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https://d.docs.live.net/c770e11f011a8c48/DKM/Válallkozás/TMC_Personal/Papp Marci AB ICU/TMC.PappMarciAB/inst/extdata/2024.11.25_prev_data/"/>
    </mc:Choice>
  </mc:AlternateContent>
  <xr:revisionPtr revIDLastSave="15" documentId="8_{5A528C11-5D01-499D-88B8-70376B377772}" xr6:coauthVersionLast="47" xr6:coauthVersionMax="47" xr10:uidLastSave="{97E72E93-7E58-43A7-B2CA-5DA9B548DB72}"/>
  <bookViews>
    <workbookView xWindow="-108" yWindow="-108" windowWidth="23256" windowHeight="12456" activeTab="2" xr2:uid="{00000000-000D-0000-FFFF-FFFF00000000}"/>
  </bookViews>
  <sheets>
    <sheet name="Teljes adatbázis" sheetId="1" r:id="rId1"/>
    <sheet name="Teljes +16 kizárva" sheetId="2" r:id="rId2"/>
    <sheet name="No infection" sheetId="3" r:id="rId3"/>
    <sheet name="Infection" sheetId="4" r:id="rId4"/>
    <sheet name="Inappropriate" sheetId="6" r:id="rId5"/>
    <sheet name="Appropriate" sheetId="5" r:id="rId6"/>
    <sheet name="Seb. Appr." sheetId="7" r:id="rId7"/>
    <sheet name="Seb. Inappr." sheetId="8" r:id="rId8"/>
    <sheet name="Bel. Appr." sheetId="9" r:id="rId9"/>
    <sheet name="Bel. Inappr." sheetId="10" r:id="rId1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4" roundtripDataChecksum="g8BgsIupauAyfri1LMHLOp8YoAOgmfkYZyRg5mVBKIE="/>
    </ext>
  </extLst>
</workbook>
</file>

<file path=xl/calcChain.xml><?xml version="1.0" encoding="utf-8"?>
<calcChain xmlns="http://schemas.openxmlformats.org/spreadsheetml/2006/main">
  <c r="BI16" i="6" l="1"/>
  <c r="AR31" i="10"/>
  <c r="AO31" i="10"/>
  <c r="CD30" i="10"/>
  <c r="CC30" i="10"/>
  <c r="CB30" i="10"/>
  <c r="CA30" i="10"/>
  <c r="BZ30" i="10"/>
  <c r="BY30" i="10"/>
  <c r="BX30" i="10"/>
  <c r="BW30" i="10"/>
  <c r="BV30" i="10"/>
  <c r="BU30" i="10"/>
  <c r="BT30" i="10"/>
  <c r="BS30" i="10"/>
  <c r="BR30" i="10"/>
  <c r="BQ30" i="10"/>
  <c r="BP30" i="10"/>
  <c r="BO30" i="10"/>
  <c r="BL30" i="10"/>
  <c r="BB30" i="10"/>
  <c r="BA30" i="10"/>
  <c r="AZ30" i="10"/>
  <c r="AY30" i="10"/>
  <c r="AX30" i="10"/>
  <c r="AW30" i="10"/>
  <c r="AV30" i="10"/>
  <c r="AU30" i="10"/>
  <c r="AT30" i="10"/>
  <c r="AR30" i="10"/>
  <c r="AP30" i="10"/>
  <c r="CD29" i="10"/>
  <c r="CC29" i="10"/>
  <c r="CB29" i="10"/>
  <c r="CA29" i="10"/>
  <c r="BZ29" i="10"/>
  <c r="BY29" i="10"/>
  <c r="BX29" i="10"/>
  <c r="BW29" i="10"/>
  <c r="BV29" i="10"/>
  <c r="BU29" i="10"/>
  <c r="BT29" i="10"/>
  <c r="BS29" i="10"/>
  <c r="BR29" i="10"/>
  <c r="BQ29" i="10"/>
  <c r="BP29" i="10"/>
  <c r="BO29" i="10"/>
  <c r="BD29" i="10"/>
  <c r="BC29" i="10"/>
  <c r="BB29" i="10"/>
  <c r="BA29" i="10"/>
  <c r="AZ29" i="10"/>
  <c r="AY29" i="10"/>
  <c r="AX29" i="10"/>
  <c r="AW29" i="10"/>
  <c r="AV29" i="10"/>
  <c r="AU29" i="10"/>
  <c r="AT29" i="10"/>
  <c r="AR29" i="10"/>
  <c r="AR32" i="10" s="1"/>
  <c r="AQ29" i="10"/>
  <c r="AP29" i="10"/>
  <c r="AP32" i="10" s="1"/>
  <c r="AO29" i="10"/>
  <c r="AO32" i="10" s="1"/>
  <c r="EI26" i="10"/>
  <c r="EH26" i="10"/>
  <c r="EG26" i="10"/>
  <c r="EF26" i="10"/>
  <c r="EE26" i="10"/>
  <c r="BN26" i="10"/>
  <c r="BM26" i="10"/>
  <c r="BL26" i="10"/>
  <c r="BK26" i="10"/>
  <c r="BJ26" i="10"/>
  <c r="BI26" i="10"/>
  <c r="BH26" i="10"/>
  <c r="BG26" i="10"/>
  <c r="BF26" i="10"/>
  <c r="BE26" i="10"/>
  <c r="BD26" i="10"/>
  <c r="BC26" i="10"/>
  <c r="G26" i="10"/>
  <c r="EG25" i="10"/>
  <c r="EF25" i="10"/>
  <c r="EE25" i="10"/>
  <c r="BN25" i="10"/>
  <c r="BM25" i="10"/>
  <c r="BL25" i="10"/>
  <c r="BK25" i="10"/>
  <c r="BJ25" i="10"/>
  <c r="BI25" i="10"/>
  <c r="BH25" i="10"/>
  <c r="BG25" i="10"/>
  <c r="BF25" i="10"/>
  <c r="BE25" i="10"/>
  <c r="BD25" i="10"/>
  <c r="BC25" i="10"/>
  <c r="G25" i="10"/>
  <c r="EK24" i="10"/>
  <c r="EJ24" i="10"/>
  <c r="EI24" i="10"/>
  <c r="EH24" i="10"/>
  <c r="EG24" i="10"/>
  <c r="EF24" i="10"/>
  <c r="EE24" i="10"/>
  <c r="BN24" i="10"/>
  <c r="BM24" i="10"/>
  <c r="BL24" i="10"/>
  <c r="BK24" i="10"/>
  <c r="BJ24" i="10"/>
  <c r="BI24" i="10"/>
  <c r="BH24" i="10"/>
  <c r="BG24" i="10"/>
  <c r="BF24" i="10"/>
  <c r="BE24" i="10"/>
  <c r="BD24" i="10"/>
  <c r="BC24" i="10"/>
  <c r="G24" i="10"/>
  <c r="EK23" i="10"/>
  <c r="EJ23" i="10"/>
  <c r="EI23" i="10"/>
  <c r="EH23" i="10"/>
  <c r="EG23" i="10"/>
  <c r="EF23" i="10"/>
  <c r="EE23" i="10"/>
  <c r="BN23" i="10"/>
  <c r="BM23" i="10"/>
  <c r="BL23" i="10"/>
  <c r="BK23" i="10"/>
  <c r="BJ23" i="10"/>
  <c r="BI23" i="10"/>
  <c r="BH23" i="10"/>
  <c r="BG23" i="10"/>
  <c r="BF23" i="10"/>
  <c r="BE23" i="10"/>
  <c r="BD23" i="10"/>
  <c r="BC23" i="10"/>
  <c r="G23" i="10"/>
  <c r="EK22" i="10"/>
  <c r="EJ22" i="10"/>
  <c r="EI22" i="10"/>
  <c r="EH22" i="10"/>
  <c r="EG22" i="10"/>
  <c r="EF22" i="10"/>
  <c r="EE22" i="10"/>
  <c r="BN22" i="10"/>
  <c r="BM22" i="10"/>
  <c r="BL22" i="10"/>
  <c r="BK22" i="10"/>
  <c r="BJ22" i="10"/>
  <c r="BI22" i="10"/>
  <c r="BH22" i="10"/>
  <c r="BG22" i="10"/>
  <c r="BF22" i="10"/>
  <c r="BE22" i="10"/>
  <c r="BD22" i="10"/>
  <c r="BC22" i="10"/>
  <c r="G22" i="10"/>
  <c r="EK21" i="10"/>
  <c r="EJ21" i="10"/>
  <c r="EI21" i="10"/>
  <c r="EH21" i="10"/>
  <c r="EG21" i="10"/>
  <c r="EF21" i="10"/>
  <c r="EE21" i="10"/>
  <c r="BN21" i="10"/>
  <c r="BM21" i="10"/>
  <c r="BL21" i="10"/>
  <c r="BK21" i="10"/>
  <c r="BJ21" i="10"/>
  <c r="BI21" i="10"/>
  <c r="BH21" i="10"/>
  <c r="BG21" i="10"/>
  <c r="BF21" i="10"/>
  <c r="BE21" i="10"/>
  <c r="BD21" i="10"/>
  <c r="BC21" i="10"/>
  <c r="G21" i="10"/>
  <c r="EK20" i="10"/>
  <c r="EJ20" i="10"/>
  <c r="EI20" i="10"/>
  <c r="EH20" i="10"/>
  <c r="EG20" i="10"/>
  <c r="EF20" i="10"/>
  <c r="EE20" i="10"/>
  <c r="BN20" i="10"/>
  <c r="BM20" i="10"/>
  <c r="BL20" i="10"/>
  <c r="BK20" i="10"/>
  <c r="BJ20" i="10"/>
  <c r="BI20" i="10"/>
  <c r="BH20" i="10"/>
  <c r="BG20" i="10"/>
  <c r="BF20" i="10"/>
  <c r="BE20" i="10"/>
  <c r="BE29" i="10" s="1"/>
  <c r="BD20" i="10"/>
  <c r="BC20" i="10"/>
  <c r="G20" i="10"/>
  <c r="EI19" i="10"/>
  <c r="EH19" i="10"/>
  <c r="EG19" i="10"/>
  <c r="EF19" i="10"/>
  <c r="EE19" i="10"/>
  <c r="BN19" i="10"/>
  <c r="BM19" i="10"/>
  <c r="BL19" i="10"/>
  <c r="BK19" i="10"/>
  <c r="BJ19" i="10"/>
  <c r="BI19" i="10"/>
  <c r="BH19" i="10"/>
  <c r="BG19" i="10"/>
  <c r="BF19" i="10"/>
  <c r="BE19" i="10"/>
  <c r="BD19" i="10"/>
  <c r="BC19" i="10"/>
  <c r="G19" i="10"/>
  <c r="EK18" i="10"/>
  <c r="EJ18" i="10"/>
  <c r="EI18" i="10"/>
  <c r="EH18" i="10"/>
  <c r="EG18" i="10"/>
  <c r="EF18" i="10"/>
  <c r="EE18" i="10"/>
  <c r="BN18" i="10"/>
  <c r="BM18" i="10"/>
  <c r="BL18" i="10"/>
  <c r="BK18" i="10"/>
  <c r="BJ18" i="10"/>
  <c r="BI18" i="10"/>
  <c r="BH18" i="10"/>
  <c r="BG18" i="10"/>
  <c r="BF18" i="10"/>
  <c r="BE18" i="10"/>
  <c r="BD18" i="10"/>
  <c r="BC18" i="10"/>
  <c r="G18" i="10"/>
  <c r="EJ17" i="10"/>
  <c r="EI17" i="10"/>
  <c r="EH17" i="10"/>
  <c r="EG17" i="10"/>
  <c r="EF17" i="10"/>
  <c r="EE17" i="10"/>
  <c r="BN17" i="10"/>
  <c r="BM17" i="10"/>
  <c r="BL17" i="10"/>
  <c r="BK17" i="10"/>
  <c r="BJ17" i="10"/>
  <c r="BI17" i="10"/>
  <c r="BH17" i="10"/>
  <c r="BG17" i="10"/>
  <c r="BF17" i="10"/>
  <c r="BE17" i="10"/>
  <c r="BD17" i="10"/>
  <c r="BC17" i="10"/>
  <c r="G17" i="10"/>
  <c r="EK16" i="10"/>
  <c r="EJ16" i="10"/>
  <c r="EI16" i="10"/>
  <c r="EH16" i="10"/>
  <c r="EG16" i="10"/>
  <c r="EF16" i="10"/>
  <c r="EE16" i="10"/>
  <c r="BN16" i="10"/>
  <c r="BM16" i="10"/>
  <c r="BL16" i="10"/>
  <c r="BK16" i="10"/>
  <c r="BJ16" i="10"/>
  <c r="BI16" i="10"/>
  <c r="BH16" i="10"/>
  <c r="BG16" i="10"/>
  <c r="BF16" i="10"/>
  <c r="BE16" i="10"/>
  <c r="BD16" i="10"/>
  <c r="BC16" i="10"/>
  <c r="G16" i="10"/>
  <c r="EK15" i="10"/>
  <c r="EJ15" i="10"/>
  <c r="EI15" i="10"/>
  <c r="EH15" i="10"/>
  <c r="EG15" i="10"/>
  <c r="EF15" i="10"/>
  <c r="EE15" i="10"/>
  <c r="BN15" i="10"/>
  <c r="BM15" i="10"/>
  <c r="BL15" i="10"/>
  <c r="BK15" i="10"/>
  <c r="BJ15" i="10"/>
  <c r="BI15" i="10"/>
  <c r="BH15" i="10"/>
  <c r="BG15" i="10"/>
  <c r="BF15" i="10"/>
  <c r="BE15" i="10"/>
  <c r="BD15" i="10"/>
  <c r="BC15" i="10"/>
  <c r="G15" i="10"/>
  <c r="EK14" i="10"/>
  <c r="EJ14" i="10"/>
  <c r="EI14" i="10"/>
  <c r="EH14" i="10"/>
  <c r="EG14" i="10"/>
  <c r="EF14" i="10"/>
  <c r="EE14" i="10"/>
  <c r="BN14" i="10"/>
  <c r="BM14" i="10"/>
  <c r="BL14" i="10"/>
  <c r="BK14" i="10"/>
  <c r="BJ14" i="10"/>
  <c r="BI14" i="10"/>
  <c r="BH14" i="10"/>
  <c r="BG14" i="10"/>
  <c r="BF14" i="10"/>
  <c r="BE14" i="10"/>
  <c r="BD14" i="10"/>
  <c r="BC14" i="10"/>
  <c r="G14" i="10"/>
  <c r="EK13" i="10"/>
  <c r="EJ13" i="10"/>
  <c r="EI13" i="10"/>
  <c r="EH13" i="10"/>
  <c r="EG13" i="10"/>
  <c r="EF13" i="10"/>
  <c r="EE13" i="10"/>
  <c r="BN13" i="10"/>
  <c r="BM13" i="10"/>
  <c r="BL13" i="10"/>
  <c r="BK13" i="10"/>
  <c r="BJ13" i="10"/>
  <c r="BI13" i="10"/>
  <c r="BH13" i="10"/>
  <c r="BG13" i="10"/>
  <c r="BF13" i="10"/>
  <c r="BE13" i="10"/>
  <c r="BD13" i="10"/>
  <c r="BC13" i="10"/>
  <c r="G13" i="10"/>
  <c r="EK12" i="10"/>
  <c r="EJ12" i="10"/>
  <c r="EI12" i="10"/>
  <c r="EH12" i="10"/>
  <c r="EG12" i="10"/>
  <c r="EF12" i="10"/>
  <c r="EE12" i="10"/>
  <c r="BN12" i="10"/>
  <c r="BM12" i="10"/>
  <c r="BL12" i="10"/>
  <c r="BK12" i="10"/>
  <c r="BJ12" i="10"/>
  <c r="BI12" i="10"/>
  <c r="BH12" i="10"/>
  <c r="BG12" i="10"/>
  <c r="BF12" i="10"/>
  <c r="BE12" i="10"/>
  <c r="BD12" i="10"/>
  <c r="BC12" i="10"/>
  <c r="G12" i="10"/>
  <c r="EK11" i="10"/>
  <c r="EJ11" i="10"/>
  <c r="EI11" i="10"/>
  <c r="EH11" i="10"/>
  <c r="EG11" i="10"/>
  <c r="EF11" i="10"/>
  <c r="EE11" i="10"/>
  <c r="BN11" i="10"/>
  <c r="BM11" i="10"/>
  <c r="BL11" i="10"/>
  <c r="BK11" i="10"/>
  <c r="BJ11" i="10"/>
  <c r="BI11" i="10"/>
  <c r="BH11" i="10"/>
  <c r="BG11" i="10"/>
  <c r="BF11" i="10"/>
  <c r="BE11" i="10"/>
  <c r="BD11" i="10"/>
  <c r="BC11" i="10"/>
  <c r="G11" i="10"/>
  <c r="EK10" i="10"/>
  <c r="EJ10" i="10"/>
  <c r="EI10" i="10"/>
  <c r="EH10" i="10"/>
  <c r="EG10" i="10"/>
  <c r="EF10" i="10"/>
  <c r="EE10" i="10"/>
  <c r="BN10" i="10"/>
  <c r="BM10" i="10"/>
  <c r="BL10" i="10"/>
  <c r="BK10" i="10"/>
  <c r="BJ10" i="10"/>
  <c r="BI10" i="10"/>
  <c r="BH10" i="10"/>
  <c r="BG10" i="10"/>
  <c r="BF10" i="10"/>
  <c r="BE10" i="10"/>
  <c r="BD10" i="10"/>
  <c r="BC10" i="10"/>
  <c r="G10" i="10"/>
  <c r="EK9" i="10"/>
  <c r="EJ9" i="10"/>
  <c r="EI9" i="10"/>
  <c r="EH9" i="10"/>
  <c r="EG9" i="10"/>
  <c r="EF9" i="10"/>
  <c r="EE9" i="10"/>
  <c r="BN9" i="10"/>
  <c r="BM9" i="10"/>
  <c r="BL9" i="10"/>
  <c r="BK9" i="10"/>
  <c r="BJ9" i="10"/>
  <c r="BI9" i="10"/>
  <c r="BH9" i="10"/>
  <c r="BG9" i="10"/>
  <c r="BF9" i="10"/>
  <c r="BE9" i="10"/>
  <c r="BD9" i="10"/>
  <c r="BC9" i="10"/>
  <c r="G9" i="10"/>
  <c r="EJ8" i="10"/>
  <c r="EI8" i="10"/>
  <c r="EH8" i="10"/>
  <c r="EG8" i="10"/>
  <c r="EF8" i="10"/>
  <c r="EE8" i="10"/>
  <c r="BN8" i="10"/>
  <c r="BM8" i="10"/>
  <c r="BL8" i="10"/>
  <c r="BK8" i="10"/>
  <c r="BJ8" i="10"/>
  <c r="BI8" i="10"/>
  <c r="BH8" i="10"/>
  <c r="BG8" i="10"/>
  <c r="BF8" i="10"/>
  <c r="BE8" i="10"/>
  <c r="BD8" i="10"/>
  <c r="BC8" i="10"/>
  <c r="G8" i="10"/>
  <c r="EK7" i="10"/>
  <c r="EJ7" i="10"/>
  <c r="EI7" i="10"/>
  <c r="EH7" i="10"/>
  <c r="EG7" i="10"/>
  <c r="EF7" i="10"/>
  <c r="EE7" i="10"/>
  <c r="BN7" i="10"/>
  <c r="BM7" i="10"/>
  <c r="BL7" i="10"/>
  <c r="BK7" i="10"/>
  <c r="BJ7" i="10"/>
  <c r="BI7" i="10"/>
  <c r="BH7" i="10"/>
  <c r="BG7" i="10"/>
  <c r="BF7" i="10"/>
  <c r="BE7" i="10"/>
  <c r="BD7" i="10"/>
  <c r="BC7" i="10"/>
  <c r="G7" i="10"/>
  <c r="EG6" i="10"/>
  <c r="EF6" i="10"/>
  <c r="EE6" i="10"/>
  <c r="BN6" i="10"/>
  <c r="BN29" i="10" s="1"/>
  <c r="BM6" i="10"/>
  <c r="BM29" i="10" s="1"/>
  <c r="BL6" i="10"/>
  <c r="BL29" i="10" s="1"/>
  <c r="BK6" i="10"/>
  <c r="BK30" i="10" s="1"/>
  <c r="BJ6" i="10"/>
  <c r="BJ30" i="10" s="1"/>
  <c r="BI6" i="10"/>
  <c r="BI30" i="10" s="1"/>
  <c r="BH6" i="10"/>
  <c r="BH30" i="10" s="1"/>
  <c r="BG6" i="10"/>
  <c r="BG30" i="10" s="1"/>
  <c r="BF6" i="10"/>
  <c r="BF30" i="10" s="1"/>
  <c r="BE6" i="10"/>
  <c r="BE30" i="10" s="1"/>
  <c r="BD6" i="10"/>
  <c r="BD30" i="10" s="1"/>
  <c r="BC6" i="10"/>
  <c r="BC30" i="10" s="1"/>
  <c r="G6" i="10"/>
  <c r="AR81" i="9"/>
  <c r="AR80" i="9"/>
  <c r="AO80" i="9"/>
  <c r="CD79" i="9"/>
  <c r="CC79" i="9"/>
  <c r="CB79" i="9"/>
  <c r="CA79" i="9"/>
  <c r="BZ79" i="9"/>
  <c r="BY79" i="9"/>
  <c r="BX79" i="9"/>
  <c r="BW79" i="9"/>
  <c r="BV79" i="9"/>
  <c r="BU79" i="9"/>
  <c r="BT79" i="9"/>
  <c r="BS79" i="9"/>
  <c r="BR79" i="9"/>
  <c r="BQ79" i="9"/>
  <c r="BP79" i="9"/>
  <c r="BO79" i="9"/>
  <c r="BB79" i="9"/>
  <c r="BA79" i="9"/>
  <c r="AZ79" i="9"/>
  <c r="AY79" i="9"/>
  <c r="AX79" i="9"/>
  <c r="AW79" i="9"/>
  <c r="AV79" i="9"/>
  <c r="AU79" i="9"/>
  <c r="AT79" i="9"/>
  <c r="AR79" i="9"/>
  <c r="AP79" i="9"/>
  <c r="CD78" i="9"/>
  <c r="CC78" i="9"/>
  <c r="CB78" i="9"/>
  <c r="CA78" i="9"/>
  <c r="BZ78" i="9"/>
  <c r="BY78" i="9"/>
  <c r="BX78" i="9"/>
  <c r="BW78" i="9"/>
  <c r="BV78" i="9"/>
  <c r="BU78" i="9"/>
  <c r="BT78" i="9"/>
  <c r="BS78" i="9"/>
  <c r="BR78" i="9"/>
  <c r="BQ78" i="9"/>
  <c r="BP78" i="9"/>
  <c r="BO78" i="9"/>
  <c r="BB78" i="9"/>
  <c r="BA78" i="9"/>
  <c r="AZ78" i="9"/>
  <c r="AY78" i="9"/>
  <c r="AX78" i="9"/>
  <c r="AW78" i="9"/>
  <c r="AV78" i="9"/>
  <c r="AU78" i="9"/>
  <c r="AT78" i="9"/>
  <c r="AR78" i="9"/>
  <c r="AQ78" i="9"/>
  <c r="AP78" i="9"/>
  <c r="AP81" i="9" s="1"/>
  <c r="AO78" i="9"/>
  <c r="AO81" i="9" s="1"/>
  <c r="EK75" i="9"/>
  <c r="EJ75" i="9"/>
  <c r="EI75" i="9"/>
  <c r="EH75" i="9"/>
  <c r="EG75" i="9"/>
  <c r="EF75" i="9"/>
  <c r="EE75" i="9"/>
  <c r="BN75" i="9"/>
  <c r="BM75" i="9"/>
  <c r="BL75" i="9"/>
  <c r="BK75" i="9"/>
  <c r="BJ75" i="9"/>
  <c r="BI75" i="9"/>
  <c r="BH75" i="9"/>
  <c r="BG75" i="9"/>
  <c r="BF75" i="9"/>
  <c r="BE75" i="9"/>
  <c r="BD75" i="9"/>
  <c r="BC75" i="9"/>
  <c r="G75" i="9"/>
  <c r="EK74" i="9"/>
  <c r="EJ74" i="9"/>
  <c r="EI74" i="9"/>
  <c r="EH74" i="9"/>
  <c r="EG74" i="9"/>
  <c r="EF74" i="9"/>
  <c r="EE74" i="9"/>
  <c r="BN74" i="9"/>
  <c r="BM74" i="9"/>
  <c r="BL74" i="9"/>
  <c r="BK74" i="9"/>
  <c r="BJ74" i="9"/>
  <c r="BI74" i="9"/>
  <c r="BH74" i="9"/>
  <c r="BG74" i="9"/>
  <c r="BF74" i="9"/>
  <c r="BE74" i="9"/>
  <c r="BD74" i="9"/>
  <c r="BC74" i="9"/>
  <c r="G74" i="9"/>
  <c r="EH73" i="9"/>
  <c r="EG73" i="9"/>
  <c r="EF73" i="9"/>
  <c r="EE73" i="9"/>
  <c r="BN73" i="9"/>
  <c r="BM73" i="9"/>
  <c r="BL73" i="9"/>
  <c r="BK73" i="9"/>
  <c r="BJ73" i="9"/>
  <c r="BI73" i="9"/>
  <c r="BH73" i="9"/>
  <c r="BG73" i="9"/>
  <c r="BF73" i="9"/>
  <c r="BE73" i="9"/>
  <c r="BD73" i="9"/>
  <c r="BC73" i="9"/>
  <c r="G73" i="9"/>
  <c r="EK72" i="9"/>
  <c r="EJ72" i="9"/>
  <c r="EI72" i="9"/>
  <c r="EH72" i="9"/>
  <c r="EG72" i="9"/>
  <c r="EF72" i="9"/>
  <c r="EE72" i="9"/>
  <c r="BN72" i="9"/>
  <c r="BM72" i="9"/>
  <c r="BL72" i="9"/>
  <c r="BK72" i="9"/>
  <c r="BJ72" i="9"/>
  <c r="BI72" i="9"/>
  <c r="BH72" i="9"/>
  <c r="BG72" i="9"/>
  <c r="BF72" i="9"/>
  <c r="BE72" i="9"/>
  <c r="BD72" i="9"/>
  <c r="BC72" i="9"/>
  <c r="G72" i="9"/>
  <c r="EK71" i="9"/>
  <c r="EJ71" i="9"/>
  <c r="EI71" i="9"/>
  <c r="EH71" i="9"/>
  <c r="EG71" i="9"/>
  <c r="EF71" i="9"/>
  <c r="EE71" i="9"/>
  <c r="BN71" i="9"/>
  <c r="BM71" i="9"/>
  <c r="BL71" i="9"/>
  <c r="BK71" i="9"/>
  <c r="BJ71" i="9"/>
  <c r="BI71" i="9"/>
  <c r="BH71" i="9"/>
  <c r="BG71" i="9"/>
  <c r="BF71" i="9"/>
  <c r="BE71" i="9"/>
  <c r="BD71" i="9"/>
  <c r="BC71" i="9"/>
  <c r="G71" i="9"/>
  <c r="EK70" i="9"/>
  <c r="EJ70" i="9"/>
  <c r="EI70" i="9"/>
  <c r="EH70" i="9"/>
  <c r="EG70" i="9"/>
  <c r="EF70" i="9"/>
  <c r="EE70" i="9"/>
  <c r="BN70" i="9"/>
  <c r="BM70" i="9"/>
  <c r="BL70" i="9"/>
  <c r="BK70" i="9"/>
  <c r="BJ70" i="9"/>
  <c r="BI70" i="9"/>
  <c r="BH70" i="9"/>
  <c r="BG70" i="9"/>
  <c r="BF70" i="9"/>
  <c r="BE70" i="9"/>
  <c r="BD70" i="9"/>
  <c r="BC70" i="9"/>
  <c r="G70" i="9"/>
  <c r="EK69" i="9"/>
  <c r="EJ69" i="9"/>
  <c r="EI69" i="9"/>
  <c r="EH69" i="9"/>
  <c r="EG69" i="9"/>
  <c r="EF69" i="9"/>
  <c r="EE69" i="9"/>
  <c r="BN69" i="9"/>
  <c r="BM69" i="9"/>
  <c r="BL69" i="9"/>
  <c r="BK69" i="9"/>
  <c r="BJ69" i="9"/>
  <c r="BI69" i="9"/>
  <c r="BH69" i="9"/>
  <c r="BG69" i="9"/>
  <c r="BF69" i="9"/>
  <c r="BE69" i="9"/>
  <c r="BD69" i="9"/>
  <c r="BC69" i="9"/>
  <c r="G69" i="9"/>
  <c r="EK68" i="9"/>
  <c r="EJ68" i="9"/>
  <c r="EI68" i="9"/>
  <c r="EH68" i="9"/>
  <c r="EG68" i="9"/>
  <c r="EF68" i="9"/>
  <c r="EE68" i="9"/>
  <c r="BN68" i="9"/>
  <c r="BM68" i="9"/>
  <c r="BL68" i="9"/>
  <c r="BK68" i="9"/>
  <c r="BJ68" i="9"/>
  <c r="BI68" i="9"/>
  <c r="BH68" i="9"/>
  <c r="BG68" i="9"/>
  <c r="BF68" i="9"/>
  <c r="BE68" i="9"/>
  <c r="BD68" i="9"/>
  <c r="BC68" i="9"/>
  <c r="G68" i="9"/>
  <c r="EG67" i="9"/>
  <c r="EF67" i="9"/>
  <c r="EE67" i="9"/>
  <c r="BN67" i="9"/>
  <c r="BM67" i="9"/>
  <c r="BL67" i="9"/>
  <c r="BK67" i="9"/>
  <c r="BJ67" i="9"/>
  <c r="BI67" i="9"/>
  <c r="BH67" i="9"/>
  <c r="BG67" i="9"/>
  <c r="BF67" i="9"/>
  <c r="BE67" i="9"/>
  <c r="BD67" i="9"/>
  <c r="BC67" i="9"/>
  <c r="G67" i="9"/>
  <c r="EK66" i="9"/>
  <c r="EJ66" i="9"/>
  <c r="EI66" i="9"/>
  <c r="EH66" i="9"/>
  <c r="EG66" i="9"/>
  <c r="EF66" i="9"/>
  <c r="EE66" i="9"/>
  <c r="BN66" i="9"/>
  <c r="BM66" i="9"/>
  <c r="BL66" i="9"/>
  <c r="BK66" i="9"/>
  <c r="BJ66" i="9"/>
  <c r="BI66" i="9"/>
  <c r="BH66" i="9"/>
  <c r="BG66" i="9"/>
  <c r="BF66" i="9"/>
  <c r="BE66" i="9"/>
  <c r="BD66" i="9"/>
  <c r="BC66" i="9"/>
  <c r="G66" i="9"/>
  <c r="EK65" i="9"/>
  <c r="EJ65" i="9"/>
  <c r="EI65" i="9"/>
  <c r="EH65" i="9"/>
  <c r="EG65" i="9"/>
  <c r="EF65" i="9"/>
  <c r="EE65" i="9"/>
  <c r="BN65" i="9"/>
  <c r="BM65" i="9"/>
  <c r="BL65" i="9"/>
  <c r="BK65" i="9"/>
  <c r="BJ65" i="9"/>
  <c r="BI65" i="9"/>
  <c r="BH65" i="9"/>
  <c r="BG65" i="9"/>
  <c r="BF65" i="9"/>
  <c r="BE65" i="9"/>
  <c r="BD65" i="9"/>
  <c r="BC65" i="9"/>
  <c r="G65" i="9"/>
  <c r="EK64" i="9"/>
  <c r="EJ64" i="9"/>
  <c r="EI64" i="9"/>
  <c r="EH64" i="9"/>
  <c r="EG64" i="9"/>
  <c r="EF64" i="9"/>
  <c r="EE64" i="9"/>
  <c r="BN64" i="9"/>
  <c r="BM64" i="9"/>
  <c r="BL64" i="9"/>
  <c r="BK64" i="9"/>
  <c r="BJ64" i="9"/>
  <c r="BI64" i="9"/>
  <c r="BH64" i="9"/>
  <c r="BG64" i="9"/>
  <c r="BF64" i="9"/>
  <c r="BE64" i="9"/>
  <c r="BD64" i="9"/>
  <c r="BC64" i="9"/>
  <c r="G64" i="9"/>
  <c r="EK63" i="9"/>
  <c r="EJ63" i="9"/>
  <c r="EI63" i="9"/>
  <c r="EH63" i="9"/>
  <c r="EG63" i="9"/>
  <c r="EF63" i="9"/>
  <c r="EE63" i="9"/>
  <c r="BN63" i="9"/>
  <c r="BM63" i="9"/>
  <c r="BL63" i="9"/>
  <c r="BK63" i="9"/>
  <c r="BJ63" i="9"/>
  <c r="BI63" i="9"/>
  <c r="BH63" i="9"/>
  <c r="BG63" i="9"/>
  <c r="BF63" i="9"/>
  <c r="BE63" i="9"/>
  <c r="BD63" i="9"/>
  <c r="BC63" i="9"/>
  <c r="G63" i="9"/>
  <c r="EK62" i="9"/>
  <c r="EJ62" i="9"/>
  <c r="EI62" i="9"/>
  <c r="EH62" i="9"/>
  <c r="EG62" i="9"/>
  <c r="EF62" i="9"/>
  <c r="EE62" i="9"/>
  <c r="BN62" i="9"/>
  <c r="BM62" i="9"/>
  <c r="BL62" i="9"/>
  <c r="BK62" i="9"/>
  <c r="BJ62" i="9"/>
  <c r="BI62" i="9"/>
  <c r="BH62" i="9"/>
  <c r="BG62" i="9"/>
  <c r="BF62" i="9"/>
  <c r="BE62" i="9"/>
  <c r="BD62" i="9"/>
  <c r="BC62" i="9"/>
  <c r="G62" i="9"/>
  <c r="EK61" i="9"/>
  <c r="EJ61" i="9"/>
  <c r="EI61" i="9"/>
  <c r="EH61" i="9"/>
  <c r="EG61" i="9"/>
  <c r="EF61" i="9"/>
  <c r="EE61" i="9"/>
  <c r="BN61" i="9"/>
  <c r="BM61" i="9"/>
  <c r="BL61" i="9"/>
  <c r="BK61" i="9"/>
  <c r="BJ61" i="9"/>
  <c r="BI61" i="9"/>
  <c r="BH61" i="9"/>
  <c r="BG61" i="9"/>
  <c r="BF61" i="9"/>
  <c r="BE61" i="9"/>
  <c r="BD61" i="9"/>
  <c r="BC61" i="9"/>
  <c r="G61" i="9"/>
  <c r="EG60" i="9"/>
  <c r="EF60" i="9"/>
  <c r="EE60" i="9"/>
  <c r="BN60" i="9"/>
  <c r="BM60" i="9"/>
  <c r="BL60" i="9"/>
  <c r="BK60" i="9"/>
  <c r="BJ60" i="9"/>
  <c r="BI60" i="9"/>
  <c r="BH60" i="9"/>
  <c r="BG60" i="9"/>
  <c r="BF60" i="9"/>
  <c r="BE60" i="9"/>
  <c r="BD60" i="9"/>
  <c r="BC60" i="9"/>
  <c r="G60" i="9"/>
  <c r="EK59" i="9"/>
  <c r="EJ59" i="9"/>
  <c r="EI59" i="9"/>
  <c r="EH59" i="9"/>
  <c r="EG59" i="9"/>
  <c r="EF59" i="9"/>
  <c r="EE59" i="9"/>
  <c r="BN59" i="9"/>
  <c r="BM59" i="9"/>
  <c r="BL59" i="9"/>
  <c r="BK59" i="9"/>
  <c r="BJ59" i="9"/>
  <c r="BI59" i="9"/>
  <c r="BH59" i="9"/>
  <c r="BG59" i="9"/>
  <c r="BF59" i="9"/>
  <c r="BE59" i="9"/>
  <c r="BD59" i="9"/>
  <c r="BC59" i="9"/>
  <c r="G59" i="9"/>
  <c r="EK58" i="9"/>
  <c r="EJ58" i="9"/>
  <c r="EI58" i="9"/>
  <c r="EH58" i="9"/>
  <c r="EG58" i="9"/>
  <c r="EF58" i="9"/>
  <c r="EE58" i="9"/>
  <c r="BN58" i="9"/>
  <c r="BM58" i="9"/>
  <c r="BL58" i="9"/>
  <c r="BK58" i="9"/>
  <c r="BJ58" i="9"/>
  <c r="BI58" i="9"/>
  <c r="BH58" i="9"/>
  <c r="BG58" i="9"/>
  <c r="BF58" i="9"/>
  <c r="BE58" i="9"/>
  <c r="BD58" i="9"/>
  <c r="BC58" i="9"/>
  <c r="G58" i="9"/>
  <c r="EJ57" i="9"/>
  <c r="EI57" i="9"/>
  <c r="EH57" i="9"/>
  <c r="EG57" i="9"/>
  <c r="EF57" i="9"/>
  <c r="EE57" i="9"/>
  <c r="BN57" i="9"/>
  <c r="BM57" i="9"/>
  <c r="BL57" i="9"/>
  <c r="BK57" i="9"/>
  <c r="BJ57" i="9"/>
  <c r="BI57" i="9"/>
  <c r="BH57" i="9"/>
  <c r="BG57" i="9"/>
  <c r="BF57" i="9"/>
  <c r="BE57" i="9"/>
  <c r="BD57" i="9"/>
  <c r="BC57" i="9"/>
  <c r="G57" i="9"/>
  <c r="EH56" i="9"/>
  <c r="EG56" i="9"/>
  <c r="EF56" i="9"/>
  <c r="EE56" i="9"/>
  <c r="BN56" i="9"/>
  <c r="BM56" i="9"/>
  <c r="BL56" i="9"/>
  <c r="BK56" i="9"/>
  <c r="BJ56" i="9"/>
  <c r="BI56" i="9"/>
  <c r="BH56" i="9"/>
  <c r="BG56" i="9"/>
  <c r="BF56" i="9"/>
  <c r="BE56" i="9"/>
  <c r="BD56" i="9"/>
  <c r="BC56" i="9"/>
  <c r="G56" i="9"/>
  <c r="EK55" i="9"/>
  <c r="EJ55" i="9"/>
  <c r="EI55" i="9"/>
  <c r="EH55" i="9"/>
  <c r="EG55" i="9"/>
  <c r="EF55" i="9"/>
  <c r="EE55" i="9"/>
  <c r="BN55" i="9"/>
  <c r="BM55" i="9"/>
  <c r="BL55" i="9"/>
  <c r="BK55" i="9"/>
  <c r="BJ55" i="9"/>
  <c r="BI55" i="9"/>
  <c r="BH55" i="9"/>
  <c r="BG55" i="9"/>
  <c r="BF55" i="9"/>
  <c r="BE55" i="9"/>
  <c r="BD55" i="9"/>
  <c r="BC55" i="9"/>
  <c r="G55" i="9"/>
  <c r="EK54" i="9"/>
  <c r="EJ54" i="9"/>
  <c r="EI54" i="9"/>
  <c r="EH54" i="9"/>
  <c r="EG54" i="9"/>
  <c r="EF54" i="9"/>
  <c r="EE54" i="9"/>
  <c r="BN54" i="9"/>
  <c r="BM54" i="9"/>
  <c r="BL54" i="9"/>
  <c r="BK54" i="9"/>
  <c r="BJ54" i="9"/>
  <c r="BI54" i="9"/>
  <c r="BH54" i="9"/>
  <c r="BG54" i="9"/>
  <c r="BF54" i="9"/>
  <c r="BE54" i="9"/>
  <c r="BD54" i="9"/>
  <c r="BC54" i="9"/>
  <c r="G54" i="9"/>
  <c r="EK53" i="9"/>
  <c r="EJ53" i="9"/>
  <c r="EI53" i="9"/>
  <c r="EH53" i="9"/>
  <c r="EG53" i="9"/>
  <c r="EF53" i="9"/>
  <c r="EE53" i="9"/>
  <c r="BN53" i="9"/>
  <c r="BM53" i="9"/>
  <c r="BL53" i="9"/>
  <c r="BK53" i="9"/>
  <c r="BJ53" i="9"/>
  <c r="BI53" i="9"/>
  <c r="BH53" i="9"/>
  <c r="BG53" i="9"/>
  <c r="BF53" i="9"/>
  <c r="BE53" i="9"/>
  <c r="BD53" i="9"/>
  <c r="BC53" i="9"/>
  <c r="G53" i="9"/>
  <c r="EK52" i="9"/>
  <c r="EJ52" i="9"/>
  <c r="EI52" i="9"/>
  <c r="EH52" i="9"/>
  <c r="EG52" i="9"/>
  <c r="EF52" i="9"/>
  <c r="EE52" i="9"/>
  <c r="BN52" i="9"/>
  <c r="BM52" i="9"/>
  <c r="BL52" i="9"/>
  <c r="BK52" i="9"/>
  <c r="BJ52" i="9"/>
  <c r="BI52" i="9"/>
  <c r="BH52" i="9"/>
  <c r="BG52" i="9"/>
  <c r="BF52" i="9"/>
  <c r="BE52" i="9"/>
  <c r="BD52" i="9"/>
  <c r="BC52" i="9"/>
  <c r="G52" i="9"/>
  <c r="EK51" i="9"/>
  <c r="EJ51" i="9"/>
  <c r="EI51" i="9"/>
  <c r="EH51" i="9"/>
  <c r="EG51" i="9"/>
  <c r="EF51" i="9"/>
  <c r="EE51" i="9"/>
  <c r="BN51" i="9"/>
  <c r="BM51" i="9"/>
  <c r="BL51" i="9"/>
  <c r="BK51" i="9"/>
  <c r="BJ51" i="9"/>
  <c r="BI51" i="9"/>
  <c r="BH51" i="9"/>
  <c r="BG51" i="9"/>
  <c r="BF51" i="9"/>
  <c r="BE51" i="9"/>
  <c r="BD51" i="9"/>
  <c r="BC51" i="9"/>
  <c r="G51" i="9"/>
  <c r="EF50" i="9"/>
  <c r="EE50" i="9"/>
  <c r="BN50" i="9"/>
  <c r="BM50" i="9"/>
  <c r="BL50" i="9"/>
  <c r="BK50" i="9"/>
  <c r="BJ50" i="9"/>
  <c r="BI50" i="9"/>
  <c r="BH50" i="9"/>
  <c r="BG50" i="9"/>
  <c r="BF50" i="9"/>
  <c r="BE50" i="9"/>
  <c r="BD50" i="9"/>
  <c r="BC50" i="9"/>
  <c r="G50" i="9"/>
  <c r="EI49" i="9"/>
  <c r="EH49" i="9"/>
  <c r="EG49" i="9"/>
  <c r="EF49" i="9"/>
  <c r="EE49" i="9"/>
  <c r="BN49" i="9"/>
  <c r="BM49" i="9"/>
  <c r="BL49" i="9"/>
  <c r="BK49" i="9"/>
  <c r="BJ49" i="9"/>
  <c r="BI49" i="9"/>
  <c r="BH49" i="9"/>
  <c r="BG49" i="9"/>
  <c r="BF49" i="9"/>
  <c r="BE49" i="9"/>
  <c r="BD49" i="9"/>
  <c r="BC49" i="9"/>
  <c r="G49" i="9"/>
  <c r="EI48" i="9"/>
  <c r="EH48" i="9"/>
  <c r="EG48" i="9"/>
  <c r="EF48" i="9"/>
  <c r="EE48" i="9"/>
  <c r="BN48" i="9"/>
  <c r="BM48" i="9"/>
  <c r="BL48" i="9"/>
  <c r="BK48" i="9"/>
  <c r="BJ48" i="9"/>
  <c r="BI48" i="9"/>
  <c r="BH48" i="9"/>
  <c r="BG48" i="9"/>
  <c r="BF48" i="9"/>
  <c r="BE48" i="9"/>
  <c r="BD48" i="9"/>
  <c r="BC48" i="9"/>
  <c r="G48" i="9"/>
  <c r="EH47" i="9"/>
  <c r="EG47" i="9"/>
  <c r="EF47" i="9"/>
  <c r="EE47" i="9"/>
  <c r="BN47" i="9"/>
  <c r="BM47" i="9"/>
  <c r="BL47" i="9"/>
  <c r="BK47" i="9"/>
  <c r="BJ47" i="9"/>
  <c r="BI47" i="9"/>
  <c r="BH47" i="9"/>
  <c r="BG47" i="9"/>
  <c r="BF47" i="9"/>
  <c r="BE47" i="9"/>
  <c r="BD47" i="9"/>
  <c r="BC47" i="9"/>
  <c r="G47" i="9"/>
  <c r="EH46" i="9"/>
  <c r="EG46" i="9"/>
  <c r="EF46" i="9"/>
  <c r="EE46" i="9"/>
  <c r="BN46" i="9"/>
  <c r="BM46" i="9"/>
  <c r="BL46" i="9"/>
  <c r="BK46" i="9"/>
  <c r="BJ46" i="9"/>
  <c r="BI46" i="9"/>
  <c r="BH46" i="9"/>
  <c r="BG46" i="9"/>
  <c r="BF46" i="9"/>
  <c r="BE46" i="9"/>
  <c r="BD46" i="9"/>
  <c r="BC46" i="9"/>
  <c r="G46" i="9"/>
  <c r="EK45" i="9"/>
  <c r="EJ45" i="9"/>
  <c r="EI45" i="9"/>
  <c r="EH45" i="9"/>
  <c r="EG45" i="9"/>
  <c r="EF45" i="9"/>
  <c r="EE45" i="9"/>
  <c r="BN45" i="9"/>
  <c r="BM45" i="9"/>
  <c r="BL45" i="9"/>
  <c r="BK45" i="9"/>
  <c r="BJ45" i="9"/>
  <c r="BI45" i="9"/>
  <c r="BH45" i="9"/>
  <c r="BG45" i="9"/>
  <c r="BF45" i="9"/>
  <c r="BE45" i="9"/>
  <c r="BD45" i="9"/>
  <c r="BC45" i="9"/>
  <c r="G45" i="9"/>
  <c r="EK44" i="9"/>
  <c r="EJ44" i="9"/>
  <c r="EI44" i="9"/>
  <c r="EH44" i="9"/>
  <c r="EG44" i="9"/>
  <c r="EF44" i="9"/>
  <c r="EE44" i="9"/>
  <c r="BN44" i="9"/>
  <c r="BM44" i="9"/>
  <c r="BL44" i="9"/>
  <c r="BK44" i="9"/>
  <c r="BJ44" i="9"/>
  <c r="BI44" i="9"/>
  <c r="BH44" i="9"/>
  <c r="BG44" i="9"/>
  <c r="BF44" i="9"/>
  <c r="BE44" i="9"/>
  <c r="BD44" i="9"/>
  <c r="BC44" i="9"/>
  <c r="G44" i="9"/>
  <c r="EK43" i="9"/>
  <c r="EJ43" i="9"/>
  <c r="EI43" i="9"/>
  <c r="EH43" i="9"/>
  <c r="EG43" i="9"/>
  <c r="EF43" i="9"/>
  <c r="EE43" i="9"/>
  <c r="BN43" i="9"/>
  <c r="BM43" i="9"/>
  <c r="BL43" i="9"/>
  <c r="BK43" i="9"/>
  <c r="BJ43" i="9"/>
  <c r="BI43" i="9"/>
  <c r="BH43" i="9"/>
  <c r="BG43" i="9"/>
  <c r="BF43" i="9"/>
  <c r="BE43" i="9"/>
  <c r="BD43" i="9"/>
  <c r="BC43" i="9"/>
  <c r="G43" i="9"/>
  <c r="EI42" i="9"/>
  <c r="EH42" i="9"/>
  <c r="EG42" i="9"/>
  <c r="EF42" i="9"/>
  <c r="EE42" i="9"/>
  <c r="BN42" i="9"/>
  <c r="BM42" i="9"/>
  <c r="BL42" i="9"/>
  <c r="BK42" i="9"/>
  <c r="BJ42" i="9"/>
  <c r="BI42" i="9"/>
  <c r="BH42" i="9"/>
  <c r="BG42" i="9"/>
  <c r="BF42" i="9"/>
  <c r="BE42" i="9"/>
  <c r="BD42" i="9"/>
  <c r="BC42" i="9"/>
  <c r="G42" i="9"/>
  <c r="EK41" i="9"/>
  <c r="EJ41" i="9"/>
  <c r="EI41" i="9"/>
  <c r="EH41" i="9"/>
  <c r="EG41" i="9"/>
  <c r="EF41" i="9"/>
  <c r="EE41" i="9"/>
  <c r="BN41" i="9"/>
  <c r="BM41" i="9"/>
  <c r="BL41" i="9"/>
  <c r="BK41" i="9"/>
  <c r="BJ41" i="9"/>
  <c r="BI41" i="9"/>
  <c r="BH41" i="9"/>
  <c r="BG41" i="9"/>
  <c r="BF41" i="9"/>
  <c r="BE41" i="9"/>
  <c r="BD41" i="9"/>
  <c r="BC41" i="9"/>
  <c r="G41" i="9"/>
  <c r="EK40" i="9"/>
  <c r="EJ40" i="9"/>
  <c r="EI40" i="9"/>
  <c r="EH40" i="9"/>
  <c r="EG40" i="9"/>
  <c r="EF40" i="9"/>
  <c r="EE40" i="9"/>
  <c r="BN40" i="9"/>
  <c r="BM40" i="9"/>
  <c r="BL40" i="9"/>
  <c r="BK40" i="9"/>
  <c r="BJ40" i="9"/>
  <c r="BI40" i="9"/>
  <c r="BH40" i="9"/>
  <c r="BG40" i="9"/>
  <c r="BF40" i="9"/>
  <c r="BE40" i="9"/>
  <c r="BD40" i="9"/>
  <c r="BC40" i="9"/>
  <c r="G40" i="9"/>
  <c r="EK39" i="9"/>
  <c r="EJ39" i="9"/>
  <c r="EI39" i="9"/>
  <c r="EH39" i="9"/>
  <c r="EG39" i="9"/>
  <c r="EF39" i="9"/>
  <c r="EE39" i="9"/>
  <c r="BN39" i="9"/>
  <c r="BM39" i="9"/>
  <c r="BL39" i="9"/>
  <c r="BK39" i="9"/>
  <c r="BJ39" i="9"/>
  <c r="BI39" i="9"/>
  <c r="BH39" i="9"/>
  <c r="BG39" i="9"/>
  <c r="BF39" i="9"/>
  <c r="BE39" i="9"/>
  <c r="BD39" i="9"/>
  <c r="BC39" i="9"/>
  <c r="G39" i="9"/>
  <c r="EK38" i="9"/>
  <c r="EJ38" i="9"/>
  <c r="EI38" i="9"/>
  <c r="EH38" i="9"/>
  <c r="EG38" i="9"/>
  <c r="EF38" i="9"/>
  <c r="EE38" i="9"/>
  <c r="BN38" i="9"/>
  <c r="BM38" i="9"/>
  <c r="BL38" i="9"/>
  <c r="BK38" i="9"/>
  <c r="BJ38" i="9"/>
  <c r="BI38" i="9"/>
  <c r="BH38" i="9"/>
  <c r="BG38" i="9"/>
  <c r="BF38" i="9"/>
  <c r="BE38" i="9"/>
  <c r="BD38" i="9"/>
  <c r="BC38" i="9"/>
  <c r="G38" i="9"/>
  <c r="EJ37" i="9"/>
  <c r="EI37" i="9"/>
  <c r="EH37" i="9"/>
  <c r="EG37" i="9"/>
  <c r="EF37" i="9"/>
  <c r="EE37" i="9"/>
  <c r="BN37" i="9"/>
  <c r="BM37" i="9"/>
  <c r="BL37" i="9"/>
  <c r="BK37" i="9"/>
  <c r="BJ37" i="9"/>
  <c r="BI37" i="9"/>
  <c r="BH37" i="9"/>
  <c r="BG37" i="9"/>
  <c r="BF37" i="9"/>
  <c r="BE37" i="9"/>
  <c r="BD37" i="9"/>
  <c r="BC37" i="9"/>
  <c r="G37" i="9"/>
  <c r="EJ36" i="9"/>
  <c r="EI36" i="9"/>
  <c r="EH36" i="9"/>
  <c r="EG36" i="9"/>
  <c r="EF36" i="9"/>
  <c r="EE36" i="9"/>
  <c r="BN36" i="9"/>
  <c r="BM36" i="9"/>
  <c r="BL36" i="9"/>
  <c r="BK36" i="9"/>
  <c r="BJ36" i="9"/>
  <c r="BI36" i="9"/>
  <c r="BH36" i="9"/>
  <c r="BG36" i="9"/>
  <c r="BF36" i="9"/>
  <c r="BE36" i="9"/>
  <c r="BD36" i="9"/>
  <c r="BC36" i="9"/>
  <c r="G36" i="9"/>
  <c r="EF35" i="9"/>
  <c r="EE35" i="9"/>
  <c r="BN35" i="9"/>
  <c r="BM35" i="9"/>
  <c r="BL35" i="9"/>
  <c r="BK35" i="9"/>
  <c r="BJ35" i="9"/>
  <c r="BI35" i="9"/>
  <c r="BH35" i="9"/>
  <c r="BG35" i="9"/>
  <c r="BF35" i="9"/>
  <c r="BE35" i="9"/>
  <c r="BD35" i="9"/>
  <c r="BC35" i="9"/>
  <c r="G35" i="9"/>
  <c r="EK34" i="9"/>
  <c r="EJ34" i="9"/>
  <c r="EI34" i="9"/>
  <c r="EH34" i="9"/>
  <c r="EG34" i="9"/>
  <c r="EF34" i="9"/>
  <c r="EE34" i="9"/>
  <c r="BN34" i="9"/>
  <c r="BM34" i="9"/>
  <c r="BL34" i="9"/>
  <c r="BK34" i="9"/>
  <c r="BJ34" i="9"/>
  <c r="BI34" i="9"/>
  <c r="BH34" i="9"/>
  <c r="BG34" i="9"/>
  <c r="BF34" i="9"/>
  <c r="BE34" i="9"/>
  <c r="BD34" i="9"/>
  <c r="BC34" i="9"/>
  <c r="G34" i="9"/>
  <c r="EK33" i="9"/>
  <c r="EJ33" i="9"/>
  <c r="EI33" i="9"/>
  <c r="EH33" i="9"/>
  <c r="EG33" i="9"/>
  <c r="EF33" i="9"/>
  <c r="EE33" i="9"/>
  <c r="BN33" i="9"/>
  <c r="BM33" i="9"/>
  <c r="BL33" i="9"/>
  <c r="BK33" i="9"/>
  <c r="BJ33" i="9"/>
  <c r="BI33" i="9"/>
  <c r="BH33" i="9"/>
  <c r="BG33" i="9"/>
  <c r="BF33" i="9"/>
  <c r="BE33" i="9"/>
  <c r="BD33" i="9"/>
  <c r="BC33" i="9"/>
  <c r="G33" i="9"/>
  <c r="EK32" i="9"/>
  <c r="EJ32" i="9"/>
  <c r="EI32" i="9"/>
  <c r="EH32" i="9"/>
  <c r="EG32" i="9"/>
  <c r="EF32" i="9"/>
  <c r="EE32" i="9"/>
  <c r="BN32" i="9"/>
  <c r="BM32" i="9"/>
  <c r="BL32" i="9"/>
  <c r="BK32" i="9"/>
  <c r="BJ32" i="9"/>
  <c r="BI32" i="9"/>
  <c r="BH32" i="9"/>
  <c r="BG32" i="9"/>
  <c r="BF32" i="9"/>
  <c r="BE32" i="9"/>
  <c r="BD32" i="9"/>
  <c r="BC32" i="9"/>
  <c r="G32" i="9"/>
  <c r="EK31" i="9"/>
  <c r="EJ31" i="9"/>
  <c r="EI31" i="9"/>
  <c r="EH31" i="9"/>
  <c r="EG31" i="9"/>
  <c r="EF31" i="9"/>
  <c r="EE31" i="9"/>
  <c r="BN31" i="9"/>
  <c r="BM31" i="9"/>
  <c r="BL31" i="9"/>
  <c r="BK31" i="9"/>
  <c r="BJ31" i="9"/>
  <c r="BI31" i="9"/>
  <c r="BH31" i="9"/>
  <c r="BG31" i="9"/>
  <c r="BF31" i="9"/>
  <c r="BE31" i="9"/>
  <c r="BD31" i="9"/>
  <c r="BC31" i="9"/>
  <c r="G31" i="9"/>
  <c r="EG30" i="9"/>
  <c r="EF30" i="9"/>
  <c r="EE30" i="9"/>
  <c r="BN30" i="9"/>
  <c r="BM30" i="9"/>
  <c r="BL30" i="9"/>
  <c r="BK30" i="9"/>
  <c r="BJ30" i="9"/>
  <c r="BI30" i="9"/>
  <c r="BH30" i="9"/>
  <c r="BG30" i="9"/>
  <c r="BF30" i="9"/>
  <c r="BE30" i="9"/>
  <c r="BD30" i="9"/>
  <c r="BC30" i="9"/>
  <c r="G30" i="9"/>
  <c r="EK29" i="9"/>
  <c r="EJ29" i="9"/>
  <c r="EI29" i="9"/>
  <c r="EH29" i="9"/>
  <c r="EG29" i="9"/>
  <c r="EF29" i="9"/>
  <c r="EE29" i="9"/>
  <c r="BN29" i="9"/>
  <c r="BM29" i="9"/>
  <c r="BL29" i="9"/>
  <c r="BK29" i="9"/>
  <c r="BJ29" i="9"/>
  <c r="BI29" i="9"/>
  <c r="BH29" i="9"/>
  <c r="BG29" i="9"/>
  <c r="BF29" i="9"/>
  <c r="BE29" i="9"/>
  <c r="BD29" i="9"/>
  <c r="BC29" i="9"/>
  <c r="G29" i="9"/>
  <c r="EJ28" i="9"/>
  <c r="EI28" i="9"/>
  <c r="EH28" i="9"/>
  <c r="EG28" i="9"/>
  <c r="EF28" i="9"/>
  <c r="EE28" i="9"/>
  <c r="BN28" i="9"/>
  <c r="BM28" i="9"/>
  <c r="BL28" i="9"/>
  <c r="BK28" i="9"/>
  <c r="BJ28" i="9"/>
  <c r="BI28" i="9"/>
  <c r="BH28" i="9"/>
  <c r="BG28" i="9"/>
  <c r="BF28" i="9"/>
  <c r="BE28" i="9"/>
  <c r="BD28" i="9"/>
  <c r="BC28" i="9"/>
  <c r="G28" i="9"/>
  <c r="EK27" i="9"/>
  <c r="EJ27" i="9"/>
  <c r="EI27" i="9"/>
  <c r="EH27" i="9"/>
  <c r="EG27" i="9"/>
  <c r="EF27" i="9"/>
  <c r="EE27" i="9"/>
  <c r="BN27" i="9"/>
  <c r="BM27" i="9"/>
  <c r="BL27" i="9"/>
  <c r="BK27" i="9"/>
  <c r="BJ27" i="9"/>
  <c r="BI27" i="9"/>
  <c r="BH27" i="9"/>
  <c r="BG27" i="9"/>
  <c r="BF27" i="9"/>
  <c r="BE27" i="9"/>
  <c r="BD27" i="9"/>
  <c r="BC27" i="9"/>
  <c r="G27" i="9"/>
  <c r="EK26" i="9"/>
  <c r="EJ26" i="9"/>
  <c r="EI26" i="9"/>
  <c r="EH26" i="9"/>
  <c r="EG26" i="9"/>
  <c r="EF26" i="9"/>
  <c r="EE26" i="9"/>
  <c r="BN26" i="9"/>
  <c r="BM26" i="9"/>
  <c r="BL26" i="9"/>
  <c r="BK26" i="9"/>
  <c r="BJ26" i="9"/>
  <c r="BI26" i="9"/>
  <c r="BH26" i="9"/>
  <c r="BG26" i="9"/>
  <c r="BF26" i="9"/>
  <c r="BE26" i="9"/>
  <c r="BD26" i="9"/>
  <c r="BC26" i="9"/>
  <c r="G26" i="9"/>
  <c r="EJ25" i="9"/>
  <c r="EI25" i="9"/>
  <c r="EH25" i="9"/>
  <c r="EG25" i="9"/>
  <c r="EF25" i="9"/>
  <c r="EE25" i="9"/>
  <c r="BN25" i="9"/>
  <c r="BM25" i="9"/>
  <c r="BL25" i="9"/>
  <c r="BK25" i="9"/>
  <c r="BJ25" i="9"/>
  <c r="BI25" i="9"/>
  <c r="BH25" i="9"/>
  <c r="BG25" i="9"/>
  <c r="BF25" i="9"/>
  <c r="BE25" i="9"/>
  <c r="BD25" i="9"/>
  <c r="BC25" i="9"/>
  <c r="G25" i="9"/>
  <c r="EJ24" i="9"/>
  <c r="EI24" i="9"/>
  <c r="EH24" i="9"/>
  <c r="EG24" i="9"/>
  <c r="EF24" i="9"/>
  <c r="EE24" i="9"/>
  <c r="BN24" i="9"/>
  <c r="BM24" i="9"/>
  <c r="BL24" i="9"/>
  <c r="BK24" i="9"/>
  <c r="BJ24" i="9"/>
  <c r="BI24" i="9"/>
  <c r="BH24" i="9"/>
  <c r="BG24" i="9"/>
  <c r="BF24" i="9"/>
  <c r="BE24" i="9"/>
  <c r="BD24" i="9"/>
  <c r="BC24" i="9"/>
  <c r="G24" i="9"/>
  <c r="EI23" i="9"/>
  <c r="EH23" i="9"/>
  <c r="EG23" i="9"/>
  <c r="EF23" i="9"/>
  <c r="EE23" i="9"/>
  <c r="BN23" i="9"/>
  <c r="BM23" i="9"/>
  <c r="BL23" i="9"/>
  <c r="BK23" i="9"/>
  <c r="BJ23" i="9"/>
  <c r="BI23" i="9"/>
  <c r="BH23" i="9"/>
  <c r="BG23" i="9"/>
  <c r="BF23" i="9"/>
  <c r="BE23" i="9"/>
  <c r="BD23" i="9"/>
  <c r="BC23" i="9"/>
  <c r="G23" i="9"/>
  <c r="EH22" i="9"/>
  <c r="EG22" i="9"/>
  <c r="EF22" i="9"/>
  <c r="EE22" i="9"/>
  <c r="BN22" i="9"/>
  <c r="BM22" i="9"/>
  <c r="BL22" i="9"/>
  <c r="BK22" i="9"/>
  <c r="BJ22" i="9"/>
  <c r="BI22" i="9"/>
  <c r="BH22" i="9"/>
  <c r="BG22" i="9"/>
  <c r="BF22" i="9"/>
  <c r="BE22" i="9"/>
  <c r="BD22" i="9"/>
  <c r="BC22" i="9"/>
  <c r="G22" i="9"/>
  <c r="EK21" i="9"/>
  <c r="EJ21" i="9"/>
  <c r="EI21" i="9"/>
  <c r="EH21" i="9"/>
  <c r="EG21" i="9"/>
  <c r="EF21" i="9"/>
  <c r="EE21" i="9"/>
  <c r="BN21" i="9"/>
  <c r="BM21" i="9"/>
  <c r="BL21" i="9"/>
  <c r="BK21" i="9"/>
  <c r="BJ21" i="9"/>
  <c r="BI21" i="9"/>
  <c r="BH21" i="9"/>
  <c r="BG21" i="9"/>
  <c r="BF21" i="9"/>
  <c r="BE21" i="9"/>
  <c r="BD21" i="9"/>
  <c r="BC21" i="9"/>
  <c r="G21" i="9"/>
  <c r="EE20" i="9"/>
  <c r="BN20" i="9"/>
  <c r="BM20" i="9"/>
  <c r="BL20" i="9"/>
  <c r="BK20" i="9"/>
  <c r="BJ20" i="9"/>
  <c r="BI20" i="9"/>
  <c r="BH20" i="9"/>
  <c r="BG20" i="9"/>
  <c r="BF20" i="9"/>
  <c r="BE20" i="9"/>
  <c r="BD20" i="9"/>
  <c r="BC20" i="9"/>
  <c r="G20" i="9"/>
  <c r="EI19" i="9"/>
  <c r="EH19" i="9"/>
  <c r="EG19" i="9"/>
  <c r="EF19" i="9"/>
  <c r="EE19" i="9"/>
  <c r="BN19" i="9"/>
  <c r="BM19" i="9"/>
  <c r="BL19" i="9"/>
  <c r="BK19" i="9"/>
  <c r="BJ19" i="9"/>
  <c r="BI19" i="9"/>
  <c r="BH19" i="9"/>
  <c r="BG19" i="9"/>
  <c r="BF19" i="9"/>
  <c r="BE19" i="9"/>
  <c r="BD19" i="9"/>
  <c r="BC19" i="9"/>
  <c r="G19" i="9"/>
  <c r="EK18" i="9"/>
  <c r="EJ18" i="9"/>
  <c r="EI18" i="9"/>
  <c r="EH18" i="9"/>
  <c r="EG18" i="9"/>
  <c r="EF18" i="9"/>
  <c r="EE18" i="9"/>
  <c r="BN18" i="9"/>
  <c r="BM18" i="9"/>
  <c r="BL18" i="9"/>
  <c r="BK18" i="9"/>
  <c r="BJ18" i="9"/>
  <c r="BI18" i="9"/>
  <c r="BH18" i="9"/>
  <c r="BG18" i="9"/>
  <c r="BF18" i="9"/>
  <c r="BE18" i="9"/>
  <c r="BD18" i="9"/>
  <c r="BC18" i="9"/>
  <c r="G18" i="9"/>
  <c r="EI17" i="9"/>
  <c r="EH17" i="9"/>
  <c r="EG17" i="9"/>
  <c r="EF17" i="9"/>
  <c r="EE17" i="9"/>
  <c r="BN17" i="9"/>
  <c r="BM17" i="9"/>
  <c r="BL17" i="9"/>
  <c r="BK17" i="9"/>
  <c r="BJ17" i="9"/>
  <c r="BI17" i="9"/>
  <c r="BH17" i="9"/>
  <c r="BG17" i="9"/>
  <c r="BF17" i="9"/>
  <c r="BE17" i="9"/>
  <c r="BD17" i="9"/>
  <c r="BC17" i="9"/>
  <c r="G17" i="9"/>
  <c r="EI16" i="9"/>
  <c r="EH16" i="9"/>
  <c r="EG16" i="9"/>
  <c r="EF16" i="9"/>
  <c r="EE16" i="9"/>
  <c r="BN16" i="9"/>
  <c r="BM16" i="9"/>
  <c r="BM79" i="9" s="1"/>
  <c r="BL16" i="9"/>
  <c r="BL79" i="9" s="1"/>
  <c r="BK16" i="9"/>
  <c r="BK79" i="9" s="1"/>
  <c r="BJ16" i="9"/>
  <c r="BI16" i="9"/>
  <c r="BH16" i="9"/>
  <c r="BG16" i="9"/>
  <c r="BF16" i="9"/>
  <c r="BE16" i="9"/>
  <c r="BD16" i="9"/>
  <c r="BC16" i="9"/>
  <c r="G16" i="9"/>
  <c r="EK15" i="9"/>
  <c r="EJ15" i="9"/>
  <c r="EI15" i="9"/>
  <c r="EH15" i="9"/>
  <c r="EG15" i="9"/>
  <c r="EF15" i="9"/>
  <c r="EE15" i="9"/>
  <c r="BN15" i="9"/>
  <c r="BM15" i="9"/>
  <c r="BL15" i="9"/>
  <c r="BK15" i="9"/>
  <c r="BJ15" i="9"/>
  <c r="BI15" i="9"/>
  <c r="BH15" i="9"/>
  <c r="BG15" i="9"/>
  <c r="BF15" i="9"/>
  <c r="BE15" i="9"/>
  <c r="BD15" i="9"/>
  <c r="BC15" i="9"/>
  <c r="G15" i="9"/>
  <c r="EJ14" i="9"/>
  <c r="EI14" i="9"/>
  <c r="EH14" i="9"/>
  <c r="EG14" i="9"/>
  <c r="EF14" i="9"/>
  <c r="EE14" i="9"/>
  <c r="BN14" i="9"/>
  <c r="BM14" i="9"/>
  <c r="BL14" i="9"/>
  <c r="BK14" i="9"/>
  <c r="BJ14" i="9"/>
  <c r="BI14" i="9"/>
  <c r="BH14" i="9"/>
  <c r="BG14" i="9"/>
  <c r="BF14" i="9"/>
  <c r="BE14" i="9"/>
  <c r="BD14" i="9"/>
  <c r="BC14" i="9"/>
  <c r="G14" i="9"/>
  <c r="EK13" i="9"/>
  <c r="EJ13" i="9"/>
  <c r="EI13" i="9"/>
  <c r="EH13" i="9"/>
  <c r="EG13" i="9"/>
  <c r="EF13" i="9"/>
  <c r="EE13" i="9"/>
  <c r="BN13" i="9"/>
  <c r="BM13" i="9"/>
  <c r="BL13" i="9"/>
  <c r="BK13" i="9"/>
  <c r="BJ13" i="9"/>
  <c r="BI13" i="9"/>
  <c r="BH13" i="9"/>
  <c r="BG13" i="9"/>
  <c r="BF13" i="9"/>
  <c r="BE13" i="9"/>
  <c r="BD13" i="9"/>
  <c r="BC13" i="9"/>
  <c r="G13" i="9"/>
  <c r="EK12" i="9"/>
  <c r="EJ12" i="9"/>
  <c r="EI12" i="9"/>
  <c r="EH12" i="9"/>
  <c r="EG12" i="9"/>
  <c r="EF12" i="9"/>
  <c r="EE12" i="9"/>
  <c r="BN12" i="9"/>
  <c r="BM12" i="9"/>
  <c r="BL12" i="9"/>
  <c r="BK12" i="9"/>
  <c r="BJ12" i="9"/>
  <c r="BI12" i="9"/>
  <c r="BH12" i="9"/>
  <c r="BG12" i="9"/>
  <c r="BF12" i="9"/>
  <c r="BE12" i="9"/>
  <c r="BD12" i="9"/>
  <c r="BC12" i="9"/>
  <c r="G12" i="9"/>
  <c r="EG11" i="9"/>
  <c r="EF11" i="9"/>
  <c r="EE11" i="9"/>
  <c r="BN11" i="9"/>
  <c r="BM11" i="9"/>
  <c r="BL11" i="9"/>
  <c r="BK11" i="9"/>
  <c r="BJ11" i="9"/>
  <c r="BI11" i="9"/>
  <c r="BH11" i="9"/>
  <c r="BG11" i="9"/>
  <c r="BF11" i="9"/>
  <c r="BE11" i="9"/>
  <c r="BD11" i="9"/>
  <c r="BC11" i="9"/>
  <c r="G11" i="9"/>
  <c r="EK10" i="9"/>
  <c r="EJ10" i="9"/>
  <c r="EI10" i="9"/>
  <c r="EH10" i="9"/>
  <c r="EG10" i="9"/>
  <c r="EF10" i="9"/>
  <c r="EE10" i="9"/>
  <c r="BN10" i="9"/>
  <c r="BM10" i="9"/>
  <c r="BL10" i="9"/>
  <c r="BK10" i="9"/>
  <c r="BJ10" i="9"/>
  <c r="BI10" i="9"/>
  <c r="BH10" i="9"/>
  <c r="BG10" i="9"/>
  <c r="BF10" i="9"/>
  <c r="BE10" i="9"/>
  <c r="BD10" i="9"/>
  <c r="BC10" i="9"/>
  <c r="G10" i="9"/>
  <c r="EG9" i="9"/>
  <c r="EF9" i="9"/>
  <c r="EE9" i="9"/>
  <c r="BN9" i="9"/>
  <c r="BM9" i="9"/>
  <c r="BL9" i="9"/>
  <c r="BK9" i="9"/>
  <c r="BJ9" i="9"/>
  <c r="BI9" i="9"/>
  <c r="BH9" i="9"/>
  <c r="BG9" i="9"/>
  <c r="BF9" i="9"/>
  <c r="BE9" i="9"/>
  <c r="BD9" i="9"/>
  <c r="BC9" i="9"/>
  <c r="G9" i="9"/>
  <c r="EG8" i="9"/>
  <c r="EF8" i="9"/>
  <c r="EE8" i="9"/>
  <c r="BN8" i="9"/>
  <c r="BN78" i="9" s="1"/>
  <c r="BM8" i="9"/>
  <c r="BL8" i="9"/>
  <c r="BK8" i="9"/>
  <c r="BJ8" i="9"/>
  <c r="BI8" i="9"/>
  <c r="BH8" i="9"/>
  <c r="BG8" i="9"/>
  <c r="BF8" i="9"/>
  <c r="BE8" i="9"/>
  <c r="BD8" i="9"/>
  <c r="BD78" i="9" s="1"/>
  <c r="BC8" i="9"/>
  <c r="BC78" i="9" s="1"/>
  <c r="G8" i="9"/>
  <c r="EJ7" i="9"/>
  <c r="EI7" i="9"/>
  <c r="EH7" i="9"/>
  <c r="EG7" i="9"/>
  <c r="EF7" i="9"/>
  <c r="EE7" i="9"/>
  <c r="BN7" i="9"/>
  <c r="BM7" i="9"/>
  <c r="BL7" i="9"/>
  <c r="BK7" i="9"/>
  <c r="BJ7" i="9"/>
  <c r="BI7" i="9"/>
  <c r="BH7" i="9"/>
  <c r="BG7" i="9"/>
  <c r="BF7" i="9"/>
  <c r="BE7" i="9"/>
  <c r="BD7" i="9"/>
  <c r="BC7" i="9"/>
  <c r="G7" i="9"/>
  <c r="EK6" i="9"/>
  <c r="EJ6" i="9"/>
  <c r="EI6" i="9"/>
  <c r="EH6" i="9"/>
  <c r="EG6" i="9"/>
  <c r="EF6" i="9"/>
  <c r="EE6" i="9"/>
  <c r="BN6" i="9"/>
  <c r="BN79" i="9" s="1"/>
  <c r="BM6" i="9"/>
  <c r="BM78" i="9" s="1"/>
  <c r="BL6" i="9"/>
  <c r="BL78" i="9" s="1"/>
  <c r="BK6" i="9"/>
  <c r="BK78" i="9" s="1"/>
  <c r="BJ6" i="9"/>
  <c r="BJ79" i="9" s="1"/>
  <c r="BI6" i="9"/>
  <c r="BI79" i="9" s="1"/>
  <c r="BH6" i="9"/>
  <c r="BH79" i="9" s="1"/>
  <c r="BG6" i="9"/>
  <c r="BG79" i="9" s="1"/>
  <c r="BF6" i="9"/>
  <c r="BF79" i="9" s="1"/>
  <c r="BE6" i="9"/>
  <c r="BE79" i="9" s="1"/>
  <c r="BD6" i="9"/>
  <c r="BD79" i="9" s="1"/>
  <c r="BC6" i="9"/>
  <c r="BC79" i="9" s="1"/>
  <c r="G6" i="9"/>
  <c r="AR22" i="8"/>
  <c r="AO22" i="8"/>
  <c r="CD21" i="8"/>
  <c r="CC21" i="8"/>
  <c r="CB21" i="8"/>
  <c r="CA21" i="8"/>
  <c r="BZ21" i="8"/>
  <c r="BY21" i="8"/>
  <c r="BX21" i="8"/>
  <c r="BW21" i="8"/>
  <c r="BV21" i="8"/>
  <c r="BU21" i="8"/>
  <c r="BT21" i="8"/>
  <c r="BS21" i="8"/>
  <c r="BR21" i="8"/>
  <c r="BQ21" i="8"/>
  <c r="BP21" i="8"/>
  <c r="BO21" i="8"/>
  <c r="BB21" i="8"/>
  <c r="BA21" i="8"/>
  <c r="AZ21" i="8"/>
  <c r="AY21" i="8"/>
  <c r="AX21" i="8"/>
  <c r="AW21" i="8"/>
  <c r="AV21" i="8"/>
  <c r="AU21" i="8"/>
  <c r="AT21" i="8"/>
  <c r="AR21" i="8"/>
  <c r="AP21" i="8"/>
  <c r="CD20" i="8"/>
  <c r="CC20" i="8"/>
  <c r="CB20" i="8"/>
  <c r="CA20" i="8"/>
  <c r="BZ20" i="8"/>
  <c r="BY20" i="8"/>
  <c r="BX20" i="8"/>
  <c r="BW20" i="8"/>
  <c r="BV20" i="8"/>
  <c r="BU20" i="8"/>
  <c r="BT20" i="8"/>
  <c r="BS20" i="8"/>
  <c r="BR20" i="8"/>
  <c r="BQ20" i="8"/>
  <c r="BP20" i="8"/>
  <c r="BO20" i="8"/>
  <c r="BF20" i="8"/>
  <c r="BB20" i="8"/>
  <c r="BA20" i="8"/>
  <c r="AZ20" i="8"/>
  <c r="AY20" i="8"/>
  <c r="AX20" i="8"/>
  <c r="AW20" i="8"/>
  <c r="AV20" i="8"/>
  <c r="AU20" i="8"/>
  <c r="AT20" i="8"/>
  <c r="AR20" i="8"/>
  <c r="AR23" i="8" s="1"/>
  <c r="AQ20" i="8"/>
  <c r="AP20" i="8"/>
  <c r="AP23" i="8" s="1"/>
  <c r="AO20" i="8"/>
  <c r="AO23" i="8" s="1"/>
  <c r="EK17" i="8"/>
  <c r="EJ17" i="8"/>
  <c r="EI17" i="8"/>
  <c r="EH17" i="8"/>
  <c r="EG17" i="8"/>
  <c r="EF17" i="8"/>
  <c r="EE17" i="8"/>
  <c r="BN17" i="8"/>
  <c r="BM17" i="8"/>
  <c r="BL17" i="8"/>
  <c r="BK17" i="8"/>
  <c r="BJ17" i="8"/>
  <c r="BI17" i="8"/>
  <c r="BH17" i="8"/>
  <c r="BG17" i="8"/>
  <c r="BF17" i="8"/>
  <c r="BE17" i="8"/>
  <c r="BD17" i="8"/>
  <c r="BC17" i="8"/>
  <c r="G17" i="8"/>
  <c r="EF16" i="8"/>
  <c r="EE16" i="8"/>
  <c r="BN16" i="8"/>
  <c r="BM16" i="8"/>
  <c r="BL16" i="8"/>
  <c r="BK16" i="8"/>
  <c r="BJ16" i="8"/>
  <c r="BI16" i="8"/>
  <c r="BH16" i="8"/>
  <c r="BG16" i="8"/>
  <c r="BF16" i="8"/>
  <c r="BE16" i="8"/>
  <c r="BD16" i="8"/>
  <c r="BC16" i="8"/>
  <c r="G16" i="8"/>
  <c r="EK15" i="8"/>
  <c r="EJ15" i="8"/>
  <c r="EI15" i="8"/>
  <c r="EH15" i="8"/>
  <c r="EG15" i="8"/>
  <c r="EF15" i="8"/>
  <c r="EE15" i="8"/>
  <c r="BN15" i="8"/>
  <c r="BM15" i="8"/>
  <c r="BL15" i="8"/>
  <c r="BK15" i="8"/>
  <c r="BJ15" i="8"/>
  <c r="BI15" i="8"/>
  <c r="BH15" i="8"/>
  <c r="BG15" i="8"/>
  <c r="BF15" i="8"/>
  <c r="BE15" i="8"/>
  <c r="BD15" i="8"/>
  <c r="BC15" i="8"/>
  <c r="G15" i="8"/>
  <c r="EK14" i="8"/>
  <c r="EJ14" i="8"/>
  <c r="EI14" i="8"/>
  <c r="EH14" i="8"/>
  <c r="EG14" i="8"/>
  <c r="EF14" i="8"/>
  <c r="EE14" i="8"/>
  <c r="BN14" i="8"/>
  <c r="BM14" i="8"/>
  <c r="BL14" i="8"/>
  <c r="BK14" i="8"/>
  <c r="BJ14" i="8"/>
  <c r="BI14" i="8"/>
  <c r="BH14" i="8"/>
  <c r="BG14" i="8"/>
  <c r="BF14" i="8"/>
  <c r="BE14" i="8"/>
  <c r="BD14" i="8"/>
  <c r="BC14" i="8"/>
  <c r="G14" i="8"/>
  <c r="EJ13" i="8"/>
  <c r="EI13" i="8"/>
  <c r="EH13" i="8"/>
  <c r="EG13" i="8"/>
  <c r="EF13" i="8"/>
  <c r="EE13" i="8"/>
  <c r="BN13" i="8"/>
  <c r="BM13" i="8"/>
  <c r="BL13" i="8"/>
  <c r="BK13" i="8"/>
  <c r="BJ13" i="8"/>
  <c r="BI13" i="8"/>
  <c r="BH13" i="8"/>
  <c r="BG13" i="8"/>
  <c r="BF13" i="8"/>
  <c r="BE13" i="8"/>
  <c r="BD13" i="8"/>
  <c r="BC13" i="8"/>
  <c r="G13" i="8"/>
  <c r="EH12" i="8"/>
  <c r="EG12" i="8"/>
  <c r="EF12" i="8"/>
  <c r="EE12" i="8"/>
  <c r="BN12" i="8"/>
  <c r="BM12" i="8"/>
  <c r="BL12" i="8"/>
  <c r="BK12" i="8"/>
  <c r="BJ12" i="8"/>
  <c r="BI12" i="8"/>
  <c r="BH12" i="8"/>
  <c r="BG12" i="8"/>
  <c r="BF12" i="8"/>
  <c r="BE12" i="8"/>
  <c r="BD12" i="8"/>
  <c r="BC12" i="8"/>
  <c r="G12" i="8"/>
  <c r="EI11" i="8"/>
  <c r="EH11" i="8"/>
  <c r="EG11" i="8"/>
  <c r="EF11" i="8"/>
  <c r="EE11" i="8"/>
  <c r="BN11" i="8"/>
  <c r="BM11" i="8"/>
  <c r="BL11" i="8"/>
  <c r="BK11" i="8"/>
  <c r="BJ11" i="8"/>
  <c r="BI11" i="8"/>
  <c r="BH11" i="8"/>
  <c r="BG11" i="8"/>
  <c r="BF11" i="8"/>
  <c r="BE11" i="8"/>
  <c r="BD11" i="8"/>
  <c r="BD21" i="8" s="1"/>
  <c r="BC11" i="8"/>
  <c r="BC21" i="8" s="1"/>
  <c r="G11" i="8"/>
  <c r="EK10" i="8"/>
  <c r="EJ10" i="8"/>
  <c r="EI10" i="8"/>
  <c r="EH10" i="8"/>
  <c r="EG10" i="8"/>
  <c r="EF10" i="8"/>
  <c r="EE10" i="8"/>
  <c r="BN10" i="8"/>
  <c r="BM10" i="8"/>
  <c r="BL10" i="8"/>
  <c r="BK10" i="8"/>
  <c r="BJ10" i="8"/>
  <c r="BI10" i="8"/>
  <c r="BH10" i="8"/>
  <c r="BG10" i="8"/>
  <c r="BF10" i="8"/>
  <c r="BE10" i="8"/>
  <c r="BD10" i="8"/>
  <c r="BC10" i="8"/>
  <c r="G10" i="8"/>
  <c r="EK9" i="8"/>
  <c r="EJ9" i="8"/>
  <c r="EI9" i="8"/>
  <c r="EH9" i="8"/>
  <c r="EG9" i="8"/>
  <c r="EF9" i="8"/>
  <c r="EE9" i="8"/>
  <c r="BN9" i="8"/>
  <c r="BM9" i="8"/>
  <c r="BL9" i="8"/>
  <c r="BK9" i="8"/>
  <c r="BJ9" i="8"/>
  <c r="BI9" i="8"/>
  <c r="BH9" i="8"/>
  <c r="BH20" i="8" s="1"/>
  <c r="BG9" i="8"/>
  <c r="BG20" i="8" s="1"/>
  <c r="BF9" i="8"/>
  <c r="BE9" i="8"/>
  <c r="BD9" i="8"/>
  <c r="BC9" i="8"/>
  <c r="G9" i="8"/>
  <c r="EI8" i="8"/>
  <c r="EH8" i="8"/>
  <c r="EG8" i="8"/>
  <c r="EF8" i="8"/>
  <c r="EE8" i="8"/>
  <c r="BN8" i="8"/>
  <c r="BM8" i="8"/>
  <c r="BL8" i="8"/>
  <c r="BK8" i="8"/>
  <c r="BJ8" i="8"/>
  <c r="BI8" i="8"/>
  <c r="BH8" i="8"/>
  <c r="BG8" i="8"/>
  <c r="BF8" i="8"/>
  <c r="BE8" i="8"/>
  <c r="BD8" i="8"/>
  <c r="BC8" i="8"/>
  <c r="G8" i="8"/>
  <c r="EK7" i="8"/>
  <c r="EJ7" i="8"/>
  <c r="EI7" i="8"/>
  <c r="EH7" i="8"/>
  <c r="EG7" i="8"/>
  <c r="EF7" i="8"/>
  <c r="EE7" i="8"/>
  <c r="BN7" i="8"/>
  <c r="BM7" i="8"/>
  <c r="BL7" i="8"/>
  <c r="BK7" i="8"/>
  <c r="BK20" i="8" s="1"/>
  <c r="BJ7" i="8"/>
  <c r="BI7" i="8"/>
  <c r="BH7" i="8"/>
  <c r="BH21" i="8" s="1"/>
  <c r="BG7" i="8"/>
  <c r="BF7" i="8"/>
  <c r="BE7" i="8"/>
  <c r="BD7" i="8"/>
  <c r="BC7" i="8"/>
  <c r="G7" i="8"/>
  <c r="EK6" i="8"/>
  <c r="EJ6" i="8"/>
  <c r="EI6" i="8"/>
  <c r="EH6" i="8"/>
  <c r="EG6" i="8"/>
  <c r="EF6" i="8"/>
  <c r="EE6" i="8"/>
  <c r="BN6" i="8"/>
  <c r="BN21" i="8" s="1"/>
  <c r="BM6" i="8"/>
  <c r="BM21" i="8" s="1"/>
  <c r="BL6" i="8"/>
  <c r="BL21" i="8" s="1"/>
  <c r="BK6" i="8"/>
  <c r="BK21" i="8" s="1"/>
  <c r="BJ6" i="8"/>
  <c r="BJ21" i="8" s="1"/>
  <c r="BI6" i="8"/>
  <c r="BI21" i="8" s="1"/>
  <c r="BH6" i="8"/>
  <c r="BG6" i="8"/>
  <c r="BG21" i="8" s="1"/>
  <c r="BF6" i="8"/>
  <c r="BF21" i="8" s="1"/>
  <c r="BE6" i="8"/>
  <c r="BE20" i="8" s="1"/>
  <c r="BD6" i="8"/>
  <c r="BD20" i="8" s="1"/>
  <c r="BC6" i="8"/>
  <c r="BC20" i="8" s="1"/>
  <c r="G6" i="8"/>
  <c r="AR48" i="7"/>
  <c r="AO48" i="7"/>
  <c r="CD47" i="7"/>
  <c r="CC47" i="7"/>
  <c r="CB47" i="7"/>
  <c r="CA47" i="7"/>
  <c r="BZ47" i="7"/>
  <c r="BY47" i="7"/>
  <c r="BX47" i="7"/>
  <c r="BW47" i="7"/>
  <c r="BV47" i="7"/>
  <c r="BU47" i="7"/>
  <c r="BT47" i="7"/>
  <c r="BS47" i="7"/>
  <c r="BR47" i="7"/>
  <c r="BQ47" i="7"/>
  <c r="BP47" i="7"/>
  <c r="BO47" i="7"/>
  <c r="BB47" i="7"/>
  <c r="BA47" i="7"/>
  <c r="AZ47" i="7"/>
  <c r="AY47" i="7"/>
  <c r="AX47" i="7"/>
  <c r="AW47" i="7"/>
  <c r="AV47" i="7"/>
  <c r="AU47" i="7"/>
  <c r="AT47" i="7"/>
  <c r="AR47" i="7"/>
  <c r="AP47" i="7"/>
  <c r="CD46" i="7"/>
  <c r="CC46" i="7"/>
  <c r="CB46" i="7"/>
  <c r="CA46" i="7"/>
  <c r="BZ46" i="7"/>
  <c r="BY46" i="7"/>
  <c r="BX46" i="7"/>
  <c r="BW46" i="7"/>
  <c r="BV46" i="7"/>
  <c r="BU46" i="7"/>
  <c r="BT46" i="7"/>
  <c r="BS46" i="7"/>
  <c r="BR46" i="7"/>
  <c r="BQ46" i="7"/>
  <c r="BP46" i="7"/>
  <c r="BO46" i="7"/>
  <c r="BB46" i="7"/>
  <c r="BA46" i="7"/>
  <c r="AZ46" i="7"/>
  <c r="AY46" i="7"/>
  <c r="AX46" i="7"/>
  <c r="AW46" i="7"/>
  <c r="AV46" i="7"/>
  <c r="AU46" i="7"/>
  <c r="AT46" i="7"/>
  <c r="AR46" i="7"/>
  <c r="AR49" i="7" s="1"/>
  <c r="AQ46" i="7"/>
  <c r="AQ49" i="7" s="1"/>
  <c r="AP46" i="7"/>
  <c r="AP49" i="7" s="1"/>
  <c r="AO46" i="7"/>
  <c r="AO49" i="7" s="1"/>
  <c r="EK43" i="7"/>
  <c r="EJ43" i="7"/>
  <c r="EI43" i="7"/>
  <c r="EH43" i="7"/>
  <c r="EG43" i="7"/>
  <c r="EF43" i="7"/>
  <c r="EE43" i="7"/>
  <c r="BN43" i="7"/>
  <c r="BM43" i="7"/>
  <c r="BL43" i="7"/>
  <c r="BK43" i="7"/>
  <c r="BJ43" i="7"/>
  <c r="BI43" i="7"/>
  <c r="BH43" i="7"/>
  <c r="BG43" i="7"/>
  <c r="BF43" i="7"/>
  <c r="BE43" i="7"/>
  <c r="BD43" i="7"/>
  <c r="BC43" i="7"/>
  <c r="G43" i="7"/>
  <c r="EK42" i="7"/>
  <c r="EJ42" i="7"/>
  <c r="EI42" i="7"/>
  <c r="EH42" i="7"/>
  <c r="EG42" i="7"/>
  <c r="EF42" i="7"/>
  <c r="EE42" i="7"/>
  <c r="BN42" i="7"/>
  <c r="BM42" i="7"/>
  <c r="BL42" i="7"/>
  <c r="BK42" i="7"/>
  <c r="BJ42" i="7"/>
  <c r="BI42" i="7"/>
  <c r="BH42" i="7"/>
  <c r="BG42" i="7"/>
  <c r="BF42" i="7"/>
  <c r="BE42" i="7"/>
  <c r="BD42" i="7"/>
  <c r="BC42" i="7"/>
  <c r="G42" i="7"/>
  <c r="EK41" i="7"/>
  <c r="EJ41" i="7"/>
  <c r="EI41" i="7"/>
  <c r="EH41" i="7"/>
  <c r="EG41" i="7"/>
  <c r="EF41" i="7"/>
  <c r="EE41" i="7"/>
  <c r="BN41" i="7"/>
  <c r="BM41" i="7"/>
  <c r="BL41" i="7"/>
  <c r="BK41" i="7"/>
  <c r="BJ41" i="7"/>
  <c r="BI41" i="7"/>
  <c r="BH41" i="7"/>
  <c r="BG41" i="7"/>
  <c r="BF41" i="7"/>
  <c r="BE41" i="7"/>
  <c r="BD41" i="7"/>
  <c r="BC41" i="7"/>
  <c r="G41" i="7"/>
  <c r="EK40" i="7"/>
  <c r="EJ40" i="7"/>
  <c r="EI40" i="7"/>
  <c r="EH40" i="7"/>
  <c r="EG40" i="7"/>
  <c r="EF40" i="7"/>
  <c r="EE40" i="7"/>
  <c r="BN40" i="7"/>
  <c r="BM40" i="7"/>
  <c r="BL40" i="7"/>
  <c r="BK40" i="7"/>
  <c r="BJ40" i="7"/>
  <c r="BI40" i="7"/>
  <c r="BH40" i="7"/>
  <c r="BG40" i="7"/>
  <c r="BF40" i="7"/>
  <c r="BE40" i="7"/>
  <c r="BD40" i="7"/>
  <c r="BC40" i="7"/>
  <c r="G40" i="7"/>
  <c r="EK39" i="7"/>
  <c r="EJ39" i="7"/>
  <c r="EI39" i="7"/>
  <c r="EH39" i="7"/>
  <c r="EG39" i="7"/>
  <c r="EF39" i="7"/>
  <c r="EE39" i="7"/>
  <c r="BN39" i="7"/>
  <c r="BM39" i="7"/>
  <c r="BL39" i="7"/>
  <c r="BK39" i="7"/>
  <c r="BJ39" i="7"/>
  <c r="BI39" i="7"/>
  <c r="BH39" i="7"/>
  <c r="BG39" i="7"/>
  <c r="BF39" i="7"/>
  <c r="BE39" i="7"/>
  <c r="BD39" i="7"/>
  <c r="BC39" i="7"/>
  <c r="G39" i="7"/>
  <c r="EJ38" i="7"/>
  <c r="EI38" i="7"/>
  <c r="EH38" i="7"/>
  <c r="EG38" i="7"/>
  <c r="EF38" i="7"/>
  <c r="EE38" i="7"/>
  <c r="BN38" i="7"/>
  <c r="BM38" i="7"/>
  <c r="BL38" i="7"/>
  <c r="BK38" i="7"/>
  <c r="BJ38" i="7"/>
  <c r="BI38" i="7"/>
  <c r="BH38" i="7"/>
  <c r="BG38" i="7"/>
  <c r="BF38" i="7"/>
  <c r="BE38" i="7"/>
  <c r="BD38" i="7"/>
  <c r="BC38" i="7"/>
  <c r="G38" i="7"/>
  <c r="EI37" i="7"/>
  <c r="EH37" i="7"/>
  <c r="EG37" i="7"/>
  <c r="EF37" i="7"/>
  <c r="EE37" i="7"/>
  <c r="BN37" i="7"/>
  <c r="BM37" i="7"/>
  <c r="BL37" i="7"/>
  <c r="BK37" i="7"/>
  <c r="BJ37" i="7"/>
  <c r="BI37" i="7"/>
  <c r="BH37" i="7"/>
  <c r="BG37" i="7"/>
  <c r="BF37" i="7"/>
  <c r="BE37" i="7"/>
  <c r="BD37" i="7"/>
  <c r="BC37" i="7"/>
  <c r="G37" i="7"/>
  <c r="EG36" i="7"/>
  <c r="EF36" i="7"/>
  <c r="EE36" i="7"/>
  <c r="BN36" i="7"/>
  <c r="BM36" i="7"/>
  <c r="BL36" i="7"/>
  <c r="BK36" i="7"/>
  <c r="BJ36" i="7"/>
  <c r="BI36" i="7"/>
  <c r="BH36" i="7"/>
  <c r="BG36" i="7"/>
  <c r="BF36" i="7"/>
  <c r="BE36" i="7"/>
  <c r="BD36" i="7"/>
  <c r="BC36" i="7"/>
  <c r="G36" i="7"/>
  <c r="EJ35" i="7"/>
  <c r="EI35" i="7"/>
  <c r="EH35" i="7"/>
  <c r="EG35" i="7"/>
  <c r="EF35" i="7"/>
  <c r="EE35" i="7"/>
  <c r="BN35" i="7"/>
  <c r="BM35" i="7"/>
  <c r="BL35" i="7"/>
  <c r="BK35" i="7"/>
  <c r="BJ35" i="7"/>
  <c r="BI35" i="7"/>
  <c r="BH35" i="7"/>
  <c r="BG35" i="7"/>
  <c r="BF35" i="7"/>
  <c r="BE35" i="7"/>
  <c r="BD35" i="7"/>
  <c r="BC35" i="7"/>
  <c r="G35" i="7"/>
  <c r="EK34" i="7"/>
  <c r="EJ34" i="7"/>
  <c r="EI34" i="7"/>
  <c r="EH34" i="7"/>
  <c r="EG34" i="7"/>
  <c r="EF34" i="7"/>
  <c r="EE34" i="7"/>
  <c r="BN34" i="7"/>
  <c r="BM34" i="7"/>
  <c r="BL34" i="7"/>
  <c r="BK34" i="7"/>
  <c r="BJ34" i="7"/>
  <c r="BI34" i="7"/>
  <c r="BH34" i="7"/>
  <c r="BG34" i="7"/>
  <c r="BG46" i="7" s="1"/>
  <c r="BF34" i="7"/>
  <c r="BE34" i="7"/>
  <c r="BD34" i="7"/>
  <c r="BC34" i="7"/>
  <c r="G34" i="7"/>
  <c r="EJ33" i="7"/>
  <c r="EI33" i="7"/>
  <c r="EH33" i="7"/>
  <c r="EG33" i="7"/>
  <c r="EF33" i="7"/>
  <c r="EE33" i="7"/>
  <c r="BN33" i="7"/>
  <c r="BM33" i="7"/>
  <c r="BL33" i="7"/>
  <c r="BK33" i="7"/>
  <c r="BJ33" i="7"/>
  <c r="BI33" i="7"/>
  <c r="BH33" i="7"/>
  <c r="BG33" i="7"/>
  <c r="BF33" i="7"/>
  <c r="BE33" i="7"/>
  <c r="BD33" i="7"/>
  <c r="BC33" i="7"/>
  <c r="G33" i="7"/>
  <c r="EK32" i="7"/>
  <c r="EJ32" i="7"/>
  <c r="EI32" i="7"/>
  <c r="EH32" i="7"/>
  <c r="EG32" i="7"/>
  <c r="EF32" i="7"/>
  <c r="EE32" i="7"/>
  <c r="BN32" i="7"/>
  <c r="BM32" i="7"/>
  <c r="BL32" i="7"/>
  <c r="BK32" i="7"/>
  <c r="BJ32" i="7"/>
  <c r="BI32" i="7"/>
  <c r="BH32" i="7"/>
  <c r="BG32" i="7"/>
  <c r="BF32" i="7"/>
  <c r="BE32" i="7"/>
  <c r="BD32" i="7"/>
  <c r="BC32" i="7"/>
  <c r="G32" i="7"/>
  <c r="EG31" i="7"/>
  <c r="EF31" i="7"/>
  <c r="EE31" i="7"/>
  <c r="BN31" i="7"/>
  <c r="BM31" i="7"/>
  <c r="BL31" i="7"/>
  <c r="BK31" i="7"/>
  <c r="BJ31" i="7"/>
  <c r="BI31" i="7"/>
  <c r="BH31" i="7"/>
  <c r="BG31" i="7"/>
  <c r="BF31" i="7"/>
  <c r="BE31" i="7"/>
  <c r="BD31" i="7"/>
  <c r="BC31" i="7"/>
  <c r="G31" i="7"/>
  <c r="EK30" i="7"/>
  <c r="EJ30" i="7"/>
  <c r="EI30" i="7"/>
  <c r="EH30" i="7"/>
  <c r="EG30" i="7"/>
  <c r="EF30" i="7"/>
  <c r="EE30" i="7"/>
  <c r="BN30" i="7"/>
  <c r="BM30" i="7"/>
  <c r="BL30" i="7"/>
  <c r="BK30" i="7"/>
  <c r="BJ30" i="7"/>
  <c r="BI30" i="7"/>
  <c r="BH30" i="7"/>
  <c r="BG30" i="7"/>
  <c r="BF30" i="7"/>
  <c r="BE30" i="7"/>
  <c r="BD30" i="7"/>
  <c r="BC30" i="7"/>
  <c r="G30" i="7"/>
  <c r="EH29" i="7"/>
  <c r="EG29" i="7"/>
  <c r="EF29" i="7"/>
  <c r="EE29" i="7"/>
  <c r="BN29" i="7"/>
  <c r="BM29" i="7"/>
  <c r="BL29" i="7"/>
  <c r="BK29" i="7"/>
  <c r="BJ29" i="7"/>
  <c r="BI29" i="7"/>
  <c r="BH29" i="7"/>
  <c r="BG29" i="7"/>
  <c r="BF29" i="7"/>
  <c r="BE29" i="7"/>
  <c r="BD29" i="7"/>
  <c r="BC29" i="7"/>
  <c r="G29" i="7"/>
  <c r="EK28" i="7"/>
  <c r="EJ28" i="7"/>
  <c r="EI28" i="7"/>
  <c r="EH28" i="7"/>
  <c r="EG28" i="7"/>
  <c r="EF28" i="7"/>
  <c r="EE28" i="7"/>
  <c r="BN28" i="7"/>
  <c r="BM28" i="7"/>
  <c r="BL28" i="7"/>
  <c r="BK28" i="7"/>
  <c r="BJ28" i="7"/>
  <c r="BI28" i="7"/>
  <c r="BH28" i="7"/>
  <c r="BG28" i="7"/>
  <c r="BF28" i="7"/>
  <c r="BE28" i="7"/>
  <c r="BD28" i="7"/>
  <c r="BC28" i="7"/>
  <c r="G28" i="7"/>
  <c r="EJ27" i="7"/>
  <c r="EI27" i="7"/>
  <c r="EH27" i="7"/>
  <c r="EG27" i="7"/>
  <c r="EF27" i="7"/>
  <c r="EE27" i="7"/>
  <c r="BN27" i="7"/>
  <c r="BM27" i="7"/>
  <c r="BL27" i="7"/>
  <c r="BK27" i="7"/>
  <c r="BJ27" i="7"/>
  <c r="BI27" i="7"/>
  <c r="BH27" i="7"/>
  <c r="BG27" i="7"/>
  <c r="BF27" i="7"/>
  <c r="BE27" i="7"/>
  <c r="BD27" i="7"/>
  <c r="BC27" i="7"/>
  <c r="G27" i="7"/>
  <c r="EK26" i="7"/>
  <c r="EJ26" i="7"/>
  <c r="EI26" i="7"/>
  <c r="EH26" i="7"/>
  <c r="EG26" i="7"/>
  <c r="EF26" i="7"/>
  <c r="EE26" i="7"/>
  <c r="BN26" i="7"/>
  <c r="BM26" i="7"/>
  <c r="BL26" i="7"/>
  <c r="BK26" i="7"/>
  <c r="BJ26" i="7"/>
  <c r="BI26" i="7"/>
  <c r="BH26" i="7"/>
  <c r="BG26" i="7"/>
  <c r="BF26" i="7"/>
  <c r="BE26" i="7"/>
  <c r="BD26" i="7"/>
  <c r="BC26" i="7"/>
  <c r="G26" i="7"/>
  <c r="EK25" i="7"/>
  <c r="EJ25" i="7"/>
  <c r="EI25" i="7"/>
  <c r="EH25" i="7"/>
  <c r="EG25" i="7"/>
  <c r="EF25" i="7"/>
  <c r="EE25" i="7"/>
  <c r="BN25" i="7"/>
  <c r="BM25" i="7"/>
  <c r="BL25" i="7"/>
  <c r="BK25" i="7"/>
  <c r="BJ25" i="7"/>
  <c r="BI25" i="7"/>
  <c r="BH25" i="7"/>
  <c r="BG25" i="7"/>
  <c r="BF25" i="7"/>
  <c r="BE25" i="7"/>
  <c r="BD25" i="7"/>
  <c r="BC25" i="7"/>
  <c r="G25" i="7"/>
  <c r="EH24" i="7"/>
  <c r="EG24" i="7"/>
  <c r="EF24" i="7"/>
  <c r="EE24" i="7"/>
  <c r="BN24" i="7"/>
  <c r="BM24" i="7"/>
  <c r="BL24" i="7"/>
  <c r="BK24" i="7"/>
  <c r="BJ24" i="7"/>
  <c r="BI24" i="7"/>
  <c r="BH24" i="7"/>
  <c r="BG24" i="7"/>
  <c r="BF24" i="7"/>
  <c r="BE24" i="7"/>
  <c r="BD24" i="7"/>
  <c r="BC24" i="7"/>
  <c r="G24" i="7"/>
  <c r="EI23" i="7"/>
  <c r="EH23" i="7"/>
  <c r="EG23" i="7"/>
  <c r="EF23" i="7"/>
  <c r="EE23" i="7"/>
  <c r="BN23" i="7"/>
  <c r="BM23" i="7"/>
  <c r="BL23" i="7"/>
  <c r="BK23" i="7"/>
  <c r="BJ23" i="7"/>
  <c r="BI23" i="7"/>
  <c r="BH23" i="7"/>
  <c r="BG23" i="7"/>
  <c r="BF23" i="7"/>
  <c r="BE23" i="7"/>
  <c r="BD23" i="7"/>
  <c r="BC23" i="7"/>
  <c r="G23" i="7"/>
  <c r="EK22" i="7"/>
  <c r="EJ22" i="7"/>
  <c r="EI22" i="7"/>
  <c r="EH22" i="7"/>
  <c r="EG22" i="7"/>
  <c r="EF22" i="7"/>
  <c r="EE22" i="7"/>
  <c r="BN22" i="7"/>
  <c r="BM22" i="7"/>
  <c r="BL22" i="7"/>
  <c r="BK22" i="7"/>
  <c r="BJ22" i="7"/>
  <c r="BI22" i="7"/>
  <c r="BH22" i="7"/>
  <c r="BG22" i="7"/>
  <c r="BF22" i="7"/>
  <c r="BE22" i="7"/>
  <c r="BD22" i="7"/>
  <c r="BC22" i="7"/>
  <c r="G22" i="7"/>
  <c r="EJ21" i="7"/>
  <c r="EI21" i="7"/>
  <c r="EH21" i="7"/>
  <c r="EG21" i="7"/>
  <c r="EF21" i="7"/>
  <c r="EE21" i="7"/>
  <c r="BN21" i="7"/>
  <c r="BM21" i="7"/>
  <c r="BL21" i="7"/>
  <c r="BK21" i="7"/>
  <c r="BJ21" i="7"/>
  <c r="BI21" i="7"/>
  <c r="BH21" i="7"/>
  <c r="BG21" i="7"/>
  <c r="BF21" i="7"/>
  <c r="BE21" i="7"/>
  <c r="BD21" i="7"/>
  <c r="BC21" i="7"/>
  <c r="G21" i="7"/>
  <c r="EH20" i="7"/>
  <c r="EG20" i="7"/>
  <c r="EF20" i="7"/>
  <c r="EE20" i="7"/>
  <c r="BN20" i="7"/>
  <c r="BM20" i="7"/>
  <c r="BL20" i="7"/>
  <c r="BK20" i="7"/>
  <c r="BJ20" i="7"/>
  <c r="BI20" i="7"/>
  <c r="BH20" i="7"/>
  <c r="BG20" i="7"/>
  <c r="BF20" i="7"/>
  <c r="BE20" i="7"/>
  <c r="BD20" i="7"/>
  <c r="BC20" i="7"/>
  <c r="G20" i="7"/>
  <c r="EH19" i="7"/>
  <c r="EG19" i="7"/>
  <c r="EF19" i="7"/>
  <c r="EE19" i="7"/>
  <c r="BN19" i="7"/>
  <c r="BM19" i="7"/>
  <c r="BL19" i="7"/>
  <c r="BK19" i="7"/>
  <c r="BJ19" i="7"/>
  <c r="BI19" i="7"/>
  <c r="BH19" i="7"/>
  <c r="BG19" i="7"/>
  <c r="BF19" i="7"/>
  <c r="BE19" i="7"/>
  <c r="BD19" i="7"/>
  <c r="BC19" i="7"/>
  <c r="G19" i="7"/>
  <c r="EG18" i="7"/>
  <c r="EF18" i="7"/>
  <c r="EE18" i="7"/>
  <c r="BN18" i="7"/>
  <c r="BM18" i="7"/>
  <c r="BL18" i="7"/>
  <c r="BK18" i="7"/>
  <c r="BJ18" i="7"/>
  <c r="BI18" i="7"/>
  <c r="BH18" i="7"/>
  <c r="BG18" i="7"/>
  <c r="BF18" i="7"/>
  <c r="BE18" i="7"/>
  <c r="BD18" i="7"/>
  <c r="BC18" i="7"/>
  <c r="G18" i="7"/>
  <c r="EJ17" i="7"/>
  <c r="EI17" i="7"/>
  <c r="EH17" i="7"/>
  <c r="EG17" i="7"/>
  <c r="EF17" i="7"/>
  <c r="EE17" i="7"/>
  <c r="BN17" i="7"/>
  <c r="BM17" i="7"/>
  <c r="BL17" i="7"/>
  <c r="BK17" i="7"/>
  <c r="BJ17" i="7"/>
  <c r="BI17" i="7"/>
  <c r="BH17" i="7"/>
  <c r="BG17" i="7"/>
  <c r="BF17" i="7"/>
  <c r="BE17" i="7"/>
  <c r="BD17" i="7"/>
  <c r="BC17" i="7"/>
  <c r="G17" i="7"/>
  <c r="EF16" i="7"/>
  <c r="EE16" i="7"/>
  <c r="BN16" i="7"/>
  <c r="BM16" i="7"/>
  <c r="BL16" i="7"/>
  <c r="BK16" i="7"/>
  <c r="BJ16" i="7"/>
  <c r="BI16" i="7"/>
  <c r="BH16" i="7"/>
  <c r="BG16" i="7"/>
  <c r="BF16" i="7"/>
  <c r="BE16" i="7"/>
  <c r="BD16" i="7"/>
  <c r="BC16" i="7"/>
  <c r="G16" i="7"/>
  <c r="EK15" i="7"/>
  <c r="EJ15" i="7"/>
  <c r="EI15" i="7"/>
  <c r="EH15" i="7"/>
  <c r="EG15" i="7"/>
  <c r="EF15" i="7"/>
  <c r="EE15" i="7"/>
  <c r="BN15" i="7"/>
  <c r="BM15" i="7"/>
  <c r="BL15" i="7"/>
  <c r="BK15" i="7"/>
  <c r="BJ15" i="7"/>
  <c r="BI15" i="7"/>
  <c r="BH15" i="7"/>
  <c r="BG15" i="7"/>
  <c r="BF15" i="7"/>
  <c r="BE15" i="7"/>
  <c r="BD15" i="7"/>
  <c r="BC15" i="7"/>
  <c r="G15" i="7"/>
  <c r="EK14" i="7"/>
  <c r="EJ14" i="7"/>
  <c r="EI14" i="7"/>
  <c r="EH14" i="7"/>
  <c r="EG14" i="7"/>
  <c r="EF14" i="7"/>
  <c r="EE14" i="7"/>
  <c r="BN14" i="7"/>
  <c r="BM14" i="7"/>
  <c r="BL14" i="7"/>
  <c r="BK14" i="7"/>
  <c r="BJ14" i="7"/>
  <c r="BI14" i="7"/>
  <c r="BH14" i="7"/>
  <c r="BG14" i="7"/>
  <c r="BF14" i="7"/>
  <c r="BE14" i="7"/>
  <c r="BD14" i="7"/>
  <c r="BC14" i="7"/>
  <c r="G14" i="7"/>
  <c r="EK13" i="7"/>
  <c r="EJ13" i="7"/>
  <c r="EI13" i="7"/>
  <c r="EH13" i="7"/>
  <c r="EG13" i="7"/>
  <c r="EF13" i="7"/>
  <c r="EE13" i="7"/>
  <c r="BN13" i="7"/>
  <c r="BM13" i="7"/>
  <c r="BL13" i="7"/>
  <c r="BK13" i="7"/>
  <c r="BJ13" i="7"/>
  <c r="BI13" i="7"/>
  <c r="BH13" i="7"/>
  <c r="BG13" i="7"/>
  <c r="BF13" i="7"/>
  <c r="BE13" i="7"/>
  <c r="BD13" i="7"/>
  <c r="BC13" i="7"/>
  <c r="G13" i="7"/>
  <c r="EK12" i="7"/>
  <c r="EJ12" i="7"/>
  <c r="EI12" i="7"/>
  <c r="EH12" i="7"/>
  <c r="EG12" i="7"/>
  <c r="EF12" i="7"/>
  <c r="EE12" i="7"/>
  <c r="BN12" i="7"/>
  <c r="BM12" i="7"/>
  <c r="BL12" i="7"/>
  <c r="BK12" i="7"/>
  <c r="BJ12" i="7"/>
  <c r="BI12" i="7"/>
  <c r="BI46" i="7" s="1"/>
  <c r="BH12" i="7"/>
  <c r="BH46" i="7" s="1"/>
  <c r="BG12" i="7"/>
  <c r="BF12" i="7"/>
  <c r="BE12" i="7"/>
  <c r="BD12" i="7"/>
  <c r="BC12" i="7"/>
  <c r="G12" i="7"/>
  <c r="EJ11" i="7"/>
  <c r="EI11" i="7"/>
  <c r="EH11" i="7"/>
  <c r="EG11" i="7"/>
  <c r="EF11" i="7"/>
  <c r="EE11" i="7"/>
  <c r="BN11" i="7"/>
  <c r="BM11" i="7"/>
  <c r="BL11" i="7"/>
  <c r="BK11" i="7"/>
  <c r="BJ11" i="7"/>
  <c r="BI11" i="7"/>
  <c r="BH11" i="7"/>
  <c r="BG11" i="7"/>
  <c r="BF11" i="7"/>
  <c r="BE11" i="7"/>
  <c r="BD11" i="7"/>
  <c r="BC11" i="7"/>
  <c r="G11" i="7"/>
  <c r="EK10" i="7"/>
  <c r="EJ10" i="7"/>
  <c r="EI10" i="7"/>
  <c r="EH10" i="7"/>
  <c r="EG10" i="7"/>
  <c r="EF10" i="7"/>
  <c r="EE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G10" i="7"/>
  <c r="EG9" i="7"/>
  <c r="EF9" i="7"/>
  <c r="EE9" i="7"/>
  <c r="BN9" i="7"/>
  <c r="BM9" i="7"/>
  <c r="BL9" i="7"/>
  <c r="BK9" i="7"/>
  <c r="BJ9" i="7"/>
  <c r="BI9" i="7"/>
  <c r="BH9" i="7"/>
  <c r="BG9" i="7"/>
  <c r="BF9" i="7"/>
  <c r="BE9" i="7"/>
  <c r="BD9" i="7"/>
  <c r="BC9" i="7"/>
  <c r="G9" i="7"/>
  <c r="EK8" i="7"/>
  <c r="EJ8" i="7"/>
  <c r="EI8" i="7"/>
  <c r="EH8" i="7"/>
  <c r="EG8" i="7"/>
  <c r="EF8" i="7"/>
  <c r="EE8" i="7"/>
  <c r="BN8" i="7"/>
  <c r="BM8" i="7"/>
  <c r="BL8" i="7"/>
  <c r="BK8" i="7"/>
  <c r="BJ8" i="7"/>
  <c r="BI8" i="7"/>
  <c r="BH8" i="7"/>
  <c r="BG8" i="7"/>
  <c r="BF8" i="7"/>
  <c r="BE8" i="7"/>
  <c r="BD8" i="7"/>
  <c r="BC8" i="7"/>
  <c r="G8" i="7"/>
  <c r="EH7" i="7"/>
  <c r="EG7" i="7"/>
  <c r="EF7" i="7"/>
  <c r="EE7" i="7"/>
  <c r="BN7" i="7"/>
  <c r="BM7" i="7"/>
  <c r="BL7" i="7"/>
  <c r="BK7" i="7"/>
  <c r="BJ7" i="7"/>
  <c r="BI7" i="7"/>
  <c r="BH7" i="7"/>
  <c r="BG7" i="7"/>
  <c r="BF7" i="7"/>
  <c r="BF47" i="7" s="1"/>
  <c r="BE7" i="7"/>
  <c r="BE47" i="7" s="1"/>
  <c r="BD7" i="7"/>
  <c r="BD47" i="7" s="1"/>
  <c r="BC7" i="7"/>
  <c r="G7" i="7"/>
  <c r="EK6" i="7"/>
  <c r="EJ6" i="7"/>
  <c r="EI6" i="7"/>
  <c r="EH6" i="7"/>
  <c r="EG6" i="7"/>
  <c r="EF6" i="7"/>
  <c r="EE6" i="7"/>
  <c r="BN6" i="7"/>
  <c r="BN47" i="7" s="1"/>
  <c r="BM6" i="7"/>
  <c r="BM47" i="7" s="1"/>
  <c r="BL6" i="7"/>
  <c r="BL47" i="7" s="1"/>
  <c r="BK6" i="7"/>
  <c r="BK47" i="7" s="1"/>
  <c r="BJ6" i="7"/>
  <c r="BJ47" i="7" s="1"/>
  <c r="BI6" i="7"/>
  <c r="BI47" i="7" s="1"/>
  <c r="BH6" i="7"/>
  <c r="BH47" i="7" s="1"/>
  <c r="BG6" i="7"/>
  <c r="BG47" i="7" s="1"/>
  <c r="BF6" i="7"/>
  <c r="BF46" i="7" s="1"/>
  <c r="BE6" i="7"/>
  <c r="BE46" i="7" s="1"/>
  <c r="BD6" i="7"/>
  <c r="BD46" i="7" s="1"/>
  <c r="BC6" i="7"/>
  <c r="BC47" i="7" s="1"/>
  <c r="G6" i="7"/>
  <c r="AR44" i="6"/>
  <c r="AR43" i="6"/>
  <c r="AO43" i="6"/>
  <c r="CD42" i="6"/>
  <c r="CC42" i="6"/>
  <c r="CB42" i="6"/>
  <c r="CA42" i="6"/>
  <c r="BZ42" i="6"/>
  <c r="BY42" i="6"/>
  <c r="BX42" i="6"/>
  <c r="BW42" i="6"/>
  <c r="BV42" i="6"/>
  <c r="BU42" i="6"/>
  <c r="BT42" i="6"/>
  <c r="BS42" i="6"/>
  <c r="BR42" i="6"/>
  <c r="BQ42" i="6"/>
  <c r="BP42" i="6"/>
  <c r="BO42" i="6"/>
  <c r="BB42" i="6"/>
  <c r="BA42" i="6"/>
  <c r="AZ42" i="6"/>
  <c r="AY42" i="6"/>
  <c r="AX42" i="6"/>
  <c r="AW42" i="6"/>
  <c r="AV42" i="6"/>
  <c r="AU42" i="6"/>
  <c r="AT42" i="6"/>
  <c r="AR42" i="6"/>
  <c r="AP42" i="6"/>
  <c r="D42" i="6"/>
  <c r="CD41" i="6"/>
  <c r="CC41" i="6"/>
  <c r="CB41" i="6"/>
  <c r="CA41" i="6"/>
  <c r="BZ41" i="6"/>
  <c r="BY41" i="6"/>
  <c r="BX41" i="6"/>
  <c r="BW41" i="6"/>
  <c r="BV41" i="6"/>
  <c r="BU41" i="6"/>
  <c r="BT41" i="6"/>
  <c r="BS41" i="6"/>
  <c r="BR41" i="6"/>
  <c r="BQ41" i="6"/>
  <c r="BP41" i="6"/>
  <c r="BO41" i="6"/>
  <c r="BB41" i="6"/>
  <c r="BA41" i="6"/>
  <c r="AZ41" i="6"/>
  <c r="AY41" i="6"/>
  <c r="AX41" i="6"/>
  <c r="AW41" i="6"/>
  <c r="AV41" i="6"/>
  <c r="AU41" i="6"/>
  <c r="AT41" i="6"/>
  <c r="AR41" i="6"/>
  <c r="AQ41" i="6"/>
  <c r="AP41" i="6"/>
  <c r="AP44" i="6" s="1"/>
  <c r="AO41" i="6"/>
  <c r="AO44" i="6" s="1"/>
  <c r="Y41" i="6"/>
  <c r="V41" i="6"/>
  <c r="S41" i="6"/>
  <c r="D41" i="6"/>
  <c r="D43" i="6" s="1"/>
  <c r="HV38" i="6"/>
  <c r="EI38" i="6"/>
  <c r="EH38" i="6"/>
  <c r="EG38" i="6"/>
  <c r="EF38" i="6"/>
  <c r="EE38" i="6"/>
  <c r="BN38" i="6"/>
  <c r="BM38" i="6"/>
  <c r="BL38" i="6"/>
  <c r="BK38" i="6"/>
  <c r="BJ38" i="6"/>
  <c r="BI38" i="6"/>
  <c r="BH38" i="6"/>
  <c r="BG38" i="6"/>
  <c r="BF38" i="6"/>
  <c r="BE38" i="6"/>
  <c r="BD38" i="6"/>
  <c r="BC38" i="6"/>
  <c r="G38" i="6"/>
  <c r="HV37" i="6"/>
  <c r="EK37" i="6"/>
  <c r="EJ37" i="6"/>
  <c r="EI37" i="6"/>
  <c r="EH37" i="6"/>
  <c r="EG37" i="6"/>
  <c r="EF37" i="6"/>
  <c r="EE37" i="6"/>
  <c r="BN37" i="6"/>
  <c r="BM37" i="6"/>
  <c r="BL37" i="6"/>
  <c r="BK37" i="6"/>
  <c r="BJ37" i="6"/>
  <c r="BI37" i="6"/>
  <c r="BH37" i="6"/>
  <c r="BG37" i="6"/>
  <c r="BF37" i="6"/>
  <c r="BE37" i="6"/>
  <c r="BD37" i="6"/>
  <c r="BC37" i="6"/>
  <c r="G37" i="6"/>
  <c r="HV36" i="6"/>
  <c r="EG36" i="6"/>
  <c r="EF36" i="6"/>
  <c r="EE36" i="6"/>
  <c r="BN36" i="6"/>
  <c r="BM36" i="6"/>
  <c r="BL36" i="6"/>
  <c r="BK36" i="6"/>
  <c r="BJ36" i="6"/>
  <c r="BI36" i="6"/>
  <c r="BH36" i="6"/>
  <c r="BG36" i="6"/>
  <c r="BF36" i="6"/>
  <c r="BE36" i="6"/>
  <c r="BD36" i="6"/>
  <c r="BC36" i="6"/>
  <c r="G36" i="6"/>
  <c r="HV35" i="6"/>
  <c r="EK35" i="6"/>
  <c r="EJ35" i="6"/>
  <c r="EI35" i="6"/>
  <c r="EH35" i="6"/>
  <c r="EG35" i="6"/>
  <c r="EF35" i="6"/>
  <c r="EE35" i="6"/>
  <c r="BN35" i="6"/>
  <c r="BM35" i="6"/>
  <c r="BL35" i="6"/>
  <c r="BK35" i="6"/>
  <c r="BJ35" i="6"/>
  <c r="BI35" i="6"/>
  <c r="BH35" i="6"/>
  <c r="BG35" i="6"/>
  <c r="BF35" i="6"/>
  <c r="BE35" i="6"/>
  <c r="BD35" i="6"/>
  <c r="BC35" i="6"/>
  <c r="G35" i="6"/>
  <c r="HV34" i="6"/>
  <c r="EF34" i="6"/>
  <c r="EE34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G34" i="6"/>
  <c r="HV33" i="6"/>
  <c r="EK33" i="6"/>
  <c r="EJ33" i="6"/>
  <c r="EI33" i="6"/>
  <c r="EH33" i="6"/>
  <c r="EG33" i="6"/>
  <c r="EF33" i="6"/>
  <c r="EE33" i="6"/>
  <c r="BN33" i="6"/>
  <c r="BM33" i="6"/>
  <c r="BL33" i="6"/>
  <c r="BK33" i="6"/>
  <c r="BJ33" i="6"/>
  <c r="BI33" i="6"/>
  <c r="BH33" i="6"/>
  <c r="BG33" i="6"/>
  <c r="BF33" i="6"/>
  <c r="BE33" i="6"/>
  <c r="BD33" i="6"/>
  <c r="BC33" i="6"/>
  <c r="G33" i="6"/>
  <c r="HV32" i="6"/>
  <c r="EK32" i="6"/>
  <c r="EJ32" i="6"/>
  <c r="EI32" i="6"/>
  <c r="EH32" i="6"/>
  <c r="EG32" i="6"/>
  <c r="EF32" i="6"/>
  <c r="EE32" i="6"/>
  <c r="BN32" i="6"/>
  <c r="BM32" i="6"/>
  <c r="BL32" i="6"/>
  <c r="BK32" i="6"/>
  <c r="BJ32" i="6"/>
  <c r="BI32" i="6"/>
  <c r="BH32" i="6"/>
  <c r="BG32" i="6"/>
  <c r="BF32" i="6"/>
  <c r="BE32" i="6"/>
  <c r="BD32" i="6"/>
  <c r="BC32" i="6"/>
  <c r="G32" i="6"/>
  <c r="HV31" i="6"/>
  <c r="EK31" i="6"/>
  <c r="EJ31" i="6"/>
  <c r="EI31" i="6"/>
  <c r="EH31" i="6"/>
  <c r="EG31" i="6"/>
  <c r="EF31" i="6"/>
  <c r="EE31" i="6"/>
  <c r="BN31" i="6"/>
  <c r="BM31" i="6"/>
  <c r="BL31" i="6"/>
  <c r="BK31" i="6"/>
  <c r="BJ31" i="6"/>
  <c r="BI31" i="6"/>
  <c r="BH31" i="6"/>
  <c r="BG31" i="6"/>
  <c r="BF31" i="6"/>
  <c r="BE31" i="6"/>
  <c r="BD31" i="6"/>
  <c r="BC31" i="6"/>
  <c r="G31" i="6"/>
  <c r="HV30" i="6"/>
  <c r="EK30" i="6"/>
  <c r="EJ30" i="6"/>
  <c r="EI30" i="6"/>
  <c r="EH30" i="6"/>
  <c r="EG30" i="6"/>
  <c r="EF30" i="6"/>
  <c r="EE30" i="6"/>
  <c r="BN30" i="6"/>
  <c r="BM30" i="6"/>
  <c r="BL30" i="6"/>
  <c r="BK30" i="6"/>
  <c r="BJ30" i="6"/>
  <c r="BI30" i="6"/>
  <c r="BH30" i="6"/>
  <c r="BG30" i="6"/>
  <c r="BF30" i="6"/>
  <c r="BE30" i="6"/>
  <c r="BD30" i="6"/>
  <c r="BC30" i="6"/>
  <c r="G30" i="6"/>
  <c r="HV29" i="6"/>
  <c r="EJ29" i="6"/>
  <c r="EI29" i="6"/>
  <c r="EH29" i="6"/>
  <c r="EG29" i="6"/>
  <c r="EF29" i="6"/>
  <c r="EE29" i="6"/>
  <c r="BN29" i="6"/>
  <c r="BM29" i="6"/>
  <c r="BL29" i="6"/>
  <c r="BK29" i="6"/>
  <c r="BJ29" i="6"/>
  <c r="BI29" i="6"/>
  <c r="BH29" i="6"/>
  <c r="BG29" i="6"/>
  <c r="BF29" i="6"/>
  <c r="BE29" i="6"/>
  <c r="BD29" i="6"/>
  <c r="BC29" i="6"/>
  <c r="G29" i="6"/>
  <c r="HV28" i="6"/>
  <c r="EH28" i="6"/>
  <c r="EG28" i="6"/>
  <c r="EF28" i="6"/>
  <c r="EE28" i="6"/>
  <c r="BN28" i="6"/>
  <c r="BM28" i="6"/>
  <c r="BL28" i="6"/>
  <c r="BK28" i="6"/>
  <c r="BJ28" i="6"/>
  <c r="BI28" i="6"/>
  <c r="BH28" i="6"/>
  <c r="BG28" i="6"/>
  <c r="BF28" i="6"/>
  <c r="BE28" i="6"/>
  <c r="BD28" i="6"/>
  <c r="BC28" i="6"/>
  <c r="G28" i="6"/>
  <c r="HV27" i="6"/>
  <c r="EK27" i="6"/>
  <c r="EJ27" i="6"/>
  <c r="EI27" i="6"/>
  <c r="EH27" i="6"/>
  <c r="EG27" i="6"/>
  <c r="EF27" i="6"/>
  <c r="EE27" i="6"/>
  <c r="BN27" i="6"/>
  <c r="BM27" i="6"/>
  <c r="BL27" i="6"/>
  <c r="BK27" i="6"/>
  <c r="BJ27" i="6"/>
  <c r="BI27" i="6"/>
  <c r="BH27" i="6"/>
  <c r="BG27" i="6"/>
  <c r="BF27" i="6"/>
  <c r="BE27" i="6"/>
  <c r="BD27" i="6"/>
  <c r="BC27" i="6"/>
  <c r="G27" i="6"/>
  <c r="HV26" i="6"/>
  <c r="EI26" i="6"/>
  <c r="EH26" i="6"/>
  <c r="EG26" i="6"/>
  <c r="EF26" i="6"/>
  <c r="EE26" i="6"/>
  <c r="BN26" i="6"/>
  <c r="BM26" i="6"/>
  <c r="BL26" i="6"/>
  <c r="BK26" i="6"/>
  <c r="BJ26" i="6"/>
  <c r="BI26" i="6"/>
  <c r="BH26" i="6"/>
  <c r="BG26" i="6"/>
  <c r="BF26" i="6"/>
  <c r="BE26" i="6"/>
  <c r="BD26" i="6"/>
  <c r="BC26" i="6"/>
  <c r="G26" i="6"/>
  <c r="HV25" i="6"/>
  <c r="EK25" i="6"/>
  <c r="EJ25" i="6"/>
  <c r="EI25" i="6"/>
  <c r="EH25" i="6"/>
  <c r="EG25" i="6"/>
  <c r="EF25" i="6"/>
  <c r="EE25" i="6"/>
  <c r="BN25" i="6"/>
  <c r="BM25" i="6"/>
  <c r="BL25" i="6"/>
  <c r="BK25" i="6"/>
  <c r="BJ25" i="6"/>
  <c r="BI25" i="6"/>
  <c r="BH25" i="6"/>
  <c r="BG25" i="6"/>
  <c r="BF25" i="6"/>
  <c r="BE25" i="6"/>
  <c r="BD25" i="6"/>
  <c r="BC25" i="6"/>
  <c r="G25" i="6"/>
  <c r="HV24" i="6"/>
  <c r="EI24" i="6"/>
  <c r="EH24" i="6"/>
  <c r="EG24" i="6"/>
  <c r="EF24" i="6"/>
  <c r="EE24" i="6"/>
  <c r="BN24" i="6"/>
  <c r="BM24" i="6"/>
  <c r="BL24" i="6"/>
  <c r="BK24" i="6"/>
  <c r="BJ24" i="6"/>
  <c r="BI24" i="6"/>
  <c r="BH24" i="6"/>
  <c r="BG24" i="6"/>
  <c r="BF24" i="6"/>
  <c r="BE24" i="6"/>
  <c r="BD24" i="6"/>
  <c r="BC24" i="6"/>
  <c r="G24" i="6"/>
  <c r="HV23" i="6"/>
  <c r="EK23" i="6"/>
  <c r="EJ23" i="6"/>
  <c r="EI23" i="6"/>
  <c r="EH23" i="6"/>
  <c r="EG23" i="6"/>
  <c r="EF23" i="6"/>
  <c r="EE23" i="6"/>
  <c r="BN23" i="6"/>
  <c r="BM23" i="6"/>
  <c r="BL23" i="6"/>
  <c r="BK23" i="6"/>
  <c r="BJ23" i="6"/>
  <c r="BI23" i="6"/>
  <c r="BH23" i="6"/>
  <c r="BG23" i="6"/>
  <c r="BF23" i="6"/>
  <c r="BE23" i="6"/>
  <c r="BD23" i="6"/>
  <c r="BC23" i="6"/>
  <c r="G23" i="6"/>
  <c r="HV22" i="6"/>
  <c r="EJ22" i="6"/>
  <c r="EI22" i="6"/>
  <c r="EH22" i="6"/>
  <c r="EG22" i="6"/>
  <c r="EF22" i="6"/>
  <c r="EE22" i="6"/>
  <c r="BN22" i="6"/>
  <c r="BM22" i="6"/>
  <c r="BL22" i="6"/>
  <c r="BK22" i="6"/>
  <c r="BJ22" i="6"/>
  <c r="BI22" i="6"/>
  <c r="BH22" i="6"/>
  <c r="BG22" i="6"/>
  <c r="BF22" i="6"/>
  <c r="BE22" i="6"/>
  <c r="BD22" i="6"/>
  <c r="BC22" i="6"/>
  <c r="G22" i="6"/>
  <c r="HV21" i="6"/>
  <c r="EK21" i="6"/>
  <c r="EJ21" i="6"/>
  <c r="EI21" i="6"/>
  <c r="EH21" i="6"/>
  <c r="EG21" i="6"/>
  <c r="EF21" i="6"/>
  <c r="EE21" i="6"/>
  <c r="BN21" i="6"/>
  <c r="BM21" i="6"/>
  <c r="BL21" i="6"/>
  <c r="BK21" i="6"/>
  <c r="BJ21" i="6"/>
  <c r="BI21" i="6"/>
  <c r="BH21" i="6"/>
  <c r="BG21" i="6"/>
  <c r="BF21" i="6"/>
  <c r="BE21" i="6"/>
  <c r="BD21" i="6"/>
  <c r="BC21" i="6"/>
  <c r="G21" i="6"/>
  <c r="HV20" i="6"/>
  <c r="EK20" i="6"/>
  <c r="EJ20" i="6"/>
  <c r="EI20" i="6"/>
  <c r="EH20" i="6"/>
  <c r="EG20" i="6"/>
  <c r="EF20" i="6"/>
  <c r="EE20" i="6"/>
  <c r="BN20" i="6"/>
  <c r="BM20" i="6"/>
  <c r="BL20" i="6"/>
  <c r="BK20" i="6"/>
  <c r="BJ20" i="6"/>
  <c r="BI20" i="6"/>
  <c r="BH20" i="6"/>
  <c r="BG20" i="6"/>
  <c r="BF20" i="6"/>
  <c r="BE20" i="6"/>
  <c r="BD20" i="6"/>
  <c r="BC20" i="6"/>
  <c r="G20" i="6"/>
  <c r="HV19" i="6"/>
  <c r="EK19" i="6"/>
  <c r="EJ19" i="6"/>
  <c r="EI19" i="6"/>
  <c r="EH19" i="6"/>
  <c r="EG19" i="6"/>
  <c r="EF19" i="6"/>
  <c r="EE19" i="6"/>
  <c r="BN19" i="6"/>
  <c r="BM19" i="6"/>
  <c r="BL19" i="6"/>
  <c r="BK19" i="6"/>
  <c r="BJ19" i="6"/>
  <c r="BI19" i="6"/>
  <c r="BH19" i="6"/>
  <c r="BG19" i="6"/>
  <c r="BF19" i="6"/>
  <c r="BE19" i="6"/>
  <c r="BD19" i="6"/>
  <c r="BC19" i="6"/>
  <c r="G19" i="6"/>
  <c r="HV18" i="6"/>
  <c r="EK18" i="6"/>
  <c r="EJ18" i="6"/>
  <c r="EI18" i="6"/>
  <c r="EH18" i="6"/>
  <c r="EG18" i="6"/>
  <c r="EF18" i="6"/>
  <c r="EE18" i="6"/>
  <c r="BN18" i="6"/>
  <c r="BM18" i="6"/>
  <c r="BL18" i="6"/>
  <c r="BK18" i="6"/>
  <c r="BJ18" i="6"/>
  <c r="BI18" i="6"/>
  <c r="BH18" i="6"/>
  <c r="BG18" i="6"/>
  <c r="BF18" i="6"/>
  <c r="BE18" i="6"/>
  <c r="BD18" i="6"/>
  <c r="BC18" i="6"/>
  <c r="G18" i="6"/>
  <c r="HV17" i="6"/>
  <c r="EK17" i="6"/>
  <c r="EJ17" i="6"/>
  <c r="EI17" i="6"/>
  <c r="EH17" i="6"/>
  <c r="EG17" i="6"/>
  <c r="EF17" i="6"/>
  <c r="EE17" i="6"/>
  <c r="BN17" i="6"/>
  <c r="BM17" i="6"/>
  <c r="BL17" i="6"/>
  <c r="BK17" i="6"/>
  <c r="BJ17" i="6"/>
  <c r="BI17" i="6"/>
  <c r="BH17" i="6"/>
  <c r="BG17" i="6"/>
  <c r="BF17" i="6"/>
  <c r="BE17" i="6"/>
  <c r="BD17" i="6"/>
  <c r="BC17" i="6"/>
  <c r="G17" i="6"/>
  <c r="HV16" i="6"/>
  <c r="EK16" i="6"/>
  <c r="EJ16" i="6"/>
  <c r="EI16" i="6"/>
  <c r="EH16" i="6"/>
  <c r="EG16" i="6"/>
  <c r="EF16" i="6"/>
  <c r="EE16" i="6"/>
  <c r="BN16" i="6"/>
  <c r="BM16" i="6"/>
  <c r="BL16" i="6"/>
  <c r="BK16" i="6"/>
  <c r="BJ16" i="6"/>
  <c r="BH16" i="6"/>
  <c r="BG16" i="6"/>
  <c r="BF16" i="6"/>
  <c r="BE16" i="6"/>
  <c r="BD16" i="6"/>
  <c r="BC16" i="6"/>
  <c r="G16" i="6"/>
  <c r="HV15" i="6"/>
  <c r="EK15" i="6"/>
  <c r="EJ15" i="6"/>
  <c r="EI15" i="6"/>
  <c r="EH15" i="6"/>
  <c r="EG15" i="6"/>
  <c r="EF15" i="6"/>
  <c r="EE15" i="6"/>
  <c r="BN15" i="6"/>
  <c r="BM15" i="6"/>
  <c r="BL15" i="6"/>
  <c r="BK15" i="6"/>
  <c r="BJ15" i="6"/>
  <c r="BI15" i="6"/>
  <c r="BH15" i="6"/>
  <c r="BG15" i="6"/>
  <c r="BF15" i="6"/>
  <c r="BE15" i="6"/>
  <c r="BD15" i="6"/>
  <c r="BC15" i="6"/>
  <c r="G15" i="6"/>
  <c r="HV14" i="6"/>
  <c r="EK14" i="6"/>
  <c r="EJ14" i="6"/>
  <c r="EI14" i="6"/>
  <c r="EH14" i="6"/>
  <c r="EG14" i="6"/>
  <c r="EF14" i="6"/>
  <c r="EE14" i="6"/>
  <c r="BN14" i="6"/>
  <c r="BM14" i="6"/>
  <c r="BL14" i="6"/>
  <c r="BK14" i="6"/>
  <c r="BJ14" i="6"/>
  <c r="BI14" i="6"/>
  <c r="BH14" i="6"/>
  <c r="BG14" i="6"/>
  <c r="BF14" i="6"/>
  <c r="BE14" i="6"/>
  <c r="BD14" i="6"/>
  <c r="BC14" i="6"/>
  <c r="G14" i="6"/>
  <c r="HV13" i="6"/>
  <c r="EI13" i="6"/>
  <c r="EH13" i="6"/>
  <c r="EG13" i="6"/>
  <c r="EF13" i="6"/>
  <c r="EE13" i="6"/>
  <c r="BN13" i="6"/>
  <c r="BM13" i="6"/>
  <c r="BL13" i="6"/>
  <c r="BK13" i="6"/>
  <c r="BJ13" i="6"/>
  <c r="BI13" i="6"/>
  <c r="BH13" i="6"/>
  <c r="BG13" i="6"/>
  <c r="BF13" i="6"/>
  <c r="BE13" i="6"/>
  <c r="BD13" i="6"/>
  <c r="BD41" i="6" s="1"/>
  <c r="BC13" i="6"/>
  <c r="BC41" i="6" s="1"/>
  <c r="G13" i="6"/>
  <c r="HV12" i="6"/>
  <c r="EK12" i="6"/>
  <c r="EJ12" i="6"/>
  <c r="EI12" i="6"/>
  <c r="EH12" i="6"/>
  <c r="EG12" i="6"/>
  <c r="EF12" i="6"/>
  <c r="EE12" i="6"/>
  <c r="BN12" i="6"/>
  <c r="BM12" i="6"/>
  <c r="BL12" i="6"/>
  <c r="BK12" i="6"/>
  <c r="BJ12" i="6"/>
  <c r="BI12" i="6"/>
  <c r="BH12" i="6"/>
  <c r="BG12" i="6"/>
  <c r="BF12" i="6"/>
  <c r="BE12" i="6"/>
  <c r="BD12" i="6"/>
  <c r="BC12" i="6"/>
  <c r="G12" i="6"/>
  <c r="HV11" i="6"/>
  <c r="EK11" i="6"/>
  <c r="EJ11" i="6"/>
  <c r="EI11" i="6"/>
  <c r="EH11" i="6"/>
  <c r="EG11" i="6"/>
  <c r="EF11" i="6"/>
  <c r="EE11" i="6"/>
  <c r="BN11" i="6"/>
  <c r="BM11" i="6"/>
  <c r="BL11" i="6"/>
  <c r="BK11" i="6"/>
  <c r="BJ11" i="6"/>
  <c r="BI11" i="6"/>
  <c r="BH11" i="6"/>
  <c r="BG11" i="6"/>
  <c r="BF11" i="6"/>
  <c r="BE11" i="6"/>
  <c r="BD11" i="6"/>
  <c r="BC11" i="6"/>
  <c r="G11" i="6"/>
  <c r="HV10" i="6"/>
  <c r="EJ10" i="6"/>
  <c r="EI10" i="6"/>
  <c r="EH10" i="6"/>
  <c r="EG10" i="6"/>
  <c r="EF10" i="6"/>
  <c r="EE10" i="6"/>
  <c r="BN10" i="6"/>
  <c r="BM10" i="6"/>
  <c r="BL10" i="6"/>
  <c r="BK10" i="6"/>
  <c r="BJ10" i="6"/>
  <c r="BI10" i="6"/>
  <c r="BH10" i="6"/>
  <c r="BG10" i="6"/>
  <c r="BF10" i="6"/>
  <c r="BE10" i="6"/>
  <c r="BE41" i="6" s="1"/>
  <c r="BD10" i="6"/>
  <c r="BC10" i="6"/>
  <c r="G10" i="6"/>
  <c r="HV9" i="6"/>
  <c r="EK9" i="6"/>
  <c r="EJ9" i="6"/>
  <c r="EI9" i="6"/>
  <c r="EH9" i="6"/>
  <c r="EG9" i="6"/>
  <c r="EF9" i="6"/>
  <c r="EE9" i="6"/>
  <c r="BN9" i="6"/>
  <c r="BM9" i="6"/>
  <c r="BL9" i="6"/>
  <c r="BK9" i="6"/>
  <c r="BJ9" i="6"/>
  <c r="BI9" i="6"/>
  <c r="BH9" i="6"/>
  <c r="BG9" i="6"/>
  <c r="BF9" i="6"/>
  <c r="BE9" i="6"/>
  <c r="BD9" i="6"/>
  <c r="BC9" i="6"/>
  <c r="G9" i="6"/>
  <c r="HV8" i="6"/>
  <c r="EK8" i="6"/>
  <c r="EJ8" i="6"/>
  <c r="EI8" i="6"/>
  <c r="EH8" i="6"/>
  <c r="EG8" i="6"/>
  <c r="EF8" i="6"/>
  <c r="EE8" i="6"/>
  <c r="BN8" i="6"/>
  <c r="BM8" i="6"/>
  <c r="BL8" i="6"/>
  <c r="BL42" i="6" s="1"/>
  <c r="BK8" i="6"/>
  <c r="BK41" i="6" s="1"/>
  <c r="BJ8" i="6"/>
  <c r="BI8" i="6"/>
  <c r="BH8" i="6"/>
  <c r="BG8" i="6"/>
  <c r="BG42" i="6" s="1"/>
  <c r="BF8" i="6"/>
  <c r="BE8" i="6"/>
  <c r="BD8" i="6"/>
  <c r="BC8" i="6"/>
  <c r="G8" i="6"/>
  <c r="HV7" i="6"/>
  <c r="EK7" i="6"/>
  <c r="EJ7" i="6"/>
  <c r="EI7" i="6"/>
  <c r="EH7" i="6"/>
  <c r="EG7" i="6"/>
  <c r="EF7" i="6"/>
  <c r="EE7" i="6"/>
  <c r="BN7" i="6"/>
  <c r="BM7" i="6"/>
  <c r="BL7" i="6"/>
  <c r="BK7" i="6"/>
  <c r="BJ7" i="6"/>
  <c r="BI7" i="6"/>
  <c r="BH7" i="6"/>
  <c r="BG7" i="6"/>
  <c r="BF7" i="6"/>
  <c r="BE7" i="6"/>
  <c r="BD7" i="6"/>
  <c r="BC7" i="6"/>
  <c r="G7" i="6"/>
  <c r="HV6" i="6"/>
  <c r="EG6" i="6"/>
  <c r="EF6" i="6"/>
  <c r="EE6" i="6"/>
  <c r="BN6" i="6"/>
  <c r="BN41" i="6" s="1"/>
  <c r="BM6" i="6"/>
  <c r="BM41" i="6" s="1"/>
  <c r="BL6" i="6"/>
  <c r="BL41" i="6" s="1"/>
  <c r="BK6" i="6"/>
  <c r="BJ6" i="6"/>
  <c r="BJ42" i="6" s="1"/>
  <c r="BI6" i="6"/>
  <c r="BI42" i="6" s="1"/>
  <c r="BH6" i="6"/>
  <c r="BH42" i="6" s="1"/>
  <c r="BG6" i="6"/>
  <c r="BG41" i="6" s="1"/>
  <c r="BF6" i="6"/>
  <c r="BF42" i="6" s="1"/>
  <c r="BE6" i="6"/>
  <c r="BE42" i="6" s="1"/>
  <c r="BD6" i="6"/>
  <c r="BD42" i="6" s="1"/>
  <c r="BC6" i="6"/>
  <c r="BC42" i="6" s="1"/>
  <c r="G6" i="6"/>
  <c r="AR119" i="5"/>
  <c r="AR118" i="5"/>
  <c r="AO118" i="5"/>
  <c r="CD117" i="5"/>
  <c r="CC117" i="5"/>
  <c r="CB117" i="5"/>
  <c r="CA117" i="5"/>
  <c r="BZ117" i="5"/>
  <c r="BY117" i="5"/>
  <c r="BX117" i="5"/>
  <c r="BW117" i="5"/>
  <c r="BV117" i="5"/>
  <c r="BU117" i="5"/>
  <c r="BT117" i="5"/>
  <c r="BS117" i="5"/>
  <c r="BR117" i="5"/>
  <c r="BQ117" i="5"/>
  <c r="BP117" i="5"/>
  <c r="BO117" i="5"/>
  <c r="BB117" i="5"/>
  <c r="BA117" i="5"/>
  <c r="AZ117" i="5"/>
  <c r="AY117" i="5"/>
  <c r="AX117" i="5"/>
  <c r="AW117" i="5"/>
  <c r="AV117" i="5"/>
  <c r="AU117" i="5"/>
  <c r="AT117" i="5"/>
  <c r="AR117" i="5"/>
  <c r="AP117" i="5"/>
  <c r="D117" i="5"/>
  <c r="CD116" i="5"/>
  <c r="CC116" i="5"/>
  <c r="CB116" i="5"/>
  <c r="CA116" i="5"/>
  <c r="BZ116" i="5"/>
  <c r="BY116" i="5"/>
  <c r="BX116" i="5"/>
  <c r="BW116" i="5"/>
  <c r="BV116" i="5"/>
  <c r="BU116" i="5"/>
  <c r="BT116" i="5"/>
  <c r="BS116" i="5"/>
  <c r="BR116" i="5"/>
  <c r="BQ116" i="5"/>
  <c r="BP116" i="5"/>
  <c r="BO116" i="5"/>
  <c r="BB116" i="5"/>
  <c r="BA116" i="5"/>
  <c r="AZ116" i="5"/>
  <c r="AY116" i="5"/>
  <c r="AX116" i="5"/>
  <c r="AW116" i="5"/>
  <c r="AV116" i="5"/>
  <c r="AU116" i="5"/>
  <c r="AT116" i="5"/>
  <c r="AR116" i="5"/>
  <c r="AQ116" i="5"/>
  <c r="AP116" i="5"/>
  <c r="AP119" i="5" s="1"/>
  <c r="AO116" i="5"/>
  <c r="AO119" i="5" s="1"/>
  <c r="D116" i="5"/>
  <c r="D118" i="5" s="1"/>
  <c r="Y115" i="5"/>
  <c r="V115" i="5"/>
  <c r="S115" i="5"/>
  <c r="HV113" i="5"/>
  <c r="EK113" i="5"/>
  <c r="EJ113" i="5"/>
  <c r="EI113" i="5"/>
  <c r="EH113" i="5"/>
  <c r="EG113" i="5"/>
  <c r="EF113" i="5"/>
  <c r="EE113" i="5"/>
  <c r="BN113" i="5"/>
  <c r="BM113" i="5"/>
  <c r="BL113" i="5"/>
  <c r="BK113" i="5"/>
  <c r="BJ113" i="5"/>
  <c r="BI113" i="5"/>
  <c r="BH113" i="5"/>
  <c r="BG113" i="5"/>
  <c r="BF113" i="5"/>
  <c r="BE113" i="5"/>
  <c r="BD113" i="5"/>
  <c r="BC113" i="5"/>
  <c r="G113" i="5"/>
  <c r="HV112" i="5"/>
  <c r="EK112" i="5"/>
  <c r="EJ112" i="5"/>
  <c r="EI112" i="5"/>
  <c r="EH112" i="5"/>
  <c r="EG112" i="5"/>
  <c r="EF112" i="5"/>
  <c r="EE112" i="5"/>
  <c r="BN112" i="5"/>
  <c r="BM112" i="5"/>
  <c r="BL112" i="5"/>
  <c r="BK112" i="5"/>
  <c r="BJ112" i="5"/>
  <c r="BI112" i="5"/>
  <c r="BH112" i="5"/>
  <c r="BG112" i="5"/>
  <c r="BF112" i="5"/>
  <c r="BE112" i="5"/>
  <c r="BD112" i="5"/>
  <c r="BC112" i="5"/>
  <c r="G112" i="5"/>
  <c r="HV111" i="5"/>
  <c r="EK111" i="5"/>
  <c r="EJ111" i="5"/>
  <c r="EI111" i="5"/>
  <c r="EH111" i="5"/>
  <c r="EG111" i="5"/>
  <c r="EF111" i="5"/>
  <c r="EE111" i="5"/>
  <c r="BN111" i="5"/>
  <c r="BM111" i="5"/>
  <c r="BL111" i="5"/>
  <c r="BK111" i="5"/>
  <c r="BJ111" i="5"/>
  <c r="BI111" i="5"/>
  <c r="BH111" i="5"/>
  <c r="BG111" i="5"/>
  <c r="BF111" i="5"/>
  <c r="BE111" i="5"/>
  <c r="BD111" i="5"/>
  <c r="BC111" i="5"/>
  <c r="G111" i="5"/>
  <c r="HV110" i="5"/>
  <c r="EH110" i="5"/>
  <c r="EG110" i="5"/>
  <c r="EF110" i="5"/>
  <c r="EE110" i="5"/>
  <c r="BN110" i="5"/>
  <c r="BM110" i="5"/>
  <c r="BL110" i="5"/>
  <c r="BK110" i="5"/>
  <c r="BJ110" i="5"/>
  <c r="BI110" i="5"/>
  <c r="BH110" i="5"/>
  <c r="BG110" i="5"/>
  <c r="BF110" i="5"/>
  <c r="BE110" i="5"/>
  <c r="BD110" i="5"/>
  <c r="BC110" i="5"/>
  <c r="G110" i="5"/>
  <c r="HV109" i="5"/>
  <c r="EK109" i="5"/>
  <c r="EJ109" i="5"/>
  <c r="EI109" i="5"/>
  <c r="EH109" i="5"/>
  <c r="EG109" i="5"/>
  <c r="EF109" i="5"/>
  <c r="EE109" i="5"/>
  <c r="BN109" i="5"/>
  <c r="BM109" i="5"/>
  <c r="BL109" i="5"/>
  <c r="BK109" i="5"/>
  <c r="BJ109" i="5"/>
  <c r="BI109" i="5"/>
  <c r="BH109" i="5"/>
  <c r="BG109" i="5"/>
  <c r="BF109" i="5"/>
  <c r="BE109" i="5"/>
  <c r="BD109" i="5"/>
  <c r="BC109" i="5"/>
  <c r="G109" i="5"/>
  <c r="HV108" i="5"/>
  <c r="EK108" i="5"/>
  <c r="EJ108" i="5"/>
  <c r="EI108" i="5"/>
  <c r="EH108" i="5"/>
  <c r="EG108" i="5"/>
  <c r="EF108" i="5"/>
  <c r="EE108" i="5"/>
  <c r="BN108" i="5"/>
  <c r="BM108" i="5"/>
  <c r="BL108" i="5"/>
  <c r="BK108" i="5"/>
  <c r="BJ108" i="5"/>
  <c r="BI108" i="5"/>
  <c r="BH108" i="5"/>
  <c r="BG108" i="5"/>
  <c r="BF108" i="5"/>
  <c r="BE108" i="5"/>
  <c r="BD108" i="5"/>
  <c r="BC108" i="5"/>
  <c r="G108" i="5"/>
  <c r="HV107" i="5"/>
  <c r="EK107" i="5"/>
  <c r="EJ107" i="5"/>
  <c r="EI107" i="5"/>
  <c r="EH107" i="5"/>
  <c r="EG107" i="5"/>
  <c r="EF107" i="5"/>
  <c r="EE107" i="5"/>
  <c r="BN107" i="5"/>
  <c r="BM107" i="5"/>
  <c r="BL107" i="5"/>
  <c r="BK107" i="5"/>
  <c r="BJ107" i="5"/>
  <c r="BI107" i="5"/>
  <c r="BH107" i="5"/>
  <c r="BG107" i="5"/>
  <c r="BF107" i="5"/>
  <c r="BE107" i="5"/>
  <c r="BD107" i="5"/>
  <c r="BC107" i="5"/>
  <c r="G107" i="5"/>
  <c r="HV106" i="5"/>
  <c r="EK106" i="5"/>
  <c r="EJ106" i="5"/>
  <c r="EI106" i="5"/>
  <c r="EH106" i="5"/>
  <c r="EG106" i="5"/>
  <c r="EF106" i="5"/>
  <c r="EE106" i="5"/>
  <c r="BN106" i="5"/>
  <c r="BM106" i="5"/>
  <c r="BL106" i="5"/>
  <c r="BK106" i="5"/>
  <c r="BJ106" i="5"/>
  <c r="BI106" i="5"/>
  <c r="BH106" i="5"/>
  <c r="BG106" i="5"/>
  <c r="BF106" i="5"/>
  <c r="BE106" i="5"/>
  <c r="BD106" i="5"/>
  <c r="BC106" i="5"/>
  <c r="G106" i="5"/>
  <c r="HV105" i="5"/>
  <c r="EK105" i="5"/>
  <c r="EJ105" i="5"/>
  <c r="EI105" i="5"/>
  <c r="EH105" i="5"/>
  <c r="EG105" i="5"/>
  <c r="EF105" i="5"/>
  <c r="EE105" i="5"/>
  <c r="BN105" i="5"/>
  <c r="BM105" i="5"/>
  <c r="BL105" i="5"/>
  <c r="BK105" i="5"/>
  <c r="BJ105" i="5"/>
  <c r="BI105" i="5"/>
  <c r="BH105" i="5"/>
  <c r="BG105" i="5"/>
  <c r="BF105" i="5"/>
  <c r="BE105" i="5"/>
  <c r="BD105" i="5"/>
  <c r="BC105" i="5"/>
  <c r="G105" i="5"/>
  <c r="HV104" i="5"/>
  <c r="EK104" i="5"/>
  <c r="EJ104" i="5"/>
  <c r="EI104" i="5"/>
  <c r="EH104" i="5"/>
  <c r="EG104" i="5"/>
  <c r="EF104" i="5"/>
  <c r="EE104" i="5"/>
  <c r="BN104" i="5"/>
  <c r="BM104" i="5"/>
  <c r="BL104" i="5"/>
  <c r="BK104" i="5"/>
  <c r="BJ104" i="5"/>
  <c r="BI104" i="5"/>
  <c r="BH104" i="5"/>
  <c r="BG104" i="5"/>
  <c r="BF104" i="5"/>
  <c r="BE104" i="5"/>
  <c r="BD104" i="5"/>
  <c r="BC104" i="5"/>
  <c r="G104" i="5"/>
  <c r="HV103" i="5"/>
  <c r="EK103" i="5"/>
  <c r="EJ103" i="5"/>
  <c r="EI103" i="5"/>
  <c r="EH103" i="5"/>
  <c r="EG103" i="5"/>
  <c r="EF103" i="5"/>
  <c r="EE103" i="5"/>
  <c r="BN103" i="5"/>
  <c r="BM103" i="5"/>
  <c r="BL103" i="5"/>
  <c r="BK103" i="5"/>
  <c r="BJ103" i="5"/>
  <c r="BI103" i="5"/>
  <c r="BH103" i="5"/>
  <c r="BG103" i="5"/>
  <c r="BF103" i="5"/>
  <c r="BE103" i="5"/>
  <c r="BD103" i="5"/>
  <c r="BC103" i="5"/>
  <c r="G103" i="5"/>
  <c r="HV102" i="5"/>
  <c r="EK102" i="5"/>
  <c r="EJ102" i="5"/>
  <c r="EI102" i="5"/>
  <c r="EH102" i="5"/>
  <c r="EG102" i="5"/>
  <c r="EF102" i="5"/>
  <c r="EE102" i="5"/>
  <c r="BN102" i="5"/>
  <c r="BM102" i="5"/>
  <c r="BL102" i="5"/>
  <c r="BK102" i="5"/>
  <c r="BJ102" i="5"/>
  <c r="BI102" i="5"/>
  <c r="BH102" i="5"/>
  <c r="BG102" i="5"/>
  <c r="BF102" i="5"/>
  <c r="BE102" i="5"/>
  <c r="BD102" i="5"/>
  <c r="BC102" i="5"/>
  <c r="G102" i="5"/>
  <c r="HV101" i="5"/>
  <c r="EK101" i="5"/>
  <c r="EJ101" i="5"/>
  <c r="EI101" i="5"/>
  <c r="EH101" i="5"/>
  <c r="EG101" i="5"/>
  <c r="EF101" i="5"/>
  <c r="EE101" i="5"/>
  <c r="BN101" i="5"/>
  <c r="BM101" i="5"/>
  <c r="BL101" i="5"/>
  <c r="BK101" i="5"/>
  <c r="BJ101" i="5"/>
  <c r="BI101" i="5"/>
  <c r="BH101" i="5"/>
  <c r="BG101" i="5"/>
  <c r="BF101" i="5"/>
  <c r="BE101" i="5"/>
  <c r="BD101" i="5"/>
  <c r="BC101" i="5"/>
  <c r="G101" i="5"/>
  <c r="HV100" i="5"/>
  <c r="EG100" i="5"/>
  <c r="EF100" i="5"/>
  <c r="EE100" i="5"/>
  <c r="BN100" i="5"/>
  <c r="BM100" i="5"/>
  <c r="BL100" i="5"/>
  <c r="BK100" i="5"/>
  <c r="BJ100" i="5"/>
  <c r="BI100" i="5"/>
  <c r="BH100" i="5"/>
  <c r="BG100" i="5"/>
  <c r="BF100" i="5"/>
  <c r="BE100" i="5"/>
  <c r="BD100" i="5"/>
  <c r="BC100" i="5"/>
  <c r="G100" i="5"/>
  <c r="HV99" i="5"/>
  <c r="EK99" i="5"/>
  <c r="EJ99" i="5"/>
  <c r="EI99" i="5"/>
  <c r="EH99" i="5"/>
  <c r="EG99" i="5"/>
  <c r="EF99" i="5"/>
  <c r="EE99" i="5"/>
  <c r="BN99" i="5"/>
  <c r="BM99" i="5"/>
  <c r="BL99" i="5"/>
  <c r="BK99" i="5"/>
  <c r="BJ99" i="5"/>
  <c r="BI99" i="5"/>
  <c r="BH99" i="5"/>
  <c r="BG99" i="5"/>
  <c r="BF99" i="5"/>
  <c r="BE99" i="5"/>
  <c r="BD99" i="5"/>
  <c r="BC99" i="5"/>
  <c r="G99" i="5"/>
  <c r="HV98" i="5"/>
  <c r="EK98" i="5"/>
  <c r="EJ98" i="5"/>
  <c r="EI98" i="5"/>
  <c r="EH98" i="5"/>
  <c r="EG98" i="5"/>
  <c r="EF98" i="5"/>
  <c r="EE98" i="5"/>
  <c r="BN98" i="5"/>
  <c r="BM98" i="5"/>
  <c r="BL98" i="5"/>
  <c r="BK98" i="5"/>
  <c r="BJ98" i="5"/>
  <c r="BI98" i="5"/>
  <c r="BH98" i="5"/>
  <c r="BG98" i="5"/>
  <c r="BF98" i="5"/>
  <c r="BE98" i="5"/>
  <c r="BD98" i="5"/>
  <c r="BC98" i="5"/>
  <c r="G98" i="5"/>
  <c r="HV97" i="5"/>
  <c r="EK97" i="5"/>
  <c r="EJ97" i="5"/>
  <c r="EI97" i="5"/>
  <c r="EH97" i="5"/>
  <c r="EG97" i="5"/>
  <c r="EF97" i="5"/>
  <c r="EE97" i="5"/>
  <c r="BN97" i="5"/>
  <c r="BM97" i="5"/>
  <c r="BL97" i="5"/>
  <c r="BK97" i="5"/>
  <c r="BJ97" i="5"/>
  <c r="BI97" i="5"/>
  <c r="BH97" i="5"/>
  <c r="BG97" i="5"/>
  <c r="BF97" i="5"/>
  <c r="BE97" i="5"/>
  <c r="BD97" i="5"/>
  <c r="BC97" i="5"/>
  <c r="G97" i="5"/>
  <c r="HV96" i="5"/>
  <c r="EJ96" i="5"/>
  <c r="EI96" i="5"/>
  <c r="EH96" i="5"/>
  <c r="EG96" i="5"/>
  <c r="EF96" i="5"/>
  <c r="EE96" i="5"/>
  <c r="BN96" i="5"/>
  <c r="BM96" i="5"/>
  <c r="BL96" i="5"/>
  <c r="BK96" i="5"/>
  <c r="BJ96" i="5"/>
  <c r="BI96" i="5"/>
  <c r="BH96" i="5"/>
  <c r="BG96" i="5"/>
  <c r="BF96" i="5"/>
  <c r="BE96" i="5"/>
  <c r="BD96" i="5"/>
  <c r="BC96" i="5"/>
  <c r="G96" i="5"/>
  <c r="HV95" i="5"/>
  <c r="EK95" i="5"/>
  <c r="EJ95" i="5"/>
  <c r="EI95" i="5"/>
  <c r="EH95" i="5"/>
  <c r="EG95" i="5"/>
  <c r="EF95" i="5"/>
  <c r="EE95" i="5"/>
  <c r="BN95" i="5"/>
  <c r="BM95" i="5"/>
  <c r="BL95" i="5"/>
  <c r="BK95" i="5"/>
  <c r="BJ95" i="5"/>
  <c r="BI95" i="5"/>
  <c r="BH95" i="5"/>
  <c r="BG95" i="5"/>
  <c r="BF95" i="5"/>
  <c r="BE95" i="5"/>
  <c r="BD95" i="5"/>
  <c r="BC95" i="5"/>
  <c r="G95" i="5"/>
  <c r="HV94" i="5"/>
  <c r="EI94" i="5"/>
  <c r="EH94" i="5"/>
  <c r="EG94" i="5"/>
  <c r="EF94" i="5"/>
  <c r="EE94" i="5"/>
  <c r="BN94" i="5"/>
  <c r="BM94" i="5"/>
  <c r="BL94" i="5"/>
  <c r="BK94" i="5"/>
  <c r="BJ94" i="5"/>
  <c r="BI94" i="5"/>
  <c r="BH94" i="5"/>
  <c r="BG94" i="5"/>
  <c r="BF94" i="5"/>
  <c r="BE94" i="5"/>
  <c r="BD94" i="5"/>
  <c r="BC94" i="5"/>
  <c r="G94" i="5"/>
  <c r="HV93" i="5"/>
  <c r="EK93" i="5"/>
  <c r="EJ93" i="5"/>
  <c r="EI93" i="5"/>
  <c r="EH93" i="5"/>
  <c r="EG93" i="5"/>
  <c r="EF93" i="5"/>
  <c r="EE93" i="5"/>
  <c r="BN93" i="5"/>
  <c r="BM93" i="5"/>
  <c r="BL93" i="5"/>
  <c r="BK93" i="5"/>
  <c r="BJ93" i="5"/>
  <c r="BI93" i="5"/>
  <c r="BH93" i="5"/>
  <c r="BG93" i="5"/>
  <c r="BF93" i="5"/>
  <c r="BE93" i="5"/>
  <c r="BD93" i="5"/>
  <c r="BC93" i="5"/>
  <c r="G93" i="5"/>
  <c r="HV92" i="5"/>
  <c r="EG92" i="5"/>
  <c r="EF92" i="5"/>
  <c r="EE92" i="5"/>
  <c r="BN92" i="5"/>
  <c r="BM92" i="5"/>
  <c r="BL92" i="5"/>
  <c r="BK92" i="5"/>
  <c r="BJ92" i="5"/>
  <c r="BI92" i="5"/>
  <c r="BH92" i="5"/>
  <c r="BG92" i="5"/>
  <c r="BF92" i="5"/>
  <c r="BE92" i="5"/>
  <c r="BD92" i="5"/>
  <c r="BC92" i="5"/>
  <c r="G92" i="5"/>
  <c r="HV91" i="5"/>
  <c r="EK91" i="5"/>
  <c r="EJ91" i="5"/>
  <c r="EI91" i="5"/>
  <c r="EH91" i="5"/>
  <c r="EG91" i="5"/>
  <c r="EF91" i="5"/>
  <c r="EE91" i="5"/>
  <c r="BN91" i="5"/>
  <c r="BM91" i="5"/>
  <c r="BL91" i="5"/>
  <c r="BK91" i="5"/>
  <c r="BJ91" i="5"/>
  <c r="BI91" i="5"/>
  <c r="BH91" i="5"/>
  <c r="BG91" i="5"/>
  <c r="BF91" i="5"/>
  <c r="BE91" i="5"/>
  <c r="BD91" i="5"/>
  <c r="BC91" i="5"/>
  <c r="G91" i="5"/>
  <c r="HV90" i="5"/>
  <c r="EG90" i="5"/>
  <c r="EF90" i="5"/>
  <c r="EE90" i="5"/>
  <c r="BN90" i="5"/>
  <c r="BM90" i="5"/>
  <c r="BL90" i="5"/>
  <c r="BK90" i="5"/>
  <c r="BJ90" i="5"/>
  <c r="BI90" i="5"/>
  <c r="BH90" i="5"/>
  <c r="BG90" i="5"/>
  <c r="BF90" i="5"/>
  <c r="BE90" i="5"/>
  <c r="BD90" i="5"/>
  <c r="BC90" i="5"/>
  <c r="G90" i="5"/>
  <c r="HV89" i="5"/>
  <c r="EJ89" i="5"/>
  <c r="EI89" i="5"/>
  <c r="EH89" i="5"/>
  <c r="EG89" i="5"/>
  <c r="EF89" i="5"/>
  <c r="EE89" i="5"/>
  <c r="BN89" i="5"/>
  <c r="BM89" i="5"/>
  <c r="BL89" i="5"/>
  <c r="BK89" i="5"/>
  <c r="BJ89" i="5"/>
  <c r="BI89" i="5"/>
  <c r="BH89" i="5"/>
  <c r="BG89" i="5"/>
  <c r="BF89" i="5"/>
  <c r="BE89" i="5"/>
  <c r="BD89" i="5"/>
  <c r="BC89" i="5"/>
  <c r="G89" i="5"/>
  <c r="HV88" i="5"/>
  <c r="EK88" i="5"/>
  <c r="EJ88" i="5"/>
  <c r="EI88" i="5"/>
  <c r="EH88" i="5"/>
  <c r="EG88" i="5"/>
  <c r="EF88" i="5"/>
  <c r="EE88" i="5"/>
  <c r="BN88" i="5"/>
  <c r="BM88" i="5"/>
  <c r="BL88" i="5"/>
  <c r="BK88" i="5"/>
  <c r="BJ88" i="5"/>
  <c r="BI88" i="5"/>
  <c r="BH88" i="5"/>
  <c r="BG88" i="5"/>
  <c r="BF88" i="5"/>
  <c r="BE88" i="5"/>
  <c r="BD88" i="5"/>
  <c r="BC88" i="5"/>
  <c r="G88" i="5"/>
  <c r="HV87" i="5"/>
  <c r="EK87" i="5"/>
  <c r="EJ87" i="5"/>
  <c r="EI87" i="5"/>
  <c r="EH87" i="5"/>
  <c r="EG87" i="5"/>
  <c r="EF87" i="5"/>
  <c r="EE87" i="5"/>
  <c r="BN87" i="5"/>
  <c r="BM87" i="5"/>
  <c r="BL87" i="5"/>
  <c r="BK87" i="5"/>
  <c r="BJ87" i="5"/>
  <c r="BI87" i="5"/>
  <c r="BH87" i="5"/>
  <c r="BG87" i="5"/>
  <c r="BF87" i="5"/>
  <c r="BE87" i="5"/>
  <c r="BD87" i="5"/>
  <c r="BC87" i="5"/>
  <c r="G87" i="5"/>
  <c r="HV86" i="5"/>
  <c r="EJ86" i="5"/>
  <c r="EI86" i="5"/>
  <c r="EH86" i="5"/>
  <c r="EG86" i="5"/>
  <c r="EF86" i="5"/>
  <c r="EE86" i="5"/>
  <c r="BN86" i="5"/>
  <c r="BM86" i="5"/>
  <c r="BL86" i="5"/>
  <c r="BK86" i="5"/>
  <c r="BJ86" i="5"/>
  <c r="BI86" i="5"/>
  <c r="BH86" i="5"/>
  <c r="BG86" i="5"/>
  <c r="BF86" i="5"/>
  <c r="BE86" i="5"/>
  <c r="BD86" i="5"/>
  <c r="BC86" i="5"/>
  <c r="G86" i="5"/>
  <c r="HV85" i="5"/>
  <c r="EK85" i="5"/>
  <c r="EJ85" i="5"/>
  <c r="EI85" i="5"/>
  <c r="EH85" i="5"/>
  <c r="EG85" i="5"/>
  <c r="EF85" i="5"/>
  <c r="EE85" i="5"/>
  <c r="BN85" i="5"/>
  <c r="BM85" i="5"/>
  <c r="BL85" i="5"/>
  <c r="BK85" i="5"/>
  <c r="BJ85" i="5"/>
  <c r="BI85" i="5"/>
  <c r="BH85" i="5"/>
  <c r="BG85" i="5"/>
  <c r="BF85" i="5"/>
  <c r="BE85" i="5"/>
  <c r="BD85" i="5"/>
  <c r="BC85" i="5"/>
  <c r="G85" i="5"/>
  <c r="HV84" i="5"/>
  <c r="EJ84" i="5"/>
  <c r="EI84" i="5"/>
  <c r="EH84" i="5"/>
  <c r="EG84" i="5"/>
  <c r="EF84" i="5"/>
  <c r="EE84" i="5"/>
  <c r="BN84" i="5"/>
  <c r="BM84" i="5"/>
  <c r="BL84" i="5"/>
  <c r="BK84" i="5"/>
  <c r="BJ84" i="5"/>
  <c r="BI84" i="5"/>
  <c r="BH84" i="5"/>
  <c r="BG84" i="5"/>
  <c r="BF84" i="5"/>
  <c r="BE84" i="5"/>
  <c r="BD84" i="5"/>
  <c r="BC84" i="5"/>
  <c r="G84" i="5"/>
  <c r="HV83" i="5"/>
  <c r="EH83" i="5"/>
  <c r="EG83" i="5"/>
  <c r="EF83" i="5"/>
  <c r="EE83" i="5"/>
  <c r="BN83" i="5"/>
  <c r="BM83" i="5"/>
  <c r="BL83" i="5"/>
  <c r="BK83" i="5"/>
  <c r="BJ83" i="5"/>
  <c r="BI83" i="5"/>
  <c r="BH83" i="5"/>
  <c r="BG83" i="5"/>
  <c r="BF83" i="5"/>
  <c r="BE83" i="5"/>
  <c r="BD83" i="5"/>
  <c r="BC83" i="5"/>
  <c r="G83" i="5"/>
  <c r="HV82" i="5"/>
  <c r="EK82" i="5"/>
  <c r="EJ82" i="5"/>
  <c r="EI82" i="5"/>
  <c r="EH82" i="5"/>
  <c r="EG82" i="5"/>
  <c r="EF82" i="5"/>
  <c r="EE82" i="5"/>
  <c r="BN82" i="5"/>
  <c r="BM82" i="5"/>
  <c r="BL82" i="5"/>
  <c r="BK82" i="5"/>
  <c r="BJ82" i="5"/>
  <c r="BI82" i="5"/>
  <c r="BH82" i="5"/>
  <c r="BG82" i="5"/>
  <c r="BF82" i="5"/>
  <c r="BE82" i="5"/>
  <c r="BD82" i="5"/>
  <c r="BC82" i="5"/>
  <c r="G82" i="5"/>
  <c r="HV81" i="5"/>
  <c r="EK81" i="5"/>
  <c r="EJ81" i="5"/>
  <c r="EI81" i="5"/>
  <c r="EH81" i="5"/>
  <c r="EG81" i="5"/>
  <c r="EF81" i="5"/>
  <c r="EE81" i="5"/>
  <c r="BN81" i="5"/>
  <c r="BM81" i="5"/>
  <c r="BL81" i="5"/>
  <c r="BK81" i="5"/>
  <c r="BJ81" i="5"/>
  <c r="BI81" i="5"/>
  <c r="BH81" i="5"/>
  <c r="BG81" i="5"/>
  <c r="BF81" i="5"/>
  <c r="BE81" i="5"/>
  <c r="BD81" i="5"/>
  <c r="BC81" i="5"/>
  <c r="G81" i="5"/>
  <c r="HV80" i="5"/>
  <c r="EK80" i="5"/>
  <c r="EJ80" i="5"/>
  <c r="EI80" i="5"/>
  <c r="EH80" i="5"/>
  <c r="EG80" i="5"/>
  <c r="EF80" i="5"/>
  <c r="EE80" i="5"/>
  <c r="BN80" i="5"/>
  <c r="BM80" i="5"/>
  <c r="BL80" i="5"/>
  <c r="BK80" i="5"/>
  <c r="BJ80" i="5"/>
  <c r="BI80" i="5"/>
  <c r="BH80" i="5"/>
  <c r="BG80" i="5"/>
  <c r="BF80" i="5"/>
  <c r="BE80" i="5"/>
  <c r="BD80" i="5"/>
  <c r="BC80" i="5"/>
  <c r="G80" i="5"/>
  <c r="HV79" i="5"/>
  <c r="EG79" i="5"/>
  <c r="EF79" i="5"/>
  <c r="EE79" i="5"/>
  <c r="BN79" i="5"/>
  <c r="BM79" i="5"/>
  <c r="BL79" i="5"/>
  <c r="BK79" i="5"/>
  <c r="BJ79" i="5"/>
  <c r="BI79" i="5"/>
  <c r="BH79" i="5"/>
  <c r="BG79" i="5"/>
  <c r="BF79" i="5"/>
  <c r="BE79" i="5"/>
  <c r="BD79" i="5"/>
  <c r="BC79" i="5"/>
  <c r="G79" i="5"/>
  <c r="HV78" i="5"/>
  <c r="EK78" i="5"/>
  <c r="EJ78" i="5"/>
  <c r="EI78" i="5"/>
  <c r="EH78" i="5"/>
  <c r="EG78" i="5"/>
  <c r="EF78" i="5"/>
  <c r="EE78" i="5"/>
  <c r="BN78" i="5"/>
  <c r="BM78" i="5"/>
  <c r="BL78" i="5"/>
  <c r="BK78" i="5"/>
  <c r="BJ78" i="5"/>
  <c r="BI78" i="5"/>
  <c r="BH78" i="5"/>
  <c r="BG78" i="5"/>
  <c r="BF78" i="5"/>
  <c r="BE78" i="5"/>
  <c r="BD78" i="5"/>
  <c r="BC78" i="5"/>
  <c r="G78" i="5"/>
  <c r="HV77" i="5"/>
  <c r="EK77" i="5"/>
  <c r="EJ77" i="5"/>
  <c r="EI77" i="5"/>
  <c r="EH77" i="5"/>
  <c r="EG77" i="5"/>
  <c r="EF77" i="5"/>
  <c r="EE77" i="5"/>
  <c r="BN77" i="5"/>
  <c r="BM77" i="5"/>
  <c r="BL77" i="5"/>
  <c r="BK77" i="5"/>
  <c r="BJ77" i="5"/>
  <c r="BI77" i="5"/>
  <c r="BH77" i="5"/>
  <c r="BG77" i="5"/>
  <c r="BF77" i="5"/>
  <c r="BE77" i="5"/>
  <c r="BD77" i="5"/>
  <c r="BC77" i="5"/>
  <c r="G77" i="5"/>
  <c r="HV76" i="5"/>
  <c r="EK76" i="5"/>
  <c r="EJ76" i="5"/>
  <c r="EI76" i="5"/>
  <c r="EH76" i="5"/>
  <c r="EG76" i="5"/>
  <c r="EF76" i="5"/>
  <c r="EE76" i="5"/>
  <c r="BN76" i="5"/>
  <c r="BM76" i="5"/>
  <c r="BL76" i="5"/>
  <c r="BK76" i="5"/>
  <c r="BJ76" i="5"/>
  <c r="BI76" i="5"/>
  <c r="BH76" i="5"/>
  <c r="BG76" i="5"/>
  <c r="BF76" i="5"/>
  <c r="BE76" i="5"/>
  <c r="BD76" i="5"/>
  <c r="BC76" i="5"/>
  <c r="G76" i="5"/>
  <c r="HV75" i="5"/>
  <c r="EK75" i="5"/>
  <c r="EJ75" i="5"/>
  <c r="EI75" i="5"/>
  <c r="EH75" i="5"/>
  <c r="EG75" i="5"/>
  <c r="EF75" i="5"/>
  <c r="EE75" i="5"/>
  <c r="BN75" i="5"/>
  <c r="BM75" i="5"/>
  <c r="BL75" i="5"/>
  <c r="BK75" i="5"/>
  <c r="BJ75" i="5"/>
  <c r="BI75" i="5"/>
  <c r="BH75" i="5"/>
  <c r="BG75" i="5"/>
  <c r="BF75" i="5"/>
  <c r="BE75" i="5"/>
  <c r="BD75" i="5"/>
  <c r="BC75" i="5"/>
  <c r="G75" i="5"/>
  <c r="HV74" i="5"/>
  <c r="EF74" i="5"/>
  <c r="EE74" i="5"/>
  <c r="BN74" i="5"/>
  <c r="BM74" i="5"/>
  <c r="BL74" i="5"/>
  <c r="BK74" i="5"/>
  <c r="BJ74" i="5"/>
  <c r="BI74" i="5"/>
  <c r="BH74" i="5"/>
  <c r="BG74" i="5"/>
  <c r="BF74" i="5"/>
  <c r="BE74" i="5"/>
  <c r="BD74" i="5"/>
  <c r="BC74" i="5"/>
  <c r="G74" i="5"/>
  <c r="HV73" i="5"/>
  <c r="EI73" i="5"/>
  <c r="EH73" i="5"/>
  <c r="EG73" i="5"/>
  <c r="EF73" i="5"/>
  <c r="EE73" i="5"/>
  <c r="BN73" i="5"/>
  <c r="BM73" i="5"/>
  <c r="BL73" i="5"/>
  <c r="BK73" i="5"/>
  <c r="BJ73" i="5"/>
  <c r="BI73" i="5"/>
  <c r="BH73" i="5"/>
  <c r="BG73" i="5"/>
  <c r="BF73" i="5"/>
  <c r="BE73" i="5"/>
  <c r="BD73" i="5"/>
  <c r="BC73" i="5"/>
  <c r="G73" i="5"/>
  <c r="HV72" i="5"/>
  <c r="EI72" i="5"/>
  <c r="EH72" i="5"/>
  <c r="EG72" i="5"/>
  <c r="EF72" i="5"/>
  <c r="EE72" i="5"/>
  <c r="BN72" i="5"/>
  <c r="BM72" i="5"/>
  <c r="BL72" i="5"/>
  <c r="BK72" i="5"/>
  <c r="BJ72" i="5"/>
  <c r="BI72" i="5"/>
  <c r="BH72" i="5"/>
  <c r="BG72" i="5"/>
  <c r="BF72" i="5"/>
  <c r="BE72" i="5"/>
  <c r="BD72" i="5"/>
  <c r="BC72" i="5"/>
  <c r="G72" i="5"/>
  <c r="HV71" i="5"/>
  <c r="EH71" i="5"/>
  <c r="EG71" i="5"/>
  <c r="EF71" i="5"/>
  <c r="EE71" i="5"/>
  <c r="BN71" i="5"/>
  <c r="BM71" i="5"/>
  <c r="BL71" i="5"/>
  <c r="BK71" i="5"/>
  <c r="BJ71" i="5"/>
  <c r="BI71" i="5"/>
  <c r="BH71" i="5"/>
  <c r="BG71" i="5"/>
  <c r="BF71" i="5"/>
  <c r="BE71" i="5"/>
  <c r="BD71" i="5"/>
  <c r="BC71" i="5"/>
  <c r="G71" i="5"/>
  <c r="HV70" i="5"/>
  <c r="EH70" i="5"/>
  <c r="EG70" i="5"/>
  <c r="EF70" i="5"/>
  <c r="EE70" i="5"/>
  <c r="BN70" i="5"/>
  <c r="BM70" i="5"/>
  <c r="BL70" i="5"/>
  <c r="BK70" i="5"/>
  <c r="BJ70" i="5"/>
  <c r="BI70" i="5"/>
  <c r="BH70" i="5"/>
  <c r="BG70" i="5"/>
  <c r="BF70" i="5"/>
  <c r="BE70" i="5"/>
  <c r="BD70" i="5"/>
  <c r="BC70" i="5"/>
  <c r="G70" i="5"/>
  <c r="HV69" i="5"/>
  <c r="EH69" i="5"/>
  <c r="EG69" i="5"/>
  <c r="EF69" i="5"/>
  <c r="EE69" i="5"/>
  <c r="BN69" i="5"/>
  <c r="BM69" i="5"/>
  <c r="BL69" i="5"/>
  <c r="BK69" i="5"/>
  <c r="BJ69" i="5"/>
  <c r="BI69" i="5"/>
  <c r="BH69" i="5"/>
  <c r="BG69" i="5"/>
  <c r="BF69" i="5"/>
  <c r="BE69" i="5"/>
  <c r="BD69" i="5"/>
  <c r="BC69" i="5"/>
  <c r="G69" i="5"/>
  <c r="HV68" i="5"/>
  <c r="EK68" i="5"/>
  <c r="EJ68" i="5"/>
  <c r="EI68" i="5"/>
  <c r="EH68" i="5"/>
  <c r="EG68" i="5"/>
  <c r="EF68" i="5"/>
  <c r="EE68" i="5"/>
  <c r="BN68" i="5"/>
  <c r="BM68" i="5"/>
  <c r="BL68" i="5"/>
  <c r="BK68" i="5"/>
  <c r="BJ68" i="5"/>
  <c r="BI68" i="5"/>
  <c r="BH68" i="5"/>
  <c r="BG68" i="5"/>
  <c r="BF68" i="5"/>
  <c r="BE68" i="5"/>
  <c r="BD68" i="5"/>
  <c r="BC68" i="5"/>
  <c r="G68" i="5"/>
  <c r="HV67" i="5"/>
  <c r="EK67" i="5"/>
  <c r="EJ67" i="5"/>
  <c r="EI67" i="5"/>
  <c r="EH67" i="5"/>
  <c r="EG67" i="5"/>
  <c r="EF67" i="5"/>
  <c r="EE67" i="5"/>
  <c r="BN67" i="5"/>
  <c r="BM67" i="5"/>
  <c r="BL67" i="5"/>
  <c r="BK67" i="5"/>
  <c r="BJ67" i="5"/>
  <c r="BI67" i="5"/>
  <c r="BH67" i="5"/>
  <c r="BG67" i="5"/>
  <c r="BF67" i="5"/>
  <c r="BE67" i="5"/>
  <c r="BD67" i="5"/>
  <c r="BC67" i="5"/>
  <c r="G67" i="5"/>
  <c r="HV66" i="5"/>
  <c r="EK66" i="5"/>
  <c r="EJ66" i="5"/>
  <c r="EI66" i="5"/>
  <c r="EH66" i="5"/>
  <c r="EG66" i="5"/>
  <c r="EF66" i="5"/>
  <c r="EE66" i="5"/>
  <c r="BN66" i="5"/>
  <c r="BM66" i="5"/>
  <c r="BL66" i="5"/>
  <c r="BK66" i="5"/>
  <c r="BJ66" i="5"/>
  <c r="BI66" i="5"/>
  <c r="BH66" i="5"/>
  <c r="BG66" i="5"/>
  <c r="BF66" i="5"/>
  <c r="BE66" i="5"/>
  <c r="BD66" i="5"/>
  <c r="BC66" i="5"/>
  <c r="G66" i="5"/>
  <c r="HV65" i="5"/>
  <c r="EK65" i="5"/>
  <c r="EJ65" i="5"/>
  <c r="EI65" i="5"/>
  <c r="EH65" i="5"/>
  <c r="EG65" i="5"/>
  <c r="EF65" i="5"/>
  <c r="EE65" i="5"/>
  <c r="BN65" i="5"/>
  <c r="BM65" i="5"/>
  <c r="BL65" i="5"/>
  <c r="BK65" i="5"/>
  <c r="BJ65" i="5"/>
  <c r="BI65" i="5"/>
  <c r="BH65" i="5"/>
  <c r="BG65" i="5"/>
  <c r="BF65" i="5"/>
  <c r="BE65" i="5"/>
  <c r="BD65" i="5"/>
  <c r="BC65" i="5"/>
  <c r="G65" i="5"/>
  <c r="HV64" i="5"/>
  <c r="EJ64" i="5"/>
  <c r="EI64" i="5"/>
  <c r="EH64" i="5"/>
  <c r="EG64" i="5"/>
  <c r="EF64" i="5"/>
  <c r="EE64" i="5"/>
  <c r="BN64" i="5"/>
  <c r="BM64" i="5"/>
  <c r="BL64" i="5"/>
  <c r="BK64" i="5"/>
  <c r="BJ64" i="5"/>
  <c r="BI64" i="5"/>
  <c r="BH64" i="5"/>
  <c r="BG64" i="5"/>
  <c r="BF64" i="5"/>
  <c r="BE64" i="5"/>
  <c r="BD64" i="5"/>
  <c r="BC64" i="5"/>
  <c r="G64" i="5"/>
  <c r="HV63" i="5"/>
  <c r="EI63" i="5"/>
  <c r="EH63" i="5"/>
  <c r="EG63" i="5"/>
  <c r="EF63" i="5"/>
  <c r="EE63" i="5"/>
  <c r="BN63" i="5"/>
  <c r="BM63" i="5"/>
  <c r="BL63" i="5"/>
  <c r="BK63" i="5"/>
  <c r="BJ63" i="5"/>
  <c r="BI63" i="5"/>
  <c r="BH63" i="5"/>
  <c r="BG63" i="5"/>
  <c r="BF63" i="5"/>
  <c r="BE63" i="5"/>
  <c r="BD63" i="5"/>
  <c r="BC63" i="5"/>
  <c r="G63" i="5"/>
  <c r="HV62" i="5"/>
  <c r="EK62" i="5"/>
  <c r="EJ62" i="5"/>
  <c r="EI62" i="5"/>
  <c r="EH62" i="5"/>
  <c r="EG62" i="5"/>
  <c r="EF62" i="5"/>
  <c r="EE62" i="5"/>
  <c r="BN62" i="5"/>
  <c r="BM62" i="5"/>
  <c r="BL62" i="5"/>
  <c r="BK62" i="5"/>
  <c r="BJ62" i="5"/>
  <c r="BI62" i="5"/>
  <c r="BH62" i="5"/>
  <c r="BG62" i="5"/>
  <c r="BF62" i="5"/>
  <c r="BE62" i="5"/>
  <c r="BD62" i="5"/>
  <c r="BC62" i="5"/>
  <c r="G62" i="5"/>
  <c r="HV61" i="5"/>
  <c r="EK61" i="5"/>
  <c r="EJ61" i="5"/>
  <c r="EI61" i="5"/>
  <c r="EH61" i="5"/>
  <c r="EG61" i="5"/>
  <c r="EF61" i="5"/>
  <c r="EE61" i="5"/>
  <c r="BN61" i="5"/>
  <c r="BM61" i="5"/>
  <c r="BL61" i="5"/>
  <c r="BK61" i="5"/>
  <c r="BJ61" i="5"/>
  <c r="BI61" i="5"/>
  <c r="BH61" i="5"/>
  <c r="BG61" i="5"/>
  <c r="BF61" i="5"/>
  <c r="BE61" i="5"/>
  <c r="BD61" i="5"/>
  <c r="BC61" i="5"/>
  <c r="G61" i="5"/>
  <c r="HV60" i="5"/>
  <c r="EK60" i="5"/>
  <c r="EJ60" i="5"/>
  <c r="EI60" i="5"/>
  <c r="EH60" i="5"/>
  <c r="EG60" i="5"/>
  <c r="EF60" i="5"/>
  <c r="EE60" i="5"/>
  <c r="BN60" i="5"/>
  <c r="BM60" i="5"/>
  <c r="BL60" i="5"/>
  <c r="BK60" i="5"/>
  <c r="BJ60" i="5"/>
  <c r="BI60" i="5"/>
  <c r="BH60" i="5"/>
  <c r="BG60" i="5"/>
  <c r="BF60" i="5"/>
  <c r="BE60" i="5"/>
  <c r="BD60" i="5"/>
  <c r="BC60" i="5"/>
  <c r="G60" i="5"/>
  <c r="HV59" i="5"/>
  <c r="EK59" i="5"/>
  <c r="EJ59" i="5"/>
  <c r="EI59" i="5"/>
  <c r="EH59" i="5"/>
  <c r="EG59" i="5"/>
  <c r="EF59" i="5"/>
  <c r="EE59" i="5"/>
  <c r="BN59" i="5"/>
  <c r="BM59" i="5"/>
  <c r="BL59" i="5"/>
  <c r="BK59" i="5"/>
  <c r="BJ59" i="5"/>
  <c r="BI59" i="5"/>
  <c r="BH59" i="5"/>
  <c r="BG59" i="5"/>
  <c r="BF59" i="5"/>
  <c r="BE59" i="5"/>
  <c r="BD59" i="5"/>
  <c r="BC59" i="5"/>
  <c r="G59" i="5"/>
  <c r="HV58" i="5"/>
  <c r="EH58" i="5"/>
  <c r="EG58" i="5"/>
  <c r="EF58" i="5"/>
  <c r="EE58" i="5"/>
  <c r="BN58" i="5"/>
  <c r="BM58" i="5"/>
  <c r="BL58" i="5"/>
  <c r="BK58" i="5"/>
  <c r="BJ58" i="5"/>
  <c r="BI58" i="5"/>
  <c r="BH58" i="5"/>
  <c r="BG58" i="5"/>
  <c r="BF58" i="5"/>
  <c r="BE58" i="5"/>
  <c r="BD58" i="5"/>
  <c r="BC58" i="5"/>
  <c r="G58" i="5"/>
  <c r="HV57" i="5"/>
  <c r="EK57" i="5"/>
  <c r="EJ57" i="5"/>
  <c r="EI57" i="5"/>
  <c r="EH57" i="5"/>
  <c r="EG57" i="5"/>
  <c r="EF57" i="5"/>
  <c r="EE57" i="5"/>
  <c r="BN57" i="5"/>
  <c r="BM57" i="5"/>
  <c r="BL57" i="5"/>
  <c r="BK57" i="5"/>
  <c r="BJ57" i="5"/>
  <c r="BI57" i="5"/>
  <c r="BH57" i="5"/>
  <c r="BG57" i="5"/>
  <c r="BF57" i="5"/>
  <c r="BE57" i="5"/>
  <c r="BD57" i="5"/>
  <c r="BC57" i="5"/>
  <c r="G57" i="5"/>
  <c r="HV56" i="5"/>
  <c r="EK56" i="5"/>
  <c r="EJ56" i="5"/>
  <c r="EI56" i="5"/>
  <c r="EH56" i="5"/>
  <c r="EG56" i="5"/>
  <c r="EF56" i="5"/>
  <c r="EE56" i="5"/>
  <c r="BN56" i="5"/>
  <c r="BM56" i="5"/>
  <c r="BL56" i="5"/>
  <c r="BK56" i="5"/>
  <c r="BJ56" i="5"/>
  <c r="BI56" i="5"/>
  <c r="BH56" i="5"/>
  <c r="BG56" i="5"/>
  <c r="BF56" i="5"/>
  <c r="BE56" i="5"/>
  <c r="BD56" i="5"/>
  <c r="BC56" i="5"/>
  <c r="G56" i="5"/>
  <c r="HV55" i="5"/>
  <c r="EJ55" i="5"/>
  <c r="EI55" i="5"/>
  <c r="EH55" i="5"/>
  <c r="EG55" i="5"/>
  <c r="EF55" i="5"/>
  <c r="EE55" i="5"/>
  <c r="BN55" i="5"/>
  <c r="BM55" i="5"/>
  <c r="BL55" i="5"/>
  <c r="BK55" i="5"/>
  <c r="BJ55" i="5"/>
  <c r="BI55" i="5"/>
  <c r="BH55" i="5"/>
  <c r="BG55" i="5"/>
  <c r="BF55" i="5"/>
  <c r="BE55" i="5"/>
  <c r="BD55" i="5"/>
  <c r="BC55" i="5"/>
  <c r="G55" i="5"/>
  <c r="HV54" i="5"/>
  <c r="EI54" i="5"/>
  <c r="EH54" i="5"/>
  <c r="EG54" i="5"/>
  <c r="EF54" i="5"/>
  <c r="EE54" i="5"/>
  <c r="BN54" i="5"/>
  <c r="BM54" i="5"/>
  <c r="BL54" i="5"/>
  <c r="BK54" i="5"/>
  <c r="BJ54" i="5"/>
  <c r="BI54" i="5"/>
  <c r="BH54" i="5"/>
  <c r="BG54" i="5"/>
  <c r="BF54" i="5"/>
  <c r="BE54" i="5"/>
  <c r="BD54" i="5"/>
  <c r="BC54" i="5"/>
  <c r="G54" i="5"/>
  <c r="HV53" i="5"/>
  <c r="EK53" i="5"/>
  <c r="EJ53" i="5"/>
  <c r="EI53" i="5"/>
  <c r="EH53" i="5"/>
  <c r="EG53" i="5"/>
  <c r="EF53" i="5"/>
  <c r="EE53" i="5"/>
  <c r="BN53" i="5"/>
  <c r="BM53" i="5"/>
  <c r="BL53" i="5"/>
  <c r="BK53" i="5"/>
  <c r="BJ53" i="5"/>
  <c r="BI53" i="5"/>
  <c r="BH53" i="5"/>
  <c r="BG53" i="5"/>
  <c r="BF53" i="5"/>
  <c r="BE53" i="5"/>
  <c r="BD53" i="5"/>
  <c r="BC53" i="5"/>
  <c r="G53" i="5"/>
  <c r="HV52" i="5"/>
  <c r="EJ52" i="5"/>
  <c r="EI52" i="5"/>
  <c r="EH52" i="5"/>
  <c r="EG52" i="5"/>
  <c r="EF52" i="5"/>
  <c r="EE52" i="5"/>
  <c r="BN52" i="5"/>
  <c r="BM52" i="5"/>
  <c r="BL52" i="5"/>
  <c r="BK52" i="5"/>
  <c r="BJ52" i="5"/>
  <c r="BI52" i="5"/>
  <c r="BH52" i="5"/>
  <c r="BG52" i="5"/>
  <c r="BF52" i="5"/>
  <c r="BE52" i="5"/>
  <c r="BD52" i="5"/>
  <c r="BC52" i="5"/>
  <c r="G52" i="5"/>
  <c r="HV51" i="5"/>
  <c r="EJ51" i="5"/>
  <c r="EI51" i="5"/>
  <c r="EH51" i="5"/>
  <c r="EG51" i="5"/>
  <c r="EF51" i="5"/>
  <c r="EE51" i="5"/>
  <c r="BN51" i="5"/>
  <c r="BM51" i="5"/>
  <c r="BL51" i="5"/>
  <c r="BK51" i="5"/>
  <c r="BJ51" i="5"/>
  <c r="BI51" i="5"/>
  <c r="BH51" i="5"/>
  <c r="BG51" i="5"/>
  <c r="BF51" i="5"/>
  <c r="BE51" i="5"/>
  <c r="BD51" i="5"/>
  <c r="BC51" i="5"/>
  <c r="G51" i="5"/>
  <c r="HV50" i="5"/>
  <c r="EF50" i="5"/>
  <c r="EE50" i="5"/>
  <c r="BN50" i="5"/>
  <c r="BM50" i="5"/>
  <c r="BL50" i="5"/>
  <c r="BK50" i="5"/>
  <c r="BJ50" i="5"/>
  <c r="BI50" i="5"/>
  <c r="BH50" i="5"/>
  <c r="BG50" i="5"/>
  <c r="BF50" i="5"/>
  <c r="BE50" i="5"/>
  <c r="BD50" i="5"/>
  <c r="BC50" i="5"/>
  <c r="G50" i="5"/>
  <c r="HV49" i="5"/>
  <c r="EK49" i="5"/>
  <c r="EJ49" i="5"/>
  <c r="EI49" i="5"/>
  <c r="EH49" i="5"/>
  <c r="EG49" i="5"/>
  <c r="EF49" i="5"/>
  <c r="EE49" i="5"/>
  <c r="BN49" i="5"/>
  <c r="BM49" i="5"/>
  <c r="BL49" i="5"/>
  <c r="BK49" i="5"/>
  <c r="BJ49" i="5"/>
  <c r="BI49" i="5"/>
  <c r="BH49" i="5"/>
  <c r="BG49" i="5"/>
  <c r="BF49" i="5"/>
  <c r="BE49" i="5"/>
  <c r="BD49" i="5"/>
  <c r="BC49" i="5"/>
  <c r="G49" i="5"/>
  <c r="HV48" i="5"/>
  <c r="EK48" i="5"/>
  <c r="EJ48" i="5"/>
  <c r="EI48" i="5"/>
  <c r="EH48" i="5"/>
  <c r="EG48" i="5"/>
  <c r="EF48" i="5"/>
  <c r="EE48" i="5"/>
  <c r="BN48" i="5"/>
  <c r="BM48" i="5"/>
  <c r="BL48" i="5"/>
  <c r="BK48" i="5"/>
  <c r="BJ48" i="5"/>
  <c r="BI48" i="5"/>
  <c r="BH48" i="5"/>
  <c r="BG48" i="5"/>
  <c r="BF48" i="5"/>
  <c r="BE48" i="5"/>
  <c r="BD48" i="5"/>
  <c r="BC48" i="5"/>
  <c r="G48" i="5"/>
  <c r="HV47" i="5"/>
  <c r="EK47" i="5"/>
  <c r="EJ47" i="5"/>
  <c r="EI47" i="5"/>
  <c r="EH47" i="5"/>
  <c r="EG47" i="5"/>
  <c r="EF47" i="5"/>
  <c r="EE47" i="5"/>
  <c r="BN47" i="5"/>
  <c r="BM47" i="5"/>
  <c r="BL47" i="5"/>
  <c r="BK47" i="5"/>
  <c r="BJ47" i="5"/>
  <c r="BI47" i="5"/>
  <c r="BH47" i="5"/>
  <c r="BG47" i="5"/>
  <c r="BF47" i="5"/>
  <c r="BE47" i="5"/>
  <c r="BD47" i="5"/>
  <c r="BC47" i="5"/>
  <c r="G47" i="5"/>
  <c r="HV46" i="5"/>
  <c r="EK46" i="5"/>
  <c r="EJ46" i="5"/>
  <c r="EI46" i="5"/>
  <c r="EH46" i="5"/>
  <c r="EG46" i="5"/>
  <c r="EF46" i="5"/>
  <c r="EE46" i="5"/>
  <c r="BN46" i="5"/>
  <c r="BM46" i="5"/>
  <c r="BL46" i="5"/>
  <c r="BK46" i="5"/>
  <c r="BJ46" i="5"/>
  <c r="BI46" i="5"/>
  <c r="BH46" i="5"/>
  <c r="BG46" i="5"/>
  <c r="BF46" i="5"/>
  <c r="BE46" i="5"/>
  <c r="BD46" i="5"/>
  <c r="BC46" i="5"/>
  <c r="G46" i="5"/>
  <c r="HV45" i="5"/>
  <c r="EG45" i="5"/>
  <c r="EF45" i="5"/>
  <c r="EE45" i="5"/>
  <c r="BN45" i="5"/>
  <c r="BM45" i="5"/>
  <c r="BL45" i="5"/>
  <c r="BK45" i="5"/>
  <c r="BJ45" i="5"/>
  <c r="BI45" i="5"/>
  <c r="BH45" i="5"/>
  <c r="BG45" i="5"/>
  <c r="BF45" i="5"/>
  <c r="BE45" i="5"/>
  <c r="BD45" i="5"/>
  <c r="BC45" i="5"/>
  <c r="G45" i="5"/>
  <c r="HV44" i="5"/>
  <c r="EK44" i="5"/>
  <c r="EJ44" i="5"/>
  <c r="EI44" i="5"/>
  <c r="EH44" i="5"/>
  <c r="EG44" i="5"/>
  <c r="EF44" i="5"/>
  <c r="EE44" i="5"/>
  <c r="BN44" i="5"/>
  <c r="BM44" i="5"/>
  <c r="BL44" i="5"/>
  <c r="BK44" i="5"/>
  <c r="BJ44" i="5"/>
  <c r="BI44" i="5"/>
  <c r="BH44" i="5"/>
  <c r="BG44" i="5"/>
  <c r="BF44" i="5"/>
  <c r="BE44" i="5"/>
  <c r="BD44" i="5"/>
  <c r="BC44" i="5"/>
  <c r="G44" i="5"/>
  <c r="HV43" i="5"/>
  <c r="EJ43" i="5"/>
  <c r="EI43" i="5"/>
  <c r="EH43" i="5"/>
  <c r="EG43" i="5"/>
  <c r="EF43" i="5"/>
  <c r="EE43" i="5"/>
  <c r="BN43" i="5"/>
  <c r="BM43" i="5"/>
  <c r="BL43" i="5"/>
  <c r="BK43" i="5"/>
  <c r="BJ43" i="5"/>
  <c r="BI43" i="5"/>
  <c r="BH43" i="5"/>
  <c r="BG43" i="5"/>
  <c r="BF43" i="5"/>
  <c r="BE43" i="5"/>
  <c r="BD43" i="5"/>
  <c r="BC43" i="5"/>
  <c r="G43" i="5"/>
  <c r="HV42" i="5"/>
  <c r="EK42" i="5"/>
  <c r="EJ42" i="5"/>
  <c r="EI42" i="5"/>
  <c r="EH42" i="5"/>
  <c r="EG42" i="5"/>
  <c r="EF42" i="5"/>
  <c r="EE42" i="5"/>
  <c r="BN42" i="5"/>
  <c r="BM42" i="5"/>
  <c r="BL42" i="5"/>
  <c r="BK42" i="5"/>
  <c r="BJ42" i="5"/>
  <c r="BI42" i="5"/>
  <c r="BH42" i="5"/>
  <c r="BG42" i="5"/>
  <c r="BF42" i="5"/>
  <c r="BE42" i="5"/>
  <c r="BD42" i="5"/>
  <c r="BC42" i="5"/>
  <c r="G42" i="5"/>
  <c r="HV41" i="5"/>
  <c r="EH41" i="5"/>
  <c r="EG41" i="5"/>
  <c r="EF41" i="5"/>
  <c r="EE41" i="5"/>
  <c r="BN41" i="5"/>
  <c r="BM41" i="5"/>
  <c r="BL41" i="5"/>
  <c r="BK41" i="5"/>
  <c r="BJ41" i="5"/>
  <c r="BI41" i="5"/>
  <c r="BH41" i="5"/>
  <c r="BG41" i="5"/>
  <c r="BF41" i="5"/>
  <c r="BE41" i="5"/>
  <c r="BD41" i="5"/>
  <c r="BC41" i="5"/>
  <c r="G41" i="5"/>
  <c r="HV40" i="5"/>
  <c r="EK40" i="5"/>
  <c r="EJ40" i="5"/>
  <c r="EI40" i="5"/>
  <c r="EH40" i="5"/>
  <c r="EG40" i="5"/>
  <c r="EF40" i="5"/>
  <c r="EE40" i="5"/>
  <c r="BN40" i="5"/>
  <c r="BM40" i="5"/>
  <c r="BL40" i="5"/>
  <c r="BK40" i="5"/>
  <c r="BJ40" i="5"/>
  <c r="BI40" i="5"/>
  <c r="BH40" i="5"/>
  <c r="BG40" i="5"/>
  <c r="BF40" i="5"/>
  <c r="BE40" i="5"/>
  <c r="BD40" i="5"/>
  <c r="BC40" i="5"/>
  <c r="G40" i="5"/>
  <c r="HV39" i="5"/>
  <c r="EH39" i="5"/>
  <c r="EG39" i="5"/>
  <c r="EF39" i="5"/>
  <c r="EE39" i="5"/>
  <c r="BN39" i="5"/>
  <c r="BM39" i="5"/>
  <c r="BL39" i="5"/>
  <c r="BK39" i="5"/>
  <c r="BJ39" i="5"/>
  <c r="BI39" i="5"/>
  <c r="BH39" i="5"/>
  <c r="BG39" i="5"/>
  <c r="BF39" i="5"/>
  <c r="BE39" i="5"/>
  <c r="BD39" i="5"/>
  <c r="BC39" i="5"/>
  <c r="G39" i="5"/>
  <c r="HV38" i="5"/>
  <c r="EJ38" i="5"/>
  <c r="EI38" i="5"/>
  <c r="EH38" i="5"/>
  <c r="EG38" i="5"/>
  <c r="EF38" i="5"/>
  <c r="EE38" i="5"/>
  <c r="BN38" i="5"/>
  <c r="BM38" i="5"/>
  <c r="BL38" i="5"/>
  <c r="BK38" i="5"/>
  <c r="BJ38" i="5"/>
  <c r="BI38" i="5"/>
  <c r="BH38" i="5"/>
  <c r="BG38" i="5"/>
  <c r="BF38" i="5"/>
  <c r="BE38" i="5"/>
  <c r="BD38" i="5"/>
  <c r="BC38" i="5"/>
  <c r="G38" i="5"/>
  <c r="HV37" i="5"/>
  <c r="EJ37" i="5"/>
  <c r="EI37" i="5"/>
  <c r="EH37" i="5"/>
  <c r="EG37" i="5"/>
  <c r="EF37" i="5"/>
  <c r="EE37" i="5"/>
  <c r="BN37" i="5"/>
  <c r="BM37" i="5"/>
  <c r="BL37" i="5"/>
  <c r="BK37" i="5"/>
  <c r="BJ37" i="5"/>
  <c r="BI37" i="5"/>
  <c r="BH37" i="5"/>
  <c r="BG37" i="5"/>
  <c r="BF37" i="5"/>
  <c r="BE37" i="5"/>
  <c r="BD37" i="5"/>
  <c r="BC37" i="5"/>
  <c r="G37" i="5"/>
  <c r="HV36" i="5"/>
  <c r="EI36" i="5"/>
  <c r="EH36" i="5"/>
  <c r="EG36" i="5"/>
  <c r="EF36" i="5"/>
  <c r="EE36" i="5"/>
  <c r="BN36" i="5"/>
  <c r="BM36" i="5"/>
  <c r="BL36" i="5"/>
  <c r="BK36" i="5"/>
  <c r="BJ36" i="5"/>
  <c r="BI36" i="5"/>
  <c r="BH36" i="5"/>
  <c r="BG36" i="5"/>
  <c r="BF36" i="5"/>
  <c r="BE36" i="5"/>
  <c r="BD36" i="5"/>
  <c r="BC36" i="5"/>
  <c r="G36" i="5"/>
  <c r="HV35" i="5"/>
  <c r="EH35" i="5"/>
  <c r="EG35" i="5"/>
  <c r="EF35" i="5"/>
  <c r="EE35" i="5"/>
  <c r="BN35" i="5"/>
  <c r="BM35" i="5"/>
  <c r="BL35" i="5"/>
  <c r="BK35" i="5"/>
  <c r="BJ35" i="5"/>
  <c r="BI35" i="5"/>
  <c r="BH35" i="5"/>
  <c r="BG35" i="5"/>
  <c r="BF35" i="5"/>
  <c r="BE35" i="5"/>
  <c r="BD35" i="5"/>
  <c r="BC35" i="5"/>
  <c r="G35" i="5"/>
  <c r="HV34" i="5"/>
  <c r="EG34" i="5"/>
  <c r="EF34" i="5"/>
  <c r="EE34" i="5"/>
  <c r="BN34" i="5"/>
  <c r="BM34" i="5"/>
  <c r="BL34" i="5"/>
  <c r="BK34" i="5"/>
  <c r="BJ34" i="5"/>
  <c r="BI34" i="5"/>
  <c r="BH34" i="5"/>
  <c r="BG34" i="5"/>
  <c r="BF34" i="5"/>
  <c r="BE34" i="5"/>
  <c r="BD34" i="5"/>
  <c r="BC34" i="5"/>
  <c r="G34" i="5"/>
  <c r="HV33" i="5"/>
  <c r="EK33" i="5"/>
  <c r="EJ33" i="5"/>
  <c r="EI33" i="5"/>
  <c r="EH33" i="5"/>
  <c r="EG33" i="5"/>
  <c r="EF33" i="5"/>
  <c r="EE33" i="5"/>
  <c r="BN33" i="5"/>
  <c r="BM33" i="5"/>
  <c r="BL33" i="5"/>
  <c r="BK33" i="5"/>
  <c r="BJ33" i="5"/>
  <c r="BI33" i="5"/>
  <c r="BH33" i="5"/>
  <c r="BG33" i="5"/>
  <c r="BF33" i="5"/>
  <c r="BE33" i="5"/>
  <c r="BD33" i="5"/>
  <c r="BC33" i="5"/>
  <c r="G33" i="5"/>
  <c r="HV32" i="5"/>
  <c r="EE32" i="5"/>
  <c r="BN32" i="5"/>
  <c r="BM32" i="5"/>
  <c r="BL32" i="5"/>
  <c r="BK32" i="5"/>
  <c r="BJ32" i="5"/>
  <c r="BI32" i="5"/>
  <c r="BH32" i="5"/>
  <c r="BG32" i="5"/>
  <c r="BF32" i="5"/>
  <c r="BE32" i="5"/>
  <c r="BD32" i="5"/>
  <c r="BC32" i="5"/>
  <c r="G32" i="5"/>
  <c r="HV31" i="5"/>
  <c r="EJ31" i="5"/>
  <c r="EI31" i="5"/>
  <c r="EH31" i="5"/>
  <c r="EG31" i="5"/>
  <c r="EF31" i="5"/>
  <c r="EE31" i="5"/>
  <c r="BN31" i="5"/>
  <c r="BM31" i="5"/>
  <c r="BL31" i="5"/>
  <c r="BK31" i="5"/>
  <c r="BJ31" i="5"/>
  <c r="BI31" i="5"/>
  <c r="BH31" i="5"/>
  <c r="BG31" i="5"/>
  <c r="BF31" i="5"/>
  <c r="BE31" i="5"/>
  <c r="BD31" i="5"/>
  <c r="BC31" i="5"/>
  <c r="G31" i="5"/>
  <c r="HV30" i="5"/>
  <c r="EF30" i="5"/>
  <c r="EE30" i="5"/>
  <c r="BN30" i="5"/>
  <c r="BM30" i="5"/>
  <c r="BL30" i="5"/>
  <c r="BK30" i="5"/>
  <c r="BJ30" i="5"/>
  <c r="BI30" i="5"/>
  <c r="BH30" i="5"/>
  <c r="BG30" i="5"/>
  <c r="BF30" i="5"/>
  <c r="BE30" i="5"/>
  <c r="BD30" i="5"/>
  <c r="BC30" i="5"/>
  <c r="G30" i="5"/>
  <c r="HV29" i="5"/>
  <c r="EK29" i="5"/>
  <c r="EJ29" i="5"/>
  <c r="EI29" i="5"/>
  <c r="EH29" i="5"/>
  <c r="EG29" i="5"/>
  <c r="EF29" i="5"/>
  <c r="EE29" i="5"/>
  <c r="BN29" i="5"/>
  <c r="BM29" i="5"/>
  <c r="BL29" i="5"/>
  <c r="BK29" i="5"/>
  <c r="BJ29" i="5"/>
  <c r="BI29" i="5"/>
  <c r="BH29" i="5"/>
  <c r="BG29" i="5"/>
  <c r="BF29" i="5"/>
  <c r="BE29" i="5"/>
  <c r="BD29" i="5"/>
  <c r="BC29" i="5"/>
  <c r="G29" i="5"/>
  <c r="HV28" i="5"/>
  <c r="EI28" i="5"/>
  <c r="EH28" i="5"/>
  <c r="EG28" i="5"/>
  <c r="EF28" i="5"/>
  <c r="EE28" i="5"/>
  <c r="BN28" i="5"/>
  <c r="BM28" i="5"/>
  <c r="BL28" i="5"/>
  <c r="BL117" i="5" s="1"/>
  <c r="BK28" i="5"/>
  <c r="BJ28" i="5"/>
  <c r="BI28" i="5"/>
  <c r="BH28" i="5"/>
  <c r="BG28" i="5"/>
  <c r="BF28" i="5"/>
  <c r="BE28" i="5"/>
  <c r="BD28" i="5"/>
  <c r="BC28" i="5"/>
  <c r="G28" i="5"/>
  <c r="HV27" i="5"/>
  <c r="EK27" i="5"/>
  <c r="EJ27" i="5"/>
  <c r="EI27" i="5"/>
  <c r="EH27" i="5"/>
  <c r="EG27" i="5"/>
  <c r="EF27" i="5"/>
  <c r="EE27" i="5"/>
  <c r="BN27" i="5"/>
  <c r="BM27" i="5"/>
  <c r="BL27" i="5"/>
  <c r="BK27" i="5"/>
  <c r="BJ27" i="5"/>
  <c r="BI27" i="5"/>
  <c r="BH27" i="5"/>
  <c r="BG27" i="5"/>
  <c r="BF27" i="5"/>
  <c r="BE27" i="5"/>
  <c r="BD27" i="5"/>
  <c r="BC27" i="5"/>
  <c r="G27" i="5"/>
  <c r="HV26" i="5"/>
  <c r="EK26" i="5"/>
  <c r="EJ26" i="5"/>
  <c r="EI26" i="5"/>
  <c r="EH26" i="5"/>
  <c r="EG26" i="5"/>
  <c r="EF26" i="5"/>
  <c r="EE26" i="5"/>
  <c r="BN26" i="5"/>
  <c r="BM26" i="5"/>
  <c r="BL26" i="5"/>
  <c r="BK26" i="5"/>
  <c r="BJ26" i="5"/>
  <c r="BI26" i="5"/>
  <c r="BH26" i="5"/>
  <c r="BG26" i="5"/>
  <c r="BF26" i="5"/>
  <c r="BE26" i="5"/>
  <c r="BD26" i="5"/>
  <c r="BC26" i="5"/>
  <c r="G26" i="5"/>
  <c r="HV25" i="5"/>
  <c r="EI25" i="5"/>
  <c r="EH25" i="5"/>
  <c r="EG25" i="5"/>
  <c r="EF25" i="5"/>
  <c r="EE25" i="5"/>
  <c r="BN25" i="5"/>
  <c r="BM25" i="5"/>
  <c r="BL25" i="5"/>
  <c r="BK25" i="5"/>
  <c r="BJ25" i="5"/>
  <c r="BI25" i="5"/>
  <c r="BH25" i="5"/>
  <c r="BG25" i="5"/>
  <c r="BF25" i="5"/>
  <c r="BE25" i="5"/>
  <c r="BD25" i="5"/>
  <c r="BC25" i="5"/>
  <c r="G25" i="5"/>
  <c r="HV24" i="5"/>
  <c r="EK24" i="5"/>
  <c r="EJ24" i="5"/>
  <c r="EI24" i="5"/>
  <c r="EH24" i="5"/>
  <c r="EG24" i="5"/>
  <c r="EF24" i="5"/>
  <c r="EE24" i="5"/>
  <c r="BN24" i="5"/>
  <c r="BM24" i="5"/>
  <c r="BL24" i="5"/>
  <c r="BK24" i="5"/>
  <c r="BJ24" i="5"/>
  <c r="BI24" i="5"/>
  <c r="BH24" i="5"/>
  <c r="BG24" i="5"/>
  <c r="BF24" i="5"/>
  <c r="BE24" i="5"/>
  <c r="BD24" i="5"/>
  <c r="BC24" i="5"/>
  <c r="G24" i="5"/>
  <c r="HV23" i="5"/>
  <c r="EI23" i="5"/>
  <c r="EH23" i="5"/>
  <c r="EG23" i="5"/>
  <c r="EF23" i="5"/>
  <c r="EE23" i="5"/>
  <c r="BN23" i="5"/>
  <c r="BM23" i="5"/>
  <c r="BL23" i="5"/>
  <c r="BK23" i="5"/>
  <c r="BJ23" i="5"/>
  <c r="BI23" i="5"/>
  <c r="BH23" i="5"/>
  <c r="BG23" i="5"/>
  <c r="BF23" i="5"/>
  <c r="BE23" i="5"/>
  <c r="BD23" i="5"/>
  <c r="BC23" i="5"/>
  <c r="G23" i="5"/>
  <c r="HV22" i="5"/>
  <c r="EK22" i="5"/>
  <c r="EJ22" i="5"/>
  <c r="EI22" i="5"/>
  <c r="EH22" i="5"/>
  <c r="EG22" i="5"/>
  <c r="EF22" i="5"/>
  <c r="EE22" i="5"/>
  <c r="BN22" i="5"/>
  <c r="BM22" i="5"/>
  <c r="BL22" i="5"/>
  <c r="BK22" i="5"/>
  <c r="BJ22" i="5"/>
  <c r="BI22" i="5"/>
  <c r="BH22" i="5"/>
  <c r="BG22" i="5"/>
  <c r="BF22" i="5"/>
  <c r="BE22" i="5"/>
  <c r="BD22" i="5"/>
  <c r="BC22" i="5"/>
  <c r="G22" i="5"/>
  <c r="HV21" i="5"/>
  <c r="EJ21" i="5"/>
  <c r="EI21" i="5"/>
  <c r="EH21" i="5"/>
  <c r="EG21" i="5"/>
  <c r="EF21" i="5"/>
  <c r="EE21" i="5"/>
  <c r="BN21" i="5"/>
  <c r="BM21" i="5"/>
  <c r="BL21" i="5"/>
  <c r="BK21" i="5"/>
  <c r="BJ21" i="5"/>
  <c r="BI21" i="5"/>
  <c r="BH21" i="5"/>
  <c r="BG21" i="5"/>
  <c r="BF21" i="5"/>
  <c r="BE21" i="5"/>
  <c r="BD21" i="5"/>
  <c r="BC21" i="5"/>
  <c r="G21" i="5"/>
  <c r="HV20" i="5"/>
  <c r="EK20" i="5"/>
  <c r="EJ20" i="5"/>
  <c r="EI20" i="5"/>
  <c r="EH20" i="5"/>
  <c r="EG20" i="5"/>
  <c r="EF20" i="5"/>
  <c r="EE20" i="5"/>
  <c r="BN20" i="5"/>
  <c r="BM20" i="5"/>
  <c r="BL20" i="5"/>
  <c r="BK20" i="5"/>
  <c r="BJ20" i="5"/>
  <c r="BI20" i="5"/>
  <c r="BH20" i="5"/>
  <c r="BG20" i="5"/>
  <c r="BF20" i="5"/>
  <c r="BE20" i="5"/>
  <c r="BD20" i="5"/>
  <c r="BC20" i="5"/>
  <c r="G20" i="5"/>
  <c r="HV19" i="5"/>
  <c r="EK19" i="5"/>
  <c r="EJ19" i="5"/>
  <c r="EI19" i="5"/>
  <c r="EH19" i="5"/>
  <c r="EG19" i="5"/>
  <c r="EF19" i="5"/>
  <c r="EE19" i="5"/>
  <c r="BN19" i="5"/>
  <c r="BM19" i="5"/>
  <c r="BL19" i="5"/>
  <c r="BK19" i="5"/>
  <c r="BJ19" i="5"/>
  <c r="BI19" i="5"/>
  <c r="BH19" i="5"/>
  <c r="BG19" i="5"/>
  <c r="BF19" i="5"/>
  <c r="BE19" i="5"/>
  <c r="BD19" i="5"/>
  <c r="BC19" i="5"/>
  <c r="G19" i="5"/>
  <c r="HV18" i="5"/>
  <c r="EK18" i="5"/>
  <c r="EJ18" i="5"/>
  <c r="EI18" i="5"/>
  <c r="EH18" i="5"/>
  <c r="EG18" i="5"/>
  <c r="EF18" i="5"/>
  <c r="EE18" i="5"/>
  <c r="BN18" i="5"/>
  <c r="BM18" i="5"/>
  <c r="BL18" i="5"/>
  <c r="BK18" i="5"/>
  <c r="BJ18" i="5"/>
  <c r="BI18" i="5"/>
  <c r="BH18" i="5"/>
  <c r="BG18" i="5"/>
  <c r="BF18" i="5"/>
  <c r="BE18" i="5"/>
  <c r="BD18" i="5"/>
  <c r="BC18" i="5"/>
  <c r="G18" i="5"/>
  <c r="HV17" i="5"/>
  <c r="EJ17" i="5"/>
  <c r="EI17" i="5"/>
  <c r="EH17" i="5"/>
  <c r="EG17" i="5"/>
  <c r="EF17" i="5"/>
  <c r="EE17" i="5"/>
  <c r="BN17" i="5"/>
  <c r="BM17" i="5"/>
  <c r="BL17" i="5"/>
  <c r="BK17" i="5"/>
  <c r="BJ17" i="5"/>
  <c r="BI17" i="5"/>
  <c r="BH17" i="5"/>
  <c r="BG17" i="5"/>
  <c r="BF17" i="5"/>
  <c r="BE17" i="5"/>
  <c r="BD17" i="5"/>
  <c r="BC17" i="5"/>
  <c r="G17" i="5"/>
  <c r="HV16" i="5"/>
  <c r="EG16" i="5"/>
  <c r="EF16" i="5"/>
  <c r="EE16" i="5"/>
  <c r="BN16" i="5"/>
  <c r="BM16" i="5"/>
  <c r="BL16" i="5"/>
  <c r="BK16" i="5"/>
  <c r="BJ16" i="5"/>
  <c r="BI16" i="5"/>
  <c r="BH16" i="5"/>
  <c r="BG16" i="5"/>
  <c r="BF16" i="5"/>
  <c r="BE16" i="5"/>
  <c r="BD16" i="5"/>
  <c r="BC16" i="5"/>
  <c r="G16" i="5"/>
  <c r="HV15" i="5"/>
  <c r="EK15" i="5"/>
  <c r="EJ15" i="5"/>
  <c r="EI15" i="5"/>
  <c r="EH15" i="5"/>
  <c r="EG15" i="5"/>
  <c r="EF15" i="5"/>
  <c r="EE15" i="5"/>
  <c r="BN15" i="5"/>
  <c r="BM15" i="5"/>
  <c r="BL15" i="5"/>
  <c r="BK15" i="5"/>
  <c r="BJ15" i="5"/>
  <c r="BI15" i="5"/>
  <c r="BH15" i="5"/>
  <c r="BG15" i="5"/>
  <c r="BF15" i="5"/>
  <c r="BE15" i="5"/>
  <c r="BD15" i="5"/>
  <c r="BC15" i="5"/>
  <c r="G15" i="5"/>
  <c r="HV14" i="5"/>
  <c r="EK14" i="5"/>
  <c r="EJ14" i="5"/>
  <c r="EI14" i="5"/>
  <c r="EH14" i="5"/>
  <c r="EG14" i="5"/>
  <c r="EF14" i="5"/>
  <c r="EE14" i="5"/>
  <c r="BN14" i="5"/>
  <c r="BM14" i="5"/>
  <c r="BL14" i="5"/>
  <c r="BK14" i="5"/>
  <c r="BJ14" i="5"/>
  <c r="BI14" i="5"/>
  <c r="BH14" i="5"/>
  <c r="BG14" i="5"/>
  <c r="BF14" i="5"/>
  <c r="BE14" i="5"/>
  <c r="BD14" i="5"/>
  <c r="BC14" i="5"/>
  <c r="G14" i="5"/>
  <c r="HV13" i="5"/>
  <c r="EG13" i="5"/>
  <c r="EF13" i="5"/>
  <c r="EE13" i="5"/>
  <c r="BN13" i="5"/>
  <c r="BM13" i="5"/>
  <c r="BL13" i="5"/>
  <c r="BK13" i="5"/>
  <c r="BJ13" i="5"/>
  <c r="BI13" i="5"/>
  <c r="BH13" i="5"/>
  <c r="BG13" i="5"/>
  <c r="BF13" i="5"/>
  <c r="BE13" i="5"/>
  <c r="BD13" i="5"/>
  <c r="BC13" i="5"/>
  <c r="G13" i="5"/>
  <c r="HV12" i="5"/>
  <c r="EG12" i="5"/>
  <c r="EF12" i="5"/>
  <c r="EE12" i="5"/>
  <c r="BN12" i="5"/>
  <c r="BM12" i="5"/>
  <c r="BL12" i="5"/>
  <c r="BK12" i="5"/>
  <c r="BJ12" i="5"/>
  <c r="BI12" i="5"/>
  <c r="BH12" i="5"/>
  <c r="BG12" i="5"/>
  <c r="BF12" i="5"/>
  <c r="BE12" i="5"/>
  <c r="BD12" i="5"/>
  <c r="BC12" i="5"/>
  <c r="G12" i="5"/>
  <c r="HV11" i="5"/>
  <c r="EG11" i="5"/>
  <c r="EF11" i="5"/>
  <c r="EE11" i="5"/>
  <c r="BN11" i="5"/>
  <c r="BM11" i="5"/>
  <c r="BL11" i="5"/>
  <c r="BK11" i="5"/>
  <c r="BJ11" i="5"/>
  <c r="BI11" i="5"/>
  <c r="BH11" i="5"/>
  <c r="BG11" i="5"/>
  <c r="BF11" i="5"/>
  <c r="BE11" i="5"/>
  <c r="BD11" i="5"/>
  <c r="BC11" i="5"/>
  <c r="G11" i="5"/>
  <c r="HV10" i="5"/>
  <c r="EJ10" i="5"/>
  <c r="EI10" i="5"/>
  <c r="EH10" i="5"/>
  <c r="EG10" i="5"/>
  <c r="EF10" i="5"/>
  <c r="EE10" i="5"/>
  <c r="BN10" i="5"/>
  <c r="BM10" i="5"/>
  <c r="BL10" i="5"/>
  <c r="BK10" i="5"/>
  <c r="BJ10" i="5"/>
  <c r="BI10" i="5"/>
  <c r="BH10" i="5"/>
  <c r="BG10" i="5"/>
  <c r="BF10" i="5"/>
  <c r="BE10" i="5"/>
  <c r="BD10" i="5"/>
  <c r="BC10" i="5"/>
  <c r="G10" i="5"/>
  <c r="HV9" i="5"/>
  <c r="EK9" i="5"/>
  <c r="EJ9" i="5"/>
  <c r="EI9" i="5"/>
  <c r="EH9" i="5"/>
  <c r="EG9" i="5"/>
  <c r="EF9" i="5"/>
  <c r="EE9" i="5"/>
  <c r="BN9" i="5"/>
  <c r="BM9" i="5"/>
  <c r="BL9" i="5"/>
  <c r="BK9" i="5"/>
  <c r="BJ9" i="5"/>
  <c r="BI9" i="5"/>
  <c r="BH9" i="5"/>
  <c r="BG9" i="5"/>
  <c r="BF9" i="5"/>
  <c r="BE9" i="5"/>
  <c r="BD9" i="5"/>
  <c r="BC9" i="5"/>
  <c r="G9" i="5"/>
  <c r="HV8" i="5"/>
  <c r="EK8" i="5"/>
  <c r="EJ8" i="5"/>
  <c r="EI8" i="5"/>
  <c r="EH8" i="5"/>
  <c r="EG8" i="5"/>
  <c r="EF8" i="5"/>
  <c r="EE8" i="5"/>
  <c r="BN8" i="5"/>
  <c r="BM8" i="5"/>
  <c r="BM117" i="5" s="1"/>
  <c r="BL8" i="5"/>
  <c r="BK8" i="5"/>
  <c r="BJ8" i="5"/>
  <c r="BI8" i="5"/>
  <c r="BH8" i="5"/>
  <c r="BG8" i="5"/>
  <c r="BF8" i="5"/>
  <c r="BE8" i="5"/>
  <c r="BD8" i="5"/>
  <c r="BC8" i="5"/>
  <c r="G8" i="5"/>
  <c r="HV7" i="5"/>
  <c r="EH7" i="5"/>
  <c r="EG7" i="5"/>
  <c r="EF7" i="5"/>
  <c r="EE7" i="5"/>
  <c r="BN7" i="5"/>
  <c r="BM7" i="5"/>
  <c r="BL7" i="5"/>
  <c r="BK7" i="5"/>
  <c r="BJ7" i="5"/>
  <c r="BI7" i="5"/>
  <c r="BH7" i="5"/>
  <c r="BH117" i="5" s="1"/>
  <c r="BG7" i="5"/>
  <c r="BF7" i="5"/>
  <c r="BE7" i="5"/>
  <c r="BD7" i="5"/>
  <c r="BC7" i="5"/>
  <c r="G7" i="5"/>
  <c r="HV6" i="5"/>
  <c r="EK6" i="5"/>
  <c r="EJ6" i="5"/>
  <c r="EI6" i="5"/>
  <c r="EH6" i="5"/>
  <c r="EG6" i="5"/>
  <c r="EF6" i="5"/>
  <c r="EE6" i="5"/>
  <c r="BN6" i="5"/>
  <c r="BN116" i="5" s="1"/>
  <c r="BM6" i="5"/>
  <c r="BM116" i="5" s="1"/>
  <c r="BL6" i="5"/>
  <c r="BL116" i="5" s="1"/>
  <c r="BK6" i="5"/>
  <c r="BK117" i="5" s="1"/>
  <c r="BJ6" i="5"/>
  <c r="BJ117" i="5" s="1"/>
  <c r="BI6" i="5"/>
  <c r="BI117" i="5" s="1"/>
  <c r="BH6" i="5"/>
  <c r="BH116" i="5" s="1"/>
  <c r="BG6" i="5"/>
  <c r="BG117" i="5" s="1"/>
  <c r="BF6" i="5"/>
  <c r="BF117" i="5" s="1"/>
  <c r="BE6" i="5"/>
  <c r="BE117" i="5" s="1"/>
  <c r="BD6" i="5"/>
  <c r="BD117" i="5" s="1"/>
  <c r="BC6" i="5"/>
  <c r="BC116" i="5" s="1"/>
  <c r="G6" i="5"/>
  <c r="AP152" i="4"/>
  <c r="AR151" i="4"/>
  <c r="AO151" i="4"/>
  <c r="CD150" i="4"/>
  <c r="CC150" i="4"/>
  <c r="CB150" i="4"/>
  <c r="CA150" i="4"/>
  <c r="BZ150" i="4"/>
  <c r="BY150" i="4"/>
  <c r="BX150" i="4"/>
  <c r="BW150" i="4"/>
  <c r="BV150" i="4"/>
  <c r="BU150" i="4"/>
  <c r="BT150" i="4"/>
  <c r="BS150" i="4"/>
  <c r="BR150" i="4"/>
  <c r="BQ150" i="4"/>
  <c r="BP150" i="4"/>
  <c r="BO150" i="4"/>
  <c r="BB150" i="4"/>
  <c r="BA150" i="4"/>
  <c r="AZ150" i="4"/>
  <c r="AY150" i="4"/>
  <c r="AX150" i="4"/>
  <c r="AW150" i="4"/>
  <c r="AV150" i="4"/>
  <c r="AU150" i="4"/>
  <c r="AT150" i="4"/>
  <c r="AR150" i="4"/>
  <c r="AP150" i="4"/>
  <c r="CD149" i="4"/>
  <c r="CC149" i="4"/>
  <c r="CB149" i="4"/>
  <c r="CA149" i="4"/>
  <c r="BZ149" i="4"/>
  <c r="BY149" i="4"/>
  <c r="BX149" i="4"/>
  <c r="BW149" i="4"/>
  <c r="BV149" i="4"/>
  <c r="BU149" i="4"/>
  <c r="BT149" i="4"/>
  <c r="BS149" i="4"/>
  <c r="BR149" i="4"/>
  <c r="BQ149" i="4"/>
  <c r="BP149" i="4"/>
  <c r="BO149" i="4"/>
  <c r="BB149" i="4"/>
  <c r="BA149" i="4"/>
  <c r="AZ149" i="4"/>
  <c r="AY149" i="4"/>
  <c r="AX149" i="4"/>
  <c r="AW149" i="4"/>
  <c r="AV149" i="4"/>
  <c r="AU149" i="4"/>
  <c r="AT149" i="4"/>
  <c r="AR149" i="4"/>
  <c r="AR152" i="4" s="1"/>
  <c r="AQ149" i="4"/>
  <c r="AP149" i="4"/>
  <c r="AO149" i="4"/>
  <c r="AO152" i="4" s="1"/>
  <c r="EK146" i="4"/>
  <c r="EJ146" i="4"/>
  <c r="EI146" i="4"/>
  <c r="EH146" i="4"/>
  <c r="EG146" i="4"/>
  <c r="EF146" i="4"/>
  <c r="EE146" i="4"/>
  <c r="BN146" i="4"/>
  <c r="BM146" i="4"/>
  <c r="BL146" i="4"/>
  <c r="BK146" i="4"/>
  <c r="BJ146" i="4"/>
  <c r="BI146" i="4"/>
  <c r="BH146" i="4"/>
  <c r="BG146" i="4"/>
  <c r="BF146" i="4"/>
  <c r="BE146" i="4"/>
  <c r="BD146" i="4"/>
  <c r="BC146" i="4"/>
  <c r="G146" i="4"/>
  <c r="EK145" i="4"/>
  <c r="EJ145" i="4"/>
  <c r="EI145" i="4"/>
  <c r="EH145" i="4"/>
  <c r="EG145" i="4"/>
  <c r="EF145" i="4"/>
  <c r="EE145" i="4"/>
  <c r="BN145" i="4"/>
  <c r="BM145" i="4"/>
  <c r="BL145" i="4"/>
  <c r="BK145" i="4"/>
  <c r="BJ145" i="4"/>
  <c r="BI145" i="4"/>
  <c r="BH145" i="4"/>
  <c r="BG145" i="4"/>
  <c r="BF145" i="4"/>
  <c r="BE145" i="4"/>
  <c r="BD145" i="4"/>
  <c r="BC145" i="4"/>
  <c r="G145" i="4"/>
  <c r="EK144" i="4"/>
  <c r="EJ144" i="4"/>
  <c r="EI144" i="4"/>
  <c r="EH144" i="4"/>
  <c r="EG144" i="4"/>
  <c r="EF144" i="4"/>
  <c r="EE144" i="4"/>
  <c r="BN144" i="4"/>
  <c r="BM144" i="4"/>
  <c r="BL144" i="4"/>
  <c r="BK144" i="4"/>
  <c r="BJ144" i="4"/>
  <c r="BI144" i="4"/>
  <c r="BH144" i="4"/>
  <c r="BG144" i="4"/>
  <c r="BF144" i="4"/>
  <c r="BE144" i="4"/>
  <c r="BD144" i="4"/>
  <c r="BC144" i="4"/>
  <c r="G144" i="4"/>
  <c r="EH143" i="4"/>
  <c r="EG143" i="4"/>
  <c r="EF143" i="4"/>
  <c r="EE143" i="4"/>
  <c r="BN143" i="4"/>
  <c r="BM143" i="4"/>
  <c r="BL143" i="4"/>
  <c r="BK143" i="4"/>
  <c r="BJ143" i="4"/>
  <c r="BI143" i="4"/>
  <c r="BH143" i="4"/>
  <c r="BG143" i="4"/>
  <c r="BF143" i="4"/>
  <c r="BE143" i="4"/>
  <c r="BD143" i="4"/>
  <c r="BC143" i="4"/>
  <c r="G143" i="4"/>
  <c r="EK142" i="4"/>
  <c r="EJ142" i="4"/>
  <c r="EI142" i="4"/>
  <c r="EH142" i="4"/>
  <c r="EG142" i="4"/>
  <c r="EF142" i="4"/>
  <c r="EE142" i="4"/>
  <c r="BN142" i="4"/>
  <c r="BM142" i="4"/>
  <c r="BL142" i="4"/>
  <c r="BK142" i="4"/>
  <c r="BJ142" i="4"/>
  <c r="BI142" i="4"/>
  <c r="BH142" i="4"/>
  <c r="BG142" i="4"/>
  <c r="BF142" i="4"/>
  <c r="BE142" i="4"/>
  <c r="BD142" i="4"/>
  <c r="BC142" i="4"/>
  <c r="G142" i="4"/>
  <c r="EK141" i="4"/>
  <c r="EJ141" i="4"/>
  <c r="EI141" i="4"/>
  <c r="EH141" i="4"/>
  <c r="EG141" i="4"/>
  <c r="EF141" i="4"/>
  <c r="EE141" i="4"/>
  <c r="BN141" i="4"/>
  <c r="BM141" i="4"/>
  <c r="BL141" i="4"/>
  <c r="BK141" i="4"/>
  <c r="BJ141" i="4"/>
  <c r="BI141" i="4"/>
  <c r="BH141" i="4"/>
  <c r="BG141" i="4"/>
  <c r="BF141" i="4"/>
  <c r="BE141" i="4"/>
  <c r="BD141" i="4"/>
  <c r="BC141" i="4"/>
  <c r="G141" i="4"/>
  <c r="EK140" i="4"/>
  <c r="EJ140" i="4"/>
  <c r="EI140" i="4"/>
  <c r="EH140" i="4"/>
  <c r="EG140" i="4"/>
  <c r="EF140" i="4"/>
  <c r="EE140" i="4"/>
  <c r="BN140" i="4"/>
  <c r="BM140" i="4"/>
  <c r="BL140" i="4"/>
  <c r="BK140" i="4"/>
  <c r="BJ140" i="4"/>
  <c r="BI140" i="4"/>
  <c r="BH140" i="4"/>
  <c r="BG140" i="4"/>
  <c r="BF140" i="4"/>
  <c r="BE140" i="4"/>
  <c r="BD140" i="4"/>
  <c r="BC140" i="4"/>
  <c r="G140" i="4"/>
  <c r="EK139" i="4"/>
  <c r="EJ139" i="4"/>
  <c r="EI139" i="4"/>
  <c r="EH139" i="4"/>
  <c r="EG139" i="4"/>
  <c r="EF139" i="4"/>
  <c r="EE139" i="4"/>
  <c r="BN139" i="4"/>
  <c r="BM139" i="4"/>
  <c r="BL139" i="4"/>
  <c r="BK139" i="4"/>
  <c r="BJ139" i="4"/>
  <c r="BI139" i="4"/>
  <c r="BH139" i="4"/>
  <c r="BG139" i="4"/>
  <c r="BF139" i="4"/>
  <c r="BE139" i="4"/>
  <c r="BD139" i="4"/>
  <c r="BC139" i="4"/>
  <c r="G139" i="4"/>
  <c r="EK138" i="4"/>
  <c r="EJ138" i="4"/>
  <c r="EI138" i="4"/>
  <c r="EH138" i="4"/>
  <c r="EG138" i="4"/>
  <c r="EF138" i="4"/>
  <c r="EE138" i="4"/>
  <c r="BN138" i="4"/>
  <c r="BM138" i="4"/>
  <c r="BL138" i="4"/>
  <c r="BK138" i="4"/>
  <c r="BJ138" i="4"/>
  <c r="BI138" i="4"/>
  <c r="BH138" i="4"/>
  <c r="BG138" i="4"/>
  <c r="BF138" i="4"/>
  <c r="BE138" i="4"/>
  <c r="BD138" i="4"/>
  <c r="BC138" i="4"/>
  <c r="G138" i="4"/>
  <c r="EK137" i="4"/>
  <c r="EJ137" i="4"/>
  <c r="EI137" i="4"/>
  <c r="EH137" i="4"/>
  <c r="EG137" i="4"/>
  <c r="EF137" i="4"/>
  <c r="EE137" i="4"/>
  <c r="BN137" i="4"/>
  <c r="BM137" i="4"/>
  <c r="BL137" i="4"/>
  <c r="BK137" i="4"/>
  <c r="BJ137" i="4"/>
  <c r="BI137" i="4"/>
  <c r="BH137" i="4"/>
  <c r="BG137" i="4"/>
  <c r="BF137" i="4"/>
  <c r="BE137" i="4"/>
  <c r="BD137" i="4"/>
  <c r="BC137" i="4"/>
  <c r="G137" i="4"/>
  <c r="EK136" i="4"/>
  <c r="EJ136" i="4"/>
  <c r="EI136" i="4"/>
  <c r="EH136" i="4"/>
  <c r="EG136" i="4"/>
  <c r="EF136" i="4"/>
  <c r="EE136" i="4"/>
  <c r="BN136" i="4"/>
  <c r="BM136" i="4"/>
  <c r="BL136" i="4"/>
  <c r="BK136" i="4"/>
  <c r="BJ136" i="4"/>
  <c r="BI136" i="4"/>
  <c r="BH136" i="4"/>
  <c r="BG136" i="4"/>
  <c r="BF136" i="4"/>
  <c r="BE136" i="4"/>
  <c r="BD136" i="4"/>
  <c r="BC136" i="4"/>
  <c r="G136" i="4"/>
  <c r="EK135" i="4"/>
  <c r="EJ135" i="4"/>
  <c r="EI135" i="4"/>
  <c r="EH135" i="4"/>
  <c r="EG135" i="4"/>
  <c r="EF135" i="4"/>
  <c r="EE135" i="4"/>
  <c r="BN135" i="4"/>
  <c r="BM135" i="4"/>
  <c r="BL135" i="4"/>
  <c r="BK135" i="4"/>
  <c r="BJ135" i="4"/>
  <c r="BI135" i="4"/>
  <c r="BH135" i="4"/>
  <c r="BG135" i="4"/>
  <c r="BF135" i="4"/>
  <c r="BE135" i="4"/>
  <c r="BD135" i="4"/>
  <c r="BC135" i="4"/>
  <c r="G135" i="4"/>
  <c r="EK134" i="4"/>
  <c r="EJ134" i="4"/>
  <c r="EI134" i="4"/>
  <c r="EH134" i="4"/>
  <c r="EG134" i="4"/>
  <c r="EF134" i="4"/>
  <c r="EE134" i="4"/>
  <c r="BN134" i="4"/>
  <c r="BM134" i="4"/>
  <c r="BL134" i="4"/>
  <c r="BK134" i="4"/>
  <c r="BJ134" i="4"/>
  <c r="BI134" i="4"/>
  <c r="BH134" i="4"/>
  <c r="BG134" i="4"/>
  <c r="BF134" i="4"/>
  <c r="BE134" i="4"/>
  <c r="BD134" i="4"/>
  <c r="BC134" i="4"/>
  <c r="G134" i="4"/>
  <c r="EG133" i="4"/>
  <c r="EF133" i="4"/>
  <c r="EE133" i="4"/>
  <c r="BN133" i="4"/>
  <c r="BM133" i="4"/>
  <c r="BL133" i="4"/>
  <c r="BK133" i="4"/>
  <c r="BJ133" i="4"/>
  <c r="BI133" i="4"/>
  <c r="BH133" i="4"/>
  <c r="BG133" i="4"/>
  <c r="BF133" i="4"/>
  <c r="BE133" i="4"/>
  <c r="BD133" i="4"/>
  <c r="BC133" i="4"/>
  <c r="G133" i="4"/>
  <c r="EK132" i="4"/>
  <c r="EJ132" i="4"/>
  <c r="EI132" i="4"/>
  <c r="EH132" i="4"/>
  <c r="EG132" i="4"/>
  <c r="EF132" i="4"/>
  <c r="EE132" i="4"/>
  <c r="BN132" i="4"/>
  <c r="BM132" i="4"/>
  <c r="BL132" i="4"/>
  <c r="BK132" i="4"/>
  <c r="BJ132" i="4"/>
  <c r="BI132" i="4"/>
  <c r="BH132" i="4"/>
  <c r="BG132" i="4"/>
  <c r="BF132" i="4"/>
  <c r="BE132" i="4"/>
  <c r="BD132" i="4"/>
  <c r="BC132" i="4"/>
  <c r="G132" i="4"/>
  <c r="EK131" i="4"/>
  <c r="EJ131" i="4"/>
  <c r="EI131" i="4"/>
  <c r="EH131" i="4"/>
  <c r="EG131" i="4"/>
  <c r="EF131" i="4"/>
  <c r="EE131" i="4"/>
  <c r="BN131" i="4"/>
  <c r="BM131" i="4"/>
  <c r="BL131" i="4"/>
  <c r="BK131" i="4"/>
  <c r="BJ131" i="4"/>
  <c r="BI131" i="4"/>
  <c r="BH131" i="4"/>
  <c r="BG131" i="4"/>
  <c r="BF131" i="4"/>
  <c r="BE131" i="4"/>
  <c r="BD131" i="4"/>
  <c r="BC131" i="4"/>
  <c r="G131" i="4"/>
  <c r="EK130" i="4"/>
  <c r="EJ130" i="4"/>
  <c r="EI130" i="4"/>
  <c r="EH130" i="4"/>
  <c r="EG130" i="4"/>
  <c r="EF130" i="4"/>
  <c r="EE130" i="4"/>
  <c r="BN130" i="4"/>
  <c r="BM130" i="4"/>
  <c r="BL130" i="4"/>
  <c r="BK130" i="4"/>
  <c r="BJ130" i="4"/>
  <c r="BI130" i="4"/>
  <c r="BH130" i="4"/>
  <c r="BG130" i="4"/>
  <c r="BF130" i="4"/>
  <c r="BE130" i="4"/>
  <c r="BD130" i="4"/>
  <c r="BC130" i="4"/>
  <c r="G130" i="4"/>
  <c r="EJ129" i="4"/>
  <c r="EI129" i="4"/>
  <c r="EH129" i="4"/>
  <c r="EG129" i="4"/>
  <c r="EF129" i="4"/>
  <c r="EE129" i="4"/>
  <c r="BN129" i="4"/>
  <c r="BM129" i="4"/>
  <c r="BL129" i="4"/>
  <c r="BK129" i="4"/>
  <c r="BJ129" i="4"/>
  <c r="BI129" i="4"/>
  <c r="BH129" i="4"/>
  <c r="BG129" i="4"/>
  <c r="BF129" i="4"/>
  <c r="BE129" i="4"/>
  <c r="BD129" i="4"/>
  <c r="BC129" i="4"/>
  <c r="G129" i="4"/>
  <c r="EI128" i="4"/>
  <c r="EH128" i="4"/>
  <c r="EG128" i="4"/>
  <c r="EF128" i="4"/>
  <c r="EE128" i="4"/>
  <c r="BN128" i="4"/>
  <c r="BM128" i="4"/>
  <c r="BL128" i="4"/>
  <c r="BK128" i="4"/>
  <c r="BJ128" i="4"/>
  <c r="BI128" i="4"/>
  <c r="BH128" i="4"/>
  <c r="BG128" i="4"/>
  <c r="BF128" i="4"/>
  <c r="BE128" i="4"/>
  <c r="BD128" i="4"/>
  <c r="BC128" i="4"/>
  <c r="G128" i="4"/>
  <c r="EK127" i="4"/>
  <c r="EJ127" i="4"/>
  <c r="EI127" i="4"/>
  <c r="EH127" i="4"/>
  <c r="EG127" i="4"/>
  <c r="EF127" i="4"/>
  <c r="EE127" i="4"/>
  <c r="BN127" i="4"/>
  <c r="BM127" i="4"/>
  <c r="BL127" i="4"/>
  <c r="BK127" i="4"/>
  <c r="BJ127" i="4"/>
  <c r="BI127" i="4"/>
  <c r="BH127" i="4"/>
  <c r="BG127" i="4"/>
  <c r="BF127" i="4"/>
  <c r="BE127" i="4"/>
  <c r="BD127" i="4"/>
  <c r="BC127" i="4"/>
  <c r="G127" i="4"/>
  <c r="EI126" i="4"/>
  <c r="EH126" i="4"/>
  <c r="EG126" i="4"/>
  <c r="EF126" i="4"/>
  <c r="EE126" i="4"/>
  <c r="BN126" i="4"/>
  <c r="BM126" i="4"/>
  <c r="BL126" i="4"/>
  <c r="BK126" i="4"/>
  <c r="BJ126" i="4"/>
  <c r="BI126" i="4"/>
  <c r="BH126" i="4"/>
  <c r="BG126" i="4"/>
  <c r="BF126" i="4"/>
  <c r="BE126" i="4"/>
  <c r="BD126" i="4"/>
  <c r="BC126" i="4"/>
  <c r="G126" i="4"/>
  <c r="EK125" i="4"/>
  <c r="EJ125" i="4"/>
  <c r="EI125" i="4"/>
  <c r="EH125" i="4"/>
  <c r="EG125" i="4"/>
  <c r="EF125" i="4"/>
  <c r="EE125" i="4"/>
  <c r="BN125" i="4"/>
  <c r="BM125" i="4"/>
  <c r="BL125" i="4"/>
  <c r="BK125" i="4"/>
  <c r="BJ125" i="4"/>
  <c r="BI125" i="4"/>
  <c r="BH125" i="4"/>
  <c r="BG125" i="4"/>
  <c r="BF125" i="4"/>
  <c r="BE125" i="4"/>
  <c r="BD125" i="4"/>
  <c r="BC125" i="4"/>
  <c r="G125" i="4"/>
  <c r="EG124" i="4"/>
  <c r="EF124" i="4"/>
  <c r="EE124" i="4"/>
  <c r="BN124" i="4"/>
  <c r="BM124" i="4"/>
  <c r="BL124" i="4"/>
  <c r="BK124" i="4"/>
  <c r="BJ124" i="4"/>
  <c r="BI124" i="4"/>
  <c r="BH124" i="4"/>
  <c r="BG124" i="4"/>
  <c r="BF124" i="4"/>
  <c r="BE124" i="4"/>
  <c r="BD124" i="4"/>
  <c r="BC124" i="4"/>
  <c r="G124" i="4"/>
  <c r="EK123" i="4"/>
  <c r="EJ123" i="4"/>
  <c r="EI123" i="4"/>
  <c r="EH123" i="4"/>
  <c r="EG123" i="4"/>
  <c r="EF123" i="4"/>
  <c r="EE123" i="4"/>
  <c r="BN123" i="4"/>
  <c r="BM123" i="4"/>
  <c r="BL123" i="4"/>
  <c r="BK123" i="4"/>
  <c r="BJ123" i="4"/>
  <c r="BI123" i="4"/>
  <c r="BH123" i="4"/>
  <c r="BG123" i="4"/>
  <c r="BF123" i="4"/>
  <c r="BE123" i="4"/>
  <c r="BD123" i="4"/>
  <c r="BC123" i="4"/>
  <c r="G123" i="4"/>
  <c r="EG122" i="4"/>
  <c r="EF122" i="4"/>
  <c r="EE122" i="4"/>
  <c r="BN122" i="4"/>
  <c r="BM122" i="4"/>
  <c r="BL122" i="4"/>
  <c r="BK122" i="4"/>
  <c r="BJ122" i="4"/>
  <c r="BI122" i="4"/>
  <c r="BH122" i="4"/>
  <c r="BG122" i="4"/>
  <c r="BF122" i="4"/>
  <c r="BE122" i="4"/>
  <c r="BD122" i="4"/>
  <c r="BC122" i="4"/>
  <c r="G122" i="4"/>
  <c r="EJ121" i="4"/>
  <c r="EI121" i="4"/>
  <c r="EH121" i="4"/>
  <c r="EG121" i="4"/>
  <c r="EF121" i="4"/>
  <c r="EE121" i="4"/>
  <c r="BN121" i="4"/>
  <c r="BM121" i="4"/>
  <c r="BL121" i="4"/>
  <c r="BK121" i="4"/>
  <c r="BJ121" i="4"/>
  <c r="BI121" i="4"/>
  <c r="BH121" i="4"/>
  <c r="BG121" i="4"/>
  <c r="BF121" i="4"/>
  <c r="BE121" i="4"/>
  <c r="BD121" i="4"/>
  <c r="BC121" i="4"/>
  <c r="G121" i="4"/>
  <c r="EK120" i="4"/>
  <c r="EJ120" i="4"/>
  <c r="EI120" i="4"/>
  <c r="EH120" i="4"/>
  <c r="EG120" i="4"/>
  <c r="EF120" i="4"/>
  <c r="EE120" i="4"/>
  <c r="BN120" i="4"/>
  <c r="BM120" i="4"/>
  <c r="BL120" i="4"/>
  <c r="BK120" i="4"/>
  <c r="BJ120" i="4"/>
  <c r="BI120" i="4"/>
  <c r="BH120" i="4"/>
  <c r="BG120" i="4"/>
  <c r="BF120" i="4"/>
  <c r="BE120" i="4"/>
  <c r="BD120" i="4"/>
  <c r="BC120" i="4"/>
  <c r="G120" i="4"/>
  <c r="EK119" i="4"/>
  <c r="EJ119" i="4"/>
  <c r="EI119" i="4"/>
  <c r="EH119" i="4"/>
  <c r="EG119" i="4"/>
  <c r="EF119" i="4"/>
  <c r="EE119" i="4"/>
  <c r="BN119" i="4"/>
  <c r="BM119" i="4"/>
  <c r="BL119" i="4"/>
  <c r="BK119" i="4"/>
  <c r="BJ119" i="4"/>
  <c r="BI119" i="4"/>
  <c r="BH119" i="4"/>
  <c r="BG119" i="4"/>
  <c r="BF119" i="4"/>
  <c r="BE119" i="4"/>
  <c r="BD119" i="4"/>
  <c r="BC119" i="4"/>
  <c r="G119" i="4"/>
  <c r="EK118" i="4"/>
  <c r="EJ118" i="4"/>
  <c r="EI118" i="4"/>
  <c r="EH118" i="4"/>
  <c r="EG118" i="4"/>
  <c r="EF118" i="4"/>
  <c r="EE118" i="4"/>
  <c r="BN118" i="4"/>
  <c r="BM118" i="4"/>
  <c r="BL118" i="4"/>
  <c r="BK118" i="4"/>
  <c r="BJ118" i="4"/>
  <c r="BI118" i="4"/>
  <c r="BH118" i="4"/>
  <c r="BG118" i="4"/>
  <c r="BF118" i="4"/>
  <c r="BE118" i="4"/>
  <c r="BD118" i="4"/>
  <c r="BC118" i="4"/>
  <c r="G118" i="4"/>
  <c r="EJ117" i="4"/>
  <c r="EI117" i="4"/>
  <c r="EH117" i="4"/>
  <c r="EG117" i="4"/>
  <c r="EF117" i="4"/>
  <c r="EE117" i="4"/>
  <c r="BN117" i="4"/>
  <c r="BM117" i="4"/>
  <c r="BL117" i="4"/>
  <c r="BK117" i="4"/>
  <c r="BJ117" i="4"/>
  <c r="BI117" i="4"/>
  <c r="BH117" i="4"/>
  <c r="BG117" i="4"/>
  <c r="BF117" i="4"/>
  <c r="BE117" i="4"/>
  <c r="BD117" i="4"/>
  <c r="BC117" i="4"/>
  <c r="G117" i="4"/>
  <c r="EG116" i="4"/>
  <c r="EF116" i="4"/>
  <c r="EE116" i="4"/>
  <c r="BN116" i="4"/>
  <c r="BM116" i="4"/>
  <c r="BL116" i="4"/>
  <c r="BK116" i="4"/>
  <c r="BJ116" i="4"/>
  <c r="BI116" i="4"/>
  <c r="BH116" i="4"/>
  <c r="BG116" i="4"/>
  <c r="BF116" i="4"/>
  <c r="BE116" i="4"/>
  <c r="BD116" i="4"/>
  <c r="BC116" i="4"/>
  <c r="G116" i="4"/>
  <c r="EK115" i="4"/>
  <c r="EJ115" i="4"/>
  <c r="EI115" i="4"/>
  <c r="EH115" i="4"/>
  <c r="EG115" i="4"/>
  <c r="EF115" i="4"/>
  <c r="EE115" i="4"/>
  <c r="BN115" i="4"/>
  <c r="BM115" i="4"/>
  <c r="BL115" i="4"/>
  <c r="BK115" i="4"/>
  <c r="BJ115" i="4"/>
  <c r="BI115" i="4"/>
  <c r="BH115" i="4"/>
  <c r="BG115" i="4"/>
  <c r="BF115" i="4"/>
  <c r="BE115" i="4"/>
  <c r="BD115" i="4"/>
  <c r="BC115" i="4"/>
  <c r="G115" i="4"/>
  <c r="EK114" i="4"/>
  <c r="EJ114" i="4"/>
  <c r="EI114" i="4"/>
  <c r="EH114" i="4"/>
  <c r="EG114" i="4"/>
  <c r="EF114" i="4"/>
  <c r="EE114" i="4"/>
  <c r="BN114" i="4"/>
  <c r="BM114" i="4"/>
  <c r="BL114" i="4"/>
  <c r="BK114" i="4"/>
  <c r="BJ114" i="4"/>
  <c r="BI114" i="4"/>
  <c r="BH114" i="4"/>
  <c r="BG114" i="4"/>
  <c r="BF114" i="4"/>
  <c r="BE114" i="4"/>
  <c r="BD114" i="4"/>
  <c r="BC114" i="4"/>
  <c r="G114" i="4"/>
  <c r="EJ113" i="4"/>
  <c r="EI113" i="4"/>
  <c r="EH113" i="4"/>
  <c r="EG113" i="4"/>
  <c r="EF113" i="4"/>
  <c r="EE113" i="4"/>
  <c r="BN113" i="4"/>
  <c r="BM113" i="4"/>
  <c r="BL113" i="4"/>
  <c r="BK113" i="4"/>
  <c r="BJ113" i="4"/>
  <c r="BI113" i="4"/>
  <c r="BH113" i="4"/>
  <c r="BG113" i="4"/>
  <c r="BF113" i="4"/>
  <c r="BE113" i="4"/>
  <c r="BD113" i="4"/>
  <c r="BC113" i="4"/>
  <c r="G113" i="4"/>
  <c r="EF112" i="4"/>
  <c r="EE112" i="4"/>
  <c r="BN112" i="4"/>
  <c r="BM112" i="4"/>
  <c r="BL112" i="4"/>
  <c r="BK112" i="4"/>
  <c r="BJ112" i="4"/>
  <c r="BI112" i="4"/>
  <c r="BH112" i="4"/>
  <c r="BG112" i="4"/>
  <c r="BF112" i="4"/>
  <c r="BE112" i="4"/>
  <c r="BD112" i="4"/>
  <c r="BC112" i="4"/>
  <c r="G112" i="4"/>
  <c r="EH111" i="4"/>
  <c r="EG111" i="4"/>
  <c r="EF111" i="4"/>
  <c r="EE111" i="4"/>
  <c r="BN111" i="4"/>
  <c r="BM111" i="4"/>
  <c r="BL111" i="4"/>
  <c r="BK111" i="4"/>
  <c r="BJ111" i="4"/>
  <c r="BI111" i="4"/>
  <c r="BH111" i="4"/>
  <c r="BG111" i="4"/>
  <c r="BF111" i="4"/>
  <c r="BE111" i="4"/>
  <c r="BD111" i="4"/>
  <c r="BC111" i="4"/>
  <c r="G111" i="4"/>
  <c r="EK110" i="4"/>
  <c r="EJ110" i="4"/>
  <c r="EI110" i="4"/>
  <c r="EH110" i="4"/>
  <c r="EG110" i="4"/>
  <c r="EF110" i="4"/>
  <c r="EE110" i="4"/>
  <c r="BN110" i="4"/>
  <c r="BM110" i="4"/>
  <c r="BL110" i="4"/>
  <c r="BK110" i="4"/>
  <c r="BJ110" i="4"/>
  <c r="BI110" i="4"/>
  <c r="BH110" i="4"/>
  <c r="BG110" i="4"/>
  <c r="BF110" i="4"/>
  <c r="BE110" i="4"/>
  <c r="BD110" i="4"/>
  <c r="BC110" i="4"/>
  <c r="G110" i="4"/>
  <c r="EK109" i="4"/>
  <c r="EJ109" i="4"/>
  <c r="EI109" i="4"/>
  <c r="EH109" i="4"/>
  <c r="EG109" i="4"/>
  <c r="EF109" i="4"/>
  <c r="EE109" i="4"/>
  <c r="BN109" i="4"/>
  <c r="BM109" i="4"/>
  <c r="BL109" i="4"/>
  <c r="BK109" i="4"/>
  <c r="BJ109" i="4"/>
  <c r="BI109" i="4"/>
  <c r="BH109" i="4"/>
  <c r="BG109" i="4"/>
  <c r="BF109" i="4"/>
  <c r="BE109" i="4"/>
  <c r="BD109" i="4"/>
  <c r="BC109" i="4"/>
  <c r="G109" i="4"/>
  <c r="EK108" i="4"/>
  <c r="EJ108" i="4"/>
  <c r="EI108" i="4"/>
  <c r="EH108" i="4"/>
  <c r="EG108" i="4"/>
  <c r="EF108" i="4"/>
  <c r="EE108" i="4"/>
  <c r="BN108" i="4"/>
  <c r="BM108" i="4"/>
  <c r="BL108" i="4"/>
  <c r="BK108" i="4"/>
  <c r="BJ108" i="4"/>
  <c r="BI108" i="4"/>
  <c r="BH108" i="4"/>
  <c r="BG108" i="4"/>
  <c r="BF108" i="4"/>
  <c r="BE108" i="4"/>
  <c r="BD108" i="4"/>
  <c r="BC108" i="4"/>
  <c r="G108" i="4"/>
  <c r="EK107" i="4"/>
  <c r="EJ107" i="4"/>
  <c r="EI107" i="4"/>
  <c r="EH107" i="4"/>
  <c r="EG107" i="4"/>
  <c r="EF107" i="4"/>
  <c r="EE107" i="4"/>
  <c r="BN107" i="4"/>
  <c r="BM107" i="4"/>
  <c r="BL107" i="4"/>
  <c r="BK107" i="4"/>
  <c r="BJ107" i="4"/>
  <c r="BI107" i="4"/>
  <c r="BH107" i="4"/>
  <c r="BG107" i="4"/>
  <c r="BF107" i="4"/>
  <c r="BE107" i="4"/>
  <c r="BD107" i="4"/>
  <c r="BC107" i="4"/>
  <c r="G107" i="4"/>
  <c r="EG106" i="4"/>
  <c r="EF106" i="4"/>
  <c r="EE106" i="4"/>
  <c r="BN106" i="4"/>
  <c r="BM106" i="4"/>
  <c r="BL106" i="4"/>
  <c r="BK106" i="4"/>
  <c r="BJ106" i="4"/>
  <c r="BI106" i="4"/>
  <c r="BH106" i="4"/>
  <c r="BG106" i="4"/>
  <c r="BF106" i="4"/>
  <c r="BE106" i="4"/>
  <c r="BD106" i="4"/>
  <c r="BC106" i="4"/>
  <c r="G106" i="4"/>
  <c r="EK105" i="4"/>
  <c r="EJ105" i="4"/>
  <c r="EI105" i="4"/>
  <c r="EH105" i="4"/>
  <c r="EG105" i="4"/>
  <c r="EF105" i="4"/>
  <c r="EE105" i="4"/>
  <c r="BN105" i="4"/>
  <c r="BM105" i="4"/>
  <c r="BL105" i="4"/>
  <c r="BK105" i="4"/>
  <c r="BJ105" i="4"/>
  <c r="BI105" i="4"/>
  <c r="BH105" i="4"/>
  <c r="BG105" i="4"/>
  <c r="BF105" i="4"/>
  <c r="BE105" i="4"/>
  <c r="BD105" i="4"/>
  <c r="BC105" i="4"/>
  <c r="G105" i="4"/>
  <c r="EK104" i="4"/>
  <c r="EJ104" i="4"/>
  <c r="EI104" i="4"/>
  <c r="EH104" i="4"/>
  <c r="EG104" i="4"/>
  <c r="EF104" i="4"/>
  <c r="EE104" i="4"/>
  <c r="BN104" i="4"/>
  <c r="BM104" i="4"/>
  <c r="BL104" i="4"/>
  <c r="BK104" i="4"/>
  <c r="BJ104" i="4"/>
  <c r="BI104" i="4"/>
  <c r="BH104" i="4"/>
  <c r="BG104" i="4"/>
  <c r="BF104" i="4"/>
  <c r="BE104" i="4"/>
  <c r="BD104" i="4"/>
  <c r="BC104" i="4"/>
  <c r="G104" i="4"/>
  <c r="EK103" i="4"/>
  <c r="EJ103" i="4"/>
  <c r="EI103" i="4"/>
  <c r="EH103" i="4"/>
  <c r="EG103" i="4"/>
  <c r="EF103" i="4"/>
  <c r="EE103" i="4"/>
  <c r="BN103" i="4"/>
  <c r="BM103" i="4"/>
  <c r="BL103" i="4"/>
  <c r="BK103" i="4"/>
  <c r="BJ103" i="4"/>
  <c r="BI103" i="4"/>
  <c r="BH103" i="4"/>
  <c r="BG103" i="4"/>
  <c r="BF103" i="4"/>
  <c r="BE103" i="4"/>
  <c r="BD103" i="4"/>
  <c r="BC103" i="4"/>
  <c r="G103" i="4"/>
  <c r="EK102" i="4"/>
  <c r="EJ102" i="4"/>
  <c r="EI102" i="4"/>
  <c r="EH102" i="4"/>
  <c r="EG102" i="4"/>
  <c r="EF102" i="4"/>
  <c r="EE102" i="4"/>
  <c r="BN102" i="4"/>
  <c r="BM102" i="4"/>
  <c r="BL102" i="4"/>
  <c r="BK102" i="4"/>
  <c r="BJ102" i="4"/>
  <c r="BI102" i="4"/>
  <c r="BH102" i="4"/>
  <c r="BG102" i="4"/>
  <c r="BF102" i="4"/>
  <c r="BE102" i="4"/>
  <c r="BD102" i="4"/>
  <c r="BC102" i="4"/>
  <c r="G102" i="4"/>
  <c r="EF101" i="4"/>
  <c r="EE101" i="4"/>
  <c r="BN101" i="4"/>
  <c r="BM101" i="4"/>
  <c r="BL101" i="4"/>
  <c r="BK101" i="4"/>
  <c r="BJ101" i="4"/>
  <c r="BI101" i="4"/>
  <c r="BH101" i="4"/>
  <c r="BG101" i="4"/>
  <c r="BF101" i="4"/>
  <c r="BE101" i="4"/>
  <c r="BD101" i="4"/>
  <c r="BC101" i="4"/>
  <c r="G101" i="4"/>
  <c r="EI100" i="4"/>
  <c r="EH100" i="4"/>
  <c r="EG100" i="4"/>
  <c r="EF100" i="4"/>
  <c r="EE100" i="4"/>
  <c r="BN100" i="4"/>
  <c r="BM100" i="4"/>
  <c r="BL100" i="4"/>
  <c r="BK100" i="4"/>
  <c r="BJ100" i="4"/>
  <c r="BI100" i="4"/>
  <c r="BH100" i="4"/>
  <c r="BG100" i="4"/>
  <c r="BF100" i="4"/>
  <c r="BE100" i="4"/>
  <c r="BD100" i="4"/>
  <c r="BC100" i="4"/>
  <c r="G100" i="4"/>
  <c r="EI99" i="4"/>
  <c r="EH99" i="4"/>
  <c r="EG99" i="4"/>
  <c r="EF99" i="4"/>
  <c r="EE99" i="4"/>
  <c r="BN99" i="4"/>
  <c r="BM99" i="4"/>
  <c r="BL99" i="4"/>
  <c r="BK99" i="4"/>
  <c r="BJ99" i="4"/>
  <c r="BI99" i="4"/>
  <c r="BH99" i="4"/>
  <c r="BG99" i="4"/>
  <c r="BF99" i="4"/>
  <c r="BE99" i="4"/>
  <c r="BD99" i="4"/>
  <c r="BC99" i="4"/>
  <c r="G99" i="4"/>
  <c r="EH98" i="4"/>
  <c r="EG98" i="4"/>
  <c r="EF98" i="4"/>
  <c r="EE98" i="4"/>
  <c r="BN98" i="4"/>
  <c r="BM98" i="4"/>
  <c r="BL98" i="4"/>
  <c r="BK98" i="4"/>
  <c r="BJ98" i="4"/>
  <c r="BI98" i="4"/>
  <c r="BH98" i="4"/>
  <c r="BG98" i="4"/>
  <c r="BF98" i="4"/>
  <c r="BE98" i="4"/>
  <c r="BD98" i="4"/>
  <c r="BC98" i="4"/>
  <c r="G98" i="4"/>
  <c r="EK97" i="4"/>
  <c r="EJ97" i="4"/>
  <c r="EI97" i="4"/>
  <c r="EH97" i="4"/>
  <c r="EG97" i="4"/>
  <c r="EF97" i="4"/>
  <c r="EE97" i="4"/>
  <c r="BN97" i="4"/>
  <c r="BM97" i="4"/>
  <c r="BL97" i="4"/>
  <c r="BK97" i="4"/>
  <c r="BJ97" i="4"/>
  <c r="BI97" i="4"/>
  <c r="BH97" i="4"/>
  <c r="BG97" i="4"/>
  <c r="BF97" i="4"/>
  <c r="BE97" i="4"/>
  <c r="BD97" i="4"/>
  <c r="BC97" i="4"/>
  <c r="G97" i="4"/>
  <c r="EK96" i="4"/>
  <c r="EJ96" i="4"/>
  <c r="EI96" i="4"/>
  <c r="EH96" i="4"/>
  <c r="EG96" i="4"/>
  <c r="EF96" i="4"/>
  <c r="EE96" i="4"/>
  <c r="BN96" i="4"/>
  <c r="BM96" i="4"/>
  <c r="BL96" i="4"/>
  <c r="BK96" i="4"/>
  <c r="BJ96" i="4"/>
  <c r="BI96" i="4"/>
  <c r="BH96" i="4"/>
  <c r="BG96" i="4"/>
  <c r="BF96" i="4"/>
  <c r="BE96" i="4"/>
  <c r="BD96" i="4"/>
  <c r="BC96" i="4"/>
  <c r="G96" i="4"/>
  <c r="EH95" i="4"/>
  <c r="EG95" i="4"/>
  <c r="EF95" i="4"/>
  <c r="EE95" i="4"/>
  <c r="BN95" i="4"/>
  <c r="BM95" i="4"/>
  <c r="BL95" i="4"/>
  <c r="BK95" i="4"/>
  <c r="BJ95" i="4"/>
  <c r="BI95" i="4"/>
  <c r="BH95" i="4"/>
  <c r="BG95" i="4"/>
  <c r="BF95" i="4"/>
  <c r="BE95" i="4"/>
  <c r="BD95" i="4"/>
  <c r="BC95" i="4"/>
  <c r="G95" i="4"/>
  <c r="EH94" i="4"/>
  <c r="EG94" i="4"/>
  <c r="EF94" i="4"/>
  <c r="EE94" i="4"/>
  <c r="BN94" i="4"/>
  <c r="BM94" i="4"/>
  <c r="BL94" i="4"/>
  <c r="BK94" i="4"/>
  <c r="BJ94" i="4"/>
  <c r="BI94" i="4"/>
  <c r="BH94" i="4"/>
  <c r="BG94" i="4"/>
  <c r="BF94" i="4"/>
  <c r="BE94" i="4"/>
  <c r="BD94" i="4"/>
  <c r="BC94" i="4"/>
  <c r="G94" i="4"/>
  <c r="EK93" i="4"/>
  <c r="EJ93" i="4"/>
  <c r="EI93" i="4"/>
  <c r="EH93" i="4"/>
  <c r="EG93" i="4"/>
  <c r="EF93" i="4"/>
  <c r="EE93" i="4"/>
  <c r="BN93" i="4"/>
  <c r="BM93" i="4"/>
  <c r="BL93" i="4"/>
  <c r="BK93" i="4"/>
  <c r="BJ93" i="4"/>
  <c r="BI93" i="4"/>
  <c r="BH93" i="4"/>
  <c r="BG93" i="4"/>
  <c r="BF93" i="4"/>
  <c r="BE93" i="4"/>
  <c r="BD93" i="4"/>
  <c r="BC93" i="4"/>
  <c r="G93" i="4"/>
  <c r="EK92" i="4"/>
  <c r="EJ92" i="4"/>
  <c r="EI92" i="4"/>
  <c r="EH92" i="4"/>
  <c r="EG92" i="4"/>
  <c r="EF92" i="4"/>
  <c r="EE92" i="4"/>
  <c r="BN92" i="4"/>
  <c r="BM92" i="4"/>
  <c r="BL92" i="4"/>
  <c r="BK92" i="4"/>
  <c r="BJ92" i="4"/>
  <c r="BI92" i="4"/>
  <c r="BH92" i="4"/>
  <c r="BG92" i="4"/>
  <c r="BF92" i="4"/>
  <c r="BE92" i="4"/>
  <c r="BD92" i="4"/>
  <c r="BC92" i="4"/>
  <c r="G92" i="4"/>
  <c r="EK91" i="4"/>
  <c r="EJ91" i="4"/>
  <c r="EI91" i="4"/>
  <c r="EH91" i="4"/>
  <c r="EG91" i="4"/>
  <c r="EF91" i="4"/>
  <c r="EE91" i="4"/>
  <c r="BN91" i="4"/>
  <c r="BM91" i="4"/>
  <c r="BL91" i="4"/>
  <c r="BK91" i="4"/>
  <c r="BJ91" i="4"/>
  <c r="BI91" i="4"/>
  <c r="BH91" i="4"/>
  <c r="BG91" i="4"/>
  <c r="BF91" i="4"/>
  <c r="BE91" i="4"/>
  <c r="BD91" i="4"/>
  <c r="BC91" i="4"/>
  <c r="G91" i="4"/>
  <c r="EK90" i="4"/>
  <c r="EJ90" i="4"/>
  <c r="EI90" i="4"/>
  <c r="EH90" i="4"/>
  <c r="EG90" i="4"/>
  <c r="EF90" i="4"/>
  <c r="EE90" i="4"/>
  <c r="BN90" i="4"/>
  <c r="BM90" i="4"/>
  <c r="BL90" i="4"/>
  <c r="BK90" i="4"/>
  <c r="BJ90" i="4"/>
  <c r="BI90" i="4"/>
  <c r="BH90" i="4"/>
  <c r="BG90" i="4"/>
  <c r="BF90" i="4"/>
  <c r="BE90" i="4"/>
  <c r="BD90" i="4"/>
  <c r="BC90" i="4"/>
  <c r="G90" i="4"/>
  <c r="EJ89" i="4"/>
  <c r="EI89" i="4"/>
  <c r="EH89" i="4"/>
  <c r="EG89" i="4"/>
  <c r="EF89" i="4"/>
  <c r="EE89" i="4"/>
  <c r="BN89" i="4"/>
  <c r="BM89" i="4"/>
  <c r="BL89" i="4"/>
  <c r="BK89" i="4"/>
  <c r="BJ89" i="4"/>
  <c r="BI89" i="4"/>
  <c r="BH89" i="4"/>
  <c r="BG89" i="4"/>
  <c r="BF89" i="4"/>
  <c r="BE89" i="4"/>
  <c r="BD89" i="4"/>
  <c r="BC89" i="4"/>
  <c r="G89" i="4"/>
  <c r="EK88" i="4"/>
  <c r="EJ88" i="4"/>
  <c r="EI88" i="4"/>
  <c r="EH88" i="4"/>
  <c r="EG88" i="4"/>
  <c r="EF88" i="4"/>
  <c r="EE88" i="4"/>
  <c r="BN88" i="4"/>
  <c r="BM88" i="4"/>
  <c r="BL88" i="4"/>
  <c r="BK88" i="4"/>
  <c r="BJ88" i="4"/>
  <c r="BI88" i="4"/>
  <c r="BH88" i="4"/>
  <c r="BG88" i="4"/>
  <c r="BF88" i="4"/>
  <c r="BE88" i="4"/>
  <c r="BD88" i="4"/>
  <c r="BC88" i="4"/>
  <c r="G88" i="4"/>
  <c r="EJ87" i="4"/>
  <c r="EI87" i="4"/>
  <c r="EH87" i="4"/>
  <c r="EG87" i="4"/>
  <c r="EF87" i="4"/>
  <c r="EE87" i="4"/>
  <c r="BN87" i="4"/>
  <c r="BM87" i="4"/>
  <c r="BL87" i="4"/>
  <c r="BK87" i="4"/>
  <c r="BJ87" i="4"/>
  <c r="BI87" i="4"/>
  <c r="BH87" i="4"/>
  <c r="BG87" i="4"/>
  <c r="BF87" i="4"/>
  <c r="BE87" i="4"/>
  <c r="BD87" i="4"/>
  <c r="BC87" i="4"/>
  <c r="G87" i="4"/>
  <c r="EI86" i="4"/>
  <c r="EH86" i="4"/>
  <c r="EG86" i="4"/>
  <c r="EF86" i="4"/>
  <c r="EE86" i="4"/>
  <c r="BN86" i="4"/>
  <c r="BM86" i="4"/>
  <c r="BL86" i="4"/>
  <c r="BK86" i="4"/>
  <c r="BJ86" i="4"/>
  <c r="BI86" i="4"/>
  <c r="BH86" i="4"/>
  <c r="BG86" i="4"/>
  <c r="BF86" i="4"/>
  <c r="BE86" i="4"/>
  <c r="BD86" i="4"/>
  <c r="BC86" i="4"/>
  <c r="G86" i="4"/>
  <c r="EH85" i="4"/>
  <c r="EG85" i="4"/>
  <c r="EF85" i="4"/>
  <c r="EE85" i="4"/>
  <c r="BN85" i="4"/>
  <c r="BM85" i="4"/>
  <c r="BL85" i="4"/>
  <c r="BK85" i="4"/>
  <c r="BJ85" i="4"/>
  <c r="BI85" i="4"/>
  <c r="BH85" i="4"/>
  <c r="BG85" i="4"/>
  <c r="BF85" i="4"/>
  <c r="BE85" i="4"/>
  <c r="BD85" i="4"/>
  <c r="BC85" i="4"/>
  <c r="G85" i="4"/>
  <c r="EK84" i="4"/>
  <c r="EJ84" i="4"/>
  <c r="EI84" i="4"/>
  <c r="EH84" i="4"/>
  <c r="EG84" i="4"/>
  <c r="EF84" i="4"/>
  <c r="EE84" i="4"/>
  <c r="BN84" i="4"/>
  <c r="BM84" i="4"/>
  <c r="BL84" i="4"/>
  <c r="BK84" i="4"/>
  <c r="BJ84" i="4"/>
  <c r="BI84" i="4"/>
  <c r="BH84" i="4"/>
  <c r="BG84" i="4"/>
  <c r="BF84" i="4"/>
  <c r="BE84" i="4"/>
  <c r="BD84" i="4"/>
  <c r="BC84" i="4"/>
  <c r="G84" i="4"/>
  <c r="EK83" i="4"/>
  <c r="EJ83" i="4"/>
  <c r="EI83" i="4"/>
  <c r="EH83" i="4"/>
  <c r="EG83" i="4"/>
  <c r="EF83" i="4"/>
  <c r="EE83" i="4"/>
  <c r="BN83" i="4"/>
  <c r="BM83" i="4"/>
  <c r="BL83" i="4"/>
  <c r="BK83" i="4"/>
  <c r="BJ83" i="4"/>
  <c r="BI83" i="4"/>
  <c r="BH83" i="4"/>
  <c r="BG83" i="4"/>
  <c r="BF83" i="4"/>
  <c r="BE83" i="4"/>
  <c r="BD83" i="4"/>
  <c r="BC83" i="4"/>
  <c r="G83" i="4"/>
  <c r="EI82" i="4"/>
  <c r="EH82" i="4"/>
  <c r="EG82" i="4"/>
  <c r="EF82" i="4"/>
  <c r="EE82" i="4"/>
  <c r="BN82" i="4"/>
  <c r="BM82" i="4"/>
  <c r="BL82" i="4"/>
  <c r="BK82" i="4"/>
  <c r="BJ82" i="4"/>
  <c r="BI82" i="4"/>
  <c r="BH82" i="4"/>
  <c r="BG82" i="4"/>
  <c r="BF82" i="4"/>
  <c r="BE82" i="4"/>
  <c r="BD82" i="4"/>
  <c r="BC82" i="4"/>
  <c r="G82" i="4"/>
  <c r="EK81" i="4"/>
  <c r="EJ81" i="4"/>
  <c r="EI81" i="4"/>
  <c r="EH81" i="4"/>
  <c r="EG81" i="4"/>
  <c r="EF81" i="4"/>
  <c r="EE81" i="4"/>
  <c r="BN81" i="4"/>
  <c r="BM81" i="4"/>
  <c r="BL81" i="4"/>
  <c r="BK81" i="4"/>
  <c r="BJ81" i="4"/>
  <c r="BI81" i="4"/>
  <c r="BH81" i="4"/>
  <c r="BG81" i="4"/>
  <c r="BF81" i="4"/>
  <c r="BE81" i="4"/>
  <c r="BD81" i="4"/>
  <c r="BC81" i="4"/>
  <c r="G81" i="4"/>
  <c r="EK80" i="4"/>
  <c r="EJ80" i="4"/>
  <c r="EI80" i="4"/>
  <c r="EH80" i="4"/>
  <c r="EG80" i="4"/>
  <c r="EF80" i="4"/>
  <c r="EE80" i="4"/>
  <c r="BN80" i="4"/>
  <c r="BM80" i="4"/>
  <c r="BL80" i="4"/>
  <c r="BK80" i="4"/>
  <c r="BJ80" i="4"/>
  <c r="BI80" i="4"/>
  <c r="BH80" i="4"/>
  <c r="BG80" i="4"/>
  <c r="BF80" i="4"/>
  <c r="BE80" i="4"/>
  <c r="BD80" i="4"/>
  <c r="BC80" i="4"/>
  <c r="G80" i="4"/>
  <c r="EK79" i="4"/>
  <c r="EJ79" i="4"/>
  <c r="EI79" i="4"/>
  <c r="EH79" i="4"/>
  <c r="EG79" i="4"/>
  <c r="EF79" i="4"/>
  <c r="EE79" i="4"/>
  <c r="BN79" i="4"/>
  <c r="BM79" i="4"/>
  <c r="BL79" i="4"/>
  <c r="BK79" i="4"/>
  <c r="BJ79" i="4"/>
  <c r="BI79" i="4"/>
  <c r="BH79" i="4"/>
  <c r="BG79" i="4"/>
  <c r="BF79" i="4"/>
  <c r="BE79" i="4"/>
  <c r="BD79" i="4"/>
  <c r="BC79" i="4"/>
  <c r="G79" i="4"/>
  <c r="EI78" i="4"/>
  <c r="EH78" i="4"/>
  <c r="EG78" i="4"/>
  <c r="EF78" i="4"/>
  <c r="EE78" i="4"/>
  <c r="BN78" i="4"/>
  <c r="BM78" i="4"/>
  <c r="BL78" i="4"/>
  <c r="BK78" i="4"/>
  <c r="BJ78" i="4"/>
  <c r="BI78" i="4"/>
  <c r="BH78" i="4"/>
  <c r="BG78" i="4"/>
  <c r="BF78" i="4"/>
  <c r="BE78" i="4"/>
  <c r="BD78" i="4"/>
  <c r="BC78" i="4"/>
  <c r="G78" i="4"/>
  <c r="EK77" i="4"/>
  <c r="EJ77" i="4"/>
  <c r="EI77" i="4"/>
  <c r="EH77" i="4"/>
  <c r="EG77" i="4"/>
  <c r="EF77" i="4"/>
  <c r="EE77" i="4"/>
  <c r="BN77" i="4"/>
  <c r="BM77" i="4"/>
  <c r="BL77" i="4"/>
  <c r="BK77" i="4"/>
  <c r="BJ77" i="4"/>
  <c r="BI77" i="4"/>
  <c r="BH77" i="4"/>
  <c r="BG77" i="4"/>
  <c r="BF77" i="4"/>
  <c r="BE77" i="4"/>
  <c r="BD77" i="4"/>
  <c r="BC77" i="4"/>
  <c r="G77" i="4"/>
  <c r="EH76" i="4"/>
  <c r="EG76" i="4"/>
  <c r="EF76" i="4"/>
  <c r="EE76" i="4"/>
  <c r="BN76" i="4"/>
  <c r="BM76" i="4"/>
  <c r="BL76" i="4"/>
  <c r="BK76" i="4"/>
  <c r="BJ76" i="4"/>
  <c r="BI76" i="4"/>
  <c r="BH76" i="4"/>
  <c r="BG76" i="4"/>
  <c r="BF76" i="4"/>
  <c r="BE76" i="4"/>
  <c r="BD76" i="4"/>
  <c r="BC76" i="4"/>
  <c r="G76" i="4"/>
  <c r="EK75" i="4"/>
  <c r="EJ75" i="4"/>
  <c r="EI75" i="4"/>
  <c r="EH75" i="4"/>
  <c r="EG75" i="4"/>
  <c r="EF75" i="4"/>
  <c r="EE75" i="4"/>
  <c r="BN75" i="4"/>
  <c r="BM75" i="4"/>
  <c r="BL75" i="4"/>
  <c r="BK75" i="4"/>
  <c r="BJ75" i="4"/>
  <c r="BI75" i="4"/>
  <c r="BH75" i="4"/>
  <c r="BG75" i="4"/>
  <c r="BF75" i="4"/>
  <c r="BE75" i="4"/>
  <c r="BD75" i="4"/>
  <c r="BC75" i="4"/>
  <c r="G75" i="4"/>
  <c r="EK74" i="4"/>
  <c r="EJ74" i="4"/>
  <c r="EI74" i="4"/>
  <c r="EH74" i="4"/>
  <c r="EG74" i="4"/>
  <c r="EF74" i="4"/>
  <c r="EE74" i="4"/>
  <c r="BN74" i="4"/>
  <c r="BM74" i="4"/>
  <c r="BL74" i="4"/>
  <c r="BK74" i="4"/>
  <c r="BJ74" i="4"/>
  <c r="BI74" i="4"/>
  <c r="BH74" i="4"/>
  <c r="BG74" i="4"/>
  <c r="BF74" i="4"/>
  <c r="BE74" i="4"/>
  <c r="BD74" i="4"/>
  <c r="BC74" i="4"/>
  <c r="G74" i="4"/>
  <c r="EK73" i="4"/>
  <c r="EJ73" i="4"/>
  <c r="EI73" i="4"/>
  <c r="EH73" i="4"/>
  <c r="EG73" i="4"/>
  <c r="EF73" i="4"/>
  <c r="EE73" i="4"/>
  <c r="BN73" i="4"/>
  <c r="BM73" i="4"/>
  <c r="BL73" i="4"/>
  <c r="BK73" i="4"/>
  <c r="BJ73" i="4"/>
  <c r="BI73" i="4"/>
  <c r="BH73" i="4"/>
  <c r="BG73" i="4"/>
  <c r="BF73" i="4"/>
  <c r="BE73" i="4"/>
  <c r="BD73" i="4"/>
  <c r="BC73" i="4"/>
  <c r="G73" i="4"/>
  <c r="EJ72" i="4"/>
  <c r="EI72" i="4"/>
  <c r="EH72" i="4"/>
  <c r="EG72" i="4"/>
  <c r="EF72" i="4"/>
  <c r="EE72" i="4"/>
  <c r="BN72" i="4"/>
  <c r="BM72" i="4"/>
  <c r="BL72" i="4"/>
  <c r="BK72" i="4"/>
  <c r="BJ72" i="4"/>
  <c r="BI72" i="4"/>
  <c r="BH72" i="4"/>
  <c r="BG72" i="4"/>
  <c r="BF72" i="4"/>
  <c r="BE72" i="4"/>
  <c r="BD72" i="4"/>
  <c r="BC72" i="4"/>
  <c r="G72" i="4"/>
  <c r="EI71" i="4"/>
  <c r="EH71" i="4"/>
  <c r="EG71" i="4"/>
  <c r="EF71" i="4"/>
  <c r="EE71" i="4"/>
  <c r="BN71" i="4"/>
  <c r="BM71" i="4"/>
  <c r="BL71" i="4"/>
  <c r="BK71" i="4"/>
  <c r="BJ71" i="4"/>
  <c r="BI71" i="4"/>
  <c r="BH71" i="4"/>
  <c r="BG71" i="4"/>
  <c r="BF71" i="4"/>
  <c r="BE71" i="4"/>
  <c r="BD71" i="4"/>
  <c r="BC71" i="4"/>
  <c r="G71" i="4"/>
  <c r="EK70" i="4"/>
  <c r="EJ70" i="4"/>
  <c r="EI70" i="4"/>
  <c r="EH70" i="4"/>
  <c r="EG70" i="4"/>
  <c r="EF70" i="4"/>
  <c r="EE70" i="4"/>
  <c r="BN70" i="4"/>
  <c r="BM70" i="4"/>
  <c r="BL70" i="4"/>
  <c r="BK70" i="4"/>
  <c r="BJ70" i="4"/>
  <c r="BI70" i="4"/>
  <c r="BH70" i="4"/>
  <c r="BG70" i="4"/>
  <c r="BF70" i="4"/>
  <c r="BE70" i="4"/>
  <c r="BD70" i="4"/>
  <c r="BC70" i="4"/>
  <c r="G70" i="4"/>
  <c r="EJ69" i="4"/>
  <c r="EI69" i="4"/>
  <c r="EH69" i="4"/>
  <c r="EG69" i="4"/>
  <c r="EF69" i="4"/>
  <c r="EE69" i="4"/>
  <c r="BN69" i="4"/>
  <c r="BM69" i="4"/>
  <c r="BL69" i="4"/>
  <c r="BK69" i="4"/>
  <c r="BJ69" i="4"/>
  <c r="BI69" i="4"/>
  <c r="BH69" i="4"/>
  <c r="BG69" i="4"/>
  <c r="BF69" i="4"/>
  <c r="BE69" i="4"/>
  <c r="BD69" i="4"/>
  <c r="BC69" i="4"/>
  <c r="G69" i="4"/>
  <c r="EJ68" i="4"/>
  <c r="EI68" i="4"/>
  <c r="EH68" i="4"/>
  <c r="EG68" i="4"/>
  <c r="EF68" i="4"/>
  <c r="EE68" i="4"/>
  <c r="BN68" i="4"/>
  <c r="BM68" i="4"/>
  <c r="BL68" i="4"/>
  <c r="BK68" i="4"/>
  <c r="BJ68" i="4"/>
  <c r="BI68" i="4"/>
  <c r="BH68" i="4"/>
  <c r="BG68" i="4"/>
  <c r="BF68" i="4"/>
  <c r="BE68" i="4"/>
  <c r="BD68" i="4"/>
  <c r="BC68" i="4"/>
  <c r="G68" i="4"/>
  <c r="EF67" i="4"/>
  <c r="EE67" i="4"/>
  <c r="BN67" i="4"/>
  <c r="BM67" i="4"/>
  <c r="BL67" i="4"/>
  <c r="BK67" i="4"/>
  <c r="BJ67" i="4"/>
  <c r="BI67" i="4"/>
  <c r="BH67" i="4"/>
  <c r="BG67" i="4"/>
  <c r="BF67" i="4"/>
  <c r="BE67" i="4"/>
  <c r="BD67" i="4"/>
  <c r="BC67" i="4"/>
  <c r="G67" i="4"/>
  <c r="EK66" i="4"/>
  <c r="EJ66" i="4"/>
  <c r="EI66" i="4"/>
  <c r="EH66" i="4"/>
  <c r="EG66" i="4"/>
  <c r="EF66" i="4"/>
  <c r="EE66" i="4"/>
  <c r="BN66" i="4"/>
  <c r="BM66" i="4"/>
  <c r="BL66" i="4"/>
  <c r="BK66" i="4"/>
  <c r="BJ66" i="4"/>
  <c r="BI66" i="4"/>
  <c r="BH66" i="4"/>
  <c r="BG66" i="4"/>
  <c r="BF66" i="4"/>
  <c r="BE66" i="4"/>
  <c r="BD66" i="4"/>
  <c r="BC66" i="4"/>
  <c r="G66" i="4"/>
  <c r="EK65" i="4"/>
  <c r="EJ65" i="4"/>
  <c r="EI65" i="4"/>
  <c r="EH65" i="4"/>
  <c r="EG65" i="4"/>
  <c r="EF65" i="4"/>
  <c r="EE65" i="4"/>
  <c r="BN65" i="4"/>
  <c r="BM65" i="4"/>
  <c r="BL65" i="4"/>
  <c r="BK65" i="4"/>
  <c r="BJ65" i="4"/>
  <c r="BI65" i="4"/>
  <c r="BH65" i="4"/>
  <c r="BG65" i="4"/>
  <c r="BF65" i="4"/>
  <c r="BE65" i="4"/>
  <c r="BD65" i="4"/>
  <c r="BC65" i="4"/>
  <c r="G65" i="4"/>
  <c r="EJ64" i="4"/>
  <c r="EI64" i="4"/>
  <c r="EH64" i="4"/>
  <c r="EG64" i="4"/>
  <c r="EF64" i="4"/>
  <c r="EE64" i="4"/>
  <c r="BN64" i="4"/>
  <c r="BM64" i="4"/>
  <c r="BL64" i="4"/>
  <c r="BK64" i="4"/>
  <c r="BJ64" i="4"/>
  <c r="BI64" i="4"/>
  <c r="BH64" i="4"/>
  <c r="BG64" i="4"/>
  <c r="BF64" i="4"/>
  <c r="BE64" i="4"/>
  <c r="BD64" i="4"/>
  <c r="BC64" i="4"/>
  <c r="G64" i="4"/>
  <c r="EK63" i="4"/>
  <c r="EJ63" i="4"/>
  <c r="EI63" i="4"/>
  <c r="EH63" i="4"/>
  <c r="EG63" i="4"/>
  <c r="EF63" i="4"/>
  <c r="EE63" i="4"/>
  <c r="BN63" i="4"/>
  <c r="BM63" i="4"/>
  <c r="BL63" i="4"/>
  <c r="BK63" i="4"/>
  <c r="BJ63" i="4"/>
  <c r="BI63" i="4"/>
  <c r="BH63" i="4"/>
  <c r="BG63" i="4"/>
  <c r="BF63" i="4"/>
  <c r="BE63" i="4"/>
  <c r="BD63" i="4"/>
  <c r="BC63" i="4"/>
  <c r="G63" i="4"/>
  <c r="EK62" i="4"/>
  <c r="EJ62" i="4"/>
  <c r="EI62" i="4"/>
  <c r="EH62" i="4"/>
  <c r="EG62" i="4"/>
  <c r="EF62" i="4"/>
  <c r="EE62" i="4"/>
  <c r="BN62" i="4"/>
  <c r="BM62" i="4"/>
  <c r="BL62" i="4"/>
  <c r="BK62" i="4"/>
  <c r="BJ62" i="4"/>
  <c r="BI62" i="4"/>
  <c r="BH62" i="4"/>
  <c r="BG62" i="4"/>
  <c r="BF62" i="4"/>
  <c r="BE62" i="4"/>
  <c r="BD62" i="4"/>
  <c r="BC62" i="4"/>
  <c r="G62" i="4"/>
  <c r="EG61" i="4"/>
  <c r="EF61" i="4"/>
  <c r="EE61" i="4"/>
  <c r="BN61" i="4"/>
  <c r="BM61" i="4"/>
  <c r="BL61" i="4"/>
  <c r="BK61" i="4"/>
  <c r="BJ61" i="4"/>
  <c r="BI61" i="4"/>
  <c r="BH61" i="4"/>
  <c r="BG61" i="4"/>
  <c r="BF61" i="4"/>
  <c r="BE61" i="4"/>
  <c r="BD61" i="4"/>
  <c r="BC61" i="4"/>
  <c r="G61" i="4"/>
  <c r="EK60" i="4"/>
  <c r="EJ60" i="4"/>
  <c r="EI60" i="4"/>
  <c r="EH60" i="4"/>
  <c r="EG60" i="4"/>
  <c r="EF60" i="4"/>
  <c r="EE60" i="4"/>
  <c r="BN60" i="4"/>
  <c r="BM60" i="4"/>
  <c r="BL60" i="4"/>
  <c r="BK60" i="4"/>
  <c r="BJ60" i="4"/>
  <c r="BI60" i="4"/>
  <c r="BH60" i="4"/>
  <c r="BG60" i="4"/>
  <c r="BF60" i="4"/>
  <c r="BE60" i="4"/>
  <c r="BD60" i="4"/>
  <c r="BC60" i="4"/>
  <c r="G60" i="4"/>
  <c r="EJ59" i="4"/>
  <c r="EI59" i="4"/>
  <c r="EH59" i="4"/>
  <c r="EG59" i="4"/>
  <c r="EF59" i="4"/>
  <c r="EE59" i="4"/>
  <c r="BN59" i="4"/>
  <c r="BM59" i="4"/>
  <c r="BL59" i="4"/>
  <c r="BK59" i="4"/>
  <c r="BJ59" i="4"/>
  <c r="BI59" i="4"/>
  <c r="BH59" i="4"/>
  <c r="BG59" i="4"/>
  <c r="BF59" i="4"/>
  <c r="BE59" i="4"/>
  <c r="BD59" i="4"/>
  <c r="BC59" i="4"/>
  <c r="G59" i="4"/>
  <c r="EK58" i="4"/>
  <c r="EJ58" i="4"/>
  <c r="EI58" i="4"/>
  <c r="EH58" i="4"/>
  <c r="EG58" i="4"/>
  <c r="EF58" i="4"/>
  <c r="EE58" i="4"/>
  <c r="BN58" i="4"/>
  <c r="BM58" i="4"/>
  <c r="BL58" i="4"/>
  <c r="BK58" i="4"/>
  <c r="BJ58" i="4"/>
  <c r="BI58" i="4"/>
  <c r="BH58" i="4"/>
  <c r="BG58" i="4"/>
  <c r="BF58" i="4"/>
  <c r="BE58" i="4"/>
  <c r="BD58" i="4"/>
  <c r="BC58" i="4"/>
  <c r="G58" i="4"/>
  <c r="EH57" i="4"/>
  <c r="EG57" i="4"/>
  <c r="EF57" i="4"/>
  <c r="EE57" i="4"/>
  <c r="BN57" i="4"/>
  <c r="BM57" i="4"/>
  <c r="BL57" i="4"/>
  <c r="BK57" i="4"/>
  <c r="BJ57" i="4"/>
  <c r="BI57" i="4"/>
  <c r="BH57" i="4"/>
  <c r="BG57" i="4"/>
  <c r="BF57" i="4"/>
  <c r="BE57" i="4"/>
  <c r="BD57" i="4"/>
  <c r="BC57" i="4"/>
  <c r="G57" i="4"/>
  <c r="EK56" i="4"/>
  <c r="EJ56" i="4"/>
  <c r="EI56" i="4"/>
  <c r="EH56" i="4"/>
  <c r="EG56" i="4"/>
  <c r="EF56" i="4"/>
  <c r="EE56" i="4"/>
  <c r="BN56" i="4"/>
  <c r="BM56" i="4"/>
  <c r="BL56" i="4"/>
  <c r="BK56" i="4"/>
  <c r="BJ56" i="4"/>
  <c r="BI56" i="4"/>
  <c r="BH56" i="4"/>
  <c r="BG56" i="4"/>
  <c r="BF56" i="4"/>
  <c r="BE56" i="4"/>
  <c r="BD56" i="4"/>
  <c r="BC56" i="4"/>
  <c r="G56" i="4"/>
  <c r="EH55" i="4"/>
  <c r="EG55" i="4"/>
  <c r="EF55" i="4"/>
  <c r="EE55" i="4"/>
  <c r="BN55" i="4"/>
  <c r="BM55" i="4"/>
  <c r="BL55" i="4"/>
  <c r="BK55" i="4"/>
  <c r="BJ55" i="4"/>
  <c r="BI55" i="4"/>
  <c r="BH55" i="4"/>
  <c r="BG55" i="4"/>
  <c r="BF55" i="4"/>
  <c r="BE55" i="4"/>
  <c r="BD55" i="4"/>
  <c r="BC55" i="4"/>
  <c r="G55" i="4"/>
  <c r="EJ54" i="4"/>
  <c r="EI54" i="4"/>
  <c r="EH54" i="4"/>
  <c r="EG54" i="4"/>
  <c r="EF54" i="4"/>
  <c r="EE54" i="4"/>
  <c r="BN54" i="4"/>
  <c r="BM54" i="4"/>
  <c r="BL54" i="4"/>
  <c r="BK54" i="4"/>
  <c r="BJ54" i="4"/>
  <c r="BI54" i="4"/>
  <c r="BH54" i="4"/>
  <c r="BG54" i="4"/>
  <c r="BF54" i="4"/>
  <c r="BE54" i="4"/>
  <c r="BD54" i="4"/>
  <c r="BC54" i="4"/>
  <c r="G54" i="4"/>
  <c r="EJ53" i="4"/>
  <c r="EI53" i="4"/>
  <c r="EH53" i="4"/>
  <c r="EG53" i="4"/>
  <c r="EF53" i="4"/>
  <c r="EE53" i="4"/>
  <c r="BN53" i="4"/>
  <c r="BM53" i="4"/>
  <c r="BL53" i="4"/>
  <c r="BK53" i="4"/>
  <c r="BJ53" i="4"/>
  <c r="BI53" i="4"/>
  <c r="BH53" i="4"/>
  <c r="BG53" i="4"/>
  <c r="BF53" i="4"/>
  <c r="BE53" i="4"/>
  <c r="BD53" i="4"/>
  <c r="BC53" i="4"/>
  <c r="G53" i="4"/>
  <c r="EI52" i="4"/>
  <c r="EH52" i="4"/>
  <c r="EG52" i="4"/>
  <c r="EF52" i="4"/>
  <c r="EE52" i="4"/>
  <c r="BN52" i="4"/>
  <c r="BM52" i="4"/>
  <c r="BL52" i="4"/>
  <c r="BK52" i="4"/>
  <c r="BJ52" i="4"/>
  <c r="BI52" i="4"/>
  <c r="BH52" i="4"/>
  <c r="BG52" i="4"/>
  <c r="BF52" i="4"/>
  <c r="BE52" i="4"/>
  <c r="BD52" i="4"/>
  <c r="BC52" i="4"/>
  <c r="G52" i="4"/>
  <c r="EH51" i="4"/>
  <c r="EG51" i="4"/>
  <c r="EF51" i="4"/>
  <c r="EE51" i="4"/>
  <c r="BN51" i="4"/>
  <c r="BM51" i="4"/>
  <c r="BL51" i="4"/>
  <c r="BK51" i="4"/>
  <c r="BJ51" i="4"/>
  <c r="BI51" i="4"/>
  <c r="BH51" i="4"/>
  <c r="BG51" i="4"/>
  <c r="BF51" i="4"/>
  <c r="BE51" i="4"/>
  <c r="BD51" i="4"/>
  <c r="BC51" i="4"/>
  <c r="G51" i="4"/>
  <c r="EG50" i="4"/>
  <c r="EF50" i="4"/>
  <c r="EE50" i="4"/>
  <c r="BN50" i="4"/>
  <c r="BM50" i="4"/>
  <c r="BL50" i="4"/>
  <c r="BK50" i="4"/>
  <c r="BJ50" i="4"/>
  <c r="BI50" i="4"/>
  <c r="BH50" i="4"/>
  <c r="BG50" i="4"/>
  <c r="BF50" i="4"/>
  <c r="BE50" i="4"/>
  <c r="BD50" i="4"/>
  <c r="BC50" i="4"/>
  <c r="G50" i="4"/>
  <c r="EK49" i="4"/>
  <c r="EJ49" i="4"/>
  <c r="EI49" i="4"/>
  <c r="EH49" i="4"/>
  <c r="EG49" i="4"/>
  <c r="EF49" i="4"/>
  <c r="EE49" i="4"/>
  <c r="BN49" i="4"/>
  <c r="BM49" i="4"/>
  <c r="BL49" i="4"/>
  <c r="BK49" i="4"/>
  <c r="BJ49" i="4"/>
  <c r="BI49" i="4"/>
  <c r="BH49" i="4"/>
  <c r="BG49" i="4"/>
  <c r="BF49" i="4"/>
  <c r="BE49" i="4"/>
  <c r="BD49" i="4"/>
  <c r="BC49" i="4"/>
  <c r="G49" i="4"/>
  <c r="EE48" i="4"/>
  <c r="BN48" i="4"/>
  <c r="BM48" i="4"/>
  <c r="BL48" i="4"/>
  <c r="BK48" i="4"/>
  <c r="BJ48" i="4"/>
  <c r="BI48" i="4"/>
  <c r="BH48" i="4"/>
  <c r="BG48" i="4"/>
  <c r="BF48" i="4"/>
  <c r="BE48" i="4"/>
  <c r="BD48" i="4"/>
  <c r="BC48" i="4"/>
  <c r="G48" i="4"/>
  <c r="EJ47" i="4"/>
  <c r="EI47" i="4"/>
  <c r="EH47" i="4"/>
  <c r="EG47" i="4"/>
  <c r="EF47" i="4"/>
  <c r="EE47" i="4"/>
  <c r="BN47" i="4"/>
  <c r="BM47" i="4"/>
  <c r="BL47" i="4"/>
  <c r="BK47" i="4"/>
  <c r="BJ47" i="4"/>
  <c r="BI47" i="4"/>
  <c r="BH47" i="4"/>
  <c r="BG47" i="4"/>
  <c r="BF47" i="4"/>
  <c r="BE47" i="4"/>
  <c r="BD47" i="4"/>
  <c r="BC47" i="4"/>
  <c r="G47" i="4"/>
  <c r="EF46" i="4"/>
  <c r="EE46" i="4"/>
  <c r="BN46" i="4"/>
  <c r="BM46" i="4"/>
  <c r="BL46" i="4"/>
  <c r="BK46" i="4"/>
  <c r="BJ46" i="4"/>
  <c r="BI46" i="4"/>
  <c r="BH46" i="4"/>
  <c r="BG46" i="4"/>
  <c r="BF46" i="4"/>
  <c r="BE46" i="4"/>
  <c r="BD46" i="4"/>
  <c r="BC46" i="4"/>
  <c r="G46" i="4"/>
  <c r="EK45" i="4"/>
  <c r="EJ45" i="4"/>
  <c r="EI45" i="4"/>
  <c r="EH45" i="4"/>
  <c r="EG45" i="4"/>
  <c r="EF45" i="4"/>
  <c r="EE45" i="4"/>
  <c r="BN45" i="4"/>
  <c r="BM45" i="4"/>
  <c r="BL45" i="4"/>
  <c r="BK45" i="4"/>
  <c r="BJ45" i="4"/>
  <c r="BI45" i="4"/>
  <c r="BH45" i="4"/>
  <c r="BG45" i="4"/>
  <c r="BF45" i="4"/>
  <c r="BE45" i="4"/>
  <c r="BD45" i="4"/>
  <c r="BC45" i="4"/>
  <c r="G45" i="4"/>
  <c r="EI44" i="4"/>
  <c r="EH44" i="4"/>
  <c r="EG44" i="4"/>
  <c r="EF44" i="4"/>
  <c r="EE44" i="4"/>
  <c r="BN44" i="4"/>
  <c r="BM44" i="4"/>
  <c r="BL44" i="4"/>
  <c r="BK44" i="4"/>
  <c r="BJ44" i="4"/>
  <c r="BI44" i="4"/>
  <c r="BH44" i="4"/>
  <c r="BG44" i="4"/>
  <c r="BF44" i="4"/>
  <c r="BE44" i="4"/>
  <c r="BD44" i="4"/>
  <c r="BC44" i="4"/>
  <c r="G44" i="4"/>
  <c r="EK43" i="4"/>
  <c r="EJ43" i="4"/>
  <c r="EI43" i="4"/>
  <c r="EH43" i="4"/>
  <c r="EG43" i="4"/>
  <c r="EF43" i="4"/>
  <c r="EE43" i="4"/>
  <c r="BN43" i="4"/>
  <c r="BM43" i="4"/>
  <c r="BL43" i="4"/>
  <c r="BK43" i="4"/>
  <c r="BJ43" i="4"/>
  <c r="BI43" i="4"/>
  <c r="BH43" i="4"/>
  <c r="BG43" i="4"/>
  <c r="BF43" i="4"/>
  <c r="BE43" i="4"/>
  <c r="BD43" i="4"/>
  <c r="BC43" i="4"/>
  <c r="G43" i="4"/>
  <c r="EK42" i="4"/>
  <c r="EJ42" i="4"/>
  <c r="EI42" i="4"/>
  <c r="EH42" i="4"/>
  <c r="EG42" i="4"/>
  <c r="EF42" i="4"/>
  <c r="EE42" i="4"/>
  <c r="BN42" i="4"/>
  <c r="BM42" i="4"/>
  <c r="BL42" i="4"/>
  <c r="BK42" i="4"/>
  <c r="BJ42" i="4"/>
  <c r="BI42" i="4"/>
  <c r="BH42" i="4"/>
  <c r="BG42" i="4"/>
  <c r="BF42" i="4"/>
  <c r="BE42" i="4"/>
  <c r="BD42" i="4"/>
  <c r="BC42" i="4"/>
  <c r="G42" i="4"/>
  <c r="EK41" i="4"/>
  <c r="EJ41" i="4"/>
  <c r="EI41" i="4"/>
  <c r="EH41" i="4"/>
  <c r="EG41" i="4"/>
  <c r="EF41" i="4"/>
  <c r="EE41" i="4"/>
  <c r="BN41" i="4"/>
  <c r="BM41" i="4"/>
  <c r="BL41" i="4"/>
  <c r="BK41" i="4"/>
  <c r="BJ41" i="4"/>
  <c r="BI41" i="4"/>
  <c r="BH41" i="4"/>
  <c r="BG41" i="4"/>
  <c r="BF41" i="4"/>
  <c r="BE41" i="4"/>
  <c r="BD41" i="4"/>
  <c r="BC41" i="4"/>
  <c r="G41" i="4"/>
  <c r="EI40" i="4"/>
  <c r="EH40" i="4"/>
  <c r="EG40" i="4"/>
  <c r="EF40" i="4"/>
  <c r="EE40" i="4"/>
  <c r="BN40" i="4"/>
  <c r="BM40" i="4"/>
  <c r="BL40" i="4"/>
  <c r="BK40" i="4"/>
  <c r="BJ40" i="4"/>
  <c r="BI40" i="4"/>
  <c r="BH40" i="4"/>
  <c r="BG40" i="4"/>
  <c r="BF40" i="4"/>
  <c r="BE40" i="4"/>
  <c r="BD40" i="4"/>
  <c r="BC40" i="4"/>
  <c r="G40" i="4"/>
  <c r="EK39" i="4"/>
  <c r="EJ39" i="4"/>
  <c r="EI39" i="4"/>
  <c r="EH39" i="4"/>
  <c r="EG39" i="4"/>
  <c r="EF39" i="4"/>
  <c r="EE39" i="4"/>
  <c r="BN39" i="4"/>
  <c r="BM39" i="4"/>
  <c r="BL39" i="4"/>
  <c r="BK39" i="4"/>
  <c r="BJ39" i="4"/>
  <c r="BI39" i="4"/>
  <c r="BH39" i="4"/>
  <c r="BG39" i="4"/>
  <c r="BF39" i="4"/>
  <c r="BE39" i="4"/>
  <c r="BD39" i="4"/>
  <c r="BC39" i="4"/>
  <c r="G39" i="4"/>
  <c r="EK38" i="4"/>
  <c r="EJ38" i="4"/>
  <c r="EI38" i="4"/>
  <c r="EH38" i="4"/>
  <c r="EG38" i="4"/>
  <c r="EF38" i="4"/>
  <c r="EE38" i="4"/>
  <c r="BN38" i="4"/>
  <c r="BM38" i="4"/>
  <c r="BL38" i="4"/>
  <c r="BK38" i="4"/>
  <c r="BJ38" i="4"/>
  <c r="BI38" i="4"/>
  <c r="BH38" i="4"/>
  <c r="BG38" i="4"/>
  <c r="BF38" i="4"/>
  <c r="BE38" i="4"/>
  <c r="BD38" i="4"/>
  <c r="BC38" i="4"/>
  <c r="G38" i="4"/>
  <c r="EI37" i="4"/>
  <c r="EH37" i="4"/>
  <c r="EG37" i="4"/>
  <c r="EF37" i="4"/>
  <c r="EE37" i="4"/>
  <c r="BN37" i="4"/>
  <c r="BM37" i="4"/>
  <c r="BL37" i="4"/>
  <c r="BK37" i="4"/>
  <c r="BJ37" i="4"/>
  <c r="BI37" i="4"/>
  <c r="BH37" i="4"/>
  <c r="BG37" i="4"/>
  <c r="BF37" i="4"/>
  <c r="BE37" i="4"/>
  <c r="BD37" i="4"/>
  <c r="BC37" i="4"/>
  <c r="G37" i="4"/>
  <c r="EK36" i="4"/>
  <c r="EJ36" i="4"/>
  <c r="EI36" i="4"/>
  <c r="EH36" i="4"/>
  <c r="EG36" i="4"/>
  <c r="EF36" i="4"/>
  <c r="EE36" i="4"/>
  <c r="BN36" i="4"/>
  <c r="BM36" i="4"/>
  <c r="BL36" i="4"/>
  <c r="BK36" i="4"/>
  <c r="BJ36" i="4"/>
  <c r="BI36" i="4"/>
  <c r="BH36" i="4"/>
  <c r="BG36" i="4"/>
  <c r="BF36" i="4"/>
  <c r="BE36" i="4"/>
  <c r="BD36" i="4"/>
  <c r="BC36" i="4"/>
  <c r="G36" i="4"/>
  <c r="EK35" i="4"/>
  <c r="EJ35" i="4"/>
  <c r="EI35" i="4"/>
  <c r="EH35" i="4"/>
  <c r="EG35" i="4"/>
  <c r="EF35" i="4"/>
  <c r="EE35" i="4"/>
  <c r="BN35" i="4"/>
  <c r="BM35" i="4"/>
  <c r="BL35" i="4"/>
  <c r="BK35" i="4"/>
  <c r="BJ35" i="4"/>
  <c r="BI35" i="4"/>
  <c r="BH35" i="4"/>
  <c r="BG35" i="4"/>
  <c r="BF35" i="4"/>
  <c r="BE35" i="4"/>
  <c r="BD35" i="4"/>
  <c r="BC35" i="4"/>
  <c r="G35" i="4"/>
  <c r="EJ34" i="4"/>
  <c r="EI34" i="4"/>
  <c r="EH34" i="4"/>
  <c r="EG34" i="4"/>
  <c r="EF34" i="4"/>
  <c r="EE34" i="4"/>
  <c r="BN34" i="4"/>
  <c r="BM34" i="4"/>
  <c r="BL34" i="4"/>
  <c r="BK34" i="4"/>
  <c r="BJ34" i="4"/>
  <c r="BI34" i="4"/>
  <c r="BH34" i="4"/>
  <c r="BG34" i="4"/>
  <c r="BF34" i="4"/>
  <c r="BE34" i="4"/>
  <c r="BD34" i="4"/>
  <c r="BC34" i="4"/>
  <c r="G34" i="4"/>
  <c r="EK33" i="4"/>
  <c r="EJ33" i="4"/>
  <c r="EI33" i="4"/>
  <c r="EH33" i="4"/>
  <c r="EG33" i="4"/>
  <c r="EF33" i="4"/>
  <c r="EE33" i="4"/>
  <c r="BN33" i="4"/>
  <c r="BM33" i="4"/>
  <c r="BL33" i="4"/>
  <c r="BK33" i="4"/>
  <c r="BJ33" i="4"/>
  <c r="BI33" i="4"/>
  <c r="BH33" i="4"/>
  <c r="BG33" i="4"/>
  <c r="BF33" i="4"/>
  <c r="BE33" i="4"/>
  <c r="BD33" i="4"/>
  <c r="BC33" i="4"/>
  <c r="G33" i="4"/>
  <c r="EK32" i="4"/>
  <c r="EJ32" i="4"/>
  <c r="EI32" i="4"/>
  <c r="EH32" i="4"/>
  <c r="EG32" i="4"/>
  <c r="EF32" i="4"/>
  <c r="EE32" i="4"/>
  <c r="BN32" i="4"/>
  <c r="BM32" i="4"/>
  <c r="BL32" i="4"/>
  <c r="BK32" i="4"/>
  <c r="BJ32" i="4"/>
  <c r="BI32" i="4"/>
  <c r="BH32" i="4"/>
  <c r="BG32" i="4"/>
  <c r="BF32" i="4"/>
  <c r="BE32" i="4"/>
  <c r="BD32" i="4"/>
  <c r="BC32" i="4"/>
  <c r="G32" i="4"/>
  <c r="EK31" i="4"/>
  <c r="EJ31" i="4"/>
  <c r="EI31" i="4"/>
  <c r="EH31" i="4"/>
  <c r="EG31" i="4"/>
  <c r="EF31" i="4"/>
  <c r="EE31" i="4"/>
  <c r="BN31" i="4"/>
  <c r="BM31" i="4"/>
  <c r="BL31" i="4"/>
  <c r="BK31" i="4"/>
  <c r="BJ31" i="4"/>
  <c r="BI31" i="4"/>
  <c r="BH31" i="4"/>
  <c r="BG31" i="4"/>
  <c r="BF31" i="4"/>
  <c r="BE31" i="4"/>
  <c r="BD31" i="4"/>
  <c r="BC31" i="4"/>
  <c r="G31" i="4"/>
  <c r="EK30" i="4"/>
  <c r="EJ30" i="4"/>
  <c r="EI30" i="4"/>
  <c r="EH30" i="4"/>
  <c r="EG30" i="4"/>
  <c r="EF30" i="4"/>
  <c r="EE30" i="4"/>
  <c r="BN30" i="4"/>
  <c r="BM30" i="4"/>
  <c r="BL30" i="4"/>
  <c r="BK30" i="4"/>
  <c r="BJ30" i="4"/>
  <c r="BI30" i="4"/>
  <c r="BH30" i="4"/>
  <c r="BG30" i="4"/>
  <c r="BF30" i="4"/>
  <c r="BE30" i="4"/>
  <c r="BD30" i="4"/>
  <c r="BC30" i="4"/>
  <c r="G30" i="4"/>
  <c r="EJ29" i="4"/>
  <c r="EI29" i="4"/>
  <c r="EH29" i="4"/>
  <c r="EG29" i="4"/>
  <c r="EF29" i="4"/>
  <c r="EE29" i="4"/>
  <c r="BN29" i="4"/>
  <c r="BM29" i="4"/>
  <c r="BL29" i="4"/>
  <c r="BK29" i="4"/>
  <c r="BJ29" i="4"/>
  <c r="BI29" i="4"/>
  <c r="BH29" i="4"/>
  <c r="BG29" i="4"/>
  <c r="BF29" i="4"/>
  <c r="BE29" i="4"/>
  <c r="BD29" i="4"/>
  <c r="BC29" i="4"/>
  <c r="G29" i="4"/>
  <c r="EG28" i="4"/>
  <c r="EF28" i="4"/>
  <c r="EE28" i="4"/>
  <c r="BN28" i="4"/>
  <c r="BM28" i="4"/>
  <c r="BL28" i="4"/>
  <c r="BK28" i="4"/>
  <c r="BJ28" i="4"/>
  <c r="BI28" i="4"/>
  <c r="BH28" i="4"/>
  <c r="BG28" i="4"/>
  <c r="BF28" i="4"/>
  <c r="BE28" i="4"/>
  <c r="BD28" i="4"/>
  <c r="BC28" i="4"/>
  <c r="G28" i="4"/>
  <c r="EK27" i="4"/>
  <c r="EJ27" i="4"/>
  <c r="EI27" i="4"/>
  <c r="EH27" i="4"/>
  <c r="EG27" i="4"/>
  <c r="EF27" i="4"/>
  <c r="EE27" i="4"/>
  <c r="BN27" i="4"/>
  <c r="BM27" i="4"/>
  <c r="BL27" i="4"/>
  <c r="BK27" i="4"/>
  <c r="BJ27" i="4"/>
  <c r="BI27" i="4"/>
  <c r="BH27" i="4"/>
  <c r="BG27" i="4"/>
  <c r="BF27" i="4"/>
  <c r="BE27" i="4"/>
  <c r="BD27" i="4"/>
  <c r="BC27" i="4"/>
  <c r="G27" i="4"/>
  <c r="EK26" i="4"/>
  <c r="EJ26" i="4"/>
  <c r="EI26" i="4"/>
  <c r="EH26" i="4"/>
  <c r="EG26" i="4"/>
  <c r="EF26" i="4"/>
  <c r="EE26" i="4"/>
  <c r="BN26" i="4"/>
  <c r="BM26" i="4"/>
  <c r="BL26" i="4"/>
  <c r="BK26" i="4"/>
  <c r="BJ26" i="4"/>
  <c r="BI26" i="4"/>
  <c r="BH26" i="4"/>
  <c r="BG26" i="4"/>
  <c r="BF26" i="4"/>
  <c r="BE26" i="4"/>
  <c r="BD26" i="4"/>
  <c r="BC26" i="4"/>
  <c r="G26" i="4"/>
  <c r="EK25" i="4"/>
  <c r="EJ25" i="4"/>
  <c r="EI25" i="4"/>
  <c r="EH25" i="4"/>
  <c r="EG25" i="4"/>
  <c r="EF25" i="4"/>
  <c r="EE25" i="4"/>
  <c r="BN25" i="4"/>
  <c r="BM25" i="4"/>
  <c r="BL25" i="4"/>
  <c r="BK25" i="4"/>
  <c r="BJ25" i="4"/>
  <c r="BI25" i="4"/>
  <c r="BH25" i="4"/>
  <c r="BG25" i="4"/>
  <c r="BF25" i="4"/>
  <c r="BE25" i="4"/>
  <c r="BD25" i="4"/>
  <c r="BC25" i="4"/>
  <c r="G25" i="4"/>
  <c r="EK24" i="4"/>
  <c r="EJ24" i="4"/>
  <c r="EI24" i="4"/>
  <c r="EH24" i="4"/>
  <c r="EG24" i="4"/>
  <c r="EF24" i="4"/>
  <c r="EE24" i="4"/>
  <c r="BN24" i="4"/>
  <c r="BM24" i="4"/>
  <c r="BL24" i="4"/>
  <c r="BK24" i="4"/>
  <c r="BJ24" i="4"/>
  <c r="BI24" i="4"/>
  <c r="BH24" i="4"/>
  <c r="BG24" i="4"/>
  <c r="BF24" i="4"/>
  <c r="BE24" i="4"/>
  <c r="BD24" i="4"/>
  <c r="BC24" i="4"/>
  <c r="G24" i="4"/>
  <c r="EK23" i="4"/>
  <c r="EJ23" i="4"/>
  <c r="EI23" i="4"/>
  <c r="EH23" i="4"/>
  <c r="EG23" i="4"/>
  <c r="EF23" i="4"/>
  <c r="EE23" i="4"/>
  <c r="BN23" i="4"/>
  <c r="BM23" i="4"/>
  <c r="BL23" i="4"/>
  <c r="BK23" i="4"/>
  <c r="BJ23" i="4"/>
  <c r="BI23" i="4"/>
  <c r="BH23" i="4"/>
  <c r="BG23" i="4"/>
  <c r="BF23" i="4"/>
  <c r="BE23" i="4"/>
  <c r="BD23" i="4"/>
  <c r="BC23" i="4"/>
  <c r="G23" i="4"/>
  <c r="EI22" i="4"/>
  <c r="EH22" i="4"/>
  <c r="EG22" i="4"/>
  <c r="EF22" i="4"/>
  <c r="EE22" i="4"/>
  <c r="BN22" i="4"/>
  <c r="BM22" i="4"/>
  <c r="BL22" i="4"/>
  <c r="BK22" i="4"/>
  <c r="BJ22" i="4"/>
  <c r="BI22" i="4"/>
  <c r="BH22" i="4"/>
  <c r="BG22" i="4"/>
  <c r="BF22" i="4"/>
  <c r="BE22" i="4"/>
  <c r="BD22" i="4"/>
  <c r="BC22" i="4"/>
  <c r="G22" i="4"/>
  <c r="EK21" i="4"/>
  <c r="EJ21" i="4"/>
  <c r="EI21" i="4"/>
  <c r="EH21" i="4"/>
  <c r="EG21" i="4"/>
  <c r="EF21" i="4"/>
  <c r="EE21" i="4"/>
  <c r="BN21" i="4"/>
  <c r="BM21" i="4"/>
  <c r="BL21" i="4"/>
  <c r="BK21" i="4"/>
  <c r="BJ21" i="4"/>
  <c r="BI21" i="4"/>
  <c r="BH21" i="4"/>
  <c r="BG21" i="4"/>
  <c r="BF21" i="4"/>
  <c r="BE21" i="4"/>
  <c r="BD21" i="4"/>
  <c r="BC21" i="4"/>
  <c r="G21" i="4"/>
  <c r="EK20" i="4"/>
  <c r="EJ20" i="4"/>
  <c r="EI20" i="4"/>
  <c r="EH20" i="4"/>
  <c r="EG20" i="4"/>
  <c r="EF20" i="4"/>
  <c r="EE20" i="4"/>
  <c r="BN20" i="4"/>
  <c r="BM20" i="4"/>
  <c r="BL20" i="4"/>
  <c r="BK20" i="4"/>
  <c r="BJ20" i="4"/>
  <c r="BI20" i="4"/>
  <c r="BH20" i="4"/>
  <c r="BG20" i="4"/>
  <c r="BF20" i="4"/>
  <c r="BE20" i="4"/>
  <c r="BD20" i="4"/>
  <c r="BC20" i="4"/>
  <c r="G20" i="4"/>
  <c r="EK19" i="4"/>
  <c r="EJ19" i="4"/>
  <c r="EI19" i="4"/>
  <c r="EH19" i="4"/>
  <c r="EG19" i="4"/>
  <c r="EF19" i="4"/>
  <c r="EE19" i="4"/>
  <c r="BN19" i="4"/>
  <c r="BM19" i="4"/>
  <c r="BL19" i="4"/>
  <c r="BK19" i="4"/>
  <c r="BJ19" i="4"/>
  <c r="BI19" i="4"/>
  <c r="BH19" i="4"/>
  <c r="BG19" i="4"/>
  <c r="BF19" i="4"/>
  <c r="BE19" i="4"/>
  <c r="BD19" i="4"/>
  <c r="BC19" i="4"/>
  <c r="G19" i="4"/>
  <c r="EG18" i="4"/>
  <c r="EF18" i="4"/>
  <c r="EE18" i="4"/>
  <c r="BN18" i="4"/>
  <c r="BM18" i="4"/>
  <c r="BL18" i="4"/>
  <c r="BK18" i="4"/>
  <c r="BJ18" i="4"/>
  <c r="BI18" i="4"/>
  <c r="BH18" i="4"/>
  <c r="BG18" i="4"/>
  <c r="BF18" i="4"/>
  <c r="BE18" i="4"/>
  <c r="BD18" i="4"/>
  <c r="BC18" i="4"/>
  <c r="G18" i="4"/>
  <c r="EJ17" i="4"/>
  <c r="EI17" i="4"/>
  <c r="EH17" i="4"/>
  <c r="EG17" i="4"/>
  <c r="EF17" i="4"/>
  <c r="EE17" i="4"/>
  <c r="BN17" i="4"/>
  <c r="BM17" i="4"/>
  <c r="BL17" i="4"/>
  <c r="BK17" i="4"/>
  <c r="BJ17" i="4"/>
  <c r="BI17" i="4"/>
  <c r="BH17" i="4"/>
  <c r="BG17" i="4"/>
  <c r="BF17" i="4"/>
  <c r="BE17" i="4"/>
  <c r="BD17" i="4"/>
  <c r="BC17" i="4"/>
  <c r="G17" i="4"/>
  <c r="EG16" i="4"/>
  <c r="EF16" i="4"/>
  <c r="EE16" i="4"/>
  <c r="BN16" i="4"/>
  <c r="BM16" i="4"/>
  <c r="BL16" i="4"/>
  <c r="BK16" i="4"/>
  <c r="BJ16" i="4"/>
  <c r="BI16" i="4"/>
  <c r="BH16" i="4"/>
  <c r="BG16" i="4"/>
  <c r="BF16" i="4"/>
  <c r="BE16" i="4"/>
  <c r="BD16" i="4"/>
  <c r="BC16" i="4"/>
  <c r="G16" i="4"/>
  <c r="EG15" i="4"/>
  <c r="EF15" i="4"/>
  <c r="EE15" i="4"/>
  <c r="BN15" i="4"/>
  <c r="BM15" i="4"/>
  <c r="BL15" i="4"/>
  <c r="BK15" i="4"/>
  <c r="BJ15" i="4"/>
  <c r="BI15" i="4"/>
  <c r="BH15" i="4"/>
  <c r="BG15" i="4"/>
  <c r="BF15" i="4"/>
  <c r="BE15" i="4"/>
  <c r="BD15" i="4"/>
  <c r="BC15" i="4"/>
  <c r="G15" i="4"/>
  <c r="EK14" i="4"/>
  <c r="EJ14" i="4"/>
  <c r="EI14" i="4"/>
  <c r="EH14" i="4"/>
  <c r="EG14" i="4"/>
  <c r="EF14" i="4"/>
  <c r="EE14" i="4"/>
  <c r="BN14" i="4"/>
  <c r="BM14" i="4"/>
  <c r="BL14" i="4"/>
  <c r="BK14" i="4"/>
  <c r="BJ14" i="4"/>
  <c r="BI14" i="4"/>
  <c r="BH14" i="4"/>
  <c r="BG14" i="4"/>
  <c r="BF14" i="4"/>
  <c r="BE14" i="4"/>
  <c r="BD14" i="4"/>
  <c r="BC14" i="4"/>
  <c r="G14" i="4"/>
  <c r="EK13" i="4"/>
  <c r="EJ13" i="4"/>
  <c r="EI13" i="4"/>
  <c r="EH13" i="4"/>
  <c r="EG13" i="4"/>
  <c r="EF13" i="4"/>
  <c r="EE13" i="4"/>
  <c r="BN13" i="4"/>
  <c r="BM13" i="4"/>
  <c r="BL13" i="4"/>
  <c r="BK13" i="4"/>
  <c r="BJ13" i="4"/>
  <c r="BI13" i="4"/>
  <c r="BH13" i="4"/>
  <c r="BG13" i="4"/>
  <c r="BF13" i="4"/>
  <c r="BE13" i="4"/>
  <c r="BD13" i="4"/>
  <c r="BC13" i="4"/>
  <c r="G13" i="4"/>
  <c r="EJ12" i="4"/>
  <c r="EI12" i="4"/>
  <c r="EH12" i="4"/>
  <c r="EG12" i="4"/>
  <c r="EF12" i="4"/>
  <c r="EE12" i="4"/>
  <c r="BN12" i="4"/>
  <c r="BM12" i="4"/>
  <c r="BL12" i="4"/>
  <c r="BK12" i="4"/>
  <c r="BJ12" i="4"/>
  <c r="BI12" i="4"/>
  <c r="BH12" i="4"/>
  <c r="BG12" i="4"/>
  <c r="BF12" i="4"/>
  <c r="BE12" i="4"/>
  <c r="BE149" i="4" s="1"/>
  <c r="BD12" i="4"/>
  <c r="BC12" i="4"/>
  <c r="G12" i="4"/>
  <c r="EK11" i="4"/>
  <c r="EJ11" i="4"/>
  <c r="EI11" i="4"/>
  <c r="EH11" i="4"/>
  <c r="EG11" i="4"/>
  <c r="EF11" i="4"/>
  <c r="EE11" i="4"/>
  <c r="BN11" i="4"/>
  <c r="BM11" i="4"/>
  <c r="BM149" i="4" s="1"/>
  <c r="BL11" i="4"/>
  <c r="BK11" i="4"/>
  <c r="BJ11" i="4"/>
  <c r="BI11" i="4"/>
  <c r="BH11" i="4"/>
  <c r="BG11" i="4"/>
  <c r="BF11" i="4"/>
  <c r="BE11" i="4"/>
  <c r="BD11" i="4"/>
  <c r="BC11" i="4"/>
  <c r="G11" i="4"/>
  <c r="EK10" i="4"/>
  <c r="EJ10" i="4"/>
  <c r="EI10" i="4"/>
  <c r="EH10" i="4"/>
  <c r="EG10" i="4"/>
  <c r="EF10" i="4"/>
  <c r="EE10" i="4"/>
  <c r="BN10" i="4"/>
  <c r="BM10" i="4"/>
  <c r="BL10" i="4"/>
  <c r="BK10" i="4"/>
  <c r="BJ10" i="4"/>
  <c r="BI10" i="4"/>
  <c r="BH10" i="4"/>
  <c r="BG10" i="4"/>
  <c r="BF10" i="4"/>
  <c r="BE10" i="4"/>
  <c r="BD10" i="4"/>
  <c r="BC10" i="4"/>
  <c r="G10" i="4"/>
  <c r="EH9" i="4"/>
  <c r="EG9" i="4"/>
  <c r="EF9" i="4"/>
  <c r="EE9" i="4"/>
  <c r="BN9" i="4"/>
  <c r="BN150" i="4" s="1"/>
  <c r="BM9" i="4"/>
  <c r="BL9" i="4"/>
  <c r="BK9" i="4"/>
  <c r="BJ9" i="4"/>
  <c r="BI9" i="4"/>
  <c r="BH9" i="4"/>
  <c r="BG9" i="4"/>
  <c r="BF9" i="4"/>
  <c r="BE9" i="4"/>
  <c r="BD9" i="4"/>
  <c r="BC9" i="4"/>
  <c r="BC150" i="4" s="1"/>
  <c r="G9" i="4"/>
  <c r="EK8" i="4"/>
  <c r="EJ8" i="4"/>
  <c r="EI8" i="4"/>
  <c r="EH8" i="4"/>
  <c r="EG8" i="4"/>
  <c r="EF8" i="4"/>
  <c r="EE8" i="4"/>
  <c r="BN8" i="4"/>
  <c r="BM8" i="4"/>
  <c r="BL8" i="4"/>
  <c r="BK8" i="4"/>
  <c r="BJ8" i="4"/>
  <c r="BI8" i="4"/>
  <c r="BH8" i="4"/>
  <c r="BG8" i="4"/>
  <c r="BF8" i="4"/>
  <c r="BE8" i="4"/>
  <c r="BD8" i="4"/>
  <c r="BC8" i="4"/>
  <c r="G8" i="4"/>
  <c r="EK7" i="4"/>
  <c r="EJ7" i="4"/>
  <c r="EI7" i="4"/>
  <c r="EH7" i="4"/>
  <c r="EG7" i="4"/>
  <c r="EF7" i="4"/>
  <c r="EE7" i="4"/>
  <c r="BN7" i="4"/>
  <c r="BM7" i="4"/>
  <c r="BL7" i="4"/>
  <c r="BK7" i="4"/>
  <c r="BJ7" i="4"/>
  <c r="BI7" i="4"/>
  <c r="BH7" i="4"/>
  <c r="BG7" i="4"/>
  <c r="BF7" i="4"/>
  <c r="BF149" i="4" s="1"/>
  <c r="BE7" i="4"/>
  <c r="BD7" i="4"/>
  <c r="BC7" i="4"/>
  <c r="G7" i="4"/>
  <c r="EG6" i="4"/>
  <c r="EF6" i="4"/>
  <c r="EE6" i="4"/>
  <c r="BN6" i="4"/>
  <c r="BN149" i="4" s="1"/>
  <c r="BM6" i="4"/>
  <c r="BM150" i="4" s="1"/>
  <c r="BL6" i="4"/>
  <c r="BL150" i="4" s="1"/>
  <c r="BK6" i="4"/>
  <c r="BK150" i="4" s="1"/>
  <c r="BJ6" i="4"/>
  <c r="BJ150" i="4" s="1"/>
  <c r="BI6" i="4"/>
  <c r="BI150" i="4" s="1"/>
  <c r="BH6" i="4"/>
  <c r="BH150" i="4" s="1"/>
  <c r="BG6" i="4"/>
  <c r="BG150" i="4" s="1"/>
  <c r="BF6" i="4"/>
  <c r="BF150" i="4" s="1"/>
  <c r="BE6" i="4"/>
  <c r="BE150" i="4" s="1"/>
  <c r="BD6" i="4"/>
  <c r="BD149" i="4" s="1"/>
  <c r="BC6" i="4"/>
  <c r="BC149" i="4" s="1"/>
  <c r="G6" i="4"/>
  <c r="AR78" i="3"/>
  <c r="AO78" i="3"/>
  <c r="CD77" i="3"/>
  <c r="CC77" i="3"/>
  <c r="CB77" i="3"/>
  <c r="CA77" i="3"/>
  <c r="BZ77" i="3"/>
  <c r="BY77" i="3"/>
  <c r="BX77" i="3"/>
  <c r="BW77" i="3"/>
  <c r="BV77" i="3"/>
  <c r="BU77" i="3"/>
  <c r="BT77" i="3"/>
  <c r="BS77" i="3"/>
  <c r="BR77" i="3"/>
  <c r="BQ77" i="3"/>
  <c r="BP77" i="3"/>
  <c r="BO77" i="3"/>
  <c r="BB77" i="3"/>
  <c r="BA77" i="3"/>
  <c r="AZ77" i="3"/>
  <c r="AY77" i="3"/>
  <c r="AX77" i="3"/>
  <c r="AW77" i="3"/>
  <c r="AV77" i="3"/>
  <c r="AU77" i="3"/>
  <c r="AT77" i="3"/>
  <c r="AR77" i="3"/>
  <c r="AP77" i="3"/>
  <c r="CD76" i="3"/>
  <c r="CC76" i="3"/>
  <c r="CB76" i="3"/>
  <c r="CA76" i="3"/>
  <c r="BZ76" i="3"/>
  <c r="BY76" i="3"/>
  <c r="BX76" i="3"/>
  <c r="BW76" i="3"/>
  <c r="BV76" i="3"/>
  <c r="BU76" i="3"/>
  <c r="BT76" i="3"/>
  <c r="BS76" i="3"/>
  <c r="BR76" i="3"/>
  <c r="BQ76" i="3"/>
  <c r="BP76" i="3"/>
  <c r="BO76" i="3"/>
  <c r="BB76" i="3"/>
  <c r="BA76" i="3"/>
  <c r="AZ76" i="3"/>
  <c r="AY76" i="3"/>
  <c r="AX76" i="3"/>
  <c r="AW76" i="3"/>
  <c r="AV76" i="3"/>
  <c r="AU76" i="3"/>
  <c r="AT76" i="3"/>
  <c r="AR76" i="3"/>
  <c r="AQ76" i="3"/>
  <c r="AP76" i="3"/>
  <c r="AO76" i="3"/>
  <c r="AO79" i="3" s="1"/>
  <c r="EH73" i="3"/>
  <c r="EG73" i="3"/>
  <c r="EF73" i="3"/>
  <c r="EE73" i="3"/>
  <c r="BN73" i="3"/>
  <c r="BM73" i="3"/>
  <c r="BL73" i="3"/>
  <c r="BK73" i="3"/>
  <c r="BJ73" i="3"/>
  <c r="BI73" i="3"/>
  <c r="BH73" i="3"/>
  <c r="BG73" i="3"/>
  <c r="BF73" i="3"/>
  <c r="BE73" i="3"/>
  <c r="BD73" i="3"/>
  <c r="G73" i="3"/>
  <c r="EK72" i="3"/>
  <c r="EJ72" i="3"/>
  <c r="EI72" i="3"/>
  <c r="EH72" i="3"/>
  <c r="EG72" i="3"/>
  <c r="EF72" i="3"/>
  <c r="EE72" i="3"/>
  <c r="BN72" i="3"/>
  <c r="BM72" i="3"/>
  <c r="BL72" i="3"/>
  <c r="BK72" i="3"/>
  <c r="BJ72" i="3"/>
  <c r="BI72" i="3"/>
  <c r="BH72" i="3"/>
  <c r="BG72" i="3"/>
  <c r="BF72" i="3"/>
  <c r="BE72" i="3"/>
  <c r="BD72" i="3"/>
  <c r="G72" i="3"/>
  <c r="EJ71" i="3"/>
  <c r="EI71" i="3"/>
  <c r="EH71" i="3"/>
  <c r="EG71" i="3"/>
  <c r="EF71" i="3"/>
  <c r="EE71" i="3"/>
  <c r="BN71" i="3"/>
  <c r="BM71" i="3"/>
  <c r="BL71" i="3"/>
  <c r="BK71" i="3"/>
  <c r="BJ71" i="3"/>
  <c r="BI71" i="3"/>
  <c r="BH71" i="3"/>
  <c r="BG71" i="3"/>
  <c r="BF71" i="3"/>
  <c r="BE71" i="3"/>
  <c r="BD71" i="3"/>
  <c r="G71" i="3"/>
  <c r="EK70" i="3"/>
  <c r="EJ70" i="3"/>
  <c r="EI70" i="3"/>
  <c r="EH70" i="3"/>
  <c r="EG70" i="3"/>
  <c r="EF70" i="3"/>
  <c r="EE70" i="3"/>
  <c r="BN70" i="3"/>
  <c r="BM70" i="3"/>
  <c r="BL70" i="3"/>
  <c r="BK70" i="3"/>
  <c r="BJ70" i="3"/>
  <c r="BI70" i="3"/>
  <c r="BH70" i="3"/>
  <c r="BG70" i="3"/>
  <c r="BF70" i="3"/>
  <c r="BE70" i="3"/>
  <c r="BD70" i="3"/>
  <c r="G70" i="3"/>
  <c r="EG69" i="3"/>
  <c r="EF69" i="3"/>
  <c r="EE69" i="3"/>
  <c r="BN69" i="3"/>
  <c r="BM69" i="3"/>
  <c r="BL69" i="3"/>
  <c r="BK69" i="3"/>
  <c r="BJ69" i="3"/>
  <c r="BI69" i="3"/>
  <c r="BH69" i="3"/>
  <c r="BG69" i="3"/>
  <c r="BF69" i="3"/>
  <c r="BE69" i="3"/>
  <c r="BD69" i="3"/>
  <c r="G69" i="3"/>
  <c r="EI68" i="3"/>
  <c r="EH68" i="3"/>
  <c r="EG68" i="3"/>
  <c r="EF68" i="3"/>
  <c r="EE68" i="3"/>
  <c r="BN68" i="3"/>
  <c r="BM68" i="3"/>
  <c r="BL68" i="3"/>
  <c r="BK68" i="3"/>
  <c r="BJ68" i="3"/>
  <c r="BI68" i="3"/>
  <c r="BH68" i="3"/>
  <c r="BG68" i="3"/>
  <c r="BF68" i="3"/>
  <c r="BE68" i="3"/>
  <c r="BD68" i="3"/>
  <c r="G68" i="3"/>
  <c r="EG67" i="3"/>
  <c r="EF67" i="3"/>
  <c r="EE67" i="3"/>
  <c r="BN67" i="3"/>
  <c r="BM67" i="3"/>
  <c r="BL67" i="3"/>
  <c r="BK67" i="3"/>
  <c r="BJ67" i="3"/>
  <c r="BI67" i="3"/>
  <c r="BH67" i="3"/>
  <c r="BG67" i="3"/>
  <c r="BF67" i="3"/>
  <c r="BE67" i="3"/>
  <c r="BD67" i="3"/>
  <c r="G67" i="3"/>
  <c r="EJ66" i="3"/>
  <c r="EI66" i="3"/>
  <c r="EH66" i="3"/>
  <c r="EG66" i="3"/>
  <c r="EF66" i="3"/>
  <c r="EE66" i="3"/>
  <c r="BN66" i="3"/>
  <c r="BM66" i="3"/>
  <c r="BL66" i="3"/>
  <c r="BK66" i="3"/>
  <c r="BJ66" i="3"/>
  <c r="BI66" i="3"/>
  <c r="BH66" i="3"/>
  <c r="BG66" i="3"/>
  <c r="BF66" i="3"/>
  <c r="BE66" i="3"/>
  <c r="BD66" i="3"/>
  <c r="G66" i="3"/>
  <c r="EJ65" i="3"/>
  <c r="EI65" i="3"/>
  <c r="EH65" i="3"/>
  <c r="EG65" i="3"/>
  <c r="EF65" i="3"/>
  <c r="EE65" i="3"/>
  <c r="BN65" i="3"/>
  <c r="BM65" i="3"/>
  <c r="BL65" i="3"/>
  <c r="BK65" i="3"/>
  <c r="BJ65" i="3"/>
  <c r="BI65" i="3"/>
  <c r="BH65" i="3"/>
  <c r="BG65" i="3"/>
  <c r="BF65" i="3"/>
  <c r="BE65" i="3"/>
  <c r="BD65" i="3"/>
  <c r="G65" i="3"/>
  <c r="EI64" i="3"/>
  <c r="EH64" i="3"/>
  <c r="EG64" i="3"/>
  <c r="EF64" i="3"/>
  <c r="EE64" i="3"/>
  <c r="BN64" i="3"/>
  <c r="BM64" i="3"/>
  <c r="BL64" i="3"/>
  <c r="BK64" i="3"/>
  <c r="BJ64" i="3"/>
  <c r="BI64" i="3"/>
  <c r="BH64" i="3"/>
  <c r="BG64" i="3"/>
  <c r="BF64" i="3"/>
  <c r="BE64" i="3"/>
  <c r="BD64" i="3"/>
  <c r="G64" i="3"/>
  <c r="EG63" i="3"/>
  <c r="EF63" i="3"/>
  <c r="EE63" i="3"/>
  <c r="BN63" i="3"/>
  <c r="BM63" i="3"/>
  <c r="BL63" i="3"/>
  <c r="BK63" i="3"/>
  <c r="BJ63" i="3"/>
  <c r="BI63" i="3"/>
  <c r="BH63" i="3"/>
  <c r="BG63" i="3"/>
  <c r="BF63" i="3"/>
  <c r="BE63" i="3"/>
  <c r="BD63" i="3"/>
  <c r="G63" i="3"/>
  <c r="EG62" i="3"/>
  <c r="EF62" i="3"/>
  <c r="EE62" i="3"/>
  <c r="BN62" i="3"/>
  <c r="BM62" i="3"/>
  <c r="BL62" i="3"/>
  <c r="BK62" i="3"/>
  <c r="BJ62" i="3"/>
  <c r="BI62" i="3"/>
  <c r="BH62" i="3"/>
  <c r="BG62" i="3"/>
  <c r="BF62" i="3"/>
  <c r="BE62" i="3"/>
  <c r="BD62" i="3"/>
  <c r="G62" i="3"/>
  <c r="EK61" i="3"/>
  <c r="EJ61" i="3"/>
  <c r="EI61" i="3"/>
  <c r="EH61" i="3"/>
  <c r="EG61" i="3"/>
  <c r="EF61" i="3"/>
  <c r="EE61" i="3"/>
  <c r="BN61" i="3"/>
  <c r="BM61" i="3"/>
  <c r="BL61" i="3"/>
  <c r="BK61" i="3"/>
  <c r="BJ61" i="3"/>
  <c r="BI61" i="3"/>
  <c r="BH61" i="3"/>
  <c r="BG61" i="3"/>
  <c r="BF61" i="3"/>
  <c r="BE61" i="3"/>
  <c r="BD61" i="3"/>
  <c r="G61" i="3"/>
  <c r="EK60" i="3"/>
  <c r="EJ60" i="3"/>
  <c r="EI60" i="3"/>
  <c r="EH60" i="3"/>
  <c r="EG60" i="3"/>
  <c r="EF60" i="3"/>
  <c r="EE60" i="3"/>
  <c r="BN60" i="3"/>
  <c r="BM60" i="3"/>
  <c r="BL60" i="3"/>
  <c r="BK60" i="3"/>
  <c r="BJ60" i="3"/>
  <c r="BI60" i="3"/>
  <c r="BH60" i="3"/>
  <c r="BG60" i="3"/>
  <c r="BF60" i="3"/>
  <c r="BE60" i="3"/>
  <c r="BD60" i="3"/>
  <c r="G60" i="3"/>
  <c r="EI59" i="3"/>
  <c r="EH59" i="3"/>
  <c r="EG59" i="3"/>
  <c r="EF59" i="3"/>
  <c r="EE59" i="3"/>
  <c r="BN59" i="3"/>
  <c r="BM59" i="3"/>
  <c r="BL59" i="3"/>
  <c r="BK59" i="3"/>
  <c r="BJ59" i="3"/>
  <c r="BI59" i="3"/>
  <c r="BH59" i="3"/>
  <c r="BG59" i="3"/>
  <c r="BF59" i="3"/>
  <c r="BE59" i="3"/>
  <c r="BD59" i="3"/>
  <c r="G59" i="3"/>
  <c r="EI58" i="3"/>
  <c r="EH58" i="3"/>
  <c r="EG58" i="3"/>
  <c r="EF58" i="3"/>
  <c r="EE58" i="3"/>
  <c r="BN58" i="3"/>
  <c r="BM58" i="3"/>
  <c r="BL58" i="3"/>
  <c r="BK58" i="3"/>
  <c r="BJ58" i="3"/>
  <c r="BI58" i="3"/>
  <c r="BH58" i="3"/>
  <c r="BG58" i="3"/>
  <c r="BF58" i="3"/>
  <c r="BE58" i="3"/>
  <c r="BD58" i="3"/>
  <c r="G58" i="3"/>
  <c r="EK57" i="3"/>
  <c r="EJ57" i="3"/>
  <c r="EI57" i="3"/>
  <c r="EH57" i="3"/>
  <c r="EG57" i="3"/>
  <c r="EF57" i="3"/>
  <c r="EE57" i="3"/>
  <c r="BN57" i="3"/>
  <c r="BM57" i="3"/>
  <c r="BL57" i="3"/>
  <c r="BK57" i="3"/>
  <c r="BJ57" i="3"/>
  <c r="BI57" i="3"/>
  <c r="BH57" i="3"/>
  <c r="BG57" i="3"/>
  <c r="BF57" i="3"/>
  <c r="BE57" i="3"/>
  <c r="BD57" i="3"/>
  <c r="G57" i="3"/>
  <c r="EG56" i="3"/>
  <c r="EF56" i="3"/>
  <c r="EE56" i="3"/>
  <c r="BN56" i="3"/>
  <c r="BM56" i="3"/>
  <c r="BL56" i="3"/>
  <c r="BK56" i="3"/>
  <c r="BJ56" i="3"/>
  <c r="BI56" i="3"/>
  <c r="BH56" i="3"/>
  <c r="BG56" i="3"/>
  <c r="BF56" i="3"/>
  <c r="BE56" i="3"/>
  <c r="BD56" i="3"/>
  <c r="G56" i="3"/>
  <c r="EF55" i="3"/>
  <c r="EE55" i="3"/>
  <c r="BN55" i="3"/>
  <c r="BM55" i="3"/>
  <c r="BL55" i="3"/>
  <c r="BK55" i="3"/>
  <c r="BJ55" i="3"/>
  <c r="BI55" i="3"/>
  <c r="BH55" i="3"/>
  <c r="BG55" i="3"/>
  <c r="BF55" i="3"/>
  <c r="BE55" i="3"/>
  <c r="BD55" i="3"/>
  <c r="G55" i="3"/>
  <c r="EG54" i="3"/>
  <c r="EF54" i="3"/>
  <c r="EE54" i="3"/>
  <c r="BN54" i="3"/>
  <c r="BM54" i="3"/>
  <c r="BL54" i="3"/>
  <c r="BK54" i="3"/>
  <c r="BJ54" i="3"/>
  <c r="BI54" i="3"/>
  <c r="BH54" i="3"/>
  <c r="BG54" i="3"/>
  <c r="BF54" i="3"/>
  <c r="BE54" i="3"/>
  <c r="BD54" i="3"/>
  <c r="G54" i="3"/>
  <c r="EK53" i="3"/>
  <c r="EJ53" i="3"/>
  <c r="EI53" i="3"/>
  <c r="EH53" i="3"/>
  <c r="EG53" i="3"/>
  <c r="EF53" i="3"/>
  <c r="EE53" i="3"/>
  <c r="BN53" i="3"/>
  <c r="BM53" i="3"/>
  <c r="BL53" i="3"/>
  <c r="BK53" i="3"/>
  <c r="BJ53" i="3"/>
  <c r="BI53" i="3"/>
  <c r="BH53" i="3"/>
  <c r="BG53" i="3"/>
  <c r="BF53" i="3"/>
  <c r="BE53" i="3"/>
  <c r="BD53" i="3"/>
  <c r="G53" i="3"/>
  <c r="EI52" i="3"/>
  <c r="EH52" i="3"/>
  <c r="EG52" i="3"/>
  <c r="EF52" i="3"/>
  <c r="EE52" i="3"/>
  <c r="BN52" i="3"/>
  <c r="BM52" i="3"/>
  <c r="BL52" i="3"/>
  <c r="BK52" i="3"/>
  <c r="BJ52" i="3"/>
  <c r="BI52" i="3"/>
  <c r="BH52" i="3"/>
  <c r="BG52" i="3"/>
  <c r="BF52" i="3"/>
  <c r="BE52" i="3"/>
  <c r="BD52" i="3"/>
  <c r="G52" i="3"/>
  <c r="EK51" i="3"/>
  <c r="EJ51" i="3"/>
  <c r="EI51" i="3"/>
  <c r="EH51" i="3"/>
  <c r="EG51" i="3"/>
  <c r="EF51" i="3"/>
  <c r="EE51" i="3"/>
  <c r="BN51" i="3"/>
  <c r="BM51" i="3"/>
  <c r="BL51" i="3"/>
  <c r="BK51" i="3"/>
  <c r="BJ51" i="3"/>
  <c r="BI51" i="3"/>
  <c r="BH51" i="3"/>
  <c r="BG51" i="3"/>
  <c r="BF51" i="3"/>
  <c r="BE51" i="3"/>
  <c r="BD51" i="3"/>
  <c r="G51" i="3"/>
  <c r="EH50" i="3"/>
  <c r="EG50" i="3"/>
  <c r="EF50" i="3"/>
  <c r="EE50" i="3"/>
  <c r="BN50" i="3"/>
  <c r="BM50" i="3"/>
  <c r="BL50" i="3"/>
  <c r="BK50" i="3"/>
  <c r="BJ50" i="3"/>
  <c r="BI50" i="3"/>
  <c r="BH50" i="3"/>
  <c r="BG50" i="3"/>
  <c r="BF50" i="3"/>
  <c r="BE50" i="3"/>
  <c r="BD50" i="3"/>
  <c r="G50" i="3"/>
  <c r="EF49" i="3"/>
  <c r="EE49" i="3"/>
  <c r="BN49" i="3"/>
  <c r="BM49" i="3"/>
  <c r="BL49" i="3"/>
  <c r="BK49" i="3"/>
  <c r="BJ49" i="3"/>
  <c r="BI49" i="3"/>
  <c r="BH49" i="3"/>
  <c r="BG49" i="3"/>
  <c r="BF49" i="3"/>
  <c r="BE49" i="3"/>
  <c r="BD49" i="3"/>
  <c r="G49" i="3"/>
  <c r="EG48" i="3"/>
  <c r="EF48" i="3"/>
  <c r="EE48" i="3"/>
  <c r="BN48" i="3"/>
  <c r="BM48" i="3"/>
  <c r="BL48" i="3"/>
  <c r="BK48" i="3"/>
  <c r="BJ48" i="3"/>
  <c r="BI48" i="3"/>
  <c r="BH48" i="3"/>
  <c r="BG48" i="3"/>
  <c r="BF48" i="3"/>
  <c r="BE48" i="3"/>
  <c r="BD48" i="3"/>
  <c r="G48" i="3"/>
  <c r="EK47" i="3"/>
  <c r="EJ47" i="3"/>
  <c r="EI47" i="3"/>
  <c r="EH47" i="3"/>
  <c r="EG47" i="3"/>
  <c r="EF47" i="3"/>
  <c r="EE47" i="3"/>
  <c r="BN47" i="3"/>
  <c r="BM47" i="3"/>
  <c r="BL47" i="3"/>
  <c r="BK47" i="3"/>
  <c r="BJ47" i="3"/>
  <c r="BI47" i="3"/>
  <c r="BH47" i="3"/>
  <c r="BG47" i="3"/>
  <c r="BF47" i="3"/>
  <c r="BE47" i="3"/>
  <c r="BD47" i="3"/>
  <c r="G47" i="3"/>
  <c r="EH46" i="3"/>
  <c r="EG46" i="3"/>
  <c r="EF46" i="3"/>
  <c r="EE46" i="3"/>
  <c r="BN46" i="3"/>
  <c r="BM46" i="3"/>
  <c r="BL46" i="3"/>
  <c r="BK46" i="3"/>
  <c r="BJ46" i="3"/>
  <c r="BI46" i="3"/>
  <c r="BH46" i="3"/>
  <c r="BG46" i="3"/>
  <c r="BF46" i="3"/>
  <c r="BE46" i="3"/>
  <c r="BD46" i="3"/>
  <c r="G46" i="3"/>
  <c r="EK45" i="3"/>
  <c r="EJ45" i="3"/>
  <c r="EI45" i="3"/>
  <c r="EH45" i="3"/>
  <c r="EG45" i="3"/>
  <c r="EF45" i="3"/>
  <c r="EE45" i="3"/>
  <c r="BN45" i="3"/>
  <c r="BM45" i="3"/>
  <c r="BL45" i="3"/>
  <c r="BK45" i="3"/>
  <c r="BJ45" i="3"/>
  <c r="BI45" i="3"/>
  <c r="BH45" i="3"/>
  <c r="BG45" i="3"/>
  <c r="BF45" i="3"/>
  <c r="BE45" i="3"/>
  <c r="BD45" i="3"/>
  <c r="G45" i="3"/>
  <c r="EJ44" i="3"/>
  <c r="EI44" i="3"/>
  <c r="EH44" i="3"/>
  <c r="EG44" i="3"/>
  <c r="EF44" i="3"/>
  <c r="EE44" i="3"/>
  <c r="BN44" i="3"/>
  <c r="BM44" i="3"/>
  <c r="BL44" i="3"/>
  <c r="BK44" i="3"/>
  <c r="BJ44" i="3"/>
  <c r="BI44" i="3"/>
  <c r="BH44" i="3"/>
  <c r="BG44" i="3"/>
  <c r="BF44" i="3"/>
  <c r="BE44" i="3"/>
  <c r="BD44" i="3"/>
  <c r="G44" i="3"/>
  <c r="EJ43" i="3"/>
  <c r="EI43" i="3"/>
  <c r="EH43" i="3"/>
  <c r="EG43" i="3"/>
  <c r="EF43" i="3"/>
  <c r="EE43" i="3"/>
  <c r="BN43" i="3"/>
  <c r="BM43" i="3"/>
  <c r="BL43" i="3"/>
  <c r="BK43" i="3"/>
  <c r="BJ43" i="3"/>
  <c r="BI43" i="3"/>
  <c r="BH43" i="3"/>
  <c r="BG43" i="3"/>
  <c r="BF43" i="3"/>
  <c r="BE43" i="3"/>
  <c r="BD43" i="3"/>
  <c r="G43" i="3"/>
  <c r="EK42" i="3"/>
  <c r="EJ42" i="3"/>
  <c r="EI42" i="3"/>
  <c r="EH42" i="3"/>
  <c r="EG42" i="3"/>
  <c r="EF42" i="3"/>
  <c r="EE42" i="3"/>
  <c r="BN42" i="3"/>
  <c r="BM42" i="3"/>
  <c r="BL42" i="3"/>
  <c r="BK42" i="3"/>
  <c r="BJ42" i="3"/>
  <c r="BI42" i="3"/>
  <c r="BH42" i="3"/>
  <c r="BG42" i="3"/>
  <c r="BF42" i="3"/>
  <c r="BE42" i="3"/>
  <c r="BD42" i="3"/>
  <c r="G42" i="3"/>
  <c r="EG41" i="3"/>
  <c r="EF41" i="3"/>
  <c r="EE41" i="3"/>
  <c r="BN41" i="3"/>
  <c r="BM41" i="3"/>
  <c r="BL41" i="3"/>
  <c r="BK41" i="3"/>
  <c r="BJ41" i="3"/>
  <c r="BI41" i="3"/>
  <c r="BH41" i="3"/>
  <c r="BG41" i="3"/>
  <c r="BF41" i="3"/>
  <c r="BE41" i="3"/>
  <c r="BD41" i="3"/>
  <c r="G41" i="3"/>
  <c r="EJ40" i="3"/>
  <c r="EI40" i="3"/>
  <c r="EH40" i="3"/>
  <c r="EG40" i="3"/>
  <c r="EF40" i="3"/>
  <c r="EE40" i="3"/>
  <c r="BN40" i="3"/>
  <c r="BM40" i="3"/>
  <c r="BL40" i="3"/>
  <c r="BK40" i="3"/>
  <c r="BJ40" i="3"/>
  <c r="BI40" i="3"/>
  <c r="BH40" i="3"/>
  <c r="BG40" i="3"/>
  <c r="BF40" i="3"/>
  <c r="BE40" i="3"/>
  <c r="BD40" i="3"/>
  <c r="G40" i="3"/>
  <c r="EI39" i="3"/>
  <c r="EH39" i="3"/>
  <c r="EG39" i="3"/>
  <c r="EF39" i="3"/>
  <c r="EE39" i="3"/>
  <c r="BN39" i="3"/>
  <c r="BM39" i="3"/>
  <c r="BL39" i="3"/>
  <c r="BK39" i="3"/>
  <c r="BJ39" i="3"/>
  <c r="BI39" i="3"/>
  <c r="BH39" i="3"/>
  <c r="BG39" i="3"/>
  <c r="BF39" i="3"/>
  <c r="BE39" i="3"/>
  <c r="BD39" i="3"/>
  <c r="G39" i="3"/>
  <c r="EK38" i="3"/>
  <c r="EJ38" i="3"/>
  <c r="EI38" i="3"/>
  <c r="EH38" i="3"/>
  <c r="EG38" i="3"/>
  <c r="EF38" i="3"/>
  <c r="EE38" i="3"/>
  <c r="BN38" i="3"/>
  <c r="BM38" i="3"/>
  <c r="BL38" i="3"/>
  <c r="BK38" i="3"/>
  <c r="BJ38" i="3"/>
  <c r="BI38" i="3"/>
  <c r="BH38" i="3"/>
  <c r="BG38" i="3"/>
  <c r="BF38" i="3"/>
  <c r="BE38" i="3"/>
  <c r="BD38" i="3"/>
  <c r="G38" i="3"/>
  <c r="EK37" i="3"/>
  <c r="EJ37" i="3"/>
  <c r="EI37" i="3"/>
  <c r="EH37" i="3"/>
  <c r="EG37" i="3"/>
  <c r="EF37" i="3"/>
  <c r="EE37" i="3"/>
  <c r="BN37" i="3"/>
  <c r="BM37" i="3"/>
  <c r="BL37" i="3"/>
  <c r="BK37" i="3"/>
  <c r="BJ37" i="3"/>
  <c r="BI37" i="3"/>
  <c r="BH37" i="3"/>
  <c r="BG37" i="3"/>
  <c r="BF37" i="3"/>
  <c r="BE37" i="3"/>
  <c r="BD37" i="3"/>
  <c r="G37" i="3"/>
  <c r="EK36" i="3"/>
  <c r="EJ36" i="3"/>
  <c r="EI36" i="3"/>
  <c r="EH36" i="3"/>
  <c r="EG36" i="3"/>
  <c r="EF36" i="3"/>
  <c r="EE36" i="3"/>
  <c r="BN36" i="3"/>
  <c r="BM36" i="3"/>
  <c r="BL36" i="3"/>
  <c r="BK36" i="3"/>
  <c r="BJ36" i="3"/>
  <c r="BI36" i="3"/>
  <c r="BH36" i="3"/>
  <c r="BG36" i="3"/>
  <c r="BF36" i="3"/>
  <c r="BE36" i="3"/>
  <c r="BD36" i="3"/>
  <c r="G36" i="3"/>
  <c r="EK35" i="3"/>
  <c r="EJ35" i="3"/>
  <c r="EI35" i="3"/>
  <c r="EH35" i="3"/>
  <c r="EG35" i="3"/>
  <c r="EF35" i="3"/>
  <c r="EE35" i="3"/>
  <c r="BN35" i="3"/>
  <c r="BM35" i="3"/>
  <c r="BL35" i="3"/>
  <c r="BK35" i="3"/>
  <c r="BJ35" i="3"/>
  <c r="BI35" i="3"/>
  <c r="BH35" i="3"/>
  <c r="BG35" i="3"/>
  <c r="BF35" i="3"/>
  <c r="BE35" i="3"/>
  <c r="BD35" i="3"/>
  <c r="G35" i="3"/>
  <c r="EG34" i="3"/>
  <c r="EF34" i="3"/>
  <c r="EE34" i="3"/>
  <c r="BN34" i="3"/>
  <c r="BM34" i="3"/>
  <c r="BL34" i="3"/>
  <c r="BK34" i="3"/>
  <c r="BJ34" i="3"/>
  <c r="BI34" i="3"/>
  <c r="BH34" i="3"/>
  <c r="BG34" i="3"/>
  <c r="BF34" i="3"/>
  <c r="BE34" i="3"/>
  <c r="BD34" i="3"/>
  <c r="G34" i="3"/>
  <c r="EF33" i="3"/>
  <c r="EE33" i="3"/>
  <c r="BN33" i="3"/>
  <c r="BM33" i="3"/>
  <c r="BL33" i="3"/>
  <c r="BK33" i="3"/>
  <c r="BJ33" i="3"/>
  <c r="BI33" i="3"/>
  <c r="BH33" i="3"/>
  <c r="BG33" i="3"/>
  <c r="BF33" i="3"/>
  <c r="BE33" i="3"/>
  <c r="BD33" i="3"/>
  <c r="G33" i="3"/>
  <c r="EH32" i="3"/>
  <c r="EG32" i="3"/>
  <c r="EF32" i="3"/>
  <c r="EE32" i="3"/>
  <c r="BN32" i="3"/>
  <c r="BM32" i="3"/>
  <c r="BL32" i="3"/>
  <c r="BK32" i="3"/>
  <c r="BJ32" i="3"/>
  <c r="BI32" i="3"/>
  <c r="BH32" i="3"/>
  <c r="BG32" i="3"/>
  <c r="BF32" i="3"/>
  <c r="BE32" i="3"/>
  <c r="BD32" i="3"/>
  <c r="G32" i="3"/>
  <c r="EJ31" i="3"/>
  <c r="EI31" i="3"/>
  <c r="EH31" i="3"/>
  <c r="EG31" i="3"/>
  <c r="EF31" i="3"/>
  <c r="EE31" i="3"/>
  <c r="BN31" i="3"/>
  <c r="BM31" i="3"/>
  <c r="BL31" i="3"/>
  <c r="BK31" i="3"/>
  <c r="BJ31" i="3"/>
  <c r="BI31" i="3"/>
  <c r="BH31" i="3"/>
  <c r="BG31" i="3"/>
  <c r="BF31" i="3"/>
  <c r="BE31" i="3"/>
  <c r="BD31" i="3"/>
  <c r="G31" i="3"/>
  <c r="EG30" i="3"/>
  <c r="EF30" i="3"/>
  <c r="EE30" i="3"/>
  <c r="BN30" i="3"/>
  <c r="BM30" i="3"/>
  <c r="BL30" i="3"/>
  <c r="BK30" i="3"/>
  <c r="BJ30" i="3"/>
  <c r="BI30" i="3"/>
  <c r="BH30" i="3"/>
  <c r="BG30" i="3"/>
  <c r="BF30" i="3"/>
  <c r="BE30" i="3"/>
  <c r="BD30" i="3"/>
  <c r="G30" i="3"/>
  <c r="EH29" i="3"/>
  <c r="EG29" i="3"/>
  <c r="EF29" i="3"/>
  <c r="EE29" i="3"/>
  <c r="BN29" i="3"/>
  <c r="BM29" i="3"/>
  <c r="BL29" i="3"/>
  <c r="BK29" i="3"/>
  <c r="BJ29" i="3"/>
  <c r="BI29" i="3"/>
  <c r="BH29" i="3"/>
  <c r="BG29" i="3"/>
  <c r="BF29" i="3"/>
  <c r="BE29" i="3"/>
  <c r="BD29" i="3"/>
  <c r="G29" i="3"/>
  <c r="EF28" i="3"/>
  <c r="EE28" i="3"/>
  <c r="BN28" i="3"/>
  <c r="BM28" i="3"/>
  <c r="BL28" i="3"/>
  <c r="BK28" i="3"/>
  <c r="BJ28" i="3"/>
  <c r="BI28" i="3"/>
  <c r="BH28" i="3"/>
  <c r="BG28" i="3"/>
  <c r="BF28" i="3"/>
  <c r="BE28" i="3"/>
  <c r="BD28" i="3"/>
  <c r="G28" i="3"/>
  <c r="EK27" i="3"/>
  <c r="EJ27" i="3"/>
  <c r="EI27" i="3"/>
  <c r="EH27" i="3"/>
  <c r="EG27" i="3"/>
  <c r="EF27" i="3"/>
  <c r="EE27" i="3"/>
  <c r="BN27" i="3"/>
  <c r="BM27" i="3"/>
  <c r="BL27" i="3"/>
  <c r="BK27" i="3"/>
  <c r="BJ27" i="3"/>
  <c r="BI27" i="3"/>
  <c r="BH27" i="3"/>
  <c r="BG27" i="3"/>
  <c r="BF27" i="3"/>
  <c r="BE27" i="3"/>
  <c r="BD27" i="3"/>
  <c r="G27" i="3"/>
  <c r="EH26" i="3"/>
  <c r="EG26" i="3"/>
  <c r="EF26" i="3"/>
  <c r="EE26" i="3"/>
  <c r="BN26" i="3"/>
  <c r="BM26" i="3"/>
  <c r="BL26" i="3"/>
  <c r="BK26" i="3"/>
  <c r="BJ26" i="3"/>
  <c r="BI26" i="3"/>
  <c r="BH26" i="3"/>
  <c r="BG26" i="3"/>
  <c r="BF26" i="3"/>
  <c r="BE26" i="3"/>
  <c r="BD26" i="3"/>
  <c r="G26" i="3"/>
  <c r="EI25" i="3"/>
  <c r="EH25" i="3"/>
  <c r="EG25" i="3"/>
  <c r="EF25" i="3"/>
  <c r="EE25" i="3"/>
  <c r="BN25" i="3"/>
  <c r="BM25" i="3"/>
  <c r="BL25" i="3"/>
  <c r="BK25" i="3"/>
  <c r="BJ25" i="3"/>
  <c r="BI25" i="3"/>
  <c r="BH25" i="3"/>
  <c r="BG25" i="3"/>
  <c r="BF25" i="3"/>
  <c r="BE25" i="3"/>
  <c r="BD25" i="3"/>
  <c r="G25" i="3"/>
  <c r="EG24" i="3"/>
  <c r="EF24" i="3"/>
  <c r="EE24" i="3"/>
  <c r="BN24" i="3"/>
  <c r="BM24" i="3"/>
  <c r="BL24" i="3"/>
  <c r="BK24" i="3"/>
  <c r="BJ24" i="3"/>
  <c r="BI24" i="3"/>
  <c r="BH24" i="3"/>
  <c r="BG24" i="3"/>
  <c r="BF24" i="3"/>
  <c r="BE24" i="3"/>
  <c r="BD24" i="3"/>
  <c r="G24" i="3"/>
  <c r="EK23" i="3"/>
  <c r="EJ23" i="3"/>
  <c r="EI23" i="3"/>
  <c r="EH23" i="3"/>
  <c r="EG23" i="3"/>
  <c r="EF23" i="3"/>
  <c r="EE23" i="3"/>
  <c r="BN23" i="3"/>
  <c r="BM23" i="3"/>
  <c r="BL23" i="3"/>
  <c r="BK23" i="3"/>
  <c r="BJ23" i="3"/>
  <c r="BI23" i="3"/>
  <c r="BH23" i="3"/>
  <c r="BG23" i="3"/>
  <c r="BF23" i="3"/>
  <c r="BE23" i="3"/>
  <c r="BD23" i="3"/>
  <c r="G23" i="3"/>
  <c r="EK22" i="3"/>
  <c r="EJ22" i="3"/>
  <c r="EI22" i="3"/>
  <c r="EH22" i="3"/>
  <c r="EG22" i="3"/>
  <c r="EF22" i="3"/>
  <c r="EE22" i="3"/>
  <c r="BN22" i="3"/>
  <c r="BM22" i="3"/>
  <c r="BL22" i="3"/>
  <c r="BK22" i="3"/>
  <c r="BJ22" i="3"/>
  <c r="BI22" i="3"/>
  <c r="BH22" i="3"/>
  <c r="BG22" i="3"/>
  <c r="BF22" i="3"/>
  <c r="BE22" i="3"/>
  <c r="BD22" i="3"/>
  <c r="G22" i="3"/>
  <c r="EJ21" i="3"/>
  <c r="EI21" i="3"/>
  <c r="EH21" i="3"/>
  <c r="EG21" i="3"/>
  <c r="EF21" i="3"/>
  <c r="EE21" i="3"/>
  <c r="BN21" i="3"/>
  <c r="BM21" i="3"/>
  <c r="BL21" i="3"/>
  <c r="BK21" i="3"/>
  <c r="BJ21" i="3"/>
  <c r="BI21" i="3"/>
  <c r="BH21" i="3"/>
  <c r="BG21" i="3"/>
  <c r="BF21" i="3"/>
  <c r="BE21" i="3"/>
  <c r="BD21" i="3"/>
  <c r="G21" i="3"/>
  <c r="EJ20" i="3"/>
  <c r="EI20" i="3"/>
  <c r="EH20" i="3"/>
  <c r="EG20" i="3"/>
  <c r="EF20" i="3"/>
  <c r="EE20" i="3"/>
  <c r="BN20" i="3"/>
  <c r="BM20" i="3"/>
  <c r="BL20" i="3"/>
  <c r="BK20" i="3"/>
  <c r="BJ20" i="3"/>
  <c r="BI20" i="3"/>
  <c r="BH20" i="3"/>
  <c r="BG20" i="3"/>
  <c r="BF20" i="3"/>
  <c r="BE20" i="3"/>
  <c r="BD20" i="3"/>
  <c r="G20" i="3"/>
  <c r="EJ19" i="3"/>
  <c r="EI19" i="3"/>
  <c r="EH19" i="3"/>
  <c r="EG19" i="3"/>
  <c r="EF19" i="3"/>
  <c r="EE19" i="3"/>
  <c r="BN19" i="3"/>
  <c r="BM19" i="3"/>
  <c r="BL19" i="3"/>
  <c r="BK19" i="3"/>
  <c r="BJ19" i="3"/>
  <c r="BI19" i="3"/>
  <c r="BH19" i="3"/>
  <c r="BG19" i="3"/>
  <c r="BF19" i="3"/>
  <c r="BE19" i="3"/>
  <c r="BD19" i="3"/>
  <c r="G19" i="3"/>
  <c r="EI18" i="3"/>
  <c r="EH18" i="3"/>
  <c r="EG18" i="3"/>
  <c r="EF18" i="3"/>
  <c r="EE18" i="3"/>
  <c r="BN18" i="3"/>
  <c r="BM18" i="3"/>
  <c r="BL18" i="3"/>
  <c r="BK18" i="3"/>
  <c r="BJ18" i="3"/>
  <c r="BI18" i="3"/>
  <c r="BH18" i="3"/>
  <c r="BG18" i="3"/>
  <c r="BF18" i="3"/>
  <c r="BE18" i="3"/>
  <c r="BD18" i="3"/>
  <c r="G18" i="3"/>
  <c r="EK17" i="3"/>
  <c r="EJ17" i="3"/>
  <c r="EI17" i="3"/>
  <c r="EH17" i="3"/>
  <c r="EG17" i="3"/>
  <c r="EF17" i="3"/>
  <c r="EE17" i="3"/>
  <c r="BN17" i="3"/>
  <c r="BM17" i="3"/>
  <c r="BL17" i="3"/>
  <c r="BK17" i="3"/>
  <c r="BJ17" i="3"/>
  <c r="BI17" i="3"/>
  <c r="BH17" i="3"/>
  <c r="BG17" i="3"/>
  <c r="BF17" i="3"/>
  <c r="BE17" i="3"/>
  <c r="BD17" i="3"/>
  <c r="G17" i="3"/>
  <c r="EK16" i="3"/>
  <c r="EJ16" i="3"/>
  <c r="EI16" i="3"/>
  <c r="EH16" i="3"/>
  <c r="EG16" i="3"/>
  <c r="EF16" i="3"/>
  <c r="EE16" i="3"/>
  <c r="BN16" i="3"/>
  <c r="BM16" i="3"/>
  <c r="BL16" i="3"/>
  <c r="BK16" i="3"/>
  <c r="BJ16" i="3"/>
  <c r="BI16" i="3"/>
  <c r="BH16" i="3"/>
  <c r="BG16" i="3"/>
  <c r="BF16" i="3"/>
  <c r="BE16" i="3"/>
  <c r="BD16" i="3"/>
  <c r="G16" i="3"/>
  <c r="EK15" i="3"/>
  <c r="EJ15" i="3"/>
  <c r="EI15" i="3"/>
  <c r="EH15" i="3"/>
  <c r="EG15" i="3"/>
  <c r="EF15" i="3"/>
  <c r="EE15" i="3"/>
  <c r="BN15" i="3"/>
  <c r="BM15" i="3"/>
  <c r="BL15" i="3"/>
  <c r="BK15" i="3"/>
  <c r="BJ15" i="3"/>
  <c r="BI15" i="3"/>
  <c r="BH15" i="3"/>
  <c r="BG15" i="3"/>
  <c r="BF15" i="3"/>
  <c r="BE15" i="3"/>
  <c r="BD15" i="3"/>
  <c r="G15" i="3"/>
  <c r="EG14" i="3"/>
  <c r="EF14" i="3"/>
  <c r="EE14" i="3"/>
  <c r="BN14" i="3"/>
  <c r="BM14" i="3"/>
  <c r="BL14" i="3"/>
  <c r="BK14" i="3"/>
  <c r="BJ14" i="3"/>
  <c r="BI14" i="3"/>
  <c r="BH14" i="3"/>
  <c r="BG14" i="3"/>
  <c r="BF14" i="3"/>
  <c r="BE14" i="3"/>
  <c r="BD14" i="3"/>
  <c r="G14" i="3"/>
  <c r="EK13" i="3"/>
  <c r="EJ13" i="3"/>
  <c r="EI13" i="3"/>
  <c r="EH13" i="3"/>
  <c r="EG13" i="3"/>
  <c r="EF13" i="3"/>
  <c r="EE13" i="3"/>
  <c r="BN13" i="3"/>
  <c r="BM13" i="3"/>
  <c r="BL13" i="3"/>
  <c r="BK13" i="3"/>
  <c r="BJ13" i="3"/>
  <c r="BI13" i="3"/>
  <c r="BH13" i="3"/>
  <c r="BG13" i="3"/>
  <c r="BF13" i="3"/>
  <c r="BE13" i="3"/>
  <c r="BD13" i="3"/>
  <c r="G13" i="3"/>
  <c r="EG12" i="3"/>
  <c r="EF12" i="3"/>
  <c r="EE12" i="3"/>
  <c r="BN12" i="3"/>
  <c r="BM12" i="3"/>
  <c r="BL12" i="3"/>
  <c r="BK12" i="3"/>
  <c r="BJ12" i="3"/>
  <c r="BI12" i="3"/>
  <c r="BH12" i="3"/>
  <c r="BG12" i="3"/>
  <c r="BF12" i="3"/>
  <c r="BE12" i="3"/>
  <c r="BD12" i="3"/>
  <c r="G12" i="3"/>
  <c r="EI11" i="3"/>
  <c r="EH11" i="3"/>
  <c r="EG11" i="3"/>
  <c r="EF11" i="3"/>
  <c r="EE11" i="3"/>
  <c r="BN11" i="3"/>
  <c r="BM11" i="3"/>
  <c r="BL11" i="3"/>
  <c r="BK11" i="3"/>
  <c r="BJ11" i="3"/>
  <c r="BI11" i="3"/>
  <c r="BH11" i="3"/>
  <c r="BG11" i="3"/>
  <c r="BF11" i="3"/>
  <c r="BE11" i="3"/>
  <c r="BD11" i="3"/>
  <c r="G11" i="3"/>
  <c r="EG10" i="3"/>
  <c r="EF10" i="3"/>
  <c r="EE10" i="3"/>
  <c r="BN10" i="3"/>
  <c r="BM10" i="3"/>
  <c r="BL10" i="3"/>
  <c r="BK10" i="3"/>
  <c r="BJ10" i="3"/>
  <c r="BI10" i="3"/>
  <c r="BH10" i="3"/>
  <c r="BG10" i="3"/>
  <c r="BF10" i="3"/>
  <c r="BE10" i="3"/>
  <c r="BD10" i="3"/>
  <c r="G10" i="3"/>
  <c r="EI9" i="3"/>
  <c r="EH9" i="3"/>
  <c r="EG9" i="3"/>
  <c r="EF9" i="3"/>
  <c r="EE9" i="3"/>
  <c r="BN9" i="3"/>
  <c r="BM9" i="3"/>
  <c r="BL9" i="3"/>
  <c r="BK9" i="3"/>
  <c r="BJ9" i="3"/>
  <c r="BI9" i="3"/>
  <c r="BH9" i="3"/>
  <c r="BG9" i="3"/>
  <c r="BF9" i="3"/>
  <c r="BE9" i="3"/>
  <c r="BD9" i="3"/>
  <c r="G9" i="3"/>
  <c r="EK8" i="3"/>
  <c r="EJ8" i="3"/>
  <c r="EI8" i="3"/>
  <c r="EH8" i="3"/>
  <c r="EG8" i="3"/>
  <c r="EF8" i="3"/>
  <c r="EE8" i="3"/>
  <c r="BN8" i="3"/>
  <c r="BM8" i="3"/>
  <c r="BL8" i="3"/>
  <c r="BK8" i="3"/>
  <c r="BJ8" i="3"/>
  <c r="BI8" i="3"/>
  <c r="BH8" i="3"/>
  <c r="BG8" i="3"/>
  <c r="BF8" i="3"/>
  <c r="BE8" i="3"/>
  <c r="BD8" i="3"/>
  <c r="G8" i="3"/>
  <c r="EH7" i="3"/>
  <c r="EG7" i="3"/>
  <c r="EF7" i="3"/>
  <c r="EE7" i="3"/>
  <c r="BN7" i="3"/>
  <c r="BM7" i="3"/>
  <c r="BL7" i="3"/>
  <c r="BK7" i="3"/>
  <c r="BJ7" i="3"/>
  <c r="BI7" i="3"/>
  <c r="BH7" i="3"/>
  <c r="BG7" i="3"/>
  <c r="BF7" i="3"/>
  <c r="BE7" i="3"/>
  <c r="BD7" i="3"/>
  <c r="G7" i="3"/>
  <c r="EK6" i="3"/>
  <c r="EJ6" i="3"/>
  <c r="EI6" i="3"/>
  <c r="EH6" i="3"/>
  <c r="EG6" i="3"/>
  <c r="EF6" i="3"/>
  <c r="EE6" i="3"/>
  <c r="BN6" i="3"/>
  <c r="BM6" i="3"/>
  <c r="BM77" i="3" s="1"/>
  <c r="BL6" i="3"/>
  <c r="BK6" i="3"/>
  <c r="BJ6" i="3"/>
  <c r="BI6" i="3"/>
  <c r="BH6" i="3"/>
  <c r="BG6" i="3"/>
  <c r="BF6" i="3"/>
  <c r="BE6" i="3"/>
  <c r="BD6" i="3"/>
  <c r="G6" i="3"/>
  <c r="HU234" i="2"/>
  <c r="EJ234" i="2"/>
  <c r="EI234" i="2"/>
  <c r="EH234" i="2"/>
  <c r="EG234" i="2"/>
  <c r="EF234" i="2"/>
  <c r="EE234" i="2"/>
  <c r="ED234" i="2"/>
  <c r="BM234" i="2"/>
  <c r="BL234" i="2"/>
  <c r="BK234" i="2"/>
  <c r="BJ234" i="2"/>
  <c r="BI234" i="2"/>
  <c r="BH234" i="2"/>
  <c r="BG234" i="2"/>
  <c r="BF234" i="2"/>
  <c r="BE234" i="2"/>
  <c r="BD234" i="2"/>
  <c r="BC234" i="2"/>
  <c r="BB234" i="2"/>
  <c r="F234" i="2"/>
  <c r="HU233" i="2"/>
  <c r="EJ233" i="2"/>
  <c r="EI233" i="2"/>
  <c r="EH233" i="2"/>
  <c r="EG233" i="2"/>
  <c r="EF233" i="2"/>
  <c r="EE233" i="2"/>
  <c r="ED233" i="2"/>
  <c r="BM233" i="2"/>
  <c r="BL233" i="2"/>
  <c r="BK233" i="2"/>
  <c r="BJ233" i="2"/>
  <c r="BI233" i="2"/>
  <c r="BH233" i="2"/>
  <c r="BG233" i="2"/>
  <c r="BF233" i="2"/>
  <c r="BE233" i="2"/>
  <c r="BD233" i="2"/>
  <c r="BC233" i="2"/>
  <c r="BB233" i="2"/>
  <c r="F233" i="2"/>
  <c r="HU232" i="2"/>
  <c r="EJ232" i="2"/>
  <c r="EI232" i="2"/>
  <c r="EH232" i="2"/>
  <c r="EG232" i="2"/>
  <c r="EF232" i="2"/>
  <c r="EE232" i="2"/>
  <c r="ED232" i="2"/>
  <c r="BM232" i="2"/>
  <c r="BL232" i="2"/>
  <c r="BK232" i="2"/>
  <c r="BJ232" i="2"/>
  <c r="BI232" i="2"/>
  <c r="BH232" i="2"/>
  <c r="BG232" i="2"/>
  <c r="BF232" i="2"/>
  <c r="BE232" i="2"/>
  <c r="BD232" i="2"/>
  <c r="BC232" i="2"/>
  <c r="BB232" i="2"/>
  <c r="F232" i="2"/>
  <c r="HU231" i="2"/>
  <c r="EG231" i="2"/>
  <c r="EF231" i="2"/>
  <c r="EE231" i="2"/>
  <c r="ED231" i="2"/>
  <c r="BM231" i="2"/>
  <c r="BL231" i="2"/>
  <c r="BK231" i="2"/>
  <c r="BJ231" i="2"/>
  <c r="BI231" i="2"/>
  <c r="BH231" i="2"/>
  <c r="BG231" i="2"/>
  <c r="BF231" i="2"/>
  <c r="BE231" i="2"/>
  <c r="BD231" i="2"/>
  <c r="BC231" i="2"/>
  <c r="BB231" i="2"/>
  <c r="F231" i="2"/>
  <c r="HU230" i="2"/>
  <c r="EG230" i="2"/>
  <c r="EF230" i="2"/>
  <c r="EE230" i="2"/>
  <c r="ED230" i="2"/>
  <c r="BM230" i="2"/>
  <c r="BL230" i="2"/>
  <c r="BK230" i="2"/>
  <c r="BJ230" i="2"/>
  <c r="BI230" i="2"/>
  <c r="BH230" i="2"/>
  <c r="BG230" i="2"/>
  <c r="BF230" i="2"/>
  <c r="BE230" i="2"/>
  <c r="BD230" i="2"/>
  <c r="BC230" i="2"/>
  <c r="BB230" i="2"/>
  <c r="F230" i="2"/>
  <c r="HU229" i="2"/>
  <c r="EJ229" i="2"/>
  <c r="EI229" i="2"/>
  <c r="EH229" i="2"/>
  <c r="EG229" i="2"/>
  <c r="EF229" i="2"/>
  <c r="EE229" i="2"/>
  <c r="ED229" i="2"/>
  <c r="BM229" i="2"/>
  <c r="BL229" i="2"/>
  <c r="BK229" i="2"/>
  <c r="BJ229" i="2"/>
  <c r="BI229" i="2"/>
  <c r="BH229" i="2"/>
  <c r="BG229" i="2"/>
  <c r="BF229" i="2"/>
  <c r="BE229" i="2"/>
  <c r="BD229" i="2"/>
  <c r="BC229" i="2"/>
  <c r="BB229" i="2"/>
  <c r="F229" i="2"/>
  <c r="HU228" i="2"/>
  <c r="EJ228" i="2"/>
  <c r="EI228" i="2"/>
  <c r="EH228" i="2"/>
  <c r="EG228" i="2"/>
  <c r="EF228" i="2"/>
  <c r="EE228" i="2"/>
  <c r="ED228" i="2"/>
  <c r="BM228" i="2"/>
  <c r="BL228" i="2"/>
  <c r="BK228" i="2"/>
  <c r="BJ228" i="2"/>
  <c r="BI228" i="2"/>
  <c r="BH228" i="2"/>
  <c r="BG228" i="2"/>
  <c r="BF228" i="2"/>
  <c r="BE228" i="2"/>
  <c r="BD228" i="2"/>
  <c r="BC228" i="2"/>
  <c r="BB228" i="2"/>
  <c r="F228" i="2"/>
  <c r="HU227" i="2"/>
  <c r="EJ227" i="2"/>
  <c r="EI227" i="2"/>
  <c r="EH227" i="2"/>
  <c r="EG227" i="2"/>
  <c r="EF227" i="2"/>
  <c r="EE227" i="2"/>
  <c r="ED227" i="2"/>
  <c r="BM227" i="2"/>
  <c r="BL227" i="2"/>
  <c r="BK227" i="2"/>
  <c r="BJ227" i="2"/>
  <c r="BI227" i="2"/>
  <c r="BH227" i="2"/>
  <c r="BG227" i="2"/>
  <c r="BF227" i="2"/>
  <c r="BE227" i="2"/>
  <c r="BD227" i="2"/>
  <c r="BC227" i="2"/>
  <c r="BB227" i="2"/>
  <c r="F227" i="2"/>
  <c r="HU226" i="2"/>
  <c r="EJ226" i="2"/>
  <c r="EI226" i="2"/>
  <c r="EH226" i="2"/>
  <c r="EG226" i="2"/>
  <c r="EF226" i="2"/>
  <c r="EE226" i="2"/>
  <c r="ED226" i="2"/>
  <c r="BM226" i="2"/>
  <c r="BL226" i="2"/>
  <c r="BK226" i="2"/>
  <c r="BJ226" i="2"/>
  <c r="BI226" i="2"/>
  <c r="BH226" i="2"/>
  <c r="BG226" i="2"/>
  <c r="BF226" i="2"/>
  <c r="BE226" i="2"/>
  <c r="BD226" i="2"/>
  <c r="BC226" i="2"/>
  <c r="BB226" i="2"/>
  <c r="F226" i="2"/>
  <c r="HU225" i="2"/>
  <c r="HU224" i="2"/>
  <c r="EJ224" i="2"/>
  <c r="EI224" i="2"/>
  <c r="EH224" i="2"/>
  <c r="EG224" i="2"/>
  <c r="EF224" i="2"/>
  <c r="EE224" i="2"/>
  <c r="ED224" i="2"/>
  <c r="BM224" i="2"/>
  <c r="BL224" i="2"/>
  <c r="BK224" i="2"/>
  <c r="BJ224" i="2"/>
  <c r="BI224" i="2"/>
  <c r="BH224" i="2"/>
  <c r="BG224" i="2"/>
  <c r="BF224" i="2"/>
  <c r="BE224" i="2"/>
  <c r="BD224" i="2"/>
  <c r="BC224" i="2"/>
  <c r="BB224" i="2"/>
  <c r="F224" i="2"/>
  <c r="HU223" i="2"/>
  <c r="EJ223" i="2"/>
  <c r="EI223" i="2"/>
  <c r="EH223" i="2"/>
  <c r="EG223" i="2"/>
  <c r="EF223" i="2"/>
  <c r="EE223" i="2"/>
  <c r="ED223" i="2"/>
  <c r="BM223" i="2"/>
  <c r="BL223" i="2"/>
  <c r="BK223" i="2"/>
  <c r="BJ223" i="2"/>
  <c r="BI223" i="2"/>
  <c r="BH223" i="2"/>
  <c r="BG223" i="2"/>
  <c r="BF223" i="2"/>
  <c r="BE223" i="2"/>
  <c r="BD223" i="2"/>
  <c r="BC223" i="2"/>
  <c r="BB223" i="2"/>
  <c r="F223" i="2"/>
  <c r="HU222" i="2"/>
  <c r="EJ222" i="2"/>
  <c r="EI222" i="2"/>
  <c r="EH222" i="2"/>
  <c r="EG222" i="2"/>
  <c r="EF222" i="2"/>
  <c r="EE222" i="2"/>
  <c r="ED222" i="2"/>
  <c r="BM222" i="2"/>
  <c r="BL222" i="2"/>
  <c r="BK222" i="2"/>
  <c r="BJ222" i="2"/>
  <c r="BI222" i="2"/>
  <c r="BH222" i="2"/>
  <c r="BG222" i="2"/>
  <c r="BF222" i="2"/>
  <c r="BE222" i="2"/>
  <c r="BD222" i="2"/>
  <c r="BC222" i="2"/>
  <c r="BB222" i="2"/>
  <c r="F222" i="2"/>
  <c r="HU221" i="2"/>
  <c r="EI221" i="2"/>
  <c r="EH221" i="2"/>
  <c r="EG221" i="2"/>
  <c r="EF221" i="2"/>
  <c r="EE221" i="2"/>
  <c r="ED221" i="2"/>
  <c r="BM221" i="2"/>
  <c r="BL221" i="2"/>
  <c r="BK221" i="2"/>
  <c r="BJ221" i="2"/>
  <c r="BI221" i="2"/>
  <c r="BH221" i="2"/>
  <c r="BG221" i="2"/>
  <c r="BF221" i="2"/>
  <c r="BE221" i="2"/>
  <c r="BD221" i="2"/>
  <c r="BC221" i="2"/>
  <c r="BB221" i="2"/>
  <c r="F221" i="2"/>
  <c r="HU220" i="2"/>
  <c r="EJ220" i="2"/>
  <c r="EI220" i="2"/>
  <c r="EH220" i="2"/>
  <c r="EG220" i="2"/>
  <c r="EF220" i="2"/>
  <c r="EE220" i="2"/>
  <c r="ED220" i="2"/>
  <c r="BM220" i="2"/>
  <c r="BL220" i="2"/>
  <c r="BK220" i="2"/>
  <c r="BJ220" i="2"/>
  <c r="BI220" i="2"/>
  <c r="BH220" i="2"/>
  <c r="BG220" i="2"/>
  <c r="BF220" i="2"/>
  <c r="BE220" i="2"/>
  <c r="BD220" i="2"/>
  <c r="BC220" i="2"/>
  <c r="BB220" i="2"/>
  <c r="F220" i="2"/>
  <c r="HU219" i="2"/>
  <c r="EJ219" i="2"/>
  <c r="EI219" i="2"/>
  <c r="EH219" i="2"/>
  <c r="EG219" i="2"/>
  <c r="EF219" i="2"/>
  <c r="EE219" i="2"/>
  <c r="ED219" i="2"/>
  <c r="BM219" i="2"/>
  <c r="BL219" i="2"/>
  <c r="BK219" i="2"/>
  <c r="BJ219" i="2"/>
  <c r="BI219" i="2"/>
  <c r="BH219" i="2"/>
  <c r="BG219" i="2"/>
  <c r="BF219" i="2"/>
  <c r="BE219" i="2"/>
  <c r="BD219" i="2"/>
  <c r="BC219" i="2"/>
  <c r="BB219" i="2"/>
  <c r="F219" i="2"/>
  <c r="HU218" i="2"/>
  <c r="EJ218" i="2"/>
  <c r="EI218" i="2"/>
  <c r="EH218" i="2"/>
  <c r="EG218" i="2"/>
  <c r="EF218" i="2"/>
  <c r="EE218" i="2"/>
  <c r="ED218" i="2"/>
  <c r="BM218" i="2"/>
  <c r="BL218" i="2"/>
  <c r="BK218" i="2"/>
  <c r="BJ218" i="2"/>
  <c r="BI218" i="2"/>
  <c r="BH218" i="2"/>
  <c r="BG218" i="2"/>
  <c r="BF218" i="2"/>
  <c r="BE218" i="2"/>
  <c r="BD218" i="2"/>
  <c r="BC218" i="2"/>
  <c r="BB218" i="2"/>
  <c r="F218" i="2"/>
  <c r="HU217" i="2"/>
  <c r="EJ217" i="2"/>
  <c r="EI217" i="2"/>
  <c r="EH217" i="2"/>
  <c r="EG217" i="2"/>
  <c r="EF217" i="2"/>
  <c r="EE217" i="2"/>
  <c r="ED217" i="2"/>
  <c r="BM217" i="2"/>
  <c r="BL217" i="2"/>
  <c r="BK217" i="2"/>
  <c r="BJ217" i="2"/>
  <c r="BI217" i="2"/>
  <c r="BH217" i="2"/>
  <c r="BG217" i="2"/>
  <c r="BF217" i="2"/>
  <c r="BE217" i="2"/>
  <c r="BD217" i="2"/>
  <c r="BC217" i="2"/>
  <c r="BB217" i="2"/>
  <c r="F217" i="2"/>
  <c r="HU216" i="2"/>
  <c r="EF216" i="2"/>
  <c r="EE216" i="2"/>
  <c r="ED216" i="2"/>
  <c r="BM216" i="2"/>
  <c r="BL216" i="2"/>
  <c r="BK216" i="2"/>
  <c r="BJ216" i="2"/>
  <c r="BI216" i="2"/>
  <c r="BH216" i="2"/>
  <c r="BG216" i="2"/>
  <c r="BF216" i="2"/>
  <c r="BE216" i="2"/>
  <c r="BD216" i="2"/>
  <c r="BC216" i="2"/>
  <c r="BB216" i="2"/>
  <c r="F216" i="2"/>
  <c r="HU215" i="2"/>
  <c r="EJ215" i="2"/>
  <c r="EI215" i="2"/>
  <c r="EH215" i="2"/>
  <c r="EG215" i="2"/>
  <c r="EF215" i="2"/>
  <c r="EE215" i="2"/>
  <c r="ED215" i="2"/>
  <c r="BM215" i="2"/>
  <c r="BL215" i="2"/>
  <c r="BK215" i="2"/>
  <c r="BJ215" i="2"/>
  <c r="BI215" i="2"/>
  <c r="BH215" i="2"/>
  <c r="BG215" i="2"/>
  <c r="BF215" i="2"/>
  <c r="BE215" i="2"/>
  <c r="BD215" i="2"/>
  <c r="BC215" i="2"/>
  <c r="BB215" i="2"/>
  <c r="F215" i="2"/>
  <c r="HU214" i="2"/>
  <c r="HU213" i="2"/>
  <c r="EJ213" i="2"/>
  <c r="EI213" i="2"/>
  <c r="EH213" i="2"/>
  <c r="EG213" i="2"/>
  <c r="EF213" i="2"/>
  <c r="EE213" i="2"/>
  <c r="ED213" i="2"/>
  <c r="BM213" i="2"/>
  <c r="BL213" i="2"/>
  <c r="BK213" i="2"/>
  <c r="BJ213" i="2"/>
  <c r="BI213" i="2"/>
  <c r="BH213" i="2"/>
  <c r="BG213" i="2"/>
  <c r="BF213" i="2"/>
  <c r="BE213" i="2"/>
  <c r="BD213" i="2"/>
  <c r="BC213" i="2"/>
  <c r="BB213" i="2"/>
  <c r="F213" i="2"/>
  <c r="HU212" i="2"/>
  <c r="EJ212" i="2"/>
  <c r="EI212" i="2"/>
  <c r="EH212" i="2"/>
  <c r="EG212" i="2"/>
  <c r="EF212" i="2"/>
  <c r="EE212" i="2"/>
  <c r="ED212" i="2"/>
  <c r="BM212" i="2"/>
  <c r="BL212" i="2"/>
  <c r="BK212" i="2"/>
  <c r="BJ212" i="2"/>
  <c r="BI212" i="2"/>
  <c r="BH212" i="2"/>
  <c r="BG212" i="2"/>
  <c r="BF212" i="2"/>
  <c r="BE212" i="2"/>
  <c r="BD212" i="2"/>
  <c r="BC212" i="2"/>
  <c r="BB212" i="2"/>
  <c r="F212" i="2"/>
  <c r="HU211" i="2"/>
  <c r="EI211" i="2"/>
  <c r="EH211" i="2"/>
  <c r="EG211" i="2"/>
  <c r="EF211" i="2"/>
  <c r="EE211" i="2"/>
  <c r="ED211" i="2"/>
  <c r="BM211" i="2"/>
  <c r="BL211" i="2"/>
  <c r="BK211" i="2"/>
  <c r="BJ211" i="2"/>
  <c r="BI211" i="2"/>
  <c r="BH211" i="2"/>
  <c r="BG211" i="2"/>
  <c r="BF211" i="2"/>
  <c r="BE211" i="2"/>
  <c r="BD211" i="2"/>
  <c r="BC211" i="2"/>
  <c r="BB211" i="2"/>
  <c r="F211" i="2"/>
  <c r="HU210" i="2"/>
  <c r="EH210" i="2"/>
  <c r="EG210" i="2"/>
  <c r="EF210" i="2"/>
  <c r="EE210" i="2"/>
  <c r="ED210" i="2"/>
  <c r="BM210" i="2"/>
  <c r="BL210" i="2"/>
  <c r="BK210" i="2"/>
  <c r="BJ210" i="2"/>
  <c r="BI210" i="2"/>
  <c r="BH210" i="2"/>
  <c r="BG210" i="2"/>
  <c r="BF210" i="2"/>
  <c r="BE210" i="2"/>
  <c r="BD210" i="2"/>
  <c r="BC210" i="2"/>
  <c r="BB210" i="2"/>
  <c r="F210" i="2"/>
  <c r="HU209" i="2"/>
  <c r="EJ209" i="2"/>
  <c r="EI209" i="2"/>
  <c r="EH209" i="2"/>
  <c r="EG209" i="2"/>
  <c r="EF209" i="2"/>
  <c r="EE209" i="2"/>
  <c r="ED209" i="2"/>
  <c r="BM209" i="2"/>
  <c r="BL209" i="2"/>
  <c r="BK209" i="2"/>
  <c r="BJ209" i="2"/>
  <c r="BI209" i="2"/>
  <c r="BH209" i="2"/>
  <c r="BG209" i="2"/>
  <c r="BF209" i="2"/>
  <c r="BE209" i="2"/>
  <c r="BD209" i="2"/>
  <c r="BC209" i="2"/>
  <c r="BB209" i="2"/>
  <c r="F209" i="2"/>
  <c r="HU208" i="2"/>
  <c r="EH208" i="2"/>
  <c r="EG208" i="2"/>
  <c r="EF208" i="2"/>
  <c r="EE208" i="2"/>
  <c r="ED208" i="2"/>
  <c r="BM208" i="2"/>
  <c r="BL208" i="2"/>
  <c r="BK208" i="2"/>
  <c r="BJ208" i="2"/>
  <c r="BI208" i="2"/>
  <c r="BH208" i="2"/>
  <c r="BG208" i="2"/>
  <c r="BF208" i="2"/>
  <c r="BE208" i="2"/>
  <c r="BD208" i="2"/>
  <c r="BC208" i="2"/>
  <c r="BB208" i="2"/>
  <c r="F208" i="2"/>
  <c r="HU207" i="2"/>
  <c r="EF207" i="2"/>
  <c r="EE207" i="2"/>
  <c r="ED207" i="2"/>
  <c r="BM207" i="2"/>
  <c r="BL207" i="2"/>
  <c r="BK207" i="2"/>
  <c r="BJ207" i="2"/>
  <c r="BI207" i="2"/>
  <c r="BH207" i="2"/>
  <c r="BG207" i="2"/>
  <c r="BF207" i="2"/>
  <c r="BE207" i="2"/>
  <c r="BD207" i="2"/>
  <c r="BC207" i="2"/>
  <c r="BB207" i="2"/>
  <c r="F207" i="2"/>
  <c r="HU206" i="2"/>
  <c r="EJ206" i="2"/>
  <c r="EI206" i="2"/>
  <c r="EH206" i="2"/>
  <c r="EG206" i="2"/>
  <c r="EF206" i="2"/>
  <c r="EE206" i="2"/>
  <c r="ED206" i="2"/>
  <c r="BM206" i="2"/>
  <c r="BL206" i="2"/>
  <c r="BK206" i="2"/>
  <c r="BJ206" i="2"/>
  <c r="BI206" i="2"/>
  <c r="BH206" i="2"/>
  <c r="BG206" i="2"/>
  <c r="BF206" i="2"/>
  <c r="BE206" i="2"/>
  <c r="BD206" i="2"/>
  <c r="BC206" i="2"/>
  <c r="BB206" i="2"/>
  <c r="F206" i="2"/>
  <c r="HU205" i="2"/>
  <c r="EF205" i="2"/>
  <c r="EE205" i="2"/>
  <c r="ED205" i="2"/>
  <c r="BM205" i="2"/>
  <c r="BL205" i="2"/>
  <c r="BK205" i="2"/>
  <c r="BJ205" i="2"/>
  <c r="BI205" i="2"/>
  <c r="BH205" i="2"/>
  <c r="BG205" i="2"/>
  <c r="BF205" i="2"/>
  <c r="BE205" i="2"/>
  <c r="BD205" i="2"/>
  <c r="BC205" i="2"/>
  <c r="BB205" i="2"/>
  <c r="F205" i="2"/>
  <c r="HU204" i="2"/>
  <c r="EJ204" i="2"/>
  <c r="EI204" i="2"/>
  <c r="EH204" i="2"/>
  <c r="EG204" i="2"/>
  <c r="EF204" i="2"/>
  <c r="EE204" i="2"/>
  <c r="ED204" i="2"/>
  <c r="BM204" i="2"/>
  <c r="BL204" i="2"/>
  <c r="BK204" i="2"/>
  <c r="BJ204" i="2"/>
  <c r="BI204" i="2"/>
  <c r="BH204" i="2"/>
  <c r="BG204" i="2"/>
  <c r="BF204" i="2"/>
  <c r="BE204" i="2"/>
  <c r="BD204" i="2"/>
  <c r="BC204" i="2"/>
  <c r="BB204" i="2"/>
  <c r="F204" i="2"/>
  <c r="HU203" i="2"/>
  <c r="HU202" i="2"/>
  <c r="EH202" i="2"/>
  <c r="EG202" i="2"/>
  <c r="EF202" i="2"/>
  <c r="EE202" i="2"/>
  <c r="ED202" i="2"/>
  <c r="BM202" i="2"/>
  <c r="BL202" i="2"/>
  <c r="BK202" i="2"/>
  <c r="BJ202" i="2"/>
  <c r="BI202" i="2"/>
  <c r="BH202" i="2"/>
  <c r="BG202" i="2"/>
  <c r="BF202" i="2"/>
  <c r="BE202" i="2"/>
  <c r="BD202" i="2"/>
  <c r="BC202" i="2"/>
  <c r="BB202" i="2"/>
  <c r="F202" i="2"/>
  <c r="HU201" i="2"/>
  <c r="EF201" i="2"/>
  <c r="EE201" i="2"/>
  <c r="ED201" i="2"/>
  <c r="BM201" i="2"/>
  <c r="BL201" i="2"/>
  <c r="BK201" i="2"/>
  <c r="BJ201" i="2"/>
  <c r="BI201" i="2"/>
  <c r="BH201" i="2"/>
  <c r="BG201" i="2"/>
  <c r="BF201" i="2"/>
  <c r="BE201" i="2"/>
  <c r="BD201" i="2"/>
  <c r="BC201" i="2"/>
  <c r="BB201" i="2"/>
  <c r="F201" i="2"/>
  <c r="HU200" i="2"/>
  <c r="EI200" i="2"/>
  <c r="EH200" i="2"/>
  <c r="EG200" i="2"/>
  <c r="EF200" i="2"/>
  <c r="EE200" i="2"/>
  <c r="ED200" i="2"/>
  <c r="BM200" i="2"/>
  <c r="BL200" i="2"/>
  <c r="BK200" i="2"/>
  <c r="BJ200" i="2"/>
  <c r="BI200" i="2"/>
  <c r="BH200" i="2"/>
  <c r="BG200" i="2"/>
  <c r="BF200" i="2"/>
  <c r="BE200" i="2"/>
  <c r="BD200" i="2"/>
  <c r="BC200" i="2"/>
  <c r="BB200" i="2"/>
  <c r="F200" i="2"/>
  <c r="HU199" i="2"/>
  <c r="EJ199" i="2"/>
  <c r="EI199" i="2"/>
  <c r="EH199" i="2"/>
  <c r="EG199" i="2"/>
  <c r="EF199" i="2"/>
  <c r="EE199" i="2"/>
  <c r="ED199" i="2"/>
  <c r="BM199" i="2"/>
  <c r="BL199" i="2"/>
  <c r="BK199" i="2"/>
  <c r="BJ199" i="2"/>
  <c r="BI199" i="2"/>
  <c r="BH199" i="2"/>
  <c r="BG199" i="2"/>
  <c r="BF199" i="2"/>
  <c r="BE199" i="2"/>
  <c r="BD199" i="2"/>
  <c r="BC199" i="2"/>
  <c r="BB199" i="2"/>
  <c r="F199" i="2"/>
  <c r="HU198" i="2"/>
  <c r="EJ198" i="2"/>
  <c r="EI198" i="2"/>
  <c r="EH198" i="2"/>
  <c r="EG198" i="2"/>
  <c r="EF198" i="2"/>
  <c r="EE198" i="2"/>
  <c r="ED198" i="2"/>
  <c r="BM198" i="2"/>
  <c r="BL198" i="2"/>
  <c r="BK198" i="2"/>
  <c r="BJ198" i="2"/>
  <c r="BI198" i="2"/>
  <c r="BH198" i="2"/>
  <c r="BG198" i="2"/>
  <c r="BF198" i="2"/>
  <c r="BE198" i="2"/>
  <c r="BD198" i="2"/>
  <c r="BC198" i="2"/>
  <c r="BB198" i="2"/>
  <c r="F198" i="2"/>
  <c r="HU197" i="2"/>
  <c r="EJ197" i="2"/>
  <c r="EI197" i="2"/>
  <c r="EH197" i="2"/>
  <c r="EG197" i="2"/>
  <c r="EF197" i="2"/>
  <c r="EE197" i="2"/>
  <c r="ED197" i="2"/>
  <c r="BM197" i="2"/>
  <c r="BL197" i="2"/>
  <c r="BK197" i="2"/>
  <c r="BJ197" i="2"/>
  <c r="BI197" i="2"/>
  <c r="BH197" i="2"/>
  <c r="BG197" i="2"/>
  <c r="BF197" i="2"/>
  <c r="BE197" i="2"/>
  <c r="BD197" i="2"/>
  <c r="BC197" i="2"/>
  <c r="BB197" i="2"/>
  <c r="F197" i="2"/>
  <c r="HU196" i="2"/>
  <c r="EI196" i="2"/>
  <c r="EH196" i="2"/>
  <c r="EG196" i="2"/>
  <c r="EF196" i="2"/>
  <c r="EE196" i="2"/>
  <c r="ED196" i="2"/>
  <c r="BM196" i="2"/>
  <c r="BL196" i="2"/>
  <c r="BK196" i="2"/>
  <c r="BJ196" i="2"/>
  <c r="BI196" i="2"/>
  <c r="BH196" i="2"/>
  <c r="BG196" i="2"/>
  <c r="BF196" i="2"/>
  <c r="BE196" i="2"/>
  <c r="BD196" i="2"/>
  <c r="BC196" i="2"/>
  <c r="BB196" i="2"/>
  <c r="F196" i="2"/>
  <c r="HU195" i="2"/>
  <c r="EF195" i="2"/>
  <c r="EE195" i="2"/>
  <c r="ED195" i="2"/>
  <c r="BM195" i="2"/>
  <c r="BL195" i="2"/>
  <c r="BK195" i="2"/>
  <c r="BJ195" i="2"/>
  <c r="BI195" i="2"/>
  <c r="BH195" i="2"/>
  <c r="BG195" i="2"/>
  <c r="BF195" i="2"/>
  <c r="BE195" i="2"/>
  <c r="BD195" i="2"/>
  <c r="BC195" i="2"/>
  <c r="BB195" i="2"/>
  <c r="F195" i="2"/>
  <c r="HU194" i="2"/>
  <c r="EF194" i="2"/>
  <c r="EE194" i="2"/>
  <c r="ED194" i="2"/>
  <c r="BM194" i="2"/>
  <c r="BL194" i="2"/>
  <c r="BK194" i="2"/>
  <c r="BJ194" i="2"/>
  <c r="BI194" i="2"/>
  <c r="BH194" i="2"/>
  <c r="BG194" i="2"/>
  <c r="BF194" i="2"/>
  <c r="BE194" i="2"/>
  <c r="BD194" i="2"/>
  <c r="BC194" i="2"/>
  <c r="BB194" i="2"/>
  <c r="F194" i="2"/>
  <c r="HU193" i="2"/>
  <c r="EI193" i="2"/>
  <c r="EH193" i="2"/>
  <c r="EG193" i="2"/>
  <c r="EF193" i="2"/>
  <c r="EE193" i="2"/>
  <c r="ED193" i="2"/>
  <c r="BM193" i="2"/>
  <c r="BL193" i="2"/>
  <c r="BK193" i="2"/>
  <c r="BJ193" i="2"/>
  <c r="BI193" i="2"/>
  <c r="BH193" i="2"/>
  <c r="BG193" i="2"/>
  <c r="BF193" i="2"/>
  <c r="BE193" i="2"/>
  <c r="BD193" i="2"/>
  <c r="BC193" i="2"/>
  <c r="BB193" i="2"/>
  <c r="F193" i="2"/>
  <c r="HU192" i="2"/>
  <c r="HU191" i="2"/>
  <c r="EI191" i="2"/>
  <c r="EH191" i="2"/>
  <c r="EG191" i="2"/>
  <c r="EF191" i="2"/>
  <c r="EE191" i="2"/>
  <c r="ED191" i="2"/>
  <c r="BM191" i="2"/>
  <c r="BL191" i="2"/>
  <c r="BK191" i="2"/>
  <c r="BJ191" i="2"/>
  <c r="BI191" i="2"/>
  <c r="BH191" i="2"/>
  <c r="BG191" i="2"/>
  <c r="BF191" i="2"/>
  <c r="BE191" i="2"/>
  <c r="BD191" i="2"/>
  <c r="BC191" i="2"/>
  <c r="BB191" i="2"/>
  <c r="F191" i="2"/>
  <c r="HU190" i="2"/>
  <c r="EH190" i="2"/>
  <c r="EG190" i="2"/>
  <c r="EF190" i="2"/>
  <c r="EE190" i="2"/>
  <c r="ED190" i="2"/>
  <c r="BM190" i="2"/>
  <c r="BL190" i="2"/>
  <c r="BK190" i="2"/>
  <c r="BJ190" i="2"/>
  <c r="BI190" i="2"/>
  <c r="BH190" i="2"/>
  <c r="BG190" i="2"/>
  <c r="BF190" i="2"/>
  <c r="BE190" i="2"/>
  <c r="BD190" i="2"/>
  <c r="BC190" i="2"/>
  <c r="BB190" i="2"/>
  <c r="F190" i="2"/>
  <c r="HU189" i="2"/>
  <c r="EJ189" i="2"/>
  <c r="EI189" i="2"/>
  <c r="EH189" i="2"/>
  <c r="EG189" i="2"/>
  <c r="EF189" i="2"/>
  <c r="EE189" i="2"/>
  <c r="ED189" i="2"/>
  <c r="BM189" i="2"/>
  <c r="BL189" i="2"/>
  <c r="BK189" i="2"/>
  <c r="BJ189" i="2"/>
  <c r="BI189" i="2"/>
  <c r="BH189" i="2"/>
  <c r="BG189" i="2"/>
  <c r="BF189" i="2"/>
  <c r="BE189" i="2"/>
  <c r="BD189" i="2"/>
  <c r="BC189" i="2"/>
  <c r="BB189" i="2"/>
  <c r="F189" i="2"/>
  <c r="HU188" i="2"/>
  <c r="EF188" i="2"/>
  <c r="EE188" i="2"/>
  <c r="ED188" i="2"/>
  <c r="BM188" i="2"/>
  <c r="BL188" i="2"/>
  <c r="BK188" i="2"/>
  <c r="BJ188" i="2"/>
  <c r="BI188" i="2"/>
  <c r="BH188" i="2"/>
  <c r="BG188" i="2"/>
  <c r="BF188" i="2"/>
  <c r="BE188" i="2"/>
  <c r="BD188" i="2"/>
  <c r="BC188" i="2"/>
  <c r="BB188" i="2"/>
  <c r="F188" i="2"/>
  <c r="HU187" i="2"/>
  <c r="EF187" i="2"/>
  <c r="EE187" i="2"/>
  <c r="ED187" i="2"/>
  <c r="BM187" i="2"/>
  <c r="BL187" i="2"/>
  <c r="BK187" i="2"/>
  <c r="BJ187" i="2"/>
  <c r="BI187" i="2"/>
  <c r="BH187" i="2"/>
  <c r="BG187" i="2"/>
  <c r="BF187" i="2"/>
  <c r="BE187" i="2"/>
  <c r="BD187" i="2"/>
  <c r="BC187" i="2"/>
  <c r="BB187" i="2"/>
  <c r="F187" i="2"/>
  <c r="HU186" i="2"/>
  <c r="EJ186" i="2"/>
  <c r="EI186" i="2"/>
  <c r="EH186" i="2"/>
  <c r="EG186" i="2"/>
  <c r="EF186" i="2"/>
  <c r="EE186" i="2"/>
  <c r="ED186" i="2"/>
  <c r="BM186" i="2"/>
  <c r="BL186" i="2"/>
  <c r="BK186" i="2"/>
  <c r="BJ186" i="2"/>
  <c r="BI186" i="2"/>
  <c r="BH186" i="2"/>
  <c r="BG186" i="2"/>
  <c r="BF186" i="2"/>
  <c r="BE186" i="2"/>
  <c r="BD186" i="2"/>
  <c r="BC186" i="2"/>
  <c r="BB186" i="2"/>
  <c r="F186" i="2"/>
  <c r="HU185" i="2"/>
  <c r="EJ185" i="2"/>
  <c r="EI185" i="2"/>
  <c r="EH185" i="2"/>
  <c r="EG185" i="2"/>
  <c r="EF185" i="2"/>
  <c r="EE185" i="2"/>
  <c r="ED185" i="2"/>
  <c r="BM185" i="2"/>
  <c r="BL185" i="2"/>
  <c r="BK185" i="2"/>
  <c r="BJ185" i="2"/>
  <c r="BI185" i="2"/>
  <c r="BH185" i="2"/>
  <c r="BG185" i="2"/>
  <c r="BF185" i="2"/>
  <c r="BE185" i="2"/>
  <c r="BD185" i="2"/>
  <c r="BC185" i="2"/>
  <c r="BB185" i="2"/>
  <c r="F185" i="2"/>
  <c r="HU184" i="2"/>
  <c r="EJ184" i="2"/>
  <c r="EI184" i="2"/>
  <c r="EH184" i="2"/>
  <c r="EG184" i="2"/>
  <c r="EF184" i="2"/>
  <c r="EE184" i="2"/>
  <c r="ED184" i="2"/>
  <c r="BM184" i="2"/>
  <c r="BL184" i="2"/>
  <c r="BK184" i="2"/>
  <c r="BJ184" i="2"/>
  <c r="BI184" i="2"/>
  <c r="BH184" i="2"/>
  <c r="BG184" i="2"/>
  <c r="BF184" i="2"/>
  <c r="BE184" i="2"/>
  <c r="BD184" i="2"/>
  <c r="BC184" i="2"/>
  <c r="BB184" i="2"/>
  <c r="F184" i="2"/>
  <c r="HU183" i="2"/>
  <c r="EI183" i="2"/>
  <c r="EH183" i="2"/>
  <c r="EG183" i="2"/>
  <c r="EF183" i="2"/>
  <c r="EE183" i="2"/>
  <c r="ED183" i="2"/>
  <c r="BM183" i="2"/>
  <c r="BL183" i="2"/>
  <c r="BK183" i="2"/>
  <c r="BJ183" i="2"/>
  <c r="BI183" i="2"/>
  <c r="BH183" i="2"/>
  <c r="BG183" i="2"/>
  <c r="BF183" i="2"/>
  <c r="BE183" i="2"/>
  <c r="BD183" i="2"/>
  <c r="BC183" i="2"/>
  <c r="BB183" i="2"/>
  <c r="F183" i="2"/>
  <c r="HU182" i="2"/>
  <c r="EH182" i="2"/>
  <c r="EG182" i="2"/>
  <c r="EF182" i="2"/>
  <c r="EE182" i="2"/>
  <c r="ED182" i="2"/>
  <c r="BM182" i="2"/>
  <c r="BL182" i="2"/>
  <c r="BK182" i="2"/>
  <c r="BJ182" i="2"/>
  <c r="BI182" i="2"/>
  <c r="BH182" i="2"/>
  <c r="BG182" i="2"/>
  <c r="BF182" i="2"/>
  <c r="BE182" i="2"/>
  <c r="BD182" i="2"/>
  <c r="BC182" i="2"/>
  <c r="BB182" i="2"/>
  <c r="F182" i="2"/>
  <c r="HU181" i="2"/>
  <c r="HU180" i="2"/>
  <c r="EE180" i="2"/>
  <c r="ED180" i="2"/>
  <c r="BM180" i="2"/>
  <c r="BL180" i="2"/>
  <c r="BK180" i="2"/>
  <c r="BJ180" i="2"/>
  <c r="BI180" i="2"/>
  <c r="BH180" i="2"/>
  <c r="BG180" i="2"/>
  <c r="BF180" i="2"/>
  <c r="BE180" i="2"/>
  <c r="BD180" i="2"/>
  <c r="BC180" i="2"/>
  <c r="BB180" i="2"/>
  <c r="F180" i="2"/>
  <c r="HU179" i="2"/>
  <c r="EG179" i="2"/>
  <c r="EF179" i="2"/>
  <c r="EE179" i="2"/>
  <c r="ED179" i="2"/>
  <c r="BM179" i="2"/>
  <c r="BL179" i="2"/>
  <c r="BK179" i="2"/>
  <c r="BJ179" i="2"/>
  <c r="BI179" i="2"/>
  <c r="BH179" i="2"/>
  <c r="BG179" i="2"/>
  <c r="BF179" i="2"/>
  <c r="BE179" i="2"/>
  <c r="BD179" i="2"/>
  <c r="BC179" i="2"/>
  <c r="BB179" i="2"/>
  <c r="F179" i="2"/>
  <c r="HU178" i="2"/>
  <c r="EH178" i="2"/>
  <c r="EG178" i="2"/>
  <c r="EF178" i="2"/>
  <c r="EE178" i="2"/>
  <c r="ED178" i="2"/>
  <c r="BM178" i="2"/>
  <c r="BL178" i="2"/>
  <c r="BK178" i="2"/>
  <c r="BJ178" i="2"/>
  <c r="BI178" i="2"/>
  <c r="BH178" i="2"/>
  <c r="BG178" i="2"/>
  <c r="BF178" i="2"/>
  <c r="BE178" i="2"/>
  <c r="BD178" i="2"/>
  <c r="BC178" i="2"/>
  <c r="BB178" i="2"/>
  <c r="F178" i="2"/>
  <c r="HU177" i="2"/>
  <c r="EJ177" i="2"/>
  <c r="EI177" i="2"/>
  <c r="EH177" i="2"/>
  <c r="EG177" i="2"/>
  <c r="EF177" i="2"/>
  <c r="EE177" i="2"/>
  <c r="ED177" i="2"/>
  <c r="BM177" i="2"/>
  <c r="BL177" i="2"/>
  <c r="BK177" i="2"/>
  <c r="BJ177" i="2"/>
  <c r="BI177" i="2"/>
  <c r="BH177" i="2"/>
  <c r="BG177" i="2"/>
  <c r="BF177" i="2"/>
  <c r="BE177" i="2"/>
  <c r="BD177" i="2"/>
  <c r="BC177" i="2"/>
  <c r="BB177" i="2"/>
  <c r="F177" i="2"/>
  <c r="HU176" i="2"/>
  <c r="EJ176" i="2"/>
  <c r="EI176" i="2"/>
  <c r="EH176" i="2"/>
  <c r="EG176" i="2"/>
  <c r="EF176" i="2"/>
  <c r="EE176" i="2"/>
  <c r="ED176" i="2"/>
  <c r="BM176" i="2"/>
  <c r="BL176" i="2"/>
  <c r="BK176" i="2"/>
  <c r="BJ176" i="2"/>
  <c r="BI176" i="2"/>
  <c r="BH176" i="2"/>
  <c r="BG176" i="2"/>
  <c r="BF176" i="2"/>
  <c r="BE176" i="2"/>
  <c r="BD176" i="2"/>
  <c r="BC176" i="2"/>
  <c r="BB176" i="2"/>
  <c r="F176" i="2"/>
  <c r="HU175" i="2"/>
  <c r="EF175" i="2"/>
  <c r="EE175" i="2"/>
  <c r="ED175" i="2"/>
  <c r="BM175" i="2"/>
  <c r="BL175" i="2"/>
  <c r="BK175" i="2"/>
  <c r="BJ175" i="2"/>
  <c r="BI175" i="2"/>
  <c r="BH175" i="2"/>
  <c r="BG175" i="2"/>
  <c r="BF175" i="2"/>
  <c r="BE175" i="2"/>
  <c r="BD175" i="2"/>
  <c r="BC175" i="2"/>
  <c r="BB175" i="2"/>
  <c r="F175" i="2"/>
  <c r="HU174" i="2"/>
  <c r="EE174" i="2"/>
  <c r="ED174" i="2"/>
  <c r="BM174" i="2"/>
  <c r="BL174" i="2"/>
  <c r="BK174" i="2"/>
  <c r="BJ174" i="2"/>
  <c r="BI174" i="2"/>
  <c r="BH174" i="2"/>
  <c r="BG174" i="2"/>
  <c r="BF174" i="2"/>
  <c r="BE174" i="2"/>
  <c r="BD174" i="2"/>
  <c r="BC174" i="2"/>
  <c r="BB174" i="2"/>
  <c r="F174" i="2"/>
  <c r="HU173" i="2"/>
  <c r="EJ173" i="2"/>
  <c r="EI173" i="2"/>
  <c r="EH173" i="2"/>
  <c r="EG173" i="2"/>
  <c r="EF173" i="2"/>
  <c r="EE173" i="2"/>
  <c r="ED173" i="2"/>
  <c r="BM173" i="2"/>
  <c r="BL173" i="2"/>
  <c r="BK173" i="2"/>
  <c r="BJ173" i="2"/>
  <c r="BI173" i="2"/>
  <c r="BH173" i="2"/>
  <c r="BG173" i="2"/>
  <c r="BF173" i="2"/>
  <c r="BE173" i="2"/>
  <c r="BD173" i="2"/>
  <c r="BC173" i="2"/>
  <c r="BB173" i="2"/>
  <c r="F173" i="2"/>
  <c r="HU172" i="2"/>
  <c r="EJ172" i="2"/>
  <c r="EI172" i="2"/>
  <c r="EH172" i="2"/>
  <c r="EG172" i="2"/>
  <c r="EF172" i="2"/>
  <c r="EE172" i="2"/>
  <c r="ED172" i="2"/>
  <c r="BM172" i="2"/>
  <c r="BL172" i="2"/>
  <c r="BK172" i="2"/>
  <c r="BJ172" i="2"/>
  <c r="BI172" i="2"/>
  <c r="BH172" i="2"/>
  <c r="BG172" i="2"/>
  <c r="BF172" i="2"/>
  <c r="BE172" i="2"/>
  <c r="BD172" i="2"/>
  <c r="BC172" i="2"/>
  <c r="BB172" i="2"/>
  <c r="F172" i="2"/>
  <c r="HU171" i="2"/>
  <c r="EJ171" i="2"/>
  <c r="EI171" i="2"/>
  <c r="EH171" i="2"/>
  <c r="EG171" i="2"/>
  <c r="EF171" i="2"/>
  <c r="EE171" i="2"/>
  <c r="ED171" i="2"/>
  <c r="BM171" i="2"/>
  <c r="BL171" i="2"/>
  <c r="BK171" i="2"/>
  <c r="BJ171" i="2"/>
  <c r="BI171" i="2"/>
  <c r="BH171" i="2"/>
  <c r="BG171" i="2"/>
  <c r="BF171" i="2"/>
  <c r="BE171" i="2"/>
  <c r="BD171" i="2"/>
  <c r="BC171" i="2"/>
  <c r="BB171" i="2"/>
  <c r="F171" i="2"/>
  <c r="HU170" i="2"/>
  <c r="HU169" i="2"/>
  <c r="EF169" i="2"/>
  <c r="EE169" i="2"/>
  <c r="ED169" i="2"/>
  <c r="BM169" i="2"/>
  <c r="BL169" i="2"/>
  <c r="BK169" i="2"/>
  <c r="BJ169" i="2"/>
  <c r="BI169" i="2"/>
  <c r="BH169" i="2"/>
  <c r="BG169" i="2"/>
  <c r="BF169" i="2"/>
  <c r="BE169" i="2"/>
  <c r="BD169" i="2"/>
  <c r="BC169" i="2"/>
  <c r="BB169" i="2"/>
  <c r="F169" i="2"/>
  <c r="HU168" i="2"/>
  <c r="EJ168" i="2"/>
  <c r="EI168" i="2"/>
  <c r="EH168" i="2"/>
  <c r="EG168" i="2"/>
  <c r="EF168" i="2"/>
  <c r="EE168" i="2"/>
  <c r="ED168" i="2"/>
  <c r="BM168" i="2"/>
  <c r="BL168" i="2"/>
  <c r="BK168" i="2"/>
  <c r="BJ168" i="2"/>
  <c r="BI168" i="2"/>
  <c r="BH168" i="2"/>
  <c r="BG168" i="2"/>
  <c r="BF168" i="2"/>
  <c r="BE168" i="2"/>
  <c r="BD168" i="2"/>
  <c r="BC168" i="2"/>
  <c r="BB168" i="2"/>
  <c r="F168" i="2"/>
  <c r="HU167" i="2"/>
  <c r="EJ167" i="2"/>
  <c r="EI167" i="2"/>
  <c r="EH167" i="2"/>
  <c r="EG167" i="2"/>
  <c r="EF167" i="2"/>
  <c r="EE167" i="2"/>
  <c r="ED167" i="2"/>
  <c r="BM167" i="2"/>
  <c r="BL167" i="2"/>
  <c r="BK167" i="2"/>
  <c r="BJ167" i="2"/>
  <c r="BI167" i="2"/>
  <c r="BH167" i="2"/>
  <c r="BG167" i="2"/>
  <c r="BF167" i="2"/>
  <c r="BE167" i="2"/>
  <c r="BD167" i="2"/>
  <c r="BC167" i="2"/>
  <c r="BB167" i="2"/>
  <c r="F167" i="2"/>
  <c r="HU166" i="2"/>
  <c r="EJ166" i="2"/>
  <c r="EI166" i="2"/>
  <c r="EH166" i="2"/>
  <c r="EG166" i="2"/>
  <c r="EF166" i="2"/>
  <c r="EE166" i="2"/>
  <c r="ED166" i="2"/>
  <c r="BM166" i="2"/>
  <c r="BL166" i="2"/>
  <c r="BK166" i="2"/>
  <c r="BJ166" i="2"/>
  <c r="BI166" i="2"/>
  <c r="BH166" i="2"/>
  <c r="BG166" i="2"/>
  <c r="BF166" i="2"/>
  <c r="BE166" i="2"/>
  <c r="BD166" i="2"/>
  <c r="BC166" i="2"/>
  <c r="BB166" i="2"/>
  <c r="F166" i="2"/>
  <c r="HU165" i="2"/>
  <c r="EJ165" i="2"/>
  <c r="EI165" i="2"/>
  <c r="EH165" i="2"/>
  <c r="EG165" i="2"/>
  <c r="EF165" i="2"/>
  <c r="EE165" i="2"/>
  <c r="ED165" i="2"/>
  <c r="BM165" i="2"/>
  <c r="BL165" i="2"/>
  <c r="BK165" i="2"/>
  <c r="BJ165" i="2"/>
  <c r="BI165" i="2"/>
  <c r="BH165" i="2"/>
  <c r="BG165" i="2"/>
  <c r="BF165" i="2"/>
  <c r="BE165" i="2"/>
  <c r="BD165" i="2"/>
  <c r="BC165" i="2"/>
  <c r="BB165" i="2"/>
  <c r="F165" i="2"/>
  <c r="HU164" i="2"/>
  <c r="EF164" i="2"/>
  <c r="EE164" i="2"/>
  <c r="ED164" i="2"/>
  <c r="BM164" i="2"/>
  <c r="BL164" i="2"/>
  <c r="BK164" i="2"/>
  <c r="BJ164" i="2"/>
  <c r="BI164" i="2"/>
  <c r="BH164" i="2"/>
  <c r="BG164" i="2"/>
  <c r="BF164" i="2"/>
  <c r="BE164" i="2"/>
  <c r="BD164" i="2"/>
  <c r="BC164" i="2"/>
  <c r="BB164" i="2"/>
  <c r="F164" i="2"/>
  <c r="HU163" i="2"/>
  <c r="EE163" i="2"/>
  <c r="ED163" i="2"/>
  <c r="BM163" i="2"/>
  <c r="BL163" i="2"/>
  <c r="BK163" i="2"/>
  <c r="BJ163" i="2"/>
  <c r="BI163" i="2"/>
  <c r="BH163" i="2"/>
  <c r="BG163" i="2"/>
  <c r="BF163" i="2"/>
  <c r="BE163" i="2"/>
  <c r="BD163" i="2"/>
  <c r="BC163" i="2"/>
  <c r="BB163" i="2"/>
  <c r="F163" i="2"/>
  <c r="HU162" i="2"/>
  <c r="EH162" i="2"/>
  <c r="EG162" i="2"/>
  <c r="EF162" i="2"/>
  <c r="EE162" i="2"/>
  <c r="ED162" i="2"/>
  <c r="BM162" i="2"/>
  <c r="BL162" i="2"/>
  <c r="BK162" i="2"/>
  <c r="BJ162" i="2"/>
  <c r="BI162" i="2"/>
  <c r="BH162" i="2"/>
  <c r="BG162" i="2"/>
  <c r="BF162" i="2"/>
  <c r="BE162" i="2"/>
  <c r="BD162" i="2"/>
  <c r="BC162" i="2"/>
  <c r="BB162" i="2"/>
  <c r="F162" i="2"/>
  <c r="HU161" i="2"/>
  <c r="EH161" i="2"/>
  <c r="EG161" i="2"/>
  <c r="EF161" i="2"/>
  <c r="EE161" i="2"/>
  <c r="ED161" i="2"/>
  <c r="BM161" i="2"/>
  <c r="BL161" i="2"/>
  <c r="BK161" i="2"/>
  <c r="BJ161" i="2"/>
  <c r="BI161" i="2"/>
  <c r="BH161" i="2"/>
  <c r="BG161" i="2"/>
  <c r="BF161" i="2"/>
  <c r="BE161" i="2"/>
  <c r="BD161" i="2"/>
  <c r="BC161" i="2"/>
  <c r="BB161" i="2"/>
  <c r="F161" i="2"/>
  <c r="HU160" i="2"/>
  <c r="EJ160" i="2"/>
  <c r="EI160" i="2"/>
  <c r="EH160" i="2"/>
  <c r="EG160" i="2"/>
  <c r="EF160" i="2"/>
  <c r="EE160" i="2"/>
  <c r="ED160" i="2"/>
  <c r="BM160" i="2"/>
  <c r="BL160" i="2"/>
  <c r="BK160" i="2"/>
  <c r="BJ160" i="2"/>
  <c r="BI160" i="2"/>
  <c r="BH160" i="2"/>
  <c r="BG160" i="2"/>
  <c r="BF160" i="2"/>
  <c r="BE160" i="2"/>
  <c r="BD160" i="2"/>
  <c r="BC160" i="2"/>
  <c r="BB160" i="2"/>
  <c r="F160" i="2"/>
  <c r="HU159" i="2"/>
  <c r="HU158" i="2"/>
  <c r="EG158" i="2"/>
  <c r="EF158" i="2"/>
  <c r="EE158" i="2"/>
  <c r="ED158" i="2"/>
  <c r="BM158" i="2"/>
  <c r="BL158" i="2"/>
  <c r="BK158" i="2"/>
  <c r="BJ158" i="2"/>
  <c r="BI158" i="2"/>
  <c r="BH158" i="2"/>
  <c r="BG158" i="2"/>
  <c r="BF158" i="2"/>
  <c r="BE158" i="2"/>
  <c r="BD158" i="2"/>
  <c r="BC158" i="2"/>
  <c r="BB158" i="2"/>
  <c r="F158" i="2"/>
  <c r="HU157" i="2"/>
  <c r="EJ157" i="2"/>
  <c r="EI157" i="2"/>
  <c r="EH157" i="2"/>
  <c r="EG157" i="2"/>
  <c r="EF157" i="2"/>
  <c r="EE157" i="2"/>
  <c r="ED157" i="2"/>
  <c r="BM157" i="2"/>
  <c r="BL157" i="2"/>
  <c r="BK157" i="2"/>
  <c r="BJ157" i="2"/>
  <c r="BI157" i="2"/>
  <c r="BH157" i="2"/>
  <c r="BG157" i="2"/>
  <c r="BF157" i="2"/>
  <c r="BE157" i="2"/>
  <c r="BD157" i="2"/>
  <c r="BC157" i="2"/>
  <c r="BB157" i="2"/>
  <c r="F157" i="2"/>
  <c r="HU156" i="2"/>
  <c r="EJ156" i="2"/>
  <c r="EI156" i="2"/>
  <c r="EH156" i="2"/>
  <c r="EG156" i="2"/>
  <c r="EF156" i="2"/>
  <c r="EE156" i="2"/>
  <c r="ED156" i="2"/>
  <c r="BM156" i="2"/>
  <c r="BL156" i="2"/>
  <c r="BK156" i="2"/>
  <c r="BJ156" i="2"/>
  <c r="BI156" i="2"/>
  <c r="BH156" i="2"/>
  <c r="BG156" i="2"/>
  <c r="BF156" i="2"/>
  <c r="BE156" i="2"/>
  <c r="BD156" i="2"/>
  <c r="BC156" i="2"/>
  <c r="BB156" i="2"/>
  <c r="F156" i="2"/>
  <c r="HU155" i="2"/>
  <c r="EG155" i="2"/>
  <c r="EF155" i="2"/>
  <c r="EE155" i="2"/>
  <c r="ED155" i="2"/>
  <c r="BM155" i="2"/>
  <c r="BL155" i="2"/>
  <c r="BK155" i="2"/>
  <c r="BJ155" i="2"/>
  <c r="BI155" i="2"/>
  <c r="BH155" i="2"/>
  <c r="BG155" i="2"/>
  <c r="BF155" i="2"/>
  <c r="BE155" i="2"/>
  <c r="BD155" i="2"/>
  <c r="BC155" i="2"/>
  <c r="BB155" i="2"/>
  <c r="F155" i="2"/>
  <c r="HU154" i="2"/>
  <c r="EG154" i="2"/>
  <c r="EF154" i="2"/>
  <c r="EE154" i="2"/>
  <c r="ED154" i="2"/>
  <c r="BM154" i="2"/>
  <c r="BL154" i="2"/>
  <c r="BK154" i="2"/>
  <c r="BJ154" i="2"/>
  <c r="BI154" i="2"/>
  <c r="BH154" i="2"/>
  <c r="BG154" i="2"/>
  <c r="BF154" i="2"/>
  <c r="BE154" i="2"/>
  <c r="BD154" i="2"/>
  <c r="BC154" i="2"/>
  <c r="BB154" i="2"/>
  <c r="F154" i="2"/>
  <c r="HU153" i="2"/>
  <c r="EJ153" i="2"/>
  <c r="EI153" i="2"/>
  <c r="EH153" i="2"/>
  <c r="EG153" i="2"/>
  <c r="EF153" i="2"/>
  <c r="EE153" i="2"/>
  <c r="ED153" i="2"/>
  <c r="BM153" i="2"/>
  <c r="BL153" i="2"/>
  <c r="BK153" i="2"/>
  <c r="BJ153" i="2"/>
  <c r="BI153" i="2"/>
  <c r="BH153" i="2"/>
  <c r="BG153" i="2"/>
  <c r="BF153" i="2"/>
  <c r="BE153" i="2"/>
  <c r="BD153" i="2"/>
  <c r="BC153" i="2"/>
  <c r="BB153" i="2"/>
  <c r="F153" i="2"/>
  <c r="HU152" i="2"/>
  <c r="EH152" i="2"/>
  <c r="EG152" i="2"/>
  <c r="EF152" i="2"/>
  <c r="EE152" i="2"/>
  <c r="ED152" i="2"/>
  <c r="BM152" i="2"/>
  <c r="BL152" i="2"/>
  <c r="BK152" i="2"/>
  <c r="BJ152" i="2"/>
  <c r="BI152" i="2"/>
  <c r="BH152" i="2"/>
  <c r="BG152" i="2"/>
  <c r="BF152" i="2"/>
  <c r="BE152" i="2"/>
  <c r="BD152" i="2"/>
  <c r="BC152" i="2"/>
  <c r="BB152" i="2"/>
  <c r="F152" i="2"/>
  <c r="HU151" i="2"/>
  <c r="EJ151" i="2"/>
  <c r="EI151" i="2"/>
  <c r="EH151" i="2"/>
  <c r="EG151" i="2"/>
  <c r="EF151" i="2"/>
  <c r="EE151" i="2"/>
  <c r="ED151" i="2"/>
  <c r="BM151" i="2"/>
  <c r="BL151" i="2"/>
  <c r="BK151" i="2"/>
  <c r="BJ151" i="2"/>
  <c r="BI151" i="2"/>
  <c r="BH151" i="2"/>
  <c r="BG151" i="2"/>
  <c r="BF151" i="2"/>
  <c r="BE151" i="2"/>
  <c r="BD151" i="2"/>
  <c r="BC151" i="2"/>
  <c r="BB151" i="2"/>
  <c r="F151" i="2"/>
  <c r="HU150" i="2"/>
  <c r="EJ150" i="2"/>
  <c r="EI150" i="2"/>
  <c r="EH150" i="2"/>
  <c r="EG150" i="2"/>
  <c r="EF150" i="2"/>
  <c r="EE150" i="2"/>
  <c r="ED150" i="2"/>
  <c r="BM150" i="2"/>
  <c r="BL150" i="2"/>
  <c r="BK150" i="2"/>
  <c r="BJ150" i="2"/>
  <c r="BI150" i="2"/>
  <c r="BH150" i="2"/>
  <c r="BG150" i="2"/>
  <c r="BF150" i="2"/>
  <c r="BE150" i="2"/>
  <c r="BD150" i="2"/>
  <c r="BC150" i="2"/>
  <c r="BB150" i="2"/>
  <c r="F150" i="2"/>
  <c r="HU149" i="2"/>
  <c r="EJ149" i="2"/>
  <c r="EI149" i="2"/>
  <c r="EH149" i="2"/>
  <c r="EG149" i="2"/>
  <c r="EF149" i="2"/>
  <c r="EE149" i="2"/>
  <c r="ED149" i="2"/>
  <c r="BM149" i="2"/>
  <c r="BL149" i="2"/>
  <c r="BK149" i="2"/>
  <c r="BJ149" i="2"/>
  <c r="BI149" i="2"/>
  <c r="BH149" i="2"/>
  <c r="BG149" i="2"/>
  <c r="BF149" i="2"/>
  <c r="BE149" i="2"/>
  <c r="BD149" i="2"/>
  <c r="BC149" i="2"/>
  <c r="BB149" i="2"/>
  <c r="F149" i="2"/>
  <c r="HU148" i="2"/>
  <c r="HU147" i="2"/>
  <c r="EG147" i="2"/>
  <c r="EF147" i="2"/>
  <c r="EE147" i="2"/>
  <c r="ED147" i="2"/>
  <c r="BM147" i="2"/>
  <c r="BL147" i="2"/>
  <c r="BK147" i="2"/>
  <c r="BJ147" i="2"/>
  <c r="BI147" i="2"/>
  <c r="BH147" i="2"/>
  <c r="BG147" i="2"/>
  <c r="BF147" i="2"/>
  <c r="BE147" i="2"/>
  <c r="BD147" i="2"/>
  <c r="BC147" i="2"/>
  <c r="BB147" i="2"/>
  <c r="F147" i="2"/>
  <c r="HU146" i="2"/>
  <c r="EJ146" i="2"/>
  <c r="EI146" i="2"/>
  <c r="EH146" i="2"/>
  <c r="EG146" i="2"/>
  <c r="EF146" i="2"/>
  <c r="EE146" i="2"/>
  <c r="ED146" i="2"/>
  <c r="BM146" i="2"/>
  <c r="BL146" i="2"/>
  <c r="BK146" i="2"/>
  <c r="BJ146" i="2"/>
  <c r="BI146" i="2"/>
  <c r="BH146" i="2"/>
  <c r="BG146" i="2"/>
  <c r="BF146" i="2"/>
  <c r="BE146" i="2"/>
  <c r="BD146" i="2"/>
  <c r="BC146" i="2"/>
  <c r="BB146" i="2"/>
  <c r="F146" i="2"/>
  <c r="HU145" i="2"/>
  <c r="EE145" i="2"/>
  <c r="ED145" i="2"/>
  <c r="BM145" i="2"/>
  <c r="BL145" i="2"/>
  <c r="BK145" i="2"/>
  <c r="BJ145" i="2"/>
  <c r="BI145" i="2"/>
  <c r="BH145" i="2"/>
  <c r="BG145" i="2"/>
  <c r="BF145" i="2"/>
  <c r="BE145" i="2"/>
  <c r="BD145" i="2"/>
  <c r="BC145" i="2"/>
  <c r="BB145" i="2"/>
  <c r="F145" i="2"/>
  <c r="HU144" i="2"/>
  <c r="EI144" i="2"/>
  <c r="EH144" i="2"/>
  <c r="EG144" i="2"/>
  <c r="EF144" i="2"/>
  <c r="EE144" i="2"/>
  <c r="ED144" i="2"/>
  <c r="BM144" i="2"/>
  <c r="BL144" i="2"/>
  <c r="BK144" i="2"/>
  <c r="BJ144" i="2"/>
  <c r="BI144" i="2"/>
  <c r="BH144" i="2"/>
  <c r="BG144" i="2"/>
  <c r="BF144" i="2"/>
  <c r="BE144" i="2"/>
  <c r="BD144" i="2"/>
  <c r="BC144" i="2"/>
  <c r="BB144" i="2"/>
  <c r="F144" i="2"/>
  <c r="HU143" i="2"/>
  <c r="EJ143" i="2"/>
  <c r="EI143" i="2"/>
  <c r="EH143" i="2"/>
  <c r="EG143" i="2"/>
  <c r="EF143" i="2"/>
  <c r="EE143" i="2"/>
  <c r="ED143" i="2"/>
  <c r="BM143" i="2"/>
  <c r="BL143" i="2"/>
  <c r="BK143" i="2"/>
  <c r="BJ143" i="2"/>
  <c r="BI143" i="2"/>
  <c r="BH143" i="2"/>
  <c r="BG143" i="2"/>
  <c r="BF143" i="2"/>
  <c r="BE143" i="2"/>
  <c r="BD143" i="2"/>
  <c r="BC143" i="2"/>
  <c r="BB143" i="2"/>
  <c r="F143" i="2"/>
  <c r="HU142" i="2"/>
  <c r="EI142" i="2"/>
  <c r="EH142" i="2"/>
  <c r="EG142" i="2"/>
  <c r="EF142" i="2"/>
  <c r="EE142" i="2"/>
  <c r="ED142" i="2"/>
  <c r="BM142" i="2"/>
  <c r="BL142" i="2"/>
  <c r="BK142" i="2"/>
  <c r="BJ142" i="2"/>
  <c r="BI142" i="2"/>
  <c r="BH142" i="2"/>
  <c r="BG142" i="2"/>
  <c r="BF142" i="2"/>
  <c r="BE142" i="2"/>
  <c r="BD142" i="2"/>
  <c r="BC142" i="2"/>
  <c r="BB142" i="2"/>
  <c r="F142" i="2"/>
  <c r="HU141" i="2"/>
  <c r="EF141" i="2"/>
  <c r="EE141" i="2"/>
  <c r="ED141" i="2"/>
  <c r="BM141" i="2"/>
  <c r="BL141" i="2"/>
  <c r="BK141" i="2"/>
  <c r="BJ141" i="2"/>
  <c r="BI141" i="2"/>
  <c r="BH141" i="2"/>
  <c r="BG141" i="2"/>
  <c r="BF141" i="2"/>
  <c r="BE141" i="2"/>
  <c r="BD141" i="2"/>
  <c r="BC141" i="2"/>
  <c r="BB141" i="2"/>
  <c r="F141" i="2"/>
  <c r="HU140" i="2"/>
  <c r="EJ140" i="2"/>
  <c r="EI140" i="2"/>
  <c r="EH140" i="2"/>
  <c r="EG140" i="2"/>
  <c r="EF140" i="2"/>
  <c r="EE140" i="2"/>
  <c r="ED140" i="2"/>
  <c r="BM140" i="2"/>
  <c r="BL140" i="2"/>
  <c r="BK140" i="2"/>
  <c r="BJ140" i="2"/>
  <c r="BI140" i="2"/>
  <c r="BH140" i="2"/>
  <c r="BG140" i="2"/>
  <c r="BF140" i="2"/>
  <c r="BE140" i="2"/>
  <c r="BD140" i="2"/>
  <c r="BC140" i="2"/>
  <c r="BB140" i="2"/>
  <c r="F140" i="2"/>
  <c r="HU139" i="2"/>
  <c r="EH139" i="2"/>
  <c r="EG139" i="2"/>
  <c r="EF139" i="2"/>
  <c r="EE139" i="2"/>
  <c r="ED139" i="2"/>
  <c r="BM139" i="2"/>
  <c r="BL139" i="2"/>
  <c r="BK139" i="2"/>
  <c r="BJ139" i="2"/>
  <c r="BI139" i="2"/>
  <c r="BH139" i="2"/>
  <c r="BG139" i="2"/>
  <c r="BF139" i="2"/>
  <c r="BE139" i="2"/>
  <c r="BD139" i="2"/>
  <c r="BC139" i="2"/>
  <c r="BB139" i="2"/>
  <c r="F139" i="2"/>
  <c r="HU138" i="2"/>
  <c r="EG138" i="2"/>
  <c r="EF138" i="2"/>
  <c r="EE138" i="2"/>
  <c r="ED138" i="2"/>
  <c r="BM138" i="2"/>
  <c r="BL138" i="2"/>
  <c r="BK138" i="2"/>
  <c r="BJ138" i="2"/>
  <c r="BI138" i="2"/>
  <c r="BH138" i="2"/>
  <c r="BG138" i="2"/>
  <c r="BF138" i="2"/>
  <c r="BE138" i="2"/>
  <c r="BD138" i="2"/>
  <c r="BC138" i="2"/>
  <c r="BB138" i="2"/>
  <c r="F138" i="2"/>
  <c r="HU137" i="2"/>
  <c r="HU136" i="2"/>
  <c r="EG136" i="2"/>
  <c r="EF136" i="2"/>
  <c r="EE136" i="2"/>
  <c r="ED136" i="2"/>
  <c r="BM136" i="2"/>
  <c r="BL136" i="2"/>
  <c r="BK136" i="2"/>
  <c r="BJ136" i="2"/>
  <c r="BI136" i="2"/>
  <c r="BH136" i="2"/>
  <c r="BG136" i="2"/>
  <c r="BF136" i="2"/>
  <c r="BE136" i="2"/>
  <c r="BD136" i="2"/>
  <c r="BC136" i="2"/>
  <c r="BB136" i="2"/>
  <c r="F136" i="2"/>
  <c r="HU135" i="2"/>
  <c r="EJ135" i="2"/>
  <c r="EI135" i="2"/>
  <c r="EH135" i="2"/>
  <c r="EG135" i="2"/>
  <c r="EF135" i="2"/>
  <c r="EE135" i="2"/>
  <c r="ED135" i="2"/>
  <c r="BM135" i="2"/>
  <c r="BL135" i="2"/>
  <c r="BK135" i="2"/>
  <c r="BJ135" i="2"/>
  <c r="BI135" i="2"/>
  <c r="BH135" i="2"/>
  <c r="BG135" i="2"/>
  <c r="BF135" i="2"/>
  <c r="BE135" i="2"/>
  <c r="BD135" i="2"/>
  <c r="BC135" i="2"/>
  <c r="BB135" i="2"/>
  <c r="F135" i="2"/>
  <c r="HU134" i="2"/>
  <c r="EJ134" i="2"/>
  <c r="EI134" i="2"/>
  <c r="EH134" i="2"/>
  <c r="EG134" i="2"/>
  <c r="EF134" i="2"/>
  <c r="EE134" i="2"/>
  <c r="ED134" i="2"/>
  <c r="BM134" i="2"/>
  <c r="BL134" i="2"/>
  <c r="BK134" i="2"/>
  <c r="BJ134" i="2"/>
  <c r="BI134" i="2"/>
  <c r="BH134" i="2"/>
  <c r="BG134" i="2"/>
  <c r="BF134" i="2"/>
  <c r="BE134" i="2"/>
  <c r="BD134" i="2"/>
  <c r="BC134" i="2"/>
  <c r="BB134" i="2"/>
  <c r="F134" i="2"/>
  <c r="HU133" i="2"/>
  <c r="EJ133" i="2"/>
  <c r="EI133" i="2"/>
  <c r="EH133" i="2"/>
  <c r="EG133" i="2"/>
  <c r="EF133" i="2"/>
  <c r="EE133" i="2"/>
  <c r="ED133" i="2"/>
  <c r="BM133" i="2"/>
  <c r="BL133" i="2"/>
  <c r="BK133" i="2"/>
  <c r="BJ133" i="2"/>
  <c r="BI133" i="2"/>
  <c r="BH133" i="2"/>
  <c r="BG133" i="2"/>
  <c r="BF133" i="2"/>
  <c r="BE133" i="2"/>
  <c r="BD133" i="2"/>
  <c r="BC133" i="2"/>
  <c r="BB133" i="2"/>
  <c r="F133" i="2"/>
  <c r="HU132" i="2"/>
  <c r="EH132" i="2"/>
  <c r="EG132" i="2"/>
  <c r="EF132" i="2"/>
  <c r="EE132" i="2"/>
  <c r="ED132" i="2"/>
  <c r="BM132" i="2"/>
  <c r="BL132" i="2"/>
  <c r="BK132" i="2"/>
  <c r="BJ132" i="2"/>
  <c r="BI132" i="2"/>
  <c r="BH132" i="2"/>
  <c r="BG132" i="2"/>
  <c r="BF132" i="2"/>
  <c r="BE132" i="2"/>
  <c r="BD132" i="2"/>
  <c r="BC132" i="2"/>
  <c r="BB132" i="2"/>
  <c r="F132" i="2"/>
  <c r="HU131" i="2"/>
  <c r="EI131" i="2"/>
  <c r="EH131" i="2"/>
  <c r="EG131" i="2"/>
  <c r="EF131" i="2"/>
  <c r="EE131" i="2"/>
  <c r="ED131" i="2"/>
  <c r="BM131" i="2"/>
  <c r="BL131" i="2"/>
  <c r="BK131" i="2"/>
  <c r="BJ131" i="2"/>
  <c r="BI131" i="2"/>
  <c r="BH131" i="2"/>
  <c r="BG131" i="2"/>
  <c r="BF131" i="2"/>
  <c r="BE131" i="2"/>
  <c r="BD131" i="2"/>
  <c r="BC131" i="2"/>
  <c r="BB131" i="2"/>
  <c r="F131" i="2"/>
  <c r="HU130" i="2"/>
  <c r="EI130" i="2"/>
  <c r="EH130" i="2"/>
  <c r="EG130" i="2"/>
  <c r="EF130" i="2"/>
  <c r="EE130" i="2"/>
  <c r="ED130" i="2"/>
  <c r="BM130" i="2"/>
  <c r="BL130" i="2"/>
  <c r="BK130" i="2"/>
  <c r="BJ130" i="2"/>
  <c r="BI130" i="2"/>
  <c r="BH130" i="2"/>
  <c r="BG130" i="2"/>
  <c r="BF130" i="2"/>
  <c r="BE130" i="2"/>
  <c r="BD130" i="2"/>
  <c r="BC130" i="2"/>
  <c r="BB130" i="2"/>
  <c r="F130" i="2"/>
  <c r="HU129" i="2"/>
  <c r="EJ129" i="2"/>
  <c r="EI129" i="2"/>
  <c r="EH129" i="2"/>
  <c r="EG129" i="2"/>
  <c r="EF129" i="2"/>
  <c r="EE129" i="2"/>
  <c r="ED129" i="2"/>
  <c r="BM129" i="2"/>
  <c r="BL129" i="2"/>
  <c r="BK129" i="2"/>
  <c r="BJ129" i="2"/>
  <c r="BI129" i="2"/>
  <c r="BH129" i="2"/>
  <c r="BG129" i="2"/>
  <c r="BF129" i="2"/>
  <c r="BE129" i="2"/>
  <c r="BD129" i="2"/>
  <c r="BC129" i="2"/>
  <c r="BB129" i="2"/>
  <c r="F129" i="2"/>
  <c r="HU128" i="2"/>
  <c r="EJ128" i="2"/>
  <c r="EI128" i="2"/>
  <c r="EH128" i="2"/>
  <c r="EG128" i="2"/>
  <c r="EF128" i="2"/>
  <c r="EE128" i="2"/>
  <c r="ED128" i="2"/>
  <c r="BM128" i="2"/>
  <c r="BL128" i="2"/>
  <c r="BK128" i="2"/>
  <c r="BJ128" i="2"/>
  <c r="BI128" i="2"/>
  <c r="BH128" i="2"/>
  <c r="BG128" i="2"/>
  <c r="BF128" i="2"/>
  <c r="BE128" i="2"/>
  <c r="BD128" i="2"/>
  <c r="BC128" i="2"/>
  <c r="BB128" i="2"/>
  <c r="F128" i="2"/>
  <c r="HU127" i="2"/>
  <c r="EJ127" i="2"/>
  <c r="EI127" i="2"/>
  <c r="EH127" i="2"/>
  <c r="EG127" i="2"/>
  <c r="EF127" i="2"/>
  <c r="EE127" i="2"/>
  <c r="ED127" i="2"/>
  <c r="BM127" i="2"/>
  <c r="BL127" i="2"/>
  <c r="BK127" i="2"/>
  <c r="BJ127" i="2"/>
  <c r="BI127" i="2"/>
  <c r="BH127" i="2"/>
  <c r="BG127" i="2"/>
  <c r="BF127" i="2"/>
  <c r="BE127" i="2"/>
  <c r="BD127" i="2"/>
  <c r="BC127" i="2"/>
  <c r="BB127" i="2"/>
  <c r="F127" i="2"/>
  <c r="HU126" i="2"/>
  <c r="HU125" i="2"/>
  <c r="EJ125" i="2"/>
  <c r="EI125" i="2"/>
  <c r="EH125" i="2"/>
  <c r="EG125" i="2"/>
  <c r="EF125" i="2"/>
  <c r="EE125" i="2"/>
  <c r="ED125" i="2"/>
  <c r="BM125" i="2"/>
  <c r="BL125" i="2"/>
  <c r="BK125" i="2"/>
  <c r="BJ125" i="2"/>
  <c r="BI125" i="2"/>
  <c r="BH125" i="2"/>
  <c r="BG125" i="2"/>
  <c r="BF125" i="2"/>
  <c r="BE125" i="2"/>
  <c r="BD125" i="2"/>
  <c r="BC125" i="2"/>
  <c r="BB125" i="2"/>
  <c r="F125" i="2"/>
  <c r="HU124" i="2"/>
  <c r="EF124" i="2"/>
  <c r="EE124" i="2"/>
  <c r="ED124" i="2"/>
  <c r="BM124" i="2"/>
  <c r="BL124" i="2"/>
  <c r="BK124" i="2"/>
  <c r="BJ124" i="2"/>
  <c r="BI124" i="2"/>
  <c r="BH124" i="2"/>
  <c r="BG124" i="2"/>
  <c r="BF124" i="2"/>
  <c r="BE124" i="2"/>
  <c r="BD124" i="2"/>
  <c r="BC124" i="2"/>
  <c r="BB124" i="2"/>
  <c r="F124" i="2"/>
  <c r="HU123" i="2"/>
  <c r="EH123" i="2"/>
  <c r="EG123" i="2"/>
  <c r="EF123" i="2"/>
  <c r="EE123" i="2"/>
  <c r="ED123" i="2"/>
  <c r="BM123" i="2"/>
  <c r="BL123" i="2"/>
  <c r="BK123" i="2"/>
  <c r="BJ123" i="2"/>
  <c r="BI123" i="2"/>
  <c r="BH123" i="2"/>
  <c r="BG123" i="2"/>
  <c r="BF123" i="2"/>
  <c r="BE123" i="2"/>
  <c r="BD123" i="2"/>
  <c r="BC123" i="2"/>
  <c r="BB123" i="2"/>
  <c r="F123" i="2"/>
  <c r="HU122" i="2"/>
  <c r="EI122" i="2"/>
  <c r="EH122" i="2"/>
  <c r="EG122" i="2"/>
  <c r="EF122" i="2"/>
  <c r="EE122" i="2"/>
  <c r="ED122" i="2"/>
  <c r="BM122" i="2"/>
  <c r="BL122" i="2"/>
  <c r="BK122" i="2"/>
  <c r="BJ122" i="2"/>
  <c r="BI122" i="2"/>
  <c r="BH122" i="2"/>
  <c r="BG122" i="2"/>
  <c r="BF122" i="2"/>
  <c r="BE122" i="2"/>
  <c r="BD122" i="2"/>
  <c r="BC122" i="2"/>
  <c r="BB122" i="2"/>
  <c r="F122" i="2"/>
  <c r="HU121" i="2"/>
  <c r="EH121" i="2"/>
  <c r="EG121" i="2"/>
  <c r="EF121" i="2"/>
  <c r="EE121" i="2"/>
  <c r="ED121" i="2"/>
  <c r="BM121" i="2"/>
  <c r="BL121" i="2"/>
  <c r="BK121" i="2"/>
  <c r="BJ121" i="2"/>
  <c r="BI121" i="2"/>
  <c r="BH121" i="2"/>
  <c r="BG121" i="2"/>
  <c r="BF121" i="2"/>
  <c r="BE121" i="2"/>
  <c r="BD121" i="2"/>
  <c r="BC121" i="2"/>
  <c r="BB121" i="2"/>
  <c r="F121" i="2"/>
  <c r="HU120" i="2"/>
  <c r="EJ120" i="2"/>
  <c r="EI120" i="2"/>
  <c r="EH120" i="2"/>
  <c r="EG120" i="2"/>
  <c r="EF120" i="2"/>
  <c r="EE120" i="2"/>
  <c r="ED120" i="2"/>
  <c r="BM120" i="2"/>
  <c r="BL120" i="2"/>
  <c r="BK120" i="2"/>
  <c r="BJ120" i="2"/>
  <c r="BI120" i="2"/>
  <c r="BH120" i="2"/>
  <c r="BG120" i="2"/>
  <c r="BF120" i="2"/>
  <c r="BE120" i="2"/>
  <c r="BD120" i="2"/>
  <c r="BC120" i="2"/>
  <c r="BB120" i="2"/>
  <c r="F120" i="2"/>
  <c r="HU119" i="2"/>
  <c r="EG119" i="2"/>
  <c r="EF119" i="2"/>
  <c r="EE119" i="2"/>
  <c r="ED119" i="2"/>
  <c r="BM119" i="2"/>
  <c r="BL119" i="2"/>
  <c r="BK119" i="2"/>
  <c r="BJ119" i="2"/>
  <c r="BI119" i="2"/>
  <c r="BH119" i="2"/>
  <c r="BG119" i="2"/>
  <c r="BF119" i="2"/>
  <c r="BE119" i="2"/>
  <c r="BD119" i="2"/>
  <c r="BC119" i="2"/>
  <c r="BB119" i="2"/>
  <c r="F119" i="2"/>
  <c r="HU118" i="2"/>
  <c r="EJ118" i="2"/>
  <c r="EI118" i="2"/>
  <c r="EH118" i="2"/>
  <c r="EG118" i="2"/>
  <c r="EF118" i="2"/>
  <c r="EE118" i="2"/>
  <c r="ED118" i="2"/>
  <c r="BM118" i="2"/>
  <c r="BL118" i="2"/>
  <c r="BK118" i="2"/>
  <c r="BJ118" i="2"/>
  <c r="BI118" i="2"/>
  <c r="BH118" i="2"/>
  <c r="BG118" i="2"/>
  <c r="BF118" i="2"/>
  <c r="BE118" i="2"/>
  <c r="BD118" i="2"/>
  <c r="BC118" i="2"/>
  <c r="BB118" i="2"/>
  <c r="F118" i="2"/>
  <c r="HU117" i="2"/>
  <c r="EJ117" i="2"/>
  <c r="EI117" i="2"/>
  <c r="EH117" i="2"/>
  <c r="EG117" i="2"/>
  <c r="EF117" i="2"/>
  <c r="EE117" i="2"/>
  <c r="ED117" i="2"/>
  <c r="BM117" i="2"/>
  <c r="BL117" i="2"/>
  <c r="BK117" i="2"/>
  <c r="BJ117" i="2"/>
  <c r="BI117" i="2"/>
  <c r="BH117" i="2"/>
  <c r="BG117" i="2"/>
  <c r="BF117" i="2"/>
  <c r="BE117" i="2"/>
  <c r="BD117" i="2"/>
  <c r="BC117" i="2"/>
  <c r="BB117" i="2"/>
  <c r="F117" i="2"/>
  <c r="HU116" i="2"/>
  <c r="EJ116" i="2"/>
  <c r="EI116" i="2"/>
  <c r="EH116" i="2"/>
  <c r="EG116" i="2"/>
  <c r="EF116" i="2"/>
  <c r="EE116" i="2"/>
  <c r="ED116" i="2"/>
  <c r="BM116" i="2"/>
  <c r="BL116" i="2"/>
  <c r="BK116" i="2"/>
  <c r="BJ116" i="2"/>
  <c r="BI116" i="2"/>
  <c r="BH116" i="2"/>
  <c r="BG116" i="2"/>
  <c r="BF116" i="2"/>
  <c r="BE116" i="2"/>
  <c r="BD116" i="2"/>
  <c r="BC116" i="2"/>
  <c r="BB116" i="2"/>
  <c r="F116" i="2"/>
  <c r="HU115" i="2"/>
  <c r="HU114" i="2"/>
  <c r="EJ114" i="2"/>
  <c r="EI114" i="2"/>
  <c r="EH114" i="2"/>
  <c r="EG114" i="2"/>
  <c r="EF114" i="2"/>
  <c r="EE114" i="2"/>
  <c r="ED114" i="2"/>
  <c r="BM114" i="2"/>
  <c r="BL114" i="2"/>
  <c r="BK114" i="2"/>
  <c r="BJ114" i="2"/>
  <c r="BI114" i="2"/>
  <c r="BH114" i="2"/>
  <c r="BG114" i="2"/>
  <c r="BF114" i="2"/>
  <c r="BE114" i="2"/>
  <c r="BD114" i="2"/>
  <c r="BC114" i="2"/>
  <c r="BB114" i="2"/>
  <c r="F114" i="2"/>
  <c r="HU113" i="2"/>
  <c r="EJ113" i="2"/>
  <c r="EI113" i="2"/>
  <c r="EH113" i="2"/>
  <c r="EG113" i="2"/>
  <c r="EF113" i="2"/>
  <c r="EE113" i="2"/>
  <c r="ED113" i="2"/>
  <c r="BM113" i="2"/>
  <c r="BL113" i="2"/>
  <c r="BK113" i="2"/>
  <c r="BJ113" i="2"/>
  <c r="BI113" i="2"/>
  <c r="BH113" i="2"/>
  <c r="BG113" i="2"/>
  <c r="BF113" i="2"/>
  <c r="BE113" i="2"/>
  <c r="BD113" i="2"/>
  <c r="BC113" i="2"/>
  <c r="BB113" i="2"/>
  <c r="F113" i="2"/>
  <c r="HU112" i="2"/>
  <c r="EJ112" i="2"/>
  <c r="EI112" i="2"/>
  <c r="EH112" i="2"/>
  <c r="EG112" i="2"/>
  <c r="EF112" i="2"/>
  <c r="EE112" i="2"/>
  <c r="ED112" i="2"/>
  <c r="BM112" i="2"/>
  <c r="BL112" i="2"/>
  <c r="BK112" i="2"/>
  <c r="BJ112" i="2"/>
  <c r="BI112" i="2"/>
  <c r="BH112" i="2"/>
  <c r="BG112" i="2"/>
  <c r="BF112" i="2"/>
  <c r="BE112" i="2"/>
  <c r="BD112" i="2"/>
  <c r="BC112" i="2"/>
  <c r="BB112" i="2"/>
  <c r="F112" i="2"/>
  <c r="HU111" i="2"/>
  <c r="EI111" i="2"/>
  <c r="EH111" i="2"/>
  <c r="EG111" i="2"/>
  <c r="EF111" i="2"/>
  <c r="EE111" i="2"/>
  <c r="ED111" i="2"/>
  <c r="BM111" i="2"/>
  <c r="BL111" i="2"/>
  <c r="BK111" i="2"/>
  <c r="BJ111" i="2"/>
  <c r="BI111" i="2"/>
  <c r="BH111" i="2"/>
  <c r="BG111" i="2"/>
  <c r="BF111" i="2"/>
  <c r="BE111" i="2"/>
  <c r="BD111" i="2"/>
  <c r="BC111" i="2"/>
  <c r="BB111" i="2"/>
  <c r="F111" i="2"/>
  <c r="HU110" i="2"/>
  <c r="EJ110" i="2"/>
  <c r="EI110" i="2"/>
  <c r="EH110" i="2"/>
  <c r="EG110" i="2"/>
  <c r="EF110" i="2"/>
  <c r="EE110" i="2"/>
  <c r="ED110" i="2"/>
  <c r="BM110" i="2"/>
  <c r="BL110" i="2"/>
  <c r="BK110" i="2"/>
  <c r="BJ110" i="2"/>
  <c r="BI110" i="2"/>
  <c r="BH110" i="2"/>
  <c r="BG110" i="2"/>
  <c r="BF110" i="2"/>
  <c r="BE110" i="2"/>
  <c r="BD110" i="2"/>
  <c r="BC110" i="2"/>
  <c r="BB110" i="2"/>
  <c r="F110" i="2"/>
  <c r="HU109" i="2"/>
  <c r="EH109" i="2"/>
  <c r="EG109" i="2"/>
  <c r="EF109" i="2"/>
  <c r="EE109" i="2"/>
  <c r="ED109" i="2"/>
  <c r="BM109" i="2"/>
  <c r="BL109" i="2"/>
  <c r="BK109" i="2"/>
  <c r="BJ109" i="2"/>
  <c r="BI109" i="2"/>
  <c r="BH109" i="2"/>
  <c r="BG109" i="2"/>
  <c r="BF109" i="2"/>
  <c r="BE109" i="2"/>
  <c r="BD109" i="2"/>
  <c r="BC109" i="2"/>
  <c r="BB109" i="2"/>
  <c r="F109" i="2"/>
  <c r="HU108" i="2"/>
  <c r="EJ108" i="2"/>
  <c r="EI108" i="2"/>
  <c r="EH108" i="2"/>
  <c r="EG108" i="2"/>
  <c r="EF108" i="2"/>
  <c r="EE108" i="2"/>
  <c r="ED108" i="2"/>
  <c r="BM108" i="2"/>
  <c r="BL108" i="2"/>
  <c r="BK108" i="2"/>
  <c r="BJ108" i="2"/>
  <c r="BI108" i="2"/>
  <c r="BH108" i="2"/>
  <c r="BG108" i="2"/>
  <c r="BF108" i="2"/>
  <c r="BE108" i="2"/>
  <c r="BD108" i="2"/>
  <c r="BC108" i="2"/>
  <c r="BB108" i="2"/>
  <c r="F108" i="2"/>
  <c r="HU107" i="2"/>
  <c r="EI107" i="2"/>
  <c r="EH107" i="2"/>
  <c r="EG107" i="2"/>
  <c r="EF107" i="2"/>
  <c r="EE107" i="2"/>
  <c r="ED107" i="2"/>
  <c r="BM107" i="2"/>
  <c r="BL107" i="2"/>
  <c r="BK107" i="2"/>
  <c r="BJ107" i="2"/>
  <c r="BI107" i="2"/>
  <c r="BH107" i="2"/>
  <c r="BG107" i="2"/>
  <c r="BF107" i="2"/>
  <c r="BE107" i="2"/>
  <c r="BD107" i="2"/>
  <c r="BC107" i="2"/>
  <c r="BB107" i="2"/>
  <c r="F107" i="2"/>
  <c r="HU106" i="2"/>
  <c r="EI106" i="2"/>
  <c r="EH106" i="2"/>
  <c r="EG106" i="2"/>
  <c r="EF106" i="2"/>
  <c r="EE106" i="2"/>
  <c r="ED106" i="2"/>
  <c r="BM106" i="2"/>
  <c r="BL106" i="2"/>
  <c r="BK106" i="2"/>
  <c r="BJ106" i="2"/>
  <c r="BI106" i="2"/>
  <c r="BH106" i="2"/>
  <c r="BG106" i="2"/>
  <c r="BF106" i="2"/>
  <c r="BE106" i="2"/>
  <c r="BD106" i="2"/>
  <c r="BC106" i="2"/>
  <c r="BB106" i="2"/>
  <c r="F106" i="2"/>
  <c r="HU105" i="2"/>
  <c r="EE105" i="2"/>
  <c r="ED105" i="2"/>
  <c r="BM105" i="2"/>
  <c r="BL105" i="2"/>
  <c r="BK105" i="2"/>
  <c r="BJ105" i="2"/>
  <c r="BI105" i="2"/>
  <c r="BH105" i="2"/>
  <c r="BG105" i="2"/>
  <c r="BF105" i="2"/>
  <c r="BE105" i="2"/>
  <c r="BD105" i="2"/>
  <c r="BC105" i="2"/>
  <c r="BB105" i="2"/>
  <c r="F105" i="2"/>
  <c r="HU104" i="2"/>
  <c r="HU103" i="2"/>
  <c r="EF103" i="2"/>
  <c r="EE103" i="2"/>
  <c r="ED103" i="2"/>
  <c r="BM103" i="2"/>
  <c r="BL103" i="2"/>
  <c r="BK103" i="2"/>
  <c r="BJ103" i="2"/>
  <c r="BI103" i="2"/>
  <c r="BH103" i="2"/>
  <c r="BG103" i="2"/>
  <c r="BF103" i="2"/>
  <c r="BE103" i="2"/>
  <c r="BD103" i="2"/>
  <c r="BC103" i="2"/>
  <c r="BB103" i="2"/>
  <c r="F103" i="2"/>
  <c r="HU102" i="2"/>
  <c r="EJ102" i="2"/>
  <c r="EI102" i="2"/>
  <c r="EH102" i="2"/>
  <c r="EG102" i="2"/>
  <c r="EF102" i="2"/>
  <c r="EE102" i="2"/>
  <c r="ED102" i="2"/>
  <c r="BM102" i="2"/>
  <c r="BL102" i="2"/>
  <c r="BK102" i="2"/>
  <c r="BJ102" i="2"/>
  <c r="BI102" i="2"/>
  <c r="BH102" i="2"/>
  <c r="BG102" i="2"/>
  <c r="BF102" i="2"/>
  <c r="BE102" i="2"/>
  <c r="BD102" i="2"/>
  <c r="BC102" i="2"/>
  <c r="BB102" i="2"/>
  <c r="F102" i="2"/>
  <c r="HU101" i="2"/>
  <c r="EJ101" i="2"/>
  <c r="EI101" i="2"/>
  <c r="EH101" i="2"/>
  <c r="EG101" i="2"/>
  <c r="EF101" i="2"/>
  <c r="EE101" i="2"/>
  <c r="ED101" i="2"/>
  <c r="BM101" i="2"/>
  <c r="BL101" i="2"/>
  <c r="BK101" i="2"/>
  <c r="BJ101" i="2"/>
  <c r="BI101" i="2"/>
  <c r="BH101" i="2"/>
  <c r="BG101" i="2"/>
  <c r="BF101" i="2"/>
  <c r="BE101" i="2"/>
  <c r="BD101" i="2"/>
  <c r="BC101" i="2"/>
  <c r="BB101" i="2"/>
  <c r="F101" i="2"/>
  <c r="HU100" i="2"/>
  <c r="EI100" i="2"/>
  <c r="EH100" i="2"/>
  <c r="EG100" i="2"/>
  <c r="EF100" i="2"/>
  <c r="EE100" i="2"/>
  <c r="ED100" i="2"/>
  <c r="BM100" i="2"/>
  <c r="BL100" i="2"/>
  <c r="BK100" i="2"/>
  <c r="BJ100" i="2"/>
  <c r="BI100" i="2"/>
  <c r="BH100" i="2"/>
  <c r="BG100" i="2"/>
  <c r="BF100" i="2"/>
  <c r="BE100" i="2"/>
  <c r="BD100" i="2"/>
  <c r="BC100" i="2"/>
  <c r="BB100" i="2"/>
  <c r="F100" i="2"/>
  <c r="HU99" i="2"/>
  <c r="EJ99" i="2"/>
  <c r="EI99" i="2"/>
  <c r="EH99" i="2"/>
  <c r="EG99" i="2"/>
  <c r="EF99" i="2"/>
  <c r="EE99" i="2"/>
  <c r="ED99" i="2"/>
  <c r="BM99" i="2"/>
  <c r="BL99" i="2"/>
  <c r="BK99" i="2"/>
  <c r="BJ99" i="2"/>
  <c r="BI99" i="2"/>
  <c r="BH99" i="2"/>
  <c r="BG99" i="2"/>
  <c r="BF99" i="2"/>
  <c r="BE99" i="2"/>
  <c r="BD99" i="2"/>
  <c r="BC99" i="2"/>
  <c r="BB99" i="2"/>
  <c r="F99" i="2"/>
  <c r="HU98" i="2"/>
  <c r="EJ98" i="2"/>
  <c r="EI98" i="2"/>
  <c r="EH98" i="2"/>
  <c r="EG98" i="2"/>
  <c r="EF98" i="2"/>
  <c r="EE98" i="2"/>
  <c r="ED98" i="2"/>
  <c r="BM98" i="2"/>
  <c r="BL98" i="2"/>
  <c r="BK98" i="2"/>
  <c r="BJ98" i="2"/>
  <c r="BI98" i="2"/>
  <c r="BH98" i="2"/>
  <c r="BG98" i="2"/>
  <c r="BF98" i="2"/>
  <c r="BE98" i="2"/>
  <c r="BD98" i="2"/>
  <c r="BC98" i="2"/>
  <c r="BB98" i="2"/>
  <c r="F98" i="2"/>
  <c r="HU97" i="2"/>
  <c r="EE97" i="2"/>
  <c r="ED97" i="2"/>
  <c r="BM97" i="2"/>
  <c r="BL97" i="2"/>
  <c r="BK97" i="2"/>
  <c r="BJ97" i="2"/>
  <c r="BI97" i="2"/>
  <c r="BH97" i="2"/>
  <c r="BG97" i="2"/>
  <c r="BF97" i="2"/>
  <c r="BE97" i="2"/>
  <c r="BD97" i="2"/>
  <c r="BC97" i="2"/>
  <c r="BB97" i="2"/>
  <c r="F97" i="2"/>
  <c r="HU96" i="2"/>
  <c r="EF96" i="2"/>
  <c r="EE96" i="2"/>
  <c r="ED96" i="2"/>
  <c r="BM96" i="2"/>
  <c r="BL96" i="2"/>
  <c r="BK96" i="2"/>
  <c r="BJ96" i="2"/>
  <c r="BI96" i="2"/>
  <c r="BH96" i="2"/>
  <c r="BG96" i="2"/>
  <c r="BF96" i="2"/>
  <c r="BE96" i="2"/>
  <c r="BD96" i="2"/>
  <c r="BC96" i="2"/>
  <c r="BB96" i="2"/>
  <c r="F96" i="2"/>
  <c r="HU95" i="2"/>
  <c r="EG95" i="2"/>
  <c r="EF95" i="2"/>
  <c r="EE95" i="2"/>
  <c r="ED95" i="2"/>
  <c r="BM95" i="2"/>
  <c r="BL95" i="2"/>
  <c r="BK95" i="2"/>
  <c r="BJ95" i="2"/>
  <c r="BI95" i="2"/>
  <c r="BH95" i="2"/>
  <c r="BG95" i="2"/>
  <c r="BF95" i="2"/>
  <c r="BE95" i="2"/>
  <c r="BD95" i="2"/>
  <c r="BC95" i="2"/>
  <c r="BB95" i="2"/>
  <c r="F95" i="2"/>
  <c r="HU94" i="2"/>
  <c r="EI94" i="2"/>
  <c r="EH94" i="2"/>
  <c r="EG94" i="2"/>
  <c r="EF94" i="2"/>
  <c r="EE94" i="2"/>
  <c r="ED94" i="2"/>
  <c r="BM94" i="2"/>
  <c r="BL94" i="2"/>
  <c r="BK94" i="2"/>
  <c r="BJ94" i="2"/>
  <c r="BI94" i="2"/>
  <c r="BH94" i="2"/>
  <c r="BG94" i="2"/>
  <c r="BF94" i="2"/>
  <c r="BE94" i="2"/>
  <c r="BD94" i="2"/>
  <c r="BC94" i="2"/>
  <c r="BB94" i="2"/>
  <c r="F94" i="2"/>
  <c r="HU93" i="2"/>
  <c r="HU92" i="2"/>
  <c r="EJ92" i="2"/>
  <c r="EI92" i="2"/>
  <c r="EH92" i="2"/>
  <c r="EG92" i="2"/>
  <c r="EF92" i="2"/>
  <c r="EE92" i="2"/>
  <c r="ED92" i="2"/>
  <c r="BM92" i="2"/>
  <c r="BL92" i="2"/>
  <c r="BK92" i="2"/>
  <c r="BJ92" i="2"/>
  <c r="BI92" i="2"/>
  <c r="BH92" i="2"/>
  <c r="BG92" i="2"/>
  <c r="BF92" i="2"/>
  <c r="BE92" i="2"/>
  <c r="BD92" i="2"/>
  <c r="BC92" i="2"/>
  <c r="BB92" i="2"/>
  <c r="F92" i="2"/>
  <c r="HU91" i="2"/>
  <c r="EF91" i="2"/>
  <c r="EE91" i="2"/>
  <c r="ED91" i="2"/>
  <c r="BM91" i="2"/>
  <c r="BL91" i="2"/>
  <c r="BK91" i="2"/>
  <c r="BJ91" i="2"/>
  <c r="BI91" i="2"/>
  <c r="BH91" i="2"/>
  <c r="BG91" i="2"/>
  <c r="BF91" i="2"/>
  <c r="BE91" i="2"/>
  <c r="BD91" i="2"/>
  <c r="BC91" i="2"/>
  <c r="BB91" i="2"/>
  <c r="F91" i="2"/>
  <c r="HU90" i="2"/>
  <c r="EI90" i="2"/>
  <c r="EH90" i="2"/>
  <c r="EG90" i="2"/>
  <c r="EF90" i="2"/>
  <c r="EE90" i="2"/>
  <c r="ED90" i="2"/>
  <c r="BM90" i="2"/>
  <c r="BL90" i="2"/>
  <c r="BK90" i="2"/>
  <c r="BJ90" i="2"/>
  <c r="BI90" i="2"/>
  <c r="BH90" i="2"/>
  <c r="BG90" i="2"/>
  <c r="BF90" i="2"/>
  <c r="BE90" i="2"/>
  <c r="BD90" i="2"/>
  <c r="BC90" i="2"/>
  <c r="BB90" i="2"/>
  <c r="F90" i="2"/>
  <c r="HU89" i="2"/>
  <c r="EJ89" i="2"/>
  <c r="EI89" i="2"/>
  <c r="EH89" i="2"/>
  <c r="EG89" i="2"/>
  <c r="EF89" i="2"/>
  <c r="EE89" i="2"/>
  <c r="ED89" i="2"/>
  <c r="BM89" i="2"/>
  <c r="BL89" i="2"/>
  <c r="BK89" i="2"/>
  <c r="BJ89" i="2"/>
  <c r="BI89" i="2"/>
  <c r="BH89" i="2"/>
  <c r="BG89" i="2"/>
  <c r="BF89" i="2"/>
  <c r="BE89" i="2"/>
  <c r="BD89" i="2"/>
  <c r="BC89" i="2"/>
  <c r="BB89" i="2"/>
  <c r="F89" i="2"/>
  <c r="HU88" i="2"/>
  <c r="EG88" i="2"/>
  <c r="EF88" i="2"/>
  <c r="EE88" i="2"/>
  <c r="ED88" i="2"/>
  <c r="BM88" i="2"/>
  <c r="BL88" i="2"/>
  <c r="BK88" i="2"/>
  <c r="BJ88" i="2"/>
  <c r="BI88" i="2"/>
  <c r="BH88" i="2"/>
  <c r="BG88" i="2"/>
  <c r="BF88" i="2"/>
  <c r="BE88" i="2"/>
  <c r="BD88" i="2"/>
  <c r="BC88" i="2"/>
  <c r="BB88" i="2"/>
  <c r="F88" i="2"/>
  <c r="HU87" i="2"/>
  <c r="EE87" i="2"/>
  <c r="ED87" i="2"/>
  <c r="BM87" i="2"/>
  <c r="BL87" i="2"/>
  <c r="BK87" i="2"/>
  <c r="BJ87" i="2"/>
  <c r="BI87" i="2"/>
  <c r="BH87" i="2"/>
  <c r="BG87" i="2"/>
  <c r="BF87" i="2"/>
  <c r="BE87" i="2"/>
  <c r="BD87" i="2"/>
  <c r="BC87" i="2"/>
  <c r="BB87" i="2"/>
  <c r="F87" i="2"/>
  <c r="HU86" i="2"/>
  <c r="EG86" i="2"/>
  <c r="EF86" i="2"/>
  <c r="EE86" i="2"/>
  <c r="ED86" i="2"/>
  <c r="BM86" i="2"/>
  <c r="BL86" i="2"/>
  <c r="BK86" i="2"/>
  <c r="BJ86" i="2"/>
  <c r="BI86" i="2"/>
  <c r="BH86" i="2"/>
  <c r="BG86" i="2"/>
  <c r="BF86" i="2"/>
  <c r="BE86" i="2"/>
  <c r="BD86" i="2"/>
  <c r="BC86" i="2"/>
  <c r="BB86" i="2"/>
  <c r="F86" i="2"/>
  <c r="HU85" i="2"/>
  <c r="EJ85" i="2"/>
  <c r="EI85" i="2"/>
  <c r="EH85" i="2"/>
  <c r="EG85" i="2"/>
  <c r="EF85" i="2"/>
  <c r="EE85" i="2"/>
  <c r="ED85" i="2"/>
  <c r="BM85" i="2"/>
  <c r="BL85" i="2"/>
  <c r="BK85" i="2"/>
  <c r="BJ85" i="2"/>
  <c r="BI85" i="2"/>
  <c r="BH85" i="2"/>
  <c r="BG85" i="2"/>
  <c r="BF85" i="2"/>
  <c r="BE85" i="2"/>
  <c r="BD85" i="2"/>
  <c r="BC85" i="2"/>
  <c r="BB85" i="2"/>
  <c r="F85" i="2"/>
  <c r="HU84" i="2"/>
  <c r="EG84" i="2"/>
  <c r="EF84" i="2"/>
  <c r="EE84" i="2"/>
  <c r="ED84" i="2"/>
  <c r="BM84" i="2"/>
  <c r="BL84" i="2"/>
  <c r="BK84" i="2"/>
  <c r="BJ84" i="2"/>
  <c r="BI84" i="2"/>
  <c r="BH84" i="2"/>
  <c r="BG84" i="2"/>
  <c r="BF84" i="2"/>
  <c r="BE84" i="2"/>
  <c r="BD84" i="2"/>
  <c r="BC84" i="2"/>
  <c r="BB84" i="2"/>
  <c r="F84" i="2"/>
  <c r="HU83" i="2"/>
  <c r="EJ83" i="2"/>
  <c r="EI83" i="2"/>
  <c r="EH83" i="2"/>
  <c r="EG83" i="2"/>
  <c r="EF83" i="2"/>
  <c r="EE83" i="2"/>
  <c r="ED83" i="2"/>
  <c r="BM83" i="2"/>
  <c r="BL83" i="2"/>
  <c r="BK83" i="2"/>
  <c r="BJ83" i="2"/>
  <c r="BI83" i="2"/>
  <c r="BH83" i="2"/>
  <c r="BG83" i="2"/>
  <c r="BF83" i="2"/>
  <c r="BE83" i="2"/>
  <c r="BD83" i="2"/>
  <c r="BC83" i="2"/>
  <c r="BB83" i="2"/>
  <c r="F83" i="2"/>
  <c r="HU82" i="2"/>
  <c r="HU81" i="2"/>
  <c r="EG81" i="2"/>
  <c r="EF81" i="2"/>
  <c r="EE81" i="2"/>
  <c r="ED81" i="2"/>
  <c r="BM81" i="2"/>
  <c r="BL81" i="2"/>
  <c r="BK81" i="2"/>
  <c r="BJ81" i="2"/>
  <c r="BI81" i="2"/>
  <c r="BH81" i="2"/>
  <c r="BG81" i="2"/>
  <c r="BF81" i="2"/>
  <c r="BE81" i="2"/>
  <c r="BD81" i="2"/>
  <c r="BC81" i="2"/>
  <c r="BB81" i="2"/>
  <c r="F81" i="2"/>
  <c r="HU80" i="2"/>
  <c r="EI80" i="2"/>
  <c r="EH80" i="2"/>
  <c r="EG80" i="2"/>
  <c r="EF80" i="2"/>
  <c r="EE80" i="2"/>
  <c r="ED80" i="2"/>
  <c r="BM80" i="2"/>
  <c r="BL80" i="2"/>
  <c r="BK80" i="2"/>
  <c r="BJ80" i="2"/>
  <c r="BI80" i="2"/>
  <c r="BH80" i="2"/>
  <c r="BG80" i="2"/>
  <c r="BF80" i="2"/>
  <c r="BE80" i="2"/>
  <c r="BD80" i="2"/>
  <c r="BC80" i="2"/>
  <c r="BB80" i="2"/>
  <c r="F80" i="2"/>
  <c r="HU79" i="2"/>
  <c r="EH79" i="2"/>
  <c r="EG79" i="2"/>
  <c r="EF79" i="2"/>
  <c r="EE79" i="2"/>
  <c r="ED79" i="2"/>
  <c r="BM79" i="2"/>
  <c r="BL79" i="2"/>
  <c r="BK79" i="2"/>
  <c r="BJ79" i="2"/>
  <c r="BI79" i="2"/>
  <c r="BH79" i="2"/>
  <c r="BG79" i="2"/>
  <c r="BF79" i="2"/>
  <c r="BE79" i="2"/>
  <c r="BD79" i="2"/>
  <c r="BC79" i="2"/>
  <c r="BB79" i="2"/>
  <c r="F79" i="2"/>
  <c r="HU78" i="2"/>
  <c r="EF78" i="2"/>
  <c r="EE78" i="2"/>
  <c r="ED78" i="2"/>
  <c r="BM78" i="2"/>
  <c r="BL78" i="2"/>
  <c r="BK78" i="2"/>
  <c r="BJ78" i="2"/>
  <c r="BI78" i="2"/>
  <c r="BH78" i="2"/>
  <c r="BG78" i="2"/>
  <c r="BF78" i="2"/>
  <c r="BE78" i="2"/>
  <c r="BD78" i="2"/>
  <c r="BC78" i="2"/>
  <c r="BB78" i="2"/>
  <c r="F78" i="2"/>
  <c r="HU77" i="2"/>
  <c r="EI77" i="2"/>
  <c r="EH77" i="2"/>
  <c r="EG77" i="2"/>
  <c r="EF77" i="2"/>
  <c r="EE77" i="2"/>
  <c r="ED77" i="2"/>
  <c r="BM77" i="2"/>
  <c r="BL77" i="2"/>
  <c r="BK77" i="2"/>
  <c r="BJ77" i="2"/>
  <c r="BI77" i="2"/>
  <c r="BH77" i="2"/>
  <c r="BG77" i="2"/>
  <c r="BF77" i="2"/>
  <c r="BE77" i="2"/>
  <c r="BD77" i="2"/>
  <c r="BC77" i="2"/>
  <c r="BB77" i="2"/>
  <c r="F77" i="2"/>
  <c r="HU76" i="2"/>
  <c r="EH76" i="2"/>
  <c r="EG76" i="2"/>
  <c r="EF76" i="2"/>
  <c r="EE76" i="2"/>
  <c r="ED76" i="2"/>
  <c r="BM76" i="2"/>
  <c r="BL76" i="2"/>
  <c r="BK76" i="2"/>
  <c r="BJ76" i="2"/>
  <c r="BI76" i="2"/>
  <c r="BH76" i="2"/>
  <c r="BG76" i="2"/>
  <c r="BF76" i="2"/>
  <c r="BE76" i="2"/>
  <c r="BD76" i="2"/>
  <c r="BC76" i="2"/>
  <c r="BB76" i="2"/>
  <c r="F76" i="2"/>
  <c r="HU75" i="2"/>
  <c r="EJ75" i="2"/>
  <c r="EI75" i="2"/>
  <c r="EH75" i="2"/>
  <c r="EG75" i="2"/>
  <c r="EF75" i="2"/>
  <c r="EE75" i="2"/>
  <c r="ED75" i="2"/>
  <c r="BM75" i="2"/>
  <c r="BL75" i="2"/>
  <c r="BK75" i="2"/>
  <c r="BJ75" i="2"/>
  <c r="BI75" i="2"/>
  <c r="BH75" i="2"/>
  <c r="BG75" i="2"/>
  <c r="BF75" i="2"/>
  <c r="BE75" i="2"/>
  <c r="BD75" i="2"/>
  <c r="BC75" i="2"/>
  <c r="BB75" i="2"/>
  <c r="F75" i="2"/>
  <c r="HU74" i="2"/>
  <c r="EJ74" i="2"/>
  <c r="EI74" i="2"/>
  <c r="EH74" i="2"/>
  <c r="EG74" i="2"/>
  <c r="EF74" i="2"/>
  <c r="EE74" i="2"/>
  <c r="ED74" i="2"/>
  <c r="BM74" i="2"/>
  <c r="BL74" i="2"/>
  <c r="BK74" i="2"/>
  <c r="BJ74" i="2"/>
  <c r="BI74" i="2"/>
  <c r="BH74" i="2"/>
  <c r="BG74" i="2"/>
  <c r="BF74" i="2"/>
  <c r="BE74" i="2"/>
  <c r="BD74" i="2"/>
  <c r="BC74" i="2"/>
  <c r="BB74" i="2"/>
  <c r="F74" i="2"/>
  <c r="HU73" i="2"/>
  <c r="EI73" i="2"/>
  <c r="EH73" i="2"/>
  <c r="EG73" i="2"/>
  <c r="EF73" i="2"/>
  <c r="EE73" i="2"/>
  <c r="ED73" i="2"/>
  <c r="BM73" i="2"/>
  <c r="BL73" i="2"/>
  <c r="BK73" i="2"/>
  <c r="BJ73" i="2"/>
  <c r="BI73" i="2"/>
  <c r="BH73" i="2"/>
  <c r="BG73" i="2"/>
  <c r="BF73" i="2"/>
  <c r="BE73" i="2"/>
  <c r="BD73" i="2"/>
  <c r="BC73" i="2"/>
  <c r="BB73" i="2"/>
  <c r="F73" i="2"/>
  <c r="HU72" i="2"/>
  <c r="EI72" i="2"/>
  <c r="EH72" i="2"/>
  <c r="EG72" i="2"/>
  <c r="EF72" i="2"/>
  <c r="EE72" i="2"/>
  <c r="ED72" i="2"/>
  <c r="BM72" i="2"/>
  <c r="BL72" i="2"/>
  <c r="BK72" i="2"/>
  <c r="BJ72" i="2"/>
  <c r="BI72" i="2"/>
  <c r="BH72" i="2"/>
  <c r="BG72" i="2"/>
  <c r="BF72" i="2"/>
  <c r="BE72" i="2"/>
  <c r="BD72" i="2"/>
  <c r="BC72" i="2"/>
  <c r="BB72" i="2"/>
  <c r="F72" i="2"/>
  <c r="HU71" i="2"/>
  <c r="HU70" i="2"/>
  <c r="EG70" i="2"/>
  <c r="EF70" i="2"/>
  <c r="EE70" i="2"/>
  <c r="ED70" i="2"/>
  <c r="BM70" i="2"/>
  <c r="BL70" i="2"/>
  <c r="BK70" i="2"/>
  <c r="BJ70" i="2"/>
  <c r="BI70" i="2"/>
  <c r="BH70" i="2"/>
  <c r="BG70" i="2"/>
  <c r="BF70" i="2"/>
  <c r="BE70" i="2"/>
  <c r="BD70" i="2"/>
  <c r="BC70" i="2"/>
  <c r="BB70" i="2"/>
  <c r="F70" i="2"/>
  <c r="HU69" i="2"/>
  <c r="EF69" i="2"/>
  <c r="EE69" i="2"/>
  <c r="ED69" i="2"/>
  <c r="BM69" i="2"/>
  <c r="BL69" i="2"/>
  <c r="BK69" i="2"/>
  <c r="BJ69" i="2"/>
  <c r="BI69" i="2"/>
  <c r="BH69" i="2"/>
  <c r="BG69" i="2"/>
  <c r="BF69" i="2"/>
  <c r="BE69" i="2"/>
  <c r="BD69" i="2"/>
  <c r="BC69" i="2"/>
  <c r="BB69" i="2"/>
  <c r="F69" i="2"/>
  <c r="HU68" i="2"/>
  <c r="EJ68" i="2"/>
  <c r="EI68" i="2"/>
  <c r="EH68" i="2"/>
  <c r="EG68" i="2"/>
  <c r="EF68" i="2"/>
  <c r="EE68" i="2"/>
  <c r="ED68" i="2"/>
  <c r="BM68" i="2"/>
  <c r="BL68" i="2"/>
  <c r="BK68" i="2"/>
  <c r="BJ68" i="2"/>
  <c r="BI68" i="2"/>
  <c r="BH68" i="2"/>
  <c r="BG68" i="2"/>
  <c r="BF68" i="2"/>
  <c r="BE68" i="2"/>
  <c r="BD68" i="2"/>
  <c r="BC68" i="2"/>
  <c r="BB68" i="2"/>
  <c r="F68" i="2"/>
  <c r="HU67" i="2"/>
  <c r="ED67" i="2"/>
  <c r="BM67" i="2"/>
  <c r="BL67" i="2"/>
  <c r="BK67" i="2"/>
  <c r="BJ67" i="2"/>
  <c r="BI67" i="2"/>
  <c r="BH67" i="2"/>
  <c r="BG67" i="2"/>
  <c r="BF67" i="2"/>
  <c r="BE67" i="2"/>
  <c r="BD67" i="2"/>
  <c r="BC67" i="2"/>
  <c r="BB67" i="2"/>
  <c r="F67" i="2"/>
  <c r="HU66" i="2"/>
  <c r="EI66" i="2"/>
  <c r="EH66" i="2"/>
  <c r="EG66" i="2"/>
  <c r="EF66" i="2"/>
  <c r="EE66" i="2"/>
  <c r="ED66" i="2"/>
  <c r="BM66" i="2"/>
  <c r="BL66" i="2"/>
  <c r="BK66" i="2"/>
  <c r="BJ66" i="2"/>
  <c r="BI66" i="2"/>
  <c r="BH66" i="2"/>
  <c r="BG66" i="2"/>
  <c r="BF66" i="2"/>
  <c r="BE66" i="2"/>
  <c r="BD66" i="2"/>
  <c r="BC66" i="2"/>
  <c r="BB66" i="2"/>
  <c r="F66" i="2"/>
  <c r="HU65" i="2"/>
  <c r="EI65" i="2"/>
  <c r="EH65" i="2"/>
  <c r="EG65" i="2"/>
  <c r="EF65" i="2"/>
  <c r="EE65" i="2"/>
  <c r="ED65" i="2"/>
  <c r="BM65" i="2"/>
  <c r="BL65" i="2"/>
  <c r="BK65" i="2"/>
  <c r="BJ65" i="2"/>
  <c r="BI65" i="2"/>
  <c r="BH65" i="2"/>
  <c r="BG65" i="2"/>
  <c r="BF65" i="2"/>
  <c r="BE65" i="2"/>
  <c r="BD65" i="2"/>
  <c r="BC65" i="2"/>
  <c r="BB65" i="2"/>
  <c r="F65" i="2"/>
  <c r="HU64" i="2"/>
  <c r="EE64" i="2"/>
  <c r="ED64" i="2"/>
  <c r="BM64" i="2"/>
  <c r="BL64" i="2"/>
  <c r="BK64" i="2"/>
  <c r="BJ64" i="2"/>
  <c r="BI64" i="2"/>
  <c r="BH64" i="2"/>
  <c r="BG64" i="2"/>
  <c r="BF64" i="2"/>
  <c r="BE64" i="2"/>
  <c r="BD64" i="2"/>
  <c r="BC64" i="2"/>
  <c r="BB64" i="2"/>
  <c r="F64" i="2"/>
  <c r="HU63" i="2"/>
  <c r="EH63" i="2"/>
  <c r="EG63" i="2"/>
  <c r="EF63" i="2"/>
  <c r="EE63" i="2"/>
  <c r="ED63" i="2"/>
  <c r="BM63" i="2"/>
  <c r="BL63" i="2"/>
  <c r="BK63" i="2"/>
  <c r="BJ63" i="2"/>
  <c r="BI63" i="2"/>
  <c r="BH63" i="2"/>
  <c r="BG63" i="2"/>
  <c r="BF63" i="2"/>
  <c r="BE63" i="2"/>
  <c r="BD63" i="2"/>
  <c r="BC63" i="2"/>
  <c r="BB63" i="2"/>
  <c r="F63" i="2"/>
  <c r="HU62" i="2"/>
  <c r="EJ62" i="2"/>
  <c r="EI62" i="2"/>
  <c r="EH62" i="2"/>
  <c r="EG62" i="2"/>
  <c r="EF62" i="2"/>
  <c r="EE62" i="2"/>
  <c r="ED62" i="2"/>
  <c r="BM62" i="2"/>
  <c r="BL62" i="2"/>
  <c r="BK62" i="2"/>
  <c r="BJ62" i="2"/>
  <c r="BI62" i="2"/>
  <c r="BH62" i="2"/>
  <c r="BG62" i="2"/>
  <c r="BF62" i="2"/>
  <c r="BE62" i="2"/>
  <c r="BD62" i="2"/>
  <c r="BC62" i="2"/>
  <c r="BB62" i="2"/>
  <c r="F62" i="2"/>
  <c r="HU61" i="2"/>
  <c r="EJ61" i="2"/>
  <c r="EI61" i="2"/>
  <c r="EH61" i="2"/>
  <c r="EG61" i="2"/>
  <c r="EF61" i="2"/>
  <c r="EE61" i="2"/>
  <c r="ED61" i="2"/>
  <c r="BM61" i="2"/>
  <c r="BL61" i="2"/>
  <c r="BK61" i="2"/>
  <c r="BJ61" i="2"/>
  <c r="BI61" i="2"/>
  <c r="BH61" i="2"/>
  <c r="BG61" i="2"/>
  <c r="BF61" i="2"/>
  <c r="BE61" i="2"/>
  <c r="BD61" i="2"/>
  <c r="BC61" i="2"/>
  <c r="BB61" i="2"/>
  <c r="F61" i="2"/>
  <c r="HU60" i="2"/>
  <c r="HU59" i="2"/>
  <c r="EJ59" i="2"/>
  <c r="EI59" i="2"/>
  <c r="EH59" i="2"/>
  <c r="EG59" i="2"/>
  <c r="EF59" i="2"/>
  <c r="EE59" i="2"/>
  <c r="ED59" i="2"/>
  <c r="BM59" i="2"/>
  <c r="BL59" i="2"/>
  <c r="BK59" i="2"/>
  <c r="BJ59" i="2"/>
  <c r="BI59" i="2"/>
  <c r="BH59" i="2"/>
  <c r="BG59" i="2"/>
  <c r="BF59" i="2"/>
  <c r="BE59" i="2"/>
  <c r="BD59" i="2"/>
  <c r="BC59" i="2"/>
  <c r="BB59" i="2"/>
  <c r="F59" i="2"/>
  <c r="HU58" i="2"/>
  <c r="EH58" i="2"/>
  <c r="EG58" i="2"/>
  <c r="EF58" i="2"/>
  <c r="EE58" i="2"/>
  <c r="ED58" i="2"/>
  <c r="BM58" i="2"/>
  <c r="BL58" i="2"/>
  <c r="BK58" i="2"/>
  <c r="BJ58" i="2"/>
  <c r="BI58" i="2"/>
  <c r="BH58" i="2"/>
  <c r="BG58" i="2"/>
  <c r="BF58" i="2"/>
  <c r="BE58" i="2"/>
  <c r="BD58" i="2"/>
  <c r="BC58" i="2"/>
  <c r="BB58" i="2"/>
  <c r="F58" i="2"/>
  <c r="HU57" i="2"/>
  <c r="EJ57" i="2"/>
  <c r="EI57" i="2"/>
  <c r="EH57" i="2"/>
  <c r="EG57" i="2"/>
  <c r="EF57" i="2"/>
  <c r="EE57" i="2"/>
  <c r="ED57" i="2"/>
  <c r="BM57" i="2"/>
  <c r="BL57" i="2"/>
  <c r="BK57" i="2"/>
  <c r="BJ57" i="2"/>
  <c r="BI57" i="2"/>
  <c r="BH57" i="2"/>
  <c r="BG57" i="2"/>
  <c r="BF57" i="2"/>
  <c r="BE57" i="2"/>
  <c r="BD57" i="2"/>
  <c r="BC57" i="2"/>
  <c r="BB57" i="2"/>
  <c r="F57" i="2"/>
  <c r="HU56" i="2"/>
  <c r="EF56" i="2"/>
  <c r="EE56" i="2"/>
  <c r="ED56" i="2"/>
  <c r="BM56" i="2"/>
  <c r="BL56" i="2"/>
  <c r="BK56" i="2"/>
  <c r="BJ56" i="2"/>
  <c r="BI56" i="2"/>
  <c r="BH56" i="2"/>
  <c r="BG56" i="2"/>
  <c r="BF56" i="2"/>
  <c r="BE56" i="2"/>
  <c r="BD56" i="2"/>
  <c r="BC56" i="2"/>
  <c r="BB56" i="2"/>
  <c r="F56" i="2"/>
  <c r="HU55" i="2"/>
  <c r="EJ55" i="2"/>
  <c r="EI55" i="2"/>
  <c r="EH55" i="2"/>
  <c r="EG55" i="2"/>
  <c r="EF55" i="2"/>
  <c r="EE55" i="2"/>
  <c r="ED55" i="2"/>
  <c r="BM55" i="2"/>
  <c r="BL55" i="2"/>
  <c r="BK55" i="2"/>
  <c r="BJ55" i="2"/>
  <c r="BI55" i="2"/>
  <c r="BH55" i="2"/>
  <c r="BG55" i="2"/>
  <c r="BF55" i="2"/>
  <c r="BE55" i="2"/>
  <c r="BD55" i="2"/>
  <c r="BC55" i="2"/>
  <c r="BB55" i="2"/>
  <c r="F55" i="2"/>
  <c r="HU54" i="2"/>
  <c r="EJ54" i="2"/>
  <c r="EI54" i="2"/>
  <c r="EH54" i="2"/>
  <c r="EG54" i="2"/>
  <c r="EF54" i="2"/>
  <c r="EE54" i="2"/>
  <c r="ED54" i="2"/>
  <c r="BM54" i="2"/>
  <c r="BL54" i="2"/>
  <c r="BK54" i="2"/>
  <c r="BJ54" i="2"/>
  <c r="BI54" i="2"/>
  <c r="BH54" i="2"/>
  <c r="BG54" i="2"/>
  <c r="BF54" i="2"/>
  <c r="BE54" i="2"/>
  <c r="BD54" i="2"/>
  <c r="BC54" i="2"/>
  <c r="BB54" i="2"/>
  <c r="F54" i="2"/>
  <c r="HU53" i="2"/>
  <c r="EJ53" i="2"/>
  <c r="EI53" i="2"/>
  <c r="EH53" i="2"/>
  <c r="EG53" i="2"/>
  <c r="EF53" i="2"/>
  <c r="EE53" i="2"/>
  <c r="ED53" i="2"/>
  <c r="BM53" i="2"/>
  <c r="BL53" i="2"/>
  <c r="BK53" i="2"/>
  <c r="BJ53" i="2"/>
  <c r="BI53" i="2"/>
  <c r="BH53" i="2"/>
  <c r="BG53" i="2"/>
  <c r="BF53" i="2"/>
  <c r="BE53" i="2"/>
  <c r="BD53" i="2"/>
  <c r="BC53" i="2"/>
  <c r="BB53" i="2"/>
  <c r="F53" i="2"/>
  <c r="HU52" i="2"/>
  <c r="EJ52" i="2"/>
  <c r="EI52" i="2"/>
  <c r="EH52" i="2"/>
  <c r="EG52" i="2"/>
  <c r="EF52" i="2"/>
  <c r="EE52" i="2"/>
  <c r="ED52" i="2"/>
  <c r="BM52" i="2"/>
  <c r="BL52" i="2"/>
  <c r="BK52" i="2"/>
  <c r="BJ52" i="2"/>
  <c r="BI52" i="2"/>
  <c r="BH52" i="2"/>
  <c r="BG52" i="2"/>
  <c r="BF52" i="2"/>
  <c r="BE52" i="2"/>
  <c r="BD52" i="2"/>
  <c r="BC52" i="2"/>
  <c r="BB52" i="2"/>
  <c r="F52" i="2"/>
  <c r="HU51" i="2"/>
  <c r="EF51" i="2"/>
  <c r="EE51" i="2"/>
  <c r="ED51" i="2"/>
  <c r="BM51" i="2"/>
  <c r="BL51" i="2"/>
  <c r="BK51" i="2"/>
  <c r="BJ51" i="2"/>
  <c r="BI51" i="2"/>
  <c r="BH51" i="2"/>
  <c r="BG51" i="2"/>
  <c r="BF51" i="2"/>
  <c r="BE51" i="2"/>
  <c r="BD51" i="2"/>
  <c r="BC51" i="2"/>
  <c r="BB51" i="2"/>
  <c r="F51" i="2"/>
  <c r="HU50" i="2"/>
  <c r="EH50" i="2"/>
  <c r="EG50" i="2"/>
  <c r="EF50" i="2"/>
  <c r="EE50" i="2"/>
  <c r="ED50" i="2"/>
  <c r="BM50" i="2"/>
  <c r="BL50" i="2"/>
  <c r="BK50" i="2"/>
  <c r="BJ50" i="2"/>
  <c r="BI50" i="2"/>
  <c r="BH50" i="2"/>
  <c r="BG50" i="2"/>
  <c r="BF50" i="2"/>
  <c r="BE50" i="2"/>
  <c r="BD50" i="2"/>
  <c r="BC50" i="2"/>
  <c r="BB50" i="2"/>
  <c r="F50" i="2"/>
  <c r="HU49" i="2"/>
  <c r="HU48" i="2"/>
  <c r="EJ48" i="2"/>
  <c r="EI48" i="2"/>
  <c r="EH48" i="2"/>
  <c r="EG48" i="2"/>
  <c r="EF48" i="2"/>
  <c r="EE48" i="2"/>
  <c r="ED48" i="2"/>
  <c r="BM48" i="2"/>
  <c r="BL48" i="2"/>
  <c r="BK48" i="2"/>
  <c r="BJ48" i="2"/>
  <c r="BI48" i="2"/>
  <c r="BH48" i="2"/>
  <c r="BG48" i="2"/>
  <c r="BF48" i="2"/>
  <c r="BE48" i="2"/>
  <c r="BD48" i="2"/>
  <c r="BC48" i="2"/>
  <c r="BB48" i="2"/>
  <c r="F48" i="2"/>
  <c r="HU47" i="2"/>
  <c r="EJ47" i="2"/>
  <c r="EI47" i="2"/>
  <c r="EH47" i="2"/>
  <c r="EG47" i="2"/>
  <c r="EF47" i="2"/>
  <c r="EE47" i="2"/>
  <c r="ED47" i="2"/>
  <c r="BM47" i="2"/>
  <c r="BL47" i="2"/>
  <c r="BK47" i="2"/>
  <c r="BJ47" i="2"/>
  <c r="BI47" i="2"/>
  <c r="BH47" i="2"/>
  <c r="BG47" i="2"/>
  <c r="BF47" i="2"/>
  <c r="BE47" i="2"/>
  <c r="BD47" i="2"/>
  <c r="BC47" i="2"/>
  <c r="BB47" i="2"/>
  <c r="F47" i="2"/>
  <c r="HU46" i="2"/>
  <c r="EH46" i="2"/>
  <c r="EG46" i="2"/>
  <c r="EF46" i="2"/>
  <c r="EE46" i="2"/>
  <c r="ED46" i="2"/>
  <c r="BM46" i="2"/>
  <c r="BL46" i="2"/>
  <c r="BK46" i="2"/>
  <c r="BJ46" i="2"/>
  <c r="BI46" i="2"/>
  <c r="BH46" i="2"/>
  <c r="BG46" i="2"/>
  <c r="BF46" i="2"/>
  <c r="BE46" i="2"/>
  <c r="BD46" i="2"/>
  <c r="BC46" i="2"/>
  <c r="BB46" i="2"/>
  <c r="F46" i="2"/>
  <c r="HU45" i="2"/>
  <c r="EH45" i="2"/>
  <c r="EG45" i="2"/>
  <c r="EF45" i="2"/>
  <c r="EE45" i="2"/>
  <c r="ED45" i="2"/>
  <c r="BM45" i="2"/>
  <c r="BL45" i="2"/>
  <c r="BK45" i="2"/>
  <c r="BJ45" i="2"/>
  <c r="BI45" i="2"/>
  <c r="BH45" i="2"/>
  <c r="BG45" i="2"/>
  <c r="BF45" i="2"/>
  <c r="BE45" i="2"/>
  <c r="BD45" i="2"/>
  <c r="BC45" i="2"/>
  <c r="BB45" i="2"/>
  <c r="F45" i="2"/>
  <c r="HU44" i="2"/>
  <c r="EJ44" i="2"/>
  <c r="EI44" i="2"/>
  <c r="EH44" i="2"/>
  <c r="EG44" i="2"/>
  <c r="EF44" i="2"/>
  <c r="EE44" i="2"/>
  <c r="ED44" i="2"/>
  <c r="BM44" i="2"/>
  <c r="BL44" i="2"/>
  <c r="BK44" i="2"/>
  <c r="BJ44" i="2"/>
  <c r="BI44" i="2"/>
  <c r="BH44" i="2"/>
  <c r="BG44" i="2"/>
  <c r="BF44" i="2"/>
  <c r="BE44" i="2"/>
  <c r="BD44" i="2"/>
  <c r="BC44" i="2"/>
  <c r="BB44" i="2"/>
  <c r="F44" i="2"/>
  <c r="HU43" i="2"/>
  <c r="EJ43" i="2"/>
  <c r="EI43" i="2"/>
  <c r="EH43" i="2"/>
  <c r="EG43" i="2"/>
  <c r="EF43" i="2"/>
  <c r="EE43" i="2"/>
  <c r="ED43" i="2"/>
  <c r="BM43" i="2"/>
  <c r="BL43" i="2"/>
  <c r="BK43" i="2"/>
  <c r="BJ43" i="2"/>
  <c r="BI43" i="2"/>
  <c r="BH43" i="2"/>
  <c r="BG43" i="2"/>
  <c r="BF43" i="2"/>
  <c r="BE43" i="2"/>
  <c r="BD43" i="2"/>
  <c r="BC43" i="2"/>
  <c r="BB43" i="2"/>
  <c r="F43" i="2"/>
  <c r="HU42" i="2"/>
  <c r="EI42" i="2"/>
  <c r="EH42" i="2"/>
  <c r="EG42" i="2"/>
  <c r="EF42" i="2"/>
  <c r="EE42" i="2"/>
  <c r="ED42" i="2"/>
  <c r="BM42" i="2"/>
  <c r="BL42" i="2"/>
  <c r="BK42" i="2"/>
  <c r="BJ42" i="2"/>
  <c r="BI42" i="2"/>
  <c r="BH42" i="2"/>
  <c r="BG42" i="2"/>
  <c r="BF42" i="2"/>
  <c r="BE42" i="2"/>
  <c r="BD42" i="2"/>
  <c r="BC42" i="2"/>
  <c r="BB42" i="2"/>
  <c r="F42" i="2"/>
  <c r="HU41" i="2"/>
  <c r="EJ41" i="2"/>
  <c r="EI41" i="2"/>
  <c r="EH41" i="2"/>
  <c r="EG41" i="2"/>
  <c r="EF41" i="2"/>
  <c r="EE41" i="2"/>
  <c r="ED41" i="2"/>
  <c r="BM41" i="2"/>
  <c r="BL41" i="2"/>
  <c r="BK41" i="2"/>
  <c r="BJ41" i="2"/>
  <c r="BI41" i="2"/>
  <c r="BH41" i="2"/>
  <c r="BG41" i="2"/>
  <c r="BF41" i="2"/>
  <c r="BE41" i="2"/>
  <c r="BD41" i="2"/>
  <c r="BC41" i="2"/>
  <c r="BB41" i="2"/>
  <c r="F41" i="2"/>
  <c r="HU40" i="2"/>
  <c r="EJ40" i="2"/>
  <c r="EI40" i="2"/>
  <c r="EH40" i="2"/>
  <c r="EG40" i="2"/>
  <c r="EF40" i="2"/>
  <c r="EE40" i="2"/>
  <c r="ED40" i="2"/>
  <c r="BM40" i="2"/>
  <c r="BL40" i="2"/>
  <c r="BK40" i="2"/>
  <c r="BJ40" i="2"/>
  <c r="BI40" i="2"/>
  <c r="BH40" i="2"/>
  <c r="BG40" i="2"/>
  <c r="BF40" i="2"/>
  <c r="BE40" i="2"/>
  <c r="BD40" i="2"/>
  <c r="BC40" i="2"/>
  <c r="BB40" i="2"/>
  <c r="F40" i="2"/>
  <c r="HU39" i="2"/>
  <c r="EJ39" i="2"/>
  <c r="EI39" i="2"/>
  <c r="EH39" i="2"/>
  <c r="EG39" i="2"/>
  <c r="EF39" i="2"/>
  <c r="EE39" i="2"/>
  <c r="ED39" i="2"/>
  <c r="BM39" i="2"/>
  <c r="BL39" i="2"/>
  <c r="BK39" i="2"/>
  <c r="BJ39" i="2"/>
  <c r="BI39" i="2"/>
  <c r="BH39" i="2"/>
  <c r="BG39" i="2"/>
  <c r="BF39" i="2"/>
  <c r="BE39" i="2"/>
  <c r="BD39" i="2"/>
  <c r="BC39" i="2"/>
  <c r="BB39" i="2"/>
  <c r="F39" i="2"/>
  <c r="HU38" i="2"/>
  <c r="HU37" i="2"/>
  <c r="EJ37" i="2"/>
  <c r="EI37" i="2"/>
  <c r="EH37" i="2"/>
  <c r="EG37" i="2"/>
  <c r="EF37" i="2"/>
  <c r="EE37" i="2"/>
  <c r="ED37" i="2"/>
  <c r="BM37" i="2"/>
  <c r="BL37" i="2"/>
  <c r="BK37" i="2"/>
  <c r="BJ37" i="2"/>
  <c r="BI37" i="2"/>
  <c r="BH37" i="2"/>
  <c r="BG37" i="2"/>
  <c r="BF37" i="2"/>
  <c r="BE37" i="2"/>
  <c r="BD37" i="2"/>
  <c r="BC37" i="2"/>
  <c r="BB37" i="2"/>
  <c r="F37" i="2"/>
  <c r="HU36" i="2"/>
  <c r="EI36" i="2"/>
  <c r="EH36" i="2"/>
  <c r="EG36" i="2"/>
  <c r="EF36" i="2"/>
  <c r="EE36" i="2"/>
  <c r="ED36" i="2"/>
  <c r="BM36" i="2"/>
  <c r="BL36" i="2"/>
  <c r="BK36" i="2"/>
  <c r="BJ36" i="2"/>
  <c r="BI36" i="2"/>
  <c r="BH36" i="2"/>
  <c r="BG36" i="2"/>
  <c r="BF36" i="2"/>
  <c r="BE36" i="2"/>
  <c r="BD36" i="2"/>
  <c r="BC36" i="2"/>
  <c r="BB36" i="2"/>
  <c r="F36" i="2"/>
  <c r="HU35" i="2"/>
  <c r="EF35" i="2"/>
  <c r="EE35" i="2"/>
  <c r="ED35" i="2"/>
  <c r="BM35" i="2"/>
  <c r="BL35" i="2"/>
  <c r="BK35" i="2"/>
  <c r="BJ35" i="2"/>
  <c r="BI35" i="2"/>
  <c r="BH35" i="2"/>
  <c r="BG35" i="2"/>
  <c r="BF35" i="2"/>
  <c r="BE35" i="2"/>
  <c r="BD35" i="2"/>
  <c r="BC35" i="2"/>
  <c r="BB35" i="2"/>
  <c r="F35" i="2"/>
  <c r="HU34" i="2"/>
  <c r="EF34" i="2"/>
  <c r="EE34" i="2"/>
  <c r="ED34" i="2"/>
  <c r="BM34" i="2"/>
  <c r="BL34" i="2"/>
  <c r="BK34" i="2"/>
  <c r="BJ34" i="2"/>
  <c r="BI34" i="2"/>
  <c r="BH34" i="2"/>
  <c r="BG34" i="2"/>
  <c r="BF34" i="2"/>
  <c r="BE34" i="2"/>
  <c r="BD34" i="2"/>
  <c r="BC34" i="2"/>
  <c r="BB34" i="2"/>
  <c r="F34" i="2"/>
  <c r="HU33" i="2"/>
  <c r="EJ33" i="2"/>
  <c r="EI33" i="2"/>
  <c r="EH33" i="2"/>
  <c r="EG33" i="2"/>
  <c r="EF33" i="2"/>
  <c r="EE33" i="2"/>
  <c r="ED33" i="2"/>
  <c r="BM33" i="2"/>
  <c r="BL33" i="2"/>
  <c r="BK33" i="2"/>
  <c r="BJ33" i="2"/>
  <c r="BI33" i="2"/>
  <c r="BH33" i="2"/>
  <c r="BG33" i="2"/>
  <c r="BF33" i="2"/>
  <c r="BE33" i="2"/>
  <c r="BD33" i="2"/>
  <c r="BC33" i="2"/>
  <c r="BB33" i="2"/>
  <c r="F33" i="2"/>
  <c r="HU32" i="2"/>
  <c r="EJ32" i="2"/>
  <c r="EI32" i="2"/>
  <c r="EH32" i="2"/>
  <c r="EG32" i="2"/>
  <c r="EF32" i="2"/>
  <c r="EE32" i="2"/>
  <c r="ED32" i="2"/>
  <c r="BM32" i="2"/>
  <c r="BL32" i="2"/>
  <c r="BK32" i="2"/>
  <c r="BJ32" i="2"/>
  <c r="BI32" i="2"/>
  <c r="BH32" i="2"/>
  <c r="BG32" i="2"/>
  <c r="BF32" i="2"/>
  <c r="BE32" i="2"/>
  <c r="BD32" i="2"/>
  <c r="BC32" i="2"/>
  <c r="BB32" i="2"/>
  <c r="F32" i="2"/>
  <c r="HU31" i="2"/>
  <c r="EJ31" i="2"/>
  <c r="EI31" i="2"/>
  <c r="EH31" i="2"/>
  <c r="EG31" i="2"/>
  <c r="EF31" i="2"/>
  <c r="EE31" i="2"/>
  <c r="ED31" i="2"/>
  <c r="BM31" i="2"/>
  <c r="BL31" i="2"/>
  <c r="BK31" i="2"/>
  <c r="BJ31" i="2"/>
  <c r="BI31" i="2"/>
  <c r="BH31" i="2"/>
  <c r="BG31" i="2"/>
  <c r="BF31" i="2"/>
  <c r="BE31" i="2"/>
  <c r="BD31" i="2"/>
  <c r="BC31" i="2"/>
  <c r="BB31" i="2"/>
  <c r="F31" i="2"/>
  <c r="HU30" i="2"/>
  <c r="EH30" i="2"/>
  <c r="EG30" i="2"/>
  <c r="EF30" i="2"/>
  <c r="EE30" i="2"/>
  <c r="ED30" i="2"/>
  <c r="BM30" i="2"/>
  <c r="BL30" i="2"/>
  <c r="BK30" i="2"/>
  <c r="BJ30" i="2"/>
  <c r="BI30" i="2"/>
  <c r="BH30" i="2"/>
  <c r="BG30" i="2"/>
  <c r="BF30" i="2"/>
  <c r="BE30" i="2"/>
  <c r="BD30" i="2"/>
  <c r="BC30" i="2"/>
  <c r="BB30" i="2"/>
  <c r="F30" i="2"/>
  <c r="HU29" i="2"/>
  <c r="EJ29" i="2"/>
  <c r="EI29" i="2"/>
  <c r="EH29" i="2"/>
  <c r="EG29" i="2"/>
  <c r="EF29" i="2"/>
  <c r="EE29" i="2"/>
  <c r="ED29" i="2"/>
  <c r="BM29" i="2"/>
  <c r="BL29" i="2"/>
  <c r="BK29" i="2"/>
  <c r="BJ29" i="2"/>
  <c r="BI29" i="2"/>
  <c r="BH29" i="2"/>
  <c r="BG29" i="2"/>
  <c r="BF29" i="2"/>
  <c r="BE29" i="2"/>
  <c r="BD29" i="2"/>
  <c r="BC29" i="2"/>
  <c r="BB29" i="2"/>
  <c r="F29" i="2"/>
  <c r="HU28" i="2"/>
  <c r="EJ28" i="2"/>
  <c r="EI28" i="2"/>
  <c r="EH28" i="2"/>
  <c r="EG28" i="2"/>
  <c r="EF28" i="2"/>
  <c r="EE28" i="2"/>
  <c r="ED28" i="2"/>
  <c r="BM28" i="2"/>
  <c r="BL28" i="2"/>
  <c r="BK28" i="2"/>
  <c r="BJ28" i="2"/>
  <c r="BI28" i="2"/>
  <c r="BH28" i="2"/>
  <c r="BG28" i="2"/>
  <c r="BF28" i="2"/>
  <c r="BE28" i="2"/>
  <c r="BD28" i="2"/>
  <c r="BC28" i="2"/>
  <c r="BB28" i="2"/>
  <c r="F28" i="2"/>
  <c r="HU27" i="2"/>
  <c r="HU26" i="2"/>
  <c r="EJ26" i="2"/>
  <c r="EI26" i="2"/>
  <c r="EH26" i="2"/>
  <c r="EG26" i="2"/>
  <c r="EF26" i="2"/>
  <c r="EE26" i="2"/>
  <c r="ED26" i="2"/>
  <c r="BM26" i="2"/>
  <c r="BL26" i="2"/>
  <c r="BK26" i="2"/>
  <c r="BJ26" i="2"/>
  <c r="BI26" i="2"/>
  <c r="BH26" i="2"/>
  <c r="BG26" i="2"/>
  <c r="BF26" i="2"/>
  <c r="BE26" i="2"/>
  <c r="BD26" i="2"/>
  <c r="BC26" i="2"/>
  <c r="BB26" i="2"/>
  <c r="F26" i="2"/>
  <c r="HU25" i="2"/>
  <c r="EH25" i="2"/>
  <c r="EG25" i="2"/>
  <c r="EF25" i="2"/>
  <c r="EE25" i="2"/>
  <c r="ED25" i="2"/>
  <c r="BM25" i="2"/>
  <c r="BL25" i="2"/>
  <c r="BK25" i="2"/>
  <c r="BJ25" i="2"/>
  <c r="BI25" i="2"/>
  <c r="BH25" i="2"/>
  <c r="BG25" i="2"/>
  <c r="BF25" i="2"/>
  <c r="BE25" i="2"/>
  <c r="BD25" i="2"/>
  <c r="BC25" i="2"/>
  <c r="BB25" i="2"/>
  <c r="F25" i="2"/>
  <c r="HU24" i="2"/>
  <c r="EJ24" i="2"/>
  <c r="EI24" i="2"/>
  <c r="EH24" i="2"/>
  <c r="EG24" i="2"/>
  <c r="EF24" i="2"/>
  <c r="EE24" i="2"/>
  <c r="ED24" i="2"/>
  <c r="BM24" i="2"/>
  <c r="BL24" i="2"/>
  <c r="BK24" i="2"/>
  <c r="BJ24" i="2"/>
  <c r="BI24" i="2"/>
  <c r="BH24" i="2"/>
  <c r="BG24" i="2"/>
  <c r="BF24" i="2"/>
  <c r="BE24" i="2"/>
  <c r="BD24" i="2"/>
  <c r="BC24" i="2"/>
  <c r="BB24" i="2"/>
  <c r="F24" i="2"/>
  <c r="HU23" i="2"/>
  <c r="EJ23" i="2"/>
  <c r="EI23" i="2"/>
  <c r="EH23" i="2"/>
  <c r="EG23" i="2"/>
  <c r="EF23" i="2"/>
  <c r="EE23" i="2"/>
  <c r="ED23" i="2"/>
  <c r="BM23" i="2"/>
  <c r="BL23" i="2"/>
  <c r="BK23" i="2"/>
  <c r="BJ23" i="2"/>
  <c r="BI23" i="2"/>
  <c r="BH23" i="2"/>
  <c r="BG23" i="2"/>
  <c r="BF23" i="2"/>
  <c r="BE23" i="2"/>
  <c r="BD23" i="2"/>
  <c r="BC23" i="2"/>
  <c r="BB23" i="2"/>
  <c r="F23" i="2"/>
  <c r="HU22" i="2"/>
  <c r="EJ22" i="2"/>
  <c r="EI22" i="2"/>
  <c r="EH22" i="2"/>
  <c r="EG22" i="2"/>
  <c r="EF22" i="2"/>
  <c r="EE22" i="2"/>
  <c r="ED22" i="2"/>
  <c r="BM22" i="2"/>
  <c r="BL22" i="2"/>
  <c r="BK22" i="2"/>
  <c r="BJ22" i="2"/>
  <c r="BI22" i="2"/>
  <c r="BH22" i="2"/>
  <c r="BG22" i="2"/>
  <c r="BF22" i="2"/>
  <c r="BE22" i="2"/>
  <c r="BD22" i="2"/>
  <c r="BC22" i="2"/>
  <c r="BB22" i="2"/>
  <c r="F22" i="2"/>
  <c r="HU21" i="2"/>
  <c r="EF21" i="2"/>
  <c r="EE21" i="2"/>
  <c r="ED21" i="2"/>
  <c r="BM21" i="2"/>
  <c r="BL21" i="2"/>
  <c r="BK21" i="2"/>
  <c r="BJ21" i="2"/>
  <c r="BI21" i="2"/>
  <c r="BH21" i="2"/>
  <c r="BG21" i="2"/>
  <c r="BF21" i="2"/>
  <c r="BE21" i="2"/>
  <c r="BD21" i="2"/>
  <c r="BC21" i="2"/>
  <c r="BB21" i="2"/>
  <c r="F21" i="2"/>
  <c r="HU20" i="2"/>
  <c r="EI20" i="2"/>
  <c r="EH20" i="2"/>
  <c r="EG20" i="2"/>
  <c r="EF20" i="2"/>
  <c r="EE20" i="2"/>
  <c r="ED20" i="2"/>
  <c r="BM20" i="2"/>
  <c r="BL20" i="2"/>
  <c r="BK20" i="2"/>
  <c r="BJ20" i="2"/>
  <c r="BI20" i="2"/>
  <c r="BH20" i="2"/>
  <c r="BG20" i="2"/>
  <c r="BF20" i="2"/>
  <c r="BE20" i="2"/>
  <c r="BD20" i="2"/>
  <c r="BC20" i="2"/>
  <c r="BB20" i="2"/>
  <c r="F20" i="2"/>
  <c r="HU19" i="2"/>
  <c r="EF19" i="2"/>
  <c r="EE19" i="2"/>
  <c r="ED19" i="2"/>
  <c r="BM19" i="2"/>
  <c r="BL19" i="2"/>
  <c r="BK19" i="2"/>
  <c r="BJ19" i="2"/>
  <c r="BI19" i="2"/>
  <c r="BH19" i="2"/>
  <c r="BG19" i="2"/>
  <c r="BF19" i="2"/>
  <c r="BE19" i="2"/>
  <c r="BD19" i="2"/>
  <c r="BC19" i="2"/>
  <c r="BB19" i="2"/>
  <c r="F19" i="2"/>
  <c r="HU18" i="2"/>
  <c r="EF18" i="2"/>
  <c r="EE18" i="2"/>
  <c r="ED18" i="2"/>
  <c r="BM18" i="2"/>
  <c r="BL18" i="2"/>
  <c r="BK18" i="2"/>
  <c r="BJ18" i="2"/>
  <c r="BI18" i="2"/>
  <c r="BH18" i="2"/>
  <c r="BG18" i="2"/>
  <c r="BF18" i="2"/>
  <c r="BE18" i="2"/>
  <c r="BD18" i="2"/>
  <c r="BC18" i="2"/>
  <c r="BB18" i="2"/>
  <c r="F18" i="2"/>
  <c r="HU17" i="2"/>
  <c r="EJ17" i="2"/>
  <c r="EI17" i="2"/>
  <c r="EH17" i="2"/>
  <c r="EG17" i="2"/>
  <c r="EF17" i="2"/>
  <c r="EE17" i="2"/>
  <c r="ED17" i="2"/>
  <c r="BM17" i="2"/>
  <c r="BL17" i="2"/>
  <c r="BK17" i="2"/>
  <c r="BJ17" i="2"/>
  <c r="BI17" i="2"/>
  <c r="BH17" i="2"/>
  <c r="BG17" i="2"/>
  <c r="BF17" i="2"/>
  <c r="BE17" i="2"/>
  <c r="BD17" i="2"/>
  <c r="BC17" i="2"/>
  <c r="BB17" i="2"/>
  <c r="F17" i="2"/>
  <c r="HU16" i="2"/>
  <c r="HU15" i="2"/>
  <c r="EJ15" i="2"/>
  <c r="EI15" i="2"/>
  <c r="EH15" i="2"/>
  <c r="EG15" i="2"/>
  <c r="EF15" i="2"/>
  <c r="EE15" i="2"/>
  <c r="ED15" i="2"/>
  <c r="BM15" i="2"/>
  <c r="BL15" i="2"/>
  <c r="BK15" i="2"/>
  <c r="BJ15" i="2"/>
  <c r="BI15" i="2"/>
  <c r="BH15" i="2"/>
  <c r="BG15" i="2"/>
  <c r="BF15" i="2"/>
  <c r="BE15" i="2"/>
  <c r="BD15" i="2"/>
  <c r="BC15" i="2"/>
  <c r="BB15" i="2"/>
  <c r="F15" i="2"/>
  <c r="HU14" i="2"/>
  <c r="EG14" i="2"/>
  <c r="EF14" i="2"/>
  <c r="EE14" i="2"/>
  <c r="ED14" i="2"/>
  <c r="BM14" i="2"/>
  <c r="BL14" i="2"/>
  <c r="BK14" i="2"/>
  <c r="BJ14" i="2"/>
  <c r="BI14" i="2"/>
  <c r="BH14" i="2"/>
  <c r="BG14" i="2"/>
  <c r="BF14" i="2"/>
  <c r="BE14" i="2"/>
  <c r="BD14" i="2"/>
  <c r="BC14" i="2"/>
  <c r="BB14" i="2"/>
  <c r="F14" i="2"/>
  <c r="HU13" i="2"/>
  <c r="EJ13" i="2"/>
  <c r="EI13" i="2"/>
  <c r="EH13" i="2"/>
  <c r="EG13" i="2"/>
  <c r="EF13" i="2"/>
  <c r="EE13" i="2"/>
  <c r="ED13" i="2"/>
  <c r="BM13" i="2"/>
  <c r="BL13" i="2"/>
  <c r="BK13" i="2"/>
  <c r="BJ13" i="2"/>
  <c r="BI13" i="2"/>
  <c r="BH13" i="2"/>
  <c r="BG13" i="2"/>
  <c r="BF13" i="2"/>
  <c r="BE13" i="2"/>
  <c r="BD13" i="2"/>
  <c r="BC13" i="2"/>
  <c r="BB13" i="2"/>
  <c r="F13" i="2"/>
  <c r="HU12" i="2"/>
  <c r="EI12" i="2"/>
  <c r="EH12" i="2"/>
  <c r="EG12" i="2"/>
  <c r="EF12" i="2"/>
  <c r="EE12" i="2"/>
  <c r="ED12" i="2"/>
  <c r="BM12" i="2"/>
  <c r="BL12" i="2"/>
  <c r="BK12" i="2"/>
  <c r="BJ12" i="2"/>
  <c r="BI12" i="2"/>
  <c r="BH12" i="2"/>
  <c r="BG12" i="2"/>
  <c r="BF12" i="2"/>
  <c r="BE12" i="2"/>
  <c r="BD12" i="2"/>
  <c r="BC12" i="2"/>
  <c r="BB12" i="2"/>
  <c r="F12" i="2"/>
  <c r="HU11" i="2"/>
  <c r="EJ11" i="2"/>
  <c r="EI11" i="2"/>
  <c r="EH11" i="2"/>
  <c r="EG11" i="2"/>
  <c r="EF11" i="2"/>
  <c r="EE11" i="2"/>
  <c r="ED11" i="2"/>
  <c r="BM11" i="2"/>
  <c r="BL11" i="2"/>
  <c r="BK11" i="2"/>
  <c r="BJ11" i="2"/>
  <c r="BI11" i="2"/>
  <c r="BH11" i="2"/>
  <c r="BG11" i="2"/>
  <c r="BF11" i="2"/>
  <c r="BE11" i="2"/>
  <c r="BD11" i="2"/>
  <c r="BC11" i="2"/>
  <c r="BB11" i="2"/>
  <c r="F11" i="2"/>
  <c r="HU10" i="2"/>
  <c r="EJ10" i="2"/>
  <c r="EI10" i="2"/>
  <c r="EH10" i="2"/>
  <c r="EG10" i="2"/>
  <c r="EF10" i="2"/>
  <c r="EE10" i="2"/>
  <c r="ED10" i="2"/>
  <c r="BM10" i="2"/>
  <c r="BL10" i="2"/>
  <c r="BK10" i="2"/>
  <c r="BJ10" i="2"/>
  <c r="BI10" i="2"/>
  <c r="BH10" i="2"/>
  <c r="BG10" i="2"/>
  <c r="BF10" i="2"/>
  <c r="BE10" i="2"/>
  <c r="BD10" i="2"/>
  <c r="BC10" i="2"/>
  <c r="BB10" i="2"/>
  <c r="F10" i="2"/>
  <c r="HU9" i="2"/>
  <c r="EG9" i="2"/>
  <c r="EF9" i="2"/>
  <c r="EE9" i="2"/>
  <c r="ED9" i="2"/>
  <c r="BM9" i="2"/>
  <c r="BL9" i="2"/>
  <c r="BK9" i="2"/>
  <c r="BJ9" i="2"/>
  <c r="BI9" i="2"/>
  <c r="BH9" i="2"/>
  <c r="BG9" i="2"/>
  <c r="BF9" i="2"/>
  <c r="BE9" i="2"/>
  <c r="BD9" i="2"/>
  <c r="BC9" i="2"/>
  <c r="BB9" i="2"/>
  <c r="F9" i="2"/>
  <c r="HU8" i="2"/>
  <c r="EJ8" i="2"/>
  <c r="EI8" i="2"/>
  <c r="EH8" i="2"/>
  <c r="EG8" i="2"/>
  <c r="EF8" i="2"/>
  <c r="EE8" i="2"/>
  <c r="ED8" i="2"/>
  <c r="BM8" i="2"/>
  <c r="BL8" i="2"/>
  <c r="BK8" i="2"/>
  <c r="BJ8" i="2"/>
  <c r="BI8" i="2"/>
  <c r="BH8" i="2"/>
  <c r="BG8" i="2"/>
  <c r="BF8" i="2"/>
  <c r="BE8" i="2"/>
  <c r="BD8" i="2"/>
  <c r="BC8" i="2"/>
  <c r="BB8" i="2"/>
  <c r="F8" i="2"/>
  <c r="HU7" i="2"/>
  <c r="EJ7" i="2"/>
  <c r="EI7" i="2"/>
  <c r="EH7" i="2"/>
  <c r="EG7" i="2"/>
  <c r="EF7" i="2"/>
  <c r="EE7" i="2"/>
  <c r="ED7" i="2"/>
  <c r="BM7" i="2"/>
  <c r="BL7" i="2"/>
  <c r="BK7" i="2"/>
  <c r="BJ7" i="2"/>
  <c r="BI7" i="2"/>
  <c r="BH7" i="2"/>
  <c r="BG7" i="2"/>
  <c r="BF7" i="2"/>
  <c r="BE7" i="2"/>
  <c r="BD7" i="2"/>
  <c r="BC7" i="2"/>
  <c r="BB7" i="2"/>
  <c r="F7" i="2"/>
  <c r="HU6" i="2"/>
  <c r="EF6" i="2"/>
  <c r="EE6" i="2"/>
  <c r="ED6" i="2"/>
  <c r="BM6" i="2"/>
  <c r="BL6" i="2"/>
  <c r="BK6" i="2"/>
  <c r="BJ6" i="2"/>
  <c r="BI6" i="2"/>
  <c r="BH6" i="2"/>
  <c r="BG6" i="2"/>
  <c r="BF6" i="2"/>
  <c r="BE6" i="2"/>
  <c r="BD6" i="2"/>
  <c r="BC6" i="2"/>
  <c r="BB6" i="2"/>
  <c r="F6" i="2"/>
  <c r="EL252" i="1"/>
  <c r="EK252" i="1"/>
  <c r="EJ252" i="1"/>
  <c r="EI252" i="1"/>
  <c r="EH252" i="1"/>
  <c r="EG252" i="1"/>
  <c r="EF252" i="1"/>
  <c r="BO252" i="1"/>
  <c r="BN252" i="1"/>
  <c r="BM252" i="1"/>
  <c r="BL252" i="1"/>
  <c r="BK252" i="1"/>
  <c r="BJ252" i="1"/>
  <c r="BI252" i="1"/>
  <c r="BH252" i="1"/>
  <c r="BG252" i="1"/>
  <c r="BF252" i="1"/>
  <c r="BE252" i="1"/>
  <c r="BD252" i="1"/>
  <c r="BC252" i="1"/>
  <c r="BB252" i="1"/>
  <c r="BA252" i="1"/>
  <c r="AZ252" i="1"/>
  <c r="AY252" i="1"/>
  <c r="AX252" i="1"/>
  <c r="E252" i="1"/>
  <c r="EL251" i="1"/>
  <c r="EK251" i="1"/>
  <c r="EJ251" i="1"/>
  <c r="EI251" i="1"/>
  <c r="EH251" i="1"/>
  <c r="EG251" i="1"/>
  <c r="EF251" i="1"/>
  <c r="BO251" i="1"/>
  <c r="BN251" i="1"/>
  <c r="BM251" i="1"/>
  <c r="BL251" i="1"/>
  <c r="BK251" i="1"/>
  <c r="BJ251" i="1"/>
  <c r="BI251" i="1"/>
  <c r="BH251" i="1"/>
  <c r="BG251" i="1"/>
  <c r="BF251" i="1"/>
  <c r="BE251" i="1"/>
  <c r="BD251" i="1"/>
  <c r="BC251" i="1"/>
  <c r="BB251" i="1"/>
  <c r="BA251" i="1"/>
  <c r="AZ251" i="1"/>
  <c r="AY251" i="1"/>
  <c r="AX251" i="1"/>
  <c r="E251" i="1"/>
  <c r="EL250" i="1"/>
  <c r="EK250" i="1"/>
  <c r="EJ250" i="1"/>
  <c r="EI250" i="1"/>
  <c r="EH250" i="1"/>
  <c r="EG250" i="1"/>
  <c r="EF250" i="1"/>
  <c r="BO250" i="1"/>
  <c r="BN250" i="1"/>
  <c r="BM250" i="1"/>
  <c r="BL250" i="1"/>
  <c r="BK250" i="1"/>
  <c r="BJ250" i="1"/>
  <c r="BI250" i="1"/>
  <c r="BH250" i="1"/>
  <c r="BG250" i="1"/>
  <c r="BF250" i="1"/>
  <c r="BE250" i="1"/>
  <c r="BD250" i="1"/>
  <c r="BC250" i="1"/>
  <c r="BB250" i="1"/>
  <c r="BA250" i="1"/>
  <c r="AZ250" i="1"/>
  <c r="AY250" i="1"/>
  <c r="AX250" i="1"/>
  <c r="E250" i="1"/>
  <c r="EI249" i="1"/>
  <c r="EH249" i="1"/>
  <c r="EG249" i="1"/>
  <c r="EF249" i="1"/>
  <c r="BO249" i="1"/>
  <c r="BN249" i="1"/>
  <c r="BM249" i="1"/>
  <c r="BL249" i="1"/>
  <c r="BK249" i="1"/>
  <c r="BJ249" i="1"/>
  <c r="BI249" i="1"/>
  <c r="BH249" i="1"/>
  <c r="BG249" i="1"/>
  <c r="BF249" i="1"/>
  <c r="BE249" i="1"/>
  <c r="BD249" i="1"/>
  <c r="BC249" i="1"/>
  <c r="BB249" i="1"/>
  <c r="BA249" i="1"/>
  <c r="AZ249" i="1"/>
  <c r="AY249" i="1"/>
  <c r="AX249" i="1"/>
  <c r="E249" i="1"/>
  <c r="EI248" i="1"/>
  <c r="EH248" i="1"/>
  <c r="EG248" i="1"/>
  <c r="EF248" i="1"/>
  <c r="BO248" i="1"/>
  <c r="BN248" i="1"/>
  <c r="BM248" i="1"/>
  <c r="BL248" i="1"/>
  <c r="BK248" i="1"/>
  <c r="BJ248" i="1"/>
  <c r="BI248" i="1"/>
  <c r="BH248" i="1"/>
  <c r="BG248" i="1"/>
  <c r="BF248" i="1"/>
  <c r="BE248" i="1"/>
  <c r="BD248" i="1"/>
  <c r="BC248" i="1"/>
  <c r="BB248" i="1"/>
  <c r="BA248" i="1"/>
  <c r="AZ248" i="1"/>
  <c r="AY248" i="1"/>
  <c r="AX248" i="1"/>
  <c r="E248" i="1"/>
  <c r="EL246" i="1"/>
  <c r="EK246" i="1"/>
  <c r="EJ246" i="1"/>
  <c r="EI246" i="1"/>
  <c r="EH246" i="1"/>
  <c r="EG246" i="1"/>
  <c r="EF246" i="1"/>
  <c r="BO246" i="1"/>
  <c r="BN246" i="1"/>
  <c r="BM246" i="1"/>
  <c r="BL246" i="1"/>
  <c r="BK246" i="1"/>
  <c r="BJ246" i="1"/>
  <c r="BI246" i="1"/>
  <c r="BH246" i="1"/>
  <c r="BG246" i="1"/>
  <c r="BF246" i="1"/>
  <c r="BE246" i="1"/>
  <c r="BD246" i="1"/>
  <c r="BC246" i="1"/>
  <c r="BB246" i="1"/>
  <c r="BA246" i="1"/>
  <c r="AZ246" i="1"/>
  <c r="AY246" i="1"/>
  <c r="AX246" i="1"/>
  <c r="E246" i="1"/>
  <c r="EL245" i="1"/>
  <c r="EK245" i="1"/>
  <c r="EJ245" i="1"/>
  <c r="EI245" i="1"/>
  <c r="EH245" i="1"/>
  <c r="EG245" i="1"/>
  <c r="EF245" i="1"/>
  <c r="BO245" i="1"/>
  <c r="BN245" i="1"/>
  <c r="BM245" i="1"/>
  <c r="BL245" i="1"/>
  <c r="BK245" i="1"/>
  <c r="BJ245" i="1"/>
  <c r="BI245" i="1"/>
  <c r="BH245" i="1"/>
  <c r="BG245" i="1"/>
  <c r="BF245" i="1"/>
  <c r="BE245" i="1"/>
  <c r="BD245" i="1"/>
  <c r="BC245" i="1"/>
  <c r="BB245" i="1"/>
  <c r="BA245" i="1"/>
  <c r="AZ245" i="1"/>
  <c r="AY245" i="1"/>
  <c r="AX245" i="1"/>
  <c r="E245" i="1"/>
  <c r="EL244" i="1"/>
  <c r="EK244" i="1"/>
  <c r="EJ244" i="1"/>
  <c r="EI244" i="1"/>
  <c r="EH244" i="1"/>
  <c r="EG244" i="1"/>
  <c r="EF244" i="1"/>
  <c r="BO244" i="1"/>
  <c r="BN244" i="1"/>
  <c r="BM244" i="1"/>
  <c r="BL244" i="1"/>
  <c r="BK244" i="1"/>
  <c r="BJ244" i="1"/>
  <c r="BI244" i="1"/>
  <c r="BH244" i="1"/>
  <c r="BG244" i="1"/>
  <c r="BF244" i="1"/>
  <c r="BE244" i="1"/>
  <c r="BD244" i="1"/>
  <c r="BC244" i="1"/>
  <c r="BB244" i="1"/>
  <c r="BA244" i="1"/>
  <c r="AZ244" i="1"/>
  <c r="AY244" i="1"/>
  <c r="AX244" i="1"/>
  <c r="E244" i="1"/>
  <c r="EL243" i="1"/>
  <c r="EK243" i="1"/>
  <c r="EJ243" i="1"/>
  <c r="EI243" i="1"/>
  <c r="EH243" i="1"/>
  <c r="EG243" i="1"/>
  <c r="EF243" i="1"/>
  <c r="BO243" i="1"/>
  <c r="BN243" i="1"/>
  <c r="BM243" i="1"/>
  <c r="BL243" i="1"/>
  <c r="BK243" i="1"/>
  <c r="BJ243" i="1"/>
  <c r="BI243" i="1"/>
  <c r="BH243" i="1"/>
  <c r="BG243" i="1"/>
  <c r="BF243" i="1"/>
  <c r="BE243" i="1"/>
  <c r="BD243" i="1"/>
  <c r="BC243" i="1"/>
  <c r="BB243" i="1"/>
  <c r="BA243" i="1"/>
  <c r="AZ243" i="1"/>
  <c r="AY243" i="1"/>
  <c r="AX243" i="1"/>
  <c r="E243" i="1"/>
  <c r="EL242" i="1"/>
  <c r="EK242" i="1"/>
  <c r="EJ242" i="1"/>
  <c r="EI242" i="1"/>
  <c r="EH242" i="1"/>
  <c r="EG242" i="1"/>
  <c r="EF242" i="1"/>
  <c r="BO242" i="1"/>
  <c r="BN242" i="1"/>
  <c r="BM242" i="1"/>
  <c r="BL242" i="1"/>
  <c r="BK242" i="1"/>
  <c r="BJ242" i="1"/>
  <c r="BI242" i="1"/>
  <c r="BH242" i="1"/>
  <c r="BG242" i="1"/>
  <c r="BF242" i="1"/>
  <c r="BE242" i="1"/>
  <c r="BD242" i="1"/>
  <c r="BC242" i="1"/>
  <c r="BB242" i="1"/>
  <c r="BA242" i="1"/>
  <c r="AZ242" i="1"/>
  <c r="AY242" i="1"/>
  <c r="AX242" i="1"/>
  <c r="E242" i="1"/>
  <c r="EL241" i="1"/>
  <c r="EK241" i="1"/>
  <c r="EJ241" i="1"/>
  <c r="EI241" i="1"/>
  <c r="EH241" i="1"/>
  <c r="EG241" i="1"/>
  <c r="EF241" i="1"/>
  <c r="BO241" i="1"/>
  <c r="BN241" i="1"/>
  <c r="BM241" i="1"/>
  <c r="BL241" i="1"/>
  <c r="BK241" i="1"/>
  <c r="BJ241" i="1"/>
  <c r="BI241" i="1"/>
  <c r="BH241" i="1"/>
  <c r="BG241" i="1"/>
  <c r="BF241" i="1"/>
  <c r="BE241" i="1"/>
  <c r="BD241" i="1"/>
  <c r="BC241" i="1"/>
  <c r="BB241" i="1"/>
  <c r="BA241" i="1"/>
  <c r="AZ241" i="1"/>
  <c r="AY241" i="1"/>
  <c r="AX241" i="1"/>
  <c r="E241" i="1"/>
  <c r="EL240" i="1"/>
  <c r="EK240" i="1"/>
  <c r="EJ240" i="1"/>
  <c r="EI240" i="1"/>
  <c r="EH240" i="1"/>
  <c r="EG240" i="1"/>
  <c r="EF240" i="1"/>
  <c r="BO240" i="1"/>
  <c r="BN240" i="1"/>
  <c r="BM240" i="1"/>
  <c r="BL240" i="1"/>
  <c r="BK240" i="1"/>
  <c r="BJ240" i="1"/>
  <c r="BI240" i="1"/>
  <c r="BH240" i="1"/>
  <c r="BG240" i="1"/>
  <c r="BF240" i="1"/>
  <c r="BE240" i="1"/>
  <c r="BD240" i="1"/>
  <c r="BC240" i="1"/>
  <c r="BB240" i="1"/>
  <c r="BA240" i="1"/>
  <c r="AZ240" i="1"/>
  <c r="AY240" i="1"/>
  <c r="AX240" i="1"/>
  <c r="E240" i="1"/>
  <c r="EK239" i="1"/>
  <c r="EJ239" i="1"/>
  <c r="EI239" i="1"/>
  <c r="EH239" i="1"/>
  <c r="EG239" i="1"/>
  <c r="EF239" i="1"/>
  <c r="BO239" i="1"/>
  <c r="BN239" i="1"/>
  <c r="BM239" i="1"/>
  <c r="BL239" i="1"/>
  <c r="BK239" i="1"/>
  <c r="BJ239" i="1"/>
  <c r="BI239" i="1"/>
  <c r="BH239" i="1"/>
  <c r="BG239" i="1"/>
  <c r="BF239" i="1"/>
  <c r="BE239" i="1"/>
  <c r="BD239" i="1"/>
  <c r="BC239" i="1"/>
  <c r="BB239" i="1"/>
  <c r="BA239" i="1"/>
  <c r="AZ239" i="1"/>
  <c r="AY239" i="1"/>
  <c r="AX239" i="1"/>
  <c r="E239" i="1"/>
  <c r="EL238" i="1"/>
  <c r="EK238" i="1"/>
  <c r="EJ238" i="1"/>
  <c r="EI238" i="1"/>
  <c r="EH238" i="1"/>
  <c r="EG238" i="1"/>
  <c r="EF238" i="1"/>
  <c r="BO238" i="1"/>
  <c r="BN238" i="1"/>
  <c r="BM238" i="1"/>
  <c r="BL238" i="1"/>
  <c r="BK238" i="1"/>
  <c r="BJ238" i="1"/>
  <c r="BI238" i="1"/>
  <c r="BH238" i="1"/>
  <c r="BG238" i="1"/>
  <c r="BF238" i="1"/>
  <c r="BE238" i="1"/>
  <c r="BD238" i="1"/>
  <c r="BC238" i="1"/>
  <c r="BB238" i="1"/>
  <c r="BA238" i="1"/>
  <c r="AZ238" i="1"/>
  <c r="AY238" i="1"/>
  <c r="AX238" i="1"/>
  <c r="E238" i="1"/>
  <c r="EL237" i="1"/>
  <c r="EK237" i="1"/>
  <c r="EJ237" i="1"/>
  <c r="EI237" i="1"/>
  <c r="EH237" i="1"/>
  <c r="EG237" i="1"/>
  <c r="EF237" i="1"/>
  <c r="BO237" i="1"/>
  <c r="BN237" i="1"/>
  <c r="BM237" i="1"/>
  <c r="BL237" i="1"/>
  <c r="BK237" i="1"/>
  <c r="BJ237" i="1"/>
  <c r="BI237" i="1"/>
  <c r="BH237" i="1"/>
  <c r="BG237" i="1"/>
  <c r="BF237" i="1"/>
  <c r="BE237" i="1"/>
  <c r="BD237" i="1"/>
  <c r="BC237" i="1"/>
  <c r="BB237" i="1"/>
  <c r="BA237" i="1"/>
  <c r="AZ237" i="1"/>
  <c r="AY237" i="1"/>
  <c r="AX237" i="1"/>
  <c r="E237" i="1"/>
  <c r="EL235" i="1"/>
  <c r="EK235" i="1"/>
  <c r="EJ235" i="1"/>
  <c r="EI235" i="1"/>
  <c r="EH235" i="1"/>
  <c r="EG235" i="1"/>
  <c r="EF235" i="1"/>
  <c r="BO235" i="1"/>
  <c r="BN235" i="1"/>
  <c r="BM235" i="1"/>
  <c r="BL235" i="1"/>
  <c r="BK235" i="1"/>
  <c r="BJ235" i="1"/>
  <c r="BI235" i="1"/>
  <c r="BH235" i="1"/>
  <c r="BG235" i="1"/>
  <c r="BF235" i="1"/>
  <c r="BE235" i="1"/>
  <c r="BD235" i="1"/>
  <c r="BC235" i="1"/>
  <c r="BB235" i="1"/>
  <c r="BA235" i="1"/>
  <c r="AZ235" i="1"/>
  <c r="AY235" i="1"/>
  <c r="AX235" i="1"/>
  <c r="E235" i="1"/>
  <c r="EL234" i="1"/>
  <c r="EK234" i="1"/>
  <c r="EJ234" i="1"/>
  <c r="EI234" i="1"/>
  <c r="EH234" i="1"/>
  <c r="EG234" i="1"/>
  <c r="EF234" i="1"/>
  <c r="BO234" i="1"/>
  <c r="BN234" i="1"/>
  <c r="BM234" i="1"/>
  <c r="BL234" i="1"/>
  <c r="BK234" i="1"/>
  <c r="BJ234" i="1"/>
  <c r="BI234" i="1"/>
  <c r="BH234" i="1"/>
  <c r="BG234" i="1"/>
  <c r="BF234" i="1"/>
  <c r="BE234" i="1"/>
  <c r="BD234" i="1"/>
  <c r="BC234" i="1"/>
  <c r="BB234" i="1"/>
  <c r="BA234" i="1"/>
  <c r="AZ234" i="1"/>
  <c r="AY234" i="1"/>
  <c r="AX234" i="1"/>
  <c r="E234" i="1"/>
  <c r="EH233" i="1"/>
  <c r="EG233" i="1"/>
  <c r="EF233" i="1"/>
  <c r="BO233" i="1"/>
  <c r="BN233" i="1"/>
  <c r="BM233" i="1"/>
  <c r="BL233" i="1"/>
  <c r="BK233" i="1"/>
  <c r="BJ233" i="1"/>
  <c r="BI233" i="1"/>
  <c r="BH233" i="1"/>
  <c r="BG233" i="1"/>
  <c r="BF233" i="1"/>
  <c r="BE233" i="1"/>
  <c r="BD233" i="1"/>
  <c r="BC233" i="1"/>
  <c r="BB233" i="1"/>
  <c r="BA233" i="1"/>
  <c r="AZ233" i="1"/>
  <c r="AY233" i="1"/>
  <c r="AX233" i="1"/>
  <c r="E233" i="1"/>
  <c r="EK232" i="1"/>
  <c r="EJ232" i="1"/>
  <c r="EI232" i="1"/>
  <c r="EH232" i="1"/>
  <c r="EG232" i="1"/>
  <c r="EF232" i="1"/>
  <c r="BO232" i="1"/>
  <c r="BN232" i="1"/>
  <c r="BM232" i="1"/>
  <c r="BL232" i="1"/>
  <c r="BK232" i="1"/>
  <c r="BJ232" i="1"/>
  <c r="BI232" i="1"/>
  <c r="BH232" i="1"/>
  <c r="BG232" i="1"/>
  <c r="BF232" i="1"/>
  <c r="BE232" i="1"/>
  <c r="BD232" i="1"/>
  <c r="BC232" i="1"/>
  <c r="BB232" i="1"/>
  <c r="BA232" i="1"/>
  <c r="AZ232" i="1"/>
  <c r="AY232" i="1"/>
  <c r="AX232" i="1"/>
  <c r="E232" i="1"/>
  <c r="EL231" i="1"/>
  <c r="EK231" i="1"/>
  <c r="EJ231" i="1"/>
  <c r="EI231" i="1"/>
  <c r="EH231" i="1"/>
  <c r="EG231" i="1"/>
  <c r="EF231" i="1"/>
  <c r="BO231" i="1"/>
  <c r="BN231" i="1"/>
  <c r="BM231" i="1"/>
  <c r="BL231" i="1"/>
  <c r="BK231" i="1"/>
  <c r="BJ231" i="1"/>
  <c r="BI231" i="1"/>
  <c r="BH231" i="1"/>
  <c r="BG231" i="1"/>
  <c r="BF231" i="1"/>
  <c r="BE231" i="1"/>
  <c r="BD231" i="1"/>
  <c r="BC231" i="1"/>
  <c r="BB231" i="1"/>
  <c r="BA231" i="1"/>
  <c r="AZ231" i="1"/>
  <c r="AY231" i="1"/>
  <c r="AX231" i="1"/>
  <c r="E231" i="1"/>
  <c r="EL230" i="1"/>
  <c r="EK230" i="1"/>
  <c r="EJ230" i="1"/>
  <c r="EI230" i="1"/>
  <c r="EH230" i="1"/>
  <c r="EG230" i="1"/>
  <c r="EF230" i="1"/>
  <c r="BO230" i="1"/>
  <c r="BN230" i="1"/>
  <c r="BM230" i="1"/>
  <c r="BL230" i="1"/>
  <c r="BK230" i="1"/>
  <c r="BJ230" i="1"/>
  <c r="BI230" i="1"/>
  <c r="BH230" i="1"/>
  <c r="BG230" i="1"/>
  <c r="BF230" i="1"/>
  <c r="BE230" i="1"/>
  <c r="BD230" i="1"/>
  <c r="BC230" i="1"/>
  <c r="BB230" i="1"/>
  <c r="BA230" i="1"/>
  <c r="AZ230" i="1"/>
  <c r="AY230" i="1"/>
  <c r="AX230" i="1"/>
  <c r="E230" i="1"/>
  <c r="EL229" i="1"/>
  <c r="EK229" i="1"/>
  <c r="EJ229" i="1"/>
  <c r="EI229" i="1"/>
  <c r="EH229" i="1"/>
  <c r="EG229" i="1"/>
  <c r="EF229" i="1"/>
  <c r="BO229" i="1"/>
  <c r="BN229" i="1"/>
  <c r="BM229" i="1"/>
  <c r="BL229" i="1"/>
  <c r="BK229" i="1"/>
  <c r="BJ229" i="1"/>
  <c r="BI229" i="1"/>
  <c r="BH229" i="1"/>
  <c r="BG229" i="1"/>
  <c r="BF229" i="1"/>
  <c r="BE229" i="1"/>
  <c r="BD229" i="1"/>
  <c r="BC229" i="1"/>
  <c r="BB229" i="1"/>
  <c r="BA229" i="1"/>
  <c r="AZ229" i="1"/>
  <c r="AY229" i="1"/>
  <c r="AX229" i="1"/>
  <c r="E229" i="1"/>
  <c r="EK228" i="1"/>
  <c r="EJ228" i="1"/>
  <c r="EI228" i="1"/>
  <c r="EH228" i="1"/>
  <c r="EG228" i="1"/>
  <c r="EF228" i="1"/>
  <c r="BO228" i="1"/>
  <c r="BN228" i="1"/>
  <c r="BM228" i="1"/>
  <c r="BL228" i="1"/>
  <c r="BK228" i="1"/>
  <c r="BJ228" i="1"/>
  <c r="BI228" i="1"/>
  <c r="BH228" i="1"/>
  <c r="BG228" i="1"/>
  <c r="BF228" i="1"/>
  <c r="BE228" i="1"/>
  <c r="BD228" i="1"/>
  <c r="BC228" i="1"/>
  <c r="BB228" i="1"/>
  <c r="BA228" i="1"/>
  <c r="AZ228" i="1"/>
  <c r="AY228" i="1"/>
  <c r="AX228" i="1"/>
  <c r="E228" i="1"/>
  <c r="EJ227" i="1"/>
  <c r="EI227" i="1"/>
  <c r="EH227" i="1"/>
  <c r="EG227" i="1"/>
  <c r="EF227" i="1"/>
  <c r="BO227" i="1"/>
  <c r="BN227" i="1"/>
  <c r="BM227" i="1"/>
  <c r="BL227" i="1"/>
  <c r="BK227" i="1"/>
  <c r="BJ227" i="1"/>
  <c r="BI227" i="1"/>
  <c r="BH227" i="1"/>
  <c r="BG227" i="1"/>
  <c r="BF227" i="1"/>
  <c r="BE227" i="1"/>
  <c r="BD227" i="1"/>
  <c r="BC227" i="1"/>
  <c r="BB227" i="1"/>
  <c r="BA227" i="1"/>
  <c r="AZ227" i="1"/>
  <c r="AY227" i="1"/>
  <c r="AX227" i="1"/>
  <c r="E227" i="1"/>
  <c r="EL226" i="1"/>
  <c r="EK226" i="1"/>
  <c r="EJ226" i="1"/>
  <c r="EI226" i="1"/>
  <c r="EH226" i="1"/>
  <c r="EG226" i="1"/>
  <c r="EF226" i="1"/>
  <c r="BO226" i="1"/>
  <c r="BN226" i="1"/>
  <c r="BM226" i="1"/>
  <c r="BL226" i="1"/>
  <c r="BK226" i="1"/>
  <c r="BJ226" i="1"/>
  <c r="BI226" i="1"/>
  <c r="BH226" i="1"/>
  <c r="BG226" i="1"/>
  <c r="BF226" i="1"/>
  <c r="BE226" i="1"/>
  <c r="BD226" i="1"/>
  <c r="BC226" i="1"/>
  <c r="BB226" i="1"/>
  <c r="BA226" i="1"/>
  <c r="AZ226" i="1"/>
  <c r="AY226" i="1"/>
  <c r="AX226" i="1"/>
  <c r="E226" i="1"/>
  <c r="EJ224" i="1"/>
  <c r="EI224" i="1"/>
  <c r="EH224" i="1"/>
  <c r="EG224" i="1"/>
  <c r="EF224" i="1"/>
  <c r="BO224" i="1"/>
  <c r="BN224" i="1"/>
  <c r="BM224" i="1"/>
  <c r="BL224" i="1"/>
  <c r="BK224" i="1"/>
  <c r="BJ224" i="1"/>
  <c r="BI224" i="1"/>
  <c r="BH224" i="1"/>
  <c r="BG224" i="1"/>
  <c r="BF224" i="1"/>
  <c r="BE224" i="1"/>
  <c r="BD224" i="1"/>
  <c r="BC224" i="1"/>
  <c r="BB224" i="1"/>
  <c r="BA224" i="1"/>
  <c r="AZ224" i="1"/>
  <c r="AY224" i="1"/>
  <c r="AX224" i="1"/>
  <c r="E224" i="1"/>
  <c r="EH223" i="1"/>
  <c r="EG223" i="1"/>
  <c r="EF223" i="1"/>
  <c r="BO223" i="1"/>
  <c r="BN223" i="1"/>
  <c r="BM223" i="1"/>
  <c r="BL223" i="1"/>
  <c r="BK223" i="1"/>
  <c r="BJ223" i="1"/>
  <c r="BI223" i="1"/>
  <c r="BH223" i="1"/>
  <c r="BG223" i="1"/>
  <c r="BF223" i="1"/>
  <c r="BE223" i="1"/>
  <c r="BD223" i="1"/>
  <c r="BC223" i="1"/>
  <c r="BB223" i="1"/>
  <c r="BA223" i="1"/>
  <c r="AZ223" i="1"/>
  <c r="AY223" i="1"/>
  <c r="AX223" i="1"/>
  <c r="E223" i="1"/>
  <c r="E222" i="1"/>
  <c r="E221" i="1"/>
  <c r="EL220" i="1"/>
  <c r="EK220" i="1"/>
  <c r="EJ220" i="1"/>
  <c r="EI220" i="1"/>
  <c r="EH220" i="1"/>
  <c r="EG220" i="1"/>
  <c r="EF220" i="1"/>
  <c r="BO220" i="1"/>
  <c r="BN220" i="1"/>
  <c r="BM220" i="1"/>
  <c r="BL220" i="1"/>
  <c r="BK220" i="1"/>
  <c r="BJ220" i="1"/>
  <c r="BI220" i="1"/>
  <c r="BH220" i="1"/>
  <c r="BG220" i="1"/>
  <c r="BF220" i="1"/>
  <c r="BE220" i="1"/>
  <c r="BD220" i="1"/>
  <c r="BC220" i="1"/>
  <c r="BB220" i="1"/>
  <c r="BA220" i="1"/>
  <c r="AZ220" i="1"/>
  <c r="AY220" i="1"/>
  <c r="AX220" i="1"/>
  <c r="E220" i="1"/>
  <c r="EH219" i="1"/>
  <c r="EG219" i="1"/>
  <c r="EF219" i="1"/>
  <c r="BO219" i="1"/>
  <c r="BN219" i="1"/>
  <c r="BM219" i="1"/>
  <c r="BL219" i="1"/>
  <c r="BK219" i="1"/>
  <c r="BJ219" i="1"/>
  <c r="BI219" i="1"/>
  <c r="BH219" i="1"/>
  <c r="BG219" i="1"/>
  <c r="BF219" i="1"/>
  <c r="BE219" i="1"/>
  <c r="BD219" i="1"/>
  <c r="BC219" i="1"/>
  <c r="BB219" i="1"/>
  <c r="BA219" i="1"/>
  <c r="AZ219" i="1"/>
  <c r="AY219" i="1"/>
  <c r="AX219" i="1"/>
  <c r="E219" i="1"/>
  <c r="EL218" i="1"/>
  <c r="EK218" i="1"/>
  <c r="EJ218" i="1"/>
  <c r="EI218" i="1"/>
  <c r="EH218" i="1"/>
  <c r="EG218" i="1"/>
  <c r="EF218" i="1"/>
  <c r="BO218" i="1"/>
  <c r="BN218" i="1"/>
  <c r="BM218" i="1"/>
  <c r="BL218" i="1"/>
  <c r="BK218" i="1"/>
  <c r="BJ218" i="1"/>
  <c r="BI218" i="1"/>
  <c r="BH218" i="1"/>
  <c r="BG218" i="1"/>
  <c r="BF218" i="1"/>
  <c r="BE218" i="1"/>
  <c r="BD218" i="1"/>
  <c r="BC218" i="1"/>
  <c r="BB218" i="1"/>
  <c r="BA218" i="1"/>
  <c r="AZ218" i="1"/>
  <c r="AY218" i="1"/>
  <c r="AX218" i="1"/>
  <c r="E218" i="1"/>
  <c r="EJ217" i="1"/>
  <c r="EI217" i="1"/>
  <c r="EH217" i="1"/>
  <c r="EG217" i="1"/>
  <c r="EF217" i="1"/>
  <c r="BO217" i="1"/>
  <c r="BN217" i="1"/>
  <c r="BM217" i="1"/>
  <c r="BL217" i="1"/>
  <c r="BK217" i="1"/>
  <c r="BJ217" i="1"/>
  <c r="BI217" i="1"/>
  <c r="BH217" i="1"/>
  <c r="BG217" i="1"/>
  <c r="BF217" i="1"/>
  <c r="BE217" i="1"/>
  <c r="BD217" i="1"/>
  <c r="BC217" i="1"/>
  <c r="BB217" i="1"/>
  <c r="BA217" i="1"/>
  <c r="AZ217" i="1"/>
  <c r="AY217" i="1"/>
  <c r="AX217" i="1"/>
  <c r="E217" i="1"/>
  <c r="EH216" i="1"/>
  <c r="EG216" i="1"/>
  <c r="EF216" i="1"/>
  <c r="BO216" i="1"/>
  <c r="BN216" i="1"/>
  <c r="BM216" i="1"/>
  <c r="BL216" i="1"/>
  <c r="BK216" i="1"/>
  <c r="BJ216" i="1"/>
  <c r="BI216" i="1"/>
  <c r="BH216" i="1"/>
  <c r="BG216" i="1"/>
  <c r="BF216" i="1"/>
  <c r="BE216" i="1"/>
  <c r="BD216" i="1"/>
  <c r="BC216" i="1"/>
  <c r="BB216" i="1"/>
  <c r="BA216" i="1"/>
  <c r="AZ216" i="1"/>
  <c r="AY216" i="1"/>
  <c r="AX216" i="1"/>
  <c r="E216" i="1"/>
  <c r="EK215" i="1"/>
  <c r="EJ215" i="1"/>
  <c r="EI215" i="1"/>
  <c r="EH215" i="1"/>
  <c r="EG215" i="1"/>
  <c r="EF215" i="1"/>
  <c r="BO215" i="1"/>
  <c r="BN215" i="1"/>
  <c r="BM215" i="1"/>
  <c r="BL215" i="1"/>
  <c r="BK215" i="1"/>
  <c r="BJ215" i="1"/>
  <c r="BI215" i="1"/>
  <c r="BH215" i="1"/>
  <c r="BG215" i="1"/>
  <c r="BF215" i="1"/>
  <c r="BE215" i="1"/>
  <c r="BD215" i="1"/>
  <c r="BC215" i="1"/>
  <c r="BB215" i="1"/>
  <c r="BA215" i="1"/>
  <c r="AZ215" i="1"/>
  <c r="AY215" i="1"/>
  <c r="AX215" i="1"/>
  <c r="E215" i="1"/>
  <c r="EL213" i="1"/>
  <c r="EK213" i="1"/>
  <c r="EJ213" i="1"/>
  <c r="EI213" i="1"/>
  <c r="EH213" i="1"/>
  <c r="EG213" i="1"/>
  <c r="EF213" i="1"/>
  <c r="BO213" i="1"/>
  <c r="BN213" i="1"/>
  <c r="BM213" i="1"/>
  <c r="BL213" i="1"/>
  <c r="BK213" i="1"/>
  <c r="BJ213" i="1"/>
  <c r="BI213" i="1"/>
  <c r="BH213" i="1"/>
  <c r="BG213" i="1"/>
  <c r="BF213" i="1"/>
  <c r="BE213" i="1"/>
  <c r="BD213" i="1"/>
  <c r="BC213" i="1"/>
  <c r="BB213" i="1"/>
  <c r="BA213" i="1"/>
  <c r="AZ213" i="1"/>
  <c r="AY213" i="1"/>
  <c r="AX213" i="1"/>
  <c r="E213" i="1"/>
  <c r="EL212" i="1"/>
  <c r="EK212" i="1"/>
  <c r="EJ212" i="1"/>
  <c r="EI212" i="1"/>
  <c r="EH212" i="1"/>
  <c r="EG212" i="1"/>
  <c r="EF212" i="1"/>
  <c r="BO212" i="1"/>
  <c r="BN212" i="1"/>
  <c r="BM212" i="1"/>
  <c r="BL212" i="1"/>
  <c r="BK212" i="1"/>
  <c r="BJ212" i="1"/>
  <c r="BI212" i="1"/>
  <c r="BH212" i="1"/>
  <c r="BG212" i="1"/>
  <c r="BF212" i="1"/>
  <c r="BE212" i="1"/>
  <c r="BD212" i="1"/>
  <c r="BC212" i="1"/>
  <c r="BB212" i="1"/>
  <c r="BA212" i="1"/>
  <c r="AZ212" i="1"/>
  <c r="AY212" i="1"/>
  <c r="AX212" i="1"/>
  <c r="E212" i="1"/>
  <c r="EL211" i="1"/>
  <c r="EK211" i="1"/>
  <c r="EJ211" i="1"/>
  <c r="EI211" i="1"/>
  <c r="EH211" i="1"/>
  <c r="EG211" i="1"/>
  <c r="EF211" i="1"/>
  <c r="BO211" i="1"/>
  <c r="BN211" i="1"/>
  <c r="BM211" i="1"/>
  <c r="BL211" i="1"/>
  <c r="BK211" i="1"/>
  <c r="BJ211" i="1"/>
  <c r="BI211" i="1"/>
  <c r="BH211" i="1"/>
  <c r="BG211" i="1"/>
  <c r="BF211" i="1"/>
  <c r="BE211" i="1"/>
  <c r="BD211" i="1"/>
  <c r="BC211" i="1"/>
  <c r="BB211" i="1"/>
  <c r="BA211" i="1"/>
  <c r="AZ211" i="1"/>
  <c r="AY211" i="1"/>
  <c r="AX211" i="1"/>
  <c r="E211" i="1"/>
  <c r="EK210" i="1"/>
  <c r="EJ210" i="1"/>
  <c r="EI210" i="1"/>
  <c r="EH210" i="1"/>
  <c r="EG210" i="1"/>
  <c r="EF210" i="1"/>
  <c r="BO210" i="1"/>
  <c r="BN210" i="1"/>
  <c r="BM210" i="1"/>
  <c r="BL210" i="1"/>
  <c r="BK210" i="1"/>
  <c r="BJ210" i="1"/>
  <c r="BI210" i="1"/>
  <c r="BH210" i="1"/>
  <c r="BG210" i="1"/>
  <c r="BF210" i="1"/>
  <c r="BE210" i="1"/>
  <c r="BD210" i="1"/>
  <c r="BC210" i="1"/>
  <c r="BB210" i="1"/>
  <c r="BA210" i="1"/>
  <c r="AZ210" i="1"/>
  <c r="AY210" i="1"/>
  <c r="AX210" i="1"/>
  <c r="E210" i="1"/>
  <c r="EH209" i="1"/>
  <c r="EG209" i="1"/>
  <c r="EF209" i="1"/>
  <c r="BO209" i="1"/>
  <c r="BN209" i="1"/>
  <c r="BM209" i="1"/>
  <c r="BL209" i="1"/>
  <c r="BK209" i="1"/>
  <c r="BJ209" i="1"/>
  <c r="BI209" i="1"/>
  <c r="BH209" i="1"/>
  <c r="BG209" i="1"/>
  <c r="BF209" i="1"/>
  <c r="BE209" i="1"/>
  <c r="BD209" i="1"/>
  <c r="BC209" i="1"/>
  <c r="BB209" i="1"/>
  <c r="BA209" i="1"/>
  <c r="AZ209" i="1"/>
  <c r="AY209" i="1"/>
  <c r="AX209" i="1"/>
  <c r="E209" i="1"/>
  <c r="EG208" i="1"/>
  <c r="EF208" i="1"/>
  <c r="BO208" i="1"/>
  <c r="BN208" i="1"/>
  <c r="BM208" i="1"/>
  <c r="BL208" i="1"/>
  <c r="BK208" i="1"/>
  <c r="BJ208" i="1"/>
  <c r="BI208" i="1"/>
  <c r="BH208" i="1"/>
  <c r="BG208" i="1"/>
  <c r="BF208" i="1"/>
  <c r="BE208" i="1"/>
  <c r="BD208" i="1"/>
  <c r="BC208" i="1"/>
  <c r="BB208" i="1"/>
  <c r="BA208" i="1"/>
  <c r="AZ208" i="1"/>
  <c r="AY208" i="1"/>
  <c r="AX208" i="1"/>
  <c r="E208" i="1"/>
  <c r="EH207" i="1"/>
  <c r="EG207" i="1"/>
  <c r="EF207" i="1"/>
  <c r="BO207" i="1"/>
  <c r="BN207" i="1"/>
  <c r="BM207" i="1"/>
  <c r="BL207" i="1"/>
  <c r="BK207" i="1"/>
  <c r="BJ207" i="1"/>
  <c r="BI207" i="1"/>
  <c r="BH207" i="1"/>
  <c r="BG207" i="1"/>
  <c r="BF207" i="1"/>
  <c r="BE207" i="1"/>
  <c r="BD207" i="1"/>
  <c r="BC207" i="1"/>
  <c r="BB207" i="1"/>
  <c r="BA207" i="1"/>
  <c r="AZ207" i="1"/>
  <c r="AY207" i="1"/>
  <c r="AX207" i="1"/>
  <c r="E207" i="1"/>
  <c r="EK206" i="1"/>
  <c r="EJ206" i="1"/>
  <c r="EI206" i="1"/>
  <c r="EH206" i="1"/>
  <c r="EG206" i="1"/>
  <c r="EF206" i="1"/>
  <c r="BO206" i="1"/>
  <c r="BN206" i="1"/>
  <c r="BM206" i="1"/>
  <c r="BL206" i="1"/>
  <c r="BK206" i="1"/>
  <c r="BJ206" i="1"/>
  <c r="BI206" i="1"/>
  <c r="BH206" i="1"/>
  <c r="BG206" i="1"/>
  <c r="BF206" i="1"/>
  <c r="BE206" i="1"/>
  <c r="BD206" i="1"/>
  <c r="BC206" i="1"/>
  <c r="BB206" i="1"/>
  <c r="BA206" i="1"/>
  <c r="AZ206" i="1"/>
  <c r="AY206" i="1"/>
  <c r="AX206" i="1"/>
  <c r="E206" i="1"/>
  <c r="EK205" i="1"/>
  <c r="EJ205" i="1"/>
  <c r="EI205" i="1"/>
  <c r="EH205" i="1"/>
  <c r="EG205" i="1"/>
  <c r="EF205" i="1"/>
  <c r="BO205" i="1"/>
  <c r="BN205" i="1"/>
  <c r="BM205" i="1"/>
  <c r="BL205" i="1"/>
  <c r="BK205" i="1"/>
  <c r="BJ205" i="1"/>
  <c r="BI205" i="1"/>
  <c r="BH205" i="1"/>
  <c r="BG205" i="1"/>
  <c r="BF205" i="1"/>
  <c r="BE205" i="1"/>
  <c r="BD205" i="1"/>
  <c r="BC205" i="1"/>
  <c r="BB205" i="1"/>
  <c r="BA205" i="1"/>
  <c r="AZ205" i="1"/>
  <c r="AY205" i="1"/>
  <c r="AX205" i="1"/>
  <c r="E205" i="1"/>
  <c r="EJ204" i="1"/>
  <c r="EI204" i="1"/>
  <c r="EH204" i="1"/>
  <c r="EG204" i="1"/>
  <c r="EF204" i="1"/>
  <c r="BO204" i="1"/>
  <c r="BN204" i="1"/>
  <c r="BM204" i="1"/>
  <c r="BL204" i="1"/>
  <c r="BK204" i="1"/>
  <c r="BJ204" i="1"/>
  <c r="BI204" i="1"/>
  <c r="BH204" i="1"/>
  <c r="BG204" i="1"/>
  <c r="BF204" i="1"/>
  <c r="BE204" i="1"/>
  <c r="BD204" i="1"/>
  <c r="BC204" i="1"/>
  <c r="BB204" i="1"/>
  <c r="BA204" i="1"/>
  <c r="AZ204" i="1"/>
  <c r="AY204" i="1"/>
  <c r="AX204" i="1"/>
  <c r="E204" i="1"/>
  <c r="E202" i="1"/>
  <c r="E201" i="1"/>
  <c r="EL200" i="1"/>
  <c r="EK200" i="1"/>
  <c r="EJ200" i="1"/>
  <c r="EI200" i="1"/>
  <c r="EH200" i="1"/>
  <c r="EG200" i="1"/>
  <c r="EF200" i="1"/>
  <c r="BO200" i="1"/>
  <c r="BN200" i="1"/>
  <c r="BM200" i="1"/>
  <c r="BL200" i="1"/>
  <c r="BK200" i="1"/>
  <c r="BJ200" i="1"/>
  <c r="BI200" i="1"/>
  <c r="BH200" i="1"/>
  <c r="BG200" i="1"/>
  <c r="BF200" i="1"/>
  <c r="BE200" i="1"/>
  <c r="BD200" i="1"/>
  <c r="BC200" i="1" a="1"/>
  <c r="BC200" i="1"/>
  <c r="BB200" i="1"/>
  <c r="BA200" i="1"/>
  <c r="AZ200" i="1" a="1"/>
  <c r="AZ200" i="1" s="1"/>
  <c r="AY200" i="1" a="1"/>
  <c r="AY200" i="1" s="1"/>
  <c r="AX200" i="1" a="1"/>
  <c r="AX200" i="1" s="1"/>
  <c r="E200" i="1"/>
  <c r="E199" i="1"/>
  <c r="EH198" i="1"/>
  <c r="EG198" i="1"/>
  <c r="EF198" i="1"/>
  <c r="BO198" i="1"/>
  <c r="BN198" i="1"/>
  <c r="BM198" i="1"/>
  <c r="BL198" i="1"/>
  <c r="BK198" i="1"/>
  <c r="BJ198" i="1"/>
  <c r="BI198" i="1"/>
  <c r="BH198" i="1"/>
  <c r="BG198" i="1"/>
  <c r="BF198" i="1"/>
  <c r="BE198" i="1"/>
  <c r="BD198" i="1"/>
  <c r="BC198" i="1"/>
  <c r="BB198" i="1"/>
  <c r="BA198" i="1"/>
  <c r="AZ198" i="1"/>
  <c r="AY198" i="1"/>
  <c r="AX198" i="1"/>
  <c r="E198" i="1"/>
  <c r="EH197" i="1"/>
  <c r="EG197" i="1"/>
  <c r="EF197" i="1"/>
  <c r="BO197" i="1"/>
  <c r="BN197" i="1"/>
  <c r="BM197" i="1"/>
  <c r="BL197" i="1"/>
  <c r="BK197" i="1"/>
  <c r="BJ197" i="1"/>
  <c r="BI197" i="1"/>
  <c r="BH197" i="1"/>
  <c r="BG197" i="1"/>
  <c r="BF197" i="1"/>
  <c r="BE197" i="1"/>
  <c r="BD197" i="1"/>
  <c r="BC197" i="1"/>
  <c r="BB197" i="1"/>
  <c r="BA197" i="1"/>
  <c r="AZ197" i="1"/>
  <c r="AY197" i="1"/>
  <c r="AX197" i="1"/>
  <c r="E197" i="1"/>
  <c r="EL196" i="1"/>
  <c r="EK196" i="1"/>
  <c r="EJ196" i="1"/>
  <c r="EI196" i="1"/>
  <c r="EH196" i="1"/>
  <c r="EG196" i="1"/>
  <c r="EF196" i="1"/>
  <c r="BO196" i="1"/>
  <c r="BN196" i="1"/>
  <c r="BM196" i="1"/>
  <c r="BL196" i="1"/>
  <c r="BK196" i="1"/>
  <c r="BJ196" i="1"/>
  <c r="BI196" i="1"/>
  <c r="BH196" i="1"/>
  <c r="BG196" i="1"/>
  <c r="BF196" i="1"/>
  <c r="BE196" i="1"/>
  <c r="BD196" i="1"/>
  <c r="BC196" i="1"/>
  <c r="BB196" i="1"/>
  <c r="BA196" i="1"/>
  <c r="AZ196" i="1"/>
  <c r="AY196" i="1"/>
  <c r="AX196" i="1"/>
  <c r="E196" i="1"/>
  <c r="EL195" i="1"/>
  <c r="EK195" i="1"/>
  <c r="EJ195" i="1"/>
  <c r="EI195" i="1"/>
  <c r="EH195" i="1"/>
  <c r="EG195" i="1"/>
  <c r="EF195" i="1"/>
  <c r="BO195" i="1"/>
  <c r="BN195" i="1"/>
  <c r="BM195" i="1"/>
  <c r="BL195" i="1"/>
  <c r="BK195" i="1"/>
  <c r="BJ195" i="1"/>
  <c r="BI195" i="1"/>
  <c r="BH195" i="1"/>
  <c r="BG195" i="1"/>
  <c r="BF195" i="1"/>
  <c r="BE195" i="1"/>
  <c r="BD195" i="1"/>
  <c r="BC195" i="1"/>
  <c r="BB195" i="1"/>
  <c r="BA195" i="1"/>
  <c r="AZ195" i="1"/>
  <c r="AY195" i="1"/>
  <c r="AX195" i="1"/>
  <c r="E195" i="1"/>
  <c r="EL194" i="1"/>
  <c r="EK194" i="1"/>
  <c r="EJ194" i="1"/>
  <c r="EI194" i="1"/>
  <c r="EH194" i="1"/>
  <c r="EG194" i="1"/>
  <c r="EF194" i="1"/>
  <c r="BO194" i="1"/>
  <c r="BN194" i="1"/>
  <c r="BM194" i="1"/>
  <c r="BL194" i="1"/>
  <c r="BK194" i="1"/>
  <c r="BJ194" i="1"/>
  <c r="BI194" i="1"/>
  <c r="BH194" i="1"/>
  <c r="BG194" i="1"/>
  <c r="BF194" i="1"/>
  <c r="BE194" i="1"/>
  <c r="BD194" i="1"/>
  <c r="BC194" i="1"/>
  <c r="BB194" i="1"/>
  <c r="BA194" i="1"/>
  <c r="AZ194" i="1"/>
  <c r="AY194" i="1"/>
  <c r="AX194" i="1"/>
  <c r="E194" i="1"/>
  <c r="EK193" i="1"/>
  <c r="EJ193" i="1"/>
  <c r="EI193" i="1"/>
  <c r="EH193" i="1"/>
  <c r="EG193" i="1"/>
  <c r="EF193" i="1"/>
  <c r="BO193" i="1"/>
  <c r="BN193" i="1"/>
  <c r="BM193" i="1"/>
  <c r="BL193" i="1"/>
  <c r="BK193" i="1"/>
  <c r="BJ193" i="1"/>
  <c r="BI193" i="1"/>
  <c r="BH193" i="1"/>
  <c r="BG193" i="1"/>
  <c r="BF193" i="1"/>
  <c r="BE193" i="1"/>
  <c r="BD193" i="1"/>
  <c r="BC193" i="1"/>
  <c r="BB193" i="1"/>
  <c r="BA193" i="1"/>
  <c r="AZ193" i="1"/>
  <c r="AY193" i="1"/>
  <c r="AX193" i="1"/>
  <c r="E193" i="1"/>
  <c r="EJ191" i="1"/>
  <c r="EI191" i="1"/>
  <c r="EH191" i="1"/>
  <c r="EG191" i="1"/>
  <c r="EF191" i="1"/>
  <c r="BO191" i="1"/>
  <c r="BN191" i="1"/>
  <c r="BM191" i="1"/>
  <c r="BL191" i="1"/>
  <c r="BK191" i="1"/>
  <c r="BJ191" i="1"/>
  <c r="BI191" i="1"/>
  <c r="BH191" i="1"/>
  <c r="BG191" i="1"/>
  <c r="BF191" i="1"/>
  <c r="BE191" i="1"/>
  <c r="BD191" i="1"/>
  <c r="BC191" i="1"/>
  <c r="BB191" i="1"/>
  <c r="BA191" i="1"/>
  <c r="AZ191" i="1"/>
  <c r="AY191" i="1"/>
  <c r="AX191" i="1"/>
  <c r="E191" i="1"/>
  <c r="EG190" i="1"/>
  <c r="EF190" i="1"/>
  <c r="BO190" i="1"/>
  <c r="BN190" i="1"/>
  <c r="BM190" i="1"/>
  <c r="BL190" i="1"/>
  <c r="BK190" i="1"/>
  <c r="BJ190" i="1"/>
  <c r="BI190" i="1"/>
  <c r="BH190" i="1"/>
  <c r="BG190" i="1"/>
  <c r="BF190" i="1"/>
  <c r="BE190" i="1"/>
  <c r="BD190" i="1"/>
  <c r="BC190" i="1"/>
  <c r="BB190" i="1"/>
  <c r="BA190" i="1"/>
  <c r="AZ190" i="1"/>
  <c r="AY190" i="1"/>
  <c r="AX190" i="1"/>
  <c r="E190" i="1"/>
  <c r="EI189" i="1"/>
  <c r="EH189" i="1"/>
  <c r="EG189" i="1"/>
  <c r="EF189" i="1"/>
  <c r="BO189" i="1"/>
  <c r="BN189" i="1"/>
  <c r="BM189" i="1"/>
  <c r="BL189" i="1"/>
  <c r="BK189" i="1"/>
  <c r="BJ189" i="1"/>
  <c r="BI189" i="1"/>
  <c r="BH189" i="1"/>
  <c r="BG189" i="1"/>
  <c r="BF189" i="1"/>
  <c r="BE189" i="1"/>
  <c r="BD189" i="1"/>
  <c r="BC189" i="1"/>
  <c r="BB189" i="1"/>
  <c r="BA189" i="1"/>
  <c r="AZ189" i="1"/>
  <c r="AY189" i="1"/>
  <c r="AX189" i="1"/>
  <c r="E189" i="1"/>
  <c r="EJ188" i="1"/>
  <c r="EI188" i="1"/>
  <c r="EH188" i="1"/>
  <c r="EG188" i="1"/>
  <c r="EF188" i="1"/>
  <c r="BO188" i="1"/>
  <c r="BN188" i="1"/>
  <c r="BM188" i="1"/>
  <c r="BL188" i="1"/>
  <c r="BK188" i="1"/>
  <c r="BJ188" i="1"/>
  <c r="BI188" i="1"/>
  <c r="BH188" i="1"/>
  <c r="BG188" i="1"/>
  <c r="BF188" i="1"/>
  <c r="BE188" i="1"/>
  <c r="BD188" i="1"/>
  <c r="BC188" i="1"/>
  <c r="BB188" i="1"/>
  <c r="BA188" i="1"/>
  <c r="AZ188" i="1"/>
  <c r="AY188" i="1"/>
  <c r="AX188" i="1"/>
  <c r="E188" i="1"/>
  <c r="EL187" i="1"/>
  <c r="EK187" i="1"/>
  <c r="EJ187" i="1"/>
  <c r="EI187" i="1"/>
  <c r="EH187" i="1"/>
  <c r="EG187" i="1"/>
  <c r="EF187" i="1"/>
  <c r="BO187" i="1"/>
  <c r="BN187" i="1"/>
  <c r="BM187" i="1"/>
  <c r="BL187" i="1"/>
  <c r="BK187" i="1"/>
  <c r="BJ187" i="1"/>
  <c r="BI187" i="1"/>
  <c r="BH187" i="1"/>
  <c r="BG187" i="1"/>
  <c r="BF187" i="1"/>
  <c r="BE187" i="1"/>
  <c r="BD187" i="1"/>
  <c r="BC187" i="1"/>
  <c r="BB187" i="1"/>
  <c r="BA187" i="1"/>
  <c r="AZ187" i="1"/>
  <c r="AY187" i="1"/>
  <c r="AX187" i="1"/>
  <c r="E187" i="1"/>
  <c r="EL186" i="1"/>
  <c r="EK186" i="1"/>
  <c r="EJ186" i="1"/>
  <c r="EI186" i="1"/>
  <c r="EH186" i="1"/>
  <c r="EG186" i="1"/>
  <c r="EF186" i="1"/>
  <c r="BO186" i="1"/>
  <c r="BN186" i="1"/>
  <c r="BM186" i="1"/>
  <c r="BL186" i="1"/>
  <c r="BK186" i="1"/>
  <c r="BJ186" i="1"/>
  <c r="BI186" i="1"/>
  <c r="BH186" i="1"/>
  <c r="BG186" i="1"/>
  <c r="BF186" i="1"/>
  <c r="BE186" i="1"/>
  <c r="BD186" i="1"/>
  <c r="BC186" i="1"/>
  <c r="BB186" i="1"/>
  <c r="BA186" i="1"/>
  <c r="AZ186" i="1"/>
  <c r="AY186" i="1"/>
  <c r="AX186" i="1"/>
  <c r="E186" i="1"/>
  <c r="EH185" i="1"/>
  <c r="EG185" i="1"/>
  <c r="EF185" i="1"/>
  <c r="BO185" i="1"/>
  <c r="BN185" i="1"/>
  <c r="BM185" i="1"/>
  <c r="BL185" i="1"/>
  <c r="BK185" i="1"/>
  <c r="BJ185" i="1"/>
  <c r="BI185" i="1"/>
  <c r="BH185" i="1"/>
  <c r="BG185" i="1"/>
  <c r="BF185" i="1"/>
  <c r="BE185" i="1"/>
  <c r="BD185" i="1"/>
  <c r="BC185" i="1"/>
  <c r="BB185" i="1"/>
  <c r="BA185" i="1"/>
  <c r="AZ185" i="1"/>
  <c r="AY185" i="1"/>
  <c r="AX185" i="1"/>
  <c r="E185" i="1"/>
  <c r="EG184" i="1"/>
  <c r="EF184" i="1"/>
  <c r="BO184" i="1"/>
  <c r="BN184" i="1"/>
  <c r="BM184" i="1"/>
  <c r="BL184" i="1"/>
  <c r="BK184" i="1"/>
  <c r="BJ184" i="1"/>
  <c r="BI184" i="1"/>
  <c r="BH184" i="1"/>
  <c r="BG184" i="1"/>
  <c r="BF184" i="1"/>
  <c r="BE184" i="1"/>
  <c r="BD184" i="1"/>
  <c r="BC184" i="1"/>
  <c r="BB184" i="1"/>
  <c r="BA184" i="1"/>
  <c r="AZ184" i="1"/>
  <c r="AY184" i="1"/>
  <c r="AX184" i="1"/>
  <c r="E184" i="1"/>
  <c r="EL183" i="1"/>
  <c r="EK183" i="1"/>
  <c r="EJ183" i="1"/>
  <c r="EI183" i="1"/>
  <c r="EH183" i="1"/>
  <c r="EG183" i="1"/>
  <c r="EF183" i="1"/>
  <c r="BO183" i="1"/>
  <c r="BN183" i="1"/>
  <c r="BM183" i="1"/>
  <c r="BL183" i="1"/>
  <c r="BK183" i="1"/>
  <c r="BJ183" i="1"/>
  <c r="BI183" i="1"/>
  <c r="BH183" i="1"/>
  <c r="BG183" i="1"/>
  <c r="BF183" i="1"/>
  <c r="BE183" i="1"/>
  <c r="BD183" i="1"/>
  <c r="BC183" i="1"/>
  <c r="BB183" i="1"/>
  <c r="BA183" i="1"/>
  <c r="AZ183" i="1"/>
  <c r="AY183" i="1"/>
  <c r="AX183" i="1"/>
  <c r="E183" i="1"/>
  <c r="EL182" i="1"/>
  <c r="EK182" i="1"/>
  <c r="EJ182" i="1"/>
  <c r="EI182" i="1"/>
  <c r="EH182" i="1"/>
  <c r="EG182" i="1"/>
  <c r="EF182" i="1"/>
  <c r="BO182" i="1"/>
  <c r="BN182" i="1"/>
  <c r="BM182" i="1"/>
  <c r="BL182" i="1"/>
  <c r="BK182" i="1"/>
  <c r="BJ182" i="1"/>
  <c r="BI182" i="1"/>
  <c r="BH182" i="1"/>
  <c r="BG182" i="1"/>
  <c r="BF182" i="1"/>
  <c r="BE182" i="1"/>
  <c r="BD182" i="1"/>
  <c r="BC182" i="1"/>
  <c r="BB182" i="1"/>
  <c r="BA182" i="1"/>
  <c r="AZ182" i="1"/>
  <c r="AY182" i="1"/>
  <c r="AX182" i="1"/>
  <c r="E182" i="1"/>
  <c r="EL180" i="1"/>
  <c r="EK180" i="1"/>
  <c r="EJ180" i="1"/>
  <c r="EI180" i="1"/>
  <c r="EH180" i="1"/>
  <c r="EG180" i="1"/>
  <c r="EF180" i="1"/>
  <c r="BO180" i="1"/>
  <c r="BN180" i="1"/>
  <c r="BM180" i="1"/>
  <c r="BL180" i="1"/>
  <c r="BK180" i="1"/>
  <c r="BJ180" i="1"/>
  <c r="BI180" i="1"/>
  <c r="BH180" i="1"/>
  <c r="BG180" i="1"/>
  <c r="BF180" i="1"/>
  <c r="BE180" i="1"/>
  <c r="BD180" i="1"/>
  <c r="BC180" i="1"/>
  <c r="BB180" i="1"/>
  <c r="BA180" i="1"/>
  <c r="AZ180" i="1"/>
  <c r="AY180" i="1"/>
  <c r="AX180" i="1"/>
  <c r="E180" i="1"/>
  <c r="EL179" i="1"/>
  <c r="EK179" i="1"/>
  <c r="EJ179" i="1"/>
  <c r="EI179" i="1"/>
  <c r="EH179" i="1"/>
  <c r="EG179" i="1"/>
  <c r="EF179" i="1"/>
  <c r="BO179" i="1"/>
  <c r="BN179" i="1"/>
  <c r="BM179" i="1"/>
  <c r="BL179" i="1"/>
  <c r="BK179" i="1"/>
  <c r="BJ179" i="1"/>
  <c r="BI179" i="1"/>
  <c r="BH179" i="1"/>
  <c r="BG179" i="1"/>
  <c r="BF179" i="1"/>
  <c r="BE179" i="1"/>
  <c r="BD179" i="1"/>
  <c r="BC179" i="1"/>
  <c r="BB179" i="1"/>
  <c r="BA179" i="1"/>
  <c r="AZ179" i="1"/>
  <c r="AY179" i="1"/>
  <c r="AX179" i="1"/>
  <c r="E179" i="1"/>
  <c r="EL178" i="1"/>
  <c r="EK178" i="1"/>
  <c r="EJ178" i="1"/>
  <c r="EI178" i="1"/>
  <c r="EH178" i="1"/>
  <c r="EG178" i="1"/>
  <c r="EF178" i="1"/>
  <c r="BO178" i="1"/>
  <c r="BN178" i="1"/>
  <c r="BM178" i="1"/>
  <c r="BL178" i="1"/>
  <c r="BK178" i="1"/>
  <c r="BJ178" i="1"/>
  <c r="BI178" i="1"/>
  <c r="BH178" i="1"/>
  <c r="BG178" i="1"/>
  <c r="BF178" i="1"/>
  <c r="BE178" i="1"/>
  <c r="BD178" i="1"/>
  <c r="BC178" i="1"/>
  <c r="BB178" i="1"/>
  <c r="BA178" i="1"/>
  <c r="AZ178" i="1"/>
  <c r="AY178" i="1"/>
  <c r="AX178" i="1"/>
  <c r="E178" i="1"/>
  <c r="EH177" i="1"/>
  <c r="EG177" i="1"/>
  <c r="EF177" i="1"/>
  <c r="BO177" i="1"/>
  <c r="BN177" i="1"/>
  <c r="BM177" i="1"/>
  <c r="BL177" i="1"/>
  <c r="BK177" i="1"/>
  <c r="BJ177" i="1"/>
  <c r="BI177" i="1"/>
  <c r="BH177" i="1"/>
  <c r="BG177" i="1"/>
  <c r="BF177" i="1"/>
  <c r="BE177" i="1"/>
  <c r="BD177" i="1"/>
  <c r="BC177" i="1"/>
  <c r="BB177" i="1"/>
  <c r="BA177" i="1"/>
  <c r="AZ177" i="1"/>
  <c r="AY177" i="1"/>
  <c r="AX177" i="1"/>
  <c r="E177" i="1"/>
  <c r="EL176" i="1"/>
  <c r="EK176" i="1"/>
  <c r="EJ176" i="1"/>
  <c r="EI176" i="1"/>
  <c r="EH176" i="1"/>
  <c r="EG176" i="1"/>
  <c r="EF176" i="1"/>
  <c r="BO176" i="1"/>
  <c r="BN176" i="1"/>
  <c r="BM176" i="1"/>
  <c r="BL176" i="1"/>
  <c r="BK176" i="1"/>
  <c r="BJ176" i="1"/>
  <c r="BI176" i="1"/>
  <c r="BH176" i="1"/>
  <c r="BG176" i="1"/>
  <c r="BF176" i="1"/>
  <c r="BE176" i="1"/>
  <c r="BD176" i="1"/>
  <c r="BC176" i="1"/>
  <c r="BB176" i="1"/>
  <c r="BA176" i="1"/>
  <c r="AZ176" i="1"/>
  <c r="AY176" i="1"/>
  <c r="AX176" i="1"/>
  <c r="E176" i="1"/>
  <c r="EL175" i="1"/>
  <c r="EK175" i="1"/>
  <c r="EJ175" i="1"/>
  <c r="EI175" i="1"/>
  <c r="EH175" i="1"/>
  <c r="EG175" i="1"/>
  <c r="EF175" i="1"/>
  <c r="BO175" i="1"/>
  <c r="BN175" i="1"/>
  <c r="BM175" i="1"/>
  <c r="BL175" i="1"/>
  <c r="BK175" i="1"/>
  <c r="BJ175" i="1"/>
  <c r="BI175" i="1"/>
  <c r="BH175" i="1"/>
  <c r="BG175" i="1"/>
  <c r="BF175" i="1"/>
  <c r="BE175" i="1"/>
  <c r="BD175" i="1"/>
  <c r="BC175" i="1"/>
  <c r="BB175" i="1"/>
  <c r="BA175" i="1"/>
  <c r="AZ175" i="1"/>
  <c r="AY175" i="1"/>
  <c r="AX175" i="1"/>
  <c r="E175" i="1"/>
  <c r="EL174" i="1"/>
  <c r="EK174" i="1"/>
  <c r="EJ174" i="1"/>
  <c r="EI174" i="1"/>
  <c r="EH174" i="1"/>
  <c r="EG174" i="1"/>
  <c r="EF174" i="1"/>
  <c r="BO174" i="1"/>
  <c r="BN174" i="1"/>
  <c r="BM174" i="1"/>
  <c r="BL174" i="1"/>
  <c r="BK174" i="1"/>
  <c r="BJ174" i="1"/>
  <c r="BI174" i="1"/>
  <c r="BH174" i="1"/>
  <c r="BG174" i="1"/>
  <c r="BF174" i="1"/>
  <c r="BE174" i="1"/>
  <c r="BD174" i="1"/>
  <c r="BC174" i="1"/>
  <c r="BB174" i="1"/>
  <c r="BA174" i="1"/>
  <c r="AZ174" i="1"/>
  <c r="AY174" i="1"/>
  <c r="AX174" i="1"/>
  <c r="E174" i="1"/>
  <c r="EL173" i="1"/>
  <c r="EK173" i="1"/>
  <c r="EJ173" i="1"/>
  <c r="EI173" i="1"/>
  <c r="EH173" i="1"/>
  <c r="EG173" i="1"/>
  <c r="EF173" i="1"/>
  <c r="BO173" i="1"/>
  <c r="BN173" i="1"/>
  <c r="BM173" i="1"/>
  <c r="BL173" i="1"/>
  <c r="BK173" i="1"/>
  <c r="BJ173" i="1"/>
  <c r="BI173" i="1"/>
  <c r="BH173" i="1"/>
  <c r="BG173" i="1"/>
  <c r="BF173" i="1"/>
  <c r="BE173" i="1"/>
  <c r="BD173" i="1"/>
  <c r="BC173" i="1"/>
  <c r="BB173" i="1"/>
  <c r="BA173" i="1"/>
  <c r="AZ173" i="1"/>
  <c r="AY173" i="1"/>
  <c r="AX173" i="1"/>
  <c r="E173" i="1"/>
  <c r="EL172" i="1"/>
  <c r="EK172" i="1"/>
  <c r="EJ172" i="1"/>
  <c r="EI172" i="1"/>
  <c r="EH172" i="1"/>
  <c r="EG172" i="1"/>
  <c r="EF172" i="1"/>
  <c r="BO172" i="1"/>
  <c r="BN172" i="1"/>
  <c r="BM172" i="1"/>
  <c r="BL172" i="1"/>
  <c r="BK172" i="1"/>
  <c r="BJ172" i="1"/>
  <c r="BI172" i="1"/>
  <c r="BH172" i="1"/>
  <c r="BG172" i="1"/>
  <c r="BF172" i="1"/>
  <c r="BE172" i="1"/>
  <c r="BD172" i="1"/>
  <c r="BC172" i="1"/>
  <c r="BB172" i="1"/>
  <c r="BA172" i="1"/>
  <c r="AZ172" i="1"/>
  <c r="AY172" i="1"/>
  <c r="AX172" i="1"/>
  <c r="E172" i="1"/>
  <c r="EH171" i="1"/>
  <c r="EG171" i="1"/>
  <c r="EF171" i="1"/>
  <c r="BO171" i="1"/>
  <c r="BN171" i="1"/>
  <c r="BM171" i="1"/>
  <c r="BL171" i="1"/>
  <c r="BK171" i="1"/>
  <c r="BJ171" i="1"/>
  <c r="BI171" i="1"/>
  <c r="BH171" i="1"/>
  <c r="BG171" i="1"/>
  <c r="BF171" i="1"/>
  <c r="BE171" i="1"/>
  <c r="BD171" i="1"/>
  <c r="BC171" i="1"/>
  <c r="BB171" i="1"/>
  <c r="BA171" i="1"/>
  <c r="AZ171" i="1"/>
  <c r="AY171" i="1"/>
  <c r="AX171" i="1"/>
  <c r="E171" i="1"/>
  <c r="EG169" i="1"/>
  <c r="EF169" i="1"/>
  <c r="BO169" i="1"/>
  <c r="BN169" i="1"/>
  <c r="BM169" i="1"/>
  <c r="BL169" i="1"/>
  <c r="BK169" i="1"/>
  <c r="BJ169" i="1"/>
  <c r="BI169" i="1"/>
  <c r="BH169" i="1"/>
  <c r="BG169" i="1"/>
  <c r="BF169" i="1"/>
  <c r="BE169" i="1"/>
  <c r="BD169" i="1"/>
  <c r="BC169" i="1"/>
  <c r="BB169" i="1"/>
  <c r="BA169" i="1"/>
  <c r="AZ169" i="1"/>
  <c r="AY169" i="1"/>
  <c r="AX169" i="1"/>
  <c r="E169" i="1"/>
  <c r="EJ168" i="1"/>
  <c r="EI168" i="1"/>
  <c r="EH168" i="1"/>
  <c r="EG168" i="1"/>
  <c r="EF168" i="1"/>
  <c r="BO168" i="1"/>
  <c r="BN168" i="1"/>
  <c r="BM168" i="1"/>
  <c r="BL168" i="1"/>
  <c r="BK168" i="1"/>
  <c r="BJ168" i="1"/>
  <c r="BI168" i="1"/>
  <c r="BH168" i="1"/>
  <c r="BG168" i="1"/>
  <c r="BF168" i="1"/>
  <c r="BE168" i="1"/>
  <c r="BD168" i="1"/>
  <c r="BC168" i="1"/>
  <c r="BB168" i="1"/>
  <c r="BA168" i="1"/>
  <c r="AZ168" i="1"/>
  <c r="AY168" i="1"/>
  <c r="AX168" i="1"/>
  <c r="E168" i="1"/>
  <c r="EJ167" i="1"/>
  <c r="EI167" i="1"/>
  <c r="EH167" i="1"/>
  <c r="EG167" i="1"/>
  <c r="EF167" i="1"/>
  <c r="BO167" i="1"/>
  <c r="BN167" i="1"/>
  <c r="BM167" i="1"/>
  <c r="BL167" i="1"/>
  <c r="BK167" i="1"/>
  <c r="BJ167" i="1"/>
  <c r="BI167" i="1"/>
  <c r="BH167" i="1"/>
  <c r="BG167" i="1"/>
  <c r="BF167" i="1"/>
  <c r="BE167" i="1"/>
  <c r="BD167" i="1"/>
  <c r="BC167" i="1"/>
  <c r="BB167" i="1"/>
  <c r="BA167" i="1"/>
  <c r="AZ167" i="1"/>
  <c r="AY167" i="1"/>
  <c r="AX167" i="1"/>
  <c r="E167" i="1"/>
  <c r="EJ166" i="1"/>
  <c r="EI166" i="1"/>
  <c r="EH166" i="1"/>
  <c r="EG166" i="1"/>
  <c r="EF166" i="1"/>
  <c r="BO166" i="1"/>
  <c r="BN166" i="1"/>
  <c r="BM166" i="1"/>
  <c r="BL166" i="1"/>
  <c r="BK166" i="1"/>
  <c r="BJ166" i="1"/>
  <c r="BI166" i="1"/>
  <c r="BH166" i="1"/>
  <c r="BG166" i="1"/>
  <c r="BF166" i="1"/>
  <c r="BE166" i="1"/>
  <c r="BD166" i="1"/>
  <c r="BC166" i="1"/>
  <c r="BB166" i="1"/>
  <c r="BA166" i="1"/>
  <c r="AZ166" i="1"/>
  <c r="AY166" i="1"/>
  <c r="AX166" i="1"/>
  <c r="E166" i="1"/>
  <c r="EL165" i="1"/>
  <c r="EK165" i="1"/>
  <c r="EJ165" i="1"/>
  <c r="EI165" i="1"/>
  <c r="EH165" i="1"/>
  <c r="EG165" i="1"/>
  <c r="EF165" i="1"/>
  <c r="BO165" i="1"/>
  <c r="BN165" i="1"/>
  <c r="BM165" i="1"/>
  <c r="BL165" i="1"/>
  <c r="BK165" i="1"/>
  <c r="BJ165" i="1"/>
  <c r="BI165" i="1"/>
  <c r="BH165" i="1"/>
  <c r="BG165" i="1"/>
  <c r="BF165" i="1"/>
  <c r="BE165" i="1"/>
  <c r="BD165" i="1"/>
  <c r="BC165" i="1"/>
  <c r="BB165" i="1"/>
  <c r="BA165" i="1"/>
  <c r="AZ165" i="1"/>
  <c r="AY165" i="1"/>
  <c r="AX165" i="1"/>
  <c r="E165" i="1"/>
  <c r="EI164" i="1"/>
  <c r="EH164" i="1"/>
  <c r="EG164" i="1"/>
  <c r="EF164" i="1"/>
  <c r="BO164" i="1"/>
  <c r="BN164" i="1"/>
  <c r="BM164" i="1"/>
  <c r="BL164" i="1"/>
  <c r="BK164" i="1"/>
  <c r="BJ164" i="1"/>
  <c r="BI164" i="1"/>
  <c r="BH164" i="1"/>
  <c r="BG164" i="1"/>
  <c r="BF164" i="1"/>
  <c r="BE164" i="1"/>
  <c r="BD164" i="1"/>
  <c r="BC164" i="1"/>
  <c r="BB164" i="1"/>
  <c r="BA164" i="1"/>
  <c r="AZ164" i="1"/>
  <c r="AY164" i="1"/>
  <c r="AX164" i="1"/>
  <c r="E164" i="1"/>
  <c r="EL163" i="1"/>
  <c r="EK163" i="1"/>
  <c r="EJ163" i="1"/>
  <c r="EI163" i="1"/>
  <c r="EH163" i="1"/>
  <c r="EG163" i="1"/>
  <c r="EF163" i="1"/>
  <c r="BO163" i="1"/>
  <c r="BN163" i="1"/>
  <c r="BM163" i="1"/>
  <c r="BL163" i="1"/>
  <c r="BK163" i="1"/>
  <c r="BJ163" i="1"/>
  <c r="BI163" i="1"/>
  <c r="BH163" i="1"/>
  <c r="BG163" i="1"/>
  <c r="BF163" i="1"/>
  <c r="BE163" i="1"/>
  <c r="BD163" i="1"/>
  <c r="BC163" i="1"/>
  <c r="BB163" i="1"/>
  <c r="BA163" i="1"/>
  <c r="AZ163" i="1"/>
  <c r="AY163" i="1"/>
  <c r="AX163" i="1"/>
  <c r="E163" i="1"/>
  <c r="EL162" i="1"/>
  <c r="EK162" i="1"/>
  <c r="EJ162" i="1"/>
  <c r="EI162" i="1"/>
  <c r="EH162" i="1"/>
  <c r="EG162" i="1"/>
  <c r="EF162" i="1"/>
  <c r="BO162" i="1"/>
  <c r="BN162" i="1"/>
  <c r="BM162" i="1"/>
  <c r="BL162" i="1"/>
  <c r="BK162" i="1"/>
  <c r="BJ162" i="1"/>
  <c r="BI162" i="1"/>
  <c r="BH162" i="1"/>
  <c r="BG162" i="1"/>
  <c r="BF162" i="1"/>
  <c r="BE162" i="1"/>
  <c r="BD162" i="1"/>
  <c r="BC162" i="1"/>
  <c r="BB162" i="1"/>
  <c r="BA162" i="1"/>
  <c r="AZ162" i="1"/>
  <c r="AY162" i="1"/>
  <c r="AX162" i="1"/>
  <c r="E162" i="1"/>
  <c r="EI161" i="1"/>
  <c r="EH161" i="1"/>
  <c r="EG161" i="1"/>
  <c r="EF161" i="1"/>
  <c r="BO161" i="1"/>
  <c r="BN161" i="1"/>
  <c r="BM161" i="1"/>
  <c r="BL161" i="1"/>
  <c r="BK161" i="1"/>
  <c r="BJ161" i="1"/>
  <c r="BI161" i="1"/>
  <c r="BH161" i="1"/>
  <c r="BG161" i="1"/>
  <c r="BF161" i="1"/>
  <c r="BE161" i="1"/>
  <c r="BD161" i="1"/>
  <c r="BC161" i="1"/>
  <c r="BB161" i="1"/>
  <c r="BA161" i="1"/>
  <c r="AZ161" i="1"/>
  <c r="AY161" i="1"/>
  <c r="AX161" i="1"/>
  <c r="E161" i="1"/>
  <c r="EI160" i="1"/>
  <c r="EH160" i="1"/>
  <c r="EG160" i="1"/>
  <c r="EF160" i="1"/>
  <c r="BO160" i="1"/>
  <c r="BN160" i="1"/>
  <c r="BM160" i="1"/>
  <c r="BL160" i="1"/>
  <c r="BK160" i="1"/>
  <c r="BJ160" i="1"/>
  <c r="BI160" i="1"/>
  <c r="BH160" i="1"/>
  <c r="BG160" i="1"/>
  <c r="BF160" i="1"/>
  <c r="BE160" i="1"/>
  <c r="BD160" i="1"/>
  <c r="BC160" i="1"/>
  <c r="BB160" i="1"/>
  <c r="BA160" i="1"/>
  <c r="AZ160" i="1"/>
  <c r="AY160" i="1"/>
  <c r="AX160" i="1"/>
  <c r="E160" i="1"/>
  <c r="EL158" i="1"/>
  <c r="EK158" i="1"/>
  <c r="EJ158" i="1"/>
  <c r="EI158" i="1"/>
  <c r="EH158" i="1"/>
  <c r="EG158" i="1"/>
  <c r="EF158" i="1"/>
  <c r="BO158" i="1"/>
  <c r="BN158" i="1"/>
  <c r="BM158" i="1"/>
  <c r="BL158" i="1"/>
  <c r="BK158" i="1"/>
  <c r="BJ158" i="1"/>
  <c r="BI158" i="1"/>
  <c r="BH158" i="1"/>
  <c r="BG158" i="1"/>
  <c r="BF158" i="1"/>
  <c r="BE158" i="1"/>
  <c r="BD158" i="1"/>
  <c r="BC158" i="1"/>
  <c r="BB158" i="1"/>
  <c r="BA158" i="1"/>
  <c r="AZ158" i="1"/>
  <c r="AY158" i="1"/>
  <c r="AX158" i="1"/>
  <c r="E158" i="1"/>
  <c r="EJ157" i="1"/>
  <c r="EI157" i="1"/>
  <c r="EH157" i="1"/>
  <c r="EG157" i="1"/>
  <c r="EF157" i="1"/>
  <c r="BO157" i="1"/>
  <c r="BN157" i="1"/>
  <c r="BM157" i="1"/>
  <c r="BL157" i="1"/>
  <c r="BK157" i="1"/>
  <c r="BJ157" i="1"/>
  <c r="BI157" i="1"/>
  <c r="BH157" i="1"/>
  <c r="BG157" i="1"/>
  <c r="BF157" i="1"/>
  <c r="BE157" i="1"/>
  <c r="BD157" i="1"/>
  <c r="BC157" i="1"/>
  <c r="BB157" i="1"/>
  <c r="BA157" i="1"/>
  <c r="AZ157" i="1"/>
  <c r="AY157" i="1"/>
  <c r="AX157" i="1"/>
  <c r="E157" i="1"/>
  <c r="EL156" i="1"/>
  <c r="EK156" i="1"/>
  <c r="EJ156" i="1"/>
  <c r="EI156" i="1"/>
  <c r="EH156" i="1"/>
  <c r="EG156" i="1"/>
  <c r="EF156" i="1"/>
  <c r="BO156" i="1"/>
  <c r="BN156" i="1"/>
  <c r="BM156" i="1"/>
  <c r="BL156" i="1"/>
  <c r="BK156" i="1"/>
  <c r="BJ156" i="1"/>
  <c r="BI156" i="1"/>
  <c r="BH156" i="1"/>
  <c r="BG156" i="1"/>
  <c r="BF156" i="1"/>
  <c r="BE156" i="1"/>
  <c r="BD156" i="1"/>
  <c r="BC156" i="1"/>
  <c r="BB156" i="1"/>
  <c r="BA156" i="1"/>
  <c r="AZ156" i="1"/>
  <c r="AY156" i="1"/>
  <c r="AX156" i="1"/>
  <c r="E156" i="1"/>
  <c r="EL155" i="1"/>
  <c r="EK155" i="1"/>
  <c r="EJ155" i="1"/>
  <c r="EI155" i="1"/>
  <c r="EH155" i="1"/>
  <c r="EG155" i="1"/>
  <c r="EF155" i="1"/>
  <c r="BO155" i="1"/>
  <c r="BN155" i="1"/>
  <c r="BM155" i="1"/>
  <c r="BL155" i="1"/>
  <c r="BK155" i="1"/>
  <c r="BJ155" i="1"/>
  <c r="BI155" i="1"/>
  <c r="BH155" i="1"/>
  <c r="BG155" i="1"/>
  <c r="BF155" i="1"/>
  <c r="BE155" i="1"/>
  <c r="BD155" i="1"/>
  <c r="BC155" i="1"/>
  <c r="BB155" i="1"/>
  <c r="BA155" i="1"/>
  <c r="AZ155" i="1"/>
  <c r="AY155" i="1"/>
  <c r="AX155" i="1"/>
  <c r="E155" i="1"/>
  <c r="EL154" i="1"/>
  <c r="EK154" i="1"/>
  <c r="EJ154" i="1"/>
  <c r="EI154" i="1"/>
  <c r="EH154" i="1"/>
  <c r="EG154" i="1"/>
  <c r="EF154" i="1"/>
  <c r="BO154" i="1"/>
  <c r="BN154" i="1"/>
  <c r="BM154" i="1"/>
  <c r="BL154" i="1"/>
  <c r="BK154" i="1"/>
  <c r="BJ154" i="1"/>
  <c r="BI154" i="1"/>
  <c r="BH154" i="1"/>
  <c r="BG154" i="1"/>
  <c r="BF154" i="1"/>
  <c r="BE154" i="1"/>
  <c r="BD154" i="1"/>
  <c r="BC154" i="1"/>
  <c r="BB154" i="1"/>
  <c r="BA154" i="1"/>
  <c r="AZ154" i="1"/>
  <c r="AY154" i="1"/>
  <c r="AX154" i="1"/>
  <c r="E154" i="1"/>
  <c r="EI153" i="1"/>
  <c r="EH153" i="1"/>
  <c r="EG153" i="1"/>
  <c r="EF153" i="1"/>
  <c r="BO153" i="1"/>
  <c r="BN153" i="1"/>
  <c r="BM153" i="1"/>
  <c r="BL153" i="1"/>
  <c r="BK153" i="1"/>
  <c r="BJ153" i="1"/>
  <c r="BI153" i="1"/>
  <c r="BH153" i="1"/>
  <c r="BG153" i="1"/>
  <c r="BF153" i="1"/>
  <c r="BE153" i="1"/>
  <c r="BD153" i="1"/>
  <c r="BC153" i="1"/>
  <c r="BB153" i="1"/>
  <c r="BA153" i="1"/>
  <c r="AZ153" i="1"/>
  <c r="AY153" i="1"/>
  <c r="AX153" i="1"/>
  <c r="E153" i="1"/>
  <c r="EL152" i="1"/>
  <c r="EK152" i="1"/>
  <c r="EJ152" i="1"/>
  <c r="EI152" i="1"/>
  <c r="EH152" i="1"/>
  <c r="EG152" i="1"/>
  <c r="EF152" i="1"/>
  <c r="BO152" i="1"/>
  <c r="BN152" i="1"/>
  <c r="BM152" i="1"/>
  <c r="BL152" i="1"/>
  <c r="BK152" i="1"/>
  <c r="BJ152" i="1"/>
  <c r="BI152" i="1"/>
  <c r="BH152" i="1"/>
  <c r="BG152" i="1"/>
  <c r="BF152" i="1"/>
  <c r="BE152" i="1"/>
  <c r="BD152" i="1"/>
  <c r="BC152" i="1"/>
  <c r="BB152" i="1"/>
  <c r="BA152" i="1"/>
  <c r="AZ152" i="1"/>
  <c r="AY152" i="1"/>
  <c r="AX152" i="1"/>
  <c r="E152" i="1"/>
  <c r="EG151" i="1"/>
  <c r="EF151" i="1"/>
  <c r="BO151" i="1"/>
  <c r="BN151" i="1"/>
  <c r="BM151" i="1"/>
  <c r="BL151" i="1"/>
  <c r="BK151" i="1"/>
  <c r="BJ151" i="1"/>
  <c r="BI151" i="1"/>
  <c r="BH151" i="1"/>
  <c r="BG151" i="1"/>
  <c r="BF151" i="1"/>
  <c r="BE151" i="1"/>
  <c r="BD151" i="1"/>
  <c r="BC151" i="1"/>
  <c r="BB151" i="1"/>
  <c r="BA151" i="1"/>
  <c r="AZ151" i="1"/>
  <c r="AY151" i="1"/>
  <c r="AX151" i="1"/>
  <c r="E151" i="1"/>
  <c r="EK150" i="1"/>
  <c r="EJ150" i="1"/>
  <c r="EI150" i="1"/>
  <c r="EH150" i="1"/>
  <c r="EG150" i="1"/>
  <c r="EF150" i="1"/>
  <c r="BO150" i="1"/>
  <c r="BN150" i="1"/>
  <c r="BM150" i="1"/>
  <c r="BL150" i="1"/>
  <c r="BK150" i="1"/>
  <c r="BJ150" i="1"/>
  <c r="BI150" i="1"/>
  <c r="BH150" i="1"/>
  <c r="BG150" i="1"/>
  <c r="BF150" i="1"/>
  <c r="BE150" i="1"/>
  <c r="BD150" i="1"/>
  <c r="BC150" i="1"/>
  <c r="BB150" i="1"/>
  <c r="BA150" i="1"/>
  <c r="AZ150" i="1"/>
  <c r="AY150" i="1"/>
  <c r="AX150" i="1"/>
  <c r="E150" i="1"/>
  <c r="EL149" i="1"/>
  <c r="EK149" i="1"/>
  <c r="EJ149" i="1"/>
  <c r="EI149" i="1"/>
  <c r="EH149" i="1"/>
  <c r="EG149" i="1"/>
  <c r="EF149" i="1"/>
  <c r="BO149" i="1"/>
  <c r="BN149" i="1"/>
  <c r="BM149" i="1"/>
  <c r="BL149" i="1"/>
  <c r="BK149" i="1"/>
  <c r="BJ149" i="1"/>
  <c r="BI149" i="1"/>
  <c r="BH149" i="1"/>
  <c r="BG149" i="1"/>
  <c r="BF149" i="1"/>
  <c r="BE149" i="1"/>
  <c r="BD149" i="1"/>
  <c r="BC149" i="1"/>
  <c r="BB149" i="1"/>
  <c r="BA149" i="1"/>
  <c r="AZ149" i="1"/>
  <c r="AY149" i="1"/>
  <c r="AX149" i="1"/>
  <c r="E149" i="1"/>
  <c r="EK147" i="1"/>
  <c r="EJ147" i="1"/>
  <c r="EI147" i="1"/>
  <c r="EH147" i="1"/>
  <c r="EG147" i="1"/>
  <c r="EF147" i="1"/>
  <c r="BO147" i="1"/>
  <c r="BN147" i="1"/>
  <c r="BM147" i="1"/>
  <c r="BL147" i="1"/>
  <c r="BK147" i="1"/>
  <c r="BJ147" i="1"/>
  <c r="BI147" i="1"/>
  <c r="BH147" i="1"/>
  <c r="BG147" i="1"/>
  <c r="BF147" i="1"/>
  <c r="BE147" i="1"/>
  <c r="BD147" i="1"/>
  <c r="BC147" i="1"/>
  <c r="BB147" i="1"/>
  <c r="BA147" i="1"/>
  <c r="AZ147" i="1"/>
  <c r="AY147" i="1"/>
  <c r="AX147" i="1"/>
  <c r="E147" i="1"/>
  <c r="EH146" i="1"/>
  <c r="EG146" i="1"/>
  <c r="EF146" i="1"/>
  <c r="BO146" i="1"/>
  <c r="BN146" i="1"/>
  <c r="BM146" i="1"/>
  <c r="BL146" i="1"/>
  <c r="BK146" i="1"/>
  <c r="BJ146" i="1"/>
  <c r="BI146" i="1"/>
  <c r="BH146" i="1"/>
  <c r="BG146" i="1"/>
  <c r="BF146" i="1"/>
  <c r="BE146" i="1"/>
  <c r="BD146" i="1"/>
  <c r="BC146" i="1"/>
  <c r="BB146" i="1"/>
  <c r="BA146" i="1"/>
  <c r="AZ146" i="1"/>
  <c r="AY146" i="1"/>
  <c r="AX146" i="1"/>
  <c r="E146" i="1"/>
  <c r="EL145" i="1"/>
  <c r="EK145" i="1"/>
  <c r="EJ145" i="1"/>
  <c r="EI145" i="1"/>
  <c r="EH145" i="1"/>
  <c r="EG145" i="1"/>
  <c r="EF145" i="1"/>
  <c r="BO145" i="1"/>
  <c r="BN145" i="1"/>
  <c r="BM145" i="1"/>
  <c r="BL145" i="1"/>
  <c r="BK145" i="1"/>
  <c r="BJ145" i="1"/>
  <c r="BI145" i="1"/>
  <c r="BH145" i="1"/>
  <c r="BG145" i="1"/>
  <c r="BF145" i="1"/>
  <c r="BE145" i="1"/>
  <c r="BD145" i="1"/>
  <c r="BC145" i="1"/>
  <c r="BB145" i="1"/>
  <c r="BA145" i="1"/>
  <c r="AZ145" i="1"/>
  <c r="AY145" i="1"/>
  <c r="AX145" i="1"/>
  <c r="E145" i="1"/>
  <c r="EJ144" i="1"/>
  <c r="EI144" i="1"/>
  <c r="EH144" i="1"/>
  <c r="EG144" i="1"/>
  <c r="EF144" i="1"/>
  <c r="BO144" i="1"/>
  <c r="BN144" i="1"/>
  <c r="BM144" i="1"/>
  <c r="BL144" i="1"/>
  <c r="BK144" i="1"/>
  <c r="BJ144" i="1"/>
  <c r="BI144" i="1"/>
  <c r="BH144" i="1"/>
  <c r="BG144" i="1"/>
  <c r="BF144" i="1"/>
  <c r="BE144" i="1"/>
  <c r="BD144" i="1"/>
  <c r="BC144" i="1"/>
  <c r="BB144" i="1"/>
  <c r="BA144" i="1"/>
  <c r="AZ144" i="1"/>
  <c r="AY144" i="1"/>
  <c r="AX144" i="1"/>
  <c r="E144" i="1"/>
  <c r="EI143" i="1"/>
  <c r="EH143" i="1"/>
  <c r="EG143" i="1"/>
  <c r="EF143" i="1"/>
  <c r="BO143" i="1"/>
  <c r="BN143" i="1"/>
  <c r="BM143" i="1"/>
  <c r="BL143" i="1"/>
  <c r="BK143" i="1"/>
  <c r="BJ143" i="1"/>
  <c r="BI143" i="1"/>
  <c r="BH143" i="1"/>
  <c r="BG143" i="1"/>
  <c r="BF143" i="1"/>
  <c r="BE143" i="1"/>
  <c r="BD143" i="1"/>
  <c r="BC143" i="1"/>
  <c r="BB143" i="1"/>
  <c r="BA143" i="1"/>
  <c r="AZ143" i="1"/>
  <c r="AY143" i="1"/>
  <c r="AX143" i="1"/>
  <c r="E143" i="1"/>
  <c r="EI142" i="1"/>
  <c r="EH142" i="1"/>
  <c r="EG142" i="1"/>
  <c r="EF142" i="1"/>
  <c r="BO142" i="1"/>
  <c r="BN142" i="1"/>
  <c r="BM142" i="1"/>
  <c r="BL142" i="1"/>
  <c r="BK142" i="1"/>
  <c r="BJ142" i="1"/>
  <c r="BI142" i="1"/>
  <c r="BH142" i="1"/>
  <c r="BG142" i="1"/>
  <c r="BF142" i="1"/>
  <c r="BE142" i="1"/>
  <c r="BD142" i="1"/>
  <c r="BC142" i="1"/>
  <c r="BB142" i="1"/>
  <c r="BA142" i="1"/>
  <c r="AZ142" i="1"/>
  <c r="AY142" i="1"/>
  <c r="AX142" i="1"/>
  <c r="E142" i="1"/>
  <c r="EL141" i="1"/>
  <c r="EK141" i="1"/>
  <c r="EJ141" i="1"/>
  <c r="EI141" i="1"/>
  <c r="EH141" i="1"/>
  <c r="EG141" i="1"/>
  <c r="EF141" i="1"/>
  <c r="BO141" i="1"/>
  <c r="BN141" i="1"/>
  <c r="BM141" i="1"/>
  <c r="BL141" i="1"/>
  <c r="BK141" i="1"/>
  <c r="BJ141" i="1"/>
  <c r="BI141" i="1"/>
  <c r="BH141" i="1"/>
  <c r="BG141" i="1"/>
  <c r="BF141" i="1"/>
  <c r="BE141" i="1"/>
  <c r="BD141" i="1"/>
  <c r="BC141" i="1"/>
  <c r="BB141" i="1"/>
  <c r="BA141" i="1"/>
  <c r="AZ141" i="1"/>
  <c r="AY141" i="1"/>
  <c r="AX141" i="1"/>
  <c r="E141" i="1"/>
  <c r="EL140" i="1"/>
  <c r="EK140" i="1"/>
  <c r="EJ140" i="1"/>
  <c r="EI140" i="1"/>
  <c r="EH140" i="1"/>
  <c r="EG140" i="1"/>
  <c r="EF140" i="1"/>
  <c r="BO140" i="1"/>
  <c r="BN140" i="1"/>
  <c r="BM140" i="1"/>
  <c r="BL140" i="1"/>
  <c r="BK140" i="1"/>
  <c r="BJ140" i="1"/>
  <c r="BI140" i="1"/>
  <c r="BH140" i="1"/>
  <c r="BG140" i="1"/>
  <c r="BF140" i="1"/>
  <c r="BE140" i="1"/>
  <c r="BD140" i="1"/>
  <c r="BC140" i="1"/>
  <c r="BB140" i="1"/>
  <c r="BA140" i="1"/>
  <c r="AZ140" i="1"/>
  <c r="AY140" i="1"/>
  <c r="AX140" i="1"/>
  <c r="E140" i="1"/>
  <c r="EL139" i="1"/>
  <c r="EK139" i="1"/>
  <c r="EJ139" i="1"/>
  <c r="EI139" i="1"/>
  <c r="EH139" i="1"/>
  <c r="EG139" i="1"/>
  <c r="EF139" i="1"/>
  <c r="BO139" i="1"/>
  <c r="BN139" i="1"/>
  <c r="BM139" i="1"/>
  <c r="BL139" i="1"/>
  <c r="BK139" i="1"/>
  <c r="BJ139" i="1"/>
  <c r="BI139" i="1"/>
  <c r="BH139" i="1"/>
  <c r="BG139" i="1"/>
  <c r="BF139" i="1"/>
  <c r="BE139" i="1"/>
  <c r="BD139" i="1"/>
  <c r="BC139" i="1"/>
  <c r="BB139" i="1"/>
  <c r="BA139" i="1"/>
  <c r="AZ139" i="1"/>
  <c r="AY139" i="1"/>
  <c r="AX139" i="1"/>
  <c r="E139" i="1"/>
  <c r="EJ138" i="1"/>
  <c r="EI138" i="1"/>
  <c r="EH138" i="1"/>
  <c r="EG138" i="1"/>
  <c r="EF138" i="1"/>
  <c r="BO138" i="1"/>
  <c r="BN138" i="1"/>
  <c r="BM138" i="1"/>
  <c r="BL138" i="1"/>
  <c r="BK138" i="1"/>
  <c r="BJ138" i="1"/>
  <c r="BI138" i="1"/>
  <c r="BH138" i="1"/>
  <c r="BG138" i="1"/>
  <c r="BF138" i="1"/>
  <c r="BE138" i="1"/>
  <c r="BD138" i="1"/>
  <c r="BC138" i="1"/>
  <c r="BB138" i="1"/>
  <c r="BA138" i="1"/>
  <c r="AZ138" i="1"/>
  <c r="AY138" i="1"/>
  <c r="AX138" i="1"/>
  <c r="E138" i="1"/>
  <c r="EK136" i="1"/>
  <c r="EJ136" i="1"/>
  <c r="EI136" i="1"/>
  <c r="EH136" i="1"/>
  <c r="EG136" i="1"/>
  <c r="EF136" i="1"/>
  <c r="BO136" i="1"/>
  <c r="BN136" i="1"/>
  <c r="BM136" i="1"/>
  <c r="BL136" i="1"/>
  <c r="BK136" i="1"/>
  <c r="BJ136" i="1"/>
  <c r="BI136" i="1"/>
  <c r="BH136" i="1"/>
  <c r="BG136" i="1"/>
  <c r="BF136" i="1"/>
  <c r="BE136" i="1"/>
  <c r="BD136" i="1"/>
  <c r="BC136" i="1"/>
  <c r="BB136" i="1"/>
  <c r="BA136" i="1"/>
  <c r="AZ136" i="1"/>
  <c r="AY136" i="1"/>
  <c r="AX136" i="1"/>
  <c r="E136" i="1"/>
  <c r="EK135" i="1"/>
  <c r="EJ135" i="1"/>
  <c r="EI135" i="1"/>
  <c r="EH135" i="1"/>
  <c r="EG135" i="1"/>
  <c r="EF135" i="1"/>
  <c r="BO135" i="1"/>
  <c r="BN135" i="1"/>
  <c r="BM135" i="1"/>
  <c r="BL135" i="1"/>
  <c r="BK135" i="1"/>
  <c r="BJ135" i="1"/>
  <c r="BI135" i="1"/>
  <c r="BH135" i="1"/>
  <c r="BG135" i="1"/>
  <c r="BF135" i="1"/>
  <c r="BE135" i="1"/>
  <c r="BD135" i="1"/>
  <c r="BC135" i="1"/>
  <c r="BB135" i="1"/>
  <c r="BA135" i="1"/>
  <c r="AZ135" i="1"/>
  <c r="AY135" i="1"/>
  <c r="AX135" i="1"/>
  <c r="E135" i="1"/>
  <c r="EL134" i="1"/>
  <c r="EK134" i="1"/>
  <c r="EJ134" i="1"/>
  <c r="EI134" i="1"/>
  <c r="EH134" i="1"/>
  <c r="EG134" i="1"/>
  <c r="EF134" i="1"/>
  <c r="BO134" i="1"/>
  <c r="BN134" i="1"/>
  <c r="BM134" i="1"/>
  <c r="BL134" i="1"/>
  <c r="BK134" i="1"/>
  <c r="BJ134" i="1"/>
  <c r="BI134" i="1"/>
  <c r="BH134" i="1"/>
  <c r="BG134" i="1"/>
  <c r="BF134" i="1"/>
  <c r="BE134" i="1"/>
  <c r="BD134" i="1"/>
  <c r="BC134" i="1"/>
  <c r="BB134" i="1"/>
  <c r="BA134" i="1"/>
  <c r="AZ134" i="1"/>
  <c r="AY134" i="1"/>
  <c r="AX134" i="1"/>
  <c r="E134" i="1"/>
  <c r="EJ133" i="1"/>
  <c r="EI133" i="1"/>
  <c r="EH133" i="1"/>
  <c r="EG133" i="1"/>
  <c r="EF133" i="1"/>
  <c r="BO133" i="1"/>
  <c r="BN133" i="1"/>
  <c r="BM133" i="1"/>
  <c r="BL133" i="1"/>
  <c r="BK133" i="1"/>
  <c r="BJ133" i="1"/>
  <c r="BI133" i="1"/>
  <c r="BH133" i="1"/>
  <c r="BG133" i="1"/>
  <c r="BF133" i="1"/>
  <c r="BE133" i="1"/>
  <c r="BD133" i="1"/>
  <c r="BC133" i="1"/>
  <c r="BB133" i="1"/>
  <c r="BA133" i="1"/>
  <c r="AZ133" i="1"/>
  <c r="AY133" i="1"/>
  <c r="AX133" i="1"/>
  <c r="E133" i="1"/>
  <c r="EL132" i="1"/>
  <c r="EK132" i="1"/>
  <c r="EJ132" i="1"/>
  <c r="EI132" i="1"/>
  <c r="EH132" i="1"/>
  <c r="EG132" i="1"/>
  <c r="EF132" i="1"/>
  <c r="BO132" i="1"/>
  <c r="BN132" i="1"/>
  <c r="BM132" i="1"/>
  <c r="BL132" i="1"/>
  <c r="BK132" i="1"/>
  <c r="BJ132" i="1"/>
  <c r="BI132" i="1"/>
  <c r="BH132" i="1"/>
  <c r="BG132" i="1"/>
  <c r="BF132" i="1"/>
  <c r="BE132" i="1"/>
  <c r="BD132" i="1"/>
  <c r="BC132" i="1"/>
  <c r="BB132" i="1"/>
  <c r="BA132" i="1"/>
  <c r="AZ132" i="1"/>
  <c r="AY132" i="1"/>
  <c r="AX132" i="1"/>
  <c r="E132" i="1"/>
  <c r="EL131" i="1"/>
  <c r="EK131" i="1"/>
  <c r="EJ131" i="1"/>
  <c r="EI131" i="1"/>
  <c r="EH131" i="1"/>
  <c r="EG131" i="1"/>
  <c r="EF131" i="1"/>
  <c r="BO131" i="1"/>
  <c r="BN131" i="1"/>
  <c r="BM131" i="1"/>
  <c r="BL131" i="1"/>
  <c r="BK131" i="1"/>
  <c r="BJ131" i="1"/>
  <c r="BI131" i="1"/>
  <c r="BH131" i="1"/>
  <c r="BG131" i="1"/>
  <c r="BF131" i="1"/>
  <c r="BE131" i="1"/>
  <c r="BD131" i="1"/>
  <c r="BC131" i="1"/>
  <c r="BB131" i="1"/>
  <c r="BA131" i="1"/>
  <c r="AZ131" i="1"/>
  <c r="AY131" i="1"/>
  <c r="AX131" i="1"/>
  <c r="E131" i="1"/>
  <c r="EL130" i="1"/>
  <c r="EK130" i="1"/>
  <c r="EJ130" i="1"/>
  <c r="EI130" i="1"/>
  <c r="EH130" i="1"/>
  <c r="EG130" i="1"/>
  <c r="EF130" i="1"/>
  <c r="BO130" i="1"/>
  <c r="BN130" i="1"/>
  <c r="BM130" i="1"/>
  <c r="BL130" i="1"/>
  <c r="BK130" i="1"/>
  <c r="BJ130" i="1"/>
  <c r="BI130" i="1"/>
  <c r="BH130" i="1"/>
  <c r="BG130" i="1"/>
  <c r="BF130" i="1"/>
  <c r="BE130" i="1"/>
  <c r="BD130" i="1"/>
  <c r="BC130" i="1"/>
  <c r="BB130" i="1"/>
  <c r="BA130" i="1"/>
  <c r="AZ130" i="1"/>
  <c r="AY130" i="1"/>
  <c r="AX130" i="1"/>
  <c r="E130" i="1"/>
  <c r="EH129" i="1"/>
  <c r="EG129" i="1"/>
  <c r="EF129" i="1"/>
  <c r="BO129" i="1"/>
  <c r="BN129" i="1"/>
  <c r="BM129" i="1"/>
  <c r="BL129" i="1"/>
  <c r="BK129" i="1"/>
  <c r="BJ129" i="1"/>
  <c r="BI129" i="1"/>
  <c r="BH129" i="1"/>
  <c r="BG129" i="1"/>
  <c r="BF129" i="1"/>
  <c r="BE129" i="1"/>
  <c r="BD129" i="1"/>
  <c r="BC129" i="1"/>
  <c r="BB129" i="1"/>
  <c r="BA129" i="1"/>
  <c r="AZ129" i="1"/>
  <c r="AY129" i="1"/>
  <c r="AX129" i="1"/>
  <c r="E129" i="1"/>
  <c r="EG128" i="1"/>
  <c r="EF128" i="1"/>
  <c r="BO128" i="1"/>
  <c r="BN128" i="1"/>
  <c r="BM128" i="1"/>
  <c r="BL128" i="1"/>
  <c r="BK128" i="1"/>
  <c r="BJ128" i="1"/>
  <c r="BI128" i="1"/>
  <c r="BH128" i="1"/>
  <c r="BG128" i="1"/>
  <c r="BF128" i="1"/>
  <c r="BE128" i="1"/>
  <c r="BD128" i="1"/>
  <c r="BC128" i="1"/>
  <c r="BB128" i="1"/>
  <c r="BA128" i="1"/>
  <c r="AZ128" i="1"/>
  <c r="AY128" i="1"/>
  <c r="AX128" i="1"/>
  <c r="E128" i="1"/>
  <c r="EJ127" i="1"/>
  <c r="EI127" i="1"/>
  <c r="EH127" i="1"/>
  <c r="EG127" i="1"/>
  <c r="EF127" i="1"/>
  <c r="BO127" i="1"/>
  <c r="BN127" i="1"/>
  <c r="BM127" i="1"/>
  <c r="BL127" i="1"/>
  <c r="BK127" i="1"/>
  <c r="BJ127" i="1"/>
  <c r="BI127" i="1"/>
  <c r="BH127" i="1"/>
  <c r="BG127" i="1"/>
  <c r="BF127" i="1"/>
  <c r="BE127" i="1"/>
  <c r="BD127" i="1"/>
  <c r="BC127" i="1"/>
  <c r="BB127" i="1"/>
  <c r="BA127" i="1"/>
  <c r="AZ127" i="1"/>
  <c r="AY127" i="1"/>
  <c r="AX127" i="1"/>
  <c r="E127" i="1"/>
  <c r="EK125" i="1"/>
  <c r="EJ125" i="1"/>
  <c r="EI125" i="1"/>
  <c r="EH125" i="1"/>
  <c r="EG125" i="1"/>
  <c r="EF125" i="1"/>
  <c r="BO125" i="1"/>
  <c r="BN125" i="1"/>
  <c r="BM125" i="1"/>
  <c r="BL125" i="1"/>
  <c r="BK125" i="1"/>
  <c r="BJ125" i="1"/>
  <c r="BI125" i="1"/>
  <c r="BH125" i="1"/>
  <c r="BG125" i="1"/>
  <c r="BF125" i="1"/>
  <c r="BE125" i="1"/>
  <c r="BD125" i="1"/>
  <c r="BC125" i="1"/>
  <c r="BB125" i="1"/>
  <c r="BA125" i="1"/>
  <c r="AZ125" i="1"/>
  <c r="AY125" i="1"/>
  <c r="AX125" i="1"/>
  <c r="E125" i="1"/>
  <c r="EG124" i="1"/>
  <c r="EF124" i="1"/>
  <c r="BO124" i="1"/>
  <c r="BN124" i="1"/>
  <c r="BM124" i="1"/>
  <c r="BL124" i="1"/>
  <c r="BK124" i="1"/>
  <c r="BJ124" i="1"/>
  <c r="BI124" i="1"/>
  <c r="BH124" i="1"/>
  <c r="BG124" i="1"/>
  <c r="BF124" i="1"/>
  <c r="BE124" i="1"/>
  <c r="BD124" i="1"/>
  <c r="BC124" i="1"/>
  <c r="BB124" i="1"/>
  <c r="BA124" i="1"/>
  <c r="AZ124" i="1"/>
  <c r="AY124" i="1"/>
  <c r="AX124" i="1"/>
  <c r="E124" i="1"/>
  <c r="EJ123" i="1"/>
  <c r="EI123" i="1"/>
  <c r="EH123" i="1"/>
  <c r="EG123" i="1"/>
  <c r="EF123" i="1"/>
  <c r="BO123" i="1"/>
  <c r="BN123" i="1"/>
  <c r="BM123" i="1"/>
  <c r="BL123" i="1"/>
  <c r="BK123" i="1"/>
  <c r="BJ123" i="1"/>
  <c r="BI123" i="1"/>
  <c r="BH123" i="1"/>
  <c r="BG123" i="1"/>
  <c r="BF123" i="1"/>
  <c r="BE123" i="1"/>
  <c r="BD123" i="1"/>
  <c r="BC123" i="1"/>
  <c r="BB123" i="1"/>
  <c r="BA123" i="1"/>
  <c r="AZ123" i="1"/>
  <c r="AY123" i="1"/>
  <c r="AX123" i="1"/>
  <c r="E123" i="1"/>
  <c r="EL122" i="1"/>
  <c r="EK122" i="1"/>
  <c r="EJ122" i="1"/>
  <c r="EI122" i="1"/>
  <c r="EH122" i="1"/>
  <c r="EG122" i="1"/>
  <c r="EF122" i="1"/>
  <c r="BO122" i="1"/>
  <c r="BN122" i="1"/>
  <c r="BM122" i="1"/>
  <c r="BL122" i="1"/>
  <c r="BK122" i="1"/>
  <c r="BJ122" i="1"/>
  <c r="BI122" i="1"/>
  <c r="BH122" i="1"/>
  <c r="BG122" i="1"/>
  <c r="BF122" i="1"/>
  <c r="BE122" i="1"/>
  <c r="BD122" i="1"/>
  <c r="BC122" i="1"/>
  <c r="BB122" i="1"/>
  <c r="BA122" i="1"/>
  <c r="AZ122" i="1"/>
  <c r="AY122" i="1"/>
  <c r="AX122" i="1"/>
  <c r="E122" i="1"/>
  <c r="EI121" i="1"/>
  <c r="EH121" i="1"/>
  <c r="EG121" i="1"/>
  <c r="EF121" i="1"/>
  <c r="BO121" i="1"/>
  <c r="BN121" i="1"/>
  <c r="BM121" i="1"/>
  <c r="BL121" i="1"/>
  <c r="BK121" i="1"/>
  <c r="BJ121" i="1"/>
  <c r="BI121" i="1"/>
  <c r="BH121" i="1"/>
  <c r="BG121" i="1"/>
  <c r="BF121" i="1"/>
  <c r="BE121" i="1"/>
  <c r="BD121" i="1"/>
  <c r="BC121" i="1"/>
  <c r="BB121" i="1"/>
  <c r="BA121" i="1"/>
  <c r="AZ121" i="1"/>
  <c r="AY121" i="1"/>
  <c r="AX121" i="1"/>
  <c r="E121" i="1"/>
  <c r="EL120" i="1"/>
  <c r="EK120" i="1"/>
  <c r="EJ120" i="1"/>
  <c r="EI120" i="1"/>
  <c r="EH120" i="1"/>
  <c r="EG120" i="1"/>
  <c r="EF120" i="1"/>
  <c r="BO120" i="1"/>
  <c r="BN120" i="1"/>
  <c r="BM120" i="1"/>
  <c r="BL120" i="1"/>
  <c r="BK120" i="1"/>
  <c r="BJ120" i="1"/>
  <c r="BI120" i="1"/>
  <c r="BH120" i="1"/>
  <c r="BG120" i="1"/>
  <c r="BF120" i="1"/>
  <c r="BE120" i="1"/>
  <c r="BD120" i="1"/>
  <c r="BC120" i="1"/>
  <c r="BB120" i="1"/>
  <c r="BA120" i="1"/>
  <c r="AZ120" i="1"/>
  <c r="AY120" i="1"/>
  <c r="AX120" i="1"/>
  <c r="E120" i="1"/>
  <c r="EL119" i="1"/>
  <c r="EK119" i="1"/>
  <c r="EJ119" i="1"/>
  <c r="EI119" i="1"/>
  <c r="EH119" i="1"/>
  <c r="EG119" i="1"/>
  <c r="EF119" i="1"/>
  <c r="BO119" i="1"/>
  <c r="BN119" i="1"/>
  <c r="BM119" i="1"/>
  <c r="BL119" i="1"/>
  <c r="BK119" i="1"/>
  <c r="BJ119" i="1"/>
  <c r="BI119" i="1"/>
  <c r="BH119" i="1"/>
  <c r="BG119" i="1"/>
  <c r="BF119" i="1"/>
  <c r="BE119" i="1"/>
  <c r="BD119" i="1"/>
  <c r="BC119" i="1"/>
  <c r="BB119" i="1"/>
  <c r="BA119" i="1"/>
  <c r="AZ119" i="1"/>
  <c r="AY119" i="1"/>
  <c r="AX119" i="1"/>
  <c r="E119" i="1"/>
  <c r="EL118" i="1"/>
  <c r="EK118" i="1"/>
  <c r="EJ118" i="1"/>
  <c r="EI118" i="1"/>
  <c r="EH118" i="1"/>
  <c r="EG118" i="1"/>
  <c r="EF118" i="1"/>
  <c r="BO118" i="1"/>
  <c r="BN118" i="1"/>
  <c r="BM118" i="1"/>
  <c r="BL118" i="1"/>
  <c r="BK118" i="1"/>
  <c r="BJ118" i="1"/>
  <c r="BI118" i="1"/>
  <c r="BH118" i="1"/>
  <c r="BG118" i="1"/>
  <c r="BF118" i="1"/>
  <c r="BE118" i="1"/>
  <c r="BD118" i="1"/>
  <c r="BC118" i="1"/>
  <c r="BB118" i="1"/>
  <c r="BA118" i="1"/>
  <c r="AZ118" i="1"/>
  <c r="AY118" i="1"/>
  <c r="AX118" i="1"/>
  <c r="E118" i="1"/>
  <c r="EL117" i="1"/>
  <c r="EK117" i="1"/>
  <c r="EJ117" i="1"/>
  <c r="EI117" i="1"/>
  <c r="EH117" i="1"/>
  <c r="EG117" i="1"/>
  <c r="EF117" i="1"/>
  <c r="BO117" i="1"/>
  <c r="BN117" i="1"/>
  <c r="BM117" i="1"/>
  <c r="BL117" i="1"/>
  <c r="BK117" i="1"/>
  <c r="BJ117" i="1"/>
  <c r="BI117" i="1"/>
  <c r="BH117" i="1"/>
  <c r="BG117" i="1"/>
  <c r="BF117" i="1"/>
  <c r="BE117" i="1"/>
  <c r="BD117" i="1"/>
  <c r="BC117" i="1"/>
  <c r="BB117" i="1"/>
  <c r="BA117" i="1"/>
  <c r="AZ117" i="1"/>
  <c r="AY117" i="1"/>
  <c r="AX117" i="1"/>
  <c r="E117" i="1"/>
  <c r="EL116" i="1"/>
  <c r="EK116" i="1"/>
  <c r="EJ116" i="1"/>
  <c r="EI116" i="1"/>
  <c r="EH116" i="1"/>
  <c r="EG116" i="1"/>
  <c r="EF116" i="1"/>
  <c r="BO116" i="1"/>
  <c r="BN116" i="1"/>
  <c r="BM116" i="1"/>
  <c r="BL116" i="1"/>
  <c r="BK116" i="1"/>
  <c r="BJ116" i="1"/>
  <c r="BI116" i="1"/>
  <c r="BH116" i="1"/>
  <c r="BG116" i="1"/>
  <c r="BF116" i="1"/>
  <c r="BE116" i="1"/>
  <c r="BD116" i="1"/>
  <c r="BC116" i="1"/>
  <c r="BB116" i="1"/>
  <c r="BA116" i="1"/>
  <c r="AZ116" i="1"/>
  <c r="AY116" i="1"/>
  <c r="AX116" i="1"/>
  <c r="E116" i="1"/>
  <c r="EL114" i="1"/>
  <c r="EK114" i="1"/>
  <c r="EJ114" i="1"/>
  <c r="EI114" i="1"/>
  <c r="EH114" i="1"/>
  <c r="EG114" i="1"/>
  <c r="EF114" i="1"/>
  <c r="BO114" i="1"/>
  <c r="BN114" i="1"/>
  <c r="BM114" i="1"/>
  <c r="BL114" i="1"/>
  <c r="BK114" i="1"/>
  <c r="BJ114" i="1"/>
  <c r="BI114" i="1"/>
  <c r="BH114" i="1"/>
  <c r="BG114" i="1"/>
  <c r="BF114" i="1"/>
  <c r="BE114" i="1"/>
  <c r="BD114" i="1"/>
  <c r="BC114" i="1"/>
  <c r="BB114" i="1"/>
  <c r="BA114" i="1"/>
  <c r="AZ114" i="1"/>
  <c r="AY114" i="1"/>
  <c r="AX114" i="1"/>
  <c r="E114" i="1"/>
  <c r="EK113" i="1"/>
  <c r="EJ113" i="1"/>
  <c r="EI113" i="1"/>
  <c r="EH113" i="1"/>
  <c r="EG113" i="1"/>
  <c r="EF113" i="1"/>
  <c r="BO113" i="1"/>
  <c r="BN113" i="1"/>
  <c r="BM113" i="1"/>
  <c r="BL113" i="1"/>
  <c r="BK113" i="1"/>
  <c r="BJ113" i="1"/>
  <c r="BI113" i="1"/>
  <c r="BH113" i="1"/>
  <c r="BG113" i="1"/>
  <c r="BF113" i="1"/>
  <c r="BE113" i="1"/>
  <c r="BD113" i="1"/>
  <c r="BC113" i="1"/>
  <c r="BB113" i="1"/>
  <c r="BA113" i="1"/>
  <c r="AZ113" i="1"/>
  <c r="AY113" i="1"/>
  <c r="AX113" i="1"/>
  <c r="E113" i="1"/>
  <c r="EL112" i="1"/>
  <c r="EK112" i="1"/>
  <c r="EJ112" i="1"/>
  <c r="EI112" i="1"/>
  <c r="EH112" i="1"/>
  <c r="EG112" i="1"/>
  <c r="EF112" i="1"/>
  <c r="BO112" i="1"/>
  <c r="BN112" i="1"/>
  <c r="BM112" i="1"/>
  <c r="BL112" i="1"/>
  <c r="BK112" i="1"/>
  <c r="BJ112" i="1"/>
  <c r="BI112" i="1"/>
  <c r="BH112" i="1"/>
  <c r="BG112" i="1"/>
  <c r="BF112" i="1"/>
  <c r="BE112" i="1"/>
  <c r="BD112" i="1"/>
  <c r="BC112" i="1"/>
  <c r="BB112" i="1"/>
  <c r="BA112" i="1"/>
  <c r="AZ112" i="1"/>
  <c r="AY112" i="1"/>
  <c r="AX112" i="1"/>
  <c r="E112" i="1"/>
  <c r="EJ111" i="1"/>
  <c r="EI111" i="1"/>
  <c r="EH111" i="1"/>
  <c r="EG111" i="1"/>
  <c r="EF111" i="1"/>
  <c r="BO111" i="1"/>
  <c r="BN111" i="1"/>
  <c r="BM111" i="1"/>
  <c r="BL111" i="1"/>
  <c r="BK111" i="1"/>
  <c r="BJ111" i="1"/>
  <c r="BI111" i="1"/>
  <c r="BH111" i="1"/>
  <c r="BG111" i="1"/>
  <c r="BF111" i="1"/>
  <c r="BE111" i="1"/>
  <c r="BD111" i="1"/>
  <c r="BC111" i="1"/>
  <c r="BB111" i="1"/>
  <c r="BA111" i="1"/>
  <c r="AZ111" i="1"/>
  <c r="AY111" i="1"/>
  <c r="AX111" i="1"/>
  <c r="E111" i="1"/>
  <c r="EL110" i="1"/>
  <c r="EK110" i="1"/>
  <c r="EJ110" i="1"/>
  <c r="EI110" i="1"/>
  <c r="EH110" i="1"/>
  <c r="EG110" i="1"/>
  <c r="EF110" i="1"/>
  <c r="BO110" i="1"/>
  <c r="BN110" i="1"/>
  <c r="BM110" i="1"/>
  <c r="BL110" i="1"/>
  <c r="BK110" i="1"/>
  <c r="BJ110" i="1"/>
  <c r="BI110" i="1"/>
  <c r="BH110" i="1"/>
  <c r="BG110" i="1"/>
  <c r="BF110" i="1"/>
  <c r="BE110" i="1"/>
  <c r="BD110" i="1"/>
  <c r="BC110" i="1"/>
  <c r="BB110" i="1"/>
  <c r="BA110" i="1"/>
  <c r="AZ110" i="1"/>
  <c r="AY110" i="1"/>
  <c r="AX110" i="1"/>
  <c r="E110" i="1"/>
  <c r="EK109" i="1"/>
  <c r="EJ109" i="1"/>
  <c r="EI109" i="1"/>
  <c r="EH109" i="1"/>
  <c r="EG109" i="1"/>
  <c r="EF109" i="1"/>
  <c r="BO109" i="1"/>
  <c r="BN109" i="1"/>
  <c r="BM109" i="1"/>
  <c r="BL109" i="1"/>
  <c r="BK109" i="1"/>
  <c r="BJ109" i="1"/>
  <c r="BI109" i="1"/>
  <c r="BH109" i="1"/>
  <c r="BG109" i="1"/>
  <c r="BF109" i="1"/>
  <c r="BE109" i="1"/>
  <c r="BD109" i="1"/>
  <c r="BC109" i="1"/>
  <c r="BB109" i="1"/>
  <c r="BA109" i="1"/>
  <c r="AZ109" i="1"/>
  <c r="AY109" i="1"/>
  <c r="AX109" i="1"/>
  <c r="E109" i="1"/>
  <c r="EK108" i="1"/>
  <c r="EJ108" i="1"/>
  <c r="EI108" i="1"/>
  <c r="EH108" i="1"/>
  <c r="EG108" i="1"/>
  <c r="EF108" i="1"/>
  <c r="BO108" i="1"/>
  <c r="BN108" i="1"/>
  <c r="BM108" i="1"/>
  <c r="BL108" i="1"/>
  <c r="BK108" i="1"/>
  <c r="BJ108" i="1"/>
  <c r="BI108" i="1"/>
  <c r="BH108" i="1"/>
  <c r="BG108" i="1"/>
  <c r="BF108" i="1"/>
  <c r="BE108" i="1"/>
  <c r="BD108" i="1"/>
  <c r="BC108" i="1"/>
  <c r="BB108" i="1"/>
  <c r="BA108" i="1"/>
  <c r="AZ108" i="1"/>
  <c r="AY108" i="1"/>
  <c r="AX108" i="1"/>
  <c r="E108" i="1"/>
  <c r="EG107" i="1"/>
  <c r="EF107" i="1"/>
  <c r="BO107" i="1"/>
  <c r="BN107" i="1"/>
  <c r="BM107" i="1"/>
  <c r="BL107" i="1"/>
  <c r="BK107" i="1"/>
  <c r="BJ107" i="1"/>
  <c r="BI107" i="1"/>
  <c r="BH107" i="1"/>
  <c r="BG107" i="1"/>
  <c r="BF107" i="1"/>
  <c r="BE107" i="1"/>
  <c r="BD107" i="1"/>
  <c r="BC107" i="1"/>
  <c r="BB107" i="1"/>
  <c r="BA107" i="1"/>
  <c r="AZ107" i="1"/>
  <c r="AY107" i="1"/>
  <c r="AX107" i="1"/>
  <c r="E107" i="1"/>
  <c r="EH106" i="1"/>
  <c r="EG106" i="1"/>
  <c r="EF106" i="1"/>
  <c r="BO106" i="1"/>
  <c r="BN106" i="1"/>
  <c r="BM106" i="1"/>
  <c r="BL106" i="1"/>
  <c r="BK106" i="1"/>
  <c r="BJ106" i="1"/>
  <c r="BI106" i="1"/>
  <c r="BH106" i="1"/>
  <c r="BG106" i="1"/>
  <c r="BF106" i="1"/>
  <c r="BE106" i="1"/>
  <c r="BD106" i="1"/>
  <c r="BC106" i="1"/>
  <c r="BB106" i="1"/>
  <c r="BA106" i="1"/>
  <c r="AZ106" i="1"/>
  <c r="AY106" i="1"/>
  <c r="AX106" i="1"/>
  <c r="E106" i="1"/>
  <c r="EL105" i="1"/>
  <c r="EK105" i="1"/>
  <c r="EJ105" i="1"/>
  <c r="EI105" i="1"/>
  <c r="EH105" i="1"/>
  <c r="EG105" i="1"/>
  <c r="EF105" i="1"/>
  <c r="BO105" i="1"/>
  <c r="BN105" i="1"/>
  <c r="BM105" i="1"/>
  <c r="BL105" i="1"/>
  <c r="BK105" i="1"/>
  <c r="BJ105" i="1"/>
  <c r="BI105" i="1"/>
  <c r="BH105" i="1"/>
  <c r="BG105" i="1"/>
  <c r="BF105" i="1"/>
  <c r="BE105" i="1"/>
  <c r="BD105" i="1"/>
  <c r="BC105" i="1"/>
  <c r="BB105" i="1"/>
  <c r="BA105" i="1"/>
  <c r="AZ105" i="1"/>
  <c r="AY105" i="1"/>
  <c r="AX105" i="1"/>
  <c r="E105" i="1"/>
  <c r="EL103" i="1"/>
  <c r="EK103" i="1"/>
  <c r="EJ103" i="1"/>
  <c r="EI103" i="1"/>
  <c r="EH103" i="1"/>
  <c r="EG103" i="1"/>
  <c r="EF103" i="1"/>
  <c r="BO103" i="1"/>
  <c r="BN103" i="1"/>
  <c r="BM103" i="1"/>
  <c r="BL103" i="1"/>
  <c r="BK103" i="1"/>
  <c r="BJ103" i="1"/>
  <c r="BI103" i="1"/>
  <c r="BH103" i="1"/>
  <c r="BG103" i="1"/>
  <c r="BF103" i="1"/>
  <c r="BE103" i="1"/>
  <c r="BD103" i="1"/>
  <c r="BC103" i="1"/>
  <c r="BB103" i="1"/>
  <c r="BA103" i="1"/>
  <c r="AZ103" i="1"/>
  <c r="AY103" i="1"/>
  <c r="AX103" i="1"/>
  <c r="E103" i="1"/>
  <c r="EK102" i="1"/>
  <c r="EJ102" i="1"/>
  <c r="EI102" i="1"/>
  <c r="EH102" i="1"/>
  <c r="EG102" i="1"/>
  <c r="EF102" i="1"/>
  <c r="BO102" i="1"/>
  <c r="BN102" i="1"/>
  <c r="BM102" i="1"/>
  <c r="BL102" i="1"/>
  <c r="BK102" i="1"/>
  <c r="BJ102" i="1"/>
  <c r="BI102" i="1"/>
  <c r="BH102" i="1"/>
  <c r="BG102" i="1"/>
  <c r="BF102" i="1"/>
  <c r="BE102" i="1"/>
  <c r="BD102" i="1"/>
  <c r="BC102" i="1"/>
  <c r="BB102" i="1"/>
  <c r="BA102" i="1"/>
  <c r="AZ102" i="1"/>
  <c r="AY102" i="1"/>
  <c r="AX102" i="1"/>
  <c r="E102" i="1"/>
  <c r="EL101" i="1"/>
  <c r="EK101" i="1"/>
  <c r="EJ101" i="1"/>
  <c r="EI101" i="1"/>
  <c r="EH101" i="1"/>
  <c r="EG101" i="1"/>
  <c r="EF101" i="1"/>
  <c r="BO101" i="1"/>
  <c r="BN101" i="1"/>
  <c r="BM101" i="1"/>
  <c r="BL101" i="1"/>
  <c r="BK101" i="1"/>
  <c r="BJ101" i="1"/>
  <c r="BI101" i="1"/>
  <c r="BH101" i="1"/>
  <c r="BG101" i="1"/>
  <c r="BF101" i="1"/>
  <c r="BE101" i="1"/>
  <c r="BD101" i="1"/>
  <c r="BC101" i="1"/>
  <c r="BB101" i="1"/>
  <c r="BA101" i="1"/>
  <c r="AZ101" i="1"/>
  <c r="AY101" i="1"/>
  <c r="AX101" i="1"/>
  <c r="E101" i="1"/>
  <c r="EL100" i="1"/>
  <c r="EK100" i="1"/>
  <c r="EJ100" i="1"/>
  <c r="EI100" i="1"/>
  <c r="EH100" i="1"/>
  <c r="EG100" i="1"/>
  <c r="EF100" i="1"/>
  <c r="BO100" i="1"/>
  <c r="BN100" i="1"/>
  <c r="BM100" i="1"/>
  <c r="BL100" i="1"/>
  <c r="BK100" i="1"/>
  <c r="BJ100" i="1"/>
  <c r="BI100" i="1"/>
  <c r="BH100" i="1"/>
  <c r="BG100" i="1"/>
  <c r="BF100" i="1"/>
  <c r="BE100" i="1"/>
  <c r="BD100" i="1"/>
  <c r="BC100" i="1"/>
  <c r="BB100" i="1"/>
  <c r="BA100" i="1"/>
  <c r="AZ100" i="1"/>
  <c r="AY100" i="1"/>
  <c r="AX100" i="1"/>
  <c r="E100" i="1"/>
  <c r="EG99" i="1"/>
  <c r="EF99" i="1"/>
  <c r="BO99" i="1"/>
  <c r="BN99" i="1"/>
  <c r="BM99" i="1"/>
  <c r="BL99" i="1"/>
  <c r="BK99" i="1"/>
  <c r="BJ99" i="1"/>
  <c r="BI99" i="1"/>
  <c r="BH99" i="1"/>
  <c r="BG99" i="1"/>
  <c r="BF99" i="1"/>
  <c r="BE99" i="1"/>
  <c r="BD99" i="1"/>
  <c r="BC99" i="1"/>
  <c r="BB99" i="1"/>
  <c r="BA99" i="1"/>
  <c r="AZ99" i="1"/>
  <c r="AY99" i="1"/>
  <c r="AX99" i="1"/>
  <c r="E99" i="1"/>
  <c r="EH98" i="1"/>
  <c r="EG98" i="1"/>
  <c r="EF98" i="1"/>
  <c r="BO98" i="1"/>
  <c r="BN98" i="1"/>
  <c r="BM98" i="1"/>
  <c r="BL98" i="1"/>
  <c r="BK98" i="1"/>
  <c r="BJ98" i="1"/>
  <c r="BI98" i="1"/>
  <c r="BH98" i="1"/>
  <c r="BG98" i="1"/>
  <c r="BF98" i="1"/>
  <c r="BE98" i="1"/>
  <c r="BD98" i="1"/>
  <c r="BC98" i="1"/>
  <c r="BB98" i="1"/>
  <c r="BA98" i="1"/>
  <c r="AZ98" i="1"/>
  <c r="AY98" i="1"/>
  <c r="AX98" i="1"/>
  <c r="E98" i="1"/>
  <c r="EI97" i="1"/>
  <c r="EH97" i="1"/>
  <c r="EG97" i="1"/>
  <c r="EF97" i="1"/>
  <c r="BO97" i="1"/>
  <c r="BN97" i="1"/>
  <c r="BM97" i="1"/>
  <c r="BL97" i="1"/>
  <c r="BK97" i="1"/>
  <c r="BJ97" i="1"/>
  <c r="BI97" i="1"/>
  <c r="BH97" i="1"/>
  <c r="BG97" i="1"/>
  <c r="BF97" i="1"/>
  <c r="BE97" i="1"/>
  <c r="BD97" i="1"/>
  <c r="BC97" i="1"/>
  <c r="BB97" i="1"/>
  <c r="BA97" i="1"/>
  <c r="AZ97" i="1"/>
  <c r="AY97" i="1"/>
  <c r="AX97" i="1"/>
  <c r="E97" i="1"/>
  <c r="EK96" i="1"/>
  <c r="EJ96" i="1"/>
  <c r="EI96" i="1"/>
  <c r="EH96" i="1"/>
  <c r="EG96" i="1"/>
  <c r="EF96" i="1"/>
  <c r="BO96" i="1"/>
  <c r="BN96" i="1"/>
  <c r="BM96" i="1"/>
  <c r="BL96" i="1"/>
  <c r="BK96" i="1"/>
  <c r="BJ96" i="1"/>
  <c r="BI96" i="1"/>
  <c r="BH96" i="1"/>
  <c r="BG96" i="1"/>
  <c r="BF96" i="1"/>
  <c r="BE96" i="1"/>
  <c r="BD96" i="1"/>
  <c r="BC96" i="1"/>
  <c r="BB96" i="1"/>
  <c r="BA96" i="1"/>
  <c r="AZ96" i="1"/>
  <c r="AY96" i="1"/>
  <c r="AX96" i="1"/>
  <c r="E96" i="1"/>
  <c r="EL95" i="1"/>
  <c r="EK95" i="1"/>
  <c r="EJ95" i="1"/>
  <c r="EI95" i="1"/>
  <c r="EH95" i="1"/>
  <c r="EG95" i="1"/>
  <c r="EF95" i="1"/>
  <c r="BO95" i="1"/>
  <c r="BN95" i="1"/>
  <c r="BM95" i="1"/>
  <c r="BL95" i="1"/>
  <c r="BK95" i="1"/>
  <c r="BJ95" i="1"/>
  <c r="BI95" i="1"/>
  <c r="BH95" i="1"/>
  <c r="BG95" i="1"/>
  <c r="BF95" i="1"/>
  <c r="BE95" i="1"/>
  <c r="BD95" i="1"/>
  <c r="BC95" i="1"/>
  <c r="BB95" i="1"/>
  <c r="BA95" i="1"/>
  <c r="AZ95" i="1"/>
  <c r="AY95" i="1"/>
  <c r="AX95" i="1"/>
  <c r="E95" i="1"/>
  <c r="EH94" i="1"/>
  <c r="EG94" i="1"/>
  <c r="EF94" i="1"/>
  <c r="BO94" i="1"/>
  <c r="BN94" i="1"/>
  <c r="BM94" i="1"/>
  <c r="BL94" i="1"/>
  <c r="BK94" i="1"/>
  <c r="BJ94" i="1"/>
  <c r="BI94" i="1"/>
  <c r="BH94" i="1"/>
  <c r="BG94" i="1"/>
  <c r="BF94" i="1"/>
  <c r="BE94" i="1"/>
  <c r="BD94" i="1"/>
  <c r="BC94" i="1"/>
  <c r="BB94" i="1"/>
  <c r="BA94" i="1"/>
  <c r="AZ94" i="1"/>
  <c r="AY94" i="1"/>
  <c r="AX94" i="1"/>
  <c r="E94" i="1"/>
  <c r="EG92" i="1"/>
  <c r="EF92" i="1"/>
  <c r="BO92" i="1"/>
  <c r="BN92" i="1"/>
  <c r="BM92" i="1"/>
  <c r="BL92" i="1"/>
  <c r="BK92" i="1"/>
  <c r="BJ92" i="1"/>
  <c r="BI92" i="1"/>
  <c r="BH92" i="1"/>
  <c r="BG92" i="1"/>
  <c r="BF92" i="1"/>
  <c r="BE92" i="1"/>
  <c r="BD92" i="1"/>
  <c r="BC92" i="1"/>
  <c r="BB92" i="1"/>
  <c r="BA92" i="1"/>
  <c r="AZ92" i="1"/>
  <c r="AY92" i="1"/>
  <c r="AX92" i="1"/>
  <c r="E92" i="1"/>
  <c r="EK91" i="1"/>
  <c r="EJ91" i="1"/>
  <c r="EI91" i="1"/>
  <c r="EH91" i="1"/>
  <c r="EG91" i="1"/>
  <c r="EF91" i="1"/>
  <c r="BO91" i="1"/>
  <c r="BN91" i="1"/>
  <c r="BM91" i="1"/>
  <c r="BL91" i="1"/>
  <c r="BK91" i="1"/>
  <c r="BJ91" i="1"/>
  <c r="BI91" i="1"/>
  <c r="BH91" i="1"/>
  <c r="BG91" i="1"/>
  <c r="BF91" i="1"/>
  <c r="BE91" i="1"/>
  <c r="BD91" i="1"/>
  <c r="BC91" i="1"/>
  <c r="BB91" i="1"/>
  <c r="BA91" i="1"/>
  <c r="AZ91" i="1"/>
  <c r="AY91" i="1"/>
  <c r="AX91" i="1"/>
  <c r="E91" i="1"/>
  <c r="EL90" i="1"/>
  <c r="EK90" i="1"/>
  <c r="EJ90" i="1"/>
  <c r="EI90" i="1"/>
  <c r="EH90" i="1"/>
  <c r="EG90" i="1"/>
  <c r="EF90" i="1"/>
  <c r="BO90" i="1"/>
  <c r="BN90" i="1"/>
  <c r="BM90" i="1"/>
  <c r="BL90" i="1"/>
  <c r="BK90" i="1"/>
  <c r="BJ90" i="1"/>
  <c r="BI90" i="1"/>
  <c r="BH90" i="1"/>
  <c r="BG90" i="1"/>
  <c r="BF90" i="1"/>
  <c r="BE90" i="1"/>
  <c r="BD90" i="1"/>
  <c r="BC90" i="1"/>
  <c r="BB90" i="1"/>
  <c r="BA90" i="1"/>
  <c r="AZ90" i="1"/>
  <c r="AY90" i="1"/>
  <c r="AX90" i="1"/>
  <c r="E90" i="1"/>
  <c r="EI89" i="1"/>
  <c r="EH89" i="1"/>
  <c r="EG89" i="1"/>
  <c r="EF89" i="1"/>
  <c r="BO89" i="1"/>
  <c r="BN89" i="1"/>
  <c r="BM89" i="1"/>
  <c r="BL89" i="1"/>
  <c r="BK89" i="1"/>
  <c r="BJ89" i="1"/>
  <c r="BI89" i="1"/>
  <c r="BH89" i="1"/>
  <c r="BG89" i="1"/>
  <c r="BF89" i="1"/>
  <c r="BE89" i="1"/>
  <c r="BD89" i="1"/>
  <c r="BC89" i="1"/>
  <c r="BB89" i="1"/>
  <c r="BA89" i="1"/>
  <c r="AZ89" i="1"/>
  <c r="AY89" i="1"/>
  <c r="AX89" i="1"/>
  <c r="E89" i="1"/>
  <c r="EG88" i="1"/>
  <c r="EF88" i="1"/>
  <c r="BO88" i="1"/>
  <c r="BN88" i="1"/>
  <c r="BM88" i="1"/>
  <c r="BL88" i="1"/>
  <c r="BK88" i="1"/>
  <c r="BJ88" i="1"/>
  <c r="BI88" i="1"/>
  <c r="BH88" i="1"/>
  <c r="BG88" i="1"/>
  <c r="BF88" i="1"/>
  <c r="BE88" i="1"/>
  <c r="BD88" i="1"/>
  <c r="BC88" i="1"/>
  <c r="BB88" i="1"/>
  <c r="BA88" i="1"/>
  <c r="AZ88" i="1"/>
  <c r="AY88" i="1"/>
  <c r="AX88" i="1"/>
  <c r="E88" i="1"/>
  <c r="EI87" i="1"/>
  <c r="EH87" i="1"/>
  <c r="EG87" i="1"/>
  <c r="EF87" i="1"/>
  <c r="BO87" i="1"/>
  <c r="BN87" i="1"/>
  <c r="BM87" i="1"/>
  <c r="BL87" i="1"/>
  <c r="BK87" i="1"/>
  <c r="BJ87" i="1"/>
  <c r="BI87" i="1"/>
  <c r="BH87" i="1"/>
  <c r="BG87" i="1"/>
  <c r="BF87" i="1"/>
  <c r="BE87" i="1"/>
  <c r="BD87" i="1"/>
  <c r="BC87" i="1"/>
  <c r="BB87" i="1"/>
  <c r="BA87" i="1"/>
  <c r="AZ87" i="1"/>
  <c r="AY87" i="1"/>
  <c r="AX87" i="1"/>
  <c r="E87" i="1"/>
  <c r="EL86" i="1"/>
  <c r="EK86" i="1"/>
  <c r="EJ86" i="1"/>
  <c r="EI86" i="1"/>
  <c r="EH86" i="1"/>
  <c r="EG86" i="1"/>
  <c r="EF86" i="1"/>
  <c r="BO86" i="1"/>
  <c r="BN86" i="1"/>
  <c r="BM86" i="1"/>
  <c r="BL86" i="1"/>
  <c r="BK86" i="1"/>
  <c r="BJ86" i="1"/>
  <c r="BI86" i="1"/>
  <c r="BH86" i="1"/>
  <c r="BG86" i="1"/>
  <c r="BF86" i="1"/>
  <c r="BE86" i="1"/>
  <c r="BD86" i="1"/>
  <c r="BC86" i="1"/>
  <c r="BB86" i="1"/>
  <c r="BA86" i="1"/>
  <c r="AZ86" i="1"/>
  <c r="AY86" i="1"/>
  <c r="AX86" i="1"/>
  <c r="E86" i="1"/>
  <c r="EI85" i="1"/>
  <c r="EH85" i="1"/>
  <c r="EG85" i="1"/>
  <c r="EF85" i="1"/>
  <c r="BO85" i="1"/>
  <c r="BN85" i="1"/>
  <c r="BM85" i="1"/>
  <c r="BL85" i="1"/>
  <c r="BK85" i="1"/>
  <c r="BJ85" i="1"/>
  <c r="BI85" i="1"/>
  <c r="BH85" i="1"/>
  <c r="BG85" i="1"/>
  <c r="BF85" i="1"/>
  <c r="BE85" i="1"/>
  <c r="BD85" i="1"/>
  <c r="BC85" i="1"/>
  <c r="BB85" i="1"/>
  <c r="BA85" i="1"/>
  <c r="AZ85" i="1"/>
  <c r="AY85" i="1"/>
  <c r="AX85" i="1"/>
  <c r="E85" i="1"/>
  <c r="EL84" i="1"/>
  <c r="EK84" i="1"/>
  <c r="EJ84" i="1"/>
  <c r="EI84" i="1"/>
  <c r="EH84" i="1"/>
  <c r="EG84" i="1"/>
  <c r="EF84" i="1"/>
  <c r="BO84" i="1"/>
  <c r="BN84" i="1"/>
  <c r="BM84" i="1"/>
  <c r="BL84" i="1"/>
  <c r="BK84" i="1"/>
  <c r="BJ84" i="1"/>
  <c r="BI84" i="1"/>
  <c r="BH84" i="1"/>
  <c r="BG84" i="1"/>
  <c r="BF84" i="1"/>
  <c r="BE84" i="1"/>
  <c r="BD84" i="1"/>
  <c r="BC84" i="1"/>
  <c r="BB84" i="1"/>
  <c r="BA84" i="1"/>
  <c r="AZ84" i="1"/>
  <c r="AY84" i="1"/>
  <c r="AX84" i="1"/>
  <c r="E84" i="1"/>
  <c r="EI83" i="1"/>
  <c r="EH83" i="1"/>
  <c r="EG83" i="1"/>
  <c r="EF83" i="1"/>
  <c r="BO83" i="1"/>
  <c r="BN83" i="1"/>
  <c r="BM83" i="1"/>
  <c r="BL83" i="1"/>
  <c r="BK83" i="1"/>
  <c r="BJ83" i="1"/>
  <c r="BI83" i="1"/>
  <c r="BH83" i="1"/>
  <c r="BG83" i="1"/>
  <c r="BF83" i="1"/>
  <c r="BE83" i="1"/>
  <c r="BD83" i="1"/>
  <c r="BC83" i="1"/>
  <c r="BB83" i="1"/>
  <c r="BA83" i="1"/>
  <c r="AZ83" i="1"/>
  <c r="AY83" i="1"/>
  <c r="AX83" i="1"/>
  <c r="E83" i="1"/>
  <c r="EK81" i="1"/>
  <c r="EJ81" i="1"/>
  <c r="EI81" i="1"/>
  <c r="EH81" i="1"/>
  <c r="EG81" i="1"/>
  <c r="EF81" i="1"/>
  <c r="BO81" i="1"/>
  <c r="BN81" i="1"/>
  <c r="BM81" i="1"/>
  <c r="BL81" i="1"/>
  <c r="BK81" i="1"/>
  <c r="BJ81" i="1"/>
  <c r="BI81" i="1"/>
  <c r="BH81" i="1"/>
  <c r="BG81" i="1"/>
  <c r="BF81" i="1"/>
  <c r="BE81" i="1"/>
  <c r="BD81" i="1"/>
  <c r="BC81" i="1"/>
  <c r="BB81" i="1"/>
  <c r="BA81" i="1"/>
  <c r="AZ81" i="1"/>
  <c r="AY81" i="1"/>
  <c r="AX81" i="1"/>
  <c r="E81" i="1"/>
  <c r="EJ80" i="1"/>
  <c r="EI80" i="1"/>
  <c r="EH80" i="1"/>
  <c r="EG80" i="1"/>
  <c r="EF80" i="1"/>
  <c r="BO80" i="1"/>
  <c r="BN80" i="1"/>
  <c r="BM80" i="1"/>
  <c r="BL80" i="1"/>
  <c r="BK80" i="1"/>
  <c r="BJ80" i="1"/>
  <c r="BI80" i="1"/>
  <c r="BH80" i="1"/>
  <c r="BG80" i="1"/>
  <c r="BF80" i="1"/>
  <c r="BE80" i="1"/>
  <c r="BD80" i="1"/>
  <c r="BC80" i="1"/>
  <c r="BB80" i="1"/>
  <c r="BA80" i="1"/>
  <c r="AZ80" i="1"/>
  <c r="AY80" i="1"/>
  <c r="AX80" i="1"/>
  <c r="E80" i="1"/>
  <c r="EH79" i="1"/>
  <c r="EG79" i="1"/>
  <c r="EF79" i="1"/>
  <c r="BO79" i="1"/>
  <c r="BN79" i="1"/>
  <c r="BM79" i="1"/>
  <c r="BL79" i="1"/>
  <c r="BK79" i="1"/>
  <c r="BJ79" i="1"/>
  <c r="BI79" i="1"/>
  <c r="BH79" i="1"/>
  <c r="BG79" i="1"/>
  <c r="BF79" i="1"/>
  <c r="BE79" i="1"/>
  <c r="BD79" i="1"/>
  <c r="BC79" i="1"/>
  <c r="BB79" i="1"/>
  <c r="BA79" i="1"/>
  <c r="AZ79" i="1"/>
  <c r="AY79" i="1"/>
  <c r="AX79" i="1"/>
  <c r="E79" i="1"/>
  <c r="EL78" i="1"/>
  <c r="EK78" i="1"/>
  <c r="EJ78" i="1"/>
  <c r="EI78" i="1"/>
  <c r="EH78" i="1"/>
  <c r="EG78" i="1"/>
  <c r="EF78" i="1"/>
  <c r="BO78" i="1"/>
  <c r="BN78" i="1"/>
  <c r="BM78" i="1"/>
  <c r="BL78" i="1"/>
  <c r="BK78" i="1"/>
  <c r="BJ78" i="1"/>
  <c r="BI78" i="1"/>
  <c r="BH78" i="1"/>
  <c r="BG78" i="1"/>
  <c r="BF78" i="1"/>
  <c r="BE78" i="1"/>
  <c r="BD78" i="1"/>
  <c r="BC78" i="1"/>
  <c r="BB78" i="1"/>
  <c r="BA78" i="1"/>
  <c r="AZ78" i="1"/>
  <c r="AY78" i="1"/>
  <c r="AX78" i="1"/>
  <c r="E78" i="1"/>
  <c r="EK77" i="1"/>
  <c r="EJ77" i="1"/>
  <c r="EI77" i="1"/>
  <c r="EH77" i="1"/>
  <c r="EG77" i="1"/>
  <c r="EF77" i="1"/>
  <c r="BO77" i="1"/>
  <c r="BN77" i="1"/>
  <c r="BM77" i="1"/>
  <c r="BL77" i="1"/>
  <c r="BK77" i="1"/>
  <c r="BJ77" i="1"/>
  <c r="BI77" i="1"/>
  <c r="BH77" i="1"/>
  <c r="BG77" i="1"/>
  <c r="BF77" i="1"/>
  <c r="BE77" i="1"/>
  <c r="BD77" i="1"/>
  <c r="BC77" i="1"/>
  <c r="BB77" i="1"/>
  <c r="BA77" i="1"/>
  <c r="AZ77" i="1"/>
  <c r="AY77" i="1"/>
  <c r="AX77" i="1"/>
  <c r="E77" i="1"/>
  <c r="EJ76" i="1"/>
  <c r="EI76" i="1"/>
  <c r="EH76" i="1"/>
  <c r="EG76" i="1"/>
  <c r="EF76" i="1"/>
  <c r="BO76" i="1"/>
  <c r="BN76" i="1"/>
  <c r="BM76" i="1"/>
  <c r="BL76" i="1"/>
  <c r="BK76" i="1"/>
  <c r="BJ76" i="1"/>
  <c r="BI76" i="1"/>
  <c r="BH76" i="1"/>
  <c r="BG76" i="1"/>
  <c r="BF76" i="1"/>
  <c r="BE76" i="1"/>
  <c r="BD76" i="1"/>
  <c r="BC76" i="1"/>
  <c r="BB76" i="1"/>
  <c r="BA76" i="1"/>
  <c r="AZ76" i="1"/>
  <c r="AY76" i="1"/>
  <c r="AX76" i="1"/>
  <c r="E76" i="1"/>
  <c r="EL75" i="1"/>
  <c r="EK75" i="1"/>
  <c r="EJ75" i="1"/>
  <c r="EI75" i="1"/>
  <c r="EH75" i="1"/>
  <c r="EG75" i="1"/>
  <c r="EF75" i="1"/>
  <c r="BO75" i="1"/>
  <c r="BN75" i="1"/>
  <c r="BM75" i="1"/>
  <c r="BL75" i="1"/>
  <c r="BK75" i="1"/>
  <c r="BJ75" i="1"/>
  <c r="BI75" i="1"/>
  <c r="BH75" i="1"/>
  <c r="BG75" i="1"/>
  <c r="BF75" i="1"/>
  <c r="BE75" i="1"/>
  <c r="BD75" i="1"/>
  <c r="BC75" i="1"/>
  <c r="BB75" i="1"/>
  <c r="BA75" i="1"/>
  <c r="AZ75" i="1"/>
  <c r="AY75" i="1"/>
  <c r="AX75" i="1"/>
  <c r="E75" i="1"/>
  <c r="EL74" i="1"/>
  <c r="EK74" i="1"/>
  <c r="EJ74" i="1"/>
  <c r="EI74" i="1"/>
  <c r="EH74" i="1"/>
  <c r="EG74" i="1"/>
  <c r="EF74" i="1"/>
  <c r="BO74" i="1"/>
  <c r="BN74" i="1"/>
  <c r="BM74" i="1"/>
  <c r="BL74" i="1"/>
  <c r="BK74" i="1"/>
  <c r="BJ74" i="1"/>
  <c r="BI74" i="1"/>
  <c r="BH74" i="1"/>
  <c r="BG74" i="1"/>
  <c r="BF74" i="1"/>
  <c r="BE74" i="1"/>
  <c r="BD74" i="1"/>
  <c r="BC74" i="1"/>
  <c r="BB74" i="1"/>
  <c r="BA74" i="1"/>
  <c r="AZ74" i="1"/>
  <c r="AY74" i="1"/>
  <c r="AX74" i="1"/>
  <c r="E74" i="1"/>
  <c r="EK73" i="1"/>
  <c r="EJ73" i="1"/>
  <c r="EI73" i="1"/>
  <c r="EH73" i="1"/>
  <c r="EG73" i="1"/>
  <c r="EF73" i="1"/>
  <c r="BO73" i="1"/>
  <c r="BN73" i="1"/>
  <c r="BM73" i="1"/>
  <c r="BL73" i="1"/>
  <c r="BK73" i="1"/>
  <c r="BJ73" i="1"/>
  <c r="BI73" i="1"/>
  <c r="BH73" i="1"/>
  <c r="BG73" i="1"/>
  <c r="BF73" i="1"/>
  <c r="BE73" i="1"/>
  <c r="BD73" i="1"/>
  <c r="BC73" i="1"/>
  <c r="BB73" i="1"/>
  <c r="BA73" i="1"/>
  <c r="AZ73" i="1"/>
  <c r="AY73" i="1"/>
  <c r="AX73" i="1"/>
  <c r="E73" i="1"/>
  <c r="EK72" i="1"/>
  <c r="EJ72" i="1"/>
  <c r="EI72" i="1"/>
  <c r="EH72" i="1"/>
  <c r="EG72" i="1"/>
  <c r="EF72" i="1"/>
  <c r="BO72" i="1"/>
  <c r="BN72" i="1"/>
  <c r="BM72" i="1"/>
  <c r="BL72" i="1"/>
  <c r="BK72" i="1"/>
  <c r="BJ72" i="1"/>
  <c r="BI72" i="1"/>
  <c r="BH72" i="1"/>
  <c r="BG72" i="1"/>
  <c r="BF72" i="1"/>
  <c r="BE72" i="1"/>
  <c r="BD72" i="1"/>
  <c r="BC72" i="1"/>
  <c r="BB72" i="1"/>
  <c r="BA72" i="1"/>
  <c r="AZ72" i="1"/>
  <c r="AY72" i="1"/>
  <c r="AX72" i="1"/>
  <c r="E72" i="1"/>
  <c r="EI70" i="1"/>
  <c r="EH70" i="1"/>
  <c r="EG70" i="1"/>
  <c r="EF70" i="1"/>
  <c r="BO70" i="1"/>
  <c r="BN70" i="1"/>
  <c r="BM70" i="1"/>
  <c r="BL70" i="1"/>
  <c r="BK70" i="1"/>
  <c r="BJ70" i="1"/>
  <c r="BI70" i="1"/>
  <c r="BH70" i="1"/>
  <c r="BG70" i="1"/>
  <c r="BF70" i="1"/>
  <c r="BE70" i="1"/>
  <c r="BD70" i="1"/>
  <c r="BC70" i="1"/>
  <c r="BB70" i="1"/>
  <c r="BA70" i="1"/>
  <c r="AZ70" i="1"/>
  <c r="AY70" i="1"/>
  <c r="AX70" i="1"/>
  <c r="E70" i="1"/>
  <c r="EH69" i="1"/>
  <c r="EG69" i="1"/>
  <c r="EF69" i="1"/>
  <c r="BO69" i="1"/>
  <c r="BN69" i="1"/>
  <c r="BM69" i="1"/>
  <c r="BL69" i="1"/>
  <c r="BK69" i="1"/>
  <c r="BJ69" i="1"/>
  <c r="BI69" i="1"/>
  <c r="BH69" i="1"/>
  <c r="BG69" i="1"/>
  <c r="BF69" i="1"/>
  <c r="BE69" i="1"/>
  <c r="BD69" i="1"/>
  <c r="BC69" i="1"/>
  <c r="BB69" i="1"/>
  <c r="BA69" i="1"/>
  <c r="AZ69" i="1"/>
  <c r="AY69" i="1"/>
  <c r="AX69" i="1"/>
  <c r="E69" i="1"/>
  <c r="EL68" i="1"/>
  <c r="EK68" i="1"/>
  <c r="EJ68" i="1"/>
  <c r="EI68" i="1"/>
  <c r="EH68" i="1"/>
  <c r="EG68" i="1"/>
  <c r="EF68" i="1"/>
  <c r="BO68" i="1"/>
  <c r="BN68" i="1"/>
  <c r="BM68" i="1"/>
  <c r="BL68" i="1"/>
  <c r="BK68" i="1"/>
  <c r="BJ68" i="1"/>
  <c r="BI68" i="1"/>
  <c r="BH68" i="1"/>
  <c r="BG68" i="1"/>
  <c r="BF68" i="1"/>
  <c r="BE68" i="1"/>
  <c r="BD68" i="1"/>
  <c r="BC68" i="1"/>
  <c r="BB68" i="1"/>
  <c r="BA68" i="1"/>
  <c r="AZ68" i="1"/>
  <c r="AY68" i="1"/>
  <c r="AX68" i="1"/>
  <c r="E68" i="1"/>
  <c r="EF67" i="1"/>
  <c r="BO67" i="1"/>
  <c r="BN67" i="1"/>
  <c r="BM67" i="1"/>
  <c r="BL67" i="1"/>
  <c r="BK67" i="1"/>
  <c r="BJ67" i="1"/>
  <c r="BI67" i="1"/>
  <c r="BH67" i="1"/>
  <c r="BG67" i="1"/>
  <c r="BF67" i="1"/>
  <c r="BE67" i="1"/>
  <c r="BD67" i="1"/>
  <c r="BC67" i="1"/>
  <c r="BB67" i="1"/>
  <c r="BA67" i="1"/>
  <c r="AZ67" i="1"/>
  <c r="AY67" i="1"/>
  <c r="AX67" i="1"/>
  <c r="E67" i="1"/>
  <c r="EK66" i="1"/>
  <c r="EJ66" i="1"/>
  <c r="EI66" i="1"/>
  <c r="EH66" i="1"/>
  <c r="EG66" i="1"/>
  <c r="EF66" i="1"/>
  <c r="BO66" i="1"/>
  <c r="BN66" i="1"/>
  <c r="BM66" i="1"/>
  <c r="BL66" i="1"/>
  <c r="BK66" i="1"/>
  <c r="BJ66" i="1"/>
  <c r="BI66" i="1"/>
  <c r="BH66" i="1"/>
  <c r="BG66" i="1"/>
  <c r="BF66" i="1"/>
  <c r="BE66" i="1"/>
  <c r="BD66" i="1"/>
  <c r="BC66" i="1"/>
  <c r="BB66" i="1"/>
  <c r="BA66" i="1"/>
  <c r="AZ66" i="1"/>
  <c r="AY66" i="1"/>
  <c r="AX66" i="1"/>
  <c r="E66" i="1"/>
  <c r="EK65" i="1"/>
  <c r="EJ65" i="1"/>
  <c r="EI65" i="1"/>
  <c r="EH65" i="1"/>
  <c r="EG65" i="1"/>
  <c r="EF65" i="1"/>
  <c r="BO65" i="1"/>
  <c r="BN65" i="1"/>
  <c r="BM65" i="1"/>
  <c r="BL65" i="1"/>
  <c r="BK65" i="1"/>
  <c r="BJ65" i="1"/>
  <c r="BI65" i="1"/>
  <c r="BH65" i="1"/>
  <c r="BG65" i="1"/>
  <c r="BF65" i="1"/>
  <c r="BE65" i="1"/>
  <c r="BD65" i="1"/>
  <c r="BC65" i="1"/>
  <c r="BB65" i="1"/>
  <c r="BA65" i="1"/>
  <c r="AZ65" i="1"/>
  <c r="AY65" i="1"/>
  <c r="AX65" i="1"/>
  <c r="E65" i="1"/>
  <c r="EG64" i="1"/>
  <c r="EF64" i="1"/>
  <c r="BO64" i="1"/>
  <c r="BN64" i="1"/>
  <c r="BM64" i="1"/>
  <c r="BL64" i="1"/>
  <c r="BK64" i="1"/>
  <c r="BJ64" i="1"/>
  <c r="BI64" i="1"/>
  <c r="BH64" i="1"/>
  <c r="BG64" i="1"/>
  <c r="BF64" i="1"/>
  <c r="BE64" i="1"/>
  <c r="BD64" i="1"/>
  <c r="BC64" i="1"/>
  <c r="BB64" i="1"/>
  <c r="BA64" i="1"/>
  <c r="AZ64" i="1"/>
  <c r="AY64" i="1"/>
  <c r="AX64" i="1"/>
  <c r="E64" i="1"/>
  <c r="EJ63" i="1"/>
  <c r="EI63" i="1"/>
  <c r="EH63" i="1"/>
  <c r="EG63" i="1"/>
  <c r="EF63" i="1"/>
  <c r="BO63" i="1"/>
  <c r="BN63" i="1"/>
  <c r="BM63" i="1"/>
  <c r="BL63" i="1"/>
  <c r="BK63" i="1"/>
  <c r="BJ63" i="1"/>
  <c r="BI63" i="1"/>
  <c r="BH63" i="1"/>
  <c r="BG63" i="1"/>
  <c r="BF63" i="1"/>
  <c r="BE63" i="1"/>
  <c r="BD63" i="1"/>
  <c r="BC63" i="1"/>
  <c r="BB63" i="1"/>
  <c r="BA63" i="1"/>
  <c r="AZ63" i="1"/>
  <c r="AY63" i="1"/>
  <c r="AX63" i="1"/>
  <c r="E63" i="1"/>
  <c r="EL62" i="1"/>
  <c r="EK62" i="1"/>
  <c r="EJ62" i="1"/>
  <c r="EI62" i="1"/>
  <c r="EH62" i="1"/>
  <c r="EG62" i="1"/>
  <c r="EF62" i="1"/>
  <c r="BO62" i="1"/>
  <c r="BN62" i="1"/>
  <c r="BM62" i="1"/>
  <c r="BL62" i="1"/>
  <c r="BK62" i="1"/>
  <c r="BJ62" i="1"/>
  <c r="BI62" i="1"/>
  <c r="BH62" i="1"/>
  <c r="BG62" i="1"/>
  <c r="BF62" i="1"/>
  <c r="BE62" i="1"/>
  <c r="BD62" i="1"/>
  <c r="BC62" i="1"/>
  <c r="BB62" i="1"/>
  <c r="BA62" i="1"/>
  <c r="AZ62" i="1"/>
  <c r="AY62" i="1"/>
  <c r="AX62" i="1"/>
  <c r="E62" i="1"/>
  <c r="EL61" i="1"/>
  <c r="EK61" i="1"/>
  <c r="EJ61" i="1"/>
  <c r="EI61" i="1"/>
  <c r="EH61" i="1"/>
  <c r="EG61" i="1"/>
  <c r="EF61" i="1"/>
  <c r="BO61" i="1"/>
  <c r="BN61" i="1"/>
  <c r="BM61" i="1"/>
  <c r="BL61" i="1"/>
  <c r="BK61" i="1"/>
  <c r="BJ61" i="1"/>
  <c r="BI61" i="1"/>
  <c r="BH61" i="1"/>
  <c r="BG61" i="1"/>
  <c r="BF61" i="1"/>
  <c r="BE61" i="1"/>
  <c r="BD61" i="1"/>
  <c r="BC61" i="1"/>
  <c r="BB61" i="1"/>
  <c r="BA61" i="1"/>
  <c r="AZ61" i="1"/>
  <c r="AY61" i="1"/>
  <c r="AX61" i="1"/>
  <c r="E61" i="1"/>
  <c r="EL59" i="1"/>
  <c r="EK59" i="1"/>
  <c r="EJ59" i="1"/>
  <c r="EI59" i="1"/>
  <c r="EH59" i="1"/>
  <c r="EG59" i="1"/>
  <c r="EF59" i="1"/>
  <c r="BO59" i="1"/>
  <c r="BN59" i="1"/>
  <c r="BM59" i="1"/>
  <c r="BL59" i="1"/>
  <c r="BK59" i="1"/>
  <c r="BJ59" i="1"/>
  <c r="BI59" i="1"/>
  <c r="BH59" i="1"/>
  <c r="BG59" i="1"/>
  <c r="BF59" i="1"/>
  <c r="BE59" i="1"/>
  <c r="BD59" i="1"/>
  <c r="BC59" i="1"/>
  <c r="BB59" i="1"/>
  <c r="BA59" i="1"/>
  <c r="AZ59" i="1"/>
  <c r="AY59" i="1"/>
  <c r="AX59" i="1"/>
  <c r="E59" i="1"/>
  <c r="EJ58" i="1"/>
  <c r="EI58" i="1"/>
  <c r="EH58" i="1"/>
  <c r="EG58" i="1"/>
  <c r="EF58" i="1"/>
  <c r="BO58" i="1"/>
  <c r="BN58" i="1"/>
  <c r="BM58" i="1"/>
  <c r="BL58" i="1"/>
  <c r="BK58" i="1"/>
  <c r="BJ58" i="1"/>
  <c r="BI58" i="1"/>
  <c r="BH58" i="1"/>
  <c r="BG58" i="1"/>
  <c r="BF58" i="1"/>
  <c r="BE58" i="1"/>
  <c r="BD58" i="1"/>
  <c r="BC58" i="1"/>
  <c r="BB58" i="1"/>
  <c r="BA58" i="1"/>
  <c r="AZ58" i="1"/>
  <c r="AY58" i="1"/>
  <c r="AX58" i="1"/>
  <c r="E58" i="1"/>
  <c r="EL57" i="1"/>
  <c r="EK57" i="1"/>
  <c r="EJ57" i="1"/>
  <c r="EI57" i="1"/>
  <c r="EH57" i="1"/>
  <c r="EG57" i="1"/>
  <c r="EF57" i="1"/>
  <c r="BO57" i="1"/>
  <c r="BN57" i="1"/>
  <c r="BM57" i="1"/>
  <c r="BL57" i="1"/>
  <c r="BK57" i="1"/>
  <c r="BJ57" i="1"/>
  <c r="BI57" i="1"/>
  <c r="BH57" i="1"/>
  <c r="BG57" i="1"/>
  <c r="BF57" i="1"/>
  <c r="BE57" i="1"/>
  <c r="BD57" i="1"/>
  <c r="BC57" i="1"/>
  <c r="BB57" i="1"/>
  <c r="BA57" i="1"/>
  <c r="AZ57" i="1"/>
  <c r="AY57" i="1"/>
  <c r="AX57" i="1"/>
  <c r="E57" i="1"/>
  <c r="EH56" i="1"/>
  <c r="EG56" i="1"/>
  <c r="EF56" i="1"/>
  <c r="BO56" i="1"/>
  <c r="BN56" i="1"/>
  <c r="BM56" i="1"/>
  <c r="BL56" i="1"/>
  <c r="BK56" i="1"/>
  <c r="BJ56" i="1"/>
  <c r="BI56" i="1"/>
  <c r="BH56" i="1"/>
  <c r="BG56" i="1"/>
  <c r="BF56" i="1"/>
  <c r="BE56" i="1"/>
  <c r="BD56" i="1"/>
  <c r="BC56" i="1"/>
  <c r="BB56" i="1"/>
  <c r="BA56" i="1"/>
  <c r="AZ56" i="1"/>
  <c r="AY56" i="1"/>
  <c r="AX56" i="1"/>
  <c r="E56" i="1"/>
  <c r="EL55" i="1"/>
  <c r="EK55" i="1"/>
  <c r="EJ55" i="1"/>
  <c r="EI55" i="1"/>
  <c r="EH55" i="1"/>
  <c r="EG55" i="1"/>
  <c r="EF55" i="1"/>
  <c r="BO55" i="1"/>
  <c r="BN55" i="1"/>
  <c r="BM55" i="1"/>
  <c r="BL55" i="1"/>
  <c r="BK55" i="1"/>
  <c r="BJ55" i="1"/>
  <c r="BI55" i="1"/>
  <c r="BH55" i="1"/>
  <c r="BG55" i="1"/>
  <c r="BF55" i="1"/>
  <c r="BE55" i="1"/>
  <c r="BD55" i="1"/>
  <c r="BC55" i="1"/>
  <c r="BB55" i="1"/>
  <c r="BA55" i="1"/>
  <c r="AZ55" i="1"/>
  <c r="AY55" i="1"/>
  <c r="AX55" i="1"/>
  <c r="E55" i="1"/>
  <c r="EL54" i="1"/>
  <c r="EK54" i="1"/>
  <c r="EJ54" i="1"/>
  <c r="EI54" i="1"/>
  <c r="EH54" i="1"/>
  <c r="EG54" i="1"/>
  <c r="EF54" i="1"/>
  <c r="BO54" i="1"/>
  <c r="BN54" i="1"/>
  <c r="BM54" i="1"/>
  <c r="BL54" i="1"/>
  <c r="BK54" i="1"/>
  <c r="BJ54" i="1"/>
  <c r="BI54" i="1"/>
  <c r="BH54" i="1"/>
  <c r="BG54" i="1"/>
  <c r="BF54" i="1"/>
  <c r="BE54" i="1"/>
  <c r="BD54" i="1"/>
  <c r="BC54" i="1"/>
  <c r="BB54" i="1"/>
  <c r="BA54" i="1"/>
  <c r="AZ54" i="1"/>
  <c r="AY54" i="1"/>
  <c r="AX54" i="1"/>
  <c r="E54" i="1"/>
  <c r="EL53" i="1"/>
  <c r="EK53" i="1"/>
  <c r="EJ53" i="1"/>
  <c r="EI53" i="1"/>
  <c r="EH53" i="1"/>
  <c r="EG53" i="1"/>
  <c r="EF53" i="1"/>
  <c r="BO53" i="1"/>
  <c r="BN53" i="1"/>
  <c r="BM53" i="1"/>
  <c r="BL53" i="1"/>
  <c r="BK53" i="1"/>
  <c r="BJ53" i="1"/>
  <c r="BI53" i="1"/>
  <c r="BH53" i="1"/>
  <c r="BG53" i="1"/>
  <c r="BF53" i="1"/>
  <c r="BE53" i="1"/>
  <c r="BD53" i="1"/>
  <c r="BC53" i="1"/>
  <c r="BB53" i="1"/>
  <c r="BA53" i="1"/>
  <c r="AZ53" i="1"/>
  <c r="AY53" i="1"/>
  <c r="AX53" i="1"/>
  <c r="E53" i="1"/>
  <c r="EL52" i="1"/>
  <c r="EK52" i="1"/>
  <c r="EJ52" i="1"/>
  <c r="EI52" i="1"/>
  <c r="EH52" i="1"/>
  <c r="EG52" i="1"/>
  <c r="EF52" i="1"/>
  <c r="BO52" i="1"/>
  <c r="BN52" i="1"/>
  <c r="BM52" i="1"/>
  <c r="BL52" i="1"/>
  <c r="BK52" i="1"/>
  <c r="BJ52" i="1"/>
  <c r="BI52" i="1"/>
  <c r="BH52" i="1"/>
  <c r="BG52" i="1"/>
  <c r="BF52" i="1"/>
  <c r="BE52" i="1"/>
  <c r="BD52" i="1"/>
  <c r="BC52" i="1"/>
  <c r="BB52" i="1"/>
  <c r="BA52" i="1"/>
  <c r="AZ52" i="1"/>
  <c r="AY52" i="1"/>
  <c r="AX52" i="1"/>
  <c r="E52" i="1"/>
  <c r="EH51" i="1"/>
  <c r="EG51" i="1"/>
  <c r="EF51" i="1"/>
  <c r="BO51" i="1"/>
  <c r="BN51" i="1"/>
  <c r="BM51" i="1"/>
  <c r="BL51" i="1"/>
  <c r="BK51" i="1"/>
  <c r="BJ51" i="1"/>
  <c r="BI51" i="1"/>
  <c r="BH51" i="1"/>
  <c r="BG51" i="1"/>
  <c r="BF51" i="1"/>
  <c r="BE51" i="1"/>
  <c r="BD51" i="1"/>
  <c r="BC51" i="1"/>
  <c r="BB51" i="1"/>
  <c r="BA51" i="1"/>
  <c r="AZ51" i="1"/>
  <c r="AY51" i="1"/>
  <c r="AX51" i="1"/>
  <c r="E51" i="1"/>
  <c r="EJ50" i="1"/>
  <c r="EI50" i="1"/>
  <c r="EH50" i="1"/>
  <c r="EG50" i="1"/>
  <c r="EF50" i="1"/>
  <c r="BO50" i="1"/>
  <c r="BN50" i="1"/>
  <c r="BM50" i="1"/>
  <c r="BL50" i="1"/>
  <c r="BK50" i="1"/>
  <c r="BJ50" i="1"/>
  <c r="BI50" i="1"/>
  <c r="BH50" i="1"/>
  <c r="BG50" i="1"/>
  <c r="BF50" i="1"/>
  <c r="BE50" i="1"/>
  <c r="BD50" i="1"/>
  <c r="BC50" i="1"/>
  <c r="BB50" i="1"/>
  <c r="BA50" i="1"/>
  <c r="AZ50" i="1"/>
  <c r="AY50" i="1"/>
  <c r="AX50" i="1"/>
  <c r="E50" i="1"/>
  <c r="EL48" i="1"/>
  <c r="EK48" i="1"/>
  <c r="EJ48" i="1"/>
  <c r="EI48" i="1"/>
  <c r="EH48" i="1"/>
  <c r="EG48" i="1"/>
  <c r="EF48" i="1"/>
  <c r="BO48" i="1"/>
  <c r="BN48" i="1"/>
  <c r="BM48" i="1"/>
  <c r="BL48" i="1"/>
  <c r="BK48" i="1"/>
  <c r="BJ48" i="1"/>
  <c r="BI48" i="1"/>
  <c r="BH48" i="1"/>
  <c r="BG48" i="1"/>
  <c r="BF48" i="1"/>
  <c r="BE48" i="1"/>
  <c r="BD48" i="1"/>
  <c r="BC48" i="1"/>
  <c r="BB48" i="1"/>
  <c r="BA48" i="1"/>
  <c r="AZ48" i="1"/>
  <c r="AY48" i="1"/>
  <c r="AX48" i="1"/>
  <c r="E48" i="1"/>
  <c r="EL47" i="1"/>
  <c r="EK47" i="1"/>
  <c r="EJ47" i="1"/>
  <c r="EI47" i="1"/>
  <c r="EH47" i="1"/>
  <c r="EG47" i="1"/>
  <c r="EF47" i="1"/>
  <c r="BO47" i="1"/>
  <c r="BN47" i="1"/>
  <c r="BM47" i="1"/>
  <c r="BL47" i="1"/>
  <c r="BK47" i="1"/>
  <c r="BJ47" i="1"/>
  <c r="BI47" i="1"/>
  <c r="BH47" i="1"/>
  <c r="BG47" i="1"/>
  <c r="BF47" i="1"/>
  <c r="BE47" i="1"/>
  <c r="BD47" i="1"/>
  <c r="BC47" i="1"/>
  <c r="BB47" i="1"/>
  <c r="BA47" i="1"/>
  <c r="AZ47" i="1"/>
  <c r="AY47" i="1"/>
  <c r="AX47" i="1"/>
  <c r="E47" i="1"/>
  <c r="EJ46" i="1"/>
  <c r="EI46" i="1"/>
  <c r="EH46" i="1"/>
  <c r="EG46" i="1"/>
  <c r="EF46" i="1"/>
  <c r="BO46" i="1"/>
  <c r="BN46" i="1"/>
  <c r="BM46" i="1"/>
  <c r="BL46" i="1"/>
  <c r="BK46" i="1"/>
  <c r="BJ46" i="1"/>
  <c r="BI46" i="1"/>
  <c r="BH46" i="1"/>
  <c r="BG46" i="1"/>
  <c r="BF46" i="1"/>
  <c r="BE46" i="1"/>
  <c r="BD46" i="1"/>
  <c r="BC46" i="1"/>
  <c r="BB46" i="1"/>
  <c r="BA46" i="1"/>
  <c r="AZ46" i="1"/>
  <c r="AY46" i="1"/>
  <c r="AX46" i="1"/>
  <c r="E46" i="1"/>
  <c r="EJ45" i="1"/>
  <c r="EI45" i="1"/>
  <c r="EH45" i="1"/>
  <c r="EG45" i="1"/>
  <c r="EF45" i="1"/>
  <c r="BO45" i="1"/>
  <c r="BN45" i="1"/>
  <c r="BM45" i="1"/>
  <c r="BL45" i="1"/>
  <c r="BK45" i="1"/>
  <c r="BJ45" i="1"/>
  <c r="BI45" i="1"/>
  <c r="BH45" i="1"/>
  <c r="BG45" i="1"/>
  <c r="BF45" i="1"/>
  <c r="BE45" i="1"/>
  <c r="BD45" i="1"/>
  <c r="BC45" i="1"/>
  <c r="BB45" i="1"/>
  <c r="BA45" i="1"/>
  <c r="AZ45" i="1"/>
  <c r="AY45" i="1"/>
  <c r="AX45" i="1"/>
  <c r="E45" i="1"/>
  <c r="EL44" i="1"/>
  <c r="EK44" i="1"/>
  <c r="EJ44" i="1"/>
  <c r="EI44" i="1"/>
  <c r="EH44" i="1"/>
  <c r="EG44" i="1"/>
  <c r="EF44" i="1"/>
  <c r="BO44" i="1"/>
  <c r="BN44" i="1"/>
  <c r="BM44" i="1"/>
  <c r="BL44" i="1"/>
  <c r="BK44" i="1"/>
  <c r="BJ44" i="1"/>
  <c r="BI44" i="1"/>
  <c r="BH44" i="1"/>
  <c r="BG44" i="1"/>
  <c r="BF44" i="1"/>
  <c r="BE44" i="1"/>
  <c r="BD44" i="1"/>
  <c r="BC44" i="1"/>
  <c r="BB44" i="1"/>
  <c r="BA44" i="1"/>
  <c r="AZ44" i="1"/>
  <c r="AY44" i="1"/>
  <c r="AX44" i="1"/>
  <c r="E44" i="1"/>
  <c r="EL43" i="1"/>
  <c r="EK43" i="1"/>
  <c r="EJ43" i="1"/>
  <c r="EI43" i="1"/>
  <c r="EH43" i="1"/>
  <c r="EG43" i="1"/>
  <c r="EF43" i="1"/>
  <c r="BO43" i="1"/>
  <c r="BN43" i="1"/>
  <c r="BM43" i="1"/>
  <c r="BL43" i="1"/>
  <c r="BK43" i="1"/>
  <c r="BJ43" i="1"/>
  <c r="BI43" i="1"/>
  <c r="BH43" i="1"/>
  <c r="BG43" i="1"/>
  <c r="BF43" i="1"/>
  <c r="BE43" i="1"/>
  <c r="BD43" i="1"/>
  <c r="BC43" i="1"/>
  <c r="BB43" i="1"/>
  <c r="BA43" i="1"/>
  <c r="AZ43" i="1"/>
  <c r="AY43" i="1"/>
  <c r="AX43" i="1"/>
  <c r="E43" i="1"/>
  <c r="EK42" i="1"/>
  <c r="EJ42" i="1"/>
  <c r="EI42" i="1"/>
  <c r="EH42" i="1"/>
  <c r="EG42" i="1"/>
  <c r="EF42" i="1"/>
  <c r="BO42" i="1"/>
  <c r="BN42" i="1"/>
  <c r="BM42" i="1"/>
  <c r="BL42" i="1"/>
  <c r="BK42" i="1"/>
  <c r="BJ42" i="1"/>
  <c r="BI42" i="1"/>
  <c r="BH42" i="1"/>
  <c r="BG42" i="1"/>
  <c r="BF42" i="1"/>
  <c r="BE42" i="1"/>
  <c r="BD42" i="1"/>
  <c r="BC42" i="1"/>
  <c r="BB42" i="1"/>
  <c r="BA42" i="1"/>
  <c r="AZ42" i="1"/>
  <c r="AY42" i="1"/>
  <c r="AX42" i="1"/>
  <c r="E42" i="1"/>
  <c r="EL41" i="1"/>
  <c r="EK41" i="1"/>
  <c r="EJ41" i="1"/>
  <c r="EI41" i="1"/>
  <c r="EH41" i="1"/>
  <c r="EG41" i="1"/>
  <c r="EF41" i="1"/>
  <c r="BO41" i="1"/>
  <c r="BN41" i="1"/>
  <c r="BM41" i="1"/>
  <c r="BL41" i="1"/>
  <c r="BK41" i="1"/>
  <c r="BJ41" i="1"/>
  <c r="BI41" i="1"/>
  <c r="BH41" i="1"/>
  <c r="BG41" i="1"/>
  <c r="BF41" i="1"/>
  <c r="BE41" i="1"/>
  <c r="BD41" i="1"/>
  <c r="BC41" i="1"/>
  <c r="BB41" i="1"/>
  <c r="BA41" i="1"/>
  <c r="AZ41" i="1"/>
  <c r="AY41" i="1"/>
  <c r="AX41" i="1"/>
  <c r="E41" i="1"/>
  <c r="EL40" i="1"/>
  <c r="EK40" i="1"/>
  <c r="EJ40" i="1"/>
  <c r="EI40" i="1"/>
  <c r="EH40" i="1"/>
  <c r="EG40" i="1"/>
  <c r="EF40" i="1"/>
  <c r="BO40" i="1"/>
  <c r="BN40" i="1"/>
  <c r="BM40" i="1"/>
  <c r="BL40" i="1"/>
  <c r="BK40" i="1"/>
  <c r="BJ40" i="1"/>
  <c r="BI40" i="1"/>
  <c r="BH40" i="1"/>
  <c r="BG40" i="1"/>
  <c r="BF40" i="1"/>
  <c r="BE40" i="1"/>
  <c r="BD40" i="1"/>
  <c r="BC40" i="1"/>
  <c r="BB40" i="1"/>
  <c r="BA40" i="1"/>
  <c r="AZ40" i="1"/>
  <c r="AY40" i="1"/>
  <c r="AX40" i="1"/>
  <c r="E40" i="1"/>
  <c r="EL39" i="1"/>
  <c r="EK39" i="1"/>
  <c r="EJ39" i="1"/>
  <c r="EI39" i="1"/>
  <c r="EH39" i="1"/>
  <c r="EG39" i="1"/>
  <c r="EF39" i="1"/>
  <c r="BO39" i="1"/>
  <c r="BN39" i="1"/>
  <c r="BM39" i="1"/>
  <c r="BL39" i="1"/>
  <c r="BK39" i="1"/>
  <c r="BJ39" i="1"/>
  <c r="BI39" i="1"/>
  <c r="BH39" i="1"/>
  <c r="BG39" i="1"/>
  <c r="BF39" i="1"/>
  <c r="BE39" i="1"/>
  <c r="BD39" i="1"/>
  <c r="BC39" i="1"/>
  <c r="BB39" i="1"/>
  <c r="BA39" i="1"/>
  <c r="AZ39" i="1"/>
  <c r="AY39" i="1"/>
  <c r="AX39" i="1"/>
  <c r="E39" i="1"/>
  <c r="EL37" i="1"/>
  <c r="EK37" i="1"/>
  <c r="EJ37" i="1"/>
  <c r="EI37" i="1"/>
  <c r="EH37" i="1"/>
  <c r="EG37" i="1"/>
  <c r="EF37" i="1"/>
  <c r="BO37" i="1"/>
  <c r="BN37" i="1"/>
  <c r="BM37" i="1"/>
  <c r="BL37" i="1"/>
  <c r="BK37" i="1"/>
  <c r="BJ37" i="1"/>
  <c r="BI37" i="1"/>
  <c r="BH37" i="1"/>
  <c r="BG37" i="1"/>
  <c r="BF37" i="1"/>
  <c r="BE37" i="1"/>
  <c r="BD37" i="1"/>
  <c r="BC37" i="1"/>
  <c r="BB37" i="1"/>
  <c r="BA37" i="1"/>
  <c r="AZ37" i="1"/>
  <c r="AY37" i="1"/>
  <c r="AX37" i="1"/>
  <c r="E37" i="1"/>
  <c r="EK36" i="1"/>
  <c r="EJ36" i="1"/>
  <c r="EI36" i="1"/>
  <c r="EH36" i="1"/>
  <c r="EG36" i="1"/>
  <c r="EF36" i="1"/>
  <c r="BO36" i="1"/>
  <c r="BN36" i="1"/>
  <c r="BM36" i="1"/>
  <c r="BL36" i="1"/>
  <c r="BK36" i="1"/>
  <c r="BJ36" i="1"/>
  <c r="BI36" i="1"/>
  <c r="BH36" i="1"/>
  <c r="BG36" i="1"/>
  <c r="BF36" i="1"/>
  <c r="BE36" i="1"/>
  <c r="BD36" i="1"/>
  <c r="BC36" i="1"/>
  <c r="BB36" i="1"/>
  <c r="BA36" i="1"/>
  <c r="AZ36" i="1"/>
  <c r="AY36" i="1"/>
  <c r="AX36" i="1"/>
  <c r="E36" i="1"/>
  <c r="EH35" i="1"/>
  <c r="EG35" i="1"/>
  <c r="EF35" i="1"/>
  <c r="BO35" i="1"/>
  <c r="BN35" i="1"/>
  <c r="BM35" i="1"/>
  <c r="BL35" i="1"/>
  <c r="BK35" i="1"/>
  <c r="BJ35" i="1"/>
  <c r="BI35" i="1"/>
  <c r="BH35" i="1"/>
  <c r="BG35" i="1"/>
  <c r="BF35" i="1"/>
  <c r="BE35" i="1"/>
  <c r="BD35" i="1"/>
  <c r="BC35" i="1"/>
  <c r="BB35" i="1"/>
  <c r="BA35" i="1"/>
  <c r="AZ35" i="1"/>
  <c r="AY35" i="1"/>
  <c r="AX35" i="1"/>
  <c r="E35" i="1"/>
  <c r="EH34" i="1"/>
  <c r="EG34" i="1"/>
  <c r="EF34" i="1"/>
  <c r="BO34" i="1"/>
  <c r="BN34" i="1"/>
  <c r="BM34" i="1"/>
  <c r="BL34" i="1"/>
  <c r="BK34" i="1"/>
  <c r="BJ34" i="1"/>
  <c r="BI34" i="1"/>
  <c r="BH34" i="1"/>
  <c r="BG34" i="1"/>
  <c r="BF34" i="1"/>
  <c r="BE34" i="1"/>
  <c r="BD34" i="1"/>
  <c r="BC34" i="1"/>
  <c r="BB34" i="1"/>
  <c r="BA34" i="1"/>
  <c r="AZ34" i="1"/>
  <c r="AY34" i="1"/>
  <c r="AX34" i="1"/>
  <c r="E34" i="1"/>
  <c r="EL33" i="1"/>
  <c r="EK33" i="1"/>
  <c r="EJ33" i="1"/>
  <c r="EI33" i="1"/>
  <c r="EH33" i="1"/>
  <c r="EG33" i="1"/>
  <c r="EF33" i="1"/>
  <c r="BO33" i="1"/>
  <c r="BN33" i="1"/>
  <c r="BM33" i="1"/>
  <c r="BL33" i="1"/>
  <c r="BK33" i="1"/>
  <c r="BJ33" i="1"/>
  <c r="BI33" i="1"/>
  <c r="BH33" i="1"/>
  <c r="BG33" i="1"/>
  <c r="BF33" i="1"/>
  <c r="BE33" i="1"/>
  <c r="BD33" i="1"/>
  <c r="BC33" i="1"/>
  <c r="BB33" i="1"/>
  <c r="BA33" i="1"/>
  <c r="AZ33" i="1"/>
  <c r="AY33" i="1"/>
  <c r="AX33" i="1"/>
  <c r="E33" i="1"/>
  <c r="EL32" i="1"/>
  <c r="EK32" i="1"/>
  <c r="EJ32" i="1"/>
  <c r="EI32" i="1"/>
  <c r="EH32" i="1"/>
  <c r="EG32" i="1"/>
  <c r="EF32" i="1"/>
  <c r="BO32" i="1"/>
  <c r="BN32" i="1"/>
  <c r="BM32" i="1"/>
  <c r="BL32" i="1"/>
  <c r="BK32" i="1"/>
  <c r="BJ32" i="1"/>
  <c r="BI32" i="1"/>
  <c r="BH32" i="1"/>
  <c r="BG32" i="1"/>
  <c r="BF32" i="1"/>
  <c r="BE32" i="1"/>
  <c r="BD32" i="1"/>
  <c r="BC32" i="1"/>
  <c r="BB32" i="1"/>
  <c r="BA32" i="1"/>
  <c r="AZ32" i="1"/>
  <c r="AY32" i="1"/>
  <c r="AX32" i="1"/>
  <c r="E32" i="1"/>
  <c r="EL31" i="1"/>
  <c r="EK31" i="1"/>
  <c r="EJ31" i="1"/>
  <c r="EI31" i="1"/>
  <c r="EH31" i="1"/>
  <c r="EG31" i="1"/>
  <c r="EF31" i="1"/>
  <c r="BO31" i="1"/>
  <c r="BN31" i="1"/>
  <c r="BM31" i="1"/>
  <c r="BL31" i="1"/>
  <c r="BK31" i="1"/>
  <c r="BJ31" i="1"/>
  <c r="BI31" i="1"/>
  <c r="BH31" i="1"/>
  <c r="BG31" i="1"/>
  <c r="BF31" i="1"/>
  <c r="BE31" i="1"/>
  <c r="BD31" i="1"/>
  <c r="BC31" i="1"/>
  <c r="BB31" i="1"/>
  <c r="BA31" i="1"/>
  <c r="AZ31" i="1"/>
  <c r="AY31" i="1"/>
  <c r="AX31" i="1"/>
  <c r="E31" i="1"/>
  <c r="EJ30" i="1"/>
  <c r="EI30" i="1"/>
  <c r="EH30" i="1"/>
  <c r="EG30" i="1"/>
  <c r="EF30" i="1"/>
  <c r="BO30" i="1"/>
  <c r="BN30" i="1"/>
  <c r="BM30" i="1"/>
  <c r="BL30" i="1"/>
  <c r="BK30" i="1"/>
  <c r="BJ30" i="1"/>
  <c r="BI30" i="1"/>
  <c r="BH30" i="1"/>
  <c r="BG30" i="1"/>
  <c r="BF30" i="1"/>
  <c r="BE30" i="1"/>
  <c r="BD30" i="1"/>
  <c r="BC30" i="1"/>
  <c r="BB30" i="1"/>
  <c r="BA30" i="1"/>
  <c r="AZ30" i="1"/>
  <c r="AY30" i="1"/>
  <c r="AX30" i="1"/>
  <c r="E30" i="1"/>
  <c r="EL29" i="1"/>
  <c r="EK29" i="1"/>
  <c r="EJ29" i="1"/>
  <c r="EI29" i="1"/>
  <c r="EH29" i="1"/>
  <c r="EG29" i="1"/>
  <c r="EF29" i="1"/>
  <c r="BO29" i="1"/>
  <c r="BN29" i="1"/>
  <c r="BM29" i="1"/>
  <c r="BL29" i="1"/>
  <c r="BK29" i="1"/>
  <c r="BJ29" i="1"/>
  <c r="BI29" i="1"/>
  <c r="BH29" i="1"/>
  <c r="BG29" i="1"/>
  <c r="BF29" i="1"/>
  <c r="BE29" i="1"/>
  <c r="BD29" i="1"/>
  <c r="BC29" i="1"/>
  <c r="BB29" i="1"/>
  <c r="BA29" i="1"/>
  <c r="AZ29" i="1"/>
  <c r="AY29" i="1"/>
  <c r="AX29" i="1"/>
  <c r="E29" i="1"/>
  <c r="EL28" i="1"/>
  <c r="EK28" i="1"/>
  <c r="EJ28" i="1"/>
  <c r="EI28" i="1"/>
  <c r="EH28" i="1"/>
  <c r="EG28" i="1"/>
  <c r="EF28" i="1"/>
  <c r="BO28" i="1"/>
  <c r="BN28" i="1"/>
  <c r="BM28" i="1"/>
  <c r="BL28" i="1"/>
  <c r="BK28" i="1"/>
  <c r="BJ28" i="1"/>
  <c r="BI28" i="1"/>
  <c r="BH28" i="1"/>
  <c r="BG28" i="1"/>
  <c r="BF28" i="1"/>
  <c r="BE28" i="1"/>
  <c r="BD28" i="1"/>
  <c r="BC28" i="1"/>
  <c r="BB28" i="1"/>
  <c r="BA28" i="1"/>
  <c r="AZ28" i="1"/>
  <c r="AY28" i="1"/>
  <c r="AX28" i="1"/>
  <c r="E28" i="1"/>
  <c r="EL26" i="1"/>
  <c r="EK26" i="1"/>
  <c r="EJ26" i="1"/>
  <c r="EI26" i="1"/>
  <c r="EH26" i="1"/>
  <c r="EG26" i="1"/>
  <c r="EF26" i="1"/>
  <c r="BO26" i="1"/>
  <c r="BN26" i="1"/>
  <c r="BM26" i="1"/>
  <c r="BL26" i="1"/>
  <c r="BK26" i="1"/>
  <c r="BJ26" i="1"/>
  <c r="BI26" i="1"/>
  <c r="BH26" i="1"/>
  <c r="BG26" i="1"/>
  <c r="BF26" i="1"/>
  <c r="BE26" i="1"/>
  <c r="BD26" i="1"/>
  <c r="BC26" i="1"/>
  <c r="BB26" i="1"/>
  <c r="BA26" i="1"/>
  <c r="AZ26" i="1"/>
  <c r="AY26" i="1"/>
  <c r="AX26" i="1"/>
  <c r="E26" i="1"/>
  <c r="EJ25" i="1"/>
  <c r="EI25" i="1"/>
  <c r="EH25" i="1"/>
  <c r="EG25" i="1"/>
  <c r="EF25" i="1"/>
  <c r="BO25" i="1"/>
  <c r="BN25" i="1"/>
  <c r="BM25" i="1"/>
  <c r="BL25" i="1"/>
  <c r="BK25" i="1"/>
  <c r="BJ25" i="1"/>
  <c r="BI25" i="1"/>
  <c r="BH25" i="1"/>
  <c r="BG25" i="1"/>
  <c r="BF25" i="1"/>
  <c r="BE25" i="1"/>
  <c r="BD25" i="1"/>
  <c r="BC25" i="1"/>
  <c r="BB25" i="1"/>
  <c r="BA25" i="1"/>
  <c r="AZ25" i="1"/>
  <c r="AY25" i="1"/>
  <c r="AX25" i="1"/>
  <c r="E25" i="1"/>
  <c r="EL24" i="1"/>
  <c r="EK24" i="1"/>
  <c r="EJ24" i="1"/>
  <c r="EI24" i="1"/>
  <c r="EH24" i="1"/>
  <c r="EG24" i="1"/>
  <c r="EF24" i="1"/>
  <c r="BO24" i="1"/>
  <c r="BN24" i="1"/>
  <c r="BM24" i="1"/>
  <c r="BL24" i="1"/>
  <c r="BK24" i="1"/>
  <c r="BJ24" i="1"/>
  <c r="BI24" i="1"/>
  <c r="BH24" i="1"/>
  <c r="BG24" i="1"/>
  <c r="BF24" i="1"/>
  <c r="BE24" i="1"/>
  <c r="BD24" i="1"/>
  <c r="BC24" i="1"/>
  <c r="BB24" i="1"/>
  <c r="BA24" i="1"/>
  <c r="AZ24" i="1"/>
  <c r="AY24" i="1"/>
  <c r="AX24" i="1"/>
  <c r="E24" i="1"/>
  <c r="EL23" i="1"/>
  <c r="EK23" i="1"/>
  <c r="EJ23" i="1"/>
  <c r="EI23" i="1"/>
  <c r="EH23" i="1"/>
  <c r="EG23" i="1"/>
  <c r="EF23" i="1"/>
  <c r="BO23" i="1"/>
  <c r="BN23" i="1"/>
  <c r="BM23" i="1"/>
  <c r="BL23" i="1"/>
  <c r="BK23" i="1"/>
  <c r="BJ23" i="1"/>
  <c r="BI23" i="1"/>
  <c r="BH23" i="1"/>
  <c r="BG23" i="1"/>
  <c r="BF23" i="1"/>
  <c r="BE23" i="1"/>
  <c r="BD23" i="1"/>
  <c r="BC23" i="1"/>
  <c r="BB23" i="1"/>
  <c r="BA23" i="1"/>
  <c r="AZ23" i="1"/>
  <c r="AY23" i="1"/>
  <c r="AX23" i="1"/>
  <c r="E23" i="1"/>
  <c r="EL22" i="1"/>
  <c r="EK22" i="1"/>
  <c r="EJ22" i="1"/>
  <c r="EI22" i="1"/>
  <c r="EH22" i="1"/>
  <c r="EG22" i="1"/>
  <c r="EF22" i="1"/>
  <c r="BO22" i="1"/>
  <c r="BN22" i="1"/>
  <c r="BM22" i="1"/>
  <c r="BL22" i="1"/>
  <c r="BK22" i="1"/>
  <c r="BJ22" i="1"/>
  <c r="BI22" i="1"/>
  <c r="BH22" i="1"/>
  <c r="BG22" i="1"/>
  <c r="BF22" i="1"/>
  <c r="BE22" i="1"/>
  <c r="BD22" i="1"/>
  <c r="BC22" i="1"/>
  <c r="BB22" i="1"/>
  <c r="BA22" i="1"/>
  <c r="AZ22" i="1"/>
  <c r="AY22" i="1"/>
  <c r="AX22" i="1"/>
  <c r="E22" i="1"/>
  <c r="EH21" i="1"/>
  <c r="EG21" i="1"/>
  <c r="EF21" i="1"/>
  <c r="BO21" i="1"/>
  <c r="BN21" i="1"/>
  <c r="BM21" i="1"/>
  <c r="BL21" i="1"/>
  <c r="BK21" i="1"/>
  <c r="BJ21" i="1"/>
  <c r="BI21" i="1"/>
  <c r="BH21" i="1"/>
  <c r="BG21" i="1"/>
  <c r="BF21" i="1"/>
  <c r="BE21" i="1"/>
  <c r="BD21" i="1"/>
  <c r="BC21" i="1"/>
  <c r="BB21" i="1"/>
  <c r="BA21" i="1"/>
  <c r="AZ21" i="1"/>
  <c r="AY21" i="1"/>
  <c r="AX21" i="1"/>
  <c r="E21" i="1"/>
  <c r="EK20" i="1"/>
  <c r="EJ20" i="1"/>
  <c r="EI20" i="1"/>
  <c r="EH20" i="1"/>
  <c r="EG20" i="1"/>
  <c r="EF20" i="1"/>
  <c r="BO20" i="1"/>
  <c r="BN20" i="1"/>
  <c r="BM20" i="1"/>
  <c r="BL20" i="1"/>
  <c r="BK20" i="1"/>
  <c r="BJ20" i="1"/>
  <c r="BI20" i="1"/>
  <c r="BH20" i="1"/>
  <c r="BG20" i="1"/>
  <c r="BF20" i="1"/>
  <c r="BE20" i="1"/>
  <c r="BD20" i="1"/>
  <c r="BC20" i="1"/>
  <c r="BB20" i="1"/>
  <c r="BA20" i="1"/>
  <c r="AZ20" i="1"/>
  <c r="AY20" i="1"/>
  <c r="AX20" i="1"/>
  <c r="E20" i="1"/>
  <c r="EH19" i="1"/>
  <c r="EG19" i="1"/>
  <c r="EF19" i="1"/>
  <c r="BO19" i="1"/>
  <c r="BN19" i="1"/>
  <c r="BM19" i="1"/>
  <c r="BL19" i="1"/>
  <c r="BK19" i="1"/>
  <c r="BJ19" i="1"/>
  <c r="BI19" i="1"/>
  <c r="BH19" i="1"/>
  <c r="BG19" i="1"/>
  <c r="BF19" i="1"/>
  <c r="BE19" i="1"/>
  <c r="BD19" i="1"/>
  <c r="BC19" i="1"/>
  <c r="BB19" i="1"/>
  <c r="BA19" i="1"/>
  <c r="AZ19" i="1"/>
  <c r="AY19" i="1"/>
  <c r="AX19" i="1"/>
  <c r="E19" i="1"/>
  <c r="EH18" i="1"/>
  <c r="EG18" i="1"/>
  <c r="EF18" i="1"/>
  <c r="BO18" i="1"/>
  <c r="BN18" i="1"/>
  <c r="BM18" i="1"/>
  <c r="BL18" i="1"/>
  <c r="BK18" i="1"/>
  <c r="BJ18" i="1"/>
  <c r="BI18" i="1"/>
  <c r="BH18" i="1"/>
  <c r="BG18" i="1"/>
  <c r="BF18" i="1"/>
  <c r="BE18" i="1"/>
  <c r="BD18" i="1"/>
  <c r="BC18" i="1"/>
  <c r="BB18" i="1"/>
  <c r="BA18" i="1"/>
  <c r="AZ18" i="1"/>
  <c r="AY18" i="1"/>
  <c r="AX18" i="1"/>
  <c r="E18" i="1"/>
  <c r="EL17" i="1"/>
  <c r="EK17" i="1"/>
  <c r="EJ17" i="1"/>
  <c r="EI17" i="1"/>
  <c r="EH17" i="1"/>
  <c r="EG17" i="1"/>
  <c r="EF17" i="1"/>
  <c r="BO17" i="1"/>
  <c r="BN17" i="1"/>
  <c r="BM17" i="1"/>
  <c r="BL17" i="1"/>
  <c r="BK17" i="1"/>
  <c r="BJ17" i="1"/>
  <c r="BI17" i="1"/>
  <c r="BH17" i="1"/>
  <c r="BG17" i="1"/>
  <c r="BF17" i="1"/>
  <c r="BE17" i="1"/>
  <c r="BD17" i="1"/>
  <c r="BC17" i="1"/>
  <c r="BB17" i="1"/>
  <c r="BA17" i="1"/>
  <c r="AZ17" i="1"/>
  <c r="AY17" i="1"/>
  <c r="AX17" i="1"/>
  <c r="E17" i="1"/>
  <c r="EL15" i="1"/>
  <c r="EK15" i="1"/>
  <c r="EJ15" i="1"/>
  <c r="EI15" i="1"/>
  <c r="EH15" i="1"/>
  <c r="EG15" i="1"/>
  <c r="EF15" i="1"/>
  <c r="BO15" i="1"/>
  <c r="BN15" i="1"/>
  <c r="BM15" i="1"/>
  <c r="BL15" i="1"/>
  <c r="BK15" i="1"/>
  <c r="BJ15" i="1"/>
  <c r="BI15" i="1"/>
  <c r="BH15" i="1"/>
  <c r="BG15" i="1"/>
  <c r="BF15" i="1"/>
  <c r="BE15" i="1"/>
  <c r="BD15" i="1"/>
  <c r="BC15" i="1"/>
  <c r="BB15" i="1"/>
  <c r="BA15" i="1"/>
  <c r="AZ15" i="1"/>
  <c r="AY15" i="1"/>
  <c r="AX15" i="1"/>
  <c r="E15" i="1"/>
  <c r="EI14" i="1"/>
  <c r="EH14" i="1"/>
  <c r="EG14" i="1"/>
  <c r="EF14" i="1"/>
  <c r="BO14" i="1"/>
  <c r="BN14" i="1"/>
  <c r="BM14" i="1"/>
  <c r="BL14" i="1"/>
  <c r="BK14" i="1"/>
  <c r="BJ14" i="1"/>
  <c r="BI14" i="1"/>
  <c r="BH14" i="1"/>
  <c r="BG14" i="1"/>
  <c r="BF14" i="1"/>
  <c r="BE14" i="1"/>
  <c r="BD14" i="1"/>
  <c r="BC14" i="1"/>
  <c r="BB14" i="1"/>
  <c r="BA14" i="1"/>
  <c r="AZ14" i="1"/>
  <c r="AY14" i="1"/>
  <c r="AX14" i="1"/>
  <c r="E14" i="1"/>
  <c r="EL13" i="1"/>
  <c r="EK13" i="1"/>
  <c r="EJ13" i="1"/>
  <c r="EI13" i="1"/>
  <c r="EH13" i="1"/>
  <c r="EG13" i="1"/>
  <c r="EF13" i="1"/>
  <c r="BO13" i="1"/>
  <c r="BN13" i="1"/>
  <c r="BM13" i="1"/>
  <c r="BL13" i="1"/>
  <c r="BK13" i="1"/>
  <c r="BJ13" i="1"/>
  <c r="BI13" i="1"/>
  <c r="BH13" i="1"/>
  <c r="BG13" i="1"/>
  <c r="BF13" i="1"/>
  <c r="BE13" i="1"/>
  <c r="BD13" i="1"/>
  <c r="BC13" i="1"/>
  <c r="BB13" i="1"/>
  <c r="BA13" i="1"/>
  <c r="AZ13" i="1"/>
  <c r="AY13" i="1"/>
  <c r="AX13" i="1"/>
  <c r="E13" i="1"/>
  <c r="EK12" i="1"/>
  <c r="EJ12" i="1"/>
  <c r="EI12" i="1"/>
  <c r="EH12" i="1"/>
  <c r="EG12" i="1"/>
  <c r="EF12" i="1"/>
  <c r="BO12" i="1"/>
  <c r="BN12" i="1"/>
  <c r="BM12" i="1"/>
  <c r="BL12" i="1"/>
  <c r="BK12" i="1"/>
  <c r="BJ12" i="1"/>
  <c r="BI12" i="1"/>
  <c r="BH12" i="1"/>
  <c r="BG12" i="1"/>
  <c r="BF12" i="1"/>
  <c r="BE12" i="1"/>
  <c r="BD12" i="1"/>
  <c r="BC12" i="1"/>
  <c r="BB12" i="1"/>
  <c r="BA12" i="1"/>
  <c r="AZ12" i="1"/>
  <c r="AY12" i="1"/>
  <c r="AX12" i="1"/>
  <c r="E12" i="1"/>
  <c r="EL11" i="1"/>
  <c r="EK11" i="1"/>
  <c r="EJ11" i="1"/>
  <c r="EI11" i="1"/>
  <c r="EH11" i="1"/>
  <c r="EG11" i="1"/>
  <c r="EF11" i="1"/>
  <c r="BO11" i="1"/>
  <c r="BN11" i="1"/>
  <c r="BM11" i="1"/>
  <c r="BL11" i="1"/>
  <c r="BK11" i="1"/>
  <c r="BJ11" i="1"/>
  <c r="BI11" i="1"/>
  <c r="BH11" i="1"/>
  <c r="BG11" i="1"/>
  <c r="BF11" i="1"/>
  <c r="BE11" i="1"/>
  <c r="BD11" i="1"/>
  <c r="BC11" i="1"/>
  <c r="BB11" i="1"/>
  <c r="BA11" i="1"/>
  <c r="AZ11" i="1"/>
  <c r="AY11" i="1"/>
  <c r="AX11" i="1"/>
  <c r="E11" i="1"/>
  <c r="EL10" i="1"/>
  <c r="EK10" i="1"/>
  <c r="EJ10" i="1"/>
  <c r="EI10" i="1"/>
  <c r="EH10" i="1"/>
  <c r="EG10" i="1"/>
  <c r="EF10" i="1"/>
  <c r="BO10" i="1"/>
  <c r="BN10" i="1"/>
  <c r="BM10" i="1"/>
  <c r="BL10" i="1"/>
  <c r="BK10" i="1"/>
  <c r="BJ10" i="1"/>
  <c r="BI10" i="1"/>
  <c r="BH10" i="1"/>
  <c r="BG10" i="1"/>
  <c r="BF10" i="1"/>
  <c r="BE10" i="1"/>
  <c r="BD10" i="1"/>
  <c r="BC10" i="1"/>
  <c r="BB10" i="1"/>
  <c r="BA10" i="1"/>
  <c r="AZ10" i="1"/>
  <c r="AY10" i="1"/>
  <c r="AX10" i="1"/>
  <c r="E10" i="1"/>
  <c r="EI9" i="1"/>
  <c r="EH9" i="1"/>
  <c r="EG9" i="1"/>
  <c r="EF9" i="1"/>
  <c r="BO9" i="1"/>
  <c r="BN9" i="1"/>
  <c r="BM9" i="1"/>
  <c r="BL9" i="1"/>
  <c r="BK9" i="1"/>
  <c r="BJ9" i="1"/>
  <c r="BI9" i="1"/>
  <c r="BH9" i="1"/>
  <c r="BG9" i="1"/>
  <c r="BF9" i="1"/>
  <c r="BE9" i="1"/>
  <c r="BD9" i="1"/>
  <c r="BC9" i="1"/>
  <c r="BB9" i="1"/>
  <c r="BA9" i="1"/>
  <c r="AZ9" i="1"/>
  <c r="AY9" i="1"/>
  <c r="AX9" i="1"/>
  <c r="E9" i="1"/>
  <c r="EL8" i="1"/>
  <c r="EK8" i="1"/>
  <c r="EJ8" i="1"/>
  <c r="EI8" i="1"/>
  <c r="EH8" i="1"/>
  <c r="EG8" i="1"/>
  <c r="EF8" i="1"/>
  <c r="BO8" i="1"/>
  <c r="BN8" i="1"/>
  <c r="BM8" i="1"/>
  <c r="BL8" i="1"/>
  <c r="BK8" i="1"/>
  <c r="BJ8" i="1"/>
  <c r="BI8" i="1"/>
  <c r="BH8" i="1"/>
  <c r="BG8" i="1"/>
  <c r="BF8" i="1"/>
  <c r="BE8" i="1"/>
  <c r="BD8" i="1"/>
  <c r="BC8" i="1"/>
  <c r="BB8" i="1"/>
  <c r="BA8" i="1"/>
  <c r="AZ8" i="1"/>
  <c r="AY8" i="1"/>
  <c r="AX8" i="1"/>
  <c r="E8" i="1"/>
  <c r="EL7" i="1"/>
  <c r="EK7" i="1"/>
  <c r="EJ7" i="1"/>
  <c r="EI7" i="1"/>
  <c r="EH7" i="1"/>
  <c r="EG7" i="1"/>
  <c r="EF7" i="1"/>
  <c r="BO7" i="1"/>
  <c r="BN7" i="1"/>
  <c r="BM7" i="1"/>
  <c r="BL7" i="1"/>
  <c r="BK7" i="1"/>
  <c r="BJ7" i="1"/>
  <c r="BI7" i="1"/>
  <c r="BH7" i="1"/>
  <c r="BG7" i="1"/>
  <c r="BF7" i="1"/>
  <c r="BE7" i="1"/>
  <c r="BD7" i="1"/>
  <c r="BC7" i="1"/>
  <c r="BB7" i="1"/>
  <c r="BA7" i="1"/>
  <c r="AZ7" i="1"/>
  <c r="AY7" i="1"/>
  <c r="AX7" i="1"/>
  <c r="E7" i="1"/>
  <c r="EH6" i="1"/>
  <c r="EG6" i="1"/>
  <c r="EF6" i="1"/>
  <c r="BO6" i="1"/>
  <c r="BN6" i="1"/>
  <c r="BM6" i="1"/>
  <c r="BL6" i="1"/>
  <c r="BK6" i="1"/>
  <c r="BJ6" i="1"/>
  <c r="BI6" i="1"/>
  <c r="BH6" i="1"/>
  <c r="BG6" i="1"/>
  <c r="BF6" i="1"/>
  <c r="BE6" i="1"/>
  <c r="BD6" i="1"/>
  <c r="BC6" i="1"/>
  <c r="BB6" i="1"/>
  <c r="BA6" i="1"/>
  <c r="AZ6" i="1"/>
  <c r="AY6" i="1"/>
  <c r="AX6" i="1"/>
  <c r="E6" i="1"/>
  <c r="BN77" i="3" l="1"/>
  <c r="BD77" i="3"/>
  <c r="BF77" i="3"/>
  <c r="AR79" i="3"/>
  <c r="BH76" i="3"/>
  <c r="BI77" i="3"/>
  <c r="BG77" i="3"/>
  <c r="BK77" i="3"/>
  <c r="BI76" i="3"/>
  <c r="BH77" i="3"/>
  <c r="BL77" i="3"/>
  <c r="BE77" i="3"/>
  <c r="BJ76" i="3"/>
  <c r="BE116" i="5"/>
  <c r="BM30" i="10"/>
  <c r="BD116" i="5"/>
  <c r="BK76" i="3"/>
  <c r="BG149" i="4"/>
  <c r="BD150" i="4"/>
  <c r="BF116" i="5"/>
  <c r="BN117" i="5"/>
  <c r="BM42" i="6"/>
  <c r="BE21" i="8"/>
  <c r="BN30" i="10"/>
  <c r="BL76" i="3"/>
  <c r="BJ77" i="3"/>
  <c r="BH149" i="4"/>
  <c r="BG116" i="5"/>
  <c r="BC117" i="5"/>
  <c r="BF41" i="6"/>
  <c r="BN42" i="6"/>
  <c r="BJ46" i="7"/>
  <c r="BI20" i="8"/>
  <c r="BE78" i="9"/>
  <c r="BF29" i="10"/>
  <c r="BM76" i="3"/>
  <c r="BI149" i="4"/>
  <c r="BK46" i="7"/>
  <c r="BJ20" i="8"/>
  <c r="BF78" i="9"/>
  <c r="BG29" i="10"/>
  <c r="BN76" i="3"/>
  <c r="BJ149" i="4"/>
  <c r="BI116" i="5"/>
  <c r="BH41" i="6"/>
  <c r="BL46" i="7"/>
  <c r="BG78" i="9"/>
  <c r="BH29" i="10"/>
  <c r="BK149" i="4"/>
  <c r="BJ116" i="5"/>
  <c r="BI41" i="6"/>
  <c r="BM46" i="7"/>
  <c r="BL20" i="8"/>
  <c r="BH78" i="9"/>
  <c r="BI29" i="10"/>
  <c r="BD76" i="3"/>
  <c r="BL149" i="4"/>
  <c r="BK116" i="5"/>
  <c r="BJ41" i="6"/>
  <c r="BN46" i="7"/>
  <c r="BM20" i="8"/>
  <c r="BI78" i="9"/>
  <c r="BJ29" i="10"/>
  <c r="BK42" i="6"/>
  <c r="BE76" i="3"/>
  <c r="BC46" i="7"/>
  <c r="BN20" i="8"/>
  <c r="BJ78" i="9"/>
  <c r="BK29" i="10"/>
  <c r="BF76" i="3"/>
  <c r="BG76" i="3"/>
</calcChain>
</file>

<file path=xl/sharedStrings.xml><?xml version="1.0" encoding="utf-8"?>
<sst xmlns="http://schemas.openxmlformats.org/spreadsheetml/2006/main" count="30895" uniqueCount="3135">
  <si>
    <t>Osztály</t>
  </si>
  <si>
    <t>Dátum</t>
  </si>
  <si>
    <t>Bevonta</t>
  </si>
  <si>
    <t>Megjegyzés</t>
  </si>
  <si>
    <t>Születési dátum</t>
  </si>
  <si>
    <t>Kor</t>
  </si>
  <si>
    <t>Magasság</t>
  </si>
  <si>
    <t>Súly</t>
  </si>
  <si>
    <t>Diagnózis</t>
  </si>
  <si>
    <t>SAPS II (pts)</t>
  </si>
  <si>
    <t>PM %</t>
  </si>
  <si>
    <t>ITO napok</t>
  </si>
  <si>
    <t>Kimenetel ITO</t>
  </si>
  <si>
    <t>túlél=1/meghal=2</t>
  </si>
  <si>
    <t>Kórházi napok</t>
  </si>
  <si>
    <t>Kimenetel kórház</t>
  </si>
  <si>
    <t>Lélegeztetés (n)</t>
  </si>
  <si>
    <t>Vazopresszor (n)</t>
  </si>
  <si>
    <t>Dialízis (alk)</t>
  </si>
  <si>
    <t>Góc</t>
  </si>
  <si>
    <t>Infekció forrás</t>
  </si>
  <si>
    <t>Feltételezett góc igazolódott-e (igen-1/nem-2)</t>
  </si>
  <si>
    <t>Ha nem, mi volt az?</t>
  </si>
  <si>
    <t>Testhőmérséklet</t>
  </si>
  <si>
    <r>
      <rPr>
        <sz val="12"/>
        <color theme="1"/>
        <rFont val="Times New Roman"/>
        <family val="1"/>
      </rPr>
      <t>&lt;36</t>
    </r>
    <r>
      <rPr>
        <sz val="12"/>
        <color rgb="FF000000"/>
        <rFont val="Times New Roman"/>
        <family val="1"/>
      </rPr>
      <t>°C;&gt;38°C</t>
    </r>
  </si>
  <si>
    <t>Fehérvérsejtszám</t>
  </si>
  <si>
    <t>&lt;4.000;&gt;12.000</t>
  </si>
  <si>
    <t>Gázcsereromlás</t>
  </si>
  <si>
    <t>Akut tudatzavar</t>
  </si>
  <si>
    <t>Haemodinamikai instabilitás</t>
  </si>
  <si>
    <t>PCT szint kiugrás</t>
  </si>
  <si>
    <t>kezdeti PCT</t>
  </si>
  <si>
    <t>Volt-e infekció?</t>
  </si>
  <si>
    <t>Kezelés: Eff/Ineff</t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</si>
  <si>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</si>
  <si>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8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</si>
  <si>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16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</si>
  <si>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</si>
  <si>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</si>
  <si>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</si>
  <si>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</si>
  <si>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</si>
  <si>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</si>
  <si>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t>% 0-8</t>
  </si>
  <si>
    <t>% 0-16</t>
  </si>
  <si>
    <t>% 0-24</t>
  </si>
  <si>
    <t>% 8-16</t>
  </si>
  <si>
    <t>% 16-24</t>
  </si>
  <si>
    <t>% 8-24</t>
  </si>
  <si>
    <t>% T0-T8</t>
  </si>
  <si>
    <t>% T8-T16</t>
  </si>
  <si>
    <t>% T16-T24</t>
  </si>
  <si>
    <t>% T0-T16</t>
  </si>
  <si>
    <t>%T0_T24</t>
  </si>
  <si>
    <t>% T8_T24</t>
  </si>
  <si>
    <t>delta T0-T8</t>
  </si>
  <si>
    <t>delta T8-T16</t>
  </si>
  <si>
    <t>delta T16-T24</t>
  </si>
  <si>
    <t>delta T0-T16</t>
  </si>
  <si>
    <t>delta T0-T24</t>
  </si>
  <si>
    <t>delta T8-T24</t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</si>
  <si>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</si>
  <si>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</si>
  <si>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</si>
  <si>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</si>
  <si>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</si>
  <si>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</si>
  <si>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</si>
  <si>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</si>
  <si>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8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</si>
  <si>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16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</si>
  <si>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</si>
  <si>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</si>
  <si>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</si>
  <si>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</si>
  <si>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</si>
  <si>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</si>
  <si>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</si>
  <si>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</si>
  <si>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</si>
  <si>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</si>
  <si>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</si>
  <si>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</si>
  <si>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</si>
  <si>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</si>
  <si>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</si>
  <si>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</si>
  <si>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</si>
  <si>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</si>
  <si>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</si>
  <si>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</si>
  <si>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</si>
  <si>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</si>
  <si>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</si>
  <si>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</si>
  <si>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</si>
  <si>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</si>
  <si>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</si>
  <si>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</si>
  <si>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</si>
  <si>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</si>
  <si>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</si>
  <si>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</si>
  <si>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</si>
  <si>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</si>
  <si>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</si>
  <si>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</si>
  <si>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</si>
  <si>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</si>
  <si>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</si>
  <si>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</si>
  <si>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</si>
  <si>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t>AB th (eff=8;ineff=9)</t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</si>
  <si>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</si>
  <si>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</si>
  <si>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</si>
  <si>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</si>
  <si>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</si>
  <si>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</si>
  <si>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</si>
  <si>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</si>
  <si>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</si>
  <si>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</si>
  <si>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</si>
  <si>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</si>
  <si>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</si>
  <si>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</si>
  <si>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</si>
  <si>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</si>
  <si>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</si>
  <si>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</si>
  <si>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</si>
  <si>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</si>
  <si>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</si>
  <si>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</si>
  <si>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</si>
  <si>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</si>
  <si>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</si>
  <si>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</si>
  <si>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</si>
  <si>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</si>
  <si>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</si>
  <si>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</si>
  <si>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</si>
  <si>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</si>
  <si>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</si>
  <si>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</si>
  <si>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</si>
  <si>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</si>
  <si>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</si>
  <si>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</si>
  <si>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</si>
  <si>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</si>
  <si>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</si>
  <si>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</si>
  <si>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</si>
  <si>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</si>
  <si>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</si>
  <si>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</si>
  <si>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</si>
  <si>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</si>
  <si>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</si>
  <si>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</si>
  <si>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</si>
  <si>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</si>
  <si>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</si>
  <si>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</si>
  <si>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</si>
  <si>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</si>
  <si>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</si>
  <si>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</si>
  <si>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</si>
  <si>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</si>
  <si>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</si>
  <si>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</si>
  <si>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</si>
  <si>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</si>
  <si>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</si>
  <si>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</si>
  <si>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</si>
  <si>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</si>
  <si>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</si>
  <si>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</si>
  <si>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</si>
  <si>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</si>
  <si>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</si>
  <si>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</si>
  <si>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</si>
  <si>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</si>
  <si>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</si>
  <si>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</si>
  <si>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t>Nap1</t>
  </si>
  <si>
    <t>Nap2</t>
  </si>
  <si>
    <t>Nap3</t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</si>
  <si>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</si>
  <si>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</si>
  <si>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</si>
  <si>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t>HR</t>
  </si>
  <si>
    <t>Sys RR</t>
  </si>
  <si>
    <t>BT</t>
  </si>
  <si>
    <t>Lélegezt</t>
  </si>
  <si>
    <t>PaO2</t>
  </si>
  <si>
    <t>FiO2</t>
  </si>
  <si>
    <t>Vizelet</t>
  </si>
  <si>
    <t>BUN</t>
  </si>
  <si>
    <t>WBC</t>
  </si>
  <si>
    <t>K</t>
  </si>
  <si>
    <t>Na</t>
  </si>
  <si>
    <t>Bi</t>
  </si>
  <si>
    <t>Bicarb</t>
  </si>
  <si>
    <t>GCS</t>
  </si>
  <si>
    <t>Intézeti felvtel</t>
  </si>
  <si>
    <t>Bevonás időpontja</t>
  </si>
  <si>
    <t>Bevonásig eltelt ITO napok</t>
  </si>
  <si>
    <t>Zsolt besorolása</t>
  </si>
  <si>
    <t>Mintavétel tenyésztésre</t>
  </si>
  <si>
    <t>Tenyésztés eredménye</t>
  </si>
  <si>
    <t>Közlés időpontja (nap)</t>
  </si>
  <si>
    <t>Antibiotikum érzékenység</t>
  </si>
  <si>
    <t>Antibiotikum terápia</t>
  </si>
  <si>
    <r>
      <rPr>
        <sz val="12"/>
        <color theme="1"/>
        <rFont val="Times New Roman"/>
        <family val="1"/>
      </rPr>
      <t>PaO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</si>
  <si>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FiO</t>
    </r>
    <r>
      <rPr>
        <vertAlign val="subscript"/>
        <sz val="12"/>
        <color rgb="FF000000"/>
        <rFont val="Times New Roman"/>
        <family val="1"/>
      </rPr>
      <t>2</t>
    </r>
  </si>
  <si>
    <t>Horowitz-kvóciens</t>
  </si>
  <si>
    <t>Lélegeztetve volt-e aznap</t>
  </si>
  <si>
    <t>TCT szám x1000</t>
  </si>
  <si>
    <t>Se bilirubin</t>
  </si>
  <si>
    <t>MAP</t>
  </si>
  <si>
    <t>Vazopresszor ml/ó</t>
  </si>
  <si>
    <t>Kreatinin</t>
  </si>
  <si>
    <t>Diurézis</t>
  </si>
  <si>
    <t>Total score pts</t>
  </si>
  <si>
    <t>Estimated mortality %</t>
  </si>
  <si>
    <t xml:space="preserve">Betegadatok </t>
  </si>
  <si>
    <t xml:space="preserve">Antibiotikum terápia indikációja </t>
  </si>
  <si>
    <t>Biokémiai markerek</t>
  </si>
  <si>
    <t>Mikrobiológia</t>
  </si>
  <si>
    <t>SOFA-score adatok</t>
  </si>
  <si>
    <t>SOFA score</t>
  </si>
  <si>
    <t>SAPS II score adatok</t>
  </si>
  <si>
    <t>II. Kórház</t>
  </si>
  <si>
    <t>Hankovszky</t>
  </si>
  <si>
    <t>2 nap, exit</t>
  </si>
  <si>
    <t>Septikus shock</t>
  </si>
  <si>
    <t>Exitus</t>
  </si>
  <si>
    <t>Valószínűsíthető</t>
  </si>
  <si>
    <t>Húgyút</t>
  </si>
  <si>
    <t>igen</t>
  </si>
  <si>
    <t>&gt;38</t>
  </si>
  <si>
    <t>&gt;12.000</t>
  </si>
  <si>
    <t>nem</t>
  </si>
  <si>
    <t>Yes</t>
  </si>
  <si>
    <t>Ineff</t>
  </si>
  <si>
    <t>VB, TB, HK</t>
  </si>
  <si>
    <t>MSSE +</t>
  </si>
  <si>
    <t>Vankomycin, Teicoplanin, Rifampicin, Tigeciklin</t>
  </si>
  <si>
    <t>Tienam</t>
  </si>
  <si>
    <t>Tienam, Vankomycin</t>
  </si>
  <si>
    <t>NA 40</t>
  </si>
  <si>
    <t>NA 28</t>
  </si>
  <si>
    <t>II Kórház</t>
  </si>
  <si>
    <t>Cont. Pulm., Dediast. Hemat.</t>
  </si>
  <si>
    <t>Légút</t>
  </si>
  <si>
    <t>VB, TB, HK, MRSA szűrés, fekély 4x</t>
  </si>
  <si>
    <t>TB</t>
  </si>
  <si>
    <t>St. Epidermidis, Proteus mirabilis</t>
  </si>
  <si>
    <t>Pseudomonas aeruginosa, St. Aureus</t>
  </si>
  <si>
    <t>x</t>
  </si>
  <si>
    <t>Carbapenem, Clindamycin, Amoxicillin, Clavulansav</t>
  </si>
  <si>
    <t>Levofloxacin</t>
  </si>
  <si>
    <t>Új Klinika</t>
  </si>
  <si>
    <t>Fr. Cranii, Reg. Parietal ld., HED</t>
  </si>
  <si>
    <t>Osztályra</t>
  </si>
  <si>
    <t>Hazabocsájtás</t>
  </si>
  <si>
    <t>Meningitis, légút</t>
  </si>
  <si>
    <t>Eff</t>
  </si>
  <si>
    <t>HK (CVC, art., szúrt), LQ</t>
  </si>
  <si>
    <t>SzB</t>
  </si>
  <si>
    <t>HK (szúrt), LQ, VB, TB</t>
  </si>
  <si>
    <t>S. haemoliticus</t>
  </si>
  <si>
    <t>Sarjadzó gomba</t>
  </si>
  <si>
    <t>E. coli</t>
  </si>
  <si>
    <t>Amoxi, Flucloxacillin, β laktám</t>
  </si>
  <si>
    <r>
      <rPr>
        <sz val="12"/>
        <color rgb="FF000000"/>
        <rFont val="Times New Roman"/>
        <family val="1"/>
      </rPr>
      <t>β</t>
    </r>
    <r>
      <rPr>
        <sz val="12"/>
        <color rgb="FF000000"/>
        <rFont val="Times New Roman"/>
        <family val="1"/>
      </rPr>
      <t xml:space="preserve"> laktám, Cefalosporin</t>
    </r>
  </si>
  <si>
    <t>Rocephin, Flucloxacillin</t>
  </si>
  <si>
    <t>Flucloxacillin</t>
  </si>
  <si>
    <t>3 nap, nincs beleegyező</t>
  </si>
  <si>
    <t>b.o. chr. Frontotemp. SDH</t>
  </si>
  <si>
    <t>ITO Orosháza</t>
  </si>
  <si>
    <t>Húgyút, koponya-, spinál drain</t>
  </si>
  <si>
    <t>HK (CVC, Art.), LQ, VB</t>
  </si>
  <si>
    <t>St. Aureus, E. coli,, Kl. Pneumoniae, MSSA +</t>
  </si>
  <si>
    <t>Vankomycin, Ertapenem</t>
  </si>
  <si>
    <t>Meropenem, Vankomycin</t>
  </si>
  <si>
    <t>Meropenem</t>
  </si>
  <si>
    <t>NA 15</t>
  </si>
  <si>
    <t>NA 10</t>
  </si>
  <si>
    <t>NA 8</t>
  </si>
  <si>
    <t>Súlyos sepsis</t>
  </si>
  <si>
    <t>Igazolt</t>
  </si>
  <si>
    <t>Lágyrész</t>
  </si>
  <si>
    <t>VB, HK, SzB, TB, Glut. Ingv.</t>
  </si>
  <si>
    <t>HK, széklet</t>
  </si>
  <si>
    <t>Bulla, MRSA szűrés</t>
  </si>
  <si>
    <t>neg.</t>
  </si>
  <si>
    <t>St. Haemolyticus, Pr. mirabilis, St. Hominis</t>
  </si>
  <si>
    <t>St. Pyogenes</t>
  </si>
  <si>
    <t>Tienam, Dalacin</t>
  </si>
  <si>
    <t>Tienam, Dalacin, Penicillin</t>
  </si>
  <si>
    <t>Tienam, Dalacin, Penicillin, Amikin</t>
  </si>
  <si>
    <t>Penicillin, Amikin</t>
  </si>
  <si>
    <t>NA 6</t>
  </si>
  <si>
    <t>NA 3</t>
  </si>
  <si>
    <t>Sepsis</t>
  </si>
  <si>
    <t>Bel. Osztályra</t>
  </si>
  <si>
    <t>HK, VB, Sebváladék, MRSA szűrés, Torok, Orr</t>
  </si>
  <si>
    <t>VB, HK (art, CVC, szúrt)</t>
  </si>
  <si>
    <t>VB</t>
  </si>
  <si>
    <t>Str. Agalactiae, MRSA, St. Aureus</t>
  </si>
  <si>
    <t>MRSA +, St. Aureus</t>
  </si>
  <si>
    <t>Tienam, Dalacin, Penicillin, Vankomycin</t>
  </si>
  <si>
    <t>Penicillin, Vankomycin</t>
  </si>
  <si>
    <t>NA 7</t>
  </si>
  <si>
    <t>NA 1</t>
  </si>
  <si>
    <t>Seb. ITO</t>
  </si>
  <si>
    <t>5 nap</t>
  </si>
  <si>
    <t>G. Enteritis akuta, Septikus shock</t>
  </si>
  <si>
    <t>Infekt. Osztályra</t>
  </si>
  <si>
    <t>Gastrointestinum</t>
  </si>
  <si>
    <t>&lt;4.000</t>
  </si>
  <si>
    <t>HK (CVC, szúrt)</t>
  </si>
  <si>
    <t>St. Epidermidis</t>
  </si>
  <si>
    <t>neg</t>
  </si>
  <si>
    <t>Ciproflixacin, β laktám</t>
  </si>
  <si>
    <t>Ciprobay, Klion</t>
  </si>
  <si>
    <t>NA 2</t>
  </si>
  <si>
    <t>Na 3</t>
  </si>
  <si>
    <t>SAH</t>
  </si>
  <si>
    <t>Tüdő</t>
  </si>
  <si>
    <t>TB, HK (CVC, art, art.rad.), VB</t>
  </si>
  <si>
    <t>TB, LQ, HK (CVC, srt.), VC</t>
  </si>
  <si>
    <t>Enterococcus, St. Aureus, Haem. Infl., E. faecalis</t>
  </si>
  <si>
    <t>Vancomycin, Amoxicillin</t>
  </si>
  <si>
    <t>Tienam, Vankomycin, Avelox</t>
  </si>
  <si>
    <t>Tienam, Vankomyvin</t>
  </si>
  <si>
    <t>Tienam, Flucloxacillin</t>
  </si>
  <si>
    <t>NA 5</t>
  </si>
  <si>
    <t>Na 10</t>
  </si>
  <si>
    <t>3 nap</t>
  </si>
  <si>
    <t>Fr. Cost,  clav., C1, PTX</t>
  </si>
  <si>
    <t>Gyula ITO</t>
  </si>
  <si>
    <t>No</t>
  </si>
  <si>
    <t>HK (szúrt, art.), VB</t>
  </si>
  <si>
    <t>Tazocin</t>
  </si>
  <si>
    <t>Submand. Tályog., Fasciitis</t>
  </si>
  <si>
    <t>Szájseb. Osztályra</t>
  </si>
  <si>
    <t>Nyaki lágyrész</t>
  </si>
  <si>
    <t>Retropharingealis tályog</t>
  </si>
  <si>
    <t>TB, VB, HK (a, szúrt), sebváladék</t>
  </si>
  <si>
    <t>HK (gomba), Gomba PCR, HSV1,2, CMV</t>
  </si>
  <si>
    <t>Prevotella, Praviomonas, Fusobacterium</t>
  </si>
  <si>
    <t xml:space="preserve">Ent. Aerogens, Ent. Cloacae, </t>
  </si>
  <si>
    <t>CMV+, HSV+, gomba +</t>
  </si>
  <si>
    <t>Karbapene, Clyndamycin, Amioxicillin</t>
  </si>
  <si>
    <t>Piperacillin</t>
  </si>
  <si>
    <t>Augmentin, Klion</t>
  </si>
  <si>
    <t>Tienam, Clyndamycin, Penicillin</t>
  </si>
  <si>
    <t>Tienam, Clyndamycin, Penicillin, Candidas</t>
  </si>
  <si>
    <t>Traumás SAH, Resp. Insuff.</t>
  </si>
  <si>
    <t>Neurológia osztály</t>
  </si>
  <si>
    <t>Valószínűsítehtő</t>
  </si>
  <si>
    <t>BAL, TB, VB, HK (a., CVC, szúrt)</t>
  </si>
  <si>
    <t>HK (art., CVC, szúrt)</t>
  </si>
  <si>
    <t>St. Aureus, E. faecalis, Serracia marcestens</t>
  </si>
  <si>
    <t>Flucloxacillin, Moxifloxacin</t>
  </si>
  <si>
    <t>Augmentin</t>
  </si>
  <si>
    <t>Augmentin, Flucloxacillin, Avelox</t>
  </si>
  <si>
    <t>Augmentin, Flucloxacillin</t>
  </si>
  <si>
    <t>Avelox</t>
  </si>
  <si>
    <t>NA 4</t>
  </si>
  <si>
    <t>2 nap, nincs beleegyező</t>
  </si>
  <si>
    <t>Paralitikus ileus, card. Decomp, PF</t>
  </si>
  <si>
    <t>TB, VB, HK (art., CVC, szúrt)</t>
  </si>
  <si>
    <t>PS. Aeurginosa, MRSA+</t>
  </si>
  <si>
    <t xml:space="preserve">Amikacin, Vankomycin, </t>
  </si>
  <si>
    <t>Tazocin, Amikin</t>
  </si>
  <si>
    <t>Tazocin, Vankomycin</t>
  </si>
  <si>
    <t>2 nap</t>
  </si>
  <si>
    <t>Septikus shock, St.p.BBB</t>
  </si>
  <si>
    <t>Érseb. Osztályra</t>
  </si>
  <si>
    <t>Műtéti terület</t>
  </si>
  <si>
    <t>Műtéti ter., HK (szúrt art, szúrt CVC)</t>
  </si>
  <si>
    <t>Meronem, Vankomycin</t>
  </si>
  <si>
    <t>NA 20</t>
  </si>
  <si>
    <t>NA 8,5</t>
  </si>
  <si>
    <t>NA 0,5</t>
  </si>
  <si>
    <t>Mikor</t>
  </si>
  <si>
    <t>II.f. AVBlokk, HT, DCMP</t>
  </si>
  <si>
    <t>Axilla</t>
  </si>
  <si>
    <t>MRSA+, E. coli</t>
  </si>
  <si>
    <t>Vankomycin</t>
  </si>
  <si>
    <t>Rocephin</t>
  </si>
  <si>
    <t>Rocephin, Vankomycin</t>
  </si>
  <si>
    <t>Vankomycin, Meronem</t>
  </si>
  <si>
    <t>NA 12</t>
  </si>
  <si>
    <t>Akut veseelégt., anuria, urosepsis</t>
  </si>
  <si>
    <t>Urológia osztály</t>
  </si>
  <si>
    <t>HK</t>
  </si>
  <si>
    <t>Nephrostoma, VB</t>
  </si>
  <si>
    <t>Ent. Faecalis, E. coli</t>
  </si>
  <si>
    <t>Imipenem</t>
  </si>
  <si>
    <t>Lovas</t>
  </si>
  <si>
    <t>Tot. Cystect., peritonitis, sepsis</t>
  </si>
  <si>
    <t>Peritonitis</t>
  </si>
  <si>
    <t>Műtéti ter.</t>
  </si>
  <si>
    <t>MRSA szűrés, torok, inguinalis</t>
  </si>
  <si>
    <t>HK (CVC, art)</t>
  </si>
  <si>
    <t>Ent. Faecium, Candida albicans</t>
  </si>
  <si>
    <t>MRSA neg.</t>
  </si>
  <si>
    <t>Tienam, Amikin</t>
  </si>
  <si>
    <t>Tienam, Amikin, Fluconazol</t>
  </si>
  <si>
    <t>Vankomycin, Fluconazol</t>
  </si>
  <si>
    <t>Pneumonia</t>
  </si>
  <si>
    <t>HK, TB, VB</t>
  </si>
  <si>
    <t>Műtéti: punctatum, sebvál.</t>
  </si>
  <si>
    <t>G+ pálca, Bacillus sp.,</t>
  </si>
  <si>
    <t>Proteus mirabilis, E. coli, E. faecalis</t>
  </si>
  <si>
    <t>Gentamycin</t>
  </si>
  <si>
    <t>Rocephin, Klacid</t>
  </si>
  <si>
    <t>Tienam, Vankomycin, Gentamycin</t>
  </si>
  <si>
    <t>Tienam, Vankomycin, Gentamycin, Rifampicin</t>
  </si>
  <si>
    <t>NA 9</t>
  </si>
  <si>
    <t>Kör ITO</t>
  </si>
  <si>
    <t>nincs beleegyező</t>
  </si>
  <si>
    <t>HK (art), TB</t>
  </si>
  <si>
    <t>MRSA +, Ent. Faecium</t>
  </si>
  <si>
    <t>St. Aureus</t>
  </si>
  <si>
    <t>Tazocin, Cyprofloxacin</t>
  </si>
  <si>
    <t>Tazocin, Cyprofloxacin, Vankomycin</t>
  </si>
  <si>
    <t>NA 16</t>
  </si>
  <si>
    <t>NA 14</t>
  </si>
  <si>
    <t>4 nap</t>
  </si>
  <si>
    <t>Cholecysta perf., Sept.shock, peritonitis</t>
  </si>
  <si>
    <t>Cholecysta perforatio</t>
  </si>
  <si>
    <t>HK, TB, VB, hasűri minta</t>
  </si>
  <si>
    <t>Vankomycin, Klindamycin</t>
  </si>
  <si>
    <t>Tienam, Klion</t>
  </si>
  <si>
    <t>Tienam, Klion, Vankomycin</t>
  </si>
  <si>
    <t>NA 23</t>
  </si>
  <si>
    <t>NA 70</t>
  </si>
  <si>
    <t>St.p. CPR, chr. Veseelégtelenség</t>
  </si>
  <si>
    <t>Belgyó. Osztályra</t>
  </si>
  <si>
    <t>Kanül sepsis</t>
  </si>
  <si>
    <t>HK (art., CVC, szúrt), TB, CVC kanül</t>
  </si>
  <si>
    <t>széklet</t>
  </si>
  <si>
    <t>Pseudomonas aeruginosa, Enterobakt</t>
  </si>
  <si>
    <t>Tobramicin, Amikacin</t>
  </si>
  <si>
    <t>Akut nekrotizáló pancreatitis</t>
  </si>
  <si>
    <t>Seb. Osztályra</t>
  </si>
  <si>
    <t>Has</t>
  </si>
  <si>
    <t>HK, VB, TB</t>
  </si>
  <si>
    <t>Amoxicillin, Vankomycin</t>
  </si>
  <si>
    <t>Idegseb. Oszt.</t>
  </si>
  <si>
    <t>valószínűsített</t>
  </si>
  <si>
    <t>VB, HK (CVC, art., szúrt)</t>
  </si>
  <si>
    <t xml:space="preserve">St. Epidermidis, Ent. Aerogenes, </t>
  </si>
  <si>
    <t>Ciprofloxacin</t>
  </si>
  <si>
    <t>Tazocin, Amikin, Ciprofloxacin</t>
  </si>
  <si>
    <t>NA 2,5</t>
  </si>
  <si>
    <t>Szeptikus shokk</t>
  </si>
  <si>
    <t>Bal láb (gázgangréna)</t>
  </si>
  <si>
    <t>Műtéti ter., HK (szúrt), TB, VB</t>
  </si>
  <si>
    <t>Műtéti minta</t>
  </si>
  <si>
    <t>E coli</t>
  </si>
  <si>
    <t>Penicillin</t>
  </si>
  <si>
    <t>Penicillin, Klion, Tienam</t>
  </si>
  <si>
    <t>Penicillin, Tienam</t>
  </si>
  <si>
    <t>Ileus, tu. Colon, HT, IDDM</t>
  </si>
  <si>
    <t>ált. seb osztályra</t>
  </si>
  <si>
    <t>Ileus, sigma tumor</t>
  </si>
  <si>
    <t>&lt;36</t>
  </si>
  <si>
    <t>HK (CVC, atr., szúrt)</t>
  </si>
  <si>
    <t>seb minta</t>
  </si>
  <si>
    <t>St. Hominis</t>
  </si>
  <si>
    <t>Zinacef, Klion</t>
  </si>
  <si>
    <t>Zinacef, Klion, Tienam</t>
  </si>
  <si>
    <t>Septicus shock</t>
  </si>
  <si>
    <t>?</t>
  </si>
  <si>
    <t>HK (szúrt, cvc) VB</t>
  </si>
  <si>
    <t>Vér</t>
  </si>
  <si>
    <t>Hasűri sérvtömlő</t>
  </si>
  <si>
    <t xml:space="preserve">Sta. Aureus, Pseudomonas, E.coli, </t>
  </si>
  <si>
    <t>Tieman, Vancomycin</t>
  </si>
  <si>
    <t>Tienam, Vancomycin,Amikin, Tazocin</t>
  </si>
  <si>
    <t>Vancomycin, Tazocin,Amikin</t>
  </si>
  <si>
    <t>NA 17</t>
  </si>
  <si>
    <t>NA 18</t>
  </si>
  <si>
    <t>Pneumonia,Acut resp.insuff.Stp.op.CABG</t>
  </si>
  <si>
    <t>tüdő</t>
  </si>
  <si>
    <t>HK(szúrt),VB,MiniBAL</t>
  </si>
  <si>
    <t>Streptococcus pneumoniae</t>
  </si>
  <si>
    <t>Amikin, Tazocin</t>
  </si>
  <si>
    <t>Amikin, Tazocin,Rocephin</t>
  </si>
  <si>
    <t>Sepsis,Haemorrhagias shock</t>
  </si>
  <si>
    <t>tüdő. Has</t>
  </si>
  <si>
    <t>HK,VC,VB</t>
  </si>
  <si>
    <t>Avelox, Klion, Maxipine</t>
  </si>
  <si>
    <t>Maxipine,Klion</t>
  </si>
  <si>
    <t>NA10</t>
  </si>
  <si>
    <t>NA 13</t>
  </si>
  <si>
    <t>Kiss Hajnalk</t>
  </si>
  <si>
    <t>2 nap, áthelyezve Deszkre</t>
  </si>
  <si>
    <t>COPD acut exacerbatioja</t>
  </si>
  <si>
    <t>Deszk</t>
  </si>
  <si>
    <t>igazolt</t>
  </si>
  <si>
    <t>HK (szúrt), VB</t>
  </si>
  <si>
    <t>Serracta marcescens, E. coli</t>
  </si>
  <si>
    <t>Ciprofloxacin, Tazocin</t>
  </si>
  <si>
    <t>Tazocin, Ciprobay</t>
  </si>
  <si>
    <t>Tazocin, Ciprofloxacin</t>
  </si>
  <si>
    <t>Urológia Osztályra</t>
  </si>
  <si>
    <t>műtéti terület</t>
  </si>
  <si>
    <t xml:space="preserve">HK(art., szúrt) </t>
  </si>
  <si>
    <t>műtéti terület, TB</t>
  </si>
  <si>
    <t>coccus csoport, streptococcus, Anterococcus odontolyticus</t>
  </si>
  <si>
    <t>St. Haemolyticus, Arcanobacterium bernardiae</t>
  </si>
  <si>
    <t>II.Kórház</t>
  </si>
  <si>
    <t>Traumatológia Osztály</t>
  </si>
  <si>
    <t>HK(CVC, art., szúrt),VB,TB</t>
  </si>
  <si>
    <t>Kamradrain</t>
  </si>
  <si>
    <t>E. coli, Str. aureus</t>
  </si>
  <si>
    <t>Ciprobay,Tazocin</t>
  </si>
  <si>
    <t>Flucloxacillin,Bactrim</t>
  </si>
  <si>
    <t>Flucloxacilin, Bactrim</t>
  </si>
  <si>
    <t>NA12</t>
  </si>
  <si>
    <t>tachicardia, Sepsis, Asztma</t>
  </si>
  <si>
    <t>Urológia Oszt.</t>
  </si>
  <si>
    <t>HK(szúrt, Art. kanül),VB</t>
  </si>
  <si>
    <t>E.coli</t>
  </si>
  <si>
    <t>Rocephin, Ciprobay</t>
  </si>
  <si>
    <t>Rocephin,Ciprobay</t>
  </si>
  <si>
    <t>Ciprobay</t>
  </si>
  <si>
    <t>Digoxin intox,Sepsis,Exsicosis</t>
  </si>
  <si>
    <t>I. Belklinika</t>
  </si>
  <si>
    <t>HK1 és HK2 (szúrt),VB,VK</t>
  </si>
  <si>
    <t>Klion</t>
  </si>
  <si>
    <t>NA  1</t>
  </si>
  <si>
    <t>Cardiogén Shock</t>
  </si>
  <si>
    <t>Belgyógyászat</t>
  </si>
  <si>
    <t>Exit</t>
  </si>
  <si>
    <t>légút</t>
  </si>
  <si>
    <t>HK(szúrt),VB,TB,MRSA</t>
  </si>
  <si>
    <t>TB, VB</t>
  </si>
  <si>
    <t xml:space="preserve">CVC,Picco,art. Fem </t>
  </si>
  <si>
    <t>Klebsiella pneumoniae, Sta. Aureus, Ps. Aeruginosa, Candida</t>
  </si>
  <si>
    <t>Cancica, St. Aureus</t>
  </si>
  <si>
    <t>St. Aureus, MSSA</t>
  </si>
  <si>
    <t>Amikacin, Tienam, Fluconasol</t>
  </si>
  <si>
    <t>Amikin</t>
  </si>
  <si>
    <t>Tienam,Amikin</t>
  </si>
  <si>
    <t>NA 11</t>
  </si>
  <si>
    <t>NA 30</t>
  </si>
  <si>
    <t>5 nap,exit,nincs beleegyező</t>
  </si>
  <si>
    <t>Coma,Stp.reanimationem,Sepsis</t>
  </si>
  <si>
    <t>decubitus</t>
  </si>
  <si>
    <t>HK(szúrt) VB,TB,Decubitus</t>
  </si>
  <si>
    <t>Candida, Acitenobacter baumani, Aspergillus, Ent. Faecalis</t>
  </si>
  <si>
    <t>Fluconasol, Amikin, Tienam</t>
  </si>
  <si>
    <t>Klindamycin,Tienam,Penicillin</t>
  </si>
  <si>
    <t>Klindamycin,Tienam, Penicillin</t>
  </si>
  <si>
    <t>Amikin,Tienam, Fluconazol</t>
  </si>
  <si>
    <t>Amikin,Tienam,Fluconazol</t>
  </si>
  <si>
    <t>Cont.cerebri,COPD</t>
  </si>
  <si>
    <t>trachea</t>
  </si>
  <si>
    <t>TB,HK(szúrt,cvc vége), VB</t>
  </si>
  <si>
    <t>Pseudomonas aeruginosa</t>
  </si>
  <si>
    <t>Amikacin</t>
  </si>
  <si>
    <t>Amikacin,Pieracillin</t>
  </si>
  <si>
    <t>Amikacin,Piperacillin</t>
  </si>
  <si>
    <t>Amikin,Tazocin</t>
  </si>
  <si>
    <t>exit, nincs beleegyező</t>
  </si>
  <si>
    <t>Ichemiás stroke,légzési elégtelenség</t>
  </si>
  <si>
    <t>Hk(szúrt 1-2)TV,VB</t>
  </si>
  <si>
    <t>cvc kanülvég</t>
  </si>
  <si>
    <t>art kanülvég</t>
  </si>
  <si>
    <t>MSSE,Pseudomonas aeruginosa,Klebsiella pneumoniae,E.coli</t>
  </si>
  <si>
    <t>Rocephin,Klacid</t>
  </si>
  <si>
    <t>Rocephin,Tienam</t>
  </si>
  <si>
    <t>NA 3a 8</t>
  </si>
  <si>
    <t>myeloma multip.,légzési elégtelenség</t>
  </si>
  <si>
    <t>Haematológia</t>
  </si>
  <si>
    <t>kanülsepsis</t>
  </si>
  <si>
    <t>HK dializáló kanül</t>
  </si>
  <si>
    <t>Staphylococcus epidermidis,Gomba neg.</t>
  </si>
  <si>
    <t>Tienam,Vancomycin,Flucloxacillin</t>
  </si>
  <si>
    <t>Vancomycin,Tienam,Amikin</t>
  </si>
  <si>
    <t>Vancomycin, Tienam,Amikin</t>
  </si>
  <si>
    <t>Vancomycin,Tienam,Amikin,Flucloxacillin</t>
  </si>
  <si>
    <t xml:space="preserve">Flucloxacillin </t>
  </si>
  <si>
    <t>Seb.ITO</t>
  </si>
  <si>
    <t>nincs beleegyező,4 nap</t>
  </si>
  <si>
    <t>PF,Stp.PM inpl.,Minor Stroke,Pulm. Emb.</t>
  </si>
  <si>
    <t>Sebészet osztály</t>
  </si>
  <si>
    <t>bél műtét</t>
  </si>
  <si>
    <t xml:space="preserve"> </t>
  </si>
  <si>
    <t>Műtéti punctatum</t>
  </si>
  <si>
    <r>
      <rPr>
        <sz val="12"/>
        <color theme="1"/>
        <rFont val="Times New Roman"/>
        <family val="1"/>
      </rPr>
      <t xml:space="preserve">neg, </t>
    </r>
    <r>
      <rPr>
        <sz val="12"/>
        <color rgb="FFFF0000"/>
        <rFont val="Times New Roman"/>
        <family val="1"/>
      </rPr>
      <t>nem tenyészett semmi,neg.</t>
    </r>
  </si>
  <si>
    <t>Tienam,Klion</t>
  </si>
  <si>
    <t>negatív</t>
  </si>
  <si>
    <t>HK szúrt HK régi cvc</t>
  </si>
  <si>
    <t>E.Coli,Enterococcus,L.haemoliticus</t>
  </si>
  <si>
    <t>Vancomycin,Teicoplanin,Sumetrolim,Ciprofloxacin,Imipenem,Levofloxacin</t>
  </si>
  <si>
    <t>Tienam,Vancomycin</t>
  </si>
  <si>
    <t>Tienam,Ciprobay</t>
  </si>
  <si>
    <t>NA 120</t>
  </si>
  <si>
    <t>NA 44</t>
  </si>
  <si>
    <t>NA 14,5</t>
  </si>
  <si>
    <t>Sepsis,DCMP,HT</t>
  </si>
  <si>
    <t>heregyulladás</t>
  </si>
  <si>
    <t>Orr,Torok,axilla,Hk szúrt</t>
  </si>
  <si>
    <t>MRSA- ,gomba-,Klebsiella pneum,Staph.aureus,Morganella morgani</t>
  </si>
  <si>
    <t>Vancomycin,,Amikacin</t>
  </si>
  <si>
    <t>Augmentin,Vancomycin</t>
  </si>
  <si>
    <t>Augmentin,Rocephin,Zinacef,Tazocin</t>
  </si>
  <si>
    <t>Zinacef,Tazocin</t>
  </si>
  <si>
    <t>Na 7</t>
  </si>
  <si>
    <t>Na 5</t>
  </si>
  <si>
    <t>Új klinika</t>
  </si>
  <si>
    <t>SAH,NT,Epilepsia</t>
  </si>
  <si>
    <t>TB,VB,HK (szúrt 1-2, CVC, art.)</t>
  </si>
  <si>
    <t>Staphylococcus aureus,Enterococcus,Serratia Marcescens</t>
  </si>
  <si>
    <t>Imipenem,Vancomycin,Tygeciclin,ciprofloxacin</t>
  </si>
  <si>
    <t>Tazocin,Ciprobay</t>
  </si>
  <si>
    <t>Tazocin, Ciprobay,Flucloxacillin</t>
  </si>
  <si>
    <t>Tazocin, Ciprobay,Flocloxacillin</t>
  </si>
  <si>
    <t>Tazocin, Flocloxacillin,Ciprobay</t>
  </si>
  <si>
    <t>Seb ITO</t>
  </si>
  <si>
    <t>2 nap, nincs bellegyező</t>
  </si>
  <si>
    <t>Sepsis,PF</t>
  </si>
  <si>
    <t>Érsebészet</t>
  </si>
  <si>
    <t>Aspirációs pnaumónia</t>
  </si>
  <si>
    <t xml:space="preserve"> igen</t>
  </si>
  <si>
    <t>HK szúrt,art,cvc,VB</t>
  </si>
  <si>
    <t>Tetraplegia, Laesio med. sup. CII-IV</t>
  </si>
  <si>
    <t>Otthonába</t>
  </si>
  <si>
    <t>Jugularis kanül</t>
  </si>
  <si>
    <t xml:space="preserve">TB, BF, VB, HK (art. CVC, szúrt), </t>
  </si>
  <si>
    <t>E. coli, Ps. Aeruginosa</t>
  </si>
  <si>
    <t>Amikacin,Meropenem,Imipenem,Ciprofloxacin</t>
  </si>
  <si>
    <t>Stroke, ARDS, Resp. Insuff.</t>
  </si>
  <si>
    <t>VB, HK (1-2)</t>
  </si>
  <si>
    <t>VB, SzB</t>
  </si>
  <si>
    <t>Pneumococcus</t>
  </si>
  <si>
    <t>Cl. Difficile toxin +</t>
  </si>
  <si>
    <t>Ciprofloxacin,Levofloxacin,Rocephin</t>
  </si>
  <si>
    <t xml:space="preserve"> Fr. costae, PTX, HTX, Septikus shock, MRSA</t>
  </si>
  <si>
    <t>Orosháza ITO</t>
  </si>
  <si>
    <t>HK (szúrt, art.), CVC vég, TB</t>
  </si>
  <si>
    <t>St. Epidermidis, Ent. Cloaceae, MRSE</t>
  </si>
  <si>
    <t>Tazocin,Vancomycin,Ciprofloxacin</t>
  </si>
  <si>
    <t>Vankomycin, Avelox</t>
  </si>
  <si>
    <t>Vankomycin, Tazocin</t>
  </si>
  <si>
    <t>Resp. Insuff, Stroke, Sten. ACI l.s.</t>
  </si>
  <si>
    <t>TB, VB, HK (szúrt 1-2)</t>
  </si>
  <si>
    <t>Tracheostoma</t>
  </si>
  <si>
    <t>E. coli, St. Epidermidis</t>
  </si>
  <si>
    <t>NA 3,5</t>
  </si>
  <si>
    <t>NA  5</t>
  </si>
  <si>
    <t>Pulmonalis embolia</t>
  </si>
  <si>
    <t>légúti</t>
  </si>
  <si>
    <t>HK (art., szúrt), VB</t>
  </si>
  <si>
    <t>gomba PCR +</t>
  </si>
  <si>
    <t>Ciprobay, Fungizone</t>
  </si>
  <si>
    <t>Cyprobay, Fungizone</t>
  </si>
  <si>
    <t>gombasepsis</t>
  </si>
  <si>
    <t>NA 24</t>
  </si>
  <si>
    <t>NA 60</t>
  </si>
  <si>
    <t>Aorta aneurisma</t>
  </si>
  <si>
    <t>Eff/neg</t>
  </si>
  <si>
    <t>TB, HK (art., CVC)</t>
  </si>
  <si>
    <t>Rocephin, Zinacef</t>
  </si>
  <si>
    <t>4 nap. Nincs beleegyező</t>
  </si>
  <si>
    <t>St epilepticus, anaemia, HT</t>
  </si>
  <si>
    <t>II Kh. Bel osztály</t>
  </si>
  <si>
    <t>Hk (szúrt 1-2), VB</t>
  </si>
  <si>
    <t>St. Epidermidis, Ps. Aeruginosa</t>
  </si>
  <si>
    <t>Thoracalis aorta dissectio</t>
  </si>
  <si>
    <t>Empyema l.s.</t>
  </si>
  <si>
    <t>TB, VB, HK (szúrt, art.), mellkasi punktátum</t>
  </si>
  <si>
    <t>gomba PCR</t>
  </si>
  <si>
    <t>Klebsiella pn., MRS ps. Aeruginosa</t>
  </si>
  <si>
    <t>Tienam, Klion, Vancomycin</t>
  </si>
  <si>
    <t>Tienam, Penicillin</t>
  </si>
  <si>
    <t>Tienam, Penicillin, Colomycin</t>
  </si>
  <si>
    <t>Penicillin, Colomycin, Amikin</t>
  </si>
  <si>
    <t>HTX,Contuzio pulmonum,ISZB</t>
  </si>
  <si>
    <t>Sebészeti osztály</t>
  </si>
  <si>
    <t>HK(szúrt 1-2),VB,TB</t>
  </si>
  <si>
    <t>TB,VB,HK(szúrt,art,cvc)</t>
  </si>
  <si>
    <t>Acinetobacter bactmannii</t>
  </si>
  <si>
    <t>Colomycin</t>
  </si>
  <si>
    <t>Tazocin,Ciprobay,Colomycin</t>
  </si>
  <si>
    <t>nincs beleegyező,exit</t>
  </si>
  <si>
    <t>Oedema pulmonum</t>
  </si>
  <si>
    <t>mini BAL,VB?TB,HK</t>
  </si>
  <si>
    <t>Neg,gramm + coccus</t>
  </si>
  <si>
    <t>Tamiflu,Rocephin,Klacid</t>
  </si>
  <si>
    <t>Tamiflu,Rocephin,Klion</t>
  </si>
  <si>
    <t>NA24</t>
  </si>
  <si>
    <t>gastrointesztinális</t>
  </si>
  <si>
    <t>Infektológiai osztály</t>
  </si>
  <si>
    <t>gasztrointesztinális</t>
  </si>
  <si>
    <t>HK szúrt,art,cvc, VB</t>
  </si>
  <si>
    <t>Staphylococcus epidermidis</t>
  </si>
  <si>
    <t>Klion, Vancomycin,Bactrium</t>
  </si>
  <si>
    <t>Klion, Vancomycin, Bactrium</t>
  </si>
  <si>
    <t>Klion,Vancomycin,Bactrium</t>
  </si>
  <si>
    <t>nincs beleegyető,2 nap</t>
  </si>
  <si>
    <t>Hk szúrt,Vb,SZB,</t>
  </si>
  <si>
    <t>Gramm neg. Coccus</t>
  </si>
  <si>
    <t>polytrauma</t>
  </si>
  <si>
    <t>Bajai ITO</t>
  </si>
  <si>
    <t>koponya traumás sérülése</t>
  </si>
  <si>
    <t>HK szúrt Art,CVC,</t>
  </si>
  <si>
    <t xml:space="preserve">TB,VB, </t>
  </si>
  <si>
    <t>Staphylococcus hominis</t>
  </si>
  <si>
    <t>Amoxicillin,Vancomycin,Levofloxacin,Cefuroxim</t>
  </si>
  <si>
    <t>Tienam,Ciprofoxacin</t>
  </si>
  <si>
    <t>Tienam,Ciprofloxacin</t>
  </si>
  <si>
    <t>NA 26</t>
  </si>
  <si>
    <t>AAA ruptura,ISZB,Chr. Pancreatitis</t>
  </si>
  <si>
    <t>Hk szúrt(art,Cvc)</t>
  </si>
  <si>
    <t>Zinacef,Tienam</t>
  </si>
  <si>
    <t>1 nap</t>
  </si>
  <si>
    <t>Pneumonia.Stp. Collifem.med.</t>
  </si>
  <si>
    <t>HK szúrt Art,CVC,VB</t>
  </si>
  <si>
    <t>mindenre érzékeny</t>
  </si>
  <si>
    <t>Resp. Insuff,Pneumonia,Septicus shock</t>
  </si>
  <si>
    <t>HK szúrt art,cvc,TB,VB</t>
  </si>
  <si>
    <t>HK szúrt art,cvc</t>
  </si>
  <si>
    <t>Moxifloxacin,Levofloxacin,Ciprofloxacin</t>
  </si>
  <si>
    <t>Tazocin, Levofloxacin,Ciprofloxacin</t>
  </si>
  <si>
    <t>Tazocin, Levofl,Ciproflox,Tienam,Vanco</t>
  </si>
  <si>
    <t>Tienam,Vancomicin</t>
  </si>
  <si>
    <t>Tienam,Vancomicin,Rocephin</t>
  </si>
  <si>
    <t>NA 0,3</t>
  </si>
  <si>
    <t>Peritonitis,Septicus shock</t>
  </si>
  <si>
    <t>Hk szúrt,Műtéti terület,VB,TB</t>
  </si>
  <si>
    <t>E.coli,Enterococcus faecalis</t>
  </si>
  <si>
    <t>Mindenre érzékeny</t>
  </si>
  <si>
    <t>Súlyos szepszis,IDDM</t>
  </si>
  <si>
    <t>Bőr klinika</t>
  </si>
  <si>
    <t>bőr,lágyrész</t>
  </si>
  <si>
    <t>HK szúrt,VB,CVc,Torok,ax,ingvinális</t>
  </si>
  <si>
    <t>Staphylococcus alfa haemolit.MRSA</t>
  </si>
  <si>
    <t>Amikacin, Sumertrolim,Doxiciklin,Rifampicin</t>
  </si>
  <si>
    <t>Vancomycin,Tienam,Augmentin,Dalacin</t>
  </si>
  <si>
    <t>Vankomicyn,Tienam,Augmentin,Dalacin</t>
  </si>
  <si>
    <t>Vankomicin</t>
  </si>
  <si>
    <t>Pneumonia,Bélelhalás</t>
  </si>
  <si>
    <t>tüdő,műtéti terület</t>
  </si>
  <si>
    <t>HK szúrt,CvC,Art,TB</t>
  </si>
  <si>
    <t>Tazocyn,Ciprofloxacin</t>
  </si>
  <si>
    <t>Pneumonia, Stroke,Haemiparesis</t>
  </si>
  <si>
    <t>tüdő,trachea</t>
  </si>
  <si>
    <t>HK szúrt,TB,VB,MRSA szűrés</t>
  </si>
  <si>
    <t>MRSA negatív,Pneumococcus</t>
  </si>
  <si>
    <t>Sepsis,ARDS,Pneumonia</t>
  </si>
  <si>
    <t>Nasopharingealis tampon</t>
  </si>
  <si>
    <t>HK szúrt1-2,HK picco</t>
  </si>
  <si>
    <t>Staphulococcus hominis,MRSH,HSV poz.</t>
  </si>
  <si>
    <t>Rocephin,Klacid,Levofloxacin</t>
  </si>
  <si>
    <t>Levofloxacin,Tamiflu</t>
  </si>
  <si>
    <t>Tienam,Levofloxacin,Tamiflu</t>
  </si>
  <si>
    <t>Tienam,Levofloxacin,Tamilfu</t>
  </si>
  <si>
    <t>Tieenam,Levofloxacin,Tamiflu</t>
  </si>
  <si>
    <t>Reményi Cs</t>
  </si>
  <si>
    <t>Sepsis,Pneumonia</t>
  </si>
  <si>
    <t>HK szúrt 1,2,VB,TB</t>
  </si>
  <si>
    <t>Gomba PCR,MRSA szűrés</t>
  </si>
  <si>
    <t>Ciprofloxacin,Levofloxacin,Ofloxacin,Moxifloxacin</t>
  </si>
  <si>
    <t>Ciprobay,Tienam</t>
  </si>
  <si>
    <t>Ciprobay,Tienam,Vancomycin</t>
  </si>
  <si>
    <t>Vancomycin</t>
  </si>
  <si>
    <t>4 nap,nincs beleegyező</t>
  </si>
  <si>
    <t>Súlyos szepszis</t>
  </si>
  <si>
    <t>E.coli,Citrobacter koserii,Strept.epidermidis,Staphylo.hominis</t>
  </si>
  <si>
    <t xml:space="preserve">Vancomycin,Tienam </t>
  </si>
  <si>
    <t>Vancomycin,Tienam</t>
  </si>
  <si>
    <t>Status epilepticus,Tu. Pulmonum</t>
  </si>
  <si>
    <t>HK szúrt 1,2,VB</t>
  </si>
  <si>
    <t>Ciprofloxacin,Ertapenem</t>
  </si>
  <si>
    <t>Meronem,Ciprofloxacin</t>
  </si>
  <si>
    <t>Meropenem,Ciprofloxacin</t>
  </si>
  <si>
    <t>Meropenem,Ciprofoxacin</t>
  </si>
  <si>
    <t>Traumatológia</t>
  </si>
  <si>
    <t>Kecskemét ITO</t>
  </si>
  <si>
    <t>penuminia,tüdő</t>
  </si>
  <si>
    <t>Exclude</t>
  </si>
  <si>
    <t>VB,TB,Sebváladék</t>
  </si>
  <si>
    <t>MRSA szűrés</t>
  </si>
  <si>
    <t>Proteus mirabilis,gramm - coccus</t>
  </si>
  <si>
    <t>Imipenem,Meropenem</t>
  </si>
  <si>
    <t>Imipenem,Amikacin,Mycacin,Colomycin</t>
  </si>
  <si>
    <t xml:space="preserve">NA 2 </t>
  </si>
  <si>
    <t xml:space="preserve">NA 1 </t>
  </si>
  <si>
    <t>NA 0,2</t>
  </si>
  <si>
    <t>2 napos,nincs beleegyező</t>
  </si>
  <si>
    <t>St.p.op.CABG</t>
  </si>
  <si>
    <t>infektív endocarditis</t>
  </si>
  <si>
    <t>VB,SZB,HK szúrt 1-2,cvc art,</t>
  </si>
  <si>
    <t>MRSE,MRSH</t>
  </si>
  <si>
    <t>Tigecillin,Doxyciclin</t>
  </si>
  <si>
    <t xml:space="preserve">Vancomycin </t>
  </si>
  <si>
    <t xml:space="preserve">Frei </t>
  </si>
  <si>
    <t>F.O.G. klinika</t>
  </si>
  <si>
    <t>légút,tüdő</t>
  </si>
  <si>
    <t>HK1-2 szúrt,VB,TB</t>
  </si>
  <si>
    <t>Septicus shock,Urosepsis</t>
  </si>
  <si>
    <t>Urológia</t>
  </si>
  <si>
    <t>húgyút</t>
  </si>
  <si>
    <t>Hk szúrt 1-2,VB,MRSA szűrés</t>
  </si>
  <si>
    <t>E.coli,MRSA negatív</t>
  </si>
  <si>
    <t>ceftriaxon,Amoxicillin,Sumetrolim,Ertapenem</t>
  </si>
  <si>
    <t>St.p.op.aneuryzmae</t>
  </si>
  <si>
    <t>légút,műtéti terület</t>
  </si>
  <si>
    <t>Hk szúrt 1-2,VB,TB,Liquor</t>
  </si>
  <si>
    <t>Staph.hominis,enteroc.faecalis,citrobact.kooseri,Aeruginosa</t>
  </si>
  <si>
    <t>Meropenem,Vancomycin,Cefuroxim,Amoxicillin</t>
  </si>
  <si>
    <t>Meronem,Ciprobay,Vancomycin</t>
  </si>
  <si>
    <t>Meronem,Vancomycin,Ciprobay</t>
  </si>
  <si>
    <t>Pneumonia,Veseelégtelenség,Septicus shock</t>
  </si>
  <si>
    <t xml:space="preserve">Hk szúrt 1-2,VB,TB, </t>
  </si>
  <si>
    <t>Doxiciclin,Riphampicin,Tygeciclin</t>
  </si>
  <si>
    <t>Tazocin,Levofloxacin</t>
  </si>
  <si>
    <t xml:space="preserve">NA 4 </t>
  </si>
  <si>
    <t>nincs beleegyező,3 nap</t>
  </si>
  <si>
    <t>Önakasztás</t>
  </si>
  <si>
    <t>Pszichiátria</t>
  </si>
  <si>
    <t>Hk szúrt,art,cvc,VB</t>
  </si>
  <si>
    <t>Légzési elégtelenség,veseelégtelenség</t>
  </si>
  <si>
    <t>Orosháza</t>
  </si>
  <si>
    <t>Vb,Tb,HK szúrt 1,2,cvc,hd,picco</t>
  </si>
  <si>
    <t>Staphilococcus hominis</t>
  </si>
  <si>
    <t>Tazocin,Vancomicin</t>
  </si>
  <si>
    <t>Flucloxacilli,Tazocin,Vancomicin</t>
  </si>
  <si>
    <t>Cseh Anikó</t>
  </si>
  <si>
    <t>Peritonealis abscessus,septicus shock</t>
  </si>
  <si>
    <t>hasüregi tályog,műtéti terület</t>
  </si>
  <si>
    <t>Műtéti terület,MRSA szűrés,VB</t>
  </si>
  <si>
    <t>E.coli,Proteus mirabilis,MRSA neg</t>
  </si>
  <si>
    <t xml:space="preserve">Műtéti terület </t>
  </si>
  <si>
    <t>Claforan,Klion</t>
  </si>
  <si>
    <t>COPD,ISZB,PF</t>
  </si>
  <si>
    <t>VB,HK szúrt1,2</t>
  </si>
  <si>
    <t>Tienam,Imipenem,Ciprofloxacin</t>
  </si>
  <si>
    <t>ciprofloxacin</t>
  </si>
  <si>
    <t xml:space="preserve">Septicus shock </t>
  </si>
  <si>
    <t>Vb-negatív,Streptococcus pneumoniae</t>
  </si>
  <si>
    <t>Tienam,Amikin,Rocefin</t>
  </si>
  <si>
    <t xml:space="preserve">NA 10 </t>
  </si>
  <si>
    <t>STEMI,IDDM,ISZB</t>
  </si>
  <si>
    <t>Szentesi belgyógy.</t>
  </si>
  <si>
    <t>légút,gastrointesztinális</t>
  </si>
  <si>
    <t>Clostridium difficile,Enterobact.cloacae</t>
  </si>
  <si>
    <t xml:space="preserve">Klion </t>
  </si>
  <si>
    <t>Klion,Ciprobay</t>
  </si>
  <si>
    <t>nincs beleegyező,1napos</t>
  </si>
  <si>
    <t>IHCA,ACS</t>
  </si>
  <si>
    <t xml:space="preserve">neg </t>
  </si>
  <si>
    <t>nincs beleegyező,2 napos</t>
  </si>
  <si>
    <t>Pneumonia l. u.,Trombocytopaenia</t>
  </si>
  <si>
    <t>VB,HK szúrt1-2</t>
  </si>
  <si>
    <t>Strept. Pneuminiae</t>
  </si>
  <si>
    <t>Tazocin,Tamiflu,Vancocin,Amikacin</t>
  </si>
  <si>
    <t>II.kórház</t>
  </si>
  <si>
    <t>Hankovszky,Reményi</t>
  </si>
  <si>
    <t xml:space="preserve">nincs beleegyező </t>
  </si>
  <si>
    <t>COPD,Resp. Insuff,pneumonia</t>
  </si>
  <si>
    <t>VB,TB,HK szúrt 1-2</t>
  </si>
  <si>
    <t>MRSA</t>
  </si>
  <si>
    <t>Strept.pneumoniae gyengén pozitív</t>
  </si>
  <si>
    <t>nincs beleegyező,5 napos</t>
  </si>
  <si>
    <t>Sepsis,Chr. Uraemia,Pseudocysta pancreas</t>
  </si>
  <si>
    <t>I.belgy.Klinika</t>
  </si>
  <si>
    <t>valószínűsíthető</t>
  </si>
  <si>
    <t>pancreas</t>
  </si>
  <si>
    <t>VB,hasüregi punktátum,HK szúrt 1-2</t>
  </si>
  <si>
    <t>VB negatív, egyebekben negatív</t>
  </si>
  <si>
    <t>Tienam,Klion,Vancomycin</t>
  </si>
  <si>
    <t>Tienam,klion,Vancomycin</t>
  </si>
  <si>
    <t xml:space="preserve">Lovas </t>
  </si>
  <si>
    <t>4 napos</t>
  </si>
  <si>
    <t>Abcessus hepatis</t>
  </si>
  <si>
    <t>Sebészet</t>
  </si>
  <si>
    <t>máj tályog</t>
  </si>
  <si>
    <t>HK szúrt1-2,májtályog punktátum</t>
  </si>
  <si>
    <t>gramm pozitív coccus</t>
  </si>
  <si>
    <t>Meronem,Klion</t>
  </si>
  <si>
    <t>Meronem,klion</t>
  </si>
  <si>
    <t>AML</t>
  </si>
  <si>
    <t>Hematológia</t>
  </si>
  <si>
    <t>cvc kanül</t>
  </si>
  <si>
    <t>HK szúrt,cvc,SZB,CVC vég</t>
  </si>
  <si>
    <t>Geotridum capitatum</t>
  </si>
  <si>
    <t>Vancomycin,Ciprofloxacin,ceftazidim,echinocandin</t>
  </si>
  <si>
    <t>Vancomycin,Ciprofloxacin,Ceftazidim,echinocandin</t>
  </si>
  <si>
    <t>Vancomycin,Ciprofloxacin,Ceftazidim,Echinocandin</t>
  </si>
  <si>
    <t>nincs beleegyező,1 nap</t>
  </si>
  <si>
    <t>Pneumonia,Resp insuff.</t>
  </si>
  <si>
    <t>TB,VB,HK szúrt1-2</t>
  </si>
  <si>
    <t>tzocin,Ciprobay</t>
  </si>
  <si>
    <t>HSD,COPD</t>
  </si>
  <si>
    <t>Hmvhely ITO</t>
  </si>
  <si>
    <t>VB,TB,HK szúrt1-2,art,cvc</t>
  </si>
  <si>
    <t>TB,VB</t>
  </si>
  <si>
    <t>Enterobacter aerogenes, E.coli</t>
  </si>
  <si>
    <t>Negatív</t>
  </si>
  <si>
    <t>Ciprofloxacin,Tazocin</t>
  </si>
  <si>
    <t>Ciprofoxacin,Tazocin</t>
  </si>
  <si>
    <t>Sepsis,Veseelégtelenség</t>
  </si>
  <si>
    <t>Belgyó.osztály</t>
  </si>
  <si>
    <t>MSSA</t>
  </si>
  <si>
    <t>Tienam Vancomycin</t>
  </si>
  <si>
    <t xml:space="preserve">Hankovszky </t>
  </si>
  <si>
    <t>GOMBASEPSIS!!!</t>
  </si>
  <si>
    <t>VB,Hk szúrt 1-2,TB MRSA</t>
  </si>
  <si>
    <t>Gomba PCR,TB,Legionella</t>
  </si>
  <si>
    <t>antimikotikumok</t>
  </si>
  <si>
    <t>Tazocin,Ciprobay,Tamiflu</t>
  </si>
  <si>
    <t>Tazocin,Ciprobay,Tamiflu,Vancomycin</t>
  </si>
  <si>
    <t>Tazocin,Ciprobay,Tamiflu,Vancomycin,Mycosist</t>
  </si>
  <si>
    <t>Tazocin,Ciprobay,Tamiflu,vancomycin,Mycosist</t>
  </si>
  <si>
    <t>Tazocin,Mycosist,Bactroban</t>
  </si>
  <si>
    <t>NA 0</t>
  </si>
  <si>
    <t>STEMI,NIDDM,III.fokú AV blokk</t>
  </si>
  <si>
    <t>VB,HK szúrt 1-2</t>
  </si>
  <si>
    <t>HK szúrt art,cvc,VB,TB</t>
  </si>
  <si>
    <t>negatív,E.coli,klebsiella</t>
  </si>
  <si>
    <t>saphilococcus epidermidis</t>
  </si>
  <si>
    <t>vancomycin,amikacin,Riphampicin</t>
  </si>
  <si>
    <t>Tazocin,Amikin</t>
  </si>
  <si>
    <t>NA 25</t>
  </si>
  <si>
    <t>Békéscsaba ITO</t>
  </si>
  <si>
    <t>HK szúrt 1-2,cvc,art</t>
  </si>
  <si>
    <t>MRSA+,staphylococcus aureus</t>
  </si>
  <si>
    <t>Vancomycin,teicoplanin,amikacin,</t>
  </si>
  <si>
    <t>VancomycinTazocin,Dalacin</t>
  </si>
  <si>
    <t>Vancomycin,Tazocin,Dalacin</t>
  </si>
  <si>
    <t>Tazocin,Vancomycin</t>
  </si>
  <si>
    <t>Vancomycin,Rifampicin</t>
  </si>
  <si>
    <t>NA 22</t>
  </si>
  <si>
    <t>Tudatzavar,légzési elégtelenség,pneumonia</t>
  </si>
  <si>
    <t>HK szúrt1-2,VB,SZB</t>
  </si>
  <si>
    <t>Klacid,Rocephin</t>
  </si>
  <si>
    <t>Klacid,Tavanic</t>
  </si>
  <si>
    <t>Sepsis,Septikus shock,cholangiosepsis</t>
  </si>
  <si>
    <t>gastro</t>
  </si>
  <si>
    <t>HK szúrt 1-2,VB</t>
  </si>
  <si>
    <t>Enterococcus fecalis,E.coli</t>
  </si>
  <si>
    <t>Imipenem,érzékeny</t>
  </si>
  <si>
    <t>vizelet</t>
  </si>
  <si>
    <t>n</t>
  </si>
  <si>
    <t>Hk szúrt 1-2,VB</t>
  </si>
  <si>
    <t>neg,Proteus mirabilis</t>
  </si>
  <si>
    <t>tTienam,amikin,Vancomycin</t>
  </si>
  <si>
    <t>Tienam,Amikin,Vancomycin</t>
  </si>
  <si>
    <t>Tienam,Amikin,Vancoimycin</t>
  </si>
  <si>
    <t>Rifampicin,Amikin,Vancomycin</t>
  </si>
  <si>
    <t>Stp. Op fem popl. Bypass</t>
  </si>
  <si>
    <t>lágyrész</t>
  </si>
  <si>
    <t xml:space="preserve">HK szúrt 1-2 </t>
  </si>
  <si>
    <t>staphylococcus hominis</t>
  </si>
  <si>
    <t>érzékeny</t>
  </si>
  <si>
    <t>Tienam,Dalacin</t>
  </si>
  <si>
    <t>Szívelégtelenség,PF,Hypothyreosis</t>
  </si>
  <si>
    <t>Strp.pneumoniae</t>
  </si>
  <si>
    <t>Augmentin,Klacid</t>
  </si>
  <si>
    <t>Augmentin,Klacid,Rocephin</t>
  </si>
  <si>
    <t>Na 13</t>
  </si>
  <si>
    <t>Perf. Sygma</t>
  </si>
  <si>
    <t>peritonitis</t>
  </si>
  <si>
    <t>műtéti minta</t>
  </si>
  <si>
    <t>HK szúrt 1-2,cvc,hasi drain,VB</t>
  </si>
  <si>
    <t>Ampicillin,Gentamycin</t>
  </si>
  <si>
    <t>Cystectomia,Asp.pneumonia,chr.bronchitis</t>
  </si>
  <si>
    <t>HK art,cvc,VB,Jobb UK,Bal UK</t>
  </si>
  <si>
    <t>Hk gomba,cvc vég</t>
  </si>
  <si>
    <t>Serratia Marcescens</t>
  </si>
  <si>
    <t>Tazocin,Likacin</t>
  </si>
  <si>
    <t>nincs beleegyező,5 nap</t>
  </si>
  <si>
    <t>Delirium,Resp.insuff,chr.aethylizmus</t>
  </si>
  <si>
    <t>TB,gomba pcr</t>
  </si>
  <si>
    <t>Streptoc.aureus MRSA+</t>
  </si>
  <si>
    <t>Cefuroxim</t>
  </si>
  <si>
    <t>Zinacef</t>
  </si>
  <si>
    <t>Pneumonia,ARDS</t>
  </si>
  <si>
    <t>Kalocsa Kh.</t>
  </si>
  <si>
    <t>Kalocs Kh.</t>
  </si>
  <si>
    <t>Hk szúrt,TB,VB</t>
  </si>
  <si>
    <t>VB,TB,Hk art,cvc,picco,hd kanül</t>
  </si>
  <si>
    <t>CMV infl.Gomba+,Bakt. Neg</t>
  </si>
  <si>
    <t>Staph. Aureus,Klebsiella pneumoniae</t>
  </si>
  <si>
    <t>meropenem,gentamicin,imipenem</t>
  </si>
  <si>
    <t>Tazocin,Mycacin</t>
  </si>
  <si>
    <t>Tazocin,Mycacin,Tamiflu,Cymevere</t>
  </si>
  <si>
    <t>Mycacin,Tamiflu,Cymevere</t>
  </si>
  <si>
    <t>85.99</t>
  </si>
  <si>
    <t>24.82</t>
  </si>
  <si>
    <t>4.64</t>
  </si>
  <si>
    <t>Stp.reanimationem,Stroke,III.AV blokk</t>
  </si>
  <si>
    <t>vér</t>
  </si>
  <si>
    <t>HK szúrt1-2,TB,VB</t>
  </si>
  <si>
    <t>STr. Aureus</t>
  </si>
  <si>
    <t>Pneumonia,HP</t>
  </si>
  <si>
    <t>HK art,szúrt,VB</t>
  </si>
  <si>
    <t>Strept. Pneumoniae</t>
  </si>
  <si>
    <t>Tazocin,Tavanic</t>
  </si>
  <si>
    <t>Tazocin,Tavanic,Rocephin</t>
  </si>
  <si>
    <t>Rocephin,Tavanic</t>
  </si>
  <si>
    <t>Pneumonia,Légzési elégtelenség</t>
  </si>
  <si>
    <t xml:space="preserve">negatív </t>
  </si>
  <si>
    <t>Sepsis,AKI,AML</t>
  </si>
  <si>
    <t>VB,TB,Hkart,cvc</t>
  </si>
  <si>
    <t>SZB,TB</t>
  </si>
  <si>
    <t>VB,TB,HK szúrt,art,cvc,HD kanül</t>
  </si>
  <si>
    <t>SZB</t>
  </si>
  <si>
    <t>candida albicans</t>
  </si>
  <si>
    <t>Ciprobay,Meronem,Vancomycin</t>
  </si>
  <si>
    <t>Meronem,Vancomycin</t>
  </si>
  <si>
    <t>Meronem,Vancomycin,Mycosist,Amikin</t>
  </si>
  <si>
    <t>Mycosist,Amikin,Meronem,Vancomycin,Colomycin</t>
  </si>
  <si>
    <t>Mycosist,Amikin,Meronem,Vancomycin.Colomycin</t>
  </si>
  <si>
    <t>Bitó Klára</t>
  </si>
  <si>
    <t>Hypovolaemiás shock,Diarrhoea</t>
  </si>
  <si>
    <t>gasztointesztinális</t>
  </si>
  <si>
    <t>MRSA,TB,VB,HK art,cvc</t>
  </si>
  <si>
    <t>MRSA+,MSSA</t>
  </si>
  <si>
    <t>Haemof.influenzaecandida globrata+albicans,E.coli</t>
  </si>
  <si>
    <t>chlostr.difficile</t>
  </si>
  <si>
    <t>Klion,Tienam</t>
  </si>
  <si>
    <t>Klion,Tienam,Amikin</t>
  </si>
  <si>
    <t>Tienam,Klion,Amikin,Vancomycin,Candidas</t>
  </si>
  <si>
    <t>Tienam,Vancomycin,Candidas,Nystatin,Flucloxacillin</t>
  </si>
  <si>
    <t>Gyomorperforáció</t>
  </si>
  <si>
    <t>Transzplantációs oszt</t>
  </si>
  <si>
    <t>Lactobacillus</t>
  </si>
  <si>
    <t>Zinacef,Klion</t>
  </si>
  <si>
    <t>Klion,Tienam,</t>
  </si>
  <si>
    <t xml:space="preserve">Mikor </t>
  </si>
  <si>
    <t>pneumonia</t>
  </si>
  <si>
    <t>TB,VB,HK szúrt 1-2</t>
  </si>
  <si>
    <t>neg,Kocuria rizophila</t>
  </si>
  <si>
    <t>Légzési elégtelenség,COPD,Pericard.fluidum</t>
  </si>
  <si>
    <t>TB,VB,Hk szúrt 1-2,HK cvc</t>
  </si>
  <si>
    <t>MRSE+,Staphyl.epidermidis</t>
  </si>
  <si>
    <t>Vancomycin,Amikacin,Riphampicin</t>
  </si>
  <si>
    <t xml:space="preserve">Tienam,Vancomycin </t>
  </si>
  <si>
    <t>Nincs beleegyező,1 nap</t>
  </si>
  <si>
    <t>Sepsis,Több szervi elégtelenség,HT</t>
  </si>
  <si>
    <t>epehólyag</t>
  </si>
  <si>
    <t>HD,Cvc,VB</t>
  </si>
  <si>
    <t>MSSA+,Klebsiella pneumoniae</t>
  </si>
  <si>
    <t>Amikacin,Cefuroxim,Rifampicin</t>
  </si>
  <si>
    <t>Sepsis,Rupt. Lien,DCMP,IDDM,Chirr. Hepatis</t>
  </si>
  <si>
    <t>has</t>
  </si>
  <si>
    <t>Hk1-2,VB</t>
  </si>
  <si>
    <t>hasi punktátum</t>
  </si>
  <si>
    <t xml:space="preserve">Tienam,Klion </t>
  </si>
  <si>
    <t>Pneumonia,ALL</t>
  </si>
  <si>
    <t>TB,VB,HK art,cvc</t>
  </si>
  <si>
    <t>VB,Mini Bal,HK szúrt 1-2,SZB</t>
  </si>
  <si>
    <t>Enterococcus faecium</t>
  </si>
  <si>
    <t>Clost.difficile,Aspergillus galactoman</t>
  </si>
  <si>
    <t>Vancomycin,Teicoplanin,Tigecyclin</t>
  </si>
  <si>
    <t>Meronem,V-fenol,Vancomycin,Tamiflu</t>
  </si>
  <si>
    <t>Meronem,V-fenol,Vancomycin,Tamiflu,Sumetrolim,Telviran</t>
  </si>
  <si>
    <t>Meronem,V-fenol,Vancomycin,Tamiflu,Sumetrolim,Telviran,Klion</t>
  </si>
  <si>
    <t>Sepsis,Septikus shock</t>
  </si>
  <si>
    <t>HK art,cvc,TB,Torok pcr</t>
  </si>
  <si>
    <t>Str.pneumoniae,Moraxella catarrhalis</t>
  </si>
  <si>
    <t>Cefuroxim,Rifampicin,Levofloxacin,Moxifloxacin</t>
  </si>
  <si>
    <t>Tazocin,Levofloxacin,Tamiflu</t>
  </si>
  <si>
    <t>Tamiflu,Levofloxacin,Tazocin,Vancomycin</t>
  </si>
  <si>
    <t>NA 9,5</t>
  </si>
  <si>
    <t>nincs beleegyező,2 nap</t>
  </si>
  <si>
    <t>SDH,HT,Aethylizmus</t>
  </si>
  <si>
    <t>Makó ITO</t>
  </si>
  <si>
    <t>TB,VB,HKcvc szúrt 1-2</t>
  </si>
  <si>
    <t>Serratia marcescens,Enterococcus faecalis</t>
  </si>
  <si>
    <t>piperacillin,meropenem,ciprofloxacin,vancomycin</t>
  </si>
  <si>
    <t>Ciprofloxacin,Meropenem</t>
  </si>
  <si>
    <t>TU.recti,Sepsis,HT,AKI</t>
  </si>
  <si>
    <t>hasüregi seb</t>
  </si>
  <si>
    <t>HK szúrt1-2,VB</t>
  </si>
  <si>
    <t>Sebváladék</t>
  </si>
  <si>
    <t>sebváladék</t>
  </si>
  <si>
    <t>enterococcus faecalis</t>
  </si>
  <si>
    <t>sarjadtó gomba,MRSE</t>
  </si>
  <si>
    <t>MRSE</t>
  </si>
  <si>
    <t>Amoxicillin</t>
  </si>
  <si>
    <t>Vancomycin,clindamycin,riphampicin</t>
  </si>
  <si>
    <t>Tienam,Klion,Vcancomycin,Mycosist</t>
  </si>
  <si>
    <t>Septikus shock,Pneumonia</t>
  </si>
  <si>
    <t>VB,TB,VT,HK szúrt1-2,cvc,art</t>
  </si>
  <si>
    <t>E.coli,Comamonas testosteroni,</t>
  </si>
  <si>
    <t>Piperacillin tazobact,Sumetrolim,Ceftriaxon,Amikacin,Meropenem,Imipenem,Ciprofloxacin,Levofloxacin,Moxifloxacin</t>
  </si>
  <si>
    <t xml:space="preserve">Tienam </t>
  </si>
  <si>
    <t>Tienam,Klion,Amikin</t>
  </si>
  <si>
    <t>Tazocin,Klion</t>
  </si>
  <si>
    <t>OHCA,STEMI,ARF</t>
  </si>
  <si>
    <t>tüdő,légút</t>
  </si>
  <si>
    <t>TB,VB,HK szúrt 1-2,art,cvc</t>
  </si>
  <si>
    <t>Haemofilus influenzae,Streptococcus mitis</t>
  </si>
  <si>
    <t>Ceftriaxon,Meropenem,Levofloxacin</t>
  </si>
  <si>
    <t>VancomycinTienam</t>
  </si>
  <si>
    <t>Vancomycin,Tienam,Rocephin</t>
  </si>
  <si>
    <t>Vancomycin,Rocephin</t>
  </si>
  <si>
    <t>rocephin</t>
  </si>
  <si>
    <t>Transzplant.osztály</t>
  </si>
  <si>
    <t>Immunsup.</t>
  </si>
  <si>
    <t>CMV,PCR</t>
  </si>
  <si>
    <t xml:space="preserve">Tazocin,Levofloxacin </t>
  </si>
  <si>
    <t>Tazocin,Levofloxin</t>
  </si>
  <si>
    <t xml:space="preserve">NA 8 </t>
  </si>
  <si>
    <t>Resp.insuff,Pneumonia</t>
  </si>
  <si>
    <t>korábban MRSA</t>
  </si>
  <si>
    <t>MRSA szűrés,HK szúrt 1-2,VB,TB</t>
  </si>
  <si>
    <t>Tazocin,Amikin,Vancomycin</t>
  </si>
  <si>
    <t>Tazocin,amikin</t>
  </si>
  <si>
    <t>Commotio cerebri,Cont.capiti,Sepsis,Pneumonia</t>
  </si>
  <si>
    <t>Hk art,cvc,mini bal VB</t>
  </si>
  <si>
    <t>mini Bal.Vb</t>
  </si>
  <si>
    <t>Pseudomonas,Klebsiella,E.coli</t>
  </si>
  <si>
    <t>levofloxacin,vancomycin</t>
  </si>
  <si>
    <t>Rocephin,Klacid,Tamiflu</t>
  </si>
  <si>
    <t>Rocephin,Tazocin,Tamiflu,Klacid</t>
  </si>
  <si>
    <t>Levofloxacin,Vancomycin,Tazocin</t>
  </si>
  <si>
    <t>Levofloxacin,Tazocin,Vancomycin</t>
  </si>
  <si>
    <t xml:space="preserve">Tazocin </t>
  </si>
  <si>
    <t>Subduralis haematoma,HT</t>
  </si>
  <si>
    <t>Idegsebészet</t>
  </si>
  <si>
    <t>HK art,szúrt 1-2,VB,TB</t>
  </si>
  <si>
    <t>meropenem,Imipenem</t>
  </si>
  <si>
    <t>STp op.reanimationem,Stp.diss.aortae</t>
  </si>
  <si>
    <t>hasüregi</t>
  </si>
  <si>
    <t>HK szúrt,cvc,art,TB</t>
  </si>
  <si>
    <t>Enterococcus faecalis,Staph. Epidermidis</t>
  </si>
  <si>
    <t>imipenem</t>
  </si>
  <si>
    <t>Gentamicin,Vancomycin,Ciprofloxacin</t>
  </si>
  <si>
    <t>Gentamicin,Vancomycin,Ciprofloxacin,Imipenem</t>
  </si>
  <si>
    <t>Ciprofloxacin,Tienam</t>
  </si>
  <si>
    <t>Resp. Insuff,Pneumonia</t>
  </si>
  <si>
    <t>HK art,VB</t>
  </si>
  <si>
    <t>VB, hüvelyváladék</t>
  </si>
  <si>
    <t>Enterococcus faecalis,C.albicans</t>
  </si>
  <si>
    <t>sarjadzó gomba</t>
  </si>
  <si>
    <t>vancomycin,imipenem,tigecyclin</t>
  </si>
  <si>
    <t>Tamiflu,Rocephin,Klacid,Tienam,Amikin</t>
  </si>
  <si>
    <t>Klacid,Tamiflu,Tienam</t>
  </si>
  <si>
    <t>Tamiflu,Tienam,Vancomycin</t>
  </si>
  <si>
    <t xml:space="preserve">NA 9 </t>
  </si>
  <si>
    <t>Szívsebészet</t>
  </si>
  <si>
    <t>TB,VB,HK szúrt 1-2,gomba PCR</t>
  </si>
  <si>
    <t>VB,HK szúrt,art,cvc</t>
  </si>
  <si>
    <t>gentamicin,Amikacin</t>
  </si>
  <si>
    <t>Tazocin,Klacid</t>
  </si>
  <si>
    <t>Tazocin,Klacid,Tamiflu</t>
  </si>
  <si>
    <t xml:space="preserve">Tamiflu </t>
  </si>
  <si>
    <t>Szívelégtelenség,Delírium,IHC</t>
  </si>
  <si>
    <t>TB,VB,HK szúrt art,cvc,KanülvégCVc,art</t>
  </si>
  <si>
    <t>Enterobacter cloacae,Propioni bacterium acnes</t>
  </si>
  <si>
    <t>Elizabethlingia meningoseptica,sarjadzó gomba</t>
  </si>
  <si>
    <t>Imipenem,Meropenem,Ciprofloxacin</t>
  </si>
  <si>
    <t>fluconazolok?</t>
  </si>
  <si>
    <t>Tienam,Vasncomycin</t>
  </si>
  <si>
    <t>nincs beleegyező,3 napos</t>
  </si>
  <si>
    <t>Perf.sigmato,Peritonitis</t>
  </si>
  <si>
    <t>HK szúrt 1-2</t>
  </si>
  <si>
    <t>Candida albicans,Proteus mirabilis,E. coli</t>
  </si>
  <si>
    <t>Candida alb,Proteus mirabilis,E.coli-gentamycin,tobramycin,amikacin,Meropenem,ertapenem</t>
  </si>
  <si>
    <t>Tienam,Klion,Vanomycin,Mycacin</t>
  </si>
  <si>
    <t>Tienam,Klion,Vancomycin,Mycacine</t>
  </si>
  <si>
    <t>Tazocin,Mycosist,Vancomycin</t>
  </si>
  <si>
    <t>3 napos</t>
  </si>
  <si>
    <t>ISZB,COPD,Resp insuff.</t>
  </si>
  <si>
    <t>VB,HK szúrt 1-2,MRSA teny.,Köpet</t>
  </si>
  <si>
    <t xml:space="preserve">Ciprofloxacin </t>
  </si>
  <si>
    <t>STp op.AVR,MVR,IE,CIN</t>
  </si>
  <si>
    <t>műbillentyű endocarditis</t>
  </si>
  <si>
    <t>HK szúrt,cvc,TB,VB.MRSA szűrés</t>
  </si>
  <si>
    <r>
      <rPr>
        <sz val="12"/>
        <color theme="1"/>
        <rFont val="Times New Roman"/>
        <family val="1"/>
      </rPr>
      <t>TB-Pseudomonas aeruginosa,</t>
    </r>
    <r>
      <rPr>
        <sz val="12"/>
        <color rgb="FFFF0000"/>
        <rFont val="Times New Roman"/>
        <family val="1"/>
      </rPr>
      <t>a HK,Vizelet Bact és MRSA szűrés negatív</t>
    </r>
  </si>
  <si>
    <t>Amikacin,Meropenem,Ciprofloxacin</t>
  </si>
  <si>
    <t>Vancocin,Tienam,Rifamed,Amikin</t>
  </si>
  <si>
    <t>Vancomycin,Rifamed,Amikin</t>
  </si>
  <si>
    <t xml:space="preserve">NA 3 </t>
  </si>
  <si>
    <t>Sepsis,nephrectomia</t>
  </si>
  <si>
    <t xml:space="preserve">VB,HK szúrt 1-2 </t>
  </si>
  <si>
    <t>clostridium diff.</t>
  </si>
  <si>
    <t>DCMP,NIDDM,HT,PF,Fract.pretroh,fem</t>
  </si>
  <si>
    <t>igezolt</t>
  </si>
  <si>
    <t>HK szúrt 1-2,VB,TB</t>
  </si>
  <si>
    <t>VB neg, TB-Pseudomonas aeruginosa</t>
  </si>
  <si>
    <t>imipenem,vancomycin</t>
  </si>
  <si>
    <t>Tazocin,Ciprofloxacin</t>
  </si>
  <si>
    <t>Tazocin,Ciprofloxacin,Rifampicin</t>
  </si>
  <si>
    <t>Mech.Ileus,Peritonitis,ST.p TIA</t>
  </si>
  <si>
    <t>HK szúrt,VB</t>
  </si>
  <si>
    <t>Hasi seb varrat alól</t>
  </si>
  <si>
    <t>E. coli,C.albicans</t>
  </si>
  <si>
    <t>VB neg</t>
  </si>
  <si>
    <t>Klindamycin,Levofloxacin</t>
  </si>
  <si>
    <t>Tienam,Klion,Dalacin</t>
  </si>
  <si>
    <t xml:space="preserve">NA 7 </t>
  </si>
  <si>
    <t>Na 4</t>
  </si>
  <si>
    <t xml:space="preserve">NA 5 </t>
  </si>
  <si>
    <t>Na 1</t>
  </si>
  <si>
    <t>COPD IV.stádium</t>
  </si>
  <si>
    <t>Haemokultúra</t>
  </si>
  <si>
    <t>MRSA,Gomba PCR,TB,VB,SZB,HK szúrt1-2</t>
  </si>
  <si>
    <t>cvc kanül vég</t>
  </si>
  <si>
    <t>Enterococcus faecium,Strept.epidermidis</t>
  </si>
  <si>
    <t>Strept.epidermidis</t>
  </si>
  <si>
    <t>clostridium difficile</t>
  </si>
  <si>
    <t>vancomycin</t>
  </si>
  <si>
    <t>klion</t>
  </si>
  <si>
    <t>ERCP,EST,Septicus shock</t>
  </si>
  <si>
    <t>Klebsiella pneumoniae,VB neg</t>
  </si>
  <si>
    <t>Tienam,Amikin,Solu-cortef</t>
  </si>
  <si>
    <t>Tienam,Solu-Cortef</t>
  </si>
  <si>
    <t>Resp.insuff,PF,Hypotensio</t>
  </si>
  <si>
    <t>ciprofloxacin,Tazocin</t>
  </si>
  <si>
    <t>nincs beleegyető</t>
  </si>
  <si>
    <t>COPD,AE,Hypertonia</t>
  </si>
  <si>
    <t>HK szúrt 1-2,TB,VB,Legionella,Pneumococc.</t>
  </si>
  <si>
    <t>Haemofilus influenzae</t>
  </si>
  <si>
    <t>amoxicillin-clavulansav</t>
  </si>
  <si>
    <t>Rocefin,Klacid</t>
  </si>
  <si>
    <t xml:space="preserve">NA 6 </t>
  </si>
  <si>
    <t>nincs beleegyező, 3nap</t>
  </si>
  <si>
    <t>Carbamatepin intox.</t>
  </si>
  <si>
    <t>HK szúrt1-2,VB,TB</t>
  </si>
  <si>
    <t>VB,TB neg</t>
  </si>
  <si>
    <t xml:space="preserve">Rocefin </t>
  </si>
  <si>
    <t>HK szúrt 1-2,VB,TB,gomba pcr</t>
  </si>
  <si>
    <t>claritromicin,meropenem,levofloxacin</t>
  </si>
  <si>
    <t>Tazocin,Ciprofloxacin,Klacid</t>
  </si>
  <si>
    <t>Tazocin,Ciprobay,Klacid</t>
  </si>
  <si>
    <t>Tazocin,Ciprobay,Klacid,Solu-Cortef</t>
  </si>
  <si>
    <t>Ciprobay,Tazocin,Klacid,Solu-Cortef</t>
  </si>
  <si>
    <t>Ciprobay,Klacid,Solu-Cortef</t>
  </si>
  <si>
    <t>Ciprobay-Klacid-Solu-Cortef</t>
  </si>
  <si>
    <t>Tu.epipharings</t>
  </si>
  <si>
    <t>Onkológia</t>
  </si>
  <si>
    <t>Tienam,Amikin,Solu-Cortef</t>
  </si>
  <si>
    <t>SAH,HIC,COPD,NIDDM</t>
  </si>
  <si>
    <t>légút,vizelet</t>
  </si>
  <si>
    <t>HK szúrt 1-2,LQ,TB,VB</t>
  </si>
  <si>
    <t>saureus,E.coli,Enterococcus faecalis</t>
  </si>
  <si>
    <t>augmentin</t>
  </si>
  <si>
    <t>Meronem,Vancomycin,Augmentin</t>
  </si>
  <si>
    <t>Augmentin,Vancomycin,Tazocin</t>
  </si>
  <si>
    <t>enterális kórokozó?</t>
  </si>
  <si>
    <t>Hk szúer 1-2,VB,SZB</t>
  </si>
  <si>
    <t>HIC,Oedema cerebri,Ventriculitis</t>
  </si>
  <si>
    <t>légút?</t>
  </si>
  <si>
    <t>enteritis</t>
  </si>
  <si>
    <t>LQ,cvc vég,VB,TB,HK szúrt1-2</t>
  </si>
  <si>
    <t>bacillus cereus,enterobacter cloacae,enterobacter sp</t>
  </si>
  <si>
    <t>vancomycin,amikacin,clindamycin,tazobact</t>
  </si>
  <si>
    <t>Tazocin,Vancomycin,Mycosist</t>
  </si>
  <si>
    <t>Card.decomp,Oedema pulmonum</t>
  </si>
  <si>
    <t>VB,TB,HK szúrt1-2</t>
  </si>
  <si>
    <t>amoxi-klavulánsav,ceftriaxon,Amikacin</t>
  </si>
  <si>
    <t>Sepsis,COPD,Chr. Renalis insuff.</t>
  </si>
  <si>
    <t>fascitis</t>
  </si>
  <si>
    <t>ESBL termelő Klebsiella pneuminiae</t>
  </si>
  <si>
    <t>imipenem,ertapenem</t>
  </si>
  <si>
    <t>Tienam, Vancomycin, Ciprobay</t>
  </si>
  <si>
    <t>Tienam, Vancomycin, Penicillin,Dalacin,Solu-Cortef</t>
  </si>
  <si>
    <t>Tienam, Vancomycin,Penicillin,Dalacin,Solu-Cortef</t>
  </si>
  <si>
    <t>NA 35</t>
  </si>
  <si>
    <t>Stp op. Lomectomiam,Pneumonia l.s</t>
  </si>
  <si>
    <t>Szentes ITO</t>
  </si>
  <si>
    <t>HK szúrt 1-2, TB,VB,Seb ls</t>
  </si>
  <si>
    <t>Hk szúrt,art.cvc,TB,VB</t>
  </si>
  <si>
    <t>felső drain</t>
  </si>
  <si>
    <t>Staphylococcus aureus MRSA+</t>
  </si>
  <si>
    <t>MRSA+</t>
  </si>
  <si>
    <t>amikacin, Vancomycin,Tobramycin</t>
  </si>
  <si>
    <t>Tazocin,Ciprobay,Amikin,Vancomycin,Tienam</t>
  </si>
  <si>
    <t>AMI,III.AV blokk,Chr. Anaemia</t>
  </si>
  <si>
    <t>HK szúrt1-2,art,cvc,VB,TB</t>
  </si>
  <si>
    <t>gomba PCR,TB</t>
  </si>
  <si>
    <t>gomba screening</t>
  </si>
  <si>
    <r>
      <rPr>
        <sz val="12"/>
        <color theme="1"/>
        <rFont val="Times New Roman"/>
        <family val="1"/>
      </rPr>
      <t xml:space="preserve">Vb neg, </t>
    </r>
    <r>
      <rPr>
        <sz val="12"/>
        <color rgb="FFFF0000"/>
        <rFont val="Times New Roman"/>
        <family val="1"/>
      </rPr>
      <t>TB-Enterobacter cloacae,Acinetobacter baumanii,Candida albicans,glabrata,tropicalis</t>
    </r>
  </si>
  <si>
    <t>sok telep</t>
  </si>
  <si>
    <t>8 óra</t>
  </si>
  <si>
    <t>amikacin,Meropenem,Imipenem</t>
  </si>
  <si>
    <t>Tazocin, Vancomycin,Amikin</t>
  </si>
  <si>
    <t>Candidas,Ciprobay,Amikin</t>
  </si>
  <si>
    <t>Candidas,Ciprobay</t>
  </si>
  <si>
    <t>Septicus shock,Peritonitis,PF,ISZB,HT</t>
  </si>
  <si>
    <t>HK, műtéti minta</t>
  </si>
  <si>
    <t>Streptococcus equinus,Klebsiella pneumoniae</t>
  </si>
  <si>
    <t>meropenem, ceftriaxon</t>
  </si>
  <si>
    <t>Rocephin, Klion,Tienam</t>
  </si>
  <si>
    <t>Bitó</t>
  </si>
  <si>
    <t>Pneumonia?,Card decomp,ISZB,IDDM</t>
  </si>
  <si>
    <t>Hk szúrt 1-2,art,cvc,VB,TB</t>
  </si>
  <si>
    <t>MRSA,gomba screening</t>
  </si>
  <si>
    <t>mellkasi punktatum</t>
  </si>
  <si>
    <t>HK szúrt,art</t>
  </si>
  <si>
    <r>
      <rPr>
        <sz val="12"/>
        <color rgb="FFFF0000"/>
        <rFont val="Times New Roman"/>
        <family val="1"/>
      </rPr>
      <t>VB-</t>
    </r>
    <r>
      <rPr>
        <sz val="12"/>
        <color rgb="FF000000"/>
        <rFont val="Times New Roman"/>
        <family val="1"/>
      </rPr>
      <t>E. coli,</t>
    </r>
  </si>
  <si>
    <t>Candida albicans,krusei</t>
  </si>
  <si>
    <t>Staph.hominis</t>
  </si>
  <si>
    <t>Sumetrolim,Amikacin,Tobramicin</t>
  </si>
  <si>
    <t>Avelox,Gentamycin</t>
  </si>
  <si>
    <t>Sumetrolim</t>
  </si>
  <si>
    <t>Paraplegia, Sepsis</t>
  </si>
  <si>
    <t>Hk szúrt 1-2(art,cvc)</t>
  </si>
  <si>
    <t>Ceftriaxon,Amoxi-clvsav,Amikin,Meropenem, Imipenem</t>
  </si>
  <si>
    <t>SZB,TB,MRSA orr,torok,hónalj</t>
  </si>
  <si>
    <t>piperacillin,amikin,imipenem,meropenem</t>
  </si>
  <si>
    <t>Tazocin,Vankomycin</t>
  </si>
  <si>
    <t>Tazocin,Vankomycin,Solu-cortef</t>
  </si>
  <si>
    <t>Tazocin,Solu-cortef,Vankomycin</t>
  </si>
  <si>
    <t>Tu. Recti,Faeculens peritonitis</t>
  </si>
  <si>
    <t>Nem igazolódott</t>
  </si>
  <si>
    <t>NA</t>
  </si>
  <si>
    <r>
      <rPr>
        <sz val="12"/>
        <color theme="1"/>
        <rFont val="Times New Roman"/>
        <family val="1"/>
      </rPr>
      <t>neg</t>
    </r>
    <r>
      <rPr>
        <sz val="12"/>
        <color rgb="FFFF0000"/>
        <rFont val="Times New Roman"/>
        <family val="1"/>
      </rPr>
      <t>, újra átnéztem,az adatokban eredményekben nincs változás</t>
    </r>
  </si>
  <si>
    <t>Tienam,Klion,Vankomycin,Amikin</t>
  </si>
  <si>
    <t>Vankomycin,Amikin</t>
  </si>
  <si>
    <t>SAH,Aneurisma,dissectio a. basillaris</t>
  </si>
  <si>
    <t>Neurológia</t>
  </si>
  <si>
    <t>HK,TB,MiniBal,VB</t>
  </si>
  <si>
    <t>Klebsiella oxicala</t>
  </si>
  <si>
    <t>ciprofloxacin,Ampicillin,Cefuroxim</t>
  </si>
  <si>
    <t>Contusio pulm et cerebri,Fract.et lux. Cost.</t>
  </si>
  <si>
    <t>VB,TB,Hk szúrt art,cvc</t>
  </si>
  <si>
    <t>NA20</t>
  </si>
  <si>
    <t>SLE,Resp insuff,Pneumonia</t>
  </si>
  <si>
    <t>SLE</t>
  </si>
  <si>
    <t>Immunsupr</t>
  </si>
  <si>
    <t>Excl</t>
  </si>
  <si>
    <t>TB,VB,HK szúrt,MRSA,gomba PCR</t>
  </si>
  <si>
    <t>VB-neg,HK-MRSE,Strept.epidermidis,TB-Strept.pneumoniae</t>
  </si>
  <si>
    <t>Gentamicin,Tobramicin,Amikacin,Rifampicin</t>
  </si>
  <si>
    <t>Vancomycin,Meropenem,Fluconazol</t>
  </si>
  <si>
    <t>Meropenem,Fluconazol,Vancomycin</t>
  </si>
  <si>
    <t>Meropenem,Vancomycin,Fluconazol</t>
  </si>
  <si>
    <t>Mycosist,Cymevere</t>
  </si>
  <si>
    <t>Sepsis,Ileus,ISZB,HT,Chr. Renalis insuff.</t>
  </si>
  <si>
    <t>Sebészeti kl.</t>
  </si>
  <si>
    <t>HK szúrt1-2,Vb,TB 2x</t>
  </si>
  <si>
    <t>VB neg,E.coli,Enterobacter cloacae</t>
  </si>
  <si>
    <t>cancida parapsilosis</t>
  </si>
  <si>
    <t>Amoxicilli-klavsav,Piperacillin,Imipenem,Amikacin</t>
  </si>
  <si>
    <t>ARDS,Diabeteses ketoacidózis</t>
  </si>
  <si>
    <t>Hk szúrt,art,cvc,VB,TB</t>
  </si>
  <si>
    <t>TB,VB,HK art,cvc,szúrt</t>
  </si>
  <si>
    <t>Streptococcus agalactae</t>
  </si>
  <si>
    <t>kevés gomba,saph.hominis</t>
  </si>
  <si>
    <t>penicillin,ampicillin,Ceftriaxon,cefuroxim</t>
  </si>
  <si>
    <t>Tienam,Augmentin</t>
  </si>
  <si>
    <t>STEMI</t>
  </si>
  <si>
    <t>Balatonfüred</t>
  </si>
  <si>
    <t>HK szúrt,art,cvc,VB,TB</t>
  </si>
  <si>
    <r>
      <rPr>
        <sz val="12"/>
        <color rgb="FFFF0000"/>
        <rFont val="Times New Roman"/>
        <family val="1"/>
      </rPr>
      <t>VB-</t>
    </r>
    <r>
      <rPr>
        <sz val="12"/>
        <color rgb="FF000000"/>
        <rFont val="Times New Roman"/>
        <family val="1"/>
      </rPr>
      <t>Morganella morganii,</t>
    </r>
    <r>
      <rPr>
        <sz val="12"/>
        <color rgb="FFFF0000"/>
        <rFont val="Times New Roman"/>
        <family val="1"/>
      </rPr>
      <t>CVC vég-</t>
    </r>
    <r>
      <rPr>
        <sz val="12"/>
        <color rgb="FF000000"/>
        <rFont val="Times New Roman"/>
        <family val="1"/>
      </rPr>
      <t>Staph.simulans,</t>
    </r>
    <r>
      <rPr>
        <sz val="12"/>
        <color rgb="FFFF0000"/>
        <rFont val="Times New Roman"/>
        <family val="1"/>
      </rPr>
      <t>TB-Pseudomonas aeruginosa</t>
    </r>
  </si>
  <si>
    <t>VB-Sumetrolim,Cefixim,Ciprof,Ertapenem,TB-Piperacillin-tazobact,Ceftazidim,CVC vég-Amoxiclavsav,Sumetrolim,Amikacin,Oxiflox,Levoflox,Ciproflox</t>
  </si>
  <si>
    <t>Piperacillin,Tazocin</t>
  </si>
  <si>
    <t>Tazocin,Fortum</t>
  </si>
  <si>
    <t>Fortum</t>
  </si>
  <si>
    <t>Szívelégtelenség,AO insuff,AVR</t>
  </si>
  <si>
    <t>TB,VB,HK szúrt,cvc,art</t>
  </si>
  <si>
    <t>VB neg,HK Bacillus sp.,Pseudomonas aeruginosa</t>
  </si>
  <si>
    <t>Ciprofloxacin,Sumertolim,Amikin</t>
  </si>
  <si>
    <t>SDH,EDH,HIC,Cirr.hep,CHR. Pancreatitis</t>
  </si>
  <si>
    <t>HK art,cvc,szúrt,VB,TB</t>
  </si>
  <si>
    <t>Strept.pneumoniae,E.coli</t>
  </si>
  <si>
    <t>Vankomycin,Meropenem,Amikacin</t>
  </si>
  <si>
    <t>NA 1,5</t>
  </si>
  <si>
    <t>Stp.op ABBB,Anaemia,PF,COPD I-II</t>
  </si>
  <si>
    <t>MM.,TB,sebváladék</t>
  </si>
  <si>
    <r>
      <rPr>
        <sz val="12"/>
        <color theme="1"/>
        <rFont val="Times New Roman"/>
        <family val="1"/>
      </rPr>
      <t>Vbneg,TB candida albicans,Stenotrophomonas maltophilia</t>
    </r>
    <r>
      <rPr>
        <sz val="12"/>
        <color rgb="FFFF0000"/>
        <rFont val="Times New Roman"/>
        <family val="1"/>
      </rPr>
      <t xml:space="preserve"> CVC vég-Stenotrop.maltophilia</t>
    </r>
  </si>
  <si>
    <t>TB candida albicans,Pseudomonas aeruginosa</t>
  </si>
  <si>
    <t>sumetrolim</t>
  </si>
  <si>
    <t>Mycosist,Amikin,Meropenem,Imipenem</t>
  </si>
  <si>
    <t>Bactrium,Solu-Cortef,Tazocin</t>
  </si>
  <si>
    <t>Tazocin,Ciprofloxacin,Solu-Cortef</t>
  </si>
  <si>
    <t>Sepsis,septicus shock,</t>
  </si>
  <si>
    <t>epeút</t>
  </si>
  <si>
    <t>TB,VB,Hk szúrt1-2</t>
  </si>
  <si>
    <r>
      <rPr>
        <sz val="12"/>
        <color theme="1"/>
        <rFont val="Times New Roman"/>
        <family val="1"/>
      </rPr>
      <t xml:space="preserve">neg </t>
    </r>
    <r>
      <rPr>
        <sz val="12"/>
        <color rgb="FFFF0000"/>
        <rFont val="Times New Roman"/>
        <family val="1"/>
      </rPr>
      <t>TB-Candida albicans egyebekben negatív</t>
    </r>
  </si>
  <si>
    <t>Tienam,Vancomycin,Amikin</t>
  </si>
  <si>
    <t>Tienam,Vnacomycin,Amikin</t>
  </si>
  <si>
    <t xml:space="preserve">NA 5,5 </t>
  </si>
  <si>
    <t xml:space="preserve">NA 4,5 </t>
  </si>
  <si>
    <t>Resp insuff,HTX,PTX</t>
  </si>
  <si>
    <t>TB,VB,Hk atr,cvc</t>
  </si>
  <si>
    <r>
      <rPr>
        <sz val="12"/>
        <color theme="1"/>
        <rFont val="Times New Roman"/>
        <family val="1"/>
      </rPr>
      <t>neg</t>
    </r>
    <r>
      <rPr>
        <sz val="12"/>
        <color rgb="FFFF0000"/>
        <rFont val="Times New Roman"/>
        <family val="1"/>
      </rPr>
      <t>,nincs változás az adatokban,infekció tenyésztés alapján nem igazolódott</t>
    </r>
  </si>
  <si>
    <t xml:space="preserve">Tazocin,Ciprofloxacin </t>
  </si>
  <si>
    <t>Pneumonia,Septicus shoc</t>
  </si>
  <si>
    <t>Mini Bal,HK,TB,VB</t>
  </si>
  <si>
    <t>LQ teny</t>
  </si>
  <si>
    <t>kevés gomba</t>
  </si>
  <si>
    <t>Meropenem,Cefuroxim,Levofloxacin</t>
  </si>
  <si>
    <t>Tazocin,Ciprofloxacin,Vancomycin</t>
  </si>
  <si>
    <t>Tazocin,Ciprofloxacin,Vancomycin,Tienam</t>
  </si>
  <si>
    <t>Tienam,Vancomycin,Candidas</t>
  </si>
  <si>
    <t>Tienam,Candidas</t>
  </si>
  <si>
    <t>VAP,HSD,HED,SAH traumás</t>
  </si>
  <si>
    <t>Baja ITO</t>
  </si>
  <si>
    <t>HK art,cvc,szúrt1-2,VB,mini BAL,LQ</t>
  </si>
  <si>
    <t>mini BAL</t>
  </si>
  <si>
    <t>LQ</t>
  </si>
  <si>
    <t>VB neg,Hk-Klebsiella pneumoniae</t>
  </si>
  <si>
    <t>Imipenem,Ceftriaxon,Levofloxacin</t>
  </si>
  <si>
    <t>Flucloxacillin,Vancomycin,Meronem,Tienam</t>
  </si>
  <si>
    <t>Flucloxacillin,Vancomycin,Tienam</t>
  </si>
  <si>
    <t>Flucloxacillin.Vancomycin,Tienam</t>
  </si>
  <si>
    <t>Flucloxacillin,Tienam,Mycosist</t>
  </si>
  <si>
    <t>Flucloxacillin.Tienam,Mycosist</t>
  </si>
  <si>
    <t>NA 50</t>
  </si>
  <si>
    <t>Intoxicáció</t>
  </si>
  <si>
    <t>TB,VB,HK szúrt,art,cvc</t>
  </si>
  <si>
    <t>VB neg,TB-staphylococcus aureus</t>
  </si>
  <si>
    <t>GIH,Ulcus Duodeni,Chr.aetilizmus</t>
  </si>
  <si>
    <t>VB,Hk szúrt,cvc,art</t>
  </si>
  <si>
    <t>VB-E.coli</t>
  </si>
  <si>
    <t>Bollus orbánc,Septicus shock</t>
  </si>
  <si>
    <t>láb,bőr</t>
  </si>
  <si>
    <t xml:space="preserve">HK art,cvc,szúrt </t>
  </si>
  <si>
    <t>Csonki drain vége</t>
  </si>
  <si>
    <t>Enterobact. Cloacae,Strept. Pyogenes</t>
  </si>
  <si>
    <t>Klebsiella oxytoca</t>
  </si>
  <si>
    <t>imipenem, clindamycin</t>
  </si>
  <si>
    <t>Tienam, Vancomycin</t>
  </si>
  <si>
    <t>Tienam,Vancomycin,Clindamycin</t>
  </si>
  <si>
    <t xml:space="preserve">NA 22 </t>
  </si>
  <si>
    <t xml:space="preserve">NA 14 </t>
  </si>
  <si>
    <t xml:space="preserve">NA 1,8 </t>
  </si>
  <si>
    <t xml:space="preserve">NA 2,4 </t>
  </si>
  <si>
    <t xml:space="preserve">NA 6,5 </t>
  </si>
  <si>
    <t>Acidosis,Akut VE, Chollitis?</t>
  </si>
  <si>
    <t>sarjadzó gomba,egyéb neg</t>
  </si>
  <si>
    <t>Tienam,Cyprobay</t>
  </si>
  <si>
    <t>Tiuenam,Ciprobay</t>
  </si>
  <si>
    <t>Tienam,Ciprobay,Nystatin</t>
  </si>
  <si>
    <t>AKI,Sepsis,Septicus shock</t>
  </si>
  <si>
    <t>endocarditis?</t>
  </si>
  <si>
    <t>VB,HK szúrt 1-2,SZB,MRSA</t>
  </si>
  <si>
    <t xml:space="preserve">NA 0,5 </t>
  </si>
  <si>
    <t>Septicus shock,Pneumonia,ISZB</t>
  </si>
  <si>
    <t>TB, VB,HK szúrt1-2,Lavage</t>
  </si>
  <si>
    <t>TB,VB,Hk art,cvc,szúrt</t>
  </si>
  <si>
    <r>
      <rPr>
        <sz val="12"/>
        <color theme="1"/>
        <rFont val="Times New Roman"/>
        <family val="1"/>
      </rPr>
      <t>VB-neg,</t>
    </r>
    <r>
      <rPr>
        <sz val="12"/>
        <color rgb="FFFF0000"/>
        <rFont val="Times New Roman"/>
        <family val="1"/>
      </rPr>
      <t>HK szúrt2-</t>
    </r>
    <r>
      <rPr>
        <sz val="12"/>
        <color rgb="FF000000"/>
        <rFont val="Times New Roman"/>
        <family val="1"/>
      </rPr>
      <t>Staphylococcus epidermidis,Haemophilus influanzae</t>
    </r>
  </si>
  <si>
    <t>Levofloxacin,Ciprofloxacin,Ceftriaxon</t>
  </si>
  <si>
    <t>Levofloxacin,Rocephin</t>
  </si>
  <si>
    <t xml:space="preserve">NA 20 </t>
  </si>
  <si>
    <t xml:space="preserve">NA 11 </t>
  </si>
  <si>
    <t>Nincs Abgram</t>
  </si>
  <si>
    <t xml:space="preserve">Vb,Hk szúrt 1-2 </t>
  </si>
  <si>
    <r>
      <rPr>
        <sz val="12"/>
        <color theme="1"/>
        <rFont val="Times New Roman"/>
        <family val="1"/>
      </rPr>
      <t xml:space="preserve">Hk-E.coli </t>
    </r>
    <r>
      <rPr>
        <sz val="12"/>
        <color rgb="FFFF0000"/>
        <rFont val="Times New Roman"/>
        <family val="1"/>
      </rPr>
      <t>VB-neg</t>
    </r>
  </si>
  <si>
    <t>nincs antibiogramm</t>
  </si>
  <si>
    <t>Tazocin,Vancomycin,Bactrium,Candidas</t>
  </si>
  <si>
    <t xml:space="preserve">NA 15 </t>
  </si>
  <si>
    <t>Légzési elégtelenség,Pneumonia</t>
  </si>
  <si>
    <t>Hk szúer1-2,Vb,Tb,Torok</t>
  </si>
  <si>
    <t>Suicid tent,Intox cum BZD</t>
  </si>
  <si>
    <t>VB,HK szúrt,art,cvc,MRSA szűrés</t>
  </si>
  <si>
    <t>HK-Streptococcus pneuminiae,VB+ MRSA neg</t>
  </si>
  <si>
    <t>Levofloxacin,Sumetrolim,Doxiciclin</t>
  </si>
  <si>
    <t>Resp. Insuff</t>
  </si>
  <si>
    <t>TB(purulens)</t>
  </si>
  <si>
    <t>Sepsis Máj és veseelégt.CLL</t>
  </si>
  <si>
    <t>VB,HK szúrt 1-2,Torok</t>
  </si>
  <si>
    <t>lábszárfekély</t>
  </si>
  <si>
    <t>epeúti minta</t>
  </si>
  <si>
    <t>SZB,gomba screeening</t>
  </si>
  <si>
    <t>Hepa B Ag</t>
  </si>
  <si>
    <t>ESBL Klebsiella,Pseudomonas</t>
  </si>
  <si>
    <t>Klebsiella Proteus Mirabilis,Candida alb,Enteroc. Faecalis</t>
  </si>
  <si>
    <t>Pseudomonas aeruginosa,gomba+</t>
  </si>
  <si>
    <t>Imipenem,Ciprofloxacin,Amikin,Meronem</t>
  </si>
  <si>
    <t>Tienam,Klion,Mycacin</t>
  </si>
  <si>
    <t>Tienam,Klion,Mycacine</t>
  </si>
  <si>
    <t>Pneumonia,Septicus shock</t>
  </si>
  <si>
    <t>TB,VB,Hk szúrt 1-2</t>
  </si>
  <si>
    <t>légúti PCR,TBC,CMV</t>
  </si>
  <si>
    <t>Fungizone,Levofloxacin,Klacid</t>
  </si>
  <si>
    <t>Ífungizone,Levofloxacin,Klacid</t>
  </si>
  <si>
    <t>Fungizone,Levofloxacin,Klacid,Candidas</t>
  </si>
  <si>
    <t>Levofloxacin,Klacid,Candidas</t>
  </si>
  <si>
    <t>Klacid,Candidas</t>
  </si>
  <si>
    <t xml:space="preserve">NA 12 </t>
  </si>
  <si>
    <t>Necr. Pancreatitis</t>
  </si>
  <si>
    <t>VB,HK szúrt 12</t>
  </si>
  <si>
    <t>VB,Hk  neg</t>
  </si>
  <si>
    <t xml:space="preserve">NA 30 </t>
  </si>
  <si>
    <t>Tudatzavar,HSD,légzési elégtelenség</t>
  </si>
  <si>
    <t>VB,TB.HK szúrt 1 -2</t>
  </si>
  <si>
    <t>TB candida albicans és parapsilosis</t>
  </si>
  <si>
    <t>MEGHALT!!!</t>
  </si>
  <si>
    <t xml:space="preserve">nincs beleegyező, 24 óra előtt </t>
  </si>
  <si>
    <t>Többszervi elégtelenség,Tudatzavar</t>
  </si>
  <si>
    <t>Kizárás</t>
  </si>
  <si>
    <t>Organofoszfát mérgezés,aspiráció,légzési insuff</t>
  </si>
  <si>
    <t>Tb,Vb,Hk szúrt 1-2</t>
  </si>
  <si>
    <t>HK szúrt</t>
  </si>
  <si>
    <t>Gomba PCR</t>
  </si>
  <si>
    <t>HD kanülvég</t>
  </si>
  <si>
    <r>
      <rPr>
        <sz val="12"/>
        <color rgb="FFFF0000"/>
        <rFont val="Times New Roman"/>
        <family val="1"/>
      </rPr>
      <t>CVC-</t>
    </r>
    <r>
      <rPr>
        <sz val="12"/>
        <color rgb="FF000000"/>
        <rFont val="Times New Roman"/>
        <family val="1"/>
      </rPr>
      <t>Enterobacter cloacae,E. coli,gomba</t>
    </r>
  </si>
  <si>
    <r>
      <rPr>
        <sz val="12"/>
        <color rgb="FFFF0000"/>
        <rFont val="Times New Roman"/>
        <family val="1"/>
      </rPr>
      <t>HK-</t>
    </r>
    <r>
      <rPr>
        <sz val="12"/>
        <color rgb="FF000000"/>
        <rFont val="Times New Roman"/>
        <family val="1"/>
      </rPr>
      <t>E.coli</t>
    </r>
  </si>
  <si>
    <t>Rezisztens:ampicillin,amoxi clavsav,Sumetrolim</t>
  </si>
  <si>
    <t>Augmentin,Avelox,Neomicines szemcsepp</t>
  </si>
  <si>
    <t>Avelox,Neomycines szemcsepp</t>
  </si>
  <si>
    <t>Avelox,NystatinNeomycines szemcsepp</t>
  </si>
  <si>
    <t>nincs beleegyező,24 óra előtt</t>
  </si>
  <si>
    <t>Sepsis,Ao.műbillentyű,PF</t>
  </si>
  <si>
    <t>Fr. Vertebrae,Paraplegia,Fr. Costae,cont pulm.</t>
  </si>
  <si>
    <t>Gyula KH ITO</t>
  </si>
  <si>
    <t>Gyula kh ITO</t>
  </si>
  <si>
    <t>Hk szúrt,art.cvc,VB,BAL</t>
  </si>
  <si>
    <t>Staph.epidermidis</t>
  </si>
  <si>
    <t>Vancomycin,Teicoplanin,Rifampicin,Tigecyclin</t>
  </si>
  <si>
    <t>COPD,Resp.insuff,Pneumonia,HT</t>
  </si>
  <si>
    <t>Hk szúrt 1-2,Köpet,VB,TB</t>
  </si>
  <si>
    <t>Legionella Ag+,egyébként neg</t>
  </si>
  <si>
    <t>Resp.insuff,ACS,Anaemia</t>
  </si>
  <si>
    <t>HK szúrt,art,cvc,TB,VB</t>
  </si>
  <si>
    <t>Staph.hominis,E.coli</t>
  </si>
  <si>
    <t>Staph.aureus</t>
  </si>
  <si>
    <t>Apnoe,HT,Depressio</t>
  </si>
  <si>
    <r>
      <rPr>
        <sz val="12"/>
        <color rgb="FFFF0000"/>
        <rFont val="Times New Roman"/>
        <family val="1"/>
      </rPr>
      <t>VB-</t>
    </r>
    <r>
      <rPr>
        <sz val="12"/>
        <color rgb="FF000000"/>
        <rFont val="Times New Roman"/>
        <family val="1"/>
      </rPr>
      <t>E.coli</t>
    </r>
  </si>
  <si>
    <r>
      <rPr>
        <sz val="12"/>
        <color rgb="FFFF0000"/>
        <rFont val="Times New Roman"/>
        <family val="1"/>
      </rPr>
      <t>TB-</t>
    </r>
    <r>
      <rPr>
        <sz val="12"/>
        <color rgb="FF000000"/>
        <rFont val="Times New Roman"/>
        <family val="1"/>
      </rPr>
      <t>E.coli,Enterococcus faecalis</t>
    </r>
  </si>
  <si>
    <r>
      <rPr>
        <sz val="12"/>
        <color theme="1"/>
        <rFont val="Times New Roman"/>
        <family val="1"/>
      </rPr>
      <t>Levofloxacin rezisztens,</t>
    </r>
    <r>
      <rPr>
        <sz val="12"/>
        <color rgb="FFFF0000"/>
        <rFont val="Times New Roman"/>
        <family val="1"/>
      </rPr>
      <t>amoxi clavsav,Cefuroxim,Amikacin,Meropenem,Imipenem,Ertapenem</t>
    </r>
  </si>
  <si>
    <r>
      <rPr>
        <sz val="12"/>
        <color theme="1"/>
        <rFont val="Times New Roman"/>
        <family val="1"/>
      </rPr>
      <t>levo rez.</t>
    </r>
    <r>
      <rPr>
        <sz val="12"/>
        <color rgb="FFFF0000"/>
        <rFont val="Times New Roman"/>
        <family val="1"/>
      </rPr>
      <t>Amoxi clavsav,Cefuoxim,Amikacin,Ertapenem,Imipenem</t>
    </r>
  </si>
  <si>
    <t xml:space="preserve"> nincs beleegyező 1 nap</t>
  </si>
  <si>
    <t>Basillaris thrombosis,SAH</t>
  </si>
  <si>
    <t>légút,húgyút</t>
  </si>
  <si>
    <t>VB HK</t>
  </si>
  <si>
    <t>Vb neg,HK Corynebact sp.</t>
  </si>
  <si>
    <t>Amoxiclavsav,Vancomycin,Ciprofloxacin rez.</t>
  </si>
  <si>
    <t>Vese TX,Sepsis,Ht</t>
  </si>
  <si>
    <t>Vb,SZB,HK szúrt 1,2</t>
  </si>
  <si>
    <t>VB,HK neg</t>
  </si>
  <si>
    <t>Traumás SAH,Cont. Cerebri,HIC</t>
  </si>
  <si>
    <t>VB,TB,HK szúrt</t>
  </si>
  <si>
    <t>VB neg,E.coli,Klebsiella pneumoniae</t>
  </si>
  <si>
    <t>Septicus shock,Urosepsis,HT</t>
  </si>
  <si>
    <t>Vb-E.coli,HK-Staph.hominis</t>
  </si>
  <si>
    <t>Ampicillin,Amoxiclavsav,Ceftriaxon,Sumetrolim</t>
  </si>
  <si>
    <t>Cefrtiaxon</t>
  </si>
  <si>
    <t>Ceftriaxon</t>
  </si>
  <si>
    <t>meningitis</t>
  </si>
  <si>
    <t>VB,TB,HK szúrt 1-2,LQ</t>
  </si>
  <si>
    <t>VB,TB-E.coli,HK-Staph.epidermidis</t>
  </si>
  <si>
    <t>Mindenre érzékeny E.coli,Staphylococcus:Rifampicin,Tigecyclin,Vancomycin</t>
  </si>
  <si>
    <t>Meropenem,Vancomycin</t>
  </si>
  <si>
    <t>Meropenem,Vancomycin,Augmentin</t>
  </si>
  <si>
    <t>Vancomycin,Augmentin</t>
  </si>
  <si>
    <t>FR. Vertebrae,HPTX</t>
  </si>
  <si>
    <t>HMVHely,neuro</t>
  </si>
  <si>
    <t>HMVHely neuro</t>
  </si>
  <si>
    <t>Strept. Epidermidis,Staph hominis</t>
  </si>
  <si>
    <t>Ofloxacin,Ciprofloxacin,Cefuroxim,Amoxicillin</t>
  </si>
  <si>
    <t>Zinacef,Tazocin,Ciprofloxacin</t>
  </si>
  <si>
    <t>Perf. Colon tu.,Akut has,Anaemia</t>
  </si>
  <si>
    <t>colon</t>
  </si>
  <si>
    <t>MM,Hk szúrt 1-2,Vb</t>
  </si>
  <si>
    <t>DCMP,COPD,Májelégtelenség</t>
  </si>
  <si>
    <t>epeút?</t>
  </si>
  <si>
    <t>VB neg,HK-staph.Epidermidis</t>
  </si>
  <si>
    <t>Ciprofloxacin,Amikin,Levofloxacin,Vancomycin</t>
  </si>
  <si>
    <t>Haemorrhagias shock,Sectio Caesarae</t>
  </si>
  <si>
    <t>Nőgyógyászat</t>
  </si>
  <si>
    <t>hasüreg,kismedence</t>
  </si>
  <si>
    <t>Lyell-kór,HT,MRSA sepsis</t>
  </si>
  <si>
    <t>Bőrgyógyászat</t>
  </si>
  <si>
    <t>Vb,HK</t>
  </si>
  <si>
    <t>Klebsiella pneum,Acinetobact.Haemolyticus</t>
  </si>
  <si>
    <t>c.diff</t>
  </si>
  <si>
    <t>mindenre érzékeny,acineto csak Meronemre</t>
  </si>
  <si>
    <t>Meronem,Amikin</t>
  </si>
  <si>
    <t>Meronem</t>
  </si>
  <si>
    <t>Peritonitis,akut resp insuff</t>
  </si>
  <si>
    <t>sebváladék,HK</t>
  </si>
  <si>
    <t>E. coli,Bact.fragilis és ovatus</t>
  </si>
  <si>
    <t>Resp.insuff,Depressio,HT</t>
  </si>
  <si>
    <r>
      <rPr>
        <sz val="12"/>
        <color rgb="FFFF0000"/>
        <rFont val="Times New Roman"/>
        <family val="1"/>
      </rPr>
      <t>HK-</t>
    </r>
    <r>
      <rPr>
        <sz val="12"/>
        <color rgb="FF000000"/>
        <rFont val="Times New Roman"/>
        <family val="1"/>
      </rPr>
      <t>Aeromonas veronii,Staph.aureus,Strept.agalactiae</t>
    </r>
    <r>
      <rPr>
        <sz val="12"/>
        <color rgb="FFFF0000"/>
        <rFont val="Times New Roman"/>
        <family val="1"/>
      </rPr>
      <t>,VB neg.</t>
    </r>
  </si>
  <si>
    <t>Enterobact cloacae</t>
  </si>
  <si>
    <t>piperacillin-tazobact,Cefuroxim,Amikacin,Imipenem,Ertapenem,Ciprofloxacin,Levofloxacin</t>
  </si>
  <si>
    <t>Tavanic</t>
  </si>
  <si>
    <t>HSD,PF,ISZB</t>
  </si>
  <si>
    <t>Sepsis,HT</t>
  </si>
  <si>
    <t>2 napos,</t>
  </si>
  <si>
    <t>Pneumonia,STEMI,Aspiráció?</t>
  </si>
  <si>
    <t>Vb,Hk szúrt 1,2</t>
  </si>
  <si>
    <t>Stp. Sect caesarae,Sepsis</t>
  </si>
  <si>
    <t>hasüreg</t>
  </si>
  <si>
    <t>sebváladék,Hkszúrt 1-2,Műtéti minta</t>
  </si>
  <si>
    <t>Strp.disgalactae,Strp. B haemoliticus</t>
  </si>
  <si>
    <t>Septicus shock,AVE,HT</t>
  </si>
  <si>
    <t>Hk szúrt 1-2,Vb,SZB</t>
  </si>
  <si>
    <t>Enterobact. Cloacae</t>
  </si>
  <si>
    <t>Amoxi-clavsav,Sumetrolim,Amikin,Meropenem,Imipenem</t>
  </si>
  <si>
    <t>Tienam,Likacin</t>
  </si>
  <si>
    <t>Sepsis,Septicus shock</t>
  </si>
  <si>
    <t>húgyút,tüdő</t>
  </si>
  <si>
    <t>Hk szúrt 1-2,TB,VB</t>
  </si>
  <si>
    <t>Staph. Epidermidis,VB-neg</t>
  </si>
  <si>
    <t>Cilanem</t>
  </si>
  <si>
    <t>Tienam,Zinacef</t>
  </si>
  <si>
    <t>Szepticus shock,Stp.op AMI,CABG</t>
  </si>
  <si>
    <t>húgyúti</t>
  </si>
  <si>
    <t xml:space="preserve">Hk szúrt 1-2,Vb </t>
  </si>
  <si>
    <t>Hk art</t>
  </si>
  <si>
    <t>VB neg,HK -E.coli</t>
  </si>
  <si>
    <t>Staph epidermidis</t>
  </si>
  <si>
    <t>Rez:Ampicillin,Amoxiclavsav,Pipera-tazobact egyebekben érzékeny</t>
  </si>
  <si>
    <t>Doxiciclin,Rifampicin,Tigecyclin</t>
  </si>
  <si>
    <t>Ciprofloxacin,Tazocin,Tienam</t>
  </si>
  <si>
    <t xml:space="preserve">NA  4 </t>
  </si>
  <si>
    <t>Sepsis,Urosepsis</t>
  </si>
  <si>
    <t>VB-Klebsiella pneumoniae ESBL term</t>
  </si>
  <si>
    <t>Sumetrolim,Ertapenem,Imipenem</t>
  </si>
  <si>
    <t>Cilastatin</t>
  </si>
  <si>
    <t>Septicaemia</t>
  </si>
  <si>
    <t>Vb-neg,HK-Klebsiella pneumoniae</t>
  </si>
  <si>
    <t>Haza</t>
  </si>
  <si>
    <t>Hk szúrt1-2,VB,TB,Köpet</t>
  </si>
  <si>
    <t>neg,TB,köpet MRSA</t>
  </si>
  <si>
    <t>Vancomycin,Sumetrolim,Likacin,Rifampicin</t>
  </si>
  <si>
    <t>Likacin,Tazocin</t>
  </si>
  <si>
    <t>Pneumonia L.u,Resp insuff</t>
  </si>
  <si>
    <t>Vb,Hk szúrt 1-2,Gomba,CMV PCR</t>
  </si>
  <si>
    <t>Tienam,Vancomycin,Sumetrolim,Acyclovir</t>
  </si>
  <si>
    <t>Tienam,Vancomycin,Sumetrolim,Aciclovir</t>
  </si>
  <si>
    <t>GIV,Shock,Chlostr. Diff sepsis</t>
  </si>
  <si>
    <t>Hk szúrt 1-2,VB,SZB,MRSA szűrés</t>
  </si>
  <si>
    <t>SZB-chlost diff.,HK-citobacter koseri,Proteus mirabilis</t>
  </si>
  <si>
    <t>Akut légzési elégtelenség,stroke</t>
  </si>
  <si>
    <t>Igen</t>
  </si>
  <si>
    <t>Tb,VB,HK1-2</t>
  </si>
  <si>
    <t>VB,TB,HK</t>
  </si>
  <si>
    <t>Staph aureus,Klebsiella pneumoniae,Staph haemolyticus</t>
  </si>
  <si>
    <t>E. coli,TB-neg</t>
  </si>
  <si>
    <t>Ciprofloxacin,Vancomycin</t>
  </si>
  <si>
    <t>Ciprofloxacin,vancomycin</t>
  </si>
  <si>
    <t>Kétoldali pneumonia.Septicus shock</t>
  </si>
  <si>
    <t>gomba szűrés</t>
  </si>
  <si>
    <t>VB-MSSE,HK-staph.hominis</t>
  </si>
  <si>
    <t>candida alb.</t>
  </si>
  <si>
    <t>Levofloxacin,Vancomycin,Candidas</t>
  </si>
  <si>
    <t>Levofloxacin,Vancomyci,Candidas</t>
  </si>
  <si>
    <t>Levofloxacin,Vancomycin,Candidas,Nystatin</t>
  </si>
  <si>
    <t>Nyaki tályog,Chr. Aetyl,Chr. Pancreatitis,IDDM</t>
  </si>
  <si>
    <t>nyaki ,lágyrész</t>
  </si>
  <si>
    <t>Hk szút1-2,VB,MM</t>
  </si>
  <si>
    <t>TB,VB,HK cvc,art</t>
  </si>
  <si>
    <t>strept.pyogenes</t>
  </si>
  <si>
    <t>VB-neg,TB-stentrophomonas maltophilia,candida albicans és crusei,a többi negatív</t>
  </si>
  <si>
    <t>gomba</t>
  </si>
  <si>
    <t>Tienam,Vancomycin,Dalacin</t>
  </si>
  <si>
    <t xml:space="preserve">NA  2 </t>
  </si>
  <si>
    <t>Stent.a subd.l.d.,ASO</t>
  </si>
  <si>
    <t xml:space="preserve">húgyúti </t>
  </si>
  <si>
    <t>HK szúrt1-2,Vb</t>
  </si>
  <si>
    <t>Candida albicans</t>
  </si>
  <si>
    <t xml:space="preserve">NA 18 </t>
  </si>
  <si>
    <t>Vulnus punktum,Laparotomia,Bélsutura</t>
  </si>
  <si>
    <t>lőtt seb,bélsérülés</t>
  </si>
  <si>
    <t>Hk szúrt,art,cvc</t>
  </si>
  <si>
    <t>AML,Sepsis</t>
  </si>
  <si>
    <t>HK-E.coli egyéb neg</t>
  </si>
  <si>
    <t>mindenre érzékeny(ciprofloxacin,imipenem</t>
  </si>
  <si>
    <t>Tazocin,Vancomycin,Ciprobay</t>
  </si>
  <si>
    <t>Tazocin,Vancomycin,Ciprobay,Tienam</t>
  </si>
  <si>
    <t>Tienam,Vancomycin,Ciprobay</t>
  </si>
  <si>
    <t>Tienam,Vancomycin,ciprobay</t>
  </si>
  <si>
    <t>Erisipelas,Septicus shock,NIDDM</t>
  </si>
  <si>
    <t>HK szúrt 1-2,VB,TB,Bőr 1-2</t>
  </si>
  <si>
    <t>Seb váladék</t>
  </si>
  <si>
    <t>Bőr: Enterococcus faecalis,Klebsiella pneumoniae,Finegoldia magna</t>
  </si>
  <si>
    <t>Amoxicillin clavulánsav,Imipenem</t>
  </si>
  <si>
    <t>Tienam,Dalacin,Penicillin</t>
  </si>
  <si>
    <t xml:space="preserve">NA 45 </t>
  </si>
  <si>
    <t>Mészáros Kamilla</t>
  </si>
  <si>
    <t>Intox c. Theospirex,Aethyl chr.COPD,Delírium</t>
  </si>
  <si>
    <t>HK szúrt 1-2,TB,VB</t>
  </si>
  <si>
    <t>TB:Roultella ornithinolytica,Neisseria meningitidis</t>
  </si>
  <si>
    <t>ceftriaxon,Meropenem,Ciprofloxacin</t>
  </si>
  <si>
    <t>Tienam,Rocephin</t>
  </si>
  <si>
    <t>Rocephin,Nystatin</t>
  </si>
  <si>
    <t xml:space="preserve">NA  7 </t>
  </si>
  <si>
    <t>Tu. Cerebri,Hydrocephalus int</t>
  </si>
  <si>
    <t>Hk art,cvc,LQ,VB,TB</t>
  </si>
  <si>
    <t>HK art,cvc</t>
  </si>
  <si>
    <t>VB,LQ neg  TB candida albicans</t>
  </si>
  <si>
    <t>Meronem,Vancomycin,Diflucan</t>
  </si>
  <si>
    <t>Meronem,Vancomycin,Diflucan,Rifampicin</t>
  </si>
  <si>
    <t>Meronem,Vancomicin,Diflucan,Rifampicin</t>
  </si>
  <si>
    <t>Shock kmn.,Sepsis,Stp.op GEA</t>
  </si>
  <si>
    <t>centrális kanül által okozott fertőzés</t>
  </si>
  <si>
    <t>Hk art,cvc,VB,TB,MRSA kanülvég</t>
  </si>
  <si>
    <t>HK cvc,art-Staphylococcus aureus,TB-neg,VB-neg</t>
  </si>
  <si>
    <t>Amoxi clavsa,Vancomycin,Claritromycin,Clindamicin,Cefuroxim,Amikacin,Rifampicin,Ciprofloxacin,Levofloxacin,Moxifloxacin</t>
  </si>
  <si>
    <t>Imipenem,Vancomycin</t>
  </si>
  <si>
    <t>Imipenem,Vancomycin,Flucloxacillin</t>
  </si>
  <si>
    <t xml:space="preserve">NA 1,5 </t>
  </si>
  <si>
    <t xml:space="preserve">NA 0,2 </t>
  </si>
  <si>
    <t>Sepsis,septicus shock</t>
  </si>
  <si>
    <t>TB,VB neg,HK gomba pozitív,Staph. Homonis</t>
  </si>
  <si>
    <t>Szívelégtelenség,Anaemia,Septicus shock</t>
  </si>
  <si>
    <t>has?légút</t>
  </si>
  <si>
    <t>Hk szúrt 1-2,TB,Vb</t>
  </si>
  <si>
    <t>HK-E. coli</t>
  </si>
  <si>
    <t>Sumetrolim,Gentamicin,Amikacin,Meropenem,Imipenem,Ertapenem,Tygecyclin</t>
  </si>
  <si>
    <t>Tu oesoph,Sepsis,Resp insuff</t>
  </si>
  <si>
    <t>75?</t>
  </si>
  <si>
    <t>tüdő,légút,cvc</t>
  </si>
  <si>
    <t>Hk szúrt,art,TB,VB,CVC vég</t>
  </si>
  <si>
    <t>Hk poz,VB-neg,TB-Pseudomonas</t>
  </si>
  <si>
    <t>Tygacil,Meropenem</t>
  </si>
  <si>
    <t>Sepsis, Septicus shock</t>
  </si>
  <si>
    <t>légút, tüdő</t>
  </si>
  <si>
    <t>Hk art,cvc,TB,VB,Gomba+MRSA PCR</t>
  </si>
  <si>
    <t>TB,VB-Gomba+,HK-MSSA</t>
  </si>
  <si>
    <t>Vancomycin,Amikacin,Tienam</t>
  </si>
  <si>
    <t>Vancomycin,Amikacin,Tienam,Flucloxacillin</t>
  </si>
  <si>
    <t>Candidas,Nystatin,Tienam,Amikacin,Flucloxacillin</t>
  </si>
  <si>
    <t>Candidas,Flucloxacillin,Nystatin</t>
  </si>
  <si>
    <t>nincs beleegyező,</t>
  </si>
  <si>
    <t>SAH Aneurizma rupt,HIC</t>
  </si>
  <si>
    <t>Országos Rehab. Int</t>
  </si>
  <si>
    <t>kp-i idegrendszeri</t>
  </si>
  <si>
    <t>HK atr,cvc,TB,VB</t>
  </si>
  <si>
    <t>TB-Staph. Aureus,MSSA</t>
  </si>
  <si>
    <t>Meronem,Vancomycin,Flucloxacillin</t>
  </si>
  <si>
    <t>Meronem,Flucloxacillin</t>
  </si>
  <si>
    <t>Meronem,Flocloxacillin</t>
  </si>
  <si>
    <t>Cont.pulm,PTX l.u.</t>
  </si>
  <si>
    <t>Országos Rehab.Int</t>
  </si>
  <si>
    <t xml:space="preserve">tüdő </t>
  </si>
  <si>
    <t>Cvc,Hk szúrt 1-2,art,TB,VB</t>
  </si>
  <si>
    <t>TB-Haemophylus influenzae,VB neg</t>
  </si>
  <si>
    <t>Rifampicin,Tetracyclin,Moxifloxacin,Levofloxacin,Sumetrolim</t>
  </si>
  <si>
    <t>Rocephin,Klion</t>
  </si>
  <si>
    <t>Biliaris pancreatitis,súlyos sepsis,Resp insuff</t>
  </si>
  <si>
    <t>Vb,Hk szúrt 1-2</t>
  </si>
  <si>
    <t>Vb neg,Hk-Propionibacterium acnes</t>
  </si>
  <si>
    <t>Amoxicilli+clavsav,Ampicillin-sulbactam,Clindamicin,Imipenem</t>
  </si>
  <si>
    <t xml:space="preserve">NA 2,5 </t>
  </si>
  <si>
    <t>Nem</t>
  </si>
  <si>
    <t>Feltételezett infekció forrás</t>
  </si>
  <si>
    <r>
      <rPr>
        <sz val="12"/>
        <color theme="1"/>
        <rFont val="Times New Roman"/>
        <family val="1"/>
      </rPr>
      <t>&lt;36</t>
    </r>
    <r>
      <rPr>
        <sz val="12"/>
        <color rgb="FF000000"/>
        <rFont val="Times New Roman"/>
        <family val="1"/>
      </rPr>
      <t>°C;&gt;38°C</t>
    </r>
  </si>
  <si>
    <t>Mikro: poz./neg.</t>
  </si>
  <si>
    <t>Sebészeti/belgyógyászati stb.</t>
  </si>
  <si>
    <t>Infekció tipusa</t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</si>
  <si>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</si>
  <si>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8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</si>
  <si>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16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</si>
  <si>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</si>
  <si>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</si>
  <si>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</si>
  <si>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</si>
  <si>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</si>
  <si>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</si>
  <si>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</si>
  <si>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</si>
  <si>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</si>
  <si>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</si>
  <si>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</si>
  <si>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</si>
  <si>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</si>
  <si>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</si>
  <si>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8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</si>
  <si>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16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</si>
  <si>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</si>
  <si>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</si>
  <si>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</si>
  <si>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</si>
  <si>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</si>
  <si>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</si>
  <si>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</si>
  <si>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</si>
  <si>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</si>
  <si>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</si>
  <si>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</si>
  <si>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</si>
  <si>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</si>
  <si>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</si>
  <si>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</si>
  <si>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</si>
  <si>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</si>
  <si>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</si>
  <si>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</si>
  <si>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</si>
  <si>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</si>
  <si>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</si>
  <si>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</si>
  <si>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</si>
  <si>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</si>
  <si>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</si>
  <si>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</si>
  <si>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</si>
  <si>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</si>
  <si>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</si>
  <si>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</si>
  <si>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</si>
  <si>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</si>
  <si>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</si>
  <si>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</si>
  <si>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</si>
  <si>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</si>
  <si>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</si>
  <si>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</si>
  <si>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</si>
  <si>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</si>
  <si>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</si>
  <si>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</si>
  <si>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</si>
  <si>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</si>
  <si>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</si>
  <si>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</si>
  <si>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</si>
  <si>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</si>
  <si>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</si>
  <si>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</si>
  <si>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</si>
  <si>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</si>
  <si>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</si>
  <si>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</si>
  <si>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</si>
  <si>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</si>
  <si>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</si>
  <si>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</si>
  <si>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</si>
  <si>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</si>
  <si>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</si>
  <si>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</si>
  <si>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</si>
  <si>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</si>
  <si>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</si>
  <si>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</si>
  <si>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</si>
  <si>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</si>
  <si>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</si>
  <si>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</si>
  <si>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</si>
  <si>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</si>
  <si>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</si>
  <si>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</si>
  <si>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</si>
  <si>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</si>
  <si>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</si>
  <si>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</si>
  <si>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</si>
  <si>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</si>
  <si>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</si>
  <si>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</si>
  <si>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</si>
  <si>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</si>
  <si>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</si>
  <si>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</si>
  <si>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</si>
  <si>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</si>
  <si>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</si>
  <si>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</si>
  <si>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</si>
  <si>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</si>
  <si>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</si>
  <si>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</si>
  <si>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</si>
  <si>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</si>
  <si>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</si>
  <si>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</si>
  <si>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</si>
  <si>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</si>
  <si>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</si>
  <si>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</si>
  <si>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</si>
  <si>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</si>
  <si>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</si>
  <si>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</si>
  <si>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</si>
  <si>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</si>
  <si>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</si>
  <si>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</si>
  <si>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</si>
  <si>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</si>
  <si>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</si>
  <si>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</si>
  <si>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</si>
  <si>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</si>
  <si>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</si>
  <si>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</si>
  <si>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</si>
  <si>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</si>
  <si>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</si>
  <si>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PaO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</si>
  <si>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FiO</t>
    </r>
    <r>
      <rPr>
        <vertAlign val="subscript"/>
        <sz val="12"/>
        <color rgb="FF000000"/>
        <rFont val="Times New Roman"/>
        <family val="1"/>
      </rPr>
      <t>2</t>
    </r>
  </si>
  <si>
    <t>B</t>
  </si>
  <si>
    <t>Uro</t>
  </si>
  <si>
    <t>T</t>
  </si>
  <si>
    <t>Pneum</t>
  </si>
  <si>
    <t>S</t>
  </si>
  <si>
    <t>Pneum, Meningitis</t>
  </si>
  <si>
    <r>
      <rPr>
        <sz val="12"/>
        <color rgb="FF000000"/>
        <rFont val="Times New Roman"/>
        <family val="1"/>
      </rPr>
      <t>β</t>
    </r>
    <r>
      <rPr>
        <sz val="12"/>
        <color rgb="FF000000"/>
        <rFont val="Times New Roman"/>
        <family val="1"/>
      </rPr>
      <t xml:space="preserve"> laktám, Cefalosporin</t>
    </r>
  </si>
  <si>
    <t>Uro, Meningitis</t>
  </si>
  <si>
    <t>Enteritis</t>
  </si>
  <si>
    <t>Csak neg.</t>
  </si>
  <si>
    <t>Perit</t>
  </si>
  <si>
    <t>BSI</t>
  </si>
  <si>
    <t>Pneum, Abd</t>
  </si>
  <si>
    <t>Uro, Pneum</t>
  </si>
  <si>
    <r>
      <rPr>
        <sz val="12"/>
        <color theme="1"/>
        <rFont val="Times New Roman"/>
        <family val="1"/>
      </rPr>
      <t xml:space="preserve">neg, </t>
    </r>
    <r>
      <rPr>
        <sz val="12"/>
        <color rgb="FFFF0000"/>
        <rFont val="Times New Roman"/>
        <family val="1"/>
      </rPr>
      <t>nem tenyészett semmi,neg.</t>
    </r>
  </si>
  <si>
    <t>Meningitis</t>
  </si>
  <si>
    <t>Pneum, Enteritis</t>
  </si>
  <si>
    <t>Abd</t>
  </si>
  <si>
    <t>Lágyrész, Pneum</t>
  </si>
  <si>
    <r>
      <rPr>
        <sz val="12"/>
        <color theme="1"/>
        <rFont val="Times New Roman"/>
        <family val="1"/>
      </rPr>
      <t>TB-Pseudomonas aeruginosa,</t>
    </r>
    <r>
      <rPr>
        <sz val="12"/>
        <color rgb="FFFF0000"/>
        <rFont val="Times New Roman"/>
        <family val="1"/>
      </rPr>
      <t>a HK,Vizelet Bact és MRSA szűrés negatív</t>
    </r>
  </si>
  <si>
    <t>Pneum, Uro</t>
  </si>
  <si>
    <r>
      <rPr>
        <sz val="12"/>
        <color theme="1"/>
        <rFont val="Times New Roman"/>
        <family val="1"/>
      </rPr>
      <t xml:space="preserve">Vb neg, </t>
    </r>
    <r>
      <rPr>
        <sz val="12"/>
        <color rgb="FFFF0000"/>
        <rFont val="Times New Roman"/>
        <family val="1"/>
      </rPr>
      <t>TB-Enterobacter cloacae,Acinetobacter baumanii,Candida albicans,glabrata,tropicalis</t>
    </r>
  </si>
  <si>
    <r>
      <rPr>
        <sz val="12"/>
        <color rgb="FFFF0000"/>
        <rFont val="Times New Roman"/>
        <family val="1"/>
      </rPr>
      <t>VB-</t>
    </r>
    <r>
      <rPr>
        <sz val="12"/>
        <color rgb="FF000000"/>
        <rFont val="Times New Roman"/>
        <family val="1"/>
      </rPr>
      <t>E. coli,</t>
    </r>
  </si>
  <si>
    <r>
      <rPr>
        <sz val="12"/>
        <color rgb="FFFF0000"/>
        <rFont val="Times New Roman"/>
        <family val="1"/>
      </rPr>
      <t>VB-</t>
    </r>
    <r>
      <rPr>
        <sz val="12"/>
        <color rgb="FF000000"/>
        <rFont val="Times New Roman"/>
        <family val="1"/>
      </rPr>
      <t>Morganella morganii,</t>
    </r>
    <r>
      <rPr>
        <sz val="12"/>
        <color rgb="FFFF0000"/>
        <rFont val="Times New Roman"/>
        <family val="1"/>
      </rPr>
      <t>CVC vég-</t>
    </r>
    <r>
      <rPr>
        <sz val="12"/>
        <color rgb="FF000000"/>
        <rFont val="Times New Roman"/>
        <family val="1"/>
      </rPr>
      <t>Staph.simulans,</t>
    </r>
    <r>
      <rPr>
        <sz val="12"/>
        <color rgb="FFFF0000"/>
        <rFont val="Times New Roman"/>
        <family val="1"/>
      </rPr>
      <t>TB-Pseudomonas aeruginosa</t>
    </r>
  </si>
  <si>
    <r>
      <rPr>
        <sz val="12"/>
        <color theme="1"/>
        <rFont val="Times New Roman"/>
        <family val="1"/>
      </rPr>
      <t>Vbneg,TB candida albicans,Stenotrophomonas maltophilia</t>
    </r>
    <r>
      <rPr>
        <sz val="12"/>
        <color rgb="FFFF0000"/>
        <rFont val="Times New Roman"/>
        <family val="1"/>
      </rPr>
      <t xml:space="preserve"> CVC vég-Stenotrop.maltophilia</t>
    </r>
  </si>
  <si>
    <r>
      <rPr>
        <sz val="12"/>
        <color theme="1"/>
        <rFont val="Times New Roman"/>
        <family val="1"/>
      </rPr>
      <t>VB-neg,</t>
    </r>
    <r>
      <rPr>
        <sz val="12"/>
        <color rgb="FFFF0000"/>
        <rFont val="Times New Roman"/>
        <family val="1"/>
      </rPr>
      <t>HK szúrt2-</t>
    </r>
    <r>
      <rPr>
        <sz val="12"/>
        <color rgb="FF000000"/>
        <rFont val="Times New Roman"/>
        <family val="1"/>
      </rPr>
      <t>Staphylococcus epidermidis,Haemophilus influanzae</t>
    </r>
  </si>
  <si>
    <r>
      <rPr>
        <sz val="12"/>
        <color theme="1"/>
        <rFont val="Times New Roman"/>
        <family val="1"/>
      </rPr>
      <t xml:space="preserve">Hk-E.coli </t>
    </r>
    <r>
      <rPr>
        <sz val="12"/>
        <color rgb="FFFF0000"/>
        <rFont val="Times New Roman"/>
        <family val="1"/>
      </rPr>
      <t>VB-neg</t>
    </r>
  </si>
  <si>
    <r>
      <rPr>
        <sz val="12"/>
        <color rgb="FFFF0000"/>
        <rFont val="Times New Roman"/>
        <family val="1"/>
      </rPr>
      <t>CVC-</t>
    </r>
    <r>
      <rPr>
        <sz val="12"/>
        <color rgb="FF000000"/>
        <rFont val="Times New Roman"/>
        <family val="1"/>
      </rPr>
      <t>Enterobacter cloacae,E. coli,gomba</t>
    </r>
  </si>
  <si>
    <r>
      <rPr>
        <sz val="12"/>
        <color rgb="FFFF0000"/>
        <rFont val="Times New Roman"/>
        <family val="1"/>
      </rPr>
      <t>HK-</t>
    </r>
    <r>
      <rPr>
        <sz val="12"/>
        <color rgb="FF000000"/>
        <rFont val="Times New Roman"/>
        <family val="1"/>
      </rPr>
      <t>E.coli</t>
    </r>
  </si>
  <si>
    <r>
      <rPr>
        <sz val="12"/>
        <color rgb="FFFF0000"/>
        <rFont val="Times New Roman"/>
        <family val="1"/>
      </rPr>
      <t>VB-</t>
    </r>
    <r>
      <rPr>
        <sz val="12"/>
        <color rgb="FF000000"/>
        <rFont val="Times New Roman"/>
        <family val="1"/>
      </rPr>
      <t>E.coli</t>
    </r>
  </si>
  <si>
    <r>
      <rPr>
        <sz val="12"/>
        <color rgb="FFFF0000"/>
        <rFont val="Times New Roman"/>
        <family val="1"/>
      </rPr>
      <t>TB-</t>
    </r>
    <r>
      <rPr>
        <sz val="12"/>
        <color rgb="FF000000"/>
        <rFont val="Times New Roman"/>
        <family val="1"/>
      </rPr>
      <t>E.coli,Enterococcus faecalis</t>
    </r>
  </si>
  <si>
    <r>
      <rPr>
        <sz val="12"/>
        <color theme="1"/>
        <rFont val="Times New Roman"/>
        <family val="1"/>
      </rPr>
      <t>Levofloxacin rezisztens,</t>
    </r>
    <r>
      <rPr>
        <sz val="12"/>
        <color rgb="FFFF0000"/>
        <rFont val="Times New Roman"/>
        <family val="1"/>
      </rPr>
      <t>amoxi clavsav,Cefuroxim,Amikacin,Meropenem,Imipenem,Ertapenem</t>
    </r>
  </si>
  <si>
    <r>
      <rPr>
        <sz val="12"/>
        <color theme="1"/>
        <rFont val="Times New Roman"/>
        <family val="1"/>
      </rPr>
      <t>levo rez.</t>
    </r>
    <r>
      <rPr>
        <sz val="12"/>
        <color rgb="FFFF0000"/>
        <rFont val="Times New Roman"/>
        <family val="1"/>
      </rPr>
      <t>Amoxi clavsav,Cefuoxim,Amikacin,Ertapenem,Imipenem</t>
    </r>
  </si>
  <si>
    <r>
      <rPr>
        <sz val="12"/>
        <color rgb="FFFF0000"/>
        <rFont val="Times New Roman"/>
        <family val="1"/>
      </rPr>
      <t>HK-</t>
    </r>
    <r>
      <rPr>
        <sz val="12"/>
        <color rgb="FF000000"/>
        <rFont val="Times New Roman"/>
        <family val="1"/>
      </rPr>
      <t>Aeromonas veronii,Staph.aureus,Strept.agalactiae</t>
    </r>
    <r>
      <rPr>
        <sz val="12"/>
        <color rgb="FFFF0000"/>
        <rFont val="Times New Roman"/>
        <family val="1"/>
      </rPr>
      <t>,VB neg.</t>
    </r>
  </si>
  <si>
    <r>
      <rPr>
        <sz val="12"/>
        <color theme="1"/>
        <rFont val="Times New Roman"/>
        <family val="1"/>
      </rPr>
      <t>&lt;36</t>
    </r>
    <r>
      <rPr>
        <sz val="12"/>
        <color rgb="FF000000"/>
        <rFont val="Times New Roman"/>
        <family val="1"/>
      </rPr>
      <t>°C;&gt;38°C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</si>
  <si>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</si>
  <si>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8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</si>
  <si>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16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</si>
  <si>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</si>
  <si>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</si>
  <si>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</si>
  <si>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</si>
  <si>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</si>
  <si>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</si>
  <si>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</si>
  <si>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</si>
  <si>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</si>
  <si>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</si>
  <si>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</si>
  <si>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</si>
  <si>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</si>
  <si>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</si>
  <si>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8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</si>
  <si>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16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</si>
  <si>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</si>
  <si>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</si>
  <si>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</si>
  <si>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</si>
  <si>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</si>
  <si>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</si>
  <si>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</si>
  <si>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</si>
  <si>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</si>
  <si>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</si>
  <si>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</si>
  <si>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</si>
  <si>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</si>
  <si>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</si>
  <si>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</si>
  <si>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</si>
  <si>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</si>
  <si>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</si>
  <si>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</si>
  <si>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</si>
  <si>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</si>
  <si>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</si>
  <si>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</si>
  <si>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</si>
  <si>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</si>
  <si>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</si>
  <si>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</si>
  <si>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</si>
  <si>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</si>
  <si>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</si>
  <si>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</si>
  <si>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</si>
  <si>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</si>
  <si>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</si>
  <si>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</si>
  <si>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</si>
  <si>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</si>
  <si>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</si>
  <si>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</si>
  <si>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</si>
  <si>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</si>
  <si>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</si>
  <si>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</si>
  <si>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</si>
  <si>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</si>
  <si>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</si>
  <si>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</si>
  <si>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</si>
  <si>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</si>
  <si>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</si>
  <si>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</si>
  <si>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</si>
  <si>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</si>
  <si>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</si>
  <si>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</si>
  <si>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</si>
  <si>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</si>
  <si>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</si>
  <si>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</si>
  <si>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</si>
  <si>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</si>
  <si>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</si>
  <si>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</si>
  <si>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</si>
  <si>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</si>
  <si>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</si>
  <si>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</si>
  <si>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</si>
  <si>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</si>
  <si>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</si>
  <si>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</si>
  <si>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</si>
  <si>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</si>
  <si>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</si>
  <si>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</si>
  <si>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</si>
  <si>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</si>
  <si>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</si>
  <si>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</si>
  <si>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</si>
  <si>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</si>
  <si>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</si>
  <si>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</si>
  <si>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</si>
  <si>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</si>
  <si>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</si>
  <si>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</si>
  <si>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</si>
  <si>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</si>
  <si>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</si>
  <si>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</si>
  <si>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</si>
  <si>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</si>
  <si>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</si>
  <si>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</si>
  <si>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</si>
  <si>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</si>
  <si>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</si>
  <si>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</si>
  <si>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</si>
  <si>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</si>
  <si>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</si>
  <si>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</si>
  <si>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</si>
  <si>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</si>
  <si>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</si>
  <si>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</si>
  <si>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</si>
  <si>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</si>
  <si>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</si>
  <si>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</si>
  <si>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</si>
  <si>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</si>
  <si>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</si>
  <si>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</si>
  <si>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</si>
  <si>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</si>
  <si>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</si>
  <si>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</si>
  <si>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</si>
  <si>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</si>
  <si>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</si>
  <si>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PaO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</si>
  <si>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FiO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</si>
  <si>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 xml:space="preserve">neg, </t>
    </r>
    <r>
      <rPr>
        <sz val="12"/>
        <color rgb="FFFF0000"/>
        <rFont val="Times New Roman"/>
        <family val="1"/>
      </rPr>
      <t>nem tenyészett semmi,neg.</t>
    </r>
  </si>
  <si>
    <r>
      <rPr>
        <sz val="12"/>
        <color rgb="FFFF0000"/>
        <rFont val="Times New Roman"/>
        <family val="1"/>
      </rPr>
      <t>VB-</t>
    </r>
    <r>
      <rPr>
        <sz val="12"/>
        <color rgb="FF000000"/>
        <rFont val="Times New Roman"/>
        <family val="1"/>
      </rPr>
      <t>E. coli,</t>
    </r>
  </si>
  <si>
    <t>Átlag:</t>
  </si>
  <si>
    <t>Medián:</t>
  </si>
  <si>
    <r>
      <rPr>
        <sz val="12"/>
        <color theme="1"/>
        <rFont val="Times New Roman"/>
        <family val="1"/>
      </rPr>
      <t>&lt;36</t>
    </r>
    <r>
      <rPr>
        <sz val="12"/>
        <color rgb="FF000000"/>
        <rFont val="Times New Roman"/>
        <family val="1"/>
      </rPr>
      <t>°C;&gt;38°C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</si>
  <si>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</si>
  <si>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8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</si>
  <si>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16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</si>
  <si>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</si>
  <si>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</si>
  <si>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</si>
  <si>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</si>
  <si>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</si>
  <si>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</si>
  <si>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</si>
  <si>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</si>
  <si>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</si>
  <si>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</si>
  <si>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</si>
  <si>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</si>
  <si>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</si>
  <si>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</si>
  <si>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8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</si>
  <si>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16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</si>
  <si>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</si>
  <si>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</si>
  <si>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</si>
  <si>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</si>
  <si>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</si>
  <si>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</si>
  <si>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</si>
  <si>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</si>
  <si>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</si>
  <si>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</si>
  <si>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</si>
  <si>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</si>
  <si>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</si>
  <si>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</si>
  <si>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</si>
  <si>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</si>
  <si>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</si>
  <si>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</si>
  <si>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</si>
  <si>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</si>
  <si>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</si>
  <si>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</si>
  <si>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</si>
  <si>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</si>
  <si>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</si>
  <si>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</si>
  <si>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</si>
  <si>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</si>
  <si>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</si>
  <si>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</si>
  <si>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</si>
  <si>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</si>
  <si>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</si>
  <si>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</si>
  <si>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</si>
  <si>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</si>
  <si>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</si>
  <si>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</si>
  <si>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</si>
  <si>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</si>
  <si>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</si>
  <si>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</si>
  <si>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</si>
  <si>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</si>
  <si>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</si>
  <si>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</si>
  <si>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</si>
  <si>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</si>
  <si>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</si>
  <si>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</si>
  <si>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</si>
  <si>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</si>
  <si>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</si>
  <si>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</si>
  <si>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</si>
  <si>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</si>
  <si>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</si>
  <si>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</si>
  <si>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</si>
  <si>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</si>
  <si>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</si>
  <si>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</si>
  <si>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</si>
  <si>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</si>
  <si>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</si>
  <si>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</si>
  <si>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</si>
  <si>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</si>
  <si>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</si>
  <si>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</si>
  <si>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</si>
  <si>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</si>
  <si>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</si>
  <si>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</si>
  <si>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</si>
  <si>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</si>
  <si>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</si>
  <si>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</si>
  <si>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</si>
  <si>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</si>
  <si>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</si>
  <si>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</si>
  <si>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</si>
  <si>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</si>
  <si>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</si>
  <si>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</si>
  <si>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</si>
  <si>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</si>
  <si>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</si>
  <si>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</si>
  <si>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</si>
  <si>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</si>
  <si>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</si>
  <si>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</si>
  <si>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</si>
  <si>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</si>
  <si>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</si>
  <si>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</si>
  <si>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</si>
  <si>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</si>
  <si>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</si>
  <si>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</si>
  <si>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</si>
  <si>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</si>
  <si>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</si>
  <si>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</si>
  <si>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</si>
  <si>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</si>
  <si>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</si>
  <si>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</si>
  <si>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</si>
  <si>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</si>
  <si>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</si>
  <si>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</si>
  <si>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</si>
  <si>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</si>
  <si>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</si>
  <si>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</si>
  <si>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</si>
  <si>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</si>
  <si>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</si>
  <si>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</si>
  <si>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PaO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</si>
  <si>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FiO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</si>
  <si>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rgb="FF000000"/>
        <rFont val="Times New Roman"/>
        <family val="1"/>
      </rPr>
      <t>β</t>
    </r>
    <r>
      <rPr>
        <sz val="12"/>
        <color rgb="FF000000"/>
        <rFont val="Times New Roman"/>
        <family val="1"/>
      </rPr>
      <t xml:space="preserve"> laktám, Cefalosporin</t>
    </r>
  </si>
  <si>
    <r>
      <rPr>
        <sz val="12"/>
        <color theme="1"/>
        <rFont val="Times New Roman"/>
        <family val="1"/>
      </rPr>
      <t>TB-Pseudomonas aeruginosa,</t>
    </r>
    <r>
      <rPr>
        <sz val="12"/>
        <color rgb="FFFF0000"/>
        <rFont val="Times New Roman"/>
        <family val="1"/>
      </rPr>
      <t>a HK,Vizelet Bact és MRSA szűrés negatív</t>
    </r>
  </si>
  <si>
    <r>
      <rPr>
        <sz val="12"/>
        <color theme="1"/>
        <rFont val="Times New Roman"/>
        <family val="1"/>
      </rPr>
      <t xml:space="preserve">Vb neg, </t>
    </r>
    <r>
      <rPr>
        <sz val="12"/>
        <color rgb="FFFF0000"/>
        <rFont val="Times New Roman"/>
        <family val="1"/>
      </rPr>
      <t>TB-Enterobacter cloacae,Acinetobacter baumanii,Candida albicans,glabrata,tropicalis</t>
    </r>
  </si>
  <si>
    <r>
      <rPr>
        <sz val="12"/>
        <color rgb="FFFF0000"/>
        <rFont val="Times New Roman"/>
        <family val="1"/>
      </rPr>
      <t>VB-</t>
    </r>
    <r>
      <rPr>
        <sz val="12"/>
        <color rgb="FF000000"/>
        <rFont val="Times New Roman"/>
        <family val="1"/>
      </rPr>
      <t>Morganella morganii,</t>
    </r>
    <r>
      <rPr>
        <sz val="12"/>
        <color rgb="FFFF0000"/>
        <rFont val="Times New Roman"/>
        <family val="1"/>
      </rPr>
      <t>CVC vég-</t>
    </r>
    <r>
      <rPr>
        <sz val="12"/>
        <color rgb="FF000000"/>
        <rFont val="Times New Roman"/>
        <family val="1"/>
      </rPr>
      <t>Staph.simulans,</t>
    </r>
    <r>
      <rPr>
        <sz val="12"/>
        <color rgb="FFFF0000"/>
        <rFont val="Times New Roman"/>
        <family val="1"/>
      </rPr>
      <t>TB-Pseudomonas aeruginosa</t>
    </r>
  </si>
  <si>
    <r>
      <rPr>
        <sz val="12"/>
        <color theme="1"/>
        <rFont val="Times New Roman"/>
        <family val="1"/>
      </rPr>
      <t>Vbneg,TB candida albicans,Stenotrophomonas maltophilia</t>
    </r>
    <r>
      <rPr>
        <sz val="12"/>
        <color rgb="FFFF0000"/>
        <rFont val="Times New Roman"/>
        <family val="1"/>
      </rPr>
      <t xml:space="preserve"> CVC vég-Stenotrop.maltophilia</t>
    </r>
  </si>
  <si>
    <r>
      <rPr>
        <sz val="12"/>
        <color theme="1"/>
        <rFont val="Times New Roman"/>
        <family val="1"/>
      </rPr>
      <t>VB-neg,</t>
    </r>
    <r>
      <rPr>
        <sz val="12"/>
        <color rgb="FFFF0000"/>
        <rFont val="Times New Roman"/>
        <family val="1"/>
      </rPr>
      <t>HK szúrt2-</t>
    </r>
    <r>
      <rPr>
        <sz val="12"/>
        <color rgb="FF000000"/>
        <rFont val="Times New Roman"/>
        <family val="1"/>
      </rPr>
      <t>Staphylococcus epidermidis,Haemophilus influanzae</t>
    </r>
  </si>
  <si>
    <r>
      <rPr>
        <sz val="12"/>
        <color theme="1"/>
        <rFont val="Times New Roman"/>
        <family val="1"/>
      </rPr>
      <t xml:space="preserve">Hk-E.coli </t>
    </r>
    <r>
      <rPr>
        <sz val="12"/>
        <color rgb="FFFF0000"/>
        <rFont val="Times New Roman"/>
        <family val="1"/>
      </rPr>
      <t>VB-neg</t>
    </r>
  </si>
  <si>
    <r>
      <rPr>
        <sz val="12"/>
        <color rgb="FFFF0000"/>
        <rFont val="Times New Roman"/>
        <family val="1"/>
      </rPr>
      <t>CVC-</t>
    </r>
    <r>
      <rPr>
        <sz val="12"/>
        <color rgb="FF000000"/>
        <rFont val="Times New Roman"/>
        <family val="1"/>
      </rPr>
      <t>Enterobacter cloacae,E. coli,gomba</t>
    </r>
  </si>
  <si>
    <r>
      <rPr>
        <sz val="12"/>
        <color rgb="FFFF0000"/>
        <rFont val="Times New Roman"/>
        <family val="1"/>
      </rPr>
      <t>HK-</t>
    </r>
    <r>
      <rPr>
        <sz val="12"/>
        <color rgb="FF000000"/>
        <rFont val="Times New Roman"/>
        <family val="1"/>
      </rPr>
      <t>E.coli</t>
    </r>
  </si>
  <si>
    <r>
      <rPr>
        <sz val="12"/>
        <color rgb="FFFF0000"/>
        <rFont val="Times New Roman"/>
        <family val="1"/>
      </rPr>
      <t>VB-</t>
    </r>
    <r>
      <rPr>
        <sz val="12"/>
        <color rgb="FF000000"/>
        <rFont val="Times New Roman"/>
        <family val="1"/>
      </rPr>
      <t>E.coli</t>
    </r>
  </si>
  <si>
    <r>
      <rPr>
        <sz val="12"/>
        <color rgb="FFFF0000"/>
        <rFont val="Times New Roman"/>
        <family val="1"/>
      </rPr>
      <t>TB-</t>
    </r>
    <r>
      <rPr>
        <sz val="12"/>
        <color rgb="FF000000"/>
        <rFont val="Times New Roman"/>
        <family val="1"/>
      </rPr>
      <t>E.coli,Enterococcus faecalis</t>
    </r>
  </si>
  <si>
    <r>
      <rPr>
        <sz val="12"/>
        <color theme="1"/>
        <rFont val="Times New Roman"/>
        <family val="1"/>
      </rPr>
      <t>Levofloxacin rezisztens,</t>
    </r>
    <r>
      <rPr>
        <sz val="12"/>
        <color rgb="FFFF0000"/>
        <rFont val="Times New Roman"/>
        <family val="1"/>
      </rPr>
      <t>amoxi clavsav,Cefuroxim,Amikacin,Meropenem,Imipenem,Ertapenem</t>
    </r>
  </si>
  <si>
    <r>
      <rPr>
        <sz val="12"/>
        <color theme="1"/>
        <rFont val="Times New Roman"/>
        <family val="1"/>
      </rPr>
      <t>levo rez.</t>
    </r>
    <r>
      <rPr>
        <sz val="12"/>
        <color rgb="FFFF0000"/>
        <rFont val="Times New Roman"/>
        <family val="1"/>
      </rPr>
      <t>Amoxi clavsav,Cefuoxim,Amikacin,Ertapenem,Imipenem</t>
    </r>
  </si>
  <si>
    <r>
      <rPr>
        <sz val="12"/>
        <color rgb="FFFF0000"/>
        <rFont val="Times New Roman"/>
        <family val="1"/>
      </rPr>
      <t>HK-</t>
    </r>
    <r>
      <rPr>
        <sz val="12"/>
        <color rgb="FF000000"/>
        <rFont val="Times New Roman"/>
        <family val="1"/>
      </rPr>
      <t>Aeromonas veronii,Staph.aureus,Strept.agalactiae</t>
    </r>
    <r>
      <rPr>
        <sz val="12"/>
        <color rgb="FFFF0000"/>
        <rFont val="Times New Roman"/>
        <family val="1"/>
      </rPr>
      <t>,VB neg.</t>
    </r>
  </si>
  <si>
    <r>
      <rPr>
        <sz val="12"/>
        <color theme="1"/>
        <rFont val="Times New Roman"/>
        <family val="1"/>
      </rPr>
      <t>&lt;36</t>
    </r>
    <r>
      <rPr>
        <sz val="12"/>
        <color rgb="FF000000"/>
        <rFont val="Times New Roman"/>
        <family val="1"/>
      </rPr>
      <t>°C;&gt;38°C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</si>
  <si>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</si>
  <si>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8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</si>
  <si>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16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</si>
  <si>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</si>
  <si>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</si>
  <si>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</si>
  <si>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</si>
  <si>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</si>
  <si>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</si>
  <si>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</si>
  <si>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</si>
  <si>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</si>
  <si>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</si>
  <si>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</si>
  <si>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</si>
  <si>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</si>
  <si>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</si>
  <si>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8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</si>
  <si>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16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</si>
  <si>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</si>
  <si>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</si>
  <si>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</si>
  <si>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</si>
  <si>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</si>
  <si>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</si>
  <si>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</si>
  <si>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</si>
  <si>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</si>
  <si>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</si>
  <si>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</si>
  <si>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</si>
  <si>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</si>
  <si>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</si>
  <si>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</si>
  <si>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</si>
  <si>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</si>
  <si>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</si>
  <si>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</si>
  <si>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</si>
  <si>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</si>
  <si>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</si>
  <si>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</si>
  <si>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</si>
  <si>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</si>
  <si>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</si>
  <si>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</si>
  <si>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</si>
  <si>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</si>
  <si>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</si>
  <si>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</si>
  <si>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</si>
  <si>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</si>
  <si>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</si>
  <si>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</si>
  <si>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</si>
  <si>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</si>
  <si>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</si>
  <si>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</si>
  <si>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</si>
  <si>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</si>
  <si>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</si>
  <si>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</si>
  <si>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</si>
  <si>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</si>
  <si>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</si>
  <si>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</si>
  <si>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</si>
  <si>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</si>
  <si>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</si>
  <si>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</si>
  <si>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</si>
  <si>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</si>
  <si>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</si>
  <si>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</si>
  <si>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</si>
  <si>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</si>
  <si>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</si>
  <si>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</si>
  <si>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</si>
  <si>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</si>
  <si>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</si>
  <si>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</si>
  <si>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</si>
  <si>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</si>
  <si>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</si>
  <si>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</si>
  <si>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</si>
  <si>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</si>
  <si>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</si>
  <si>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</si>
  <si>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</si>
  <si>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</si>
  <si>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</si>
  <si>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</si>
  <si>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</si>
  <si>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</si>
  <si>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</si>
  <si>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</si>
  <si>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</si>
  <si>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</si>
  <si>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</si>
  <si>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</si>
  <si>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</si>
  <si>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</si>
  <si>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</si>
  <si>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</si>
  <si>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</si>
  <si>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</si>
  <si>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</si>
  <si>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</si>
  <si>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</si>
  <si>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</si>
  <si>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</si>
  <si>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</si>
  <si>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</si>
  <si>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</si>
  <si>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</si>
  <si>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</si>
  <si>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</si>
  <si>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</si>
  <si>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</si>
  <si>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</si>
  <si>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</si>
  <si>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</si>
  <si>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</si>
  <si>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</si>
  <si>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</si>
  <si>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</si>
  <si>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</si>
  <si>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</si>
  <si>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</si>
  <si>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</si>
  <si>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</si>
  <si>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</si>
  <si>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</si>
  <si>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</si>
  <si>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</si>
  <si>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</si>
  <si>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</si>
  <si>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</si>
  <si>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</si>
  <si>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PaO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</si>
  <si>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FiO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</si>
  <si>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rgb="FF000000"/>
        <rFont val="Times New Roman"/>
        <family val="1"/>
      </rPr>
      <t>β</t>
    </r>
    <r>
      <rPr>
        <sz val="12"/>
        <color rgb="FF000000"/>
        <rFont val="Times New Roman"/>
        <family val="1"/>
      </rPr>
      <t xml:space="preserve"> laktám, Cefalosporin</t>
    </r>
  </si>
  <si>
    <r>
      <rPr>
        <sz val="12"/>
        <color theme="1"/>
        <rFont val="Times New Roman"/>
        <family val="1"/>
      </rPr>
      <t>TB-Pseudomonas aeruginosa,</t>
    </r>
    <r>
      <rPr>
        <sz val="12"/>
        <color rgb="FFFF0000"/>
        <rFont val="Times New Roman"/>
        <family val="1"/>
      </rPr>
      <t>a HK,Vizelet Bact és MRSA szűrés negatív</t>
    </r>
  </si>
  <si>
    <r>
      <rPr>
        <sz val="12"/>
        <color rgb="FFFF0000"/>
        <rFont val="Times New Roman"/>
        <family val="1"/>
      </rPr>
      <t>VB-</t>
    </r>
    <r>
      <rPr>
        <sz val="12"/>
        <color rgb="FF000000"/>
        <rFont val="Times New Roman"/>
        <family val="1"/>
      </rPr>
      <t>Morganella morganii,</t>
    </r>
    <r>
      <rPr>
        <sz val="12"/>
        <color rgb="FFFF0000"/>
        <rFont val="Times New Roman"/>
        <family val="1"/>
      </rPr>
      <t>CVC vég-</t>
    </r>
    <r>
      <rPr>
        <sz val="12"/>
        <color rgb="FF000000"/>
        <rFont val="Times New Roman"/>
        <family val="1"/>
      </rPr>
      <t>Staph.simulans,</t>
    </r>
    <r>
      <rPr>
        <sz val="12"/>
        <color rgb="FFFF0000"/>
        <rFont val="Times New Roman"/>
        <family val="1"/>
      </rPr>
      <t>TB-Pseudomonas aeruginosa</t>
    </r>
  </si>
  <si>
    <r>
      <rPr>
        <sz val="12"/>
        <color theme="1"/>
        <rFont val="Times New Roman"/>
        <family val="1"/>
      </rPr>
      <t>VB-neg,</t>
    </r>
    <r>
      <rPr>
        <sz val="12"/>
        <color rgb="FFFF0000"/>
        <rFont val="Times New Roman"/>
        <family val="1"/>
      </rPr>
      <t>HK szúrt2-</t>
    </r>
    <r>
      <rPr>
        <sz val="12"/>
        <color rgb="FF000000"/>
        <rFont val="Times New Roman"/>
        <family val="1"/>
      </rPr>
      <t>Staphylococcus epidermidis,Haemophilus influanzae</t>
    </r>
  </si>
  <si>
    <r>
      <rPr>
        <sz val="12"/>
        <color rgb="FFFF0000"/>
        <rFont val="Times New Roman"/>
        <family val="1"/>
      </rPr>
      <t>HK-</t>
    </r>
    <r>
      <rPr>
        <sz val="12"/>
        <color rgb="FF000000"/>
        <rFont val="Times New Roman"/>
        <family val="1"/>
      </rPr>
      <t>Aeromonas veronii,Staph.aureus,Strept.agalactiae</t>
    </r>
    <r>
      <rPr>
        <sz val="12"/>
        <color rgb="FFFF0000"/>
        <rFont val="Times New Roman"/>
        <family val="1"/>
      </rPr>
      <t>,VB neg.</t>
    </r>
  </si>
  <si>
    <r>
      <rPr>
        <sz val="12"/>
        <color theme="1"/>
        <rFont val="Times New Roman"/>
        <family val="1"/>
      </rPr>
      <t>&lt;36</t>
    </r>
    <r>
      <rPr>
        <sz val="12"/>
        <color rgb="FF000000"/>
        <rFont val="Times New Roman"/>
        <family val="1"/>
      </rPr>
      <t>°C;&gt;38°C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</si>
  <si>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</si>
  <si>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8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</si>
  <si>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16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</si>
  <si>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</si>
  <si>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</si>
  <si>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</si>
  <si>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</si>
  <si>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</si>
  <si>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</si>
  <si>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</si>
  <si>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</si>
  <si>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</si>
  <si>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</si>
  <si>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</si>
  <si>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</si>
  <si>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</si>
  <si>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</si>
  <si>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8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</si>
  <si>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16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</si>
  <si>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</si>
  <si>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</si>
  <si>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</si>
  <si>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</si>
  <si>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</si>
  <si>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</si>
  <si>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</si>
  <si>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</si>
  <si>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</si>
  <si>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</si>
  <si>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</si>
  <si>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</si>
  <si>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</si>
  <si>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</si>
  <si>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</si>
  <si>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</si>
  <si>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</si>
  <si>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</si>
  <si>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</si>
  <si>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</si>
  <si>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</si>
  <si>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</si>
  <si>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</si>
  <si>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</si>
  <si>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</si>
  <si>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</si>
  <si>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</si>
  <si>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</si>
  <si>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</si>
  <si>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</si>
  <si>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</si>
  <si>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</si>
  <si>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</si>
  <si>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</si>
  <si>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</si>
  <si>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</si>
  <si>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</si>
  <si>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</si>
  <si>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</si>
  <si>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</si>
  <si>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</si>
  <si>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</si>
  <si>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</si>
  <si>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</si>
  <si>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</si>
  <si>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</si>
  <si>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</si>
  <si>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</si>
  <si>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</si>
  <si>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</si>
  <si>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</si>
  <si>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</si>
  <si>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</si>
  <si>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</si>
  <si>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</si>
  <si>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</si>
  <si>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</si>
  <si>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</si>
  <si>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</si>
  <si>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</si>
  <si>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</si>
  <si>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</si>
  <si>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</si>
  <si>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</si>
  <si>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</si>
  <si>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</si>
  <si>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</si>
  <si>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</si>
  <si>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</si>
  <si>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</si>
  <si>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</si>
  <si>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</si>
  <si>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</si>
  <si>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</si>
  <si>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</si>
  <si>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</si>
  <si>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</si>
  <si>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</si>
  <si>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</si>
  <si>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</si>
  <si>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</si>
  <si>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</si>
  <si>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</si>
  <si>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</si>
  <si>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</si>
  <si>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</si>
  <si>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</si>
  <si>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</si>
  <si>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</si>
  <si>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</si>
  <si>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</si>
  <si>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</si>
  <si>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</si>
  <si>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</si>
  <si>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</si>
  <si>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</si>
  <si>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</si>
  <si>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</si>
  <si>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</si>
  <si>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</si>
  <si>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</si>
  <si>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</si>
  <si>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</si>
  <si>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</si>
  <si>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</si>
  <si>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</si>
  <si>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</si>
  <si>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</si>
  <si>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</si>
  <si>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</si>
  <si>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</si>
  <si>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</si>
  <si>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</si>
  <si>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</si>
  <si>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</si>
  <si>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</si>
  <si>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</si>
  <si>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</si>
  <si>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</si>
  <si>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</si>
  <si>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</si>
  <si>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</si>
  <si>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PaO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</si>
  <si>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FiO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</si>
  <si>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 xml:space="preserve">Vb neg, </t>
    </r>
    <r>
      <rPr>
        <sz val="12"/>
        <color rgb="FFFF0000"/>
        <rFont val="Times New Roman"/>
        <family val="1"/>
      </rPr>
      <t>TB-Enterobacter cloacae,Acinetobacter baumanii,Candida albicans,glabrata,tropicalis</t>
    </r>
  </si>
  <si>
    <r>
      <rPr>
        <sz val="12"/>
        <color theme="1"/>
        <rFont val="Times New Roman"/>
        <family val="1"/>
      </rPr>
      <t>Vbneg,TB candida albicans,Stenotrophomonas maltophilia</t>
    </r>
    <r>
      <rPr>
        <sz val="12"/>
        <color rgb="FFFF0000"/>
        <rFont val="Times New Roman"/>
        <family val="1"/>
      </rPr>
      <t xml:space="preserve"> CVC vég-Stenotrop.maltophilia</t>
    </r>
  </si>
  <si>
    <r>
      <rPr>
        <sz val="12"/>
        <color theme="1"/>
        <rFont val="Times New Roman"/>
        <family val="1"/>
      </rPr>
      <t xml:space="preserve">Hk-E.coli </t>
    </r>
    <r>
      <rPr>
        <sz val="12"/>
        <color rgb="FFFF0000"/>
        <rFont val="Times New Roman"/>
        <family val="1"/>
      </rPr>
      <t>VB-neg</t>
    </r>
  </si>
  <si>
    <r>
      <rPr>
        <sz val="12"/>
        <color rgb="FFFF0000"/>
        <rFont val="Times New Roman"/>
        <family val="1"/>
      </rPr>
      <t>CVC-</t>
    </r>
    <r>
      <rPr>
        <sz val="12"/>
        <color rgb="FF000000"/>
        <rFont val="Times New Roman"/>
        <family val="1"/>
      </rPr>
      <t>Enterobacter cloacae,E. coli,gomba</t>
    </r>
  </si>
  <si>
    <r>
      <rPr>
        <sz val="12"/>
        <color rgb="FFFF0000"/>
        <rFont val="Times New Roman"/>
        <family val="1"/>
      </rPr>
      <t>HK-</t>
    </r>
    <r>
      <rPr>
        <sz val="12"/>
        <color rgb="FF000000"/>
        <rFont val="Times New Roman"/>
        <family val="1"/>
      </rPr>
      <t>E.coli</t>
    </r>
  </si>
  <si>
    <r>
      <rPr>
        <sz val="12"/>
        <color rgb="FFFF0000"/>
        <rFont val="Times New Roman"/>
        <family val="1"/>
      </rPr>
      <t>VB-</t>
    </r>
    <r>
      <rPr>
        <sz val="12"/>
        <color rgb="FF000000"/>
        <rFont val="Times New Roman"/>
        <family val="1"/>
      </rPr>
      <t>E.coli</t>
    </r>
  </si>
  <si>
    <r>
      <rPr>
        <sz val="12"/>
        <color rgb="FFFF0000"/>
        <rFont val="Times New Roman"/>
        <family val="1"/>
      </rPr>
      <t>TB-</t>
    </r>
    <r>
      <rPr>
        <sz val="12"/>
        <color rgb="FF000000"/>
        <rFont val="Times New Roman"/>
        <family val="1"/>
      </rPr>
      <t>E.coli,Enterococcus faecalis</t>
    </r>
  </si>
  <si>
    <r>
      <rPr>
        <sz val="12"/>
        <color theme="1"/>
        <rFont val="Times New Roman"/>
        <family val="1"/>
      </rPr>
      <t>Levofloxacin rezisztens,</t>
    </r>
    <r>
      <rPr>
        <sz val="12"/>
        <color rgb="FFFF0000"/>
        <rFont val="Times New Roman"/>
        <family val="1"/>
      </rPr>
      <t>amoxi clavsav,Cefuroxim,Amikacin,Meropenem,Imipenem,Ertapenem</t>
    </r>
  </si>
  <si>
    <r>
      <rPr>
        <sz val="12"/>
        <color theme="1"/>
        <rFont val="Times New Roman"/>
        <family val="1"/>
      </rPr>
      <t>levo rez.</t>
    </r>
    <r>
      <rPr>
        <sz val="12"/>
        <color rgb="FFFF0000"/>
        <rFont val="Times New Roman"/>
        <family val="1"/>
      </rPr>
      <t>Amoxi clavsav,Cefuoxim,Amikacin,Ertapenem,Imipenem</t>
    </r>
  </si>
  <si>
    <r>
      <rPr>
        <sz val="12"/>
        <color theme="1"/>
        <rFont val="Times New Roman"/>
        <family val="1"/>
      </rPr>
      <t>&lt;36</t>
    </r>
    <r>
      <rPr>
        <sz val="12"/>
        <color rgb="FF000000"/>
        <rFont val="Times New Roman"/>
        <family val="1"/>
      </rPr>
      <t>°C;&gt;38°C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</si>
  <si>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</si>
  <si>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8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</si>
  <si>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16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</si>
  <si>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</si>
  <si>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</si>
  <si>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</si>
  <si>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</si>
  <si>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</si>
  <si>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</si>
  <si>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</si>
  <si>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</si>
  <si>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</si>
  <si>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</si>
  <si>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</si>
  <si>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</si>
  <si>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</si>
  <si>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</si>
  <si>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8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</si>
  <si>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16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</si>
  <si>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</si>
  <si>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</si>
  <si>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</si>
  <si>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</si>
  <si>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</si>
  <si>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</si>
  <si>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</si>
  <si>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</si>
  <si>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</si>
  <si>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</si>
  <si>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</si>
  <si>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</si>
  <si>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</si>
  <si>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</si>
  <si>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</si>
  <si>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</si>
  <si>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</si>
  <si>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</si>
  <si>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</si>
  <si>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</si>
  <si>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</si>
  <si>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</si>
  <si>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</si>
  <si>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</si>
  <si>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</si>
  <si>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</si>
  <si>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</si>
  <si>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</si>
  <si>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</si>
  <si>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</si>
  <si>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</si>
  <si>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</si>
  <si>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</si>
  <si>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</si>
  <si>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</si>
  <si>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</si>
  <si>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</si>
  <si>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</si>
  <si>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</si>
  <si>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</si>
  <si>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</si>
  <si>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</si>
  <si>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</si>
  <si>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</si>
  <si>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</si>
  <si>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</si>
  <si>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</si>
  <si>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</si>
  <si>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</si>
  <si>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</si>
  <si>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</si>
  <si>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</si>
  <si>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</si>
  <si>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</si>
  <si>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</si>
  <si>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</si>
  <si>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</si>
  <si>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</si>
  <si>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</si>
  <si>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</si>
  <si>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</si>
  <si>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</si>
  <si>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</si>
  <si>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</si>
  <si>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</si>
  <si>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</si>
  <si>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</si>
  <si>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</si>
  <si>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</si>
  <si>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</si>
  <si>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</si>
  <si>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</si>
  <si>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</si>
  <si>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</si>
  <si>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</si>
  <si>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</si>
  <si>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</si>
  <si>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</si>
  <si>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</si>
  <si>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</si>
  <si>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</si>
  <si>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</si>
  <si>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</si>
  <si>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</si>
  <si>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</si>
  <si>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</si>
  <si>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</si>
  <si>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</si>
  <si>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</si>
  <si>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</si>
  <si>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</si>
  <si>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</si>
  <si>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</si>
  <si>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</si>
  <si>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</si>
  <si>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</si>
  <si>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</si>
  <si>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</si>
  <si>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</si>
  <si>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</si>
  <si>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</si>
  <si>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</si>
  <si>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</si>
  <si>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</si>
  <si>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</si>
  <si>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</si>
  <si>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</si>
  <si>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</si>
  <si>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</si>
  <si>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</si>
  <si>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</si>
  <si>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</si>
  <si>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</si>
  <si>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</si>
  <si>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</si>
  <si>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</si>
  <si>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</si>
  <si>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</si>
  <si>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</si>
  <si>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</si>
  <si>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</si>
  <si>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</si>
  <si>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PaO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</si>
  <si>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FiO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</si>
  <si>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rgb="FF000000"/>
        <rFont val="Times New Roman"/>
        <family val="1"/>
      </rPr>
      <t>β</t>
    </r>
    <r>
      <rPr>
        <sz val="12"/>
        <color rgb="FF000000"/>
        <rFont val="Times New Roman"/>
        <family val="1"/>
      </rPr>
      <t xml:space="preserve"> laktám, Cefalosporin</t>
    </r>
  </si>
  <si>
    <r>
      <rPr>
        <sz val="12"/>
        <color theme="1"/>
        <rFont val="Times New Roman"/>
        <family val="1"/>
      </rPr>
      <t>&lt;36</t>
    </r>
    <r>
      <rPr>
        <sz val="12"/>
        <color rgb="FF000000"/>
        <rFont val="Times New Roman"/>
        <family val="1"/>
      </rPr>
      <t>°C;&gt;38°C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</si>
  <si>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</si>
  <si>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8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</si>
  <si>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16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</si>
  <si>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</si>
  <si>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</si>
  <si>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</si>
  <si>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</si>
  <si>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</si>
  <si>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</si>
  <si>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</si>
  <si>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</si>
  <si>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</si>
  <si>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</si>
  <si>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</si>
  <si>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</si>
  <si>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</si>
  <si>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</si>
  <si>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8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</si>
  <si>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16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</si>
  <si>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</si>
  <si>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</si>
  <si>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</si>
  <si>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</si>
  <si>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</si>
  <si>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</si>
  <si>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</si>
  <si>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</si>
  <si>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</si>
  <si>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</si>
  <si>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</si>
  <si>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</si>
  <si>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</si>
  <si>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</si>
  <si>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</si>
  <si>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</si>
  <si>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</si>
  <si>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</si>
  <si>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</si>
  <si>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</si>
  <si>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</si>
  <si>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</si>
  <si>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</si>
  <si>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</si>
  <si>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</si>
  <si>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</si>
  <si>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</si>
  <si>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</si>
  <si>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</si>
  <si>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</si>
  <si>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</si>
  <si>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</si>
  <si>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</si>
  <si>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</si>
  <si>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</si>
  <si>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</si>
  <si>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</si>
  <si>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</si>
  <si>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</si>
  <si>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</si>
  <si>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</si>
  <si>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</si>
  <si>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</si>
  <si>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</si>
  <si>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</si>
  <si>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</si>
  <si>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</si>
  <si>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</si>
  <si>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</si>
  <si>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</si>
  <si>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</si>
  <si>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</si>
  <si>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</si>
  <si>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</si>
  <si>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</si>
  <si>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</si>
  <si>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</si>
  <si>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</si>
  <si>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</si>
  <si>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</si>
  <si>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</si>
  <si>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</si>
  <si>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</si>
  <si>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</si>
  <si>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</si>
  <si>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</si>
  <si>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</si>
  <si>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</si>
  <si>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</si>
  <si>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</si>
  <si>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</si>
  <si>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</si>
  <si>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</si>
  <si>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</si>
  <si>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</si>
  <si>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</si>
  <si>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</si>
  <si>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</si>
  <si>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</si>
  <si>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</si>
  <si>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</si>
  <si>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</si>
  <si>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</si>
  <si>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</si>
  <si>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</si>
  <si>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</si>
  <si>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</si>
  <si>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</si>
  <si>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</si>
  <si>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</si>
  <si>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</si>
  <si>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</si>
  <si>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</si>
  <si>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</si>
  <si>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</si>
  <si>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</si>
  <si>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</si>
  <si>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</si>
  <si>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</si>
  <si>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</si>
  <si>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</si>
  <si>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</si>
  <si>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</si>
  <si>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</si>
  <si>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</si>
  <si>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</si>
  <si>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</si>
  <si>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</si>
  <si>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</si>
  <si>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</si>
  <si>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</si>
  <si>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</si>
  <si>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</si>
  <si>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</si>
  <si>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</si>
  <si>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</si>
  <si>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</si>
  <si>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</si>
  <si>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</si>
  <si>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</si>
  <si>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</si>
  <si>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</si>
  <si>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PaO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</si>
  <si>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FiO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</si>
  <si>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Vbneg,TB candida albicans,Stenotrophomonas maltophilia</t>
    </r>
    <r>
      <rPr>
        <sz val="12"/>
        <color rgb="FFFF0000"/>
        <rFont val="Times New Roman"/>
        <family val="1"/>
      </rPr>
      <t xml:space="preserve"> CVC vég-Stenotrop.maltophilia</t>
    </r>
  </si>
  <si>
    <r>
      <rPr>
        <sz val="12"/>
        <color theme="1"/>
        <rFont val="Times New Roman"/>
        <family val="1"/>
      </rPr>
      <t xml:space="preserve">Hk-E.coli </t>
    </r>
    <r>
      <rPr>
        <sz val="12"/>
        <color rgb="FFFF0000"/>
        <rFont val="Times New Roman"/>
        <family val="1"/>
      </rPr>
      <t>VB-neg</t>
    </r>
  </si>
  <si>
    <r>
      <rPr>
        <sz val="12"/>
        <color theme="1"/>
        <rFont val="Times New Roman"/>
        <family val="1"/>
      </rPr>
      <t>&lt;36</t>
    </r>
    <r>
      <rPr>
        <sz val="12"/>
        <color rgb="FF000000"/>
        <rFont val="Times New Roman"/>
        <family val="1"/>
      </rPr>
      <t>°C;&gt;38°C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</si>
  <si>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</si>
  <si>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8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</si>
  <si>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16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</si>
  <si>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</si>
  <si>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</si>
  <si>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</si>
  <si>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</si>
  <si>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</si>
  <si>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</si>
  <si>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</si>
  <si>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</si>
  <si>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</si>
  <si>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</si>
  <si>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</si>
  <si>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</si>
  <si>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</si>
  <si>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</si>
  <si>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8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</si>
  <si>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16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</si>
  <si>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</si>
  <si>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</si>
  <si>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</si>
  <si>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</si>
  <si>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</si>
  <si>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</si>
  <si>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</si>
  <si>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</si>
  <si>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</si>
  <si>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</si>
  <si>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</si>
  <si>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</si>
  <si>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</si>
  <si>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</si>
  <si>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</si>
  <si>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</si>
  <si>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</si>
  <si>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</si>
  <si>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</si>
  <si>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</si>
  <si>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</si>
  <si>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</si>
  <si>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</si>
  <si>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</si>
  <si>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</si>
  <si>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</si>
  <si>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</si>
  <si>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</si>
  <si>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</si>
  <si>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</si>
  <si>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</si>
  <si>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</si>
  <si>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</si>
  <si>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</si>
  <si>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</si>
  <si>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</si>
  <si>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</si>
  <si>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</si>
  <si>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</si>
  <si>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</si>
  <si>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</si>
  <si>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</si>
  <si>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</si>
  <si>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</si>
  <si>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</si>
  <si>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</si>
  <si>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</si>
  <si>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</si>
  <si>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</si>
  <si>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</si>
  <si>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</si>
  <si>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</si>
  <si>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</si>
  <si>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</si>
  <si>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</si>
  <si>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</si>
  <si>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</si>
  <si>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</si>
  <si>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</si>
  <si>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</si>
  <si>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</si>
  <si>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</si>
  <si>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</si>
  <si>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</si>
  <si>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</si>
  <si>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</si>
  <si>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</si>
  <si>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</si>
  <si>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</si>
  <si>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</si>
  <si>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</si>
  <si>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</si>
  <si>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</si>
  <si>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</si>
  <si>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</si>
  <si>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</si>
  <si>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</si>
  <si>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</si>
  <si>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</si>
  <si>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</si>
  <si>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</si>
  <si>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</si>
  <si>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</si>
  <si>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</si>
  <si>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</si>
  <si>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</si>
  <si>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</si>
  <si>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</si>
  <si>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</si>
  <si>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</si>
  <si>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</si>
  <si>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</si>
  <si>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</si>
  <si>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</si>
  <si>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</si>
  <si>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</si>
  <si>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</si>
  <si>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</si>
  <si>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</si>
  <si>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</si>
  <si>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</si>
  <si>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</si>
  <si>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</si>
  <si>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</si>
  <si>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</si>
  <si>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</si>
  <si>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</si>
  <si>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</si>
  <si>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</si>
  <si>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</si>
  <si>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</si>
  <si>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</si>
  <si>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</si>
  <si>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</si>
  <si>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</si>
  <si>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</si>
  <si>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</si>
  <si>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</si>
  <si>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</si>
  <si>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</si>
  <si>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</si>
  <si>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</si>
  <si>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PaO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</si>
  <si>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FiO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</si>
  <si>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TB-Pseudomonas aeruginosa,</t>
    </r>
    <r>
      <rPr>
        <sz val="12"/>
        <color rgb="FFFF0000"/>
        <rFont val="Times New Roman"/>
        <family val="1"/>
      </rPr>
      <t>a HK,Vizelet Bact és MRSA szűrés negatív</t>
    </r>
  </si>
  <si>
    <r>
      <rPr>
        <sz val="12"/>
        <color rgb="FFFF0000"/>
        <rFont val="Times New Roman"/>
        <family val="1"/>
      </rPr>
      <t>VB-</t>
    </r>
    <r>
      <rPr>
        <sz val="12"/>
        <color rgb="FF000000"/>
        <rFont val="Times New Roman"/>
        <family val="1"/>
      </rPr>
      <t>Morganella morganii,</t>
    </r>
    <r>
      <rPr>
        <sz val="12"/>
        <color rgb="FFFF0000"/>
        <rFont val="Times New Roman"/>
        <family val="1"/>
      </rPr>
      <t>CVC vég-</t>
    </r>
    <r>
      <rPr>
        <sz val="12"/>
        <color rgb="FF000000"/>
        <rFont val="Times New Roman"/>
        <family val="1"/>
      </rPr>
      <t>Staph.simulans,</t>
    </r>
    <r>
      <rPr>
        <sz val="12"/>
        <color rgb="FFFF0000"/>
        <rFont val="Times New Roman"/>
        <family val="1"/>
      </rPr>
      <t>TB-Pseudomonas aeruginosa</t>
    </r>
  </si>
  <si>
    <r>
      <rPr>
        <sz val="12"/>
        <color theme="1"/>
        <rFont val="Times New Roman"/>
        <family val="1"/>
      </rPr>
      <t>VB-neg,</t>
    </r>
    <r>
      <rPr>
        <sz val="12"/>
        <color rgb="FFFF0000"/>
        <rFont val="Times New Roman"/>
        <family val="1"/>
      </rPr>
      <t>HK szúrt2-</t>
    </r>
    <r>
      <rPr>
        <sz val="12"/>
        <color rgb="FF000000"/>
        <rFont val="Times New Roman"/>
        <family val="1"/>
      </rPr>
      <t>Staphylococcus epidermidis,Haemophilus influanzae</t>
    </r>
  </si>
  <si>
    <r>
      <rPr>
        <sz val="12"/>
        <color rgb="FFFF0000"/>
        <rFont val="Times New Roman"/>
        <family val="1"/>
      </rPr>
      <t>HK-</t>
    </r>
    <r>
      <rPr>
        <sz val="12"/>
        <color rgb="FF000000"/>
        <rFont val="Times New Roman"/>
        <family val="1"/>
      </rPr>
      <t>Aeromonas veronii,Staph.aureus,Strept.agalactiae</t>
    </r>
    <r>
      <rPr>
        <sz val="12"/>
        <color rgb="FFFF0000"/>
        <rFont val="Times New Roman"/>
        <family val="1"/>
      </rPr>
      <t>,VB neg.</t>
    </r>
  </si>
  <si>
    <r>
      <rPr>
        <sz val="12"/>
        <color theme="1"/>
        <rFont val="Times New Roman"/>
        <family val="1"/>
      </rPr>
      <t>&lt;36</t>
    </r>
    <r>
      <rPr>
        <sz val="12"/>
        <color rgb="FF000000"/>
        <rFont val="Times New Roman"/>
        <family val="1"/>
      </rPr>
      <t>°C;&gt;38°C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</si>
  <si>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</si>
  <si>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8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</si>
  <si>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16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</si>
  <si>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</si>
  <si>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</si>
  <si>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</si>
  <si>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</si>
  <si>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</si>
  <si>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</si>
  <si>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</si>
  <si>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</si>
  <si>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</si>
  <si>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</si>
  <si>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</si>
  <si>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</si>
  <si>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</si>
  <si>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</si>
  <si>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8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</si>
  <si>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16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</si>
  <si>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</si>
  <si>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</si>
  <si>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</si>
  <si>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</si>
  <si>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</si>
  <si>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</si>
  <si>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</si>
  <si>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</si>
  <si>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</si>
  <si>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</si>
  <si>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</si>
  <si>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</si>
  <si>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</si>
  <si>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</si>
  <si>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</si>
  <si>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</si>
  <si>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</si>
  <si>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</si>
  <si>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</si>
  <si>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</si>
  <si>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</si>
  <si>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</si>
  <si>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</si>
  <si>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</si>
  <si>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</si>
  <si>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</si>
  <si>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</si>
  <si>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</si>
  <si>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</si>
  <si>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</si>
  <si>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</si>
  <si>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</si>
  <si>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</si>
  <si>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</si>
  <si>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</si>
  <si>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</si>
  <si>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</si>
  <si>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</si>
  <si>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</si>
  <si>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</si>
  <si>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</si>
  <si>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</si>
  <si>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</si>
  <si>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</si>
  <si>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</si>
  <si>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</si>
  <si>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</si>
  <si>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</si>
  <si>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</si>
  <si>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</si>
  <si>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</si>
  <si>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</si>
  <si>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</si>
  <si>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</si>
  <si>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</si>
  <si>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</si>
  <si>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</si>
  <si>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</si>
  <si>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</si>
  <si>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</si>
  <si>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</si>
  <si>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</si>
  <si>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</si>
  <si>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</si>
  <si>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</si>
  <si>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</si>
  <si>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</si>
  <si>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</si>
  <si>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</si>
  <si>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</si>
  <si>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</si>
  <si>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</si>
  <si>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</si>
  <si>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</si>
  <si>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</si>
  <si>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</si>
  <si>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</si>
  <si>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</si>
  <si>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</si>
  <si>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</si>
  <si>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</si>
  <si>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</si>
  <si>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</si>
  <si>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</si>
  <si>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</si>
  <si>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</si>
  <si>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</si>
  <si>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</si>
  <si>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</si>
  <si>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</si>
  <si>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</si>
  <si>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</si>
  <si>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</si>
  <si>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</si>
  <si>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</si>
  <si>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</si>
  <si>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</si>
  <si>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</si>
  <si>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</si>
  <si>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</si>
  <si>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</si>
  <si>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</si>
  <si>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</si>
  <si>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</si>
  <si>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</si>
  <si>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</si>
  <si>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</si>
  <si>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</si>
  <si>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</si>
  <si>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</si>
  <si>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</si>
  <si>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</si>
  <si>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1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</si>
  <si>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</si>
  <si>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3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</si>
  <si>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</si>
  <si>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</si>
  <si>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</si>
  <si>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T</t>
    </r>
    <r>
      <rPr>
        <vertAlign val="subscript"/>
        <sz val="12"/>
        <color rgb="FF000000"/>
        <rFont val="Times New Roman"/>
        <family val="1"/>
      </rPr>
      <t>0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</si>
  <si>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4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</si>
  <si>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5</t>
    </r>
  </si>
  <si>
    <r>
      <rPr>
        <sz val="12"/>
        <color theme="1"/>
        <rFont val="Times New Roman"/>
        <family val="1"/>
      </rPr>
      <t>Nap</t>
    </r>
    <r>
      <rPr>
        <vertAlign val="subscript"/>
        <sz val="12"/>
        <color rgb="FF000000"/>
        <rFont val="Times New Roman"/>
        <family val="1"/>
      </rPr>
      <t>6</t>
    </r>
  </si>
  <si>
    <r>
      <rPr>
        <sz val="12"/>
        <color theme="1"/>
        <rFont val="Times New Roman"/>
        <family val="1"/>
      </rPr>
      <t>PaO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</si>
  <si>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>FiO</t>
    </r>
    <r>
      <rPr>
        <vertAlign val="subscript"/>
        <sz val="12"/>
        <color rgb="FF000000"/>
        <rFont val="Times New Roman"/>
        <family val="1"/>
      </rPr>
      <t>2</t>
    </r>
  </si>
  <si>
    <r>
      <rPr>
        <sz val="12"/>
        <color theme="1"/>
        <rFont val="Times New Roman"/>
        <family val="1"/>
      </rPr>
      <t xml:space="preserve">Vb neg, </t>
    </r>
    <r>
      <rPr>
        <sz val="12"/>
        <color rgb="FFFF0000"/>
        <rFont val="Times New Roman"/>
        <family val="1"/>
      </rPr>
      <t>TB-Enterobacter cloacae,Acinetobacter baumanii,Candida albicans,glabrata,tropicalis</t>
    </r>
  </si>
  <si>
    <r>
      <rPr>
        <sz val="12"/>
        <color rgb="FFFF0000"/>
        <rFont val="Times New Roman"/>
        <family val="1"/>
      </rPr>
      <t>CVC-</t>
    </r>
    <r>
      <rPr>
        <sz val="12"/>
        <color rgb="FF000000"/>
        <rFont val="Times New Roman"/>
        <family val="1"/>
      </rPr>
      <t>Enterobacter cloacae,E. coli,gomba</t>
    </r>
  </si>
  <si>
    <r>
      <rPr>
        <sz val="12"/>
        <color rgb="FFFF0000"/>
        <rFont val="Times New Roman"/>
        <family val="1"/>
      </rPr>
      <t>HK-</t>
    </r>
    <r>
      <rPr>
        <sz val="12"/>
        <color rgb="FF000000"/>
        <rFont val="Times New Roman"/>
        <family val="1"/>
      </rPr>
      <t>E.coli</t>
    </r>
  </si>
  <si>
    <r>
      <rPr>
        <sz val="12"/>
        <color rgb="FFFF0000"/>
        <rFont val="Times New Roman"/>
        <family val="1"/>
      </rPr>
      <t>VB-</t>
    </r>
    <r>
      <rPr>
        <sz val="12"/>
        <color rgb="FF000000"/>
        <rFont val="Times New Roman"/>
        <family val="1"/>
      </rPr>
      <t>E.coli</t>
    </r>
  </si>
  <si>
    <r>
      <rPr>
        <sz val="12"/>
        <color rgb="FFFF0000"/>
        <rFont val="Times New Roman"/>
        <family val="1"/>
      </rPr>
      <t>TB-</t>
    </r>
    <r>
      <rPr>
        <sz val="12"/>
        <color rgb="FF000000"/>
        <rFont val="Times New Roman"/>
        <family val="1"/>
      </rPr>
      <t>E.coli,Enterococcus faecalis</t>
    </r>
  </si>
  <si>
    <r>
      <rPr>
        <sz val="12"/>
        <color theme="1"/>
        <rFont val="Times New Roman"/>
        <family val="1"/>
      </rPr>
      <t>Levofloxacin rezisztens,</t>
    </r>
    <r>
      <rPr>
        <sz val="12"/>
        <color rgb="FFFF0000"/>
        <rFont val="Times New Roman"/>
        <family val="1"/>
      </rPr>
      <t>amoxi clavsav,Cefuroxim,Amikacin,Meropenem,Imipenem,Ertapenem</t>
    </r>
  </si>
  <si>
    <r>
      <rPr>
        <sz val="12"/>
        <color theme="1"/>
        <rFont val="Times New Roman"/>
        <family val="1"/>
      </rPr>
      <t>levo rez.</t>
    </r>
    <r>
      <rPr>
        <sz val="12"/>
        <color rgb="FFFF0000"/>
        <rFont val="Times New Roman"/>
        <family val="1"/>
      </rPr>
      <t>Amoxi clavsav,Cefuoxim,Amikacin,Ertapenem,Imipenem</t>
    </r>
  </si>
  <si>
    <t>% T0-T8 HIÁNYZOTT AZ EREDETIBŐL_KM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</si>
</sst>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"/>
  </numFmts>
  <fonts count="12" x14ac:knownFonts="1">
    <font>
      <sz val="11"/>
      <color theme="1"/>
      <name val="Calibri"/>
      <scheme val="minor"/>
    </font>
    <font>
      <sz val="12"/>
      <color theme="1"/>
      <name val="Times New Roman"/>
      <family val="1"/>
    </font>
    <font>
      <sz val="11"/>
      <name val="Calibri"/>
      <family val="2"/>
    </font>
    <font>
      <sz val="11"/>
      <color theme="1"/>
      <name val="Calibri"/>
      <family val="2"/>
    </font>
    <font>
      <sz val="16"/>
      <color theme="1"/>
      <name val="Times New Roman"/>
      <family val="1"/>
    </font>
    <font>
      <sz val="16"/>
      <color rgb="FF000000"/>
      <name val="Times New Roman"/>
      <family val="1"/>
    </font>
    <font>
      <sz val="16"/>
      <color theme="1"/>
      <name val="Calibri"/>
      <family val="2"/>
    </font>
    <font>
      <sz val="12"/>
      <color rgb="FF000000"/>
      <name val="Times New Roman"/>
      <family val="1"/>
    </font>
    <font>
      <sz val="12"/>
      <color rgb="FFFF0000"/>
      <name val="Times New Roman"/>
      <family val="1"/>
    </font>
    <font>
      <sz val="11"/>
      <color theme="1"/>
      <name val="Calibri"/>
      <family val="2"/>
      <scheme val="minor"/>
    </font>
    <font>
      <vertAlign val="subscript"/>
      <sz val="12"/>
      <color rgb="FF000000"/>
      <name val="Times New Roman"/>
      <family val="1"/>
    </font>
    <font>
      <sz val="12"/>
      <color theme="9" tint="-0.499984740745262"/>
      <name val="Times New Roman"/>
      <family val="1"/>
    </font>
  </fonts>
  <fills count="10">
    <fill>
      <patternFill patternType="none"/>
    </fill>
    <fill>
      <patternFill patternType="gray125"/>
    </fill>
    <fill>
      <patternFill patternType="solid">
        <fgColor rgb="FFFFCC00"/>
        <bgColor rgb="FFFFCC00"/>
      </patternFill>
    </fill>
    <fill>
      <patternFill patternType="solid">
        <fgColor rgb="FFFFFF00"/>
        <bgColor rgb="FFFFFF00"/>
      </patternFill>
    </fill>
    <fill>
      <patternFill patternType="solid">
        <fgColor rgb="FFFF0000"/>
        <bgColor rgb="FFFF0000"/>
      </patternFill>
    </fill>
    <fill>
      <patternFill patternType="solid">
        <fgColor rgb="FFCCCCFF"/>
        <bgColor rgb="FFCCCCFF"/>
      </patternFill>
    </fill>
    <fill>
      <patternFill patternType="solid">
        <fgColor rgb="FF99CCFF"/>
        <bgColor rgb="FF99CCFF"/>
      </patternFill>
    </fill>
    <fill>
      <patternFill patternType="solid">
        <fgColor rgb="FF8DB3E2"/>
        <bgColor rgb="FF8DB3E2"/>
      </patternFill>
    </fill>
    <fill>
      <patternFill patternType="solid">
        <fgColor rgb="FFFFFFFF"/>
        <bgColor rgb="FFFFFFFF"/>
      </patternFill>
    </fill>
    <fill>
      <patternFill patternType="solid">
        <fgColor rgb="FF95B3D7"/>
        <bgColor rgb="FF95B3D7"/>
      </patternFill>
    </fill>
  </fills>
  <borders count="3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/>
      <bottom style="thick">
        <color rgb="FF000000"/>
      </bottom>
      <diagonal/>
    </border>
    <border>
      <left/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132">
    <xf numFmtId="0" fontId="0" fillId="0" borderId="0" xfId="0"/>
    <xf numFmtId="0" fontId="1" fillId="0" borderId="0" xfId="0" applyFont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vertical="center"/>
    </xf>
    <xf numFmtId="0" fontId="1" fillId="3" borderId="1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0" borderId="0" xfId="0" applyFont="1" applyAlignment="1">
      <alignment vertical="center"/>
    </xf>
    <xf numFmtId="0" fontId="1" fillId="2" borderId="1" xfId="0" applyFont="1" applyFill="1" applyBorder="1" applyAlignment="1">
      <alignment vertical="center"/>
    </xf>
    <xf numFmtId="0" fontId="1" fillId="2" borderId="6" xfId="0" applyFont="1" applyFill="1" applyBorder="1" applyAlignment="1">
      <alignment vertical="center"/>
    </xf>
    <xf numFmtId="0" fontId="1" fillId="0" borderId="7" xfId="0" applyFont="1" applyBorder="1" applyAlignment="1">
      <alignment vertical="center"/>
    </xf>
    <xf numFmtId="0" fontId="1" fillId="2" borderId="8" xfId="0" applyFont="1" applyFill="1" applyBorder="1" applyAlignment="1">
      <alignment vertical="center"/>
    </xf>
    <xf numFmtId="0" fontId="1" fillId="0" borderId="9" xfId="0" applyFont="1" applyBorder="1" applyAlignment="1">
      <alignment vertical="center"/>
    </xf>
    <xf numFmtId="0" fontId="1" fillId="2" borderId="12" xfId="0" applyFont="1" applyFill="1" applyBorder="1" applyAlignment="1">
      <alignment vertical="center"/>
    </xf>
    <xf numFmtId="0" fontId="1" fillId="0" borderId="13" xfId="0" applyFont="1" applyBorder="1" applyAlignment="1">
      <alignment vertical="center"/>
    </xf>
    <xf numFmtId="0" fontId="1" fillId="0" borderId="3" xfId="0" applyFont="1" applyBorder="1" applyAlignment="1">
      <alignment vertical="center"/>
    </xf>
    <xf numFmtId="0" fontId="3" fillId="0" borderId="0" xfId="0" applyFont="1"/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6" fillId="0" borderId="0" xfId="0" applyFont="1"/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vertical="center"/>
    </xf>
    <xf numFmtId="0" fontId="1" fillId="5" borderId="5" xfId="0" applyFont="1" applyFill="1" applyBorder="1" applyAlignment="1">
      <alignment vertical="center"/>
    </xf>
    <xf numFmtId="164" fontId="1" fillId="5" borderId="5" xfId="0" applyNumberFormat="1" applyFont="1" applyFill="1" applyBorder="1" applyAlignment="1">
      <alignment vertical="center"/>
    </xf>
    <xf numFmtId="14" fontId="1" fillId="5" borderId="5" xfId="0" applyNumberFormat="1" applyFont="1" applyFill="1" applyBorder="1" applyAlignment="1">
      <alignment vertical="center"/>
    </xf>
    <xf numFmtId="0" fontId="1" fillId="6" borderId="5" xfId="0" applyFont="1" applyFill="1" applyBorder="1" applyAlignment="1">
      <alignment vertical="center"/>
    </xf>
    <xf numFmtId="0" fontId="1" fillId="3" borderId="5" xfId="0" applyFont="1" applyFill="1" applyBorder="1" applyAlignment="1">
      <alignment vertical="center"/>
    </xf>
    <xf numFmtId="0" fontId="1" fillId="4" borderId="5" xfId="0" applyFont="1" applyFill="1" applyBorder="1" applyAlignment="1">
      <alignment vertical="center"/>
    </xf>
    <xf numFmtId="0" fontId="1" fillId="7" borderId="5" xfId="0" applyFont="1" applyFill="1" applyBorder="1" applyAlignment="1">
      <alignment vertical="center"/>
    </xf>
    <xf numFmtId="2" fontId="1" fillId="3" borderId="5" xfId="0" applyNumberFormat="1" applyFont="1" applyFill="1" applyBorder="1" applyAlignment="1">
      <alignment vertical="center"/>
    </xf>
    <xf numFmtId="2" fontId="1" fillId="6" borderId="5" xfId="0" applyNumberFormat="1" applyFont="1" applyFill="1" applyBorder="1" applyAlignment="1">
      <alignment vertical="center"/>
    </xf>
    <xf numFmtId="2" fontId="1" fillId="5" borderId="5" xfId="0" applyNumberFormat="1" applyFont="1" applyFill="1" applyBorder="1" applyAlignment="1">
      <alignment vertical="center"/>
    </xf>
    <xf numFmtId="0" fontId="1" fillId="5" borderId="14" xfId="0" applyFont="1" applyFill="1" applyBorder="1" applyAlignment="1">
      <alignment vertical="center"/>
    </xf>
    <xf numFmtId="0" fontId="1" fillId="6" borderId="15" xfId="0" applyFont="1" applyFill="1" applyBorder="1" applyAlignment="1">
      <alignment vertical="center"/>
    </xf>
    <xf numFmtId="0" fontId="1" fillId="7" borderId="5" xfId="0" applyFont="1" applyFill="1" applyBorder="1"/>
    <xf numFmtId="0" fontId="1" fillId="5" borderId="5" xfId="0" applyFont="1" applyFill="1" applyBorder="1"/>
    <xf numFmtId="164" fontId="1" fillId="0" borderId="0" xfId="0" applyNumberFormat="1" applyFont="1" applyAlignment="1">
      <alignment vertical="center"/>
    </xf>
    <xf numFmtId="2" fontId="1" fillId="0" borderId="3" xfId="0" applyNumberFormat="1" applyFont="1" applyBorder="1" applyAlignment="1">
      <alignment vertical="center"/>
    </xf>
    <xf numFmtId="0" fontId="1" fillId="4" borderId="16" xfId="0" applyFont="1" applyFill="1" applyBorder="1" applyAlignment="1">
      <alignment vertical="center"/>
    </xf>
    <xf numFmtId="0" fontId="1" fillId="4" borderId="15" xfId="0" applyFont="1" applyFill="1" applyBorder="1" applyAlignment="1">
      <alignment vertical="center"/>
    </xf>
    <xf numFmtId="0" fontId="7" fillId="5" borderId="5" xfId="0" applyFont="1" applyFill="1" applyBorder="1" applyAlignment="1">
      <alignment vertical="center"/>
    </xf>
    <xf numFmtId="0" fontId="1" fillId="5" borderId="17" xfId="0" applyFont="1" applyFill="1" applyBorder="1" applyAlignment="1">
      <alignment vertical="center"/>
    </xf>
    <xf numFmtId="0" fontId="1" fillId="0" borderId="18" xfId="0" applyFont="1" applyBorder="1" applyAlignment="1">
      <alignment vertical="center"/>
    </xf>
    <xf numFmtId="0" fontId="1" fillId="5" borderId="1" xfId="0" applyFont="1" applyFill="1" applyBorder="1" applyAlignment="1">
      <alignment vertical="center"/>
    </xf>
    <xf numFmtId="164" fontId="1" fillId="5" borderId="1" xfId="0" applyNumberFormat="1" applyFont="1" applyFill="1" applyBorder="1" applyAlignment="1">
      <alignment vertical="center"/>
    </xf>
    <xf numFmtId="14" fontId="1" fillId="5" borderId="1" xfId="0" applyNumberFormat="1" applyFont="1" applyFill="1" applyBorder="1" applyAlignment="1">
      <alignment vertical="center"/>
    </xf>
    <xf numFmtId="0" fontId="1" fillId="6" borderId="1" xfId="0" applyFont="1" applyFill="1" applyBorder="1" applyAlignment="1">
      <alignment vertical="center"/>
    </xf>
    <xf numFmtId="0" fontId="1" fillId="3" borderId="1" xfId="0" applyFont="1" applyFill="1" applyBorder="1" applyAlignment="1">
      <alignment vertical="center"/>
    </xf>
    <xf numFmtId="0" fontId="1" fillId="0" borderId="19" xfId="0" applyFont="1" applyBorder="1" applyAlignment="1">
      <alignment vertical="center"/>
    </xf>
    <xf numFmtId="0" fontId="1" fillId="4" borderId="1" xfId="0" applyFont="1" applyFill="1" applyBorder="1" applyAlignment="1">
      <alignment vertical="center"/>
    </xf>
    <xf numFmtId="0" fontId="1" fillId="5" borderId="6" xfId="0" applyFont="1" applyFill="1" applyBorder="1" applyAlignment="1">
      <alignment vertical="center"/>
    </xf>
    <xf numFmtId="0" fontId="1" fillId="6" borderId="20" xfId="0" applyFont="1" applyFill="1" applyBorder="1" applyAlignment="1">
      <alignment vertical="center"/>
    </xf>
    <xf numFmtId="0" fontId="1" fillId="2" borderId="21" xfId="0" applyFont="1" applyFill="1" applyBorder="1" applyAlignment="1">
      <alignment vertical="center"/>
    </xf>
    <xf numFmtId="0" fontId="1" fillId="5" borderId="21" xfId="0" applyFont="1" applyFill="1" applyBorder="1" applyAlignment="1">
      <alignment vertical="center"/>
    </xf>
    <xf numFmtId="164" fontId="1" fillId="5" borderId="21" xfId="0" applyNumberFormat="1" applyFont="1" applyFill="1" applyBorder="1" applyAlignment="1">
      <alignment vertical="center"/>
    </xf>
    <xf numFmtId="14" fontId="1" fillId="5" borderId="21" xfId="0" applyNumberFormat="1" applyFont="1" applyFill="1" applyBorder="1" applyAlignment="1">
      <alignment vertical="center"/>
    </xf>
    <xf numFmtId="0" fontId="1" fillId="6" borderId="21" xfId="0" applyFont="1" applyFill="1" applyBorder="1" applyAlignment="1">
      <alignment vertical="center"/>
    </xf>
    <xf numFmtId="0" fontId="1" fillId="3" borderId="21" xfId="0" applyFont="1" applyFill="1" applyBorder="1" applyAlignment="1">
      <alignment vertical="center"/>
    </xf>
    <xf numFmtId="0" fontId="1" fillId="4" borderId="21" xfId="0" applyFont="1" applyFill="1" applyBorder="1" applyAlignment="1">
      <alignment vertical="center"/>
    </xf>
    <xf numFmtId="0" fontId="1" fillId="5" borderId="22" xfId="0" applyFont="1" applyFill="1" applyBorder="1" applyAlignment="1">
      <alignment vertical="center"/>
    </xf>
    <xf numFmtId="0" fontId="1" fillId="6" borderId="23" xfId="0" applyFont="1" applyFill="1" applyBorder="1" applyAlignment="1">
      <alignment vertical="center"/>
    </xf>
    <xf numFmtId="0" fontId="8" fillId="6" borderId="5" xfId="0" applyFont="1" applyFill="1" applyBorder="1" applyAlignment="1">
      <alignment vertical="center"/>
    </xf>
    <xf numFmtId="0" fontId="1" fillId="2" borderId="24" xfId="0" applyFont="1" applyFill="1" applyBorder="1" applyAlignment="1">
      <alignment vertical="center"/>
    </xf>
    <xf numFmtId="0" fontId="1" fillId="5" borderId="24" xfId="0" applyFont="1" applyFill="1" applyBorder="1" applyAlignment="1">
      <alignment vertical="center"/>
    </xf>
    <xf numFmtId="164" fontId="1" fillId="5" borderId="24" xfId="0" applyNumberFormat="1" applyFont="1" applyFill="1" applyBorder="1" applyAlignment="1">
      <alignment vertical="center"/>
    </xf>
    <xf numFmtId="14" fontId="1" fillId="5" borderId="24" xfId="0" applyNumberFormat="1" applyFont="1" applyFill="1" applyBorder="1" applyAlignment="1">
      <alignment vertical="center"/>
    </xf>
    <xf numFmtId="0" fontId="1" fillId="0" borderId="25" xfId="0" applyFont="1" applyBorder="1" applyAlignment="1">
      <alignment vertical="center"/>
    </xf>
    <xf numFmtId="0" fontId="1" fillId="6" borderId="24" xfId="0" applyFont="1" applyFill="1" applyBorder="1" applyAlignment="1">
      <alignment vertical="center"/>
    </xf>
    <xf numFmtId="0" fontId="1" fillId="3" borderId="24" xfId="0" applyFont="1" applyFill="1" applyBorder="1" applyAlignment="1">
      <alignment vertical="center"/>
    </xf>
    <xf numFmtId="0" fontId="1" fillId="4" borderId="24" xfId="0" applyFont="1" applyFill="1" applyBorder="1" applyAlignment="1">
      <alignment vertical="center"/>
    </xf>
    <xf numFmtId="0" fontId="1" fillId="7" borderId="24" xfId="0" applyFont="1" applyFill="1" applyBorder="1" applyAlignment="1">
      <alignment vertical="center"/>
    </xf>
    <xf numFmtId="2" fontId="1" fillId="3" borderId="24" xfId="0" applyNumberFormat="1" applyFont="1" applyFill="1" applyBorder="1" applyAlignment="1">
      <alignment vertical="center"/>
    </xf>
    <xf numFmtId="2" fontId="1" fillId="6" borderId="24" xfId="0" applyNumberFormat="1" applyFont="1" applyFill="1" applyBorder="1" applyAlignment="1">
      <alignment vertical="center"/>
    </xf>
    <xf numFmtId="2" fontId="1" fillId="5" borderId="24" xfId="0" applyNumberFormat="1" applyFont="1" applyFill="1" applyBorder="1" applyAlignment="1">
      <alignment vertical="center"/>
    </xf>
    <xf numFmtId="0" fontId="1" fillId="5" borderId="26" xfId="0" applyFont="1" applyFill="1" applyBorder="1" applyAlignment="1">
      <alignment vertical="center"/>
    </xf>
    <xf numFmtId="0" fontId="1" fillId="0" borderId="27" xfId="0" applyFont="1" applyBorder="1" applyAlignment="1">
      <alignment vertical="center"/>
    </xf>
    <xf numFmtId="0" fontId="1" fillId="6" borderId="28" xfId="0" applyFont="1" applyFill="1" applyBorder="1" applyAlignment="1">
      <alignment vertical="center"/>
    </xf>
    <xf numFmtId="0" fontId="1" fillId="7" borderId="21" xfId="0" applyFont="1" applyFill="1" applyBorder="1" applyAlignment="1">
      <alignment vertical="center"/>
    </xf>
    <xf numFmtId="2" fontId="1" fillId="3" borderId="21" xfId="0" applyNumberFormat="1" applyFont="1" applyFill="1" applyBorder="1" applyAlignment="1">
      <alignment vertical="center"/>
    </xf>
    <xf numFmtId="2" fontId="1" fillId="6" borderId="21" xfId="0" applyNumberFormat="1" applyFont="1" applyFill="1" applyBorder="1" applyAlignment="1">
      <alignment vertical="center"/>
    </xf>
    <xf numFmtId="2" fontId="1" fillId="5" borderId="21" xfId="0" applyNumberFormat="1" applyFont="1" applyFill="1" applyBorder="1" applyAlignment="1">
      <alignment vertical="center"/>
    </xf>
    <xf numFmtId="2" fontId="1" fillId="6" borderId="1" xfId="0" applyNumberFormat="1" applyFont="1" applyFill="1" applyBorder="1" applyAlignment="1">
      <alignment vertical="center"/>
    </xf>
    <xf numFmtId="2" fontId="1" fillId="5" borderId="1" xfId="0" applyNumberFormat="1" applyFont="1" applyFill="1" applyBorder="1" applyAlignment="1">
      <alignment vertical="center"/>
    </xf>
    <xf numFmtId="164" fontId="1" fillId="0" borderId="3" xfId="0" applyNumberFormat="1" applyFont="1" applyBorder="1" applyAlignment="1">
      <alignment vertical="center"/>
    </xf>
    <xf numFmtId="14" fontId="1" fillId="0" borderId="3" xfId="0" applyNumberFormat="1" applyFont="1" applyBorder="1" applyAlignment="1">
      <alignment vertical="center"/>
    </xf>
    <xf numFmtId="0" fontId="8" fillId="6" borderId="1" xfId="0" applyFont="1" applyFill="1" applyBorder="1" applyAlignment="1">
      <alignment vertical="center"/>
    </xf>
    <xf numFmtId="2" fontId="1" fillId="8" borderId="16" xfId="0" applyNumberFormat="1" applyFont="1" applyFill="1" applyBorder="1" applyAlignment="1">
      <alignment vertical="center"/>
    </xf>
    <xf numFmtId="0" fontId="1" fillId="8" borderId="16" xfId="0" applyFont="1" applyFill="1" applyBorder="1" applyAlignment="1">
      <alignment vertical="center"/>
    </xf>
    <xf numFmtId="164" fontId="1" fillId="8" borderId="5" xfId="0" applyNumberFormat="1" applyFont="1" applyFill="1" applyBorder="1" applyAlignment="1">
      <alignment vertical="center"/>
    </xf>
    <xf numFmtId="164" fontId="1" fillId="8" borderId="14" xfId="0" applyNumberFormat="1" applyFont="1" applyFill="1" applyBorder="1" applyAlignment="1">
      <alignment vertical="center"/>
    </xf>
    <xf numFmtId="0" fontId="1" fillId="8" borderId="15" xfId="0" applyFont="1" applyFill="1" applyBorder="1" applyAlignment="1">
      <alignment vertical="center"/>
    </xf>
    <xf numFmtId="0" fontId="1" fillId="8" borderId="5" xfId="0" applyFont="1" applyFill="1" applyBorder="1" applyAlignment="1">
      <alignment vertical="center"/>
    </xf>
    <xf numFmtId="2" fontId="1" fillId="0" borderId="13" xfId="0" applyNumberFormat="1" applyFont="1" applyBorder="1" applyAlignment="1">
      <alignment vertical="center"/>
    </xf>
    <xf numFmtId="0" fontId="3" fillId="8" borderId="17" xfId="0" applyFont="1" applyFill="1" applyBorder="1"/>
    <xf numFmtId="0" fontId="8" fillId="5" borderId="5" xfId="0" applyFont="1" applyFill="1" applyBorder="1" applyAlignment="1">
      <alignment vertical="center"/>
    </xf>
    <xf numFmtId="164" fontId="1" fillId="8" borderId="16" xfId="0" applyNumberFormat="1" applyFont="1" applyFill="1" applyBorder="1" applyAlignment="1">
      <alignment vertical="center"/>
    </xf>
    <xf numFmtId="0" fontId="1" fillId="8" borderId="17" xfId="0" applyFont="1" applyFill="1" applyBorder="1" applyAlignment="1">
      <alignment vertical="center"/>
    </xf>
    <xf numFmtId="2" fontId="1" fillId="8" borderId="12" xfId="0" applyNumberFormat="1" applyFont="1" applyFill="1" applyBorder="1" applyAlignment="1">
      <alignment vertical="center"/>
    </xf>
    <xf numFmtId="0" fontId="8" fillId="5" borderId="1" xfId="0" applyFont="1" applyFill="1" applyBorder="1" applyAlignment="1">
      <alignment vertical="center"/>
    </xf>
    <xf numFmtId="0" fontId="1" fillId="0" borderId="0" xfId="0" applyFont="1"/>
    <xf numFmtId="0" fontId="9" fillId="0" borderId="0" xfId="0" applyFont="1"/>
    <xf numFmtId="0" fontId="1" fillId="7" borderId="21" xfId="0" applyFont="1" applyFill="1" applyBorder="1"/>
    <xf numFmtId="0" fontId="1" fillId="5" borderId="21" xfId="0" applyFont="1" applyFill="1" applyBorder="1"/>
    <xf numFmtId="0" fontId="1" fillId="7" borderId="1" xfId="0" applyFont="1" applyFill="1" applyBorder="1" applyAlignment="1">
      <alignment vertical="center"/>
    </xf>
    <xf numFmtId="0" fontId="1" fillId="0" borderId="29" xfId="0" applyFont="1" applyBorder="1" applyAlignment="1">
      <alignment vertical="center"/>
    </xf>
    <xf numFmtId="0" fontId="7" fillId="5" borderId="1" xfId="0" applyFont="1" applyFill="1" applyBorder="1" applyAlignment="1">
      <alignment vertical="center"/>
    </xf>
    <xf numFmtId="164" fontId="1" fillId="0" borderId="13" xfId="0" applyNumberFormat="1" applyFont="1" applyBorder="1" applyAlignment="1">
      <alignment vertical="center"/>
    </xf>
    <xf numFmtId="14" fontId="1" fillId="0" borderId="13" xfId="0" applyNumberFormat="1" applyFont="1" applyBorder="1" applyAlignment="1">
      <alignment vertical="center"/>
    </xf>
    <xf numFmtId="0" fontId="8" fillId="0" borderId="3" xfId="0" applyFont="1" applyBorder="1" applyAlignment="1">
      <alignment vertical="center"/>
    </xf>
    <xf numFmtId="0" fontId="1" fillId="7" borderId="1" xfId="0" applyFont="1" applyFill="1" applyBorder="1"/>
    <xf numFmtId="0" fontId="1" fillId="5" borderId="1" xfId="0" applyFont="1" applyFill="1" applyBorder="1"/>
    <xf numFmtId="2" fontId="3" fillId="0" borderId="0" xfId="0" applyNumberFormat="1" applyFont="1"/>
    <xf numFmtId="0" fontId="3" fillId="0" borderId="13" xfId="0" applyFont="1" applyBorder="1"/>
    <xf numFmtId="2" fontId="1" fillId="0" borderId="0" xfId="0" applyNumberFormat="1" applyFont="1"/>
    <xf numFmtId="0" fontId="1" fillId="0" borderId="13" xfId="0" applyFont="1" applyBorder="1"/>
    <xf numFmtId="0" fontId="1" fillId="8" borderId="17" xfId="0" applyFont="1" applyFill="1" applyBorder="1"/>
    <xf numFmtId="0" fontId="1" fillId="9" borderId="5" xfId="0" applyFont="1" applyFill="1" applyBorder="1" applyAlignment="1">
      <alignment vertical="center"/>
    </xf>
    <xf numFmtId="0" fontId="1" fillId="9" borderId="1" xfId="0" applyFont="1" applyFill="1" applyBorder="1" applyAlignment="1">
      <alignment vertical="center"/>
    </xf>
    <xf numFmtId="0" fontId="1" fillId="9" borderId="5" xfId="0" applyFont="1" applyFill="1" applyBorder="1"/>
    <xf numFmtId="0" fontId="1" fillId="9" borderId="21" xfId="0" applyFont="1" applyFill="1" applyBorder="1"/>
    <xf numFmtId="0" fontId="1" fillId="9" borderId="1" xfId="0" applyFont="1" applyFill="1" applyBorder="1"/>
    <xf numFmtId="0" fontId="1" fillId="9" borderId="21" xfId="0" applyFont="1" applyFill="1" applyBorder="1" applyAlignment="1">
      <alignment vertical="center"/>
    </xf>
    <xf numFmtId="0" fontId="1" fillId="5" borderId="29" xfId="0" applyFont="1" applyFill="1" applyBorder="1" applyAlignment="1">
      <alignment vertical="center"/>
    </xf>
    <xf numFmtId="0" fontId="11" fillId="2" borderId="1" xfId="0" applyFont="1" applyFill="1" applyBorder="1" applyAlignment="1">
      <alignment horizontal="center" vertical="center"/>
    </xf>
    <xf numFmtId="0" fontId="5" fillId="4" borderId="2" xfId="0" applyFont="1" applyFill="1" applyBorder="1" applyAlignment="1">
      <alignment horizontal="center" vertical="center"/>
    </xf>
    <xf numFmtId="0" fontId="2" fillId="0" borderId="3" xfId="0" applyFont="1" applyBorder="1"/>
    <xf numFmtId="0" fontId="2" fillId="0" borderId="4" xfId="0" applyFont="1" applyBorder="1"/>
    <xf numFmtId="0" fontId="1" fillId="2" borderId="2" xfId="0" applyFont="1" applyFill="1" applyBorder="1" applyAlignment="1">
      <alignment horizontal="center" vertical="center"/>
    </xf>
    <xf numFmtId="0" fontId="1" fillId="2" borderId="10" xfId="0" applyFont="1" applyFill="1" applyBorder="1" applyAlignment="1">
      <alignment horizontal="center" vertical="center"/>
    </xf>
    <xf numFmtId="0" fontId="2" fillId="0" borderId="11" xfId="0" applyFont="1" applyBorder="1"/>
    <xf numFmtId="0" fontId="1" fillId="3" borderId="10" xfId="0" applyFont="1" applyFill="1" applyBorder="1" applyAlignment="1">
      <alignment horizontal="center" vertical="center"/>
    </xf>
    <xf numFmtId="0" fontId="2" fillId="0" borderId="16" xfId="0" applyFont="1" applyBorder="1"/>
    <xf numFmtId="0" fontId="7" fillId="4" borderId="2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customschemas.google.com/relationships/workbookmetadata" Target="metadata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IE452"/>
  <sheetViews>
    <sheetView topLeftCell="AF1" workbookViewId="0">
      <pane ySplit="1" topLeftCell="A2" activePane="bottomLeft" state="frozen"/>
      <selection pane="bottomLeft" activeCell="AK1" sqref="AK1:AK1048576"/>
    </sheetView>
  </sheetViews>
  <sheetFormatPr defaultColWidth="14.44140625" defaultRowHeight="15" customHeight="1" x14ac:dyDescent="0.3"/>
  <cols>
    <col min="1" max="1" width="4.44140625" customWidth="1"/>
    <col min="2" max="2" width="10.109375" customWidth="1"/>
    <col min="3" max="3" width="15.6640625" customWidth="1"/>
    <col min="4" max="4" width="19.88671875" customWidth="1"/>
    <col min="5" max="5" width="28.109375" customWidth="1"/>
    <col min="6" max="6" width="19.5546875" customWidth="1"/>
    <col min="7" max="7" width="30.5546875" customWidth="1"/>
    <col min="8" max="8" width="15.33203125" customWidth="1"/>
    <col min="9" max="9" width="4" customWidth="1"/>
    <col min="10" max="10" width="9.44140625" customWidth="1"/>
    <col min="11" max="11" width="4.6640625" customWidth="1"/>
    <col min="12" max="12" width="48.6640625" customWidth="1"/>
    <col min="13" max="13" width="11.5546875" customWidth="1"/>
    <col min="14" max="14" width="8" customWidth="1"/>
    <col min="15" max="15" width="9.88671875" customWidth="1"/>
    <col min="16" max="16" width="20.88671875" customWidth="1"/>
    <col min="17" max="17" width="3.88671875" customWidth="1"/>
    <col min="18" max="18" width="13.5546875" customWidth="1"/>
    <col min="19" max="19" width="20.88671875" customWidth="1"/>
    <col min="20" max="20" width="6" customWidth="1"/>
    <col min="21" max="21" width="8.44140625" customWidth="1"/>
    <col min="22" max="24" width="8" customWidth="1"/>
    <col min="25" max="25" width="17.5546875" customWidth="1"/>
    <col min="26" max="26" width="36.6640625" customWidth="1"/>
    <col min="27" max="27" width="8.44140625" customWidth="1"/>
    <col min="28" max="28" width="7.88671875" customWidth="1"/>
    <col min="29" max="29" width="16.109375" customWidth="1"/>
    <col min="30" max="30" width="11.33203125" customWidth="1"/>
    <col min="31" max="31" width="16.88671875" customWidth="1"/>
    <col min="32" max="32" width="13.88671875" customWidth="1"/>
    <col min="33" max="34" width="15" customWidth="1"/>
    <col min="35" max="35" width="26.6640625" customWidth="1"/>
    <col min="36" max="36" width="16" customWidth="1"/>
    <col min="37" max="37" width="11.33203125" customWidth="1"/>
    <col min="38" max="38" width="8" customWidth="1"/>
    <col min="39" max="39" width="14.6640625" customWidth="1"/>
    <col min="40" max="40" width="17.6640625" customWidth="1"/>
    <col min="41" max="41" width="11" customWidth="1"/>
    <col min="42" max="42" width="11.44140625" customWidth="1"/>
    <col min="43" max="43" width="9.6640625" customWidth="1"/>
    <col min="44" max="44" width="9.5546875" customWidth="1"/>
    <col min="45" max="45" width="9.6640625" customWidth="1"/>
    <col min="46" max="46" width="11.33203125" customWidth="1"/>
    <col min="47" max="47" width="9.44140625" customWidth="1"/>
    <col min="48" max="48" width="9.33203125" customWidth="1"/>
    <col min="49" max="49" width="9.88671875" customWidth="1"/>
    <col min="50" max="50" width="10.5546875" customWidth="1"/>
    <col min="51" max="51" width="10.33203125" customWidth="1"/>
    <col min="52" max="52" width="10.44140625" customWidth="1"/>
    <col min="53" max="53" width="10.6640625" customWidth="1"/>
    <col min="54" max="54" width="10" customWidth="1"/>
    <col min="55" max="55" width="9" customWidth="1"/>
    <col min="56" max="56" width="15.88671875" customWidth="1"/>
    <col min="57" max="57" width="14.6640625" customWidth="1"/>
    <col min="58" max="61" width="14" customWidth="1"/>
    <col min="62" max="62" width="10.6640625" customWidth="1"/>
    <col min="63" max="63" width="11.88671875" customWidth="1"/>
    <col min="64" max="64" width="13" customWidth="1"/>
    <col min="65" max="66" width="11.88671875" customWidth="1"/>
    <col min="67" max="67" width="11.6640625" customWidth="1"/>
    <col min="68" max="68" width="7.44140625" customWidth="1"/>
    <col min="69" max="69" width="8.6640625" customWidth="1"/>
    <col min="70" max="72" width="7.44140625" customWidth="1"/>
    <col min="73" max="73" width="8.6640625" customWidth="1"/>
    <col min="74" max="74" width="7.44140625" customWidth="1"/>
    <col min="75" max="83" width="6.33203125" customWidth="1"/>
    <col min="84" max="84" width="8" customWidth="1"/>
    <col min="85" max="85" width="41" customWidth="1"/>
    <col min="86" max="86" width="29.88671875" customWidth="1"/>
    <col min="87" max="87" width="35.5546875" customWidth="1"/>
    <col min="88" max="88" width="29.5546875" customWidth="1"/>
    <col min="89" max="89" width="23" customWidth="1"/>
    <col min="90" max="90" width="19.6640625" customWidth="1"/>
    <col min="91" max="91" width="22.88671875" customWidth="1"/>
    <col min="92" max="92" width="92.88671875" customWidth="1"/>
    <col min="93" max="93" width="58.88671875" customWidth="1"/>
    <col min="94" max="94" width="34" customWidth="1"/>
    <col min="95" max="95" width="36.88671875" customWidth="1"/>
    <col min="96" max="96" width="85.33203125" customWidth="1"/>
    <col min="97" max="97" width="21.6640625" customWidth="1"/>
    <col min="98" max="98" width="47.109375" customWidth="1"/>
    <col min="99" max="99" width="3.44140625" customWidth="1"/>
    <col min="100" max="105" width="5.33203125" customWidth="1"/>
    <col min="106" max="106" width="144.88671875" customWidth="1"/>
    <col min="107" max="107" width="74.109375" customWidth="1"/>
    <col min="108" max="108" width="42.6640625" customWidth="1"/>
    <col min="109" max="109" width="32.88671875" customWidth="1"/>
    <col min="110" max="110" width="94.44140625" customWidth="1"/>
    <col min="111" max="111" width="21.109375" customWidth="1"/>
    <col min="112" max="112" width="39.109375" customWidth="1"/>
    <col min="113" max="113" width="47" customWidth="1"/>
    <col min="114" max="114" width="46.44140625" customWidth="1"/>
    <col min="115" max="115" width="54" customWidth="1"/>
    <col min="116" max="116" width="55.33203125" customWidth="1"/>
    <col min="117" max="117" width="59.44140625" customWidth="1"/>
    <col min="118" max="118" width="48.33203125" customWidth="1"/>
    <col min="119" max="119" width="47.44140625" customWidth="1"/>
    <col min="120" max="120" width="25.33203125" customWidth="1"/>
    <col min="121" max="128" width="8" customWidth="1"/>
    <col min="129" max="135" width="6.33203125" customWidth="1"/>
    <col min="136" max="137" width="9.33203125" customWidth="1"/>
    <col min="138" max="138" width="8.109375" customWidth="1"/>
    <col min="139" max="140" width="9.33203125" customWidth="1"/>
    <col min="141" max="142" width="8.109375" customWidth="1"/>
    <col min="143" max="143" width="3.88671875" customWidth="1"/>
    <col min="144" max="149" width="6" customWidth="1"/>
    <col min="150" max="150" width="5" customWidth="1"/>
    <col min="151" max="156" width="6" customWidth="1"/>
    <col min="157" max="198" width="8" customWidth="1"/>
    <col min="199" max="199" width="9.109375" customWidth="1"/>
    <col min="200" max="218" width="8" customWidth="1"/>
    <col min="219" max="219" width="9.44140625" customWidth="1"/>
    <col min="220" max="239" width="8" customWidth="1"/>
  </cols>
  <sheetData>
    <row r="1" spans="1:239" ht="18.75" customHeight="1" x14ac:dyDescent="0.3">
      <c r="A1" s="1"/>
      <c r="B1" s="2" t="s">
        <v>0</v>
      </c>
      <c r="C1" s="126" t="s">
        <v>1</v>
      </c>
      <c r="D1" s="124"/>
      <c r="E1" s="125"/>
      <c r="F1" s="2" t="s">
        <v>2</v>
      </c>
      <c r="G1" s="2" t="s">
        <v>3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  <c r="M1" s="2" t="s">
        <v>9</v>
      </c>
      <c r="N1" s="2" t="s">
        <v>10</v>
      </c>
      <c r="O1" s="2" t="s">
        <v>11</v>
      </c>
      <c r="P1" s="2" t="s">
        <v>12</v>
      </c>
      <c r="Q1" s="2" t="s">
        <v>13</v>
      </c>
      <c r="R1" s="2" t="s">
        <v>14</v>
      </c>
      <c r="S1" s="2" t="s">
        <v>15</v>
      </c>
      <c r="T1" s="2" t="s">
        <v>13</v>
      </c>
      <c r="U1" s="2" t="s">
        <v>16</v>
      </c>
      <c r="V1" s="2" t="s">
        <v>17</v>
      </c>
      <c r="W1" s="2" t="s">
        <v>18</v>
      </c>
      <c r="X1" s="1"/>
      <c r="Y1" s="2" t="s">
        <v>19</v>
      </c>
      <c r="Z1" s="2" t="s">
        <v>20</v>
      </c>
      <c r="AA1" s="2" t="s">
        <v>21</v>
      </c>
      <c r="AB1" s="2" t="s">
        <v>22</v>
      </c>
      <c r="AC1" s="2" t="s">
        <v>23</v>
      </c>
      <c r="AD1" s="2" t="s">
        <v>24</v>
      </c>
      <c r="AE1" s="2" t="s">
        <v>25</v>
      </c>
      <c r="AF1" s="2" t="s">
        <v>26</v>
      </c>
      <c r="AG1" s="2" t="s">
        <v>27</v>
      </c>
      <c r="AH1" s="2" t="s">
        <v>28</v>
      </c>
      <c r="AI1" s="2" t="s">
        <v>29</v>
      </c>
      <c r="AJ1" s="2" t="s">
        <v>30</v>
      </c>
      <c r="AK1" s="2" t="s">
        <v>31</v>
      </c>
      <c r="AL1" s="1"/>
      <c r="AM1" s="3" t="s">
        <v>32</v>
      </c>
      <c r="AN1" s="3" t="s">
        <v>33</v>
      </c>
      <c r="AO1" s="2" t="s">
        <v>34</v>
      </c>
      <c r="AP1" s="2" t="s">
        <v>35</v>
      </c>
      <c r="AQ1" s="2" t="s">
        <v>36</v>
      </c>
      <c r="AR1" s="2" t="s">
        <v>37</v>
      </c>
      <c r="AS1" s="2" t="s">
        <v>38</v>
      </c>
      <c r="AT1" s="2" t="s">
        <v>39</v>
      </c>
      <c r="AU1" s="2" t="s">
        <v>40</v>
      </c>
      <c r="AV1" s="2" t="s">
        <v>41</v>
      </c>
      <c r="AW1" s="2" t="s">
        <v>42</v>
      </c>
      <c r="AX1" s="4" t="s">
        <v>43</v>
      </c>
      <c r="AY1" s="4" t="s">
        <v>44</v>
      </c>
      <c r="AZ1" s="4" t="s">
        <v>45</v>
      </c>
      <c r="BA1" s="4" t="s">
        <v>46</v>
      </c>
      <c r="BB1" s="4" t="s">
        <v>47</v>
      </c>
      <c r="BC1" s="4" t="s">
        <v>48</v>
      </c>
      <c r="BD1" s="2" t="s">
        <v>49</v>
      </c>
      <c r="BE1" s="2" t="s">
        <v>50</v>
      </c>
      <c r="BF1" s="2" t="s">
        <v>51</v>
      </c>
      <c r="BG1" s="2" t="s">
        <v>52</v>
      </c>
      <c r="BH1" s="2" t="s">
        <v>53</v>
      </c>
      <c r="BI1" s="2" t="s">
        <v>54</v>
      </c>
      <c r="BJ1" s="5" t="s">
        <v>55</v>
      </c>
      <c r="BK1" s="5" t="s">
        <v>56</v>
      </c>
      <c r="BL1" s="5" t="s">
        <v>57</v>
      </c>
      <c r="BM1" s="5" t="s">
        <v>58</v>
      </c>
      <c r="BN1" s="5" t="s">
        <v>59</v>
      </c>
      <c r="BO1" s="5" t="s">
        <v>60</v>
      </c>
      <c r="BP1" s="2" t="s">
        <v>61</v>
      </c>
      <c r="BQ1" s="2" t="s">
        <v>62</v>
      </c>
      <c r="BR1" s="2" t="s">
        <v>63</v>
      </c>
      <c r="BS1" s="2" t="s">
        <v>64</v>
      </c>
      <c r="BT1" s="2" t="s">
        <v>65</v>
      </c>
      <c r="BU1" s="2" t="s">
        <v>66</v>
      </c>
      <c r="BV1" s="2" t="s">
        <v>67</v>
      </c>
      <c r="BW1" s="2" t="s">
        <v>68</v>
      </c>
      <c r="BX1" s="2" t="s">
        <v>69</v>
      </c>
      <c r="BY1" s="2" t="s">
        <v>70</v>
      </c>
      <c r="BZ1" s="2" t="s">
        <v>71</v>
      </c>
      <c r="CA1" s="2" t="s">
        <v>72</v>
      </c>
      <c r="CB1" s="2" t="s">
        <v>73</v>
      </c>
      <c r="CC1" s="2" t="s">
        <v>74</v>
      </c>
      <c r="CD1" s="2" t="s">
        <v>75</v>
      </c>
      <c r="CE1" s="2" t="s">
        <v>76</v>
      </c>
      <c r="CF1" s="1"/>
      <c r="CG1" s="2" t="s">
        <v>77</v>
      </c>
      <c r="CH1" s="2" t="s">
        <v>78</v>
      </c>
      <c r="CI1" s="2" t="s">
        <v>79</v>
      </c>
      <c r="CJ1" s="2" t="s">
        <v>80</v>
      </c>
      <c r="CK1" s="2" t="s">
        <v>81</v>
      </c>
      <c r="CL1" s="2" t="s">
        <v>82</v>
      </c>
      <c r="CM1" s="2" t="s">
        <v>83</v>
      </c>
      <c r="CN1" s="2" t="s">
        <v>84</v>
      </c>
      <c r="CO1" s="2" t="s">
        <v>85</v>
      </c>
      <c r="CP1" s="2" t="s">
        <v>86</v>
      </c>
      <c r="CQ1" s="2" t="s">
        <v>87</v>
      </c>
      <c r="CR1" s="2" t="s">
        <v>88</v>
      </c>
      <c r="CS1" s="2" t="s">
        <v>89</v>
      </c>
      <c r="CT1" s="2" t="s">
        <v>90</v>
      </c>
      <c r="CU1" s="2" t="s">
        <v>91</v>
      </c>
      <c r="CV1" s="2" t="s">
        <v>92</v>
      </c>
      <c r="CW1" s="2" t="s">
        <v>93</v>
      </c>
      <c r="CX1" s="2" t="s">
        <v>94</v>
      </c>
      <c r="CY1" s="2" t="s">
        <v>95</v>
      </c>
      <c r="CZ1" s="2" t="s">
        <v>96</v>
      </c>
      <c r="DA1" s="2" t="s">
        <v>97</v>
      </c>
      <c r="DB1" s="2" t="s">
        <v>98</v>
      </c>
      <c r="DC1" s="2" t="s">
        <v>99</v>
      </c>
      <c r="DD1" s="2" t="s">
        <v>100</v>
      </c>
      <c r="DE1" s="2" t="s">
        <v>101</v>
      </c>
      <c r="DF1" s="2" t="s">
        <v>102</v>
      </c>
      <c r="DG1" s="2" t="s">
        <v>103</v>
      </c>
      <c r="DH1" s="2" t="s">
        <v>104</v>
      </c>
      <c r="DI1" s="2" t="s">
        <v>105</v>
      </c>
      <c r="DJ1" s="2" t="s">
        <v>106</v>
      </c>
      <c r="DK1" s="2" t="s">
        <v>107</v>
      </c>
      <c r="DL1" s="2" t="s">
        <v>108</v>
      </c>
      <c r="DM1" s="2" t="s">
        <v>109</v>
      </c>
      <c r="DN1" s="2" t="s">
        <v>110</v>
      </c>
      <c r="DO1" s="5" t="s">
        <v>111</v>
      </c>
      <c r="DP1" s="5" t="s">
        <v>112</v>
      </c>
      <c r="DQ1" s="6"/>
      <c r="DR1" s="7" t="s">
        <v>113</v>
      </c>
      <c r="DS1" s="7" t="s">
        <v>114</v>
      </c>
      <c r="DT1" s="7" t="s">
        <v>115</v>
      </c>
      <c r="DU1" s="7" t="s">
        <v>116</v>
      </c>
      <c r="DV1" s="7" t="s">
        <v>117</v>
      </c>
      <c r="DW1" s="7" t="s">
        <v>118</v>
      </c>
      <c r="DX1" s="7" t="s">
        <v>119</v>
      </c>
      <c r="DY1" s="7" t="s">
        <v>120</v>
      </c>
      <c r="DZ1" s="7" t="s">
        <v>121</v>
      </c>
      <c r="EA1" s="7" t="s">
        <v>122</v>
      </c>
      <c r="EB1" s="7" t="s">
        <v>123</v>
      </c>
      <c r="EC1" s="7" t="s">
        <v>124</v>
      </c>
      <c r="ED1" s="7" t="s">
        <v>125</v>
      </c>
      <c r="EE1" s="7" t="s">
        <v>126</v>
      </c>
      <c r="EF1" s="7" t="s">
        <v>127</v>
      </c>
      <c r="EG1" s="7" t="s">
        <v>128</v>
      </c>
      <c r="EH1" s="7" t="s">
        <v>129</v>
      </c>
      <c r="EI1" s="7" t="s">
        <v>130</v>
      </c>
      <c r="EJ1" s="7" t="s">
        <v>131</v>
      </c>
      <c r="EK1" s="7" t="s">
        <v>132</v>
      </c>
      <c r="EL1" s="7" t="s">
        <v>133</v>
      </c>
      <c r="EM1" s="7" t="s">
        <v>134</v>
      </c>
      <c r="EN1" s="7" t="s">
        <v>135</v>
      </c>
      <c r="EO1" s="7" t="s">
        <v>136</v>
      </c>
      <c r="EP1" s="7" t="s">
        <v>137</v>
      </c>
      <c r="EQ1" s="7" t="s">
        <v>138</v>
      </c>
      <c r="ER1" s="7" t="s">
        <v>139</v>
      </c>
      <c r="ES1" s="7" t="s">
        <v>140</v>
      </c>
      <c r="ET1" s="7" t="s">
        <v>141</v>
      </c>
      <c r="EU1" s="7" t="s">
        <v>142</v>
      </c>
      <c r="EV1" s="7" t="s">
        <v>143</v>
      </c>
      <c r="EW1" s="7" t="s">
        <v>144</v>
      </c>
      <c r="EX1" s="7" t="s">
        <v>145</v>
      </c>
      <c r="EY1" s="7" t="s">
        <v>146</v>
      </c>
      <c r="EZ1" s="7" t="s">
        <v>147</v>
      </c>
      <c r="FA1" s="7" t="s">
        <v>148</v>
      </c>
      <c r="FB1" s="7" t="s">
        <v>149</v>
      </c>
      <c r="FC1" s="7" t="s">
        <v>150</v>
      </c>
      <c r="FD1" s="7" t="s">
        <v>151</v>
      </c>
      <c r="FE1" s="7" t="s">
        <v>152</v>
      </c>
      <c r="FF1" s="7" t="s">
        <v>153</v>
      </c>
      <c r="FG1" s="7" t="s">
        <v>154</v>
      </c>
      <c r="FH1" s="7" t="s">
        <v>155</v>
      </c>
      <c r="FI1" s="7" t="s">
        <v>156</v>
      </c>
      <c r="FJ1" s="7" t="s">
        <v>157</v>
      </c>
      <c r="FK1" s="7" t="s">
        <v>158</v>
      </c>
      <c r="FL1" s="7" t="s">
        <v>159</v>
      </c>
      <c r="FM1" s="7" t="s">
        <v>160</v>
      </c>
      <c r="FN1" s="7" t="s">
        <v>161</v>
      </c>
      <c r="FO1" s="7" t="s">
        <v>162</v>
      </c>
      <c r="FP1" s="7" t="s">
        <v>163</v>
      </c>
      <c r="FQ1" s="7" t="s">
        <v>164</v>
      </c>
      <c r="FR1" s="7" t="s">
        <v>165</v>
      </c>
      <c r="FS1" s="7" t="s">
        <v>166</v>
      </c>
      <c r="FT1" s="7" t="s">
        <v>167</v>
      </c>
      <c r="FU1" s="7" t="s">
        <v>168</v>
      </c>
      <c r="FV1" s="7" t="s">
        <v>169</v>
      </c>
      <c r="FW1" s="7" t="s">
        <v>170</v>
      </c>
      <c r="FX1" s="7" t="s">
        <v>171</v>
      </c>
      <c r="FY1" s="7" t="s">
        <v>172</v>
      </c>
      <c r="FZ1" s="7" t="s">
        <v>173</v>
      </c>
      <c r="GA1" s="7" t="s">
        <v>174</v>
      </c>
      <c r="GB1" s="7" t="s">
        <v>175</v>
      </c>
      <c r="GC1" s="7" t="s">
        <v>176</v>
      </c>
      <c r="GD1" s="7" t="s">
        <v>177</v>
      </c>
      <c r="GE1" s="7" t="s">
        <v>178</v>
      </c>
      <c r="GF1" s="7" t="s">
        <v>179</v>
      </c>
      <c r="GG1" s="7" t="s">
        <v>180</v>
      </c>
      <c r="GH1" s="7" t="s">
        <v>181</v>
      </c>
      <c r="GI1" s="7" t="s">
        <v>182</v>
      </c>
      <c r="GJ1" s="7" t="s">
        <v>183</v>
      </c>
      <c r="GK1" s="7" t="s">
        <v>184</v>
      </c>
      <c r="GL1" s="7" t="s">
        <v>185</v>
      </c>
      <c r="GM1" s="7" t="s">
        <v>186</v>
      </c>
      <c r="GN1" s="7" t="s">
        <v>187</v>
      </c>
      <c r="GO1" s="7" t="s">
        <v>188</v>
      </c>
      <c r="GP1" s="8" t="s">
        <v>189</v>
      </c>
      <c r="GQ1" s="9"/>
      <c r="GR1" s="126" t="s">
        <v>190</v>
      </c>
      <c r="GS1" s="125"/>
      <c r="GT1" s="126" t="s">
        <v>191</v>
      </c>
      <c r="GU1" s="125"/>
      <c r="GV1" s="126" t="s">
        <v>192</v>
      </c>
      <c r="GW1" s="125"/>
      <c r="GX1" s="126" t="s">
        <v>193</v>
      </c>
      <c r="GY1" s="125"/>
      <c r="GZ1" s="126" t="s">
        <v>194</v>
      </c>
      <c r="HA1" s="125"/>
      <c r="HB1" s="126" t="s">
        <v>195</v>
      </c>
      <c r="HC1" s="125"/>
      <c r="HD1" s="126" t="s">
        <v>196</v>
      </c>
      <c r="HE1" s="125"/>
      <c r="HF1" s="6"/>
      <c r="HG1" s="10" t="s">
        <v>5</v>
      </c>
      <c r="HH1" s="7" t="s">
        <v>197</v>
      </c>
      <c r="HI1" s="7" t="s">
        <v>198</v>
      </c>
      <c r="HJ1" s="7" t="s">
        <v>199</v>
      </c>
      <c r="HK1" s="7" t="s">
        <v>200</v>
      </c>
      <c r="HL1" s="7" t="s">
        <v>201</v>
      </c>
      <c r="HM1" s="7" t="s">
        <v>202</v>
      </c>
      <c r="HN1" s="7" t="s">
        <v>203</v>
      </c>
      <c r="HO1" s="7" t="s">
        <v>204</v>
      </c>
      <c r="HP1" s="7" t="s">
        <v>205</v>
      </c>
      <c r="HQ1" s="7" t="s">
        <v>206</v>
      </c>
      <c r="HR1" s="7" t="s">
        <v>207</v>
      </c>
      <c r="HS1" s="7" t="s">
        <v>208</v>
      </c>
      <c r="HT1" s="7" t="s">
        <v>209</v>
      </c>
      <c r="HU1" s="7" t="s">
        <v>210</v>
      </c>
      <c r="HV1" s="6"/>
    </row>
    <row r="2" spans="1:239" ht="18.75" customHeight="1" x14ac:dyDescent="0.3">
      <c r="A2" s="6"/>
      <c r="B2" s="11"/>
      <c r="C2" s="3" t="s">
        <v>211</v>
      </c>
      <c r="D2" s="3" t="s">
        <v>212</v>
      </c>
      <c r="E2" s="3" t="s">
        <v>213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6"/>
      <c r="AM2" s="126" t="s">
        <v>214</v>
      </c>
      <c r="AN2" s="125"/>
      <c r="AO2" s="127"/>
      <c r="AP2" s="124"/>
      <c r="AQ2" s="124"/>
      <c r="AR2" s="124"/>
      <c r="AS2" s="124"/>
      <c r="AT2" s="124"/>
      <c r="AU2" s="124"/>
      <c r="AV2" s="124"/>
      <c r="AW2" s="124"/>
      <c r="AX2" s="124"/>
      <c r="AY2" s="124"/>
      <c r="AZ2" s="124"/>
      <c r="BA2" s="124"/>
      <c r="BB2" s="124"/>
      <c r="BC2" s="124"/>
      <c r="BD2" s="124"/>
      <c r="BE2" s="124"/>
      <c r="BF2" s="124"/>
      <c r="BG2" s="124"/>
      <c r="BH2" s="124"/>
      <c r="BI2" s="124"/>
      <c r="BJ2" s="124"/>
      <c r="BK2" s="124"/>
      <c r="BL2" s="124"/>
      <c r="BM2" s="124"/>
      <c r="BN2" s="124"/>
      <c r="BO2" s="128"/>
      <c r="BP2" s="126"/>
      <c r="BQ2" s="124"/>
      <c r="BR2" s="124"/>
      <c r="BS2" s="124"/>
      <c r="BT2" s="124"/>
      <c r="BU2" s="124"/>
      <c r="BV2" s="125"/>
      <c r="BW2" s="127"/>
      <c r="BX2" s="124"/>
      <c r="BY2" s="124"/>
      <c r="BZ2" s="124"/>
      <c r="CA2" s="124"/>
      <c r="CB2" s="124"/>
      <c r="CC2" s="124"/>
      <c r="CD2" s="124"/>
      <c r="CE2" s="125"/>
      <c r="CF2" s="6"/>
      <c r="CG2" s="126" t="s">
        <v>215</v>
      </c>
      <c r="CH2" s="124"/>
      <c r="CI2" s="124"/>
      <c r="CJ2" s="124"/>
      <c r="CK2" s="124"/>
      <c r="CL2" s="124"/>
      <c r="CM2" s="125"/>
      <c r="CN2" s="126" t="s">
        <v>216</v>
      </c>
      <c r="CO2" s="124"/>
      <c r="CP2" s="124"/>
      <c r="CQ2" s="124"/>
      <c r="CR2" s="124"/>
      <c r="CS2" s="124"/>
      <c r="CT2" s="125"/>
      <c r="CU2" s="126" t="s">
        <v>217</v>
      </c>
      <c r="CV2" s="124"/>
      <c r="CW2" s="124"/>
      <c r="CX2" s="124"/>
      <c r="CY2" s="124"/>
      <c r="CZ2" s="124"/>
      <c r="DA2" s="125"/>
      <c r="DB2" s="126" t="s">
        <v>218</v>
      </c>
      <c r="DC2" s="124"/>
      <c r="DD2" s="124"/>
      <c r="DE2" s="124"/>
      <c r="DF2" s="124"/>
      <c r="DG2" s="124"/>
      <c r="DH2" s="125"/>
      <c r="DI2" s="126" t="s">
        <v>219</v>
      </c>
      <c r="DJ2" s="124"/>
      <c r="DK2" s="124"/>
      <c r="DL2" s="124"/>
      <c r="DM2" s="124"/>
      <c r="DN2" s="124"/>
      <c r="DO2" s="125"/>
      <c r="DP2" s="12"/>
      <c r="DQ2" s="6"/>
      <c r="DR2" s="126" t="s">
        <v>220</v>
      </c>
      <c r="DS2" s="124"/>
      <c r="DT2" s="124"/>
      <c r="DU2" s="124"/>
      <c r="DV2" s="124"/>
      <c r="DW2" s="124"/>
      <c r="DX2" s="125"/>
      <c r="DY2" s="126" t="s">
        <v>221</v>
      </c>
      <c r="DZ2" s="124"/>
      <c r="EA2" s="124"/>
      <c r="EB2" s="124"/>
      <c r="EC2" s="124"/>
      <c r="ED2" s="124"/>
      <c r="EE2" s="125"/>
      <c r="EF2" s="126" t="s">
        <v>222</v>
      </c>
      <c r="EG2" s="124"/>
      <c r="EH2" s="124"/>
      <c r="EI2" s="124"/>
      <c r="EJ2" s="124"/>
      <c r="EK2" s="124"/>
      <c r="EL2" s="125"/>
      <c r="EM2" s="126" t="s">
        <v>223</v>
      </c>
      <c r="EN2" s="124"/>
      <c r="EO2" s="124"/>
      <c r="EP2" s="124"/>
      <c r="EQ2" s="124"/>
      <c r="ER2" s="124"/>
      <c r="ES2" s="125"/>
      <c r="ET2" s="126" t="s">
        <v>224</v>
      </c>
      <c r="EU2" s="124"/>
      <c r="EV2" s="124"/>
      <c r="EW2" s="124"/>
      <c r="EX2" s="124"/>
      <c r="EY2" s="124"/>
      <c r="EZ2" s="125"/>
      <c r="FA2" s="126" t="s">
        <v>225</v>
      </c>
      <c r="FB2" s="124"/>
      <c r="FC2" s="124"/>
      <c r="FD2" s="124"/>
      <c r="FE2" s="124"/>
      <c r="FF2" s="124"/>
      <c r="FG2" s="125"/>
      <c r="FH2" s="126" t="s">
        <v>210</v>
      </c>
      <c r="FI2" s="124"/>
      <c r="FJ2" s="124"/>
      <c r="FK2" s="124"/>
      <c r="FL2" s="124"/>
      <c r="FM2" s="124"/>
      <c r="FN2" s="125"/>
      <c r="FO2" s="126" t="s">
        <v>226</v>
      </c>
      <c r="FP2" s="124"/>
      <c r="FQ2" s="124"/>
      <c r="FR2" s="124"/>
      <c r="FS2" s="124"/>
      <c r="FT2" s="124"/>
      <c r="FU2" s="125"/>
      <c r="FV2" s="126" t="s">
        <v>227</v>
      </c>
      <c r="FW2" s="124"/>
      <c r="FX2" s="124"/>
      <c r="FY2" s="124"/>
      <c r="FZ2" s="124"/>
      <c r="GA2" s="124"/>
      <c r="GB2" s="125"/>
      <c r="GC2" s="126" t="s">
        <v>228</v>
      </c>
      <c r="GD2" s="124"/>
      <c r="GE2" s="124"/>
      <c r="GF2" s="124"/>
      <c r="GG2" s="124"/>
      <c r="GH2" s="124"/>
      <c r="GI2" s="125"/>
      <c r="GJ2" s="126" t="s">
        <v>229</v>
      </c>
      <c r="GK2" s="124"/>
      <c r="GL2" s="124"/>
      <c r="GM2" s="124"/>
      <c r="GN2" s="124"/>
      <c r="GO2" s="124"/>
      <c r="GP2" s="125"/>
      <c r="GQ2" s="6"/>
      <c r="GR2" s="3" t="s">
        <v>230</v>
      </c>
      <c r="GS2" s="3" t="s">
        <v>231</v>
      </c>
      <c r="GT2" s="3" t="s">
        <v>230</v>
      </c>
      <c r="GU2" s="3" t="s">
        <v>231</v>
      </c>
      <c r="GV2" s="3" t="s">
        <v>230</v>
      </c>
      <c r="GW2" s="3" t="s">
        <v>231</v>
      </c>
      <c r="GX2" s="3" t="s">
        <v>230</v>
      </c>
      <c r="GY2" s="3" t="s">
        <v>231</v>
      </c>
      <c r="GZ2" s="3" t="s">
        <v>230</v>
      </c>
      <c r="HA2" s="3" t="s">
        <v>231</v>
      </c>
      <c r="HB2" s="3" t="s">
        <v>230</v>
      </c>
      <c r="HC2" s="3" t="s">
        <v>231</v>
      </c>
      <c r="HD2" s="3" t="s">
        <v>230</v>
      </c>
      <c r="HE2" s="3" t="s">
        <v>231</v>
      </c>
      <c r="HF2" s="6"/>
      <c r="HG2" s="11"/>
      <c r="HH2" s="11"/>
      <c r="HI2" s="11"/>
      <c r="HJ2" s="11"/>
      <c r="HK2" s="11"/>
      <c r="HL2" s="11"/>
      <c r="HM2" s="11"/>
      <c r="HN2" s="11"/>
      <c r="HO2" s="11"/>
      <c r="HP2" s="11"/>
      <c r="HQ2" s="11"/>
      <c r="HR2" s="11"/>
      <c r="HS2" s="11"/>
      <c r="HT2" s="11"/>
      <c r="HU2" s="11"/>
      <c r="HV2" s="6"/>
    </row>
    <row r="3" spans="1:239" ht="15.75" customHeight="1" x14ac:dyDescent="0.3">
      <c r="A3" s="6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6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6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29"/>
      <c r="AY3" s="124"/>
      <c r="AZ3" s="124"/>
      <c r="BA3" s="124"/>
      <c r="BB3" s="124"/>
      <c r="BC3" s="125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6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3"/>
      <c r="DQ3" s="6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  <c r="FV3" s="14"/>
      <c r="FW3" s="14"/>
      <c r="FX3" s="14"/>
      <c r="FY3" s="14"/>
      <c r="FZ3" s="14"/>
      <c r="GA3" s="14"/>
      <c r="GB3" s="14"/>
      <c r="GC3" s="14"/>
      <c r="GD3" s="14"/>
      <c r="GE3" s="14"/>
      <c r="GF3" s="14"/>
      <c r="GG3" s="14"/>
      <c r="GH3" s="14"/>
      <c r="GI3" s="14"/>
      <c r="GJ3" s="14"/>
      <c r="GK3" s="14"/>
      <c r="GL3" s="14"/>
      <c r="GM3" s="14"/>
      <c r="GN3" s="14"/>
      <c r="GO3" s="14"/>
      <c r="GP3" s="14"/>
      <c r="GQ3" s="6"/>
      <c r="GR3" s="6"/>
      <c r="GS3" s="6"/>
      <c r="GT3" s="6"/>
      <c r="GU3" s="6"/>
      <c r="GV3" s="6"/>
      <c r="GW3" s="6"/>
      <c r="GX3" s="6"/>
      <c r="GY3" s="6"/>
      <c r="GZ3" s="6"/>
      <c r="HA3" s="6"/>
      <c r="HB3" s="6"/>
      <c r="HC3" s="6"/>
      <c r="HD3" s="6"/>
      <c r="HE3" s="6"/>
      <c r="HF3" s="6"/>
      <c r="HG3" s="6"/>
      <c r="HH3" s="6"/>
      <c r="HI3" s="6"/>
      <c r="HJ3" s="6"/>
      <c r="HK3" s="6"/>
      <c r="HL3" s="6"/>
      <c r="HM3" s="6"/>
      <c r="HN3" s="6"/>
      <c r="HO3" s="6"/>
      <c r="HP3" s="6"/>
      <c r="HQ3" s="6"/>
      <c r="HR3" s="6"/>
      <c r="HS3" s="6"/>
      <c r="HT3" s="6"/>
      <c r="HU3" s="6"/>
      <c r="HV3" s="6"/>
      <c r="HW3" s="15"/>
      <c r="HX3" s="15"/>
      <c r="HY3" s="15"/>
      <c r="HZ3" s="15"/>
      <c r="IA3" s="15"/>
      <c r="IB3" s="15"/>
      <c r="IC3" s="15"/>
      <c r="ID3" s="15"/>
      <c r="IE3" s="15"/>
    </row>
    <row r="4" spans="1:239" ht="21" customHeight="1" x14ac:dyDescent="0.4">
      <c r="A4" s="16"/>
      <c r="B4" s="123" t="s">
        <v>232</v>
      </c>
      <c r="C4" s="124"/>
      <c r="D4" s="124"/>
      <c r="E4" s="124"/>
      <c r="F4" s="124"/>
      <c r="G4" s="124"/>
      <c r="H4" s="124"/>
      <c r="I4" s="124"/>
      <c r="J4" s="124"/>
      <c r="K4" s="124"/>
      <c r="L4" s="124"/>
      <c r="M4" s="124"/>
      <c r="N4" s="124"/>
      <c r="O4" s="124"/>
      <c r="P4" s="124"/>
      <c r="Q4" s="124"/>
      <c r="R4" s="124"/>
      <c r="S4" s="124"/>
      <c r="T4" s="124"/>
      <c r="U4" s="124"/>
      <c r="V4" s="124"/>
      <c r="W4" s="125"/>
      <c r="X4" s="16"/>
      <c r="Y4" s="123" t="s">
        <v>233</v>
      </c>
      <c r="Z4" s="124"/>
      <c r="AA4" s="124"/>
      <c r="AB4" s="124"/>
      <c r="AC4" s="124"/>
      <c r="AD4" s="124"/>
      <c r="AE4" s="124"/>
      <c r="AF4" s="124"/>
      <c r="AG4" s="124"/>
      <c r="AH4" s="124"/>
      <c r="AI4" s="124"/>
      <c r="AJ4" s="124"/>
      <c r="AK4" s="125"/>
      <c r="AL4" s="16"/>
      <c r="AM4" s="123" t="s">
        <v>234</v>
      </c>
      <c r="AN4" s="124"/>
      <c r="AO4" s="124"/>
      <c r="AP4" s="124"/>
      <c r="AQ4" s="124"/>
      <c r="AR4" s="124"/>
      <c r="AS4" s="124"/>
      <c r="AT4" s="124"/>
      <c r="AU4" s="124"/>
      <c r="AV4" s="124"/>
      <c r="AW4" s="124"/>
      <c r="AX4" s="124"/>
      <c r="AY4" s="124"/>
      <c r="AZ4" s="124"/>
      <c r="BA4" s="124"/>
      <c r="BB4" s="124"/>
      <c r="BC4" s="124"/>
      <c r="BD4" s="124"/>
      <c r="BE4" s="124"/>
      <c r="BF4" s="124"/>
      <c r="BG4" s="124"/>
      <c r="BH4" s="124"/>
      <c r="BI4" s="124"/>
      <c r="BJ4" s="124"/>
      <c r="BK4" s="124"/>
      <c r="BL4" s="124"/>
      <c r="BM4" s="124"/>
      <c r="BN4" s="124"/>
      <c r="BO4" s="124"/>
      <c r="BP4" s="124"/>
      <c r="BQ4" s="124"/>
      <c r="BR4" s="124"/>
      <c r="BS4" s="124"/>
      <c r="BT4" s="124"/>
      <c r="BU4" s="124"/>
      <c r="BV4" s="124"/>
      <c r="BW4" s="124"/>
      <c r="BX4" s="124"/>
      <c r="BY4" s="124"/>
      <c r="BZ4" s="124"/>
      <c r="CA4" s="124"/>
      <c r="CB4" s="124"/>
      <c r="CC4" s="124"/>
      <c r="CD4" s="124"/>
      <c r="CE4" s="125"/>
      <c r="CF4" s="16"/>
      <c r="CG4" s="123" t="s">
        <v>235</v>
      </c>
      <c r="CH4" s="124"/>
      <c r="CI4" s="124"/>
      <c r="CJ4" s="124"/>
      <c r="CK4" s="124"/>
      <c r="CL4" s="124"/>
      <c r="CM4" s="124"/>
      <c r="CN4" s="124"/>
      <c r="CO4" s="124"/>
      <c r="CP4" s="124"/>
      <c r="CQ4" s="124"/>
      <c r="CR4" s="124"/>
      <c r="CS4" s="124"/>
      <c r="CT4" s="124"/>
      <c r="CU4" s="124"/>
      <c r="CV4" s="124"/>
      <c r="CW4" s="124"/>
      <c r="CX4" s="124"/>
      <c r="CY4" s="124"/>
      <c r="CZ4" s="124"/>
      <c r="DA4" s="124"/>
      <c r="DB4" s="124"/>
      <c r="DC4" s="124"/>
      <c r="DD4" s="124"/>
      <c r="DE4" s="124"/>
      <c r="DF4" s="124"/>
      <c r="DG4" s="124"/>
      <c r="DH4" s="124"/>
      <c r="DI4" s="124"/>
      <c r="DJ4" s="124"/>
      <c r="DK4" s="124"/>
      <c r="DL4" s="124"/>
      <c r="DM4" s="124"/>
      <c r="DN4" s="124"/>
      <c r="DO4" s="124"/>
      <c r="DP4" s="125"/>
      <c r="DQ4" s="16"/>
      <c r="DR4" s="123" t="s">
        <v>236</v>
      </c>
      <c r="DS4" s="124"/>
      <c r="DT4" s="124"/>
      <c r="DU4" s="124"/>
      <c r="DV4" s="124"/>
      <c r="DW4" s="124"/>
      <c r="DX4" s="124"/>
      <c r="DY4" s="124"/>
      <c r="DZ4" s="124"/>
      <c r="EA4" s="124"/>
      <c r="EB4" s="124"/>
      <c r="EC4" s="124"/>
      <c r="ED4" s="124"/>
      <c r="EE4" s="124"/>
      <c r="EF4" s="124"/>
      <c r="EG4" s="124"/>
      <c r="EH4" s="124"/>
      <c r="EI4" s="124"/>
      <c r="EJ4" s="124"/>
      <c r="EK4" s="124"/>
      <c r="EL4" s="124"/>
      <c r="EM4" s="124"/>
      <c r="EN4" s="124"/>
      <c r="EO4" s="124"/>
      <c r="EP4" s="124"/>
      <c r="EQ4" s="124"/>
      <c r="ER4" s="124"/>
      <c r="ES4" s="124"/>
      <c r="ET4" s="124"/>
      <c r="EU4" s="124"/>
      <c r="EV4" s="124"/>
      <c r="EW4" s="124"/>
      <c r="EX4" s="124"/>
      <c r="EY4" s="124"/>
      <c r="EZ4" s="124"/>
      <c r="FA4" s="124"/>
      <c r="FB4" s="124"/>
      <c r="FC4" s="124"/>
      <c r="FD4" s="124"/>
      <c r="FE4" s="124"/>
      <c r="FF4" s="124"/>
      <c r="FG4" s="124"/>
      <c r="FH4" s="124"/>
      <c r="FI4" s="124"/>
      <c r="FJ4" s="124"/>
      <c r="FK4" s="124"/>
      <c r="FL4" s="124"/>
      <c r="FM4" s="124"/>
      <c r="FN4" s="124"/>
      <c r="FO4" s="124"/>
      <c r="FP4" s="124"/>
      <c r="FQ4" s="124"/>
      <c r="FR4" s="124"/>
      <c r="FS4" s="124"/>
      <c r="FT4" s="124"/>
      <c r="FU4" s="124"/>
      <c r="FV4" s="124"/>
      <c r="FW4" s="124"/>
      <c r="FX4" s="124"/>
      <c r="FY4" s="124"/>
      <c r="FZ4" s="124"/>
      <c r="GA4" s="124"/>
      <c r="GB4" s="124"/>
      <c r="GC4" s="124"/>
      <c r="GD4" s="124"/>
      <c r="GE4" s="124"/>
      <c r="GF4" s="124"/>
      <c r="GG4" s="124"/>
      <c r="GH4" s="124"/>
      <c r="GI4" s="124"/>
      <c r="GJ4" s="124"/>
      <c r="GK4" s="124"/>
      <c r="GL4" s="124"/>
      <c r="GM4" s="124"/>
      <c r="GN4" s="124"/>
      <c r="GO4" s="124"/>
      <c r="GP4" s="125"/>
      <c r="GQ4" s="17"/>
      <c r="GR4" s="123" t="s">
        <v>237</v>
      </c>
      <c r="GS4" s="124"/>
      <c r="GT4" s="124"/>
      <c r="GU4" s="124"/>
      <c r="GV4" s="124"/>
      <c r="GW4" s="124"/>
      <c r="GX4" s="124"/>
      <c r="GY4" s="124"/>
      <c r="GZ4" s="124"/>
      <c r="HA4" s="124"/>
      <c r="HB4" s="124"/>
      <c r="HC4" s="124"/>
      <c r="HD4" s="124"/>
      <c r="HE4" s="125"/>
      <c r="HF4" s="16"/>
      <c r="HG4" s="123" t="s">
        <v>238</v>
      </c>
      <c r="HH4" s="124"/>
      <c r="HI4" s="124"/>
      <c r="HJ4" s="124"/>
      <c r="HK4" s="124"/>
      <c r="HL4" s="124"/>
      <c r="HM4" s="124"/>
      <c r="HN4" s="124"/>
      <c r="HO4" s="124"/>
      <c r="HP4" s="124"/>
      <c r="HQ4" s="124"/>
      <c r="HR4" s="124"/>
      <c r="HS4" s="124"/>
      <c r="HT4" s="124"/>
      <c r="HU4" s="125"/>
      <c r="HV4" s="16"/>
      <c r="HW4" s="18"/>
      <c r="HX4" s="18"/>
      <c r="HY4" s="18"/>
      <c r="HZ4" s="18"/>
      <c r="IA4" s="18"/>
      <c r="IB4" s="18"/>
      <c r="IC4" s="18"/>
      <c r="ID4" s="18"/>
      <c r="IE4" s="18"/>
    </row>
    <row r="5" spans="1:239" ht="15.75" customHeight="1" x14ac:dyDescent="0.3">
      <c r="A5" s="6"/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6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6"/>
      <c r="AM5" s="6"/>
      <c r="AN5" s="6"/>
      <c r="AO5" s="19">
        <v>4</v>
      </c>
      <c r="AP5" s="19">
        <v>5</v>
      </c>
      <c r="AQ5" s="19">
        <v>6</v>
      </c>
      <c r="AR5" s="19">
        <v>7</v>
      </c>
      <c r="AS5" s="19">
        <v>10</v>
      </c>
      <c r="AT5" s="19">
        <v>13</v>
      </c>
      <c r="AU5" s="19">
        <v>16</v>
      </c>
      <c r="AV5" s="19">
        <v>19</v>
      </c>
      <c r="AW5" s="19">
        <v>22</v>
      </c>
      <c r="AX5" s="19"/>
      <c r="AY5" s="19"/>
      <c r="AZ5" s="19"/>
      <c r="BA5" s="19"/>
      <c r="BB5" s="19"/>
      <c r="BC5" s="19"/>
      <c r="BD5" s="19"/>
      <c r="BE5" s="19"/>
      <c r="BF5" s="19"/>
      <c r="BG5" s="19"/>
      <c r="BH5" s="19"/>
      <c r="BI5" s="19"/>
      <c r="BJ5" s="19"/>
      <c r="BK5" s="19"/>
      <c r="BL5" s="19"/>
      <c r="BM5" s="19"/>
      <c r="BN5" s="19"/>
      <c r="BO5" s="19"/>
      <c r="BP5" s="19"/>
      <c r="BQ5" s="19"/>
      <c r="BR5" s="19"/>
      <c r="BS5" s="19"/>
      <c r="BT5" s="19"/>
      <c r="BU5" s="19"/>
      <c r="BV5" s="19"/>
      <c r="BW5" s="19"/>
      <c r="BX5" s="19"/>
      <c r="BY5" s="19"/>
      <c r="BZ5" s="19"/>
      <c r="CA5" s="19"/>
      <c r="CB5" s="19"/>
      <c r="CC5" s="19"/>
      <c r="CD5" s="19"/>
      <c r="CE5" s="19"/>
      <c r="CF5" s="6"/>
      <c r="CG5" s="19"/>
      <c r="CH5" s="19"/>
      <c r="CI5" s="19"/>
      <c r="CJ5" s="19"/>
      <c r="CK5" s="19"/>
      <c r="CL5" s="19"/>
      <c r="CM5" s="19"/>
      <c r="CN5" s="19"/>
      <c r="CO5" s="19"/>
      <c r="CP5" s="19"/>
      <c r="CQ5" s="19"/>
      <c r="CR5" s="19"/>
      <c r="CS5" s="19"/>
      <c r="CT5" s="19"/>
      <c r="CU5" s="19"/>
      <c r="CV5" s="19"/>
      <c r="CW5" s="19"/>
      <c r="CX5" s="19"/>
      <c r="CY5" s="19"/>
      <c r="CZ5" s="19"/>
      <c r="DA5" s="19"/>
      <c r="DB5" s="19"/>
      <c r="DC5" s="19"/>
      <c r="DD5" s="19"/>
      <c r="DE5" s="19"/>
      <c r="DF5" s="19"/>
      <c r="DG5" s="19"/>
      <c r="DH5" s="19"/>
      <c r="DI5" s="19"/>
      <c r="DJ5" s="19"/>
      <c r="DK5" s="19"/>
      <c r="DL5" s="19"/>
      <c r="DM5" s="19"/>
      <c r="DN5" s="19"/>
      <c r="DO5" s="19"/>
      <c r="DP5" s="19"/>
      <c r="DQ5" s="6"/>
      <c r="DR5" s="19"/>
      <c r="DS5" s="19"/>
      <c r="DT5" s="19"/>
      <c r="DU5" s="19"/>
      <c r="DV5" s="19"/>
      <c r="DW5" s="19"/>
      <c r="DX5" s="19"/>
      <c r="DY5" s="19"/>
      <c r="DZ5" s="19"/>
      <c r="EA5" s="19"/>
      <c r="EB5" s="19"/>
      <c r="EC5" s="19"/>
      <c r="ED5" s="19"/>
      <c r="EE5" s="19"/>
      <c r="EF5" s="19"/>
      <c r="EG5" s="19"/>
      <c r="EH5" s="19"/>
      <c r="EI5" s="19"/>
      <c r="EJ5" s="19"/>
      <c r="EK5" s="19"/>
      <c r="EL5" s="19"/>
      <c r="EM5" s="19"/>
      <c r="EN5" s="19"/>
      <c r="EO5" s="19"/>
      <c r="EP5" s="19"/>
      <c r="EQ5" s="19"/>
      <c r="ER5" s="19"/>
      <c r="ES5" s="19"/>
      <c r="ET5" s="19"/>
      <c r="EU5" s="19"/>
      <c r="EV5" s="19"/>
      <c r="EW5" s="19"/>
      <c r="EX5" s="19"/>
      <c r="EY5" s="19"/>
      <c r="EZ5" s="19"/>
      <c r="FA5" s="19"/>
      <c r="FB5" s="19"/>
      <c r="FC5" s="19"/>
      <c r="FD5" s="19"/>
      <c r="FE5" s="19"/>
      <c r="FF5" s="19"/>
      <c r="FG5" s="19"/>
      <c r="FH5" s="19"/>
      <c r="FI5" s="19"/>
      <c r="FJ5" s="19"/>
      <c r="FK5" s="19"/>
      <c r="FL5" s="19"/>
      <c r="FM5" s="19"/>
      <c r="FN5" s="19"/>
      <c r="FO5" s="19"/>
      <c r="FP5" s="19"/>
      <c r="FQ5" s="19"/>
      <c r="FR5" s="19"/>
      <c r="FS5" s="19"/>
      <c r="FT5" s="19"/>
      <c r="FU5" s="19"/>
      <c r="FV5" s="19"/>
      <c r="FW5" s="19"/>
      <c r="FX5" s="19"/>
      <c r="FY5" s="19"/>
      <c r="FZ5" s="19"/>
      <c r="GA5" s="19"/>
      <c r="GB5" s="19"/>
      <c r="GC5" s="19"/>
      <c r="GD5" s="19"/>
      <c r="GE5" s="19"/>
      <c r="GF5" s="19"/>
      <c r="GG5" s="19"/>
      <c r="GH5" s="19"/>
      <c r="GI5" s="19"/>
      <c r="GJ5" s="19"/>
      <c r="GK5" s="19"/>
      <c r="GL5" s="19"/>
      <c r="GM5" s="19"/>
      <c r="GN5" s="19"/>
      <c r="GO5" s="19"/>
      <c r="GP5" s="19"/>
      <c r="GQ5" s="20"/>
      <c r="GR5" s="6"/>
      <c r="GS5" s="6"/>
      <c r="GT5" s="6"/>
      <c r="GU5" s="6"/>
      <c r="GV5" s="6"/>
      <c r="GW5" s="6"/>
      <c r="GX5" s="6"/>
      <c r="GY5" s="6"/>
      <c r="GZ5" s="6"/>
      <c r="HA5" s="6"/>
      <c r="HB5" s="6"/>
      <c r="HC5" s="6"/>
      <c r="HD5" s="6"/>
      <c r="HE5" s="6"/>
      <c r="HF5" s="6"/>
      <c r="HG5" s="6"/>
      <c r="HH5" s="6"/>
      <c r="HI5" s="6"/>
      <c r="HJ5" s="6"/>
      <c r="HK5" s="6"/>
      <c r="HL5" s="6"/>
      <c r="HM5" s="6"/>
      <c r="HN5" s="6"/>
      <c r="HO5" s="6"/>
      <c r="HP5" s="6"/>
      <c r="HQ5" s="6"/>
      <c r="HR5" s="6"/>
      <c r="HS5" s="6"/>
      <c r="HT5" s="6"/>
      <c r="HU5" s="6"/>
      <c r="HV5" s="6"/>
      <c r="HW5" s="15"/>
      <c r="HX5" s="15"/>
      <c r="HY5" s="15"/>
      <c r="HZ5" s="15"/>
      <c r="IA5" s="15"/>
      <c r="IB5" s="15"/>
      <c r="IC5" s="15"/>
      <c r="ID5" s="15"/>
      <c r="IE5" s="15"/>
    </row>
    <row r="6" spans="1:239" ht="15.75" customHeight="1" x14ac:dyDescent="0.3">
      <c r="A6" s="3">
        <v>1</v>
      </c>
      <c r="B6" s="21" t="s">
        <v>239</v>
      </c>
      <c r="C6" s="22">
        <v>41190</v>
      </c>
      <c r="D6" s="22">
        <v>41190</v>
      </c>
      <c r="E6" s="21">
        <f t="shared" ref="E6:E15" si="0">D6-C6</f>
        <v>0</v>
      </c>
      <c r="F6" s="21" t="s">
        <v>240</v>
      </c>
      <c r="G6" s="21" t="s">
        <v>241</v>
      </c>
      <c r="H6" s="23">
        <v>10087</v>
      </c>
      <c r="I6" s="21">
        <v>85</v>
      </c>
      <c r="J6" s="21"/>
      <c r="K6" s="21"/>
      <c r="L6" s="21" t="s">
        <v>242</v>
      </c>
      <c r="M6" s="21">
        <v>85</v>
      </c>
      <c r="N6" s="21">
        <v>95</v>
      </c>
      <c r="O6" s="21">
        <v>3</v>
      </c>
      <c r="P6" s="21" t="s">
        <v>243</v>
      </c>
      <c r="Q6" s="21">
        <v>2</v>
      </c>
      <c r="R6" s="21">
        <v>4</v>
      </c>
      <c r="S6" s="21" t="s">
        <v>243</v>
      </c>
      <c r="T6" s="21">
        <v>2</v>
      </c>
      <c r="U6" s="21">
        <v>3</v>
      </c>
      <c r="V6" s="21">
        <v>3</v>
      </c>
      <c r="W6" s="21">
        <v>3</v>
      </c>
      <c r="X6" s="6"/>
      <c r="Y6" s="24" t="s">
        <v>244</v>
      </c>
      <c r="Z6" s="21" t="s">
        <v>245</v>
      </c>
      <c r="AA6" s="25"/>
      <c r="AB6" s="25"/>
      <c r="AC6" s="21" t="s">
        <v>246</v>
      </c>
      <c r="AD6" s="21" t="s">
        <v>247</v>
      </c>
      <c r="AE6" s="21" t="s">
        <v>246</v>
      </c>
      <c r="AF6" s="21" t="s">
        <v>248</v>
      </c>
      <c r="AG6" s="21" t="s">
        <v>249</v>
      </c>
      <c r="AH6" s="21" t="s">
        <v>246</v>
      </c>
      <c r="AI6" s="21" t="s">
        <v>246</v>
      </c>
      <c r="AJ6" s="21" t="s">
        <v>246</v>
      </c>
      <c r="AK6" s="21">
        <v>2.75</v>
      </c>
      <c r="AL6" s="6"/>
      <c r="AM6" s="26" t="s">
        <v>250</v>
      </c>
      <c r="AN6" s="26" t="s">
        <v>251</v>
      </c>
      <c r="AO6" s="27">
        <v>1</v>
      </c>
      <c r="AP6" s="21">
        <v>2.25</v>
      </c>
      <c r="AQ6" s="21">
        <v>5.0199999999999996</v>
      </c>
      <c r="AR6" s="21">
        <v>5.54</v>
      </c>
      <c r="AS6" s="21">
        <v>6.1</v>
      </c>
      <c r="AT6" s="21"/>
      <c r="AU6" s="21"/>
      <c r="AV6" s="21"/>
      <c r="AW6" s="21"/>
      <c r="AX6" s="28">
        <f t="shared" ref="AX6:AX15" si="1">LOGEST(AO6:AP6,AO$5:AP$5)-1</f>
        <v>1.25</v>
      </c>
      <c r="AY6" s="28">
        <f t="shared" ref="AY6:AY15" si="2">LOGEST(AO6:AQ6,AO$5:AQ$5)-1</f>
        <v>1.2405356502408083</v>
      </c>
      <c r="AZ6" s="28">
        <f t="shared" ref="AZ6:AZ15" si="3">LOGEST(AO6:AR6,AO$5:AR$5)-1</f>
        <v>0.81094411897137242</v>
      </c>
      <c r="BA6" s="28">
        <f t="shared" ref="BA6:BB6" si="4">LOGEST(AP6:AQ6,AP$5:AQ$5)-1</f>
        <v>1.2311111111111108</v>
      </c>
      <c r="BB6" s="28">
        <f t="shared" si="4"/>
        <v>0.10358565737051784</v>
      </c>
      <c r="BC6" s="28">
        <f t="shared" ref="BC6:BC15" si="5">LOGEST(AP6:AR6,AP$5:AR$5)-1</f>
        <v>0.56914697279197601</v>
      </c>
      <c r="BD6" s="28">
        <f t="shared" ref="BD6:BF6" si="6">((AP6/AO6)*100)-100</f>
        <v>125</v>
      </c>
      <c r="BE6" s="28">
        <f t="shared" si="6"/>
        <v>123.11111111111109</v>
      </c>
      <c r="BF6" s="28">
        <f t="shared" si="6"/>
        <v>10.358565737051805</v>
      </c>
      <c r="BG6" s="28">
        <f t="shared" ref="BG6:BG15" si="7">((AQ6/AO6)*100)-100</f>
        <v>401.99999999999994</v>
      </c>
      <c r="BH6" s="28">
        <f t="shared" ref="BH6:BH15" si="8">((AR6/AO6)*100)-100</f>
        <v>454</v>
      </c>
      <c r="BI6" s="28">
        <f t="shared" ref="BI6:BI15" si="9">((AR6/AP6)*100)-100</f>
        <v>146.2222222222222</v>
      </c>
      <c r="BJ6" s="3">
        <f t="shared" ref="BJ6:BL6" si="10">AP6-AO6</f>
        <v>1.25</v>
      </c>
      <c r="BK6" s="3">
        <f t="shared" si="10"/>
        <v>2.7699999999999996</v>
      </c>
      <c r="BL6" s="3">
        <f t="shared" si="10"/>
        <v>0.52000000000000046</v>
      </c>
      <c r="BM6" s="3">
        <f t="shared" ref="BM6:BM15" si="11">AQ6-AO6</f>
        <v>4.0199999999999996</v>
      </c>
      <c r="BN6" s="3">
        <f t="shared" ref="BN6:BN15" si="12">AR6-AO6</f>
        <v>4.54</v>
      </c>
      <c r="BO6" s="3">
        <f t="shared" ref="BO6:BO15" si="13">AR6-AP6</f>
        <v>3.29</v>
      </c>
      <c r="BP6" s="24">
        <v>7.5</v>
      </c>
      <c r="BQ6" s="21">
        <v>18</v>
      </c>
      <c r="BR6" s="21">
        <v>32</v>
      </c>
      <c r="BS6" s="21"/>
      <c r="BT6" s="21"/>
      <c r="BU6" s="21"/>
      <c r="BV6" s="21"/>
      <c r="BW6" s="24">
        <v>35.1</v>
      </c>
      <c r="BX6" s="21">
        <v>36</v>
      </c>
      <c r="BY6" s="21">
        <v>36</v>
      </c>
      <c r="BZ6" s="21">
        <v>37.5</v>
      </c>
      <c r="CA6" s="21">
        <v>36</v>
      </c>
      <c r="CB6" s="21"/>
      <c r="CC6" s="21"/>
      <c r="CD6" s="21"/>
      <c r="CE6" s="21"/>
      <c r="CF6" s="6"/>
      <c r="CG6" s="24" t="s">
        <v>252</v>
      </c>
      <c r="CH6" s="21"/>
      <c r="CI6" s="21"/>
      <c r="CJ6" s="21"/>
      <c r="CK6" s="21"/>
      <c r="CL6" s="21"/>
      <c r="CM6" s="21"/>
      <c r="CN6" s="24" t="s">
        <v>253</v>
      </c>
      <c r="CO6" s="21"/>
      <c r="CP6" s="21"/>
      <c r="CQ6" s="21"/>
      <c r="CR6" s="21"/>
      <c r="CS6" s="21"/>
      <c r="CT6" s="21"/>
      <c r="CU6" s="24">
        <v>3</v>
      </c>
      <c r="CV6" s="21"/>
      <c r="CW6" s="21"/>
      <c r="CX6" s="21"/>
      <c r="CY6" s="21"/>
      <c r="CZ6" s="21"/>
      <c r="DA6" s="21"/>
      <c r="DB6" s="24" t="s">
        <v>254</v>
      </c>
      <c r="DC6" s="21"/>
      <c r="DD6" s="21"/>
      <c r="DE6" s="21"/>
      <c r="DF6" s="21"/>
      <c r="DG6" s="21"/>
      <c r="DH6" s="21"/>
      <c r="DI6" s="24" t="s">
        <v>255</v>
      </c>
      <c r="DJ6" s="21" t="s">
        <v>256</v>
      </c>
      <c r="DK6" s="21" t="s">
        <v>256</v>
      </c>
      <c r="DL6" s="21"/>
      <c r="DM6" s="21"/>
      <c r="DN6" s="21"/>
      <c r="DO6" s="21"/>
      <c r="DP6" s="26">
        <v>9</v>
      </c>
      <c r="DQ6" s="6"/>
      <c r="DR6" s="24">
        <v>57</v>
      </c>
      <c r="DS6" s="21">
        <v>100</v>
      </c>
      <c r="DT6" s="21">
        <v>139</v>
      </c>
      <c r="DU6" s="21"/>
      <c r="DV6" s="21"/>
      <c r="DW6" s="21"/>
      <c r="DX6" s="21"/>
      <c r="DY6" s="24">
        <v>1</v>
      </c>
      <c r="DZ6" s="21">
        <v>0.6</v>
      </c>
      <c r="EA6" s="21">
        <v>0.45</v>
      </c>
      <c r="EB6" s="21"/>
      <c r="EC6" s="21"/>
      <c r="ED6" s="21"/>
      <c r="EE6" s="21"/>
      <c r="EF6" s="29">
        <f t="shared" ref="EF6:EH6" si="14">DR6/DY6</f>
        <v>57</v>
      </c>
      <c r="EG6" s="30">
        <f t="shared" si="14"/>
        <v>166.66666666666669</v>
      </c>
      <c r="EH6" s="30">
        <f t="shared" si="14"/>
        <v>308.88888888888886</v>
      </c>
      <c r="EI6" s="30"/>
      <c r="EJ6" s="30"/>
      <c r="EK6" s="30"/>
      <c r="EL6" s="30"/>
      <c r="EM6" s="24">
        <v>1</v>
      </c>
      <c r="EN6" s="21">
        <v>1</v>
      </c>
      <c r="EO6" s="21">
        <v>1</v>
      </c>
      <c r="EP6" s="21"/>
      <c r="EQ6" s="21"/>
      <c r="ER6" s="21"/>
      <c r="ES6" s="21"/>
      <c r="ET6" s="24">
        <v>168</v>
      </c>
      <c r="EU6" s="21">
        <v>130</v>
      </c>
      <c r="EV6" s="21">
        <v>142</v>
      </c>
      <c r="EW6" s="21"/>
      <c r="EX6" s="21"/>
      <c r="EY6" s="21"/>
      <c r="EZ6" s="21"/>
      <c r="FA6" s="24">
        <v>15</v>
      </c>
      <c r="FB6" s="21">
        <v>39</v>
      </c>
      <c r="FC6" s="21">
        <v>56.4</v>
      </c>
      <c r="FD6" s="21"/>
      <c r="FE6" s="21"/>
      <c r="FF6" s="21"/>
      <c r="FG6" s="21"/>
      <c r="FH6" s="24">
        <v>5</v>
      </c>
      <c r="FI6" s="21">
        <v>8</v>
      </c>
      <c r="FJ6" s="21">
        <v>1</v>
      </c>
      <c r="FK6" s="21"/>
      <c r="FL6" s="21"/>
      <c r="FM6" s="21"/>
      <c r="FN6" s="21"/>
      <c r="FO6" s="24">
        <v>40</v>
      </c>
      <c r="FP6" s="21">
        <v>89</v>
      </c>
      <c r="FQ6" s="21">
        <v>61</v>
      </c>
      <c r="FR6" s="21"/>
      <c r="FS6" s="21"/>
      <c r="FT6" s="21"/>
      <c r="FU6" s="21"/>
      <c r="FV6" s="24" t="s">
        <v>257</v>
      </c>
      <c r="FW6" s="21" t="s">
        <v>258</v>
      </c>
      <c r="FX6" s="21" t="s">
        <v>258</v>
      </c>
      <c r="FY6" s="21"/>
      <c r="FZ6" s="21"/>
      <c r="GA6" s="21"/>
      <c r="GB6" s="21"/>
      <c r="GC6" s="24">
        <v>203</v>
      </c>
      <c r="GD6" s="21">
        <v>174</v>
      </c>
      <c r="GE6" s="21">
        <v>247</v>
      </c>
      <c r="GF6" s="21"/>
      <c r="GG6" s="21"/>
      <c r="GH6" s="21"/>
      <c r="GI6" s="21"/>
      <c r="GJ6" s="24">
        <v>0</v>
      </c>
      <c r="GK6" s="21">
        <v>1160</v>
      </c>
      <c r="GL6" s="21">
        <v>645</v>
      </c>
      <c r="GM6" s="21"/>
      <c r="GN6" s="21"/>
      <c r="GO6" s="21"/>
      <c r="GP6" s="31"/>
      <c r="GQ6" s="9"/>
      <c r="GR6" s="32">
        <v>20</v>
      </c>
      <c r="GS6" s="21">
        <v>90</v>
      </c>
      <c r="GT6" s="24">
        <v>19</v>
      </c>
      <c r="GU6" s="21">
        <v>90</v>
      </c>
      <c r="GV6" s="24">
        <v>18</v>
      </c>
      <c r="GW6" s="21">
        <v>90</v>
      </c>
      <c r="GX6" s="24"/>
      <c r="GY6" s="21"/>
      <c r="GZ6" s="24"/>
      <c r="HA6" s="21"/>
      <c r="HB6" s="24"/>
      <c r="HC6" s="21"/>
      <c r="HD6" s="24"/>
      <c r="HE6" s="21"/>
      <c r="HF6" s="6"/>
      <c r="HG6" s="21"/>
      <c r="HH6" s="21"/>
      <c r="HI6" s="21"/>
      <c r="HJ6" s="21"/>
      <c r="HK6" s="21"/>
      <c r="HL6" s="21"/>
      <c r="HM6" s="21"/>
      <c r="HN6" s="21"/>
      <c r="HO6" s="21"/>
      <c r="HP6" s="21"/>
      <c r="HQ6" s="21"/>
      <c r="HR6" s="21"/>
      <c r="HS6" s="21"/>
      <c r="HT6" s="21"/>
      <c r="HU6" s="21"/>
      <c r="HV6" s="6"/>
    </row>
    <row r="7" spans="1:239" ht="15.75" customHeight="1" x14ac:dyDescent="0.3">
      <c r="A7" s="3">
        <v>2</v>
      </c>
      <c r="B7" s="21" t="s">
        <v>259</v>
      </c>
      <c r="C7" s="22">
        <v>41190</v>
      </c>
      <c r="D7" s="22">
        <v>41190</v>
      </c>
      <c r="E7" s="21">
        <f t="shared" si="0"/>
        <v>0</v>
      </c>
      <c r="F7" s="21" t="s">
        <v>240</v>
      </c>
      <c r="G7" s="21"/>
      <c r="H7" s="23">
        <v>13520</v>
      </c>
      <c r="I7" s="21">
        <v>75</v>
      </c>
      <c r="J7" s="21"/>
      <c r="K7" s="21"/>
      <c r="L7" s="21" t="s">
        <v>260</v>
      </c>
      <c r="M7" s="21">
        <v>53</v>
      </c>
      <c r="N7" s="21">
        <v>53</v>
      </c>
      <c r="O7" s="21">
        <v>18</v>
      </c>
      <c r="P7" s="21" t="s">
        <v>243</v>
      </c>
      <c r="Q7" s="21">
        <v>2</v>
      </c>
      <c r="R7" s="21">
        <v>19</v>
      </c>
      <c r="S7" s="21" t="s">
        <v>243</v>
      </c>
      <c r="T7" s="21">
        <v>2</v>
      </c>
      <c r="U7" s="21">
        <v>18</v>
      </c>
      <c r="V7" s="21">
        <v>5</v>
      </c>
      <c r="W7" s="21">
        <v>5</v>
      </c>
      <c r="X7" s="6"/>
      <c r="Y7" s="24" t="s">
        <v>244</v>
      </c>
      <c r="Z7" s="21" t="s">
        <v>261</v>
      </c>
      <c r="AA7" s="25"/>
      <c r="AB7" s="25"/>
      <c r="AC7" s="21" t="s">
        <v>249</v>
      </c>
      <c r="AD7" s="21"/>
      <c r="AE7" s="21" t="s">
        <v>246</v>
      </c>
      <c r="AF7" s="21" t="s">
        <v>248</v>
      </c>
      <c r="AG7" s="21" t="s">
        <v>249</v>
      </c>
      <c r="AH7" s="21" t="s">
        <v>249</v>
      </c>
      <c r="AI7" s="21" t="s">
        <v>249</v>
      </c>
      <c r="AJ7" s="21" t="s">
        <v>246</v>
      </c>
      <c r="AK7" s="21">
        <v>0.69</v>
      </c>
      <c r="AL7" s="6"/>
      <c r="AM7" s="26" t="s">
        <v>250</v>
      </c>
      <c r="AN7" s="26" t="s">
        <v>251</v>
      </c>
      <c r="AO7" s="33">
        <v>0.69</v>
      </c>
      <c r="AP7" s="34">
        <v>2.63</v>
      </c>
      <c r="AQ7" s="34">
        <v>7.6</v>
      </c>
      <c r="AR7" s="34">
        <v>18.52</v>
      </c>
      <c r="AS7" s="34">
        <v>12.1</v>
      </c>
      <c r="AT7" s="34">
        <v>10.27</v>
      </c>
      <c r="AU7" s="34">
        <v>5.22</v>
      </c>
      <c r="AV7" s="34">
        <v>1.26</v>
      </c>
      <c r="AW7" s="34">
        <v>0.28000000000000003</v>
      </c>
      <c r="AX7" s="28">
        <f t="shared" si="1"/>
        <v>2.8115942028985512</v>
      </c>
      <c r="AY7" s="28">
        <f t="shared" si="2"/>
        <v>2.3188089359924264</v>
      </c>
      <c r="AZ7" s="28">
        <f t="shared" si="3"/>
        <v>1.983481518208345</v>
      </c>
      <c r="BA7" s="28">
        <f t="shared" ref="BA7:BB7" si="15">LOGEST(AP7:AQ7,AP$5:AQ$5)-1</f>
        <v>1.8897338403041819</v>
      </c>
      <c r="BB7" s="28">
        <f t="shared" si="15"/>
        <v>1.436842105263159</v>
      </c>
      <c r="BC7" s="28">
        <f t="shared" si="5"/>
        <v>1.6536437392869887</v>
      </c>
      <c r="BD7" s="28">
        <f t="shared" ref="BD7:BF7" si="16">((AP7/AO7)*100)-100</f>
        <v>281.15942028985506</v>
      </c>
      <c r="BE7" s="28">
        <f t="shared" si="16"/>
        <v>188.97338403041823</v>
      </c>
      <c r="BF7" s="28">
        <f t="shared" si="16"/>
        <v>143.68421052631581</v>
      </c>
      <c r="BG7" s="28">
        <f t="shared" si="7"/>
        <v>1001.449275362319</v>
      </c>
      <c r="BH7" s="28">
        <f t="shared" si="8"/>
        <v>2584.057971014493</v>
      </c>
      <c r="BI7" s="28">
        <f t="shared" si="9"/>
        <v>604.18250950570348</v>
      </c>
      <c r="BJ7" s="3">
        <f t="shared" ref="BJ7:BL7" si="17">AP7-AO7</f>
        <v>1.94</v>
      </c>
      <c r="BK7" s="3">
        <f t="shared" si="17"/>
        <v>4.97</v>
      </c>
      <c r="BL7" s="3">
        <f t="shared" si="17"/>
        <v>10.92</v>
      </c>
      <c r="BM7" s="3">
        <f t="shared" si="11"/>
        <v>6.91</v>
      </c>
      <c r="BN7" s="3">
        <f t="shared" si="12"/>
        <v>17.829999999999998</v>
      </c>
      <c r="BO7" s="3">
        <f t="shared" si="13"/>
        <v>15.89</v>
      </c>
      <c r="BP7" s="24">
        <v>117.1</v>
      </c>
      <c r="BQ7" s="21">
        <v>127.9</v>
      </c>
      <c r="BR7" s="21">
        <v>101.9</v>
      </c>
      <c r="BS7" s="21">
        <v>71</v>
      </c>
      <c r="BT7" s="21">
        <v>93.7</v>
      </c>
      <c r="BU7" s="21">
        <v>136</v>
      </c>
      <c r="BV7" s="21">
        <v>171.7</v>
      </c>
      <c r="BW7" s="24">
        <v>34</v>
      </c>
      <c r="BX7" s="21">
        <v>36</v>
      </c>
      <c r="BY7" s="21">
        <v>36</v>
      </c>
      <c r="BZ7" s="21">
        <v>36</v>
      </c>
      <c r="CA7" s="21">
        <v>33.9</v>
      </c>
      <c r="CB7" s="21">
        <v>35</v>
      </c>
      <c r="CC7" s="21">
        <v>36</v>
      </c>
      <c r="CD7" s="21">
        <v>36.5</v>
      </c>
      <c r="CE7" s="21">
        <v>36</v>
      </c>
      <c r="CF7" s="6"/>
      <c r="CG7" s="24" t="s">
        <v>262</v>
      </c>
      <c r="CH7" s="21"/>
      <c r="CI7" s="21"/>
      <c r="CJ7" s="21"/>
      <c r="CK7" s="21"/>
      <c r="CL7" s="21"/>
      <c r="CM7" s="21" t="s">
        <v>263</v>
      </c>
      <c r="CN7" s="24" t="s">
        <v>264</v>
      </c>
      <c r="CO7" s="21"/>
      <c r="CP7" s="21"/>
      <c r="CQ7" s="21"/>
      <c r="CR7" s="21"/>
      <c r="CS7" s="21"/>
      <c r="CT7" s="21" t="s">
        <v>265</v>
      </c>
      <c r="CU7" s="24">
        <v>2</v>
      </c>
      <c r="CV7" s="21"/>
      <c r="CW7" s="21"/>
      <c r="CX7" s="21"/>
      <c r="CY7" s="21"/>
      <c r="CZ7" s="21"/>
      <c r="DA7" s="21" t="s">
        <v>266</v>
      </c>
      <c r="DB7" s="24" t="s">
        <v>267</v>
      </c>
      <c r="DC7" s="21"/>
      <c r="DD7" s="21"/>
      <c r="DE7" s="21"/>
      <c r="DF7" s="21"/>
      <c r="DG7" s="21"/>
      <c r="DH7" s="21" t="s">
        <v>266</v>
      </c>
      <c r="DI7" s="24" t="s">
        <v>268</v>
      </c>
      <c r="DJ7" s="21" t="s">
        <v>268</v>
      </c>
      <c r="DK7" s="21" t="s">
        <v>268</v>
      </c>
      <c r="DL7" s="21"/>
      <c r="DM7" s="21"/>
      <c r="DN7" s="21"/>
      <c r="DO7" s="21"/>
      <c r="DP7" s="26">
        <v>9</v>
      </c>
      <c r="DQ7" s="6"/>
      <c r="DR7" s="24">
        <v>224</v>
      </c>
      <c r="DS7" s="21">
        <v>75.8</v>
      </c>
      <c r="DT7" s="21">
        <v>86.4</v>
      </c>
      <c r="DU7" s="21">
        <v>64.8</v>
      </c>
      <c r="DV7" s="21">
        <v>79.5</v>
      </c>
      <c r="DW7" s="21">
        <v>105.5</v>
      </c>
      <c r="DX7" s="21">
        <v>112.3</v>
      </c>
      <c r="DY7" s="24">
        <v>1</v>
      </c>
      <c r="DZ7" s="21">
        <v>0.75</v>
      </c>
      <c r="EA7" s="21">
        <v>0.5</v>
      </c>
      <c r="EB7" s="21">
        <v>0.7</v>
      </c>
      <c r="EC7" s="21">
        <v>0.65</v>
      </c>
      <c r="ED7" s="21">
        <v>0.6</v>
      </c>
      <c r="EE7" s="21">
        <v>0.6</v>
      </c>
      <c r="EF7" s="29">
        <f t="shared" ref="EF7:EL7" si="18">DR7/DY7</f>
        <v>224</v>
      </c>
      <c r="EG7" s="30">
        <f t="shared" si="18"/>
        <v>101.06666666666666</v>
      </c>
      <c r="EH7" s="30">
        <f t="shared" si="18"/>
        <v>172.8</v>
      </c>
      <c r="EI7" s="30">
        <f t="shared" si="18"/>
        <v>92.571428571428569</v>
      </c>
      <c r="EJ7" s="30">
        <f t="shared" si="18"/>
        <v>122.30769230769231</v>
      </c>
      <c r="EK7" s="30">
        <f t="shared" si="18"/>
        <v>175.83333333333334</v>
      </c>
      <c r="EL7" s="30">
        <f t="shared" si="18"/>
        <v>187.16666666666666</v>
      </c>
      <c r="EM7" s="24">
        <v>1</v>
      </c>
      <c r="EN7" s="21">
        <v>1</v>
      </c>
      <c r="EO7" s="21">
        <v>1</v>
      </c>
      <c r="EP7" s="21">
        <v>1</v>
      </c>
      <c r="EQ7" s="21">
        <v>1</v>
      </c>
      <c r="ER7" s="21">
        <v>1</v>
      </c>
      <c r="ES7" s="21">
        <v>1</v>
      </c>
      <c r="ET7" s="24">
        <v>222</v>
      </c>
      <c r="EU7" s="21">
        <v>168</v>
      </c>
      <c r="EV7" s="21">
        <v>177</v>
      </c>
      <c r="EW7" s="21">
        <v>156</v>
      </c>
      <c r="EX7" s="21">
        <v>165</v>
      </c>
      <c r="EY7" s="21">
        <v>156</v>
      </c>
      <c r="EZ7" s="21">
        <v>152</v>
      </c>
      <c r="FA7" s="24">
        <v>21.4</v>
      </c>
      <c r="FB7" s="21">
        <v>19.2</v>
      </c>
      <c r="FC7" s="21">
        <v>25.6</v>
      </c>
      <c r="FD7" s="21">
        <v>26.1</v>
      </c>
      <c r="FE7" s="21">
        <v>27.3</v>
      </c>
      <c r="FF7" s="21">
        <v>31.4</v>
      </c>
      <c r="FG7" s="21">
        <v>36</v>
      </c>
      <c r="FH7" s="24">
        <v>14</v>
      </c>
      <c r="FI7" s="21">
        <v>6</v>
      </c>
      <c r="FJ7" s="21">
        <v>3</v>
      </c>
      <c r="FK7" s="21">
        <v>3</v>
      </c>
      <c r="FL7" s="21">
        <v>3</v>
      </c>
      <c r="FM7" s="21">
        <v>3</v>
      </c>
      <c r="FN7" s="21">
        <v>3</v>
      </c>
      <c r="FO7" s="24">
        <v>93</v>
      </c>
      <c r="FP7" s="21">
        <v>97</v>
      </c>
      <c r="FQ7" s="21">
        <v>86</v>
      </c>
      <c r="FR7" s="21">
        <v>83</v>
      </c>
      <c r="FS7" s="21">
        <v>77</v>
      </c>
      <c r="FT7" s="21">
        <v>78</v>
      </c>
      <c r="FU7" s="21">
        <v>86</v>
      </c>
      <c r="FV7" s="24">
        <v>0</v>
      </c>
      <c r="FW7" s="21">
        <v>0</v>
      </c>
      <c r="FX7" s="21">
        <v>0</v>
      </c>
      <c r="FY7" s="21">
        <v>0</v>
      </c>
      <c r="FZ7" s="21">
        <v>0</v>
      </c>
      <c r="GA7" s="21">
        <v>0</v>
      </c>
      <c r="GB7" s="21">
        <v>0</v>
      </c>
      <c r="GC7" s="24">
        <v>187</v>
      </c>
      <c r="GD7" s="21">
        <v>175</v>
      </c>
      <c r="GE7" s="21">
        <v>155</v>
      </c>
      <c r="GF7" s="21">
        <v>144</v>
      </c>
      <c r="GG7" s="21">
        <v>143</v>
      </c>
      <c r="GH7" s="21">
        <v>138</v>
      </c>
      <c r="GI7" s="21">
        <v>126</v>
      </c>
      <c r="GJ7" s="24">
        <v>1200</v>
      </c>
      <c r="GK7" s="21">
        <v>2380</v>
      </c>
      <c r="GL7" s="21">
        <v>1630</v>
      </c>
      <c r="GM7" s="21">
        <v>1450</v>
      </c>
      <c r="GN7" s="21">
        <v>1670</v>
      </c>
      <c r="GO7" s="21">
        <v>1300</v>
      </c>
      <c r="GP7" s="31">
        <v>1900</v>
      </c>
      <c r="GQ7" s="9"/>
      <c r="GR7" s="32">
        <v>11</v>
      </c>
      <c r="GS7" s="21">
        <v>45</v>
      </c>
      <c r="GT7" s="24">
        <v>11</v>
      </c>
      <c r="GU7" s="21">
        <v>45</v>
      </c>
      <c r="GV7" s="24">
        <v>12</v>
      </c>
      <c r="GW7" s="21">
        <v>45</v>
      </c>
      <c r="GX7" s="24">
        <v>12</v>
      </c>
      <c r="GY7" s="21">
        <v>45</v>
      </c>
      <c r="GZ7" s="24">
        <v>12</v>
      </c>
      <c r="HA7" s="21">
        <v>45</v>
      </c>
      <c r="HB7" s="24">
        <v>12</v>
      </c>
      <c r="HC7" s="21">
        <v>45</v>
      </c>
      <c r="HD7" s="24">
        <v>12</v>
      </c>
      <c r="HE7" s="21">
        <v>45</v>
      </c>
      <c r="HF7" s="6"/>
      <c r="HG7" s="21"/>
      <c r="HH7" s="21"/>
      <c r="HI7" s="21"/>
      <c r="HJ7" s="21"/>
      <c r="HK7" s="21"/>
      <c r="HL7" s="21"/>
      <c r="HM7" s="21"/>
      <c r="HN7" s="21"/>
      <c r="HO7" s="21"/>
      <c r="HP7" s="21"/>
      <c r="HQ7" s="21"/>
      <c r="HR7" s="21"/>
      <c r="HS7" s="21"/>
      <c r="HT7" s="21"/>
      <c r="HU7" s="21"/>
      <c r="HV7" s="6"/>
    </row>
    <row r="8" spans="1:239" ht="15.75" customHeight="1" x14ac:dyDescent="0.3">
      <c r="A8" s="3">
        <v>3</v>
      </c>
      <c r="B8" s="21" t="s">
        <v>269</v>
      </c>
      <c r="C8" s="22">
        <v>41195</v>
      </c>
      <c r="D8" s="22">
        <v>41198</v>
      </c>
      <c r="E8" s="21">
        <f t="shared" si="0"/>
        <v>3</v>
      </c>
      <c r="F8" s="21"/>
      <c r="G8" s="21"/>
      <c r="H8" s="23">
        <v>24626</v>
      </c>
      <c r="I8" s="21">
        <v>45</v>
      </c>
      <c r="J8" s="21"/>
      <c r="K8" s="21"/>
      <c r="L8" s="21" t="s">
        <v>270</v>
      </c>
      <c r="M8" s="21">
        <v>71</v>
      </c>
      <c r="N8" s="21">
        <v>85</v>
      </c>
      <c r="O8" s="21">
        <v>11</v>
      </c>
      <c r="P8" s="21" t="s">
        <v>271</v>
      </c>
      <c r="Q8" s="21">
        <v>1</v>
      </c>
      <c r="R8" s="21">
        <v>55</v>
      </c>
      <c r="S8" s="21" t="s">
        <v>272</v>
      </c>
      <c r="T8" s="21">
        <v>1</v>
      </c>
      <c r="U8" s="21">
        <v>6</v>
      </c>
      <c r="V8" s="21">
        <v>5</v>
      </c>
      <c r="W8" s="21">
        <v>5</v>
      </c>
      <c r="X8" s="6"/>
      <c r="Y8" s="24" t="s">
        <v>244</v>
      </c>
      <c r="Z8" s="21" t="s">
        <v>273</v>
      </c>
      <c r="AA8" s="25"/>
      <c r="AB8" s="25"/>
      <c r="AC8" s="21" t="s">
        <v>246</v>
      </c>
      <c r="AD8" s="21" t="s">
        <v>247</v>
      </c>
      <c r="AE8" s="21" t="s">
        <v>249</v>
      </c>
      <c r="AF8" s="21"/>
      <c r="AG8" s="21" t="s">
        <v>249</v>
      </c>
      <c r="AH8" s="21" t="s">
        <v>246</v>
      </c>
      <c r="AI8" s="21" t="s">
        <v>249</v>
      </c>
      <c r="AJ8" s="21" t="s">
        <v>249</v>
      </c>
      <c r="AK8" s="21">
        <v>0.12</v>
      </c>
      <c r="AL8" s="6"/>
      <c r="AM8" s="26" t="s">
        <v>250</v>
      </c>
      <c r="AN8" s="26" t="s">
        <v>274</v>
      </c>
      <c r="AO8" s="27">
        <v>0.12</v>
      </c>
      <c r="AP8" s="21">
        <v>0.13</v>
      </c>
      <c r="AQ8" s="21">
        <v>0.12</v>
      </c>
      <c r="AR8" s="21">
        <v>0.12</v>
      </c>
      <c r="AS8" s="21">
        <v>0.11</v>
      </c>
      <c r="AT8" s="21">
        <v>0.1</v>
      </c>
      <c r="AU8" s="21">
        <v>0.14000000000000001</v>
      </c>
      <c r="AV8" s="21">
        <v>0.12</v>
      </c>
      <c r="AW8" s="21">
        <v>0.1</v>
      </c>
      <c r="AX8" s="28">
        <f t="shared" si="1"/>
        <v>8.3333333333333259E-2</v>
      </c>
      <c r="AY8" s="28">
        <f t="shared" si="2"/>
        <v>0</v>
      </c>
      <c r="AZ8" s="28">
        <f t="shared" si="3"/>
        <v>-7.9723218914079519E-3</v>
      </c>
      <c r="BA8" s="28">
        <f t="shared" ref="BA8:BB8" si="19">LOGEST(AP8:AQ8,AP$5:AQ$5)-1</f>
        <v>-7.6923076923076872E-2</v>
      </c>
      <c r="BB8" s="28">
        <f t="shared" si="19"/>
        <v>0</v>
      </c>
      <c r="BC8" s="28">
        <f t="shared" si="5"/>
        <v>-3.9231077169477158E-2</v>
      </c>
      <c r="BD8" s="28">
        <f t="shared" ref="BD8:BF8" si="20">((AP8/AO8)*100)-100</f>
        <v>8.3333333333333428</v>
      </c>
      <c r="BE8" s="28">
        <f t="shared" si="20"/>
        <v>-7.6923076923076934</v>
      </c>
      <c r="BF8" s="28">
        <f t="shared" si="20"/>
        <v>0</v>
      </c>
      <c r="BG8" s="28">
        <f t="shared" si="7"/>
        <v>0</v>
      </c>
      <c r="BH8" s="28">
        <f t="shared" si="8"/>
        <v>0</v>
      </c>
      <c r="BI8" s="28">
        <f t="shared" si="9"/>
        <v>-7.6923076923076934</v>
      </c>
      <c r="BJ8" s="3">
        <f t="shared" ref="BJ8:BL8" si="21">AP8-AO8</f>
        <v>1.0000000000000009E-2</v>
      </c>
      <c r="BK8" s="3">
        <f t="shared" si="21"/>
        <v>-1.0000000000000009E-2</v>
      </c>
      <c r="BL8" s="3">
        <f t="shared" si="21"/>
        <v>0</v>
      </c>
      <c r="BM8" s="3">
        <f t="shared" si="11"/>
        <v>0</v>
      </c>
      <c r="BN8" s="3">
        <f t="shared" si="12"/>
        <v>0</v>
      </c>
      <c r="BO8" s="3">
        <f t="shared" si="13"/>
        <v>-1.0000000000000009E-2</v>
      </c>
      <c r="BP8" s="24">
        <v>169.2</v>
      </c>
      <c r="BQ8" s="21">
        <v>163.5</v>
      </c>
      <c r="BR8" s="21"/>
      <c r="BS8" s="21">
        <v>80</v>
      </c>
      <c r="BT8" s="21"/>
      <c r="BU8" s="21">
        <v>64</v>
      </c>
      <c r="BV8" s="21"/>
      <c r="BW8" s="24">
        <v>39.4</v>
      </c>
      <c r="BX8" s="21">
        <v>38.1</v>
      </c>
      <c r="BY8" s="21">
        <v>37</v>
      </c>
      <c r="BZ8" s="21">
        <v>37.9</v>
      </c>
      <c r="CA8" s="21">
        <v>38.1</v>
      </c>
      <c r="CB8" s="21">
        <v>38</v>
      </c>
      <c r="CC8" s="21">
        <v>37</v>
      </c>
      <c r="CD8" s="21">
        <v>38.5</v>
      </c>
      <c r="CE8" s="21">
        <v>37.6</v>
      </c>
      <c r="CF8" s="6"/>
      <c r="CG8" s="24" t="s">
        <v>275</v>
      </c>
      <c r="CH8" s="21"/>
      <c r="CI8" s="21"/>
      <c r="CJ8" s="21" t="s">
        <v>276</v>
      </c>
      <c r="CK8" s="21"/>
      <c r="CL8" s="21" t="s">
        <v>277</v>
      </c>
      <c r="CM8" s="21"/>
      <c r="CN8" s="24" t="s">
        <v>278</v>
      </c>
      <c r="CO8" s="21"/>
      <c r="CP8" s="21"/>
      <c r="CQ8" s="21" t="s">
        <v>279</v>
      </c>
      <c r="CR8" s="21"/>
      <c r="CS8" s="21" t="s">
        <v>280</v>
      </c>
      <c r="CT8" s="21"/>
      <c r="CU8" s="24">
        <v>3</v>
      </c>
      <c r="CV8" s="21"/>
      <c r="CW8" s="21"/>
      <c r="CX8" s="21">
        <v>4</v>
      </c>
      <c r="CY8" s="21"/>
      <c r="CZ8" s="21">
        <v>2</v>
      </c>
      <c r="DA8" s="21"/>
      <c r="DB8" s="24" t="s">
        <v>281</v>
      </c>
      <c r="DC8" s="21"/>
      <c r="DD8" s="21"/>
      <c r="DE8" s="21" t="s">
        <v>266</v>
      </c>
      <c r="DF8" s="21"/>
      <c r="DG8" s="21" t="s">
        <v>282</v>
      </c>
      <c r="DH8" s="21"/>
      <c r="DI8" s="24" t="s">
        <v>283</v>
      </c>
      <c r="DJ8" s="21" t="s">
        <v>283</v>
      </c>
      <c r="DK8" s="21" t="s">
        <v>284</v>
      </c>
      <c r="DL8" s="21" t="s">
        <v>284</v>
      </c>
      <c r="DM8" s="21" t="s">
        <v>284</v>
      </c>
      <c r="DN8" s="21"/>
      <c r="DO8" s="21"/>
      <c r="DP8" s="26">
        <v>8</v>
      </c>
      <c r="DQ8" s="6"/>
      <c r="DR8" s="24">
        <v>85.3</v>
      </c>
      <c r="DS8" s="21">
        <v>118.7</v>
      </c>
      <c r="DT8" s="21">
        <v>89</v>
      </c>
      <c r="DU8" s="21">
        <v>223</v>
      </c>
      <c r="DV8" s="21">
        <v>108.9</v>
      </c>
      <c r="DW8" s="21">
        <v>110.8</v>
      </c>
      <c r="DX8" s="21">
        <v>74</v>
      </c>
      <c r="DY8" s="24">
        <v>0.5</v>
      </c>
      <c r="DZ8" s="21">
        <v>0.5</v>
      </c>
      <c r="EA8" s="21">
        <v>0.4</v>
      </c>
      <c r="EB8" s="21">
        <v>1</v>
      </c>
      <c r="EC8" s="21">
        <v>0.4</v>
      </c>
      <c r="ED8" s="21">
        <v>0.5</v>
      </c>
      <c r="EE8" s="21">
        <v>0.21</v>
      </c>
      <c r="EF8" s="29">
        <f t="shared" ref="EF8:EL8" si="22">DR8/DY8</f>
        <v>170.6</v>
      </c>
      <c r="EG8" s="30">
        <f t="shared" si="22"/>
        <v>237.4</v>
      </c>
      <c r="EH8" s="30">
        <f t="shared" si="22"/>
        <v>222.5</v>
      </c>
      <c r="EI8" s="30">
        <f t="shared" si="22"/>
        <v>223</v>
      </c>
      <c r="EJ8" s="30">
        <f t="shared" si="22"/>
        <v>272.25</v>
      </c>
      <c r="EK8" s="30">
        <f t="shared" si="22"/>
        <v>221.6</v>
      </c>
      <c r="EL8" s="30">
        <f t="shared" si="22"/>
        <v>352.38095238095241</v>
      </c>
      <c r="EM8" s="24">
        <v>1</v>
      </c>
      <c r="EN8" s="21">
        <v>1</v>
      </c>
      <c r="EO8" s="21">
        <v>1</v>
      </c>
      <c r="EP8" s="21">
        <v>1</v>
      </c>
      <c r="EQ8" s="21">
        <v>1</v>
      </c>
      <c r="ER8" s="21">
        <v>1</v>
      </c>
      <c r="ES8" s="21">
        <v>1</v>
      </c>
      <c r="ET8" s="24">
        <v>183</v>
      </c>
      <c r="EU8" s="21">
        <v>146</v>
      </c>
      <c r="EV8" s="21">
        <v>227</v>
      </c>
      <c r="EW8" s="21">
        <v>295</v>
      </c>
      <c r="EX8" s="21">
        <v>392</v>
      </c>
      <c r="EY8" s="21">
        <v>481</v>
      </c>
      <c r="EZ8" s="21">
        <v>571</v>
      </c>
      <c r="FA8" s="24">
        <v>12.6</v>
      </c>
      <c r="FB8" s="21">
        <v>9.5</v>
      </c>
      <c r="FC8" s="21">
        <v>8</v>
      </c>
      <c r="FD8" s="21">
        <v>6.5</v>
      </c>
      <c r="FE8" s="21">
        <v>6.5</v>
      </c>
      <c r="FF8" s="21">
        <v>5.9</v>
      </c>
      <c r="FG8" s="21">
        <v>5.8</v>
      </c>
      <c r="FH8" s="24">
        <v>5</v>
      </c>
      <c r="FI8" s="21">
        <v>8</v>
      </c>
      <c r="FJ8" s="21">
        <v>5</v>
      </c>
      <c r="FK8" s="21">
        <v>9</v>
      </c>
      <c r="FL8" s="21">
        <v>9</v>
      </c>
      <c r="FM8" s="21">
        <v>9</v>
      </c>
      <c r="FN8" s="21">
        <v>9</v>
      </c>
      <c r="FO8" s="24">
        <v>78</v>
      </c>
      <c r="FP8" s="21">
        <v>84</v>
      </c>
      <c r="FQ8" s="21">
        <v>91</v>
      </c>
      <c r="FR8" s="21">
        <v>115</v>
      </c>
      <c r="FS8" s="21">
        <v>103</v>
      </c>
      <c r="FT8" s="21">
        <v>104</v>
      </c>
      <c r="FU8" s="21">
        <v>85</v>
      </c>
      <c r="FV8" s="24">
        <v>0</v>
      </c>
      <c r="FW8" s="21">
        <v>0</v>
      </c>
      <c r="FX8" s="21">
        <v>0</v>
      </c>
      <c r="FY8" s="21">
        <v>0</v>
      </c>
      <c r="FZ8" s="21">
        <v>0</v>
      </c>
      <c r="GA8" s="21">
        <v>0</v>
      </c>
      <c r="GB8" s="21">
        <v>0</v>
      </c>
      <c r="GC8" s="24">
        <v>88</v>
      </c>
      <c r="GD8" s="21">
        <v>76</v>
      </c>
      <c r="GE8" s="21">
        <v>76</v>
      </c>
      <c r="GF8" s="21">
        <v>90</v>
      </c>
      <c r="GG8" s="21">
        <v>84</v>
      </c>
      <c r="GH8" s="21">
        <v>76</v>
      </c>
      <c r="GI8" s="21">
        <v>81</v>
      </c>
      <c r="GJ8" s="24">
        <v>1680</v>
      </c>
      <c r="GK8" s="21">
        <v>2190</v>
      </c>
      <c r="GL8" s="21">
        <v>3500</v>
      </c>
      <c r="GM8" s="21">
        <v>2690</v>
      </c>
      <c r="GN8" s="21">
        <v>2480</v>
      </c>
      <c r="GO8" s="21">
        <v>1985</v>
      </c>
      <c r="GP8" s="31">
        <v>1545</v>
      </c>
      <c r="GQ8" s="9"/>
      <c r="GR8" s="32">
        <v>12</v>
      </c>
      <c r="GS8" s="21">
        <v>45</v>
      </c>
      <c r="GT8" s="24">
        <v>12</v>
      </c>
      <c r="GU8" s="21">
        <v>45</v>
      </c>
      <c r="GV8" s="24">
        <v>14</v>
      </c>
      <c r="GW8" s="21">
        <v>55</v>
      </c>
      <c r="GX8" s="24">
        <v>11</v>
      </c>
      <c r="GY8" s="21">
        <v>45</v>
      </c>
      <c r="GZ8" s="24">
        <v>11</v>
      </c>
      <c r="HA8" s="21">
        <v>45</v>
      </c>
      <c r="HB8" s="24">
        <v>11</v>
      </c>
      <c r="HC8" s="21">
        <v>45</v>
      </c>
      <c r="HD8" s="24">
        <v>11</v>
      </c>
      <c r="HE8" s="21">
        <v>45</v>
      </c>
      <c r="HF8" s="6"/>
      <c r="HG8" s="21"/>
      <c r="HH8" s="21"/>
      <c r="HI8" s="21"/>
      <c r="HJ8" s="21"/>
      <c r="HK8" s="21"/>
      <c r="HL8" s="21"/>
      <c r="HM8" s="21"/>
      <c r="HN8" s="21"/>
      <c r="HO8" s="21"/>
      <c r="HP8" s="21"/>
      <c r="HQ8" s="21"/>
      <c r="HR8" s="21"/>
      <c r="HS8" s="21"/>
      <c r="HT8" s="21"/>
      <c r="HU8" s="21"/>
      <c r="HV8" s="6"/>
    </row>
    <row r="9" spans="1:239" ht="15.75" customHeight="1" x14ac:dyDescent="0.3">
      <c r="A9" s="3">
        <v>4</v>
      </c>
      <c r="B9" s="21" t="s">
        <v>269</v>
      </c>
      <c r="C9" s="22">
        <v>41197</v>
      </c>
      <c r="D9" s="22">
        <v>41198</v>
      </c>
      <c r="E9" s="21">
        <f t="shared" si="0"/>
        <v>1</v>
      </c>
      <c r="F9" s="21"/>
      <c r="G9" s="21" t="s">
        <v>285</v>
      </c>
      <c r="H9" s="23">
        <v>10365</v>
      </c>
      <c r="I9" s="21">
        <v>84</v>
      </c>
      <c r="J9" s="21"/>
      <c r="K9" s="21"/>
      <c r="L9" s="21" t="s">
        <v>286</v>
      </c>
      <c r="M9" s="21">
        <v>82</v>
      </c>
      <c r="N9" s="21">
        <v>93.6</v>
      </c>
      <c r="O9" s="21">
        <v>4</v>
      </c>
      <c r="P9" s="21" t="s">
        <v>287</v>
      </c>
      <c r="Q9" s="21">
        <v>1</v>
      </c>
      <c r="R9" s="21">
        <v>4</v>
      </c>
      <c r="S9" s="21" t="s">
        <v>287</v>
      </c>
      <c r="T9" s="21">
        <v>1</v>
      </c>
      <c r="U9" s="21">
        <v>4</v>
      </c>
      <c r="V9" s="21">
        <v>3</v>
      </c>
      <c r="W9" s="21">
        <v>3</v>
      </c>
      <c r="X9" s="6"/>
      <c r="Y9" s="24" t="s">
        <v>244</v>
      </c>
      <c r="Z9" s="21" t="s">
        <v>288</v>
      </c>
      <c r="AA9" s="25"/>
      <c r="AB9" s="25"/>
      <c r="AC9" s="21" t="s">
        <v>246</v>
      </c>
      <c r="AD9" s="21" t="s">
        <v>247</v>
      </c>
      <c r="AE9" s="21" t="s">
        <v>246</v>
      </c>
      <c r="AF9" s="21" t="s">
        <v>248</v>
      </c>
      <c r="AG9" s="21" t="s">
        <v>246</v>
      </c>
      <c r="AH9" s="21" t="s">
        <v>246</v>
      </c>
      <c r="AI9" s="21" t="s">
        <v>246</v>
      </c>
      <c r="AJ9" s="21" t="s">
        <v>249</v>
      </c>
      <c r="AK9" s="21">
        <v>0.4</v>
      </c>
      <c r="AL9" s="6"/>
      <c r="AM9" s="26" t="s">
        <v>250</v>
      </c>
      <c r="AN9" s="26" t="s">
        <v>274</v>
      </c>
      <c r="AO9" s="27">
        <v>0.4</v>
      </c>
      <c r="AP9" s="21">
        <v>1.37</v>
      </c>
      <c r="AQ9" s="21">
        <v>12.82</v>
      </c>
      <c r="AR9" s="21">
        <v>7.24</v>
      </c>
      <c r="AS9" s="21">
        <v>5.46</v>
      </c>
      <c r="AT9" s="21">
        <v>2.94</v>
      </c>
      <c r="AU9" s="21"/>
      <c r="AV9" s="21"/>
      <c r="AW9" s="21"/>
      <c r="AX9" s="28">
        <f t="shared" si="1"/>
        <v>2.4250000000000016</v>
      </c>
      <c r="AY9" s="28">
        <f t="shared" si="2"/>
        <v>4.6612719418872643</v>
      </c>
      <c r="AZ9" s="28">
        <f t="shared" si="3"/>
        <v>1.9814004883312681</v>
      </c>
      <c r="BA9" s="28">
        <f t="shared" ref="BA9:BB9" si="23">LOGEST(AP9:AQ9,AP$5:AQ$5)-1</f>
        <v>8.3576642335766405</v>
      </c>
      <c r="BB9" s="28">
        <f t="shared" si="23"/>
        <v>-0.43525741029641196</v>
      </c>
      <c r="BC9" s="28">
        <f t="shared" si="5"/>
        <v>1.2988413457319568</v>
      </c>
      <c r="BD9" s="28">
        <f t="shared" ref="BD9:BF9" si="24">((AP9/AO9)*100)-100</f>
        <v>242.5</v>
      </c>
      <c r="BE9" s="28">
        <f t="shared" si="24"/>
        <v>835.76642335766428</v>
      </c>
      <c r="BF9" s="28">
        <f t="shared" si="24"/>
        <v>-43.525741029641182</v>
      </c>
      <c r="BG9" s="28">
        <f t="shared" si="7"/>
        <v>3104.9999999999995</v>
      </c>
      <c r="BH9" s="28">
        <f t="shared" si="8"/>
        <v>1709.9999999999998</v>
      </c>
      <c r="BI9" s="28">
        <f t="shared" si="9"/>
        <v>428.46715328467144</v>
      </c>
      <c r="BJ9" s="3">
        <f t="shared" ref="BJ9:BL9" si="25">AP9-AO9</f>
        <v>0.97000000000000008</v>
      </c>
      <c r="BK9" s="3">
        <f t="shared" si="25"/>
        <v>11.45</v>
      </c>
      <c r="BL9" s="3">
        <f t="shared" si="25"/>
        <v>-5.58</v>
      </c>
      <c r="BM9" s="3">
        <f t="shared" si="11"/>
        <v>12.42</v>
      </c>
      <c r="BN9" s="3">
        <f t="shared" si="12"/>
        <v>6.84</v>
      </c>
      <c r="BO9" s="3">
        <f t="shared" si="13"/>
        <v>5.87</v>
      </c>
      <c r="BP9" s="24">
        <v>95.7</v>
      </c>
      <c r="BQ9" s="21">
        <v>230</v>
      </c>
      <c r="BR9" s="21">
        <v>253.4</v>
      </c>
      <c r="BS9" s="21"/>
      <c r="BT9" s="21"/>
      <c r="BU9" s="21"/>
      <c r="BV9" s="21"/>
      <c r="BW9" s="24">
        <v>38.1</v>
      </c>
      <c r="BX9" s="21">
        <v>38</v>
      </c>
      <c r="BY9" s="21">
        <v>35</v>
      </c>
      <c r="BZ9" s="21">
        <v>36.5</v>
      </c>
      <c r="CA9" s="21">
        <v>36</v>
      </c>
      <c r="CB9" s="21">
        <v>36.6</v>
      </c>
      <c r="CC9" s="21"/>
      <c r="CD9" s="21"/>
      <c r="CE9" s="21"/>
      <c r="CF9" s="6"/>
      <c r="CG9" s="24" t="s">
        <v>289</v>
      </c>
      <c r="CH9" s="21"/>
      <c r="CI9" s="21"/>
      <c r="CJ9" s="21"/>
      <c r="CK9" s="21"/>
      <c r="CL9" s="21"/>
      <c r="CM9" s="21"/>
      <c r="CN9" s="24" t="s">
        <v>290</v>
      </c>
      <c r="CO9" s="21"/>
      <c r="CP9" s="21"/>
      <c r="CQ9" s="21"/>
      <c r="CR9" s="21"/>
      <c r="CS9" s="21"/>
      <c r="CT9" s="21"/>
      <c r="CU9" s="24">
        <v>2</v>
      </c>
      <c r="CV9" s="21"/>
      <c r="CW9" s="21"/>
      <c r="CX9" s="21"/>
      <c r="CY9" s="21"/>
      <c r="CZ9" s="21"/>
      <c r="DA9" s="21"/>
      <c r="DB9" s="24" t="s">
        <v>291</v>
      </c>
      <c r="DC9" s="21"/>
      <c r="DD9" s="21"/>
      <c r="DE9" s="21"/>
      <c r="DF9" s="21"/>
      <c r="DG9" s="21"/>
      <c r="DH9" s="21"/>
      <c r="DI9" s="24" t="s">
        <v>292</v>
      </c>
      <c r="DJ9" s="21" t="s">
        <v>292</v>
      </c>
      <c r="DK9" s="21" t="s">
        <v>292</v>
      </c>
      <c r="DL9" s="21" t="s">
        <v>293</v>
      </c>
      <c r="DM9" s="21"/>
      <c r="DN9" s="21"/>
      <c r="DO9" s="21"/>
      <c r="DP9" s="26">
        <v>8</v>
      </c>
      <c r="DQ9" s="6"/>
      <c r="DR9" s="24">
        <v>58.4</v>
      </c>
      <c r="DS9" s="21">
        <v>94.4</v>
      </c>
      <c r="DT9" s="21">
        <v>83.5</v>
      </c>
      <c r="DU9" s="21">
        <v>116.1</v>
      </c>
      <c r="DV9" s="21"/>
      <c r="DW9" s="21"/>
      <c r="DX9" s="21"/>
      <c r="DY9" s="24">
        <v>0.8</v>
      </c>
      <c r="DZ9" s="21">
        <v>0.6</v>
      </c>
      <c r="EA9" s="21">
        <v>0.5</v>
      </c>
      <c r="EB9" s="21">
        <v>0.5</v>
      </c>
      <c r="EC9" s="21"/>
      <c r="ED9" s="21"/>
      <c r="EE9" s="21"/>
      <c r="EF9" s="29">
        <f t="shared" ref="EF9:EI9" si="26">DR9/DY9</f>
        <v>73</v>
      </c>
      <c r="EG9" s="30">
        <f t="shared" si="26"/>
        <v>157.33333333333334</v>
      </c>
      <c r="EH9" s="30">
        <f t="shared" si="26"/>
        <v>167</v>
      </c>
      <c r="EI9" s="30">
        <f t="shared" si="26"/>
        <v>232.2</v>
      </c>
      <c r="EJ9" s="30"/>
      <c r="EK9" s="30"/>
      <c r="EL9" s="30"/>
      <c r="EM9" s="24">
        <v>1</v>
      </c>
      <c r="EN9" s="21">
        <v>1</v>
      </c>
      <c r="EO9" s="21">
        <v>1</v>
      </c>
      <c r="EP9" s="21">
        <v>1</v>
      </c>
      <c r="EQ9" s="21"/>
      <c r="ER9" s="21"/>
      <c r="ES9" s="21"/>
      <c r="ET9" s="24">
        <v>212</v>
      </c>
      <c r="EU9" s="21">
        <v>192</v>
      </c>
      <c r="EV9" s="21">
        <v>191</v>
      </c>
      <c r="EW9" s="21">
        <v>189</v>
      </c>
      <c r="EX9" s="21"/>
      <c r="EY9" s="21"/>
      <c r="EZ9" s="21"/>
      <c r="FA9" s="24">
        <v>8.5</v>
      </c>
      <c r="FB9" s="21">
        <v>4.7</v>
      </c>
      <c r="FC9" s="21">
        <v>6.9</v>
      </c>
      <c r="FD9" s="21">
        <v>7</v>
      </c>
      <c r="FE9" s="21"/>
      <c r="FF9" s="21"/>
      <c r="FG9" s="21"/>
      <c r="FH9" s="24">
        <v>11</v>
      </c>
      <c r="FI9" s="21">
        <v>5</v>
      </c>
      <c r="FJ9" s="21">
        <v>3</v>
      </c>
      <c r="FK9" s="21">
        <v>14</v>
      </c>
      <c r="FL9" s="21"/>
      <c r="FM9" s="21"/>
      <c r="FN9" s="21"/>
      <c r="FO9" s="24">
        <v>71</v>
      </c>
      <c r="FP9" s="21">
        <v>74</v>
      </c>
      <c r="FQ9" s="21">
        <v>80</v>
      </c>
      <c r="FR9" s="21">
        <v>100</v>
      </c>
      <c r="FS9" s="21"/>
      <c r="FT9" s="21"/>
      <c r="FU9" s="21"/>
      <c r="FV9" s="24" t="s">
        <v>294</v>
      </c>
      <c r="FW9" s="21" t="s">
        <v>295</v>
      </c>
      <c r="FX9" s="21" t="s">
        <v>296</v>
      </c>
      <c r="FY9" s="21">
        <v>0</v>
      </c>
      <c r="FZ9" s="21"/>
      <c r="GA9" s="21"/>
      <c r="GB9" s="21"/>
      <c r="GC9" s="24">
        <v>180</v>
      </c>
      <c r="GD9" s="21">
        <v>196</v>
      </c>
      <c r="GE9" s="21">
        <v>195</v>
      </c>
      <c r="GF9" s="21">
        <v>164</v>
      </c>
      <c r="GG9" s="21"/>
      <c r="GH9" s="21"/>
      <c r="GI9" s="21"/>
      <c r="GJ9" s="24">
        <v>1200</v>
      </c>
      <c r="GK9" s="21">
        <v>1480</v>
      </c>
      <c r="GL9" s="21">
        <v>2710</v>
      </c>
      <c r="GM9" s="21">
        <v>2995</v>
      </c>
      <c r="GN9" s="21"/>
      <c r="GO9" s="21"/>
      <c r="GP9" s="31"/>
      <c r="GQ9" s="9"/>
      <c r="GR9" s="32">
        <v>14</v>
      </c>
      <c r="GS9" s="21">
        <v>55</v>
      </c>
      <c r="GT9" s="24">
        <v>16</v>
      </c>
      <c r="GU9" s="21">
        <v>90</v>
      </c>
      <c r="GV9" s="24">
        <v>16</v>
      </c>
      <c r="GW9" s="21">
        <v>90</v>
      </c>
      <c r="GX9" s="24">
        <v>8</v>
      </c>
      <c r="GY9" s="21">
        <v>18</v>
      </c>
      <c r="GZ9" s="24"/>
      <c r="HA9" s="21"/>
      <c r="HB9" s="24"/>
      <c r="HC9" s="21"/>
      <c r="HD9" s="24"/>
      <c r="HE9" s="21"/>
      <c r="HF9" s="6"/>
      <c r="HG9" s="21"/>
      <c r="HH9" s="21"/>
      <c r="HI9" s="21"/>
      <c r="HJ9" s="21"/>
      <c r="HK9" s="21"/>
      <c r="HL9" s="21"/>
      <c r="HM9" s="21"/>
      <c r="HN9" s="21"/>
      <c r="HO9" s="21"/>
      <c r="HP9" s="21"/>
      <c r="HQ9" s="21"/>
      <c r="HR9" s="21"/>
      <c r="HS9" s="21"/>
      <c r="HT9" s="21"/>
      <c r="HU9" s="21"/>
      <c r="HV9" s="6"/>
    </row>
    <row r="10" spans="1:239" ht="15.75" customHeight="1" x14ac:dyDescent="0.3">
      <c r="A10" s="3">
        <v>5</v>
      </c>
      <c r="B10" s="21" t="s">
        <v>239</v>
      </c>
      <c r="C10" s="22">
        <v>41200</v>
      </c>
      <c r="D10" s="22">
        <v>41200</v>
      </c>
      <c r="E10" s="21">
        <f t="shared" si="0"/>
        <v>0</v>
      </c>
      <c r="F10" s="21" t="s">
        <v>240</v>
      </c>
      <c r="G10" s="21"/>
      <c r="H10" s="23">
        <v>18191</v>
      </c>
      <c r="I10" s="21">
        <v>63</v>
      </c>
      <c r="J10" s="21"/>
      <c r="K10" s="21"/>
      <c r="L10" s="21" t="s">
        <v>297</v>
      </c>
      <c r="M10" s="21">
        <v>47</v>
      </c>
      <c r="N10" s="21">
        <v>39</v>
      </c>
      <c r="O10" s="21">
        <v>8</v>
      </c>
      <c r="P10" s="21" t="s">
        <v>271</v>
      </c>
      <c r="Q10" s="21">
        <v>1</v>
      </c>
      <c r="R10" s="21">
        <v>33</v>
      </c>
      <c r="S10" s="21" t="s">
        <v>272</v>
      </c>
      <c r="T10" s="21">
        <v>1</v>
      </c>
      <c r="U10" s="21">
        <v>0</v>
      </c>
      <c r="V10" s="21">
        <v>3</v>
      </c>
      <c r="W10" s="21">
        <v>3</v>
      </c>
      <c r="X10" s="6"/>
      <c r="Y10" s="24" t="s">
        <v>298</v>
      </c>
      <c r="Z10" s="21" t="s">
        <v>299</v>
      </c>
      <c r="AA10" s="25"/>
      <c r="AB10" s="25"/>
      <c r="AC10" s="21" t="s">
        <v>249</v>
      </c>
      <c r="AD10" s="21"/>
      <c r="AE10" s="21" t="s">
        <v>246</v>
      </c>
      <c r="AF10" s="21" t="s">
        <v>248</v>
      </c>
      <c r="AG10" s="21" t="s">
        <v>246</v>
      </c>
      <c r="AH10" s="21" t="s">
        <v>249</v>
      </c>
      <c r="AI10" s="21" t="s">
        <v>246</v>
      </c>
      <c r="AJ10" s="21" t="s">
        <v>246</v>
      </c>
      <c r="AK10" s="21">
        <v>265</v>
      </c>
      <c r="AL10" s="6"/>
      <c r="AM10" s="26" t="s">
        <v>250</v>
      </c>
      <c r="AN10" s="26" t="s">
        <v>274</v>
      </c>
      <c r="AO10" s="27">
        <v>65.5</v>
      </c>
      <c r="AP10" s="21">
        <v>99.7</v>
      </c>
      <c r="AQ10" s="21">
        <v>235</v>
      </c>
      <c r="AR10" s="21">
        <v>116</v>
      </c>
      <c r="AS10" s="21">
        <v>71.3</v>
      </c>
      <c r="AT10" s="21">
        <v>62.4</v>
      </c>
      <c r="AU10" s="21">
        <v>49.6</v>
      </c>
      <c r="AV10" s="21">
        <v>23.54</v>
      </c>
      <c r="AW10" s="21">
        <v>7.55</v>
      </c>
      <c r="AX10" s="28">
        <f t="shared" si="1"/>
        <v>0.52213740458015168</v>
      </c>
      <c r="AY10" s="28">
        <f t="shared" si="2"/>
        <v>0.89414525830042457</v>
      </c>
      <c r="AZ10" s="28">
        <f t="shared" si="3"/>
        <v>0.2933089326187257</v>
      </c>
      <c r="BA10" s="28">
        <f t="shared" ref="BA10:BB10" si="27">LOGEST(AP10:AQ10,AP$5:AQ$5)-1</f>
        <v>1.3570712136409244</v>
      </c>
      <c r="BB10" s="28">
        <f t="shared" si="27"/>
        <v>-0.50638297872340443</v>
      </c>
      <c r="BC10" s="28">
        <f t="shared" si="5"/>
        <v>7.8652154966670995E-2</v>
      </c>
      <c r="BD10" s="28">
        <f t="shared" ref="BD10:BF10" si="28">((AP10/AO10)*100)-100</f>
        <v>52.21374045801528</v>
      </c>
      <c r="BE10" s="28">
        <f t="shared" si="28"/>
        <v>135.70712136409227</v>
      </c>
      <c r="BF10" s="28">
        <f t="shared" si="28"/>
        <v>-50.638297872340424</v>
      </c>
      <c r="BG10" s="28">
        <f t="shared" si="7"/>
        <v>258.77862595419845</v>
      </c>
      <c r="BH10" s="28">
        <f t="shared" si="8"/>
        <v>77.099236641221381</v>
      </c>
      <c r="BI10" s="28">
        <f t="shared" si="9"/>
        <v>16.349047141424265</v>
      </c>
      <c r="BJ10" s="3">
        <f t="shared" ref="BJ10:BL10" si="29">AP10-AO10</f>
        <v>34.200000000000003</v>
      </c>
      <c r="BK10" s="3">
        <f t="shared" si="29"/>
        <v>135.30000000000001</v>
      </c>
      <c r="BL10" s="3">
        <f t="shared" si="29"/>
        <v>-119</v>
      </c>
      <c r="BM10" s="3">
        <f t="shared" si="11"/>
        <v>169.5</v>
      </c>
      <c r="BN10" s="3">
        <f t="shared" si="12"/>
        <v>50.5</v>
      </c>
      <c r="BO10" s="3">
        <f t="shared" si="13"/>
        <v>16.299999999999997</v>
      </c>
      <c r="BP10" s="24">
        <v>259</v>
      </c>
      <c r="BQ10" s="21">
        <v>368.3</v>
      </c>
      <c r="BR10" s="21">
        <v>378</v>
      </c>
      <c r="BS10" s="21"/>
      <c r="BT10" s="21"/>
      <c r="BU10" s="21"/>
      <c r="BV10" s="21">
        <v>98.6</v>
      </c>
      <c r="BW10" s="24">
        <v>36.4</v>
      </c>
      <c r="BX10" s="21">
        <v>36</v>
      </c>
      <c r="BY10" s="21">
        <v>36.1</v>
      </c>
      <c r="BZ10" s="21">
        <v>36</v>
      </c>
      <c r="CA10" s="21">
        <v>36.1</v>
      </c>
      <c r="CB10" s="21">
        <v>36.5</v>
      </c>
      <c r="CC10" s="21">
        <v>36.5</v>
      </c>
      <c r="CD10" s="21">
        <v>36</v>
      </c>
      <c r="CE10" s="21">
        <v>36.4</v>
      </c>
      <c r="CF10" s="6"/>
      <c r="CG10" s="24" t="s">
        <v>300</v>
      </c>
      <c r="CH10" s="21" t="s">
        <v>301</v>
      </c>
      <c r="CI10" s="21" t="s">
        <v>302</v>
      </c>
      <c r="CJ10" s="21"/>
      <c r="CK10" s="21"/>
      <c r="CL10" s="21"/>
      <c r="CM10" s="21"/>
      <c r="CN10" s="24" t="s">
        <v>303</v>
      </c>
      <c r="CO10" s="21" t="s">
        <v>304</v>
      </c>
      <c r="CP10" s="21" t="s">
        <v>305</v>
      </c>
      <c r="CQ10" s="21"/>
      <c r="CR10" s="21"/>
      <c r="CS10" s="21"/>
      <c r="CT10" s="21"/>
      <c r="CU10" s="24" t="s">
        <v>266</v>
      </c>
      <c r="CV10" s="21" t="s">
        <v>266</v>
      </c>
      <c r="CW10" s="21" t="s">
        <v>266</v>
      </c>
      <c r="CX10" s="21"/>
      <c r="CY10" s="21"/>
      <c r="CZ10" s="21"/>
      <c r="DA10" s="21"/>
      <c r="DB10" s="24" t="s">
        <v>266</v>
      </c>
      <c r="DC10" s="21" t="s">
        <v>266</v>
      </c>
      <c r="DD10" s="21" t="s">
        <v>266</v>
      </c>
      <c r="DE10" s="21"/>
      <c r="DF10" s="21"/>
      <c r="DG10" s="21"/>
      <c r="DH10" s="21"/>
      <c r="DI10" s="24" t="s">
        <v>306</v>
      </c>
      <c r="DJ10" s="21" t="s">
        <v>307</v>
      </c>
      <c r="DK10" s="21" t="s">
        <v>308</v>
      </c>
      <c r="DL10" s="21" t="s">
        <v>308</v>
      </c>
      <c r="DM10" s="21" t="s">
        <v>308</v>
      </c>
      <c r="DN10" s="21" t="s">
        <v>309</v>
      </c>
      <c r="DO10" s="21" t="s">
        <v>309</v>
      </c>
      <c r="DP10" s="26">
        <v>8</v>
      </c>
      <c r="DQ10" s="6"/>
      <c r="DR10" s="24">
        <v>42.9</v>
      </c>
      <c r="DS10" s="21">
        <v>44.7</v>
      </c>
      <c r="DT10" s="21">
        <v>92.4</v>
      </c>
      <c r="DU10" s="21">
        <v>92</v>
      </c>
      <c r="DV10" s="21">
        <v>92</v>
      </c>
      <c r="DW10" s="21">
        <v>92</v>
      </c>
      <c r="DX10" s="21">
        <v>92</v>
      </c>
      <c r="DY10" s="24">
        <v>0.5</v>
      </c>
      <c r="DZ10" s="21">
        <v>0.5</v>
      </c>
      <c r="EA10" s="21">
        <v>0.5</v>
      </c>
      <c r="EB10" s="21">
        <v>0.35</v>
      </c>
      <c r="EC10" s="21">
        <v>0.35</v>
      </c>
      <c r="ED10" s="21">
        <v>0.35</v>
      </c>
      <c r="EE10" s="21">
        <v>0.35</v>
      </c>
      <c r="EF10" s="29">
        <f t="shared" ref="EF10:EL10" si="30">DR10/DY10</f>
        <v>85.8</v>
      </c>
      <c r="EG10" s="30">
        <f t="shared" si="30"/>
        <v>89.4</v>
      </c>
      <c r="EH10" s="30">
        <f t="shared" si="30"/>
        <v>184.8</v>
      </c>
      <c r="EI10" s="30">
        <f t="shared" si="30"/>
        <v>262.85714285714289</v>
      </c>
      <c r="EJ10" s="30">
        <f t="shared" si="30"/>
        <v>262.85714285714289</v>
      </c>
      <c r="EK10" s="30">
        <f t="shared" si="30"/>
        <v>262.85714285714289</v>
      </c>
      <c r="EL10" s="30">
        <f t="shared" si="30"/>
        <v>262.85714285714289</v>
      </c>
      <c r="EM10" s="24">
        <v>1</v>
      </c>
      <c r="EN10" s="21">
        <v>1</v>
      </c>
      <c r="EO10" s="21">
        <v>1</v>
      </c>
      <c r="EP10" s="21">
        <v>1</v>
      </c>
      <c r="EQ10" s="21">
        <v>1</v>
      </c>
      <c r="ER10" s="21">
        <v>1</v>
      </c>
      <c r="ES10" s="21">
        <v>1</v>
      </c>
      <c r="ET10" s="24">
        <v>161</v>
      </c>
      <c r="EU10" s="21">
        <v>118</v>
      </c>
      <c r="EV10" s="21">
        <v>94</v>
      </c>
      <c r="EW10" s="21">
        <v>140</v>
      </c>
      <c r="EX10" s="21">
        <v>173</v>
      </c>
      <c r="EY10" s="21">
        <v>196</v>
      </c>
      <c r="EZ10" s="21">
        <v>265</v>
      </c>
      <c r="FA10" s="24">
        <v>9</v>
      </c>
      <c r="FB10" s="21">
        <v>11.8</v>
      </c>
      <c r="FC10" s="21">
        <v>10.7</v>
      </c>
      <c r="FD10" s="21">
        <v>9</v>
      </c>
      <c r="FE10" s="21">
        <v>7.9</v>
      </c>
      <c r="FF10" s="21">
        <v>6.1</v>
      </c>
      <c r="FG10" s="21">
        <v>6.5</v>
      </c>
      <c r="FH10" s="24">
        <v>15</v>
      </c>
      <c r="FI10" s="21">
        <v>15</v>
      </c>
      <c r="FJ10" s="21">
        <v>15</v>
      </c>
      <c r="FK10" s="21">
        <v>15</v>
      </c>
      <c r="FL10" s="21">
        <v>15</v>
      </c>
      <c r="FM10" s="21">
        <v>15</v>
      </c>
      <c r="FN10" s="21">
        <v>15</v>
      </c>
      <c r="FO10" s="24">
        <v>86</v>
      </c>
      <c r="FP10" s="21">
        <v>81</v>
      </c>
      <c r="FQ10" s="21">
        <v>101</v>
      </c>
      <c r="FR10" s="21">
        <v>100</v>
      </c>
      <c r="FS10" s="21">
        <v>89</v>
      </c>
      <c r="FT10" s="21">
        <v>84</v>
      </c>
      <c r="FU10" s="21">
        <v>101</v>
      </c>
      <c r="FV10" s="24">
        <v>0</v>
      </c>
      <c r="FW10" s="21">
        <v>0</v>
      </c>
      <c r="FX10" s="21" t="s">
        <v>296</v>
      </c>
      <c r="FY10" s="21" t="s">
        <v>310</v>
      </c>
      <c r="FZ10" s="21" t="s">
        <v>311</v>
      </c>
      <c r="GA10" s="21">
        <v>0</v>
      </c>
      <c r="GB10" s="21">
        <v>0</v>
      </c>
      <c r="GC10" s="24">
        <v>473</v>
      </c>
      <c r="GD10" s="21">
        <v>508</v>
      </c>
      <c r="GE10" s="21">
        <v>483</v>
      </c>
      <c r="GF10" s="21">
        <v>335</v>
      </c>
      <c r="GG10" s="21">
        <v>189</v>
      </c>
      <c r="GH10" s="21">
        <v>118</v>
      </c>
      <c r="GI10" s="21">
        <v>126</v>
      </c>
      <c r="GJ10" s="24">
        <v>600</v>
      </c>
      <c r="GK10" s="21">
        <v>400</v>
      </c>
      <c r="GL10" s="21">
        <v>1830</v>
      </c>
      <c r="GM10" s="21">
        <v>2500</v>
      </c>
      <c r="GN10" s="21">
        <v>5020</v>
      </c>
      <c r="GO10" s="21">
        <v>2970</v>
      </c>
      <c r="GP10" s="31">
        <v>3700</v>
      </c>
      <c r="GQ10" s="9"/>
      <c r="GR10" s="32">
        <v>8</v>
      </c>
      <c r="GS10" s="21">
        <v>18</v>
      </c>
      <c r="GT10" s="24">
        <v>9</v>
      </c>
      <c r="GU10" s="21">
        <v>18</v>
      </c>
      <c r="GV10" s="24">
        <v>14</v>
      </c>
      <c r="GW10" s="21">
        <v>55</v>
      </c>
      <c r="GX10" s="24">
        <v>15</v>
      </c>
      <c r="GY10" s="21">
        <v>80</v>
      </c>
      <c r="GZ10" s="24">
        <v>13</v>
      </c>
      <c r="HA10" s="21">
        <v>55</v>
      </c>
      <c r="HB10" s="24">
        <v>10</v>
      </c>
      <c r="HC10" s="21">
        <v>45</v>
      </c>
      <c r="HD10" s="24">
        <v>10</v>
      </c>
      <c r="HE10" s="21">
        <v>45</v>
      </c>
      <c r="HF10" s="6"/>
      <c r="HG10" s="21"/>
      <c r="HH10" s="21"/>
      <c r="HI10" s="21"/>
      <c r="HJ10" s="21"/>
      <c r="HK10" s="21"/>
      <c r="HL10" s="21"/>
      <c r="HM10" s="21"/>
      <c r="HN10" s="21"/>
      <c r="HO10" s="21"/>
      <c r="HP10" s="21"/>
      <c r="HQ10" s="21"/>
      <c r="HR10" s="21"/>
      <c r="HS10" s="21"/>
      <c r="HT10" s="21"/>
      <c r="HU10" s="21"/>
      <c r="HV10" s="6"/>
    </row>
    <row r="11" spans="1:239" ht="15.75" customHeight="1" x14ac:dyDescent="0.3">
      <c r="A11" s="3">
        <v>6</v>
      </c>
      <c r="B11" s="21" t="s">
        <v>239</v>
      </c>
      <c r="C11" s="22">
        <v>41199</v>
      </c>
      <c r="D11" s="22">
        <v>41199</v>
      </c>
      <c r="E11" s="21">
        <f t="shared" si="0"/>
        <v>0</v>
      </c>
      <c r="F11" s="21" t="s">
        <v>240</v>
      </c>
      <c r="G11" s="21"/>
      <c r="H11" s="23">
        <v>20232</v>
      </c>
      <c r="I11" s="21">
        <v>57</v>
      </c>
      <c r="J11" s="21"/>
      <c r="K11" s="21"/>
      <c r="L11" s="21" t="s">
        <v>312</v>
      </c>
      <c r="M11" s="21">
        <v>49</v>
      </c>
      <c r="N11" s="21">
        <v>43.8</v>
      </c>
      <c r="O11" s="21">
        <v>15</v>
      </c>
      <c r="P11" s="21" t="s">
        <v>313</v>
      </c>
      <c r="Q11" s="21">
        <v>1</v>
      </c>
      <c r="R11" s="21">
        <v>45</v>
      </c>
      <c r="S11" s="21" t="s">
        <v>272</v>
      </c>
      <c r="T11" s="21">
        <v>1</v>
      </c>
      <c r="U11" s="21">
        <v>4</v>
      </c>
      <c r="V11" s="21">
        <v>4</v>
      </c>
      <c r="W11" s="21">
        <v>4</v>
      </c>
      <c r="X11" s="6"/>
      <c r="Y11" s="24" t="s">
        <v>298</v>
      </c>
      <c r="Z11" s="21" t="s">
        <v>299</v>
      </c>
      <c r="AA11" s="25"/>
      <c r="AB11" s="25"/>
      <c r="AC11" s="21" t="s">
        <v>249</v>
      </c>
      <c r="AD11" s="21"/>
      <c r="AE11" s="21" t="s">
        <v>246</v>
      </c>
      <c r="AF11" s="21" t="s">
        <v>248</v>
      </c>
      <c r="AG11" s="21" t="s">
        <v>249</v>
      </c>
      <c r="AH11" s="21" t="s">
        <v>246</v>
      </c>
      <c r="AI11" s="21" t="s">
        <v>249</v>
      </c>
      <c r="AJ11" s="21" t="s">
        <v>246</v>
      </c>
      <c r="AK11" s="21">
        <v>2.99</v>
      </c>
      <c r="AL11" s="6"/>
      <c r="AM11" s="26" t="s">
        <v>250</v>
      </c>
      <c r="AN11" s="26" t="s">
        <v>274</v>
      </c>
      <c r="AO11" s="27">
        <v>2.99</v>
      </c>
      <c r="AP11" s="21">
        <v>3.71</v>
      </c>
      <c r="AQ11" s="21">
        <v>4.58</v>
      </c>
      <c r="AR11" s="21">
        <v>2.52</v>
      </c>
      <c r="AS11" s="21">
        <v>1.89</v>
      </c>
      <c r="AT11" s="21">
        <v>1.28</v>
      </c>
      <c r="AU11" s="21">
        <v>1.04</v>
      </c>
      <c r="AV11" s="21">
        <v>0.5</v>
      </c>
      <c r="AW11" s="21">
        <v>0.37</v>
      </c>
      <c r="AX11" s="28">
        <f t="shared" si="1"/>
        <v>0.24080267558528456</v>
      </c>
      <c r="AY11" s="28">
        <f t="shared" si="2"/>
        <v>0.23764800135209541</v>
      </c>
      <c r="AZ11" s="28">
        <f t="shared" si="3"/>
        <v>-2.9785049531719232E-2</v>
      </c>
      <c r="BA11" s="28">
        <f t="shared" ref="BA11:BB11" si="31">LOGEST(AP11:AQ11,AP$5:AQ$5)-1</f>
        <v>0.23450134770889486</v>
      </c>
      <c r="BB11" s="28">
        <f t="shared" si="31"/>
        <v>-0.44978165938864634</v>
      </c>
      <c r="BC11" s="28">
        <f t="shared" si="5"/>
        <v>-0.17583661630786585</v>
      </c>
      <c r="BD11" s="28">
        <f t="shared" ref="BD11:BF11" si="32">((AP11/AO11)*100)-100</f>
        <v>24.080267558528419</v>
      </c>
      <c r="BE11" s="28">
        <f t="shared" si="32"/>
        <v>23.450134770889491</v>
      </c>
      <c r="BF11" s="28">
        <f t="shared" si="32"/>
        <v>-44.978165938864635</v>
      </c>
      <c r="BG11" s="28">
        <f t="shared" si="7"/>
        <v>53.177257525083604</v>
      </c>
      <c r="BH11" s="28">
        <f t="shared" si="8"/>
        <v>-15.719063545150505</v>
      </c>
      <c r="BI11" s="28">
        <f t="shared" si="9"/>
        <v>-32.075471698113205</v>
      </c>
      <c r="BJ11" s="3">
        <f t="shared" ref="BJ11:BL11" si="33">AP11-AO11</f>
        <v>0.71999999999999975</v>
      </c>
      <c r="BK11" s="3">
        <f t="shared" si="33"/>
        <v>0.87000000000000011</v>
      </c>
      <c r="BL11" s="3">
        <f t="shared" si="33"/>
        <v>-2.06</v>
      </c>
      <c r="BM11" s="3">
        <f t="shared" si="11"/>
        <v>1.5899999999999999</v>
      </c>
      <c r="BN11" s="3">
        <f t="shared" si="12"/>
        <v>-0.4700000000000002</v>
      </c>
      <c r="BO11" s="3">
        <f t="shared" si="13"/>
        <v>-1.19</v>
      </c>
      <c r="BP11" s="24">
        <v>179.5</v>
      </c>
      <c r="BQ11" s="21">
        <v>180</v>
      </c>
      <c r="BR11" s="21"/>
      <c r="BS11" s="21"/>
      <c r="BT11" s="21">
        <v>167</v>
      </c>
      <c r="BU11" s="21">
        <v>171.9</v>
      </c>
      <c r="BV11" s="21"/>
      <c r="BW11" s="24">
        <v>36.4</v>
      </c>
      <c r="BX11" s="21">
        <v>36</v>
      </c>
      <c r="BY11" s="21">
        <v>37.6</v>
      </c>
      <c r="BZ11" s="21">
        <v>38.1</v>
      </c>
      <c r="CA11" s="21">
        <v>38.1</v>
      </c>
      <c r="CB11" s="21">
        <v>38</v>
      </c>
      <c r="CC11" s="21">
        <v>36</v>
      </c>
      <c r="CD11" s="21">
        <v>36.9</v>
      </c>
      <c r="CE11" s="21">
        <v>37.4</v>
      </c>
      <c r="CF11" s="6"/>
      <c r="CG11" s="24" t="s">
        <v>314</v>
      </c>
      <c r="CH11" s="21"/>
      <c r="CI11" s="21"/>
      <c r="CJ11" s="21"/>
      <c r="CK11" s="21" t="s">
        <v>315</v>
      </c>
      <c r="CL11" s="21" t="s">
        <v>316</v>
      </c>
      <c r="CM11" s="21"/>
      <c r="CN11" s="24" t="s">
        <v>317</v>
      </c>
      <c r="CO11" s="21"/>
      <c r="CP11" s="21"/>
      <c r="CQ11" s="21"/>
      <c r="CR11" s="21" t="s">
        <v>318</v>
      </c>
      <c r="CS11" s="21" t="s">
        <v>303</v>
      </c>
      <c r="CT11" s="21"/>
      <c r="CU11" s="24">
        <v>2</v>
      </c>
      <c r="CV11" s="21"/>
      <c r="CW11" s="21"/>
      <c r="CX11" s="21"/>
      <c r="CY11" s="21">
        <v>1</v>
      </c>
      <c r="CZ11" s="21">
        <v>1</v>
      </c>
      <c r="DA11" s="21"/>
      <c r="DB11" s="24" t="s">
        <v>266</v>
      </c>
      <c r="DC11" s="21"/>
      <c r="DD11" s="21"/>
      <c r="DE11" s="21"/>
      <c r="DF11" s="21" t="s">
        <v>266</v>
      </c>
      <c r="DG11" s="21" t="s">
        <v>266</v>
      </c>
      <c r="DH11" s="21"/>
      <c r="DI11" s="24" t="s">
        <v>307</v>
      </c>
      <c r="DJ11" s="21" t="s">
        <v>307</v>
      </c>
      <c r="DK11" s="21" t="s">
        <v>319</v>
      </c>
      <c r="DL11" s="21" t="s">
        <v>320</v>
      </c>
      <c r="DM11" s="21" t="s">
        <v>320</v>
      </c>
      <c r="DN11" s="21" t="s">
        <v>320</v>
      </c>
      <c r="DO11" s="21" t="s">
        <v>320</v>
      </c>
      <c r="DP11" s="26">
        <v>9</v>
      </c>
      <c r="DQ11" s="6"/>
      <c r="DR11" s="24">
        <v>96.1</v>
      </c>
      <c r="DS11" s="21">
        <v>101.3</v>
      </c>
      <c r="DT11" s="21">
        <v>106.1</v>
      </c>
      <c r="DU11" s="21">
        <v>106.5</v>
      </c>
      <c r="DV11" s="21">
        <v>120.5</v>
      </c>
      <c r="DW11" s="21">
        <v>100.1</v>
      </c>
      <c r="DX11" s="21">
        <v>108.9</v>
      </c>
      <c r="DY11" s="24">
        <v>0.6</v>
      </c>
      <c r="DZ11" s="21">
        <v>0.5</v>
      </c>
      <c r="EA11" s="21">
        <v>0.45</v>
      </c>
      <c r="EB11" s="21">
        <v>0.4</v>
      </c>
      <c r="EC11" s="21">
        <v>0.4</v>
      </c>
      <c r="ED11" s="21">
        <v>0.4</v>
      </c>
      <c r="EE11" s="21">
        <v>0.4</v>
      </c>
      <c r="EF11" s="29">
        <f t="shared" ref="EF11:EL11" si="34">DR11/DY11</f>
        <v>160.16666666666666</v>
      </c>
      <c r="EG11" s="30">
        <f t="shared" si="34"/>
        <v>202.6</v>
      </c>
      <c r="EH11" s="30">
        <f t="shared" si="34"/>
        <v>235.77777777777777</v>
      </c>
      <c r="EI11" s="30">
        <f t="shared" si="34"/>
        <v>266.25</v>
      </c>
      <c r="EJ11" s="30">
        <f t="shared" si="34"/>
        <v>301.25</v>
      </c>
      <c r="EK11" s="30">
        <f t="shared" si="34"/>
        <v>250.24999999999997</v>
      </c>
      <c r="EL11" s="30">
        <f t="shared" si="34"/>
        <v>272.25</v>
      </c>
      <c r="EM11" s="24">
        <v>1</v>
      </c>
      <c r="EN11" s="21">
        <v>1</v>
      </c>
      <c r="EO11" s="21">
        <v>1</v>
      </c>
      <c r="EP11" s="21">
        <v>1</v>
      </c>
      <c r="EQ11" s="21">
        <v>1</v>
      </c>
      <c r="ER11" s="21">
        <v>1</v>
      </c>
      <c r="ES11" s="21">
        <v>1</v>
      </c>
      <c r="ET11" s="24">
        <v>168</v>
      </c>
      <c r="EU11" s="21">
        <v>133</v>
      </c>
      <c r="EV11" s="21">
        <v>142</v>
      </c>
      <c r="EW11" s="21">
        <v>148</v>
      </c>
      <c r="EX11" s="21">
        <v>154</v>
      </c>
      <c r="EY11" s="21">
        <v>202</v>
      </c>
      <c r="EZ11" s="21">
        <v>226</v>
      </c>
      <c r="FA11" s="24">
        <v>37.9</v>
      </c>
      <c r="FB11" s="21">
        <v>60</v>
      </c>
      <c r="FC11" s="21">
        <v>62.8</v>
      </c>
      <c r="FD11" s="21">
        <v>75</v>
      </c>
      <c r="FE11" s="21">
        <v>53.4</v>
      </c>
      <c r="FF11" s="21">
        <v>43.7</v>
      </c>
      <c r="FG11" s="21">
        <v>38</v>
      </c>
      <c r="FH11" s="24">
        <v>3</v>
      </c>
      <c r="FI11" s="21">
        <v>4</v>
      </c>
      <c r="FJ11" s="21">
        <v>9</v>
      </c>
      <c r="FK11" s="21">
        <v>11</v>
      </c>
      <c r="FL11" s="21">
        <v>14</v>
      </c>
      <c r="FM11" s="21">
        <v>14</v>
      </c>
      <c r="FN11" s="21">
        <v>14</v>
      </c>
      <c r="FO11" s="24">
        <v>85</v>
      </c>
      <c r="FP11" s="21">
        <v>66</v>
      </c>
      <c r="FQ11" s="21">
        <v>99</v>
      </c>
      <c r="FR11" s="21">
        <v>111</v>
      </c>
      <c r="FS11" s="21">
        <v>76</v>
      </c>
      <c r="FT11" s="21">
        <v>81</v>
      </c>
      <c r="FU11" s="21">
        <v>71</v>
      </c>
      <c r="FV11" s="24" t="s">
        <v>321</v>
      </c>
      <c r="FW11" s="21" t="s">
        <v>322</v>
      </c>
      <c r="FX11" s="21">
        <v>0</v>
      </c>
      <c r="FY11" s="21">
        <v>0</v>
      </c>
      <c r="FZ11" s="21">
        <v>0</v>
      </c>
      <c r="GA11" s="21">
        <v>0</v>
      </c>
      <c r="GB11" s="21">
        <v>0</v>
      </c>
      <c r="GC11" s="24">
        <v>180</v>
      </c>
      <c r="GD11" s="21">
        <v>176</v>
      </c>
      <c r="GE11" s="21">
        <v>171</v>
      </c>
      <c r="GF11" s="21">
        <v>161</v>
      </c>
      <c r="GG11" s="21">
        <v>155</v>
      </c>
      <c r="GH11" s="21">
        <v>143</v>
      </c>
      <c r="GI11" s="21">
        <v>146</v>
      </c>
      <c r="GJ11" s="24">
        <v>1920</v>
      </c>
      <c r="GK11" s="21">
        <v>1350</v>
      </c>
      <c r="GL11" s="21">
        <v>4380</v>
      </c>
      <c r="GM11" s="21">
        <v>5980</v>
      </c>
      <c r="GN11" s="21">
        <v>4240</v>
      </c>
      <c r="GO11" s="21">
        <v>2250</v>
      </c>
      <c r="GP11" s="31">
        <v>1780</v>
      </c>
      <c r="GQ11" s="9"/>
      <c r="GR11" s="32">
        <v>15</v>
      </c>
      <c r="GS11" s="21">
        <v>80</v>
      </c>
      <c r="GT11" s="24">
        <v>17</v>
      </c>
      <c r="GU11" s="21">
        <v>90</v>
      </c>
      <c r="GV11" s="24">
        <v>12</v>
      </c>
      <c r="GW11" s="21">
        <v>45</v>
      </c>
      <c r="GX11" s="24">
        <v>11</v>
      </c>
      <c r="GY11" s="21">
        <v>45</v>
      </c>
      <c r="GZ11" s="24">
        <v>9</v>
      </c>
      <c r="HA11" s="21">
        <v>18</v>
      </c>
      <c r="HB11" s="24">
        <v>9</v>
      </c>
      <c r="HC11" s="21">
        <v>18</v>
      </c>
      <c r="HD11" s="24">
        <v>9</v>
      </c>
      <c r="HE11" s="21">
        <v>18</v>
      </c>
      <c r="HF11" s="6"/>
      <c r="HG11" s="21"/>
      <c r="HH11" s="21"/>
      <c r="HI11" s="21"/>
      <c r="HJ11" s="21"/>
      <c r="HK11" s="21"/>
      <c r="HL11" s="21"/>
      <c r="HM11" s="21"/>
      <c r="HN11" s="21"/>
      <c r="HO11" s="21"/>
      <c r="HP11" s="21"/>
      <c r="HQ11" s="21"/>
      <c r="HR11" s="21"/>
      <c r="HS11" s="21"/>
      <c r="HT11" s="21"/>
      <c r="HU11" s="21"/>
      <c r="HV11" s="6"/>
    </row>
    <row r="12" spans="1:239" ht="15.75" customHeight="1" x14ac:dyDescent="0.3">
      <c r="A12" s="3">
        <v>7</v>
      </c>
      <c r="B12" s="21" t="s">
        <v>323</v>
      </c>
      <c r="C12" s="22">
        <v>41201</v>
      </c>
      <c r="D12" s="22">
        <v>41202</v>
      </c>
      <c r="E12" s="21">
        <f t="shared" si="0"/>
        <v>1</v>
      </c>
      <c r="F12" s="21"/>
      <c r="G12" s="21" t="s">
        <v>324</v>
      </c>
      <c r="H12" s="23">
        <v>17507</v>
      </c>
      <c r="I12" s="21">
        <v>64</v>
      </c>
      <c r="J12" s="21"/>
      <c r="K12" s="21"/>
      <c r="L12" s="21" t="s">
        <v>325</v>
      </c>
      <c r="M12" s="21">
        <v>38</v>
      </c>
      <c r="N12" s="21">
        <v>21.3</v>
      </c>
      <c r="O12" s="21">
        <v>6</v>
      </c>
      <c r="P12" s="21" t="s">
        <v>326</v>
      </c>
      <c r="Q12" s="21">
        <v>1</v>
      </c>
      <c r="R12" s="21">
        <v>10</v>
      </c>
      <c r="S12" s="21" t="s">
        <v>272</v>
      </c>
      <c r="T12" s="21">
        <v>1</v>
      </c>
      <c r="U12" s="21">
        <v>0</v>
      </c>
      <c r="V12" s="21">
        <v>5</v>
      </c>
      <c r="W12" s="21">
        <v>5</v>
      </c>
      <c r="X12" s="6"/>
      <c r="Y12" s="24" t="s">
        <v>298</v>
      </c>
      <c r="Z12" s="21" t="s">
        <v>327</v>
      </c>
      <c r="AA12" s="25"/>
      <c r="AB12" s="25"/>
      <c r="AC12" s="21" t="s">
        <v>246</v>
      </c>
      <c r="AD12" s="21" t="s">
        <v>247</v>
      </c>
      <c r="AE12" s="21" t="s">
        <v>246</v>
      </c>
      <c r="AF12" s="21" t="s">
        <v>328</v>
      </c>
      <c r="AG12" s="21" t="s">
        <v>249</v>
      </c>
      <c r="AH12" s="21" t="s">
        <v>249</v>
      </c>
      <c r="AI12" s="21" t="s">
        <v>246</v>
      </c>
      <c r="AJ12" s="21" t="s">
        <v>246</v>
      </c>
      <c r="AK12" s="21">
        <v>9.6</v>
      </c>
      <c r="AL12" s="6"/>
      <c r="AM12" s="26" t="s">
        <v>250</v>
      </c>
      <c r="AN12" s="26" t="s">
        <v>274</v>
      </c>
      <c r="AO12" s="27">
        <v>6.6</v>
      </c>
      <c r="AP12" s="21">
        <v>8.66</v>
      </c>
      <c r="AQ12" s="21">
        <v>5.71</v>
      </c>
      <c r="AR12" s="21">
        <v>3.25</v>
      </c>
      <c r="AS12" s="21">
        <v>2.56</v>
      </c>
      <c r="AT12" s="21">
        <v>1</v>
      </c>
      <c r="AU12" s="21">
        <v>0.93</v>
      </c>
      <c r="AV12" s="21">
        <v>0.46</v>
      </c>
      <c r="AW12" s="21"/>
      <c r="AX12" s="28">
        <f t="shared" si="1"/>
        <v>0.31212121212121224</v>
      </c>
      <c r="AY12" s="28">
        <f t="shared" si="2"/>
        <v>-6.9864786629645237E-2</v>
      </c>
      <c r="AZ12" s="28">
        <f t="shared" si="3"/>
        <v>-0.22444312998208071</v>
      </c>
      <c r="BA12" s="28">
        <f t="shared" ref="BA12:BB12" si="35">LOGEST(AP12:AQ12,AP$5:AQ$5)-1</f>
        <v>-0.34064665127020788</v>
      </c>
      <c r="BB12" s="28">
        <f t="shared" si="35"/>
        <v>-0.43082311733800349</v>
      </c>
      <c r="BC12" s="28">
        <f t="shared" si="5"/>
        <v>-0.3873919004757026</v>
      </c>
      <c r="BD12" s="28">
        <f t="shared" ref="BD12:BF12" si="36">((AP12/AO12)*100)-100</f>
        <v>31.212121212121218</v>
      </c>
      <c r="BE12" s="28">
        <f t="shared" si="36"/>
        <v>-34.064665127020788</v>
      </c>
      <c r="BF12" s="28">
        <f t="shared" si="36"/>
        <v>-43.082311733800353</v>
      </c>
      <c r="BG12" s="28">
        <f t="shared" si="7"/>
        <v>-13.48484848484847</v>
      </c>
      <c r="BH12" s="28">
        <f t="shared" si="8"/>
        <v>-50.757575757575758</v>
      </c>
      <c r="BI12" s="28">
        <f t="shared" si="9"/>
        <v>-62.471131639722863</v>
      </c>
      <c r="BJ12" s="3">
        <f t="shared" ref="BJ12:BL12" si="37">AP12-AO12</f>
        <v>2.0600000000000005</v>
      </c>
      <c r="BK12" s="3">
        <f t="shared" si="37"/>
        <v>-2.95</v>
      </c>
      <c r="BL12" s="3">
        <f t="shared" si="37"/>
        <v>-2.46</v>
      </c>
      <c r="BM12" s="3">
        <f t="shared" si="11"/>
        <v>-0.88999999999999968</v>
      </c>
      <c r="BN12" s="3">
        <f t="shared" si="12"/>
        <v>-3.3499999999999996</v>
      </c>
      <c r="BO12" s="3">
        <f t="shared" si="13"/>
        <v>-5.41</v>
      </c>
      <c r="BP12" s="24">
        <v>339.3</v>
      </c>
      <c r="BQ12" s="21">
        <v>345.2</v>
      </c>
      <c r="BR12" s="21">
        <v>260</v>
      </c>
      <c r="BS12" s="21"/>
      <c r="BT12" s="21"/>
      <c r="BU12" s="21"/>
      <c r="BV12" s="21"/>
      <c r="BW12" s="24">
        <v>38.6</v>
      </c>
      <c r="BX12" s="21">
        <v>37.4</v>
      </c>
      <c r="BY12" s="21">
        <v>36.5</v>
      </c>
      <c r="BZ12" s="21">
        <v>36.6</v>
      </c>
      <c r="CA12" s="21">
        <v>38.1</v>
      </c>
      <c r="CB12" s="21">
        <v>36</v>
      </c>
      <c r="CC12" s="21">
        <v>37</v>
      </c>
      <c r="CD12" s="21">
        <v>37.4</v>
      </c>
      <c r="CE12" s="21"/>
      <c r="CF12" s="6"/>
      <c r="CG12" s="24" t="s">
        <v>329</v>
      </c>
      <c r="CH12" s="21" t="s">
        <v>276</v>
      </c>
      <c r="CI12" s="21"/>
      <c r="CJ12" s="21" t="s">
        <v>276</v>
      </c>
      <c r="CK12" s="21" t="s">
        <v>276</v>
      </c>
      <c r="CL12" s="21"/>
      <c r="CM12" s="21"/>
      <c r="CN12" s="24" t="s">
        <v>330</v>
      </c>
      <c r="CO12" s="21" t="s">
        <v>303</v>
      </c>
      <c r="CP12" s="21"/>
      <c r="CQ12" s="21" t="s">
        <v>303</v>
      </c>
      <c r="CR12" s="21" t="s">
        <v>331</v>
      </c>
      <c r="CS12" s="21"/>
      <c r="CT12" s="21"/>
      <c r="CU12" s="24">
        <v>2</v>
      </c>
      <c r="CV12" s="21">
        <v>3</v>
      </c>
      <c r="CW12" s="21"/>
      <c r="CX12" s="21">
        <v>2</v>
      </c>
      <c r="CY12" s="21">
        <v>2</v>
      </c>
      <c r="CZ12" s="21"/>
      <c r="DA12" s="21"/>
      <c r="DB12" s="24" t="s">
        <v>332</v>
      </c>
      <c r="DC12" s="21" t="s">
        <v>266</v>
      </c>
      <c r="DD12" s="21"/>
      <c r="DE12" s="21" t="s">
        <v>266</v>
      </c>
      <c r="DF12" s="21" t="s">
        <v>266</v>
      </c>
      <c r="DG12" s="21"/>
      <c r="DH12" s="21"/>
      <c r="DI12" s="24" t="s">
        <v>333</v>
      </c>
      <c r="DJ12" s="21" t="s">
        <v>333</v>
      </c>
      <c r="DK12" s="21" t="s">
        <v>333</v>
      </c>
      <c r="DL12" s="21" t="s">
        <v>333</v>
      </c>
      <c r="DM12" s="21" t="s">
        <v>333</v>
      </c>
      <c r="DN12" s="21" t="s">
        <v>333</v>
      </c>
      <c r="DO12" s="21"/>
      <c r="DP12" s="26">
        <v>8</v>
      </c>
      <c r="DQ12" s="6"/>
      <c r="DR12" s="24">
        <v>90</v>
      </c>
      <c r="DS12" s="21">
        <v>68</v>
      </c>
      <c r="DT12" s="21">
        <v>64</v>
      </c>
      <c r="DU12" s="21">
        <v>59.2</v>
      </c>
      <c r="DV12" s="21">
        <v>59</v>
      </c>
      <c r="DW12" s="21">
        <v>72.5</v>
      </c>
      <c r="DX12" s="21"/>
      <c r="DY12" s="24">
        <v>0.21</v>
      </c>
      <c r="DZ12" s="21">
        <v>0.35</v>
      </c>
      <c r="EA12" s="21">
        <v>0.21</v>
      </c>
      <c r="EB12" s="21">
        <v>0.35</v>
      </c>
      <c r="EC12" s="21">
        <v>0.35</v>
      </c>
      <c r="ED12" s="21">
        <v>0.21</v>
      </c>
      <c r="EE12" s="21"/>
      <c r="EF12" s="29">
        <f t="shared" ref="EF12:EK12" si="38">DR12/DY12</f>
        <v>428.57142857142861</v>
      </c>
      <c r="EG12" s="30">
        <f t="shared" si="38"/>
        <v>194.28571428571431</v>
      </c>
      <c r="EH12" s="30">
        <f t="shared" si="38"/>
        <v>304.76190476190476</v>
      </c>
      <c r="EI12" s="30">
        <f t="shared" si="38"/>
        <v>169.14285714285717</v>
      </c>
      <c r="EJ12" s="30">
        <f t="shared" si="38"/>
        <v>168.57142857142858</v>
      </c>
      <c r="EK12" s="30">
        <f t="shared" si="38"/>
        <v>345.23809523809524</v>
      </c>
      <c r="EL12" s="30"/>
      <c r="EM12" s="24">
        <v>1</v>
      </c>
      <c r="EN12" s="21">
        <v>1</v>
      </c>
      <c r="EO12" s="21">
        <v>1</v>
      </c>
      <c r="EP12" s="21">
        <v>1</v>
      </c>
      <c r="EQ12" s="21">
        <v>1</v>
      </c>
      <c r="ER12" s="21">
        <v>1</v>
      </c>
      <c r="ES12" s="21"/>
      <c r="ET12" s="24">
        <v>134</v>
      </c>
      <c r="EU12" s="21">
        <v>130</v>
      </c>
      <c r="EV12" s="21">
        <v>115</v>
      </c>
      <c r="EW12" s="21">
        <v>141</v>
      </c>
      <c r="EX12" s="21">
        <v>166</v>
      </c>
      <c r="EY12" s="21">
        <v>213</v>
      </c>
      <c r="EZ12" s="21"/>
      <c r="FA12" s="24">
        <v>16</v>
      </c>
      <c r="FB12" s="21">
        <v>12.8</v>
      </c>
      <c r="FC12" s="21">
        <v>13.8</v>
      </c>
      <c r="FD12" s="21">
        <v>11.9</v>
      </c>
      <c r="FE12" s="21">
        <v>10.5</v>
      </c>
      <c r="FF12" s="21">
        <v>11.2</v>
      </c>
      <c r="FG12" s="21"/>
      <c r="FH12" s="24">
        <v>15</v>
      </c>
      <c r="FI12" s="21">
        <v>15</v>
      </c>
      <c r="FJ12" s="21">
        <v>15</v>
      </c>
      <c r="FK12" s="21">
        <v>15</v>
      </c>
      <c r="FL12" s="21">
        <v>15</v>
      </c>
      <c r="FM12" s="21">
        <v>15</v>
      </c>
      <c r="FN12" s="21"/>
      <c r="FO12" s="24">
        <v>71</v>
      </c>
      <c r="FP12" s="21">
        <v>61</v>
      </c>
      <c r="FQ12" s="21">
        <v>70</v>
      </c>
      <c r="FR12" s="21">
        <v>74</v>
      </c>
      <c r="FS12" s="21">
        <v>75</v>
      </c>
      <c r="FT12" s="21">
        <v>70</v>
      </c>
      <c r="FU12" s="21"/>
      <c r="FV12" s="24" t="s">
        <v>311</v>
      </c>
      <c r="FW12" s="21" t="s">
        <v>311</v>
      </c>
      <c r="FX12" s="21" t="s">
        <v>322</v>
      </c>
      <c r="FY12" s="21" t="s">
        <v>334</v>
      </c>
      <c r="FZ12" s="21" t="s">
        <v>335</v>
      </c>
      <c r="GA12" s="21" t="s">
        <v>311</v>
      </c>
      <c r="GB12" s="21"/>
      <c r="GC12" s="24">
        <v>120</v>
      </c>
      <c r="GD12" s="21">
        <v>66</v>
      </c>
      <c r="GE12" s="21">
        <v>66</v>
      </c>
      <c r="GF12" s="21">
        <v>52</v>
      </c>
      <c r="GG12" s="21">
        <v>56</v>
      </c>
      <c r="GH12" s="21">
        <v>54</v>
      </c>
      <c r="GI12" s="21"/>
      <c r="GJ12" s="24">
        <v>1040</v>
      </c>
      <c r="GK12" s="21">
        <v>1910</v>
      </c>
      <c r="GL12" s="21">
        <v>2420</v>
      </c>
      <c r="GM12" s="21">
        <v>1240</v>
      </c>
      <c r="GN12" s="21">
        <v>1300</v>
      </c>
      <c r="GO12" s="21">
        <v>1240</v>
      </c>
      <c r="GP12" s="31"/>
      <c r="GQ12" s="9"/>
      <c r="GR12" s="32">
        <v>12</v>
      </c>
      <c r="GS12" s="21">
        <v>45</v>
      </c>
      <c r="GT12" s="24">
        <v>12</v>
      </c>
      <c r="GU12" s="21">
        <v>45</v>
      </c>
      <c r="GV12" s="24">
        <v>12</v>
      </c>
      <c r="GW12" s="21">
        <v>45</v>
      </c>
      <c r="GX12" s="24">
        <v>12</v>
      </c>
      <c r="GY12" s="21">
        <v>45</v>
      </c>
      <c r="GZ12" s="24">
        <v>13</v>
      </c>
      <c r="HA12" s="21">
        <v>55</v>
      </c>
      <c r="HB12" s="24">
        <v>11</v>
      </c>
      <c r="HC12" s="21">
        <v>45</v>
      </c>
      <c r="HD12" s="24"/>
      <c r="HE12" s="21"/>
      <c r="HF12" s="6"/>
      <c r="HG12" s="21"/>
      <c r="HH12" s="21"/>
      <c r="HI12" s="21"/>
      <c r="HJ12" s="21"/>
      <c r="HK12" s="21"/>
      <c r="HL12" s="21"/>
      <c r="HM12" s="21"/>
      <c r="HN12" s="21"/>
      <c r="HO12" s="21"/>
      <c r="HP12" s="21"/>
      <c r="HQ12" s="21"/>
      <c r="HR12" s="21"/>
      <c r="HS12" s="21"/>
      <c r="HT12" s="21"/>
      <c r="HU12" s="21"/>
      <c r="HV12" s="6"/>
    </row>
    <row r="13" spans="1:239" ht="15.75" customHeight="1" x14ac:dyDescent="0.3">
      <c r="A13" s="3">
        <v>8</v>
      </c>
      <c r="B13" s="21" t="s">
        <v>269</v>
      </c>
      <c r="C13" s="22">
        <v>41199</v>
      </c>
      <c r="D13" s="22">
        <v>41202</v>
      </c>
      <c r="E13" s="21">
        <f t="shared" si="0"/>
        <v>3</v>
      </c>
      <c r="F13" s="21"/>
      <c r="G13" s="21"/>
      <c r="H13" s="23">
        <v>27296</v>
      </c>
      <c r="I13" s="21">
        <v>38</v>
      </c>
      <c r="J13" s="21"/>
      <c r="K13" s="21"/>
      <c r="L13" s="21" t="s">
        <v>336</v>
      </c>
      <c r="M13" s="21">
        <v>52</v>
      </c>
      <c r="N13" s="21">
        <v>50.7</v>
      </c>
      <c r="O13" s="21">
        <v>14</v>
      </c>
      <c r="P13" s="21" t="s">
        <v>243</v>
      </c>
      <c r="Q13" s="21">
        <v>2</v>
      </c>
      <c r="R13" s="21">
        <v>14</v>
      </c>
      <c r="S13" s="21" t="s">
        <v>243</v>
      </c>
      <c r="T13" s="21">
        <v>2</v>
      </c>
      <c r="U13" s="21">
        <v>14</v>
      </c>
      <c r="V13" s="21">
        <v>10</v>
      </c>
      <c r="W13" s="21">
        <v>10</v>
      </c>
      <c r="X13" s="6"/>
      <c r="Y13" s="24" t="s">
        <v>244</v>
      </c>
      <c r="Z13" s="21" t="s">
        <v>337</v>
      </c>
      <c r="AA13" s="25"/>
      <c r="AB13" s="25"/>
      <c r="AC13" s="21" t="s">
        <v>246</v>
      </c>
      <c r="AD13" s="21" t="s">
        <v>247</v>
      </c>
      <c r="AE13" s="21" t="s">
        <v>246</v>
      </c>
      <c r="AF13" s="21" t="s">
        <v>248</v>
      </c>
      <c r="AG13" s="21" t="s">
        <v>246</v>
      </c>
      <c r="AH13" s="21" t="s">
        <v>249</v>
      </c>
      <c r="AI13" s="21" t="s">
        <v>246</v>
      </c>
      <c r="AJ13" s="21" t="s">
        <v>246</v>
      </c>
      <c r="AK13" s="21">
        <v>10.67</v>
      </c>
      <c r="AL13" s="6"/>
      <c r="AM13" s="26" t="s">
        <v>250</v>
      </c>
      <c r="AN13" s="26" t="s">
        <v>274</v>
      </c>
      <c r="AO13" s="27">
        <v>10.62</v>
      </c>
      <c r="AP13" s="21">
        <v>24.3</v>
      </c>
      <c r="AQ13" s="21">
        <v>17.8</v>
      </c>
      <c r="AR13" s="21">
        <v>15.63</v>
      </c>
      <c r="AS13" s="21">
        <v>10.58</v>
      </c>
      <c r="AT13" s="21">
        <v>6.24</v>
      </c>
      <c r="AU13" s="21">
        <v>3.38</v>
      </c>
      <c r="AV13" s="21">
        <v>2.12</v>
      </c>
      <c r="AW13" s="21">
        <v>1.46</v>
      </c>
      <c r="AX13" s="28">
        <f t="shared" si="1"/>
        <v>1.2881355932203391</v>
      </c>
      <c r="AY13" s="28">
        <f t="shared" si="2"/>
        <v>0.29463618925300428</v>
      </c>
      <c r="AZ13" s="28">
        <f t="shared" si="3"/>
        <v>8.8508215581158289E-2</v>
      </c>
      <c r="BA13" s="28">
        <f t="shared" ref="BA13:BB13" si="39">LOGEST(AP13:AQ13,AP$5:AQ$5)-1</f>
        <v>-0.26748971193415627</v>
      </c>
      <c r="BB13" s="28">
        <f t="shared" si="39"/>
        <v>-0.12191011235955074</v>
      </c>
      <c r="BC13" s="28">
        <f t="shared" si="5"/>
        <v>-0.19799633632806279</v>
      </c>
      <c r="BD13" s="28">
        <f t="shared" ref="BD13:BF13" si="40">((AP13/AO13)*100)-100</f>
        <v>128.81355932203391</v>
      </c>
      <c r="BE13" s="28">
        <f t="shared" si="40"/>
        <v>-26.748971193415642</v>
      </c>
      <c r="BF13" s="28">
        <f t="shared" si="40"/>
        <v>-12.191011235955045</v>
      </c>
      <c r="BG13" s="28">
        <f t="shared" si="7"/>
        <v>67.608286252354077</v>
      </c>
      <c r="BH13" s="28">
        <f t="shared" si="8"/>
        <v>47.175141242937855</v>
      </c>
      <c r="BI13" s="28">
        <f t="shared" si="9"/>
        <v>-35.679012345679013</v>
      </c>
      <c r="BJ13" s="3">
        <f t="shared" ref="BJ13:BL13" si="41">AP13-AO13</f>
        <v>13.680000000000001</v>
      </c>
      <c r="BK13" s="3">
        <f t="shared" si="41"/>
        <v>-6.5</v>
      </c>
      <c r="BL13" s="3">
        <f t="shared" si="41"/>
        <v>-2.17</v>
      </c>
      <c r="BM13" s="3">
        <f t="shared" si="11"/>
        <v>7.1800000000000015</v>
      </c>
      <c r="BN13" s="3">
        <f t="shared" si="12"/>
        <v>5.0100000000000016</v>
      </c>
      <c r="BO13" s="3">
        <f t="shared" si="13"/>
        <v>-8.67</v>
      </c>
      <c r="BP13" s="24"/>
      <c r="BQ13" s="21">
        <v>354.6</v>
      </c>
      <c r="BR13" s="21"/>
      <c r="BS13" s="21"/>
      <c r="BT13" s="21"/>
      <c r="BU13" s="21"/>
      <c r="BV13" s="21"/>
      <c r="BW13" s="24">
        <v>37</v>
      </c>
      <c r="BX13" s="21">
        <v>37</v>
      </c>
      <c r="BY13" s="21">
        <v>37.6</v>
      </c>
      <c r="BZ13" s="21">
        <v>38</v>
      </c>
      <c r="CA13" s="21">
        <v>38</v>
      </c>
      <c r="CB13" s="21">
        <v>36</v>
      </c>
      <c r="CC13" s="21">
        <v>37.9</v>
      </c>
      <c r="CD13" s="21">
        <v>37</v>
      </c>
      <c r="CE13" s="21">
        <v>37</v>
      </c>
      <c r="CF13" s="6"/>
      <c r="CG13" s="24" t="s">
        <v>338</v>
      </c>
      <c r="CH13" s="21"/>
      <c r="CI13" s="21"/>
      <c r="CJ13" s="21"/>
      <c r="CK13" s="21" t="s">
        <v>339</v>
      </c>
      <c r="CL13" s="21"/>
      <c r="CM13" s="21"/>
      <c r="CN13" s="24" t="s">
        <v>340</v>
      </c>
      <c r="CO13" s="21"/>
      <c r="CP13" s="21"/>
      <c r="CQ13" s="21"/>
      <c r="CR13" s="21" t="s">
        <v>331</v>
      </c>
      <c r="CS13" s="21"/>
      <c r="CT13" s="21"/>
      <c r="CU13" s="24">
        <v>2</v>
      </c>
      <c r="CV13" s="21"/>
      <c r="CW13" s="21"/>
      <c r="CX13" s="21"/>
      <c r="CY13" s="21">
        <v>6</v>
      </c>
      <c r="CZ13" s="21"/>
      <c r="DA13" s="21"/>
      <c r="DB13" s="24" t="s">
        <v>341</v>
      </c>
      <c r="DC13" s="21"/>
      <c r="DD13" s="21"/>
      <c r="DE13" s="21"/>
      <c r="DF13" s="21" t="s">
        <v>266</v>
      </c>
      <c r="DG13" s="21"/>
      <c r="DH13" s="21"/>
      <c r="DI13" s="24" t="s">
        <v>256</v>
      </c>
      <c r="DJ13" s="21" t="s">
        <v>256</v>
      </c>
      <c r="DK13" s="21" t="s">
        <v>256</v>
      </c>
      <c r="DL13" s="21" t="s">
        <v>342</v>
      </c>
      <c r="DM13" s="21" t="s">
        <v>343</v>
      </c>
      <c r="DN13" s="21" t="s">
        <v>344</v>
      </c>
      <c r="DO13" s="21" t="s">
        <v>344</v>
      </c>
      <c r="DP13" s="26">
        <v>8</v>
      </c>
      <c r="DQ13" s="6"/>
      <c r="DR13" s="24">
        <v>64</v>
      </c>
      <c r="DS13" s="21">
        <v>70.8</v>
      </c>
      <c r="DT13" s="21">
        <v>69.2</v>
      </c>
      <c r="DU13" s="21">
        <v>97.2</v>
      </c>
      <c r="DV13" s="21">
        <v>125.7</v>
      </c>
      <c r="DW13" s="21">
        <v>109.2</v>
      </c>
      <c r="DX13" s="21">
        <v>83.2</v>
      </c>
      <c r="DY13" s="24">
        <v>0.6</v>
      </c>
      <c r="DZ13" s="21">
        <v>0.8</v>
      </c>
      <c r="EA13" s="21">
        <v>0.65</v>
      </c>
      <c r="EB13" s="21">
        <v>0.55000000000000004</v>
      </c>
      <c r="EC13" s="21">
        <v>0.8</v>
      </c>
      <c r="ED13" s="21">
        <v>0.8</v>
      </c>
      <c r="EE13" s="21">
        <v>0.7</v>
      </c>
      <c r="EF13" s="29">
        <f t="shared" ref="EF13:EL13" si="42">DR13/DY13</f>
        <v>106.66666666666667</v>
      </c>
      <c r="EG13" s="30">
        <f t="shared" si="42"/>
        <v>88.499999999999986</v>
      </c>
      <c r="EH13" s="30">
        <f t="shared" si="42"/>
        <v>106.46153846153847</v>
      </c>
      <c r="EI13" s="30">
        <f t="shared" si="42"/>
        <v>176.72727272727272</v>
      </c>
      <c r="EJ13" s="30">
        <f t="shared" si="42"/>
        <v>157.125</v>
      </c>
      <c r="EK13" s="30">
        <f t="shared" si="42"/>
        <v>136.5</v>
      </c>
      <c r="EL13" s="30">
        <f t="shared" si="42"/>
        <v>118.85714285714288</v>
      </c>
      <c r="EM13" s="24">
        <v>1</v>
      </c>
      <c r="EN13" s="21">
        <v>1</v>
      </c>
      <c r="EO13" s="21">
        <v>1</v>
      </c>
      <c r="EP13" s="21">
        <v>1</v>
      </c>
      <c r="EQ13" s="21">
        <v>1</v>
      </c>
      <c r="ER13" s="21">
        <v>1</v>
      </c>
      <c r="ES13" s="21">
        <v>1</v>
      </c>
      <c r="ET13" s="24">
        <v>197</v>
      </c>
      <c r="EU13" s="21">
        <v>192</v>
      </c>
      <c r="EV13" s="21">
        <v>160</v>
      </c>
      <c r="EW13" s="21">
        <v>155</v>
      </c>
      <c r="EX13" s="21">
        <v>172</v>
      </c>
      <c r="EY13" s="21">
        <v>227</v>
      </c>
      <c r="EZ13" s="21">
        <v>288</v>
      </c>
      <c r="FA13" s="24">
        <v>16</v>
      </c>
      <c r="FB13" s="21">
        <v>17.2</v>
      </c>
      <c r="FC13" s="21">
        <v>10.4</v>
      </c>
      <c r="FD13" s="21">
        <v>8</v>
      </c>
      <c r="FE13" s="21">
        <v>7.6</v>
      </c>
      <c r="FF13" s="21">
        <v>6.1</v>
      </c>
      <c r="FG13" s="21">
        <v>6</v>
      </c>
      <c r="FH13" s="24">
        <v>5</v>
      </c>
      <c r="FI13" s="21">
        <v>3</v>
      </c>
      <c r="FJ13" s="21">
        <v>3</v>
      </c>
      <c r="FK13" s="21">
        <v>3</v>
      </c>
      <c r="FL13" s="21">
        <v>3</v>
      </c>
      <c r="FM13" s="21">
        <v>3</v>
      </c>
      <c r="FN13" s="21">
        <v>3</v>
      </c>
      <c r="FO13" s="24">
        <v>92</v>
      </c>
      <c r="FP13" s="21">
        <v>79</v>
      </c>
      <c r="FQ13" s="21">
        <v>96</v>
      </c>
      <c r="FR13" s="21">
        <v>72</v>
      </c>
      <c r="FS13" s="21">
        <v>76</v>
      </c>
      <c r="FT13" s="21">
        <v>89</v>
      </c>
      <c r="FU13" s="21">
        <v>76</v>
      </c>
      <c r="FV13" s="24">
        <v>0</v>
      </c>
      <c r="FW13" s="21" t="s">
        <v>295</v>
      </c>
      <c r="FX13" s="21" t="s">
        <v>310</v>
      </c>
      <c r="FY13" s="21" t="s">
        <v>334</v>
      </c>
      <c r="FZ13" s="21" t="s">
        <v>334</v>
      </c>
      <c r="GA13" s="21" t="s">
        <v>345</v>
      </c>
      <c r="GB13" s="21" t="s">
        <v>346</v>
      </c>
      <c r="GC13" s="24">
        <v>81</v>
      </c>
      <c r="GD13" s="21">
        <v>132</v>
      </c>
      <c r="GE13" s="21">
        <v>117</v>
      </c>
      <c r="GF13" s="21">
        <v>108</v>
      </c>
      <c r="GG13" s="21">
        <v>96</v>
      </c>
      <c r="GH13" s="21">
        <v>86</v>
      </c>
      <c r="GI13" s="21">
        <v>71</v>
      </c>
      <c r="GJ13" s="24">
        <v>3520</v>
      </c>
      <c r="GK13" s="21">
        <v>2900</v>
      </c>
      <c r="GL13" s="21">
        <v>1290</v>
      </c>
      <c r="GM13" s="21">
        <v>1350</v>
      </c>
      <c r="GN13" s="21">
        <v>2080</v>
      </c>
      <c r="GO13" s="21">
        <v>3695</v>
      </c>
      <c r="GP13" s="31">
        <v>2465</v>
      </c>
      <c r="GQ13" s="9"/>
      <c r="GR13" s="32">
        <v>15</v>
      </c>
      <c r="GS13" s="21">
        <v>80</v>
      </c>
      <c r="GT13" s="24">
        <v>16</v>
      </c>
      <c r="GU13" s="21">
        <v>90</v>
      </c>
      <c r="GV13" s="24">
        <v>15</v>
      </c>
      <c r="GW13" s="21">
        <v>80</v>
      </c>
      <c r="GX13" s="24">
        <v>15</v>
      </c>
      <c r="GY13" s="21">
        <v>80</v>
      </c>
      <c r="GZ13" s="24">
        <v>15</v>
      </c>
      <c r="HA13" s="21">
        <v>80</v>
      </c>
      <c r="HB13" s="24">
        <v>15</v>
      </c>
      <c r="HC13" s="21">
        <v>80</v>
      </c>
      <c r="HD13" s="24">
        <v>15</v>
      </c>
      <c r="HE13" s="21">
        <v>80</v>
      </c>
      <c r="HF13" s="6"/>
      <c r="HG13" s="21"/>
      <c r="HH13" s="21"/>
      <c r="HI13" s="21"/>
      <c r="HJ13" s="21"/>
      <c r="HK13" s="21"/>
      <c r="HL13" s="21"/>
      <c r="HM13" s="21"/>
      <c r="HN13" s="21"/>
      <c r="HO13" s="21"/>
      <c r="HP13" s="21"/>
      <c r="HQ13" s="21"/>
      <c r="HR13" s="21"/>
      <c r="HS13" s="21"/>
      <c r="HT13" s="21"/>
      <c r="HU13" s="21"/>
      <c r="HV13" s="6"/>
    </row>
    <row r="14" spans="1:239" ht="15.75" customHeight="1" x14ac:dyDescent="0.3">
      <c r="A14" s="3">
        <v>9</v>
      </c>
      <c r="B14" s="21" t="s">
        <v>269</v>
      </c>
      <c r="C14" s="22">
        <v>41201</v>
      </c>
      <c r="D14" s="22">
        <v>41207</v>
      </c>
      <c r="E14" s="21">
        <f t="shared" si="0"/>
        <v>6</v>
      </c>
      <c r="F14" s="21"/>
      <c r="G14" s="21" t="s">
        <v>347</v>
      </c>
      <c r="H14" s="23">
        <v>20000</v>
      </c>
      <c r="I14" s="21">
        <v>58</v>
      </c>
      <c r="J14" s="21"/>
      <c r="K14" s="21"/>
      <c r="L14" s="21" t="s">
        <v>348</v>
      </c>
      <c r="M14" s="21">
        <v>29</v>
      </c>
      <c r="N14" s="21">
        <v>9</v>
      </c>
      <c r="O14" s="21">
        <v>11</v>
      </c>
      <c r="P14" s="21" t="s">
        <v>349</v>
      </c>
      <c r="Q14" s="21">
        <v>1</v>
      </c>
      <c r="R14" s="21">
        <v>11</v>
      </c>
      <c r="S14" s="21" t="s">
        <v>349</v>
      </c>
      <c r="T14" s="21">
        <v>1</v>
      </c>
      <c r="U14" s="21">
        <v>6</v>
      </c>
      <c r="V14" s="21">
        <v>1</v>
      </c>
      <c r="W14" s="21">
        <v>1</v>
      </c>
      <c r="X14" s="6"/>
      <c r="Y14" s="24" t="s">
        <v>244</v>
      </c>
      <c r="Z14" s="21" t="s">
        <v>337</v>
      </c>
      <c r="AA14" s="25"/>
      <c r="AB14" s="25"/>
      <c r="AC14" s="21" t="s">
        <v>246</v>
      </c>
      <c r="AD14" s="21" t="s">
        <v>247</v>
      </c>
      <c r="AE14" s="21" t="s">
        <v>246</v>
      </c>
      <c r="AF14" s="21" t="s">
        <v>248</v>
      </c>
      <c r="AG14" s="21" t="s">
        <v>246</v>
      </c>
      <c r="AH14" s="21" t="s">
        <v>249</v>
      </c>
      <c r="AI14" s="21" t="s">
        <v>246</v>
      </c>
      <c r="AJ14" s="21" t="s">
        <v>249</v>
      </c>
      <c r="AK14" s="21">
        <v>0.15</v>
      </c>
      <c r="AL14" s="6"/>
      <c r="AM14" s="26" t="s">
        <v>350</v>
      </c>
      <c r="AN14" s="26"/>
      <c r="AO14" s="27">
        <v>0.15</v>
      </c>
      <c r="AP14" s="21">
        <v>0.19</v>
      </c>
      <c r="AQ14" s="21">
        <v>0.2</v>
      </c>
      <c r="AR14" s="21">
        <v>0.14000000000000001</v>
      </c>
      <c r="AS14" s="21">
        <v>0.1</v>
      </c>
      <c r="AT14" s="21">
        <v>0.08</v>
      </c>
      <c r="AU14" s="21"/>
      <c r="AV14" s="21"/>
      <c r="AW14" s="21"/>
      <c r="AX14" s="28">
        <f t="shared" si="1"/>
        <v>0.26666666666666661</v>
      </c>
      <c r="AY14" s="28">
        <f t="shared" si="2"/>
        <v>0.15470053837925168</v>
      </c>
      <c r="AZ14" s="28">
        <f t="shared" si="3"/>
        <v>-1.544796888737443E-2</v>
      </c>
      <c r="BA14" s="28">
        <f t="shared" ref="BA14:BB14" si="43">LOGEST(AP14:AQ14,AP$5:AQ$5)-1</f>
        <v>5.2631578947368585E-2</v>
      </c>
      <c r="BB14" s="28">
        <f t="shared" si="43"/>
        <v>-0.30000000000000004</v>
      </c>
      <c r="BC14" s="28">
        <f t="shared" si="5"/>
        <v>-0.1416049247210478</v>
      </c>
      <c r="BD14" s="28">
        <f t="shared" ref="BD14:BF14" si="44">((AP14/AO14)*100)-100</f>
        <v>26.666666666666686</v>
      </c>
      <c r="BE14" s="28">
        <f t="shared" si="44"/>
        <v>5.2631578947368354</v>
      </c>
      <c r="BF14" s="28">
        <f t="shared" si="44"/>
        <v>-30</v>
      </c>
      <c r="BG14" s="28">
        <f t="shared" si="7"/>
        <v>33.333333333333343</v>
      </c>
      <c r="BH14" s="28">
        <f t="shared" si="8"/>
        <v>-6.6666666666666572</v>
      </c>
      <c r="BI14" s="28">
        <f t="shared" si="9"/>
        <v>-26.315789473684205</v>
      </c>
      <c r="BJ14" s="3">
        <f t="shared" ref="BJ14:BL14" si="45">AP14-AO14</f>
        <v>4.0000000000000008E-2</v>
      </c>
      <c r="BK14" s="3">
        <f t="shared" si="45"/>
        <v>1.0000000000000009E-2</v>
      </c>
      <c r="BL14" s="3">
        <f t="shared" si="45"/>
        <v>-0.06</v>
      </c>
      <c r="BM14" s="3">
        <f t="shared" si="11"/>
        <v>5.0000000000000017E-2</v>
      </c>
      <c r="BN14" s="3">
        <f t="shared" si="12"/>
        <v>-9.9999999999999811E-3</v>
      </c>
      <c r="BO14" s="3">
        <f t="shared" si="13"/>
        <v>-4.9999999999999989E-2</v>
      </c>
      <c r="BP14" s="24"/>
      <c r="BQ14" s="21"/>
      <c r="BR14" s="21"/>
      <c r="BS14" s="21"/>
      <c r="BT14" s="21"/>
      <c r="BU14" s="21"/>
      <c r="BV14" s="21"/>
      <c r="BW14" s="24">
        <v>38.4</v>
      </c>
      <c r="BX14" s="21">
        <v>36.9</v>
      </c>
      <c r="BY14" s="21">
        <v>36.6</v>
      </c>
      <c r="BZ14" s="21">
        <v>36.6</v>
      </c>
      <c r="CA14" s="21">
        <v>36.4</v>
      </c>
      <c r="CB14" s="21">
        <v>36.1</v>
      </c>
      <c r="CC14" s="21"/>
      <c r="CD14" s="21"/>
      <c r="CE14" s="21"/>
      <c r="CF14" s="6"/>
      <c r="CG14" s="24" t="s">
        <v>351</v>
      </c>
      <c r="CH14" s="21"/>
      <c r="CI14" s="21"/>
      <c r="CJ14" s="21"/>
      <c r="CK14" s="21"/>
      <c r="CL14" s="21"/>
      <c r="CM14" s="21"/>
      <c r="CN14" s="24" t="s">
        <v>330</v>
      </c>
      <c r="CO14" s="21"/>
      <c r="CP14" s="21"/>
      <c r="CQ14" s="21"/>
      <c r="CR14" s="21"/>
      <c r="CS14" s="21"/>
      <c r="CT14" s="21"/>
      <c r="CU14" s="24">
        <v>3</v>
      </c>
      <c r="CV14" s="21"/>
      <c r="CW14" s="21"/>
      <c r="CX14" s="21"/>
      <c r="CY14" s="21"/>
      <c r="CZ14" s="21"/>
      <c r="DA14" s="21"/>
      <c r="DB14" s="24" t="s">
        <v>352</v>
      </c>
      <c r="DC14" s="21"/>
      <c r="DD14" s="21"/>
      <c r="DE14" s="21"/>
      <c r="DF14" s="21"/>
      <c r="DG14" s="21"/>
      <c r="DH14" s="21"/>
      <c r="DI14" s="24" t="s">
        <v>352</v>
      </c>
      <c r="DJ14" s="21" t="s">
        <v>352</v>
      </c>
      <c r="DK14" s="21" t="s">
        <v>352</v>
      </c>
      <c r="DL14" s="21" t="s">
        <v>352</v>
      </c>
      <c r="DM14" s="21"/>
      <c r="DN14" s="21"/>
      <c r="DO14" s="21"/>
      <c r="DP14" s="26">
        <v>8</v>
      </c>
      <c r="DQ14" s="6"/>
      <c r="DR14" s="24">
        <v>154.5</v>
      </c>
      <c r="DS14" s="21">
        <v>154</v>
      </c>
      <c r="DT14" s="21">
        <v>154</v>
      </c>
      <c r="DU14" s="21">
        <v>154</v>
      </c>
      <c r="DV14" s="21"/>
      <c r="DW14" s="21"/>
      <c r="DX14" s="21"/>
      <c r="DY14" s="24">
        <v>0.21</v>
      </c>
      <c r="DZ14" s="21">
        <v>0.4</v>
      </c>
      <c r="EA14" s="21">
        <v>0.35</v>
      </c>
      <c r="EB14" s="21">
        <v>0.35</v>
      </c>
      <c r="EC14" s="21"/>
      <c r="ED14" s="21"/>
      <c r="EE14" s="21"/>
      <c r="EF14" s="29">
        <f t="shared" ref="EF14:EI14" si="46">DR14/DY14</f>
        <v>735.71428571428578</v>
      </c>
      <c r="EG14" s="30">
        <f t="shared" si="46"/>
        <v>385</v>
      </c>
      <c r="EH14" s="30">
        <f t="shared" si="46"/>
        <v>440</v>
      </c>
      <c r="EI14" s="30">
        <f t="shared" si="46"/>
        <v>440</v>
      </c>
      <c r="EJ14" s="30"/>
      <c r="EK14" s="30"/>
      <c r="EL14" s="30"/>
      <c r="EM14" s="24">
        <v>1</v>
      </c>
      <c r="EN14" s="21">
        <v>1</v>
      </c>
      <c r="EO14" s="21">
        <v>1</v>
      </c>
      <c r="EP14" s="21">
        <v>1</v>
      </c>
      <c r="EQ14" s="21"/>
      <c r="ER14" s="21"/>
      <c r="ES14" s="21"/>
      <c r="ET14" s="24">
        <v>376</v>
      </c>
      <c r="EU14" s="21">
        <v>387</v>
      </c>
      <c r="EV14" s="21">
        <v>465</v>
      </c>
      <c r="EW14" s="21">
        <v>553</v>
      </c>
      <c r="EX14" s="21"/>
      <c r="EY14" s="21"/>
      <c r="EZ14" s="21"/>
      <c r="FA14" s="24">
        <v>6.7</v>
      </c>
      <c r="FB14" s="21">
        <v>6.7</v>
      </c>
      <c r="FC14" s="21">
        <v>6.7</v>
      </c>
      <c r="FD14" s="21">
        <v>6.7</v>
      </c>
      <c r="FE14" s="21"/>
      <c r="FF14" s="21"/>
      <c r="FG14" s="21"/>
      <c r="FH14" s="24">
        <v>15</v>
      </c>
      <c r="FI14" s="21">
        <v>14</v>
      </c>
      <c r="FJ14" s="21">
        <v>15</v>
      </c>
      <c r="FK14" s="21">
        <v>15</v>
      </c>
      <c r="FL14" s="21"/>
      <c r="FM14" s="21"/>
      <c r="FN14" s="21"/>
      <c r="FO14" s="24">
        <v>97</v>
      </c>
      <c r="FP14" s="21">
        <v>89</v>
      </c>
      <c r="FQ14" s="21">
        <v>95</v>
      </c>
      <c r="FR14" s="21">
        <v>109</v>
      </c>
      <c r="FS14" s="21"/>
      <c r="FT14" s="21"/>
      <c r="FU14" s="21"/>
      <c r="FV14" s="24" t="s">
        <v>310</v>
      </c>
      <c r="FW14" s="21">
        <v>0</v>
      </c>
      <c r="FX14" s="21">
        <v>0</v>
      </c>
      <c r="FY14" s="21">
        <v>0</v>
      </c>
      <c r="FZ14" s="21"/>
      <c r="GA14" s="21"/>
      <c r="GB14" s="21"/>
      <c r="GC14" s="24">
        <v>21</v>
      </c>
      <c r="GD14" s="21">
        <v>22</v>
      </c>
      <c r="GE14" s="21">
        <v>23</v>
      </c>
      <c r="GF14" s="21">
        <v>24</v>
      </c>
      <c r="GG14" s="21"/>
      <c r="GH14" s="21"/>
      <c r="GI14" s="21"/>
      <c r="GJ14" s="24">
        <v>1950</v>
      </c>
      <c r="GK14" s="21">
        <v>1960</v>
      </c>
      <c r="GL14" s="21">
        <v>2320</v>
      </c>
      <c r="GM14" s="21">
        <v>2465</v>
      </c>
      <c r="GN14" s="21"/>
      <c r="GO14" s="21"/>
      <c r="GP14" s="31"/>
      <c r="GQ14" s="9"/>
      <c r="GR14" s="32">
        <v>11</v>
      </c>
      <c r="GS14" s="21">
        <v>45</v>
      </c>
      <c r="GT14" s="24">
        <v>10</v>
      </c>
      <c r="GU14" s="21">
        <v>45</v>
      </c>
      <c r="GV14" s="24">
        <v>8</v>
      </c>
      <c r="GW14" s="21">
        <v>18</v>
      </c>
      <c r="GX14" s="24">
        <v>8</v>
      </c>
      <c r="GY14" s="21">
        <v>18</v>
      </c>
      <c r="GZ14" s="24"/>
      <c r="HA14" s="21"/>
      <c r="HB14" s="24"/>
      <c r="HC14" s="21"/>
      <c r="HD14" s="24"/>
      <c r="HE14" s="21"/>
      <c r="HF14" s="6"/>
      <c r="HG14" s="21"/>
      <c r="HH14" s="21"/>
      <c r="HI14" s="21"/>
      <c r="HJ14" s="21"/>
      <c r="HK14" s="21"/>
      <c r="HL14" s="21"/>
      <c r="HM14" s="21"/>
      <c r="HN14" s="21"/>
      <c r="HO14" s="21"/>
      <c r="HP14" s="21"/>
      <c r="HQ14" s="21"/>
      <c r="HR14" s="21"/>
      <c r="HS14" s="21"/>
      <c r="HT14" s="21"/>
      <c r="HU14" s="21"/>
      <c r="HV14" s="6"/>
    </row>
    <row r="15" spans="1:239" ht="15.75" customHeight="1" x14ac:dyDescent="0.3">
      <c r="A15" s="3">
        <v>10</v>
      </c>
      <c r="B15" s="21" t="s">
        <v>239</v>
      </c>
      <c r="C15" s="22">
        <v>41210</v>
      </c>
      <c r="D15" s="22">
        <v>41211</v>
      </c>
      <c r="E15" s="21">
        <f t="shared" si="0"/>
        <v>1</v>
      </c>
      <c r="F15" s="21" t="s">
        <v>240</v>
      </c>
      <c r="G15" s="21"/>
      <c r="H15" s="23">
        <v>31789</v>
      </c>
      <c r="I15" s="21">
        <v>25</v>
      </c>
      <c r="J15" s="21"/>
      <c r="K15" s="21"/>
      <c r="L15" s="21" t="s">
        <v>353</v>
      </c>
      <c r="M15" s="21">
        <v>39</v>
      </c>
      <c r="N15" s="21">
        <v>23</v>
      </c>
      <c r="O15" s="21">
        <v>13</v>
      </c>
      <c r="P15" s="21" t="s">
        <v>354</v>
      </c>
      <c r="Q15" s="21">
        <v>1</v>
      </c>
      <c r="R15" s="21">
        <v>19</v>
      </c>
      <c r="S15" s="21" t="s">
        <v>272</v>
      </c>
      <c r="T15" s="21">
        <v>1</v>
      </c>
      <c r="U15" s="21">
        <v>6</v>
      </c>
      <c r="V15" s="21">
        <v>5</v>
      </c>
      <c r="W15" s="21">
        <v>5</v>
      </c>
      <c r="X15" s="6"/>
      <c r="Y15" s="24" t="s">
        <v>298</v>
      </c>
      <c r="Z15" s="21" t="s">
        <v>355</v>
      </c>
      <c r="AA15" s="25"/>
      <c r="AB15" s="25"/>
      <c r="AC15" s="21" t="s">
        <v>249</v>
      </c>
      <c r="AD15" s="21"/>
      <c r="AE15" s="21" t="s">
        <v>249</v>
      </c>
      <c r="AF15" s="21"/>
      <c r="AG15" s="21" t="s">
        <v>246</v>
      </c>
      <c r="AH15" s="21" t="s">
        <v>249</v>
      </c>
      <c r="AI15" s="21" t="s">
        <v>249</v>
      </c>
      <c r="AJ15" s="21" t="s">
        <v>246</v>
      </c>
      <c r="AK15" s="21">
        <v>0.84</v>
      </c>
      <c r="AL15" s="6"/>
      <c r="AM15" s="26" t="s">
        <v>250</v>
      </c>
      <c r="AN15" s="26" t="s">
        <v>251</v>
      </c>
      <c r="AO15" s="27">
        <v>0.84</v>
      </c>
      <c r="AP15" s="21">
        <v>0.67</v>
      </c>
      <c r="AQ15" s="21">
        <v>0.62</v>
      </c>
      <c r="AR15" s="21">
        <v>0.53</v>
      </c>
      <c r="AS15" s="21">
        <v>0.27</v>
      </c>
      <c r="AT15" s="21">
        <v>0.22</v>
      </c>
      <c r="AU15" s="21">
        <v>0.15</v>
      </c>
      <c r="AV15" s="21">
        <v>0.1</v>
      </c>
      <c r="AW15" s="21">
        <v>0.09</v>
      </c>
      <c r="AX15" s="28">
        <f t="shared" si="1"/>
        <v>-0.20238095238095233</v>
      </c>
      <c r="AY15" s="28">
        <f t="shared" si="2"/>
        <v>-0.14087530701577544</v>
      </c>
      <c r="AZ15" s="28">
        <f t="shared" si="3"/>
        <v>-0.1357673616069146</v>
      </c>
      <c r="BA15" s="28">
        <f t="shared" ref="BA15:BB15" si="47">LOGEST(AP15:AQ15,AP$5:AQ$5)-1</f>
        <v>-7.4626865671641784E-2</v>
      </c>
      <c r="BB15" s="28">
        <f t="shared" si="47"/>
        <v>-0.14516129032258063</v>
      </c>
      <c r="BC15" s="28">
        <f t="shared" si="5"/>
        <v>-0.11059301997375637</v>
      </c>
      <c r="BD15" s="28">
        <f t="shared" ref="BD15:BF15" si="48">((AP15/AO15)*100)-100</f>
        <v>-20.238095238095227</v>
      </c>
      <c r="BE15" s="28">
        <f t="shared" si="48"/>
        <v>-7.4626865671641838</v>
      </c>
      <c r="BF15" s="28">
        <f t="shared" si="48"/>
        <v>-14.516129032258064</v>
      </c>
      <c r="BG15" s="28">
        <f t="shared" si="7"/>
        <v>-26.19047619047619</v>
      </c>
      <c r="BH15" s="28">
        <f t="shared" si="8"/>
        <v>-36.904761904761898</v>
      </c>
      <c r="BI15" s="28">
        <f t="shared" si="9"/>
        <v>-20.895522388059703</v>
      </c>
      <c r="BJ15" s="3">
        <f t="shared" ref="BJ15:BL15" si="49">AP15-AO15</f>
        <v>-0.16999999999999993</v>
      </c>
      <c r="BK15" s="3">
        <f t="shared" si="49"/>
        <v>-5.0000000000000044E-2</v>
      </c>
      <c r="BL15" s="3">
        <f t="shared" si="49"/>
        <v>-8.9999999999999969E-2</v>
      </c>
      <c r="BM15" s="3">
        <f t="shared" si="11"/>
        <v>-0.21999999999999997</v>
      </c>
      <c r="BN15" s="3">
        <f t="shared" si="12"/>
        <v>-0.30999999999999994</v>
      </c>
      <c r="BO15" s="3">
        <f t="shared" si="13"/>
        <v>-0.14000000000000001</v>
      </c>
      <c r="BP15" s="24">
        <v>323.5</v>
      </c>
      <c r="BQ15" s="21">
        <v>170.5</v>
      </c>
      <c r="BR15" s="21">
        <v>172.4</v>
      </c>
      <c r="BS15" s="21">
        <v>168</v>
      </c>
      <c r="BT15" s="21">
        <v>116.1</v>
      </c>
      <c r="BU15" s="21">
        <v>67</v>
      </c>
      <c r="BV15" s="21">
        <v>61.5</v>
      </c>
      <c r="BW15" s="24">
        <v>35</v>
      </c>
      <c r="BX15" s="21">
        <v>36.1</v>
      </c>
      <c r="BY15" s="21">
        <v>36</v>
      </c>
      <c r="BZ15" s="21">
        <v>36</v>
      </c>
      <c r="CA15" s="21">
        <v>37</v>
      </c>
      <c r="CB15" s="21">
        <v>36</v>
      </c>
      <c r="CC15" s="21">
        <v>37.5</v>
      </c>
      <c r="CD15" s="21">
        <v>37</v>
      </c>
      <c r="CE15" s="21">
        <v>36</v>
      </c>
      <c r="CF15" s="6"/>
      <c r="CG15" s="24" t="s">
        <v>356</v>
      </c>
      <c r="CH15" s="21" t="s">
        <v>357</v>
      </c>
      <c r="CI15" s="21" t="s">
        <v>358</v>
      </c>
      <c r="CJ15" s="21"/>
      <c r="CK15" s="21"/>
      <c r="CL15" s="21"/>
      <c r="CM15" s="21"/>
      <c r="CN15" s="24" t="s">
        <v>359</v>
      </c>
      <c r="CO15" s="21" t="s">
        <v>360</v>
      </c>
      <c r="CP15" s="21" t="s">
        <v>361</v>
      </c>
      <c r="CQ15" s="21"/>
      <c r="CR15" s="21"/>
      <c r="CS15" s="21"/>
      <c r="CT15" s="21"/>
      <c r="CU15" s="24">
        <v>7</v>
      </c>
      <c r="CV15" s="21">
        <v>2</v>
      </c>
      <c r="CW15" s="21">
        <v>15</v>
      </c>
      <c r="CX15" s="21"/>
      <c r="CY15" s="21"/>
      <c r="CZ15" s="21"/>
      <c r="DA15" s="21"/>
      <c r="DB15" s="24" t="s">
        <v>362</v>
      </c>
      <c r="DC15" s="21" t="s">
        <v>363</v>
      </c>
      <c r="DD15" s="21"/>
      <c r="DE15" s="21"/>
      <c r="DF15" s="21"/>
      <c r="DG15" s="21"/>
      <c r="DH15" s="21"/>
      <c r="DI15" s="24" t="s">
        <v>364</v>
      </c>
      <c r="DJ15" s="21" t="s">
        <v>364</v>
      </c>
      <c r="DK15" s="21" t="s">
        <v>365</v>
      </c>
      <c r="DL15" s="21" t="s">
        <v>366</v>
      </c>
      <c r="DM15" s="21" t="s">
        <v>366</v>
      </c>
      <c r="DN15" s="21" t="s">
        <v>366</v>
      </c>
      <c r="DO15" s="21" t="s">
        <v>366</v>
      </c>
      <c r="DP15" s="26">
        <v>8</v>
      </c>
      <c r="DQ15" s="6"/>
      <c r="DR15" s="24">
        <v>854</v>
      </c>
      <c r="DS15" s="21">
        <v>99</v>
      </c>
      <c r="DT15" s="21">
        <v>265</v>
      </c>
      <c r="DU15" s="21">
        <v>177.1</v>
      </c>
      <c r="DV15" s="21">
        <v>242.7</v>
      </c>
      <c r="DW15" s="21">
        <v>183.5</v>
      </c>
      <c r="DX15" s="21">
        <v>202.4</v>
      </c>
      <c r="DY15" s="24">
        <v>0.21</v>
      </c>
      <c r="DZ15" s="21">
        <v>0.8</v>
      </c>
      <c r="EA15" s="21">
        <v>0.75</v>
      </c>
      <c r="EB15" s="21">
        <v>0.4</v>
      </c>
      <c r="EC15" s="21">
        <v>0.4</v>
      </c>
      <c r="ED15" s="21">
        <v>0.4</v>
      </c>
      <c r="EE15" s="21">
        <v>0.4</v>
      </c>
      <c r="EF15" s="29">
        <f t="shared" ref="EF15:EL15" si="50">DR15/DY15</f>
        <v>4066.666666666667</v>
      </c>
      <c r="EG15" s="30">
        <f t="shared" si="50"/>
        <v>123.75</v>
      </c>
      <c r="EH15" s="30">
        <f t="shared" si="50"/>
        <v>353.33333333333331</v>
      </c>
      <c r="EI15" s="30">
        <f t="shared" si="50"/>
        <v>442.74999999999994</v>
      </c>
      <c r="EJ15" s="30">
        <f t="shared" si="50"/>
        <v>606.74999999999989</v>
      </c>
      <c r="EK15" s="30">
        <f t="shared" si="50"/>
        <v>458.75</v>
      </c>
      <c r="EL15" s="30">
        <f t="shared" si="50"/>
        <v>506</v>
      </c>
      <c r="EM15" s="24">
        <v>1</v>
      </c>
      <c r="EN15" s="21">
        <v>1</v>
      </c>
      <c r="EO15" s="21">
        <v>1</v>
      </c>
      <c r="EP15" s="21">
        <v>1</v>
      </c>
      <c r="EQ15" s="21">
        <v>1</v>
      </c>
      <c r="ER15" s="21">
        <v>1</v>
      </c>
      <c r="ES15" s="21">
        <v>1</v>
      </c>
      <c r="ET15" s="24">
        <v>173</v>
      </c>
      <c r="EU15" s="21">
        <v>208</v>
      </c>
      <c r="EV15" s="21">
        <v>345</v>
      </c>
      <c r="EW15" s="21">
        <v>404</v>
      </c>
      <c r="EX15" s="21">
        <v>503</v>
      </c>
      <c r="EY15" s="21">
        <v>386</v>
      </c>
      <c r="EZ15" s="21">
        <v>327</v>
      </c>
      <c r="FA15" s="24">
        <v>6.5</v>
      </c>
      <c r="FB15" s="21">
        <v>5.8</v>
      </c>
      <c r="FC15" s="21">
        <v>5.4</v>
      </c>
      <c r="FD15" s="21">
        <v>5</v>
      </c>
      <c r="FE15" s="21">
        <v>4</v>
      </c>
      <c r="FF15" s="21">
        <v>4</v>
      </c>
      <c r="FG15" s="21">
        <v>4.7</v>
      </c>
      <c r="FH15" s="24">
        <v>15</v>
      </c>
      <c r="FI15" s="21">
        <v>15</v>
      </c>
      <c r="FJ15" s="21">
        <v>15</v>
      </c>
      <c r="FK15" s="21">
        <v>15</v>
      </c>
      <c r="FL15" s="21">
        <v>15</v>
      </c>
      <c r="FM15" s="21">
        <v>15</v>
      </c>
      <c r="FN15" s="21">
        <v>15</v>
      </c>
      <c r="FO15" s="24">
        <v>69</v>
      </c>
      <c r="FP15" s="21">
        <v>69</v>
      </c>
      <c r="FQ15" s="21">
        <v>73</v>
      </c>
      <c r="FR15" s="21">
        <v>77</v>
      </c>
      <c r="FS15" s="21">
        <v>97</v>
      </c>
      <c r="FT15" s="21">
        <v>82</v>
      </c>
      <c r="FU15" s="21">
        <v>94</v>
      </c>
      <c r="FV15" s="24">
        <v>0</v>
      </c>
      <c r="FW15" s="21">
        <v>0</v>
      </c>
      <c r="FX15" s="21" t="s">
        <v>345</v>
      </c>
      <c r="FY15" s="21" t="s">
        <v>321</v>
      </c>
      <c r="FZ15" s="21" t="s">
        <v>310</v>
      </c>
      <c r="GA15" s="21" t="s">
        <v>311</v>
      </c>
      <c r="GB15" s="21">
        <v>0</v>
      </c>
      <c r="GC15" s="24">
        <v>52</v>
      </c>
      <c r="GD15" s="21">
        <v>44</v>
      </c>
      <c r="GE15" s="21">
        <v>37</v>
      </c>
      <c r="GF15" s="21">
        <v>35</v>
      </c>
      <c r="GG15" s="21">
        <v>35</v>
      </c>
      <c r="GH15" s="21">
        <v>39</v>
      </c>
      <c r="GI15" s="21">
        <v>35</v>
      </c>
      <c r="GJ15" s="24">
        <v>1100</v>
      </c>
      <c r="GK15" s="21">
        <v>2570</v>
      </c>
      <c r="GL15" s="21">
        <v>6430</v>
      </c>
      <c r="GM15" s="21">
        <v>6940</v>
      </c>
      <c r="GN15" s="21">
        <v>6940</v>
      </c>
      <c r="GO15" s="21">
        <v>4740</v>
      </c>
      <c r="GP15" s="31">
        <v>4410</v>
      </c>
      <c r="GQ15" s="9"/>
      <c r="GR15" s="32">
        <v>9</v>
      </c>
      <c r="GS15" s="21">
        <v>18</v>
      </c>
      <c r="GT15" s="24">
        <v>12</v>
      </c>
      <c r="GU15" s="21">
        <v>45</v>
      </c>
      <c r="GV15" s="24">
        <v>11</v>
      </c>
      <c r="GW15" s="21">
        <v>45</v>
      </c>
      <c r="GX15" s="24">
        <v>9</v>
      </c>
      <c r="GY15" s="21">
        <v>18</v>
      </c>
      <c r="GZ15" s="24">
        <v>11</v>
      </c>
      <c r="HA15" s="21">
        <v>45</v>
      </c>
      <c r="HB15" s="24">
        <v>11</v>
      </c>
      <c r="HC15" s="21">
        <v>45</v>
      </c>
      <c r="HD15" s="24">
        <v>8</v>
      </c>
      <c r="HE15" s="21">
        <v>18</v>
      </c>
      <c r="HF15" s="6"/>
      <c r="HG15" s="21"/>
      <c r="HH15" s="21"/>
      <c r="HI15" s="21"/>
      <c r="HJ15" s="21"/>
      <c r="HK15" s="21"/>
      <c r="HL15" s="21"/>
      <c r="HM15" s="21"/>
      <c r="HN15" s="21"/>
      <c r="HO15" s="21"/>
      <c r="HP15" s="21"/>
      <c r="HQ15" s="21"/>
      <c r="HR15" s="21"/>
      <c r="HS15" s="21"/>
      <c r="HT15" s="21"/>
      <c r="HU15" s="21"/>
      <c r="HV15" s="6"/>
    </row>
    <row r="16" spans="1:239" ht="15.75" customHeight="1" x14ac:dyDescent="0.3">
      <c r="A16" s="6"/>
      <c r="B16" s="6"/>
      <c r="C16" s="35"/>
      <c r="D16" s="35"/>
      <c r="E16" s="14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14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X16" s="36"/>
      <c r="AY16" s="36"/>
      <c r="AZ16" s="36"/>
      <c r="BA16" s="36"/>
      <c r="BB16" s="36"/>
      <c r="BC16" s="36"/>
      <c r="BD16" s="36"/>
      <c r="BE16" s="36"/>
      <c r="BF16" s="36"/>
      <c r="BG16" s="36"/>
      <c r="BH16" s="36"/>
      <c r="BI16" s="36"/>
      <c r="BJ16" s="14"/>
      <c r="BK16" s="14"/>
      <c r="BL16" s="14"/>
      <c r="BM16" s="14"/>
      <c r="BN16" s="14"/>
      <c r="BO16" s="14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14"/>
      <c r="EE16" s="14"/>
      <c r="EF16" s="36"/>
      <c r="EG16" s="36"/>
      <c r="EH16" s="36"/>
      <c r="EI16" s="36"/>
      <c r="EJ16" s="36"/>
      <c r="EK16" s="36"/>
      <c r="EL16" s="36"/>
      <c r="EM16" s="6"/>
      <c r="EN16" s="6"/>
      <c r="EO16" s="6"/>
      <c r="EP16" s="6"/>
      <c r="EQ16" s="6"/>
      <c r="ER16" s="6"/>
      <c r="ES16" s="6"/>
      <c r="ET16" s="14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15"/>
      <c r="HX16" s="15"/>
      <c r="HY16" s="15"/>
      <c r="HZ16" s="15"/>
      <c r="IA16" s="15"/>
      <c r="IB16" s="15"/>
      <c r="IC16" s="15"/>
    </row>
    <row r="17" spans="1:239" ht="15.75" customHeight="1" x14ac:dyDescent="0.3">
      <c r="A17" s="3">
        <v>11</v>
      </c>
      <c r="B17" s="21" t="s">
        <v>269</v>
      </c>
      <c r="C17" s="22">
        <v>41210</v>
      </c>
      <c r="D17" s="22">
        <v>41212</v>
      </c>
      <c r="E17" s="21">
        <f t="shared" ref="E17:E26" si="51">D17-C17</f>
        <v>2</v>
      </c>
      <c r="F17" s="21"/>
      <c r="G17" s="21"/>
      <c r="H17" s="23">
        <v>18790</v>
      </c>
      <c r="I17" s="21">
        <v>61</v>
      </c>
      <c r="J17" s="21"/>
      <c r="K17" s="21"/>
      <c r="L17" s="21" t="s">
        <v>367</v>
      </c>
      <c r="M17" s="21">
        <v>56</v>
      </c>
      <c r="N17" s="21">
        <v>59.8</v>
      </c>
      <c r="O17" s="21">
        <v>11</v>
      </c>
      <c r="P17" s="21" t="s">
        <v>368</v>
      </c>
      <c r="Q17" s="21">
        <v>1</v>
      </c>
      <c r="R17" s="21">
        <v>19</v>
      </c>
      <c r="S17" s="21" t="s">
        <v>272</v>
      </c>
      <c r="T17" s="21">
        <v>1</v>
      </c>
      <c r="U17" s="21">
        <v>7</v>
      </c>
      <c r="V17" s="21">
        <v>4</v>
      </c>
      <c r="W17" s="21">
        <v>4</v>
      </c>
      <c r="X17" s="6"/>
      <c r="Y17" s="24" t="s">
        <v>369</v>
      </c>
      <c r="Z17" s="21" t="s">
        <v>261</v>
      </c>
      <c r="AA17" s="25"/>
      <c r="AB17" s="25"/>
      <c r="AC17" s="21" t="s">
        <v>246</v>
      </c>
      <c r="AD17" s="21" t="s">
        <v>247</v>
      </c>
      <c r="AE17" s="21" t="s">
        <v>246</v>
      </c>
      <c r="AF17" s="21" t="s">
        <v>248</v>
      </c>
      <c r="AG17" s="21" t="s">
        <v>246</v>
      </c>
      <c r="AH17" s="21" t="s">
        <v>249</v>
      </c>
      <c r="AI17" s="21" t="s">
        <v>246</v>
      </c>
      <c r="AJ17" s="21" t="s">
        <v>246</v>
      </c>
      <c r="AK17" s="21">
        <v>3.69</v>
      </c>
      <c r="AL17" s="6"/>
      <c r="AM17" s="37" t="s">
        <v>250</v>
      </c>
      <c r="AN17" s="38" t="s">
        <v>251</v>
      </c>
      <c r="AO17" s="33">
        <v>5.69</v>
      </c>
      <c r="AP17" s="34">
        <v>8.41</v>
      </c>
      <c r="AQ17" s="34">
        <v>16.21</v>
      </c>
      <c r="AR17" s="34">
        <v>36.799999999999997</v>
      </c>
      <c r="AS17" s="34">
        <v>30.7</v>
      </c>
      <c r="AT17" s="34"/>
      <c r="AU17" s="34">
        <v>11.87</v>
      </c>
      <c r="AV17" s="34">
        <v>6.3</v>
      </c>
      <c r="AW17" s="34">
        <v>5.3</v>
      </c>
      <c r="AX17" s="28">
        <f t="shared" ref="AX17:AX26" si="52">LOGEST(AO17:AP17,AO$5:AP$5)-1</f>
        <v>0.47803163444639707</v>
      </c>
      <c r="AY17" s="28">
        <f t="shared" ref="AY17:AY26" si="53">LOGEST(AO17:AQ17,AO$5:AQ$5)-1</f>
        <v>0.68785593134935907</v>
      </c>
      <c r="AZ17" s="28">
        <f t="shared" ref="AZ17:AZ26" si="54">LOGEST(AO17:AR17,AO$5:AR$5)-1</f>
        <v>0.8694737334332785</v>
      </c>
      <c r="BA17" s="28">
        <f t="shared" ref="BA17:BB17" si="55">LOGEST(AP17:AQ17,AP$5:AQ$5)-1</f>
        <v>0.92746730083234308</v>
      </c>
      <c r="BB17" s="28">
        <f t="shared" si="55"/>
        <v>1.2702035780382483</v>
      </c>
      <c r="BC17" s="28">
        <f t="shared" ref="BC17:BC26" si="56">LOGEST(AP17:AR17,AP$5:AR$5)-1</f>
        <v>1.0918277087038759</v>
      </c>
      <c r="BD17" s="28">
        <f t="shared" ref="BD17:BF17" si="57">((AP17/AO17)*100)-100</f>
        <v>47.803163444639694</v>
      </c>
      <c r="BE17" s="28">
        <f t="shared" si="57"/>
        <v>92.74673008323424</v>
      </c>
      <c r="BF17" s="28">
        <f t="shared" si="57"/>
        <v>127.02035780382479</v>
      </c>
      <c r="BG17" s="28">
        <f t="shared" ref="BG17:BG26" si="58">((AQ17/AO17)*100)-100</f>
        <v>184.88576449912125</v>
      </c>
      <c r="BH17" s="28">
        <f t="shared" ref="BH17:BH26" si="59">((AR17/AO17)*100)-100</f>
        <v>546.74868189806659</v>
      </c>
      <c r="BI17" s="28">
        <f t="shared" ref="BI17:BI26" si="60">((AR17/AP17)*100)-100</f>
        <v>337.57431629013075</v>
      </c>
      <c r="BJ17" s="3">
        <f t="shared" ref="BJ17:BL17" si="61">AP17-AO17</f>
        <v>2.7199999999999998</v>
      </c>
      <c r="BK17" s="3">
        <f t="shared" si="61"/>
        <v>7.8000000000000007</v>
      </c>
      <c r="BL17" s="3">
        <f t="shared" si="61"/>
        <v>20.589999999999996</v>
      </c>
      <c r="BM17" s="3">
        <f t="shared" ref="BM17:BM26" si="62">AQ17-AO17</f>
        <v>10.52</v>
      </c>
      <c r="BN17" s="3">
        <f t="shared" ref="BN17:BN26" si="63">AR17-AO17</f>
        <v>31.109999999999996</v>
      </c>
      <c r="BO17" s="3">
        <f t="shared" ref="BO17:BO26" si="64">AR17-AP17</f>
        <v>28.389999999999997</v>
      </c>
      <c r="BP17" s="24">
        <v>371.1</v>
      </c>
      <c r="BQ17" s="21">
        <v>391</v>
      </c>
      <c r="BR17" s="21">
        <v>405</v>
      </c>
      <c r="BS17" s="21">
        <v>320</v>
      </c>
      <c r="BT17" s="21">
        <v>263</v>
      </c>
      <c r="BU17" s="21">
        <v>110.8</v>
      </c>
      <c r="BV17" s="21">
        <v>11.2</v>
      </c>
      <c r="BW17" s="24">
        <v>37</v>
      </c>
      <c r="BX17" s="21">
        <v>38</v>
      </c>
      <c r="BY17" s="21">
        <v>38</v>
      </c>
      <c r="BZ17" s="21">
        <v>37.9</v>
      </c>
      <c r="CA17" s="21">
        <v>37.6</v>
      </c>
      <c r="CB17" s="21">
        <v>36.6</v>
      </c>
      <c r="CC17" s="21">
        <v>37</v>
      </c>
      <c r="CD17" s="21">
        <v>37</v>
      </c>
      <c r="CE17" s="21">
        <v>36.6</v>
      </c>
      <c r="CF17" s="6"/>
      <c r="CG17" s="24" t="s">
        <v>370</v>
      </c>
      <c r="CH17" s="21"/>
      <c r="CI17" s="21" t="s">
        <v>371</v>
      </c>
      <c r="CJ17" s="21"/>
      <c r="CK17" s="21"/>
      <c r="CL17" s="21"/>
      <c r="CM17" s="21"/>
      <c r="CN17" s="24" t="s">
        <v>372</v>
      </c>
      <c r="CO17" s="21"/>
      <c r="CP17" s="21" t="s">
        <v>303</v>
      </c>
      <c r="CQ17" s="21"/>
      <c r="CR17" s="21"/>
      <c r="CS17" s="21"/>
      <c r="CT17" s="21"/>
      <c r="CU17" s="24">
        <v>2</v>
      </c>
      <c r="CV17" s="21"/>
      <c r="CW17" s="21">
        <v>6</v>
      </c>
      <c r="CX17" s="21"/>
      <c r="CY17" s="21"/>
      <c r="CZ17" s="21"/>
      <c r="DA17" s="21"/>
      <c r="DB17" s="24" t="s">
        <v>373</v>
      </c>
      <c r="DC17" s="21"/>
      <c r="DD17" s="21" t="s">
        <v>266</v>
      </c>
      <c r="DE17" s="21"/>
      <c r="DF17" s="21"/>
      <c r="DG17" s="21"/>
      <c r="DH17" s="21"/>
      <c r="DI17" s="24" t="s">
        <v>374</v>
      </c>
      <c r="DJ17" s="21" t="s">
        <v>374</v>
      </c>
      <c r="DK17" s="21" t="s">
        <v>375</v>
      </c>
      <c r="DL17" s="21" t="s">
        <v>376</v>
      </c>
      <c r="DM17" s="21" t="s">
        <v>377</v>
      </c>
      <c r="DN17" s="21" t="s">
        <v>377</v>
      </c>
      <c r="DO17" s="21" t="s">
        <v>377</v>
      </c>
      <c r="DP17" s="26">
        <v>9</v>
      </c>
      <c r="DQ17" s="6"/>
      <c r="DR17" s="24">
        <v>109.8</v>
      </c>
      <c r="DS17" s="21">
        <v>79</v>
      </c>
      <c r="DT17" s="21">
        <v>116.8</v>
      </c>
      <c r="DU17" s="21">
        <v>106</v>
      </c>
      <c r="DV17" s="21">
        <v>119.3</v>
      </c>
      <c r="DW17" s="21">
        <v>99.2</v>
      </c>
      <c r="DX17" s="21">
        <v>88.4</v>
      </c>
      <c r="DY17" s="24">
        <v>0.4</v>
      </c>
      <c r="DZ17" s="21">
        <v>0.5</v>
      </c>
      <c r="EA17" s="21">
        <v>0.6</v>
      </c>
      <c r="EB17" s="21">
        <v>0.45</v>
      </c>
      <c r="EC17" s="21">
        <v>0.6</v>
      </c>
      <c r="ED17" s="21">
        <v>0.55000000000000004</v>
      </c>
      <c r="EE17" s="21">
        <v>0.55000000000000004</v>
      </c>
      <c r="EF17" s="29">
        <f t="shared" ref="EF17:EL17" si="65">DR17/DY17</f>
        <v>274.5</v>
      </c>
      <c r="EG17" s="30">
        <f t="shared" si="65"/>
        <v>158</v>
      </c>
      <c r="EH17" s="30">
        <f t="shared" si="65"/>
        <v>194.66666666666666</v>
      </c>
      <c r="EI17" s="30">
        <f t="shared" si="65"/>
        <v>235.55555555555554</v>
      </c>
      <c r="EJ17" s="30">
        <f t="shared" si="65"/>
        <v>198.83333333333334</v>
      </c>
      <c r="EK17" s="30">
        <f t="shared" si="65"/>
        <v>180.36363636363635</v>
      </c>
      <c r="EL17" s="30">
        <f t="shared" si="65"/>
        <v>160.72727272727272</v>
      </c>
      <c r="EM17" s="24">
        <v>1</v>
      </c>
      <c r="EN17" s="21">
        <v>1</v>
      </c>
      <c r="EO17" s="21">
        <v>1</v>
      </c>
      <c r="EP17" s="21">
        <v>1</v>
      </c>
      <c r="EQ17" s="21">
        <v>1</v>
      </c>
      <c r="ER17" s="21">
        <v>1</v>
      </c>
      <c r="ES17" s="21">
        <v>1</v>
      </c>
      <c r="ET17" s="24">
        <v>171</v>
      </c>
      <c r="EU17" s="21">
        <v>154</v>
      </c>
      <c r="EV17" s="21">
        <v>193</v>
      </c>
      <c r="EW17" s="21">
        <v>204</v>
      </c>
      <c r="EX17" s="21">
        <v>263</v>
      </c>
      <c r="EY17" s="21">
        <v>303</v>
      </c>
      <c r="EZ17" s="21">
        <v>332</v>
      </c>
      <c r="FA17" s="24">
        <v>9</v>
      </c>
      <c r="FB17" s="21">
        <v>9</v>
      </c>
      <c r="FC17" s="21">
        <v>11.7</v>
      </c>
      <c r="FD17" s="21">
        <v>13</v>
      </c>
      <c r="FE17" s="21">
        <v>8</v>
      </c>
      <c r="FF17" s="21">
        <v>5.8</v>
      </c>
      <c r="FG17" s="21">
        <v>5.6</v>
      </c>
      <c r="FH17" s="24">
        <v>7</v>
      </c>
      <c r="FI17" s="21">
        <v>7</v>
      </c>
      <c r="FJ17" s="21">
        <v>11</v>
      </c>
      <c r="FK17" s="21">
        <v>14</v>
      </c>
      <c r="FL17" s="21">
        <v>11</v>
      </c>
      <c r="FM17" s="21">
        <v>11</v>
      </c>
      <c r="FN17" s="21">
        <v>11</v>
      </c>
      <c r="FO17" s="24">
        <v>82</v>
      </c>
      <c r="FP17" s="21">
        <v>95</v>
      </c>
      <c r="FQ17" s="21">
        <v>99</v>
      </c>
      <c r="FR17" s="21">
        <v>93</v>
      </c>
      <c r="FS17" s="21">
        <v>115</v>
      </c>
      <c r="FT17" s="21">
        <v>106</v>
      </c>
      <c r="FU17" s="21">
        <v>93</v>
      </c>
      <c r="FV17" s="24" t="s">
        <v>378</v>
      </c>
      <c r="FW17" s="21">
        <v>0</v>
      </c>
      <c r="FX17" s="21">
        <v>0</v>
      </c>
      <c r="FY17" s="21">
        <v>0</v>
      </c>
      <c r="FZ17" s="21">
        <v>0</v>
      </c>
      <c r="GA17" s="21">
        <v>0</v>
      </c>
      <c r="GB17" s="21">
        <v>0</v>
      </c>
      <c r="GC17" s="24">
        <v>80</v>
      </c>
      <c r="GD17" s="21">
        <v>80</v>
      </c>
      <c r="GE17" s="21">
        <v>82</v>
      </c>
      <c r="GF17" s="21">
        <v>83</v>
      </c>
      <c r="GG17" s="21">
        <v>80</v>
      </c>
      <c r="GH17" s="21">
        <v>78</v>
      </c>
      <c r="GI17" s="21">
        <v>70</v>
      </c>
      <c r="GJ17" s="24">
        <v>1930</v>
      </c>
      <c r="GK17" s="21">
        <v>2770</v>
      </c>
      <c r="GL17" s="21">
        <v>1735</v>
      </c>
      <c r="GM17" s="21">
        <v>1630</v>
      </c>
      <c r="GN17" s="21">
        <v>1980</v>
      </c>
      <c r="GO17" s="21">
        <v>3260</v>
      </c>
      <c r="GP17" s="31">
        <v>1940</v>
      </c>
      <c r="GQ17" s="9"/>
      <c r="GR17" s="32">
        <v>14</v>
      </c>
      <c r="GS17" s="21">
        <v>55</v>
      </c>
      <c r="GT17" s="24">
        <v>11</v>
      </c>
      <c r="GU17" s="21">
        <v>45</v>
      </c>
      <c r="GV17" s="24">
        <v>10</v>
      </c>
      <c r="GW17" s="21">
        <v>45</v>
      </c>
      <c r="GX17" s="24">
        <v>11</v>
      </c>
      <c r="GY17" s="21">
        <v>45</v>
      </c>
      <c r="GZ17" s="24">
        <v>9</v>
      </c>
      <c r="HA17" s="21">
        <v>18</v>
      </c>
      <c r="HB17" s="24">
        <v>10</v>
      </c>
      <c r="HC17" s="21">
        <v>45</v>
      </c>
      <c r="HD17" s="24">
        <v>10</v>
      </c>
      <c r="HE17" s="21">
        <v>45</v>
      </c>
      <c r="HF17" s="6"/>
      <c r="HG17" s="21"/>
      <c r="HH17" s="21"/>
      <c r="HI17" s="21"/>
      <c r="HJ17" s="21"/>
      <c r="HK17" s="21"/>
      <c r="HL17" s="21"/>
      <c r="HM17" s="21"/>
      <c r="HN17" s="21"/>
      <c r="HO17" s="21"/>
      <c r="HP17" s="21"/>
      <c r="HQ17" s="21"/>
      <c r="HR17" s="21"/>
      <c r="HS17" s="21"/>
      <c r="HT17" s="21"/>
      <c r="HU17" s="21"/>
      <c r="HV17" s="6"/>
    </row>
    <row r="18" spans="1:239" ht="15.75" customHeight="1" x14ac:dyDescent="0.3">
      <c r="A18" s="3">
        <v>12</v>
      </c>
      <c r="B18" s="21" t="s">
        <v>323</v>
      </c>
      <c r="C18" s="22">
        <v>41215</v>
      </c>
      <c r="D18" s="22">
        <v>41218</v>
      </c>
      <c r="E18" s="21">
        <f t="shared" si="51"/>
        <v>3</v>
      </c>
      <c r="F18" s="21"/>
      <c r="G18" s="21" t="s">
        <v>379</v>
      </c>
      <c r="H18" s="23">
        <v>10545</v>
      </c>
      <c r="I18" s="21">
        <v>84</v>
      </c>
      <c r="J18" s="21"/>
      <c r="K18" s="21"/>
      <c r="L18" s="21" t="s">
        <v>380</v>
      </c>
      <c r="M18" s="21">
        <v>102</v>
      </c>
      <c r="N18" s="21">
        <v>98.8</v>
      </c>
      <c r="O18" s="21">
        <v>7</v>
      </c>
      <c r="P18" s="21" t="s">
        <v>271</v>
      </c>
      <c r="Q18" s="21">
        <v>1</v>
      </c>
      <c r="R18" s="21">
        <v>42</v>
      </c>
      <c r="S18" s="21" t="s">
        <v>243</v>
      </c>
      <c r="T18" s="21">
        <v>2</v>
      </c>
      <c r="U18" s="21">
        <v>4</v>
      </c>
      <c r="V18" s="21">
        <v>2</v>
      </c>
      <c r="W18" s="21">
        <v>2</v>
      </c>
      <c r="X18" s="6"/>
      <c r="Y18" s="24" t="s">
        <v>369</v>
      </c>
      <c r="Z18" s="21" t="s">
        <v>261</v>
      </c>
      <c r="AA18" s="25"/>
      <c r="AB18" s="25"/>
      <c r="AC18" s="21" t="s">
        <v>246</v>
      </c>
      <c r="AD18" s="21" t="s">
        <v>247</v>
      </c>
      <c r="AE18" s="21" t="s">
        <v>249</v>
      </c>
      <c r="AF18" s="21"/>
      <c r="AG18" s="21" t="s">
        <v>249</v>
      </c>
      <c r="AH18" s="21" t="s">
        <v>246</v>
      </c>
      <c r="AI18" s="21" t="s">
        <v>249</v>
      </c>
      <c r="AJ18" s="21" t="s">
        <v>246</v>
      </c>
      <c r="AK18" s="21">
        <v>6.1</v>
      </c>
      <c r="AL18" s="6"/>
      <c r="AM18" s="26" t="s">
        <v>250</v>
      </c>
      <c r="AN18" s="26" t="s">
        <v>274</v>
      </c>
      <c r="AO18" s="27">
        <v>4.0999999999999996</v>
      </c>
      <c r="AP18" s="21">
        <v>5.63</v>
      </c>
      <c r="AQ18" s="21">
        <v>6.2</v>
      </c>
      <c r="AR18" s="21">
        <v>4.7</v>
      </c>
      <c r="AS18" s="21">
        <v>3.41</v>
      </c>
      <c r="AT18" s="21"/>
      <c r="AU18" s="21"/>
      <c r="AV18" s="21"/>
      <c r="AW18" s="21"/>
      <c r="AX18" s="28">
        <f t="shared" si="52"/>
        <v>0.37317073170731718</v>
      </c>
      <c r="AY18" s="28">
        <f t="shared" si="53"/>
        <v>0.22971343082492979</v>
      </c>
      <c r="AZ18" s="28">
        <f t="shared" si="54"/>
        <v>5.1919557873008282E-2</v>
      </c>
      <c r="BA18" s="28">
        <f t="shared" ref="BA18:BB18" si="66">LOGEST(AP18:AQ18,AP$5:AQ$5)-1</f>
        <v>0.10124333925399664</v>
      </c>
      <c r="BB18" s="28">
        <f t="shared" si="66"/>
        <v>-0.24193548387096775</v>
      </c>
      <c r="BC18" s="28">
        <f t="shared" si="56"/>
        <v>-8.6318710319675751E-2</v>
      </c>
      <c r="BD18" s="28">
        <f t="shared" ref="BD18:BF18" si="67">((AP18/AO18)*100)-100</f>
        <v>37.317073170731732</v>
      </c>
      <c r="BE18" s="28">
        <f t="shared" si="67"/>
        <v>10.12433392539964</v>
      </c>
      <c r="BF18" s="28">
        <f t="shared" si="67"/>
        <v>-24.193548387096769</v>
      </c>
      <c r="BG18" s="28">
        <f t="shared" si="58"/>
        <v>51.219512195121979</v>
      </c>
      <c r="BH18" s="28">
        <f t="shared" si="59"/>
        <v>14.634146341463435</v>
      </c>
      <c r="BI18" s="28">
        <f t="shared" si="60"/>
        <v>-16.518650088809935</v>
      </c>
      <c r="BJ18" s="3">
        <f t="shared" ref="BJ18:BL18" si="68">AP18-AO18</f>
        <v>1.5300000000000002</v>
      </c>
      <c r="BK18" s="3">
        <f t="shared" si="68"/>
        <v>0.57000000000000028</v>
      </c>
      <c r="BL18" s="3">
        <f t="shared" si="68"/>
        <v>-1.5</v>
      </c>
      <c r="BM18" s="3">
        <f t="shared" si="62"/>
        <v>2.1000000000000005</v>
      </c>
      <c r="BN18" s="3">
        <f t="shared" si="63"/>
        <v>0.60000000000000053</v>
      </c>
      <c r="BO18" s="3">
        <f t="shared" si="64"/>
        <v>-0.92999999999999972</v>
      </c>
      <c r="BP18" s="24">
        <v>326</v>
      </c>
      <c r="BQ18" s="21">
        <v>332.6</v>
      </c>
      <c r="BR18" s="21">
        <v>235.7</v>
      </c>
      <c r="BS18" s="21"/>
      <c r="BT18" s="21"/>
      <c r="BU18" s="21"/>
      <c r="BV18" s="21"/>
      <c r="BW18" s="24">
        <v>37.6</v>
      </c>
      <c r="BX18" s="21">
        <v>37.1</v>
      </c>
      <c r="BY18" s="21">
        <v>37</v>
      </c>
      <c r="BZ18" s="21">
        <v>37</v>
      </c>
      <c r="CA18" s="21">
        <v>36.6</v>
      </c>
      <c r="CB18" s="21"/>
      <c r="CC18" s="21"/>
      <c r="CD18" s="21"/>
      <c r="CE18" s="21"/>
      <c r="CF18" s="6"/>
      <c r="CG18" s="24" t="s">
        <v>381</v>
      </c>
      <c r="CH18" s="21"/>
      <c r="CI18" s="21"/>
      <c r="CJ18" s="21"/>
      <c r="CK18" s="21"/>
      <c r="CL18" s="21"/>
      <c r="CM18" s="21"/>
      <c r="CN18" s="24" t="s">
        <v>382</v>
      </c>
      <c r="CO18" s="21"/>
      <c r="CP18" s="21"/>
      <c r="CQ18" s="21"/>
      <c r="CR18" s="21"/>
      <c r="CS18" s="21"/>
      <c r="CT18" s="21"/>
      <c r="CU18" s="24">
        <v>2</v>
      </c>
      <c r="CV18" s="21"/>
      <c r="CW18" s="21"/>
      <c r="CX18" s="21"/>
      <c r="CY18" s="21"/>
      <c r="CZ18" s="21"/>
      <c r="DA18" s="21"/>
      <c r="DB18" s="24" t="s">
        <v>383</v>
      </c>
      <c r="DC18" s="21"/>
      <c r="DD18" s="21"/>
      <c r="DE18" s="21"/>
      <c r="DF18" s="21"/>
      <c r="DG18" s="21"/>
      <c r="DH18" s="21"/>
      <c r="DI18" s="24" t="s">
        <v>384</v>
      </c>
      <c r="DJ18" s="21" t="s">
        <v>384</v>
      </c>
      <c r="DK18" s="21" t="s">
        <v>385</v>
      </c>
      <c r="DL18" s="21"/>
      <c r="DM18" s="21"/>
      <c r="DN18" s="21"/>
      <c r="DO18" s="21"/>
      <c r="DP18" s="26">
        <v>8</v>
      </c>
      <c r="DQ18" s="6"/>
      <c r="DR18" s="24">
        <v>158.9</v>
      </c>
      <c r="DS18" s="21">
        <v>93.1</v>
      </c>
      <c r="DT18" s="21">
        <v>72</v>
      </c>
      <c r="DU18" s="21"/>
      <c r="DV18" s="21"/>
      <c r="DW18" s="21"/>
      <c r="DX18" s="21"/>
      <c r="DY18" s="24">
        <v>0.5</v>
      </c>
      <c r="DZ18" s="21">
        <v>0.4</v>
      </c>
      <c r="EA18" s="21">
        <v>0.4</v>
      </c>
      <c r="EB18" s="21"/>
      <c r="EC18" s="21"/>
      <c r="ED18" s="21"/>
      <c r="EE18" s="21"/>
      <c r="EF18" s="29">
        <f t="shared" ref="EF18:EH18" si="69">DR18/DY18</f>
        <v>317.8</v>
      </c>
      <c r="EG18" s="30">
        <f t="shared" si="69"/>
        <v>232.74999999999997</v>
      </c>
      <c r="EH18" s="30">
        <f t="shared" si="69"/>
        <v>180</v>
      </c>
      <c r="EI18" s="30"/>
      <c r="EJ18" s="30"/>
      <c r="EK18" s="30"/>
      <c r="EL18" s="30"/>
      <c r="EM18" s="24">
        <v>1</v>
      </c>
      <c r="EN18" s="21">
        <v>1</v>
      </c>
      <c r="EO18" s="21">
        <v>1</v>
      </c>
      <c r="EP18" s="21"/>
      <c r="EQ18" s="21"/>
      <c r="ER18" s="21"/>
      <c r="ES18" s="21"/>
      <c r="ET18" s="24">
        <v>215</v>
      </c>
      <c r="EU18" s="21">
        <v>195</v>
      </c>
      <c r="EV18" s="21">
        <v>156</v>
      </c>
      <c r="EW18" s="21"/>
      <c r="EX18" s="21"/>
      <c r="EY18" s="21"/>
      <c r="EZ18" s="21"/>
      <c r="FA18" s="24">
        <v>18.3</v>
      </c>
      <c r="FB18" s="21">
        <v>11.2</v>
      </c>
      <c r="FC18" s="21">
        <v>8.9</v>
      </c>
      <c r="FD18" s="21"/>
      <c r="FE18" s="21"/>
      <c r="FF18" s="21"/>
      <c r="FG18" s="21"/>
      <c r="FH18" s="24">
        <v>9</v>
      </c>
      <c r="FI18" s="21">
        <v>11</v>
      </c>
      <c r="FJ18" s="21">
        <v>11</v>
      </c>
      <c r="FK18" s="21"/>
      <c r="FL18" s="21"/>
      <c r="FM18" s="21"/>
      <c r="FN18" s="21"/>
      <c r="FO18" s="24">
        <v>68</v>
      </c>
      <c r="FP18" s="21">
        <v>94</v>
      </c>
      <c r="FQ18" s="21">
        <v>71</v>
      </c>
      <c r="FR18" s="21"/>
      <c r="FS18" s="21"/>
      <c r="FT18" s="21"/>
      <c r="FU18" s="21"/>
      <c r="FV18" s="24" t="s">
        <v>334</v>
      </c>
      <c r="FW18" s="21">
        <v>0</v>
      </c>
      <c r="FX18" s="21">
        <v>0</v>
      </c>
      <c r="FY18" s="21"/>
      <c r="FZ18" s="21"/>
      <c r="GA18" s="21"/>
      <c r="GB18" s="21"/>
      <c r="GC18" s="24">
        <v>61</v>
      </c>
      <c r="GD18" s="21">
        <v>64</v>
      </c>
      <c r="GE18" s="21">
        <v>56</v>
      </c>
      <c r="GF18" s="21"/>
      <c r="GG18" s="21"/>
      <c r="GH18" s="21"/>
      <c r="GI18" s="21"/>
      <c r="GJ18" s="24">
        <v>1180</v>
      </c>
      <c r="GK18" s="21">
        <v>1210</v>
      </c>
      <c r="GL18" s="21">
        <v>1430</v>
      </c>
      <c r="GM18" s="21"/>
      <c r="GN18" s="21"/>
      <c r="GO18" s="21"/>
      <c r="GP18" s="31"/>
      <c r="GQ18" s="9"/>
      <c r="GR18" s="32">
        <v>14</v>
      </c>
      <c r="GS18" s="21">
        <v>55</v>
      </c>
      <c r="GT18" s="24">
        <v>10</v>
      </c>
      <c r="GU18" s="21">
        <v>45</v>
      </c>
      <c r="GV18" s="24">
        <v>10</v>
      </c>
      <c r="GW18" s="21">
        <v>45</v>
      </c>
      <c r="GX18" s="24">
        <v>12</v>
      </c>
      <c r="GY18" s="21">
        <v>45</v>
      </c>
      <c r="GZ18" s="24"/>
      <c r="HA18" s="21"/>
      <c r="HB18" s="24"/>
      <c r="HC18" s="21"/>
      <c r="HD18" s="24"/>
      <c r="HE18" s="21"/>
      <c r="HF18" s="6"/>
      <c r="HG18" s="21"/>
      <c r="HH18" s="21"/>
      <c r="HI18" s="21"/>
      <c r="HJ18" s="21"/>
      <c r="HK18" s="21"/>
      <c r="HL18" s="21"/>
      <c r="HM18" s="21"/>
      <c r="HN18" s="21"/>
      <c r="HO18" s="21"/>
      <c r="HP18" s="21"/>
      <c r="HQ18" s="21"/>
      <c r="HR18" s="21"/>
      <c r="HS18" s="21"/>
      <c r="HT18" s="21"/>
      <c r="HU18" s="21"/>
      <c r="HV18" s="6"/>
    </row>
    <row r="19" spans="1:239" ht="15.75" customHeight="1" x14ac:dyDescent="0.3">
      <c r="A19" s="3">
        <v>13</v>
      </c>
      <c r="B19" s="21" t="s">
        <v>323</v>
      </c>
      <c r="C19" s="22">
        <v>41218</v>
      </c>
      <c r="D19" s="22">
        <v>41218</v>
      </c>
      <c r="E19" s="21">
        <f t="shared" si="51"/>
        <v>0</v>
      </c>
      <c r="F19" s="21"/>
      <c r="G19" s="21" t="s">
        <v>386</v>
      </c>
      <c r="H19" s="23">
        <v>15873</v>
      </c>
      <c r="I19" s="21">
        <v>69</v>
      </c>
      <c r="J19" s="21"/>
      <c r="K19" s="21"/>
      <c r="L19" s="21" t="s">
        <v>387</v>
      </c>
      <c r="M19" s="21">
        <v>61</v>
      </c>
      <c r="N19" s="21">
        <v>70</v>
      </c>
      <c r="O19" s="21">
        <v>3</v>
      </c>
      <c r="P19" s="21" t="s">
        <v>388</v>
      </c>
      <c r="Q19" s="21">
        <v>1</v>
      </c>
      <c r="R19" s="21">
        <v>44</v>
      </c>
      <c r="S19" s="21" t="s">
        <v>243</v>
      </c>
      <c r="T19" s="21">
        <v>2</v>
      </c>
      <c r="U19" s="21">
        <v>0</v>
      </c>
      <c r="V19" s="21">
        <v>2</v>
      </c>
      <c r="W19" s="21">
        <v>2</v>
      </c>
      <c r="X19" s="6"/>
      <c r="Y19" s="24" t="s">
        <v>298</v>
      </c>
      <c r="Z19" s="21" t="s">
        <v>389</v>
      </c>
      <c r="AA19" s="25"/>
      <c r="AB19" s="25"/>
      <c r="AC19" s="21" t="s">
        <v>249</v>
      </c>
      <c r="AD19" s="21"/>
      <c r="AE19" s="21" t="s">
        <v>246</v>
      </c>
      <c r="AF19" s="21" t="s">
        <v>248</v>
      </c>
      <c r="AG19" s="21" t="s">
        <v>249</v>
      </c>
      <c r="AH19" s="21" t="s">
        <v>249</v>
      </c>
      <c r="AI19" s="21" t="s">
        <v>246</v>
      </c>
      <c r="AJ19" s="21" t="s">
        <v>246</v>
      </c>
      <c r="AK19" s="21">
        <v>5.4</v>
      </c>
      <c r="AL19" s="6"/>
      <c r="AM19" s="26" t="s">
        <v>250</v>
      </c>
      <c r="AN19" s="26" t="s">
        <v>274</v>
      </c>
      <c r="AO19" s="27">
        <v>5.4</v>
      </c>
      <c r="AP19" s="21">
        <v>18.850000000000001</v>
      </c>
      <c r="AQ19" s="21">
        <v>52.4</v>
      </c>
      <c r="AR19" s="21">
        <v>16.989999999999998</v>
      </c>
      <c r="AS19" s="21"/>
      <c r="AT19" s="21"/>
      <c r="AU19" s="21"/>
      <c r="AV19" s="21"/>
      <c r="AW19" s="21"/>
      <c r="AX19" s="28">
        <f t="shared" si="52"/>
        <v>2.4907407407407418</v>
      </c>
      <c r="AY19" s="28">
        <f t="shared" si="53"/>
        <v>2.1150768375280418</v>
      </c>
      <c r="AZ19" s="28">
        <f t="shared" si="54"/>
        <v>0.56221886865193382</v>
      </c>
      <c r="BA19" s="28">
        <f t="shared" ref="BA19:BB19" si="70">LOGEST(AP19:AQ19,AP$5:AQ$5)-1</f>
        <v>1.7798408488063666</v>
      </c>
      <c r="BB19" s="28">
        <f t="shared" si="70"/>
        <v>-0.67576335877862603</v>
      </c>
      <c r="BC19" s="28">
        <f t="shared" si="56"/>
        <v>-5.0617958908559579E-2</v>
      </c>
      <c r="BD19" s="28">
        <f t="shared" ref="BD19:BF19" si="71">((AP19/AO19)*100)-100</f>
        <v>249.07407407407408</v>
      </c>
      <c r="BE19" s="28">
        <f t="shared" si="71"/>
        <v>177.9840848806366</v>
      </c>
      <c r="BF19" s="28">
        <f t="shared" si="71"/>
        <v>-67.57633587786259</v>
      </c>
      <c r="BG19" s="28">
        <f t="shared" si="58"/>
        <v>870.37037037037021</v>
      </c>
      <c r="BH19" s="28">
        <f t="shared" si="59"/>
        <v>214.62962962962962</v>
      </c>
      <c r="BI19" s="28">
        <f t="shared" si="60"/>
        <v>-9.8673740053050523</v>
      </c>
      <c r="BJ19" s="3">
        <f t="shared" ref="BJ19:BL19" si="72">AP19-AO19</f>
        <v>13.450000000000001</v>
      </c>
      <c r="BK19" s="3">
        <f t="shared" si="72"/>
        <v>33.549999999999997</v>
      </c>
      <c r="BL19" s="3">
        <f t="shared" si="72"/>
        <v>-35.409999999999997</v>
      </c>
      <c r="BM19" s="3">
        <f t="shared" si="62"/>
        <v>47</v>
      </c>
      <c r="BN19" s="3">
        <f t="shared" si="63"/>
        <v>11.589999999999998</v>
      </c>
      <c r="BO19" s="3">
        <f t="shared" si="64"/>
        <v>-1.860000000000003</v>
      </c>
      <c r="BP19" s="24">
        <v>141.4</v>
      </c>
      <c r="BQ19" s="21">
        <v>186.7</v>
      </c>
      <c r="BR19" s="21">
        <v>188.4</v>
      </c>
      <c r="BS19" s="21"/>
      <c r="BT19" s="21"/>
      <c r="BU19" s="21"/>
      <c r="BV19" s="21"/>
      <c r="BW19" s="24">
        <v>36.5</v>
      </c>
      <c r="BX19" s="21">
        <v>36</v>
      </c>
      <c r="BY19" s="21">
        <v>36</v>
      </c>
      <c r="BZ19" s="21">
        <v>36</v>
      </c>
      <c r="CA19" s="21">
        <v>36</v>
      </c>
      <c r="CB19" s="21"/>
      <c r="CC19" s="21"/>
      <c r="CD19" s="21"/>
      <c r="CE19" s="21"/>
      <c r="CF19" s="6"/>
      <c r="CG19" s="24" t="s">
        <v>390</v>
      </c>
      <c r="CH19" s="21"/>
      <c r="CI19" s="21"/>
      <c r="CJ19" s="21"/>
      <c r="CK19" s="21"/>
      <c r="CL19" s="21"/>
      <c r="CM19" s="21"/>
      <c r="CN19" s="24" t="s">
        <v>280</v>
      </c>
      <c r="CO19" s="21"/>
      <c r="CP19" s="21"/>
      <c r="CQ19" s="21"/>
      <c r="CR19" s="21"/>
      <c r="CS19" s="21"/>
      <c r="CT19" s="21"/>
      <c r="CU19" s="24">
        <v>5</v>
      </c>
      <c r="CV19" s="21"/>
      <c r="CW19" s="21"/>
      <c r="CX19" s="21"/>
      <c r="CY19" s="21"/>
      <c r="CZ19" s="21"/>
      <c r="DA19" s="21"/>
      <c r="DB19" s="24" t="s">
        <v>293</v>
      </c>
      <c r="DC19" s="21"/>
      <c r="DD19" s="21"/>
      <c r="DE19" s="21"/>
      <c r="DF19" s="21"/>
      <c r="DG19" s="21"/>
      <c r="DH19" s="21"/>
      <c r="DI19" s="24" t="s">
        <v>391</v>
      </c>
      <c r="DJ19" s="21" t="s">
        <v>391</v>
      </c>
      <c r="DK19" s="21" t="s">
        <v>391</v>
      </c>
      <c r="DL19" s="21"/>
      <c r="DM19" s="21"/>
      <c r="DN19" s="21"/>
      <c r="DO19" s="21"/>
      <c r="DP19" s="26">
        <v>8</v>
      </c>
      <c r="DQ19" s="6"/>
      <c r="DR19" s="24">
        <v>75.2</v>
      </c>
      <c r="DS19" s="21">
        <v>85.9</v>
      </c>
      <c r="DT19" s="21">
        <v>86.3</v>
      </c>
      <c r="DU19" s="21"/>
      <c r="DV19" s="21"/>
      <c r="DW19" s="21"/>
      <c r="DX19" s="21"/>
      <c r="DY19" s="24">
        <v>0.4</v>
      </c>
      <c r="DZ19" s="21">
        <v>0.4</v>
      </c>
      <c r="EA19" s="21">
        <v>0.4</v>
      </c>
      <c r="EB19" s="21"/>
      <c r="EC19" s="21"/>
      <c r="ED19" s="21"/>
      <c r="EE19" s="21"/>
      <c r="EF19" s="29">
        <f t="shared" ref="EF19:EH19" si="73">DR19/DY19</f>
        <v>188</v>
      </c>
      <c r="EG19" s="30">
        <f t="shared" si="73"/>
        <v>214.75</v>
      </c>
      <c r="EH19" s="30">
        <f t="shared" si="73"/>
        <v>215.74999999999997</v>
      </c>
      <c r="EI19" s="30"/>
      <c r="EJ19" s="30"/>
      <c r="EK19" s="30"/>
      <c r="EL19" s="30"/>
      <c r="EM19" s="24">
        <v>1</v>
      </c>
      <c r="EN19" s="21">
        <v>1</v>
      </c>
      <c r="EO19" s="21">
        <v>1</v>
      </c>
      <c r="EP19" s="21"/>
      <c r="EQ19" s="21"/>
      <c r="ER19" s="21"/>
      <c r="ES19" s="21"/>
      <c r="ET19" s="24">
        <v>356</v>
      </c>
      <c r="EU19" s="21">
        <v>325</v>
      </c>
      <c r="EV19" s="21">
        <v>282</v>
      </c>
      <c r="EW19" s="21"/>
      <c r="EX19" s="21"/>
      <c r="EY19" s="21"/>
      <c r="EZ19" s="21"/>
      <c r="FA19" s="24">
        <v>12.4</v>
      </c>
      <c r="FB19" s="21">
        <v>8</v>
      </c>
      <c r="FC19" s="21">
        <v>6.3</v>
      </c>
      <c r="FD19" s="21"/>
      <c r="FE19" s="21"/>
      <c r="FF19" s="21"/>
      <c r="FG19" s="21"/>
      <c r="FH19" s="24">
        <v>15</v>
      </c>
      <c r="FI19" s="21">
        <v>15</v>
      </c>
      <c r="FJ19" s="21">
        <v>15</v>
      </c>
      <c r="FK19" s="21"/>
      <c r="FL19" s="21"/>
      <c r="FM19" s="21"/>
      <c r="FN19" s="21"/>
      <c r="FO19" s="24">
        <v>86</v>
      </c>
      <c r="FP19" s="21">
        <v>80</v>
      </c>
      <c r="FQ19" s="21">
        <v>76</v>
      </c>
      <c r="FR19" s="21"/>
      <c r="FS19" s="21"/>
      <c r="FT19" s="21"/>
      <c r="FU19" s="21"/>
      <c r="FV19" s="24" t="s">
        <v>392</v>
      </c>
      <c r="FW19" s="21" t="s">
        <v>393</v>
      </c>
      <c r="FX19" s="21" t="s">
        <v>394</v>
      </c>
      <c r="FY19" s="21"/>
      <c r="FZ19" s="21"/>
      <c r="GA19" s="21"/>
      <c r="GB19" s="21"/>
      <c r="GC19" s="24">
        <v>78</v>
      </c>
      <c r="GD19" s="21">
        <v>63</v>
      </c>
      <c r="GE19" s="21">
        <v>60</v>
      </c>
      <c r="GF19" s="21"/>
      <c r="GG19" s="21"/>
      <c r="GH19" s="21"/>
      <c r="GI19" s="21"/>
      <c r="GJ19" s="24">
        <v>180</v>
      </c>
      <c r="GK19" s="21">
        <v>1120</v>
      </c>
      <c r="GL19" s="21">
        <v>1430</v>
      </c>
      <c r="GM19" s="21"/>
      <c r="GN19" s="21"/>
      <c r="GO19" s="21"/>
      <c r="GP19" s="31"/>
      <c r="GQ19" s="9"/>
      <c r="GR19" s="32">
        <v>12</v>
      </c>
      <c r="GS19" s="21">
        <v>45</v>
      </c>
      <c r="GT19" s="24">
        <v>12</v>
      </c>
      <c r="GU19" s="21">
        <v>45</v>
      </c>
      <c r="GV19" s="24">
        <v>11</v>
      </c>
      <c r="GW19" s="21">
        <v>45</v>
      </c>
      <c r="GX19" s="24"/>
      <c r="GY19" s="21"/>
      <c r="GZ19" s="24"/>
      <c r="HA19" s="21"/>
      <c r="HB19" s="24"/>
      <c r="HC19" s="21"/>
      <c r="HD19" s="24"/>
      <c r="HE19" s="21"/>
      <c r="HF19" s="6"/>
      <c r="HG19" s="21"/>
      <c r="HH19" s="21"/>
      <c r="HI19" s="21"/>
      <c r="HJ19" s="21"/>
      <c r="HK19" s="21"/>
      <c r="HL19" s="21"/>
      <c r="HM19" s="21"/>
      <c r="HN19" s="21"/>
      <c r="HO19" s="21"/>
      <c r="HP19" s="21"/>
      <c r="HQ19" s="21"/>
      <c r="HR19" s="21"/>
      <c r="HS19" s="21"/>
      <c r="HT19" s="21"/>
      <c r="HU19" s="21"/>
      <c r="HV19" s="6"/>
    </row>
    <row r="20" spans="1:239" ht="15.75" customHeight="1" x14ac:dyDescent="0.3">
      <c r="A20" s="3">
        <v>14</v>
      </c>
      <c r="B20" s="21" t="s">
        <v>323</v>
      </c>
      <c r="C20" s="22">
        <v>41216</v>
      </c>
      <c r="D20" s="22">
        <v>41219</v>
      </c>
      <c r="E20" s="21">
        <f t="shared" si="51"/>
        <v>3</v>
      </c>
      <c r="F20" s="21" t="s">
        <v>395</v>
      </c>
      <c r="G20" s="21" t="s">
        <v>324</v>
      </c>
      <c r="H20" s="23">
        <v>9315</v>
      </c>
      <c r="I20" s="21">
        <v>87</v>
      </c>
      <c r="J20" s="21"/>
      <c r="K20" s="21"/>
      <c r="L20" s="21" t="s">
        <v>396</v>
      </c>
      <c r="M20" s="21">
        <v>81</v>
      </c>
      <c r="N20" s="21">
        <v>93.1</v>
      </c>
      <c r="O20" s="21">
        <v>4</v>
      </c>
      <c r="P20" s="21" t="s">
        <v>243</v>
      </c>
      <c r="Q20" s="21">
        <v>2</v>
      </c>
      <c r="R20" s="21">
        <v>8</v>
      </c>
      <c r="S20" s="21" t="s">
        <v>243</v>
      </c>
      <c r="T20" s="21">
        <v>2</v>
      </c>
      <c r="U20" s="21">
        <v>4</v>
      </c>
      <c r="V20" s="21">
        <v>4</v>
      </c>
      <c r="W20" s="21">
        <v>4</v>
      </c>
      <c r="X20" s="6"/>
      <c r="Y20" s="24" t="s">
        <v>369</v>
      </c>
      <c r="Z20" s="21" t="s">
        <v>261</v>
      </c>
      <c r="AA20" s="25"/>
      <c r="AB20" s="25"/>
      <c r="AC20" s="21" t="s">
        <v>246</v>
      </c>
      <c r="AD20" s="21" t="s">
        <v>247</v>
      </c>
      <c r="AE20" s="21" t="s">
        <v>246</v>
      </c>
      <c r="AF20" s="21" t="s">
        <v>248</v>
      </c>
      <c r="AG20" s="21" t="s">
        <v>246</v>
      </c>
      <c r="AH20" s="21" t="s">
        <v>246</v>
      </c>
      <c r="AI20" s="21" t="s">
        <v>246</v>
      </c>
      <c r="AJ20" s="21" t="s">
        <v>246</v>
      </c>
      <c r="AK20" s="21">
        <v>1.83</v>
      </c>
      <c r="AL20" s="6"/>
      <c r="AM20" s="26" t="s">
        <v>250</v>
      </c>
      <c r="AN20" s="26" t="s">
        <v>251</v>
      </c>
      <c r="AO20" s="27">
        <v>1.83</v>
      </c>
      <c r="AP20" s="21">
        <v>9.4600000000000009</v>
      </c>
      <c r="AQ20" s="21">
        <v>38.89</v>
      </c>
      <c r="AR20" s="21">
        <v>35.229999999999997</v>
      </c>
      <c r="AS20" s="21">
        <v>23.54</v>
      </c>
      <c r="AT20" s="21">
        <v>8.8699999999999992</v>
      </c>
      <c r="AU20" s="21">
        <v>6.25</v>
      </c>
      <c r="AV20" s="21">
        <v>5.0599999999999996</v>
      </c>
      <c r="AW20" s="21"/>
      <c r="AX20" s="28">
        <f t="shared" si="52"/>
        <v>4.1693989071038295</v>
      </c>
      <c r="AY20" s="28">
        <f t="shared" si="53"/>
        <v>3.6099204028072513</v>
      </c>
      <c r="AZ20" s="28">
        <f t="shared" si="54"/>
        <v>1.7972620070945076</v>
      </c>
      <c r="BA20" s="28">
        <f t="shared" ref="BA20:BB20" si="74">LOGEST(AP20:AQ20,AP$5:AQ$5)-1</f>
        <v>3.1109936575052846</v>
      </c>
      <c r="BB20" s="28">
        <f t="shared" si="74"/>
        <v>-9.4111596811520037E-2</v>
      </c>
      <c r="BC20" s="28">
        <f t="shared" si="56"/>
        <v>0.9297931184236905</v>
      </c>
      <c r="BD20" s="28">
        <f t="shared" ref="BD20:BF20" si="75">((AP20/AO20)*100)-100</f>
        <v>416.93989071038254</v>
      </c>
      <c r="BE20" s="28">
        <f t="shared" si="75"/>
        <v>311.09936575052853</v>
      </c>
      <c r="BF20" s="28">
        <f t="shared" si="75"/>
        <v>-9.411159681151986</v>
      </c>
      <c r="BG20" s="28">
        <f t="shared" si="58"/>
        <v>2025.1366120218577</v>
      </c>
      <c r="BH20" s="28">
        <f t="shared" si="59"/>
        <v>1825.1366120218577</v>
      </c>
      <c r="BI20" s="28">
        <f t="shared" si="60"/>
        <v>272.41014799154328</v>
      </c>
      <c r="BJ20" s="3">
        <f t="shared" ref="BJ20:BL20" si="76">AP20-AO20</f>
        <v>7.6300000000000008</v>
      </c>
      <c r="BK20" s="3">
        <f t="shared" si="76"/>
        <v>29.43</v>
      </c>
      <c r="BL20" s="3">
        <f t="shared" si="76"/>
        <v>-3.6600000000000037</v>
      </c>
      <c r="BM20" s="3">
        <f t="shared" si="62"/>
        <v>37.06</v>
      </c>
      <c r="BN20" s="3">
        <f t="shared" si="63"/>
        <v>33.4</v>
      </c>
      <c r="BO20" s="3">
        <f t="shared" si="64"/>
        <v>25.769999999999996</v>
      </c>
      <c r="BP20" s="24">
        <v>185.2</v>
      </c>
      <c r="BQ20" s="21">
        <v>307.5</v>
      </c>
      <c r="BR20" s="21">
        <v>390.9</v>
      </c>
      <c r="BS20" s="21">
        <v>416</v>
      </c>
      <c r="BT20" s="21">
        <v>273</v>
      </c>
      <c r="BU20" s="21">
        <v>210.5</v>
      </c>
      <c r="BV20" s="21"/>
      <c r="BW20" s="24">
        <v>37.5</v>
      </c>
      <c r="BX20" s="21">
        <v>37.5</v>
      </c>
      <c r="BY20" s="21">
        <v>38</v>
      </c>
      <c r="BZ20" s="21">
        <v>37.1</v>
      </c>
      <c r="CA20" s="21">
        <v>37</v>
      </c>
      <c r="CB20" s="21">
        <v>39</v>
      </c>
      <c r="CC20" s="21">
        <v>38.1</v>
      </c>
      <c r="CD20" s="21">
        <v>36</v>
      </c>
      <c r="CE20" s="21"/>
      <c r="CF20" s="6"/>
      <c r="CG20" s="24" t="s">
        <v>381</v>
      </c>
      <c r="CH20" s="21"/>
      <c r="CI20" s="21" t="s">
        <v>397</v>
      </c>
      <c r="CJ20" s="21"/>
      <c r="CK20" s="21"/>
      <c r="CL20" s="21"/>
      <c r="CM20" s="21"/>
      <c r="CN20" s="24" t="s">
        <v>398</v>
      </c>
      <c r="CO20" s="21"/>
      <c r="CP20" s="21" t="s">
        <v>303</v>
      </c>
      <c r="CQ20" s="21"/>
      <c r="CR20" s="21"/>
      <c r="CS20" s="21"/>
      <c r="CT20" s="21"/>
      <c r="CU20" s="24">
        <v>3</v>
      </c>
      <c r="CV20" s="21"/>
      <c r="CW20" s="21" t="s">
        <v>266</v>
      </c>
      <c r="CX20" s="21"/>
      <c r="CY20" s="21"/>
      <c r="CZ20" s="21"/>
      <c r="DA20" s="21"/>
      <c r="DB20" s="24" t="s">
        <v>399</v>
      </c>
      <c r="DC20" s="21"/>
      <c r="DD20" s="21" t="s">
        <v>266</v>
      </c>
      <c r="DE20" s="21"/>
      <c r="DF20" s="21"/>
      <c r="DG20" s="21"/>
      <c r="DH20" s="21"/>
      <c r="DI20" s="24" t="s">
        <v>400</v>
      </c>
      <c r="DJ20" s="21" t="s">
        <v>401</v>
      </c>
      <c r="DK20" s="21" t="s">
        <v>399</v>
      </c>
      <c r="DL20" s="21" t="s">
        <v>402</v>
      </c>
      <c r="DM20" s="21" t="s">
        <v>402</v>
      </c>
      <c r="DN20" s="21" t="s">
        <v>402</v>
      </c>
      <c r="DO20" s="21"/>
      <c r="DP20" s="26">
        <v>9</v>
      </c>
      <c r="DQ20" s="6"/>
      <c r="DR20" s="24">
        <v>91.9</v>
      </c>
      <c r="DS20" s="21">
        <v>88.4</v>
      </c>
      <c r="DT20" s="21">
        <v>119.9</v>
      </c>
      <c r="DU20" s="21">
        <v>121.2</v>
      </c>
      <c r="DV20" s="21">
        <v>83.3</v>
      </c>
      <c r="DW20" s="21">
        <v>125.1</v>
      </c>
      <c r="DX20" s="21"/>
      <c r="DY20" s="24">
        <v>0.4</v>
      </c>
      <c r="DZ20" s="21">
        <v>0.43</v>
      </c>
      <c r="EA20" s="21">
        <v>0.5</v>
      </c>
      <c r="EB20" s="21">
        <v>0.4</v>
      </c>
      <c r="EC20" s="21">
        <v>0.4</v>
      </c>
      <c r="ED20" s="21">
        <v>0.4</v>
      </c>
      <c r="EE20" s="21"/>
      <c r="EF20" s="29">
        <f t="shared" ref="EF20:EK20" si="77">DR20/DY20</f>
        <v>229.75</v>
      </c>
      <c r="EG20" s="30">
        <f t="shared" si="77"/>
        <v>205.58139534883722</v>
      </c>
      <c r="EH20" s="30">
        <f t="shared" si="77"/>
        <v>239.8</v>
      </c>
      <c r="EI20" s="30">
        <f t="shared" si="77"/>
        <v>303</v>
      </c>
      <c r="EJ20" s="30">
        <f t="shared" si="77"/>
        <v>208.24999999999997</v>
      </c>
      <c r="EK20" s="30">
        <f t="shared" si="77"/>
        <v>312.74999999999994</v>
      </c>
      <c r="EL20" s="30"/>
      <c r="EM20" s="24">
        <v>1</v>
      </c>
      <c r="EN20" s="21">
        <v>1</v>
      </c>
      <c r="EO20" s="21">
        <v>1</v>
      </c>
      <c r="EP20" s="21">
        <v>1</v>
      </c>
      <c r="EQ20" s="21">
        <v>1</v>
      </c>
      <c r="ER20" s="21">
        <v>1</v>
      </c>
      <c r="ES20" s="21"/>
      <c r="ET20" s="24">
        <v>82</v>
      </c>
      <c r="EU20" s="21">
        <v>127</v>
      </c>
      <c r="EV20" s="21">
        <v>119</v>
      </c>
      <c r="EW20" s="21">
        <v>122</v>
      </c>
      <c r="EX20" s="21">
        <v>122</v>
      </c>
      <c r="EY20" s="21">
        <v>91</v>
      </c>
      <c r="EZ20" s="21"/>
      <c r="FA20" s="24">
        <v>26.8</v>
      </c>
      <c r="FB20" s="21">
        <v>26.8</v>
      </c>
      <c r="FC20" s="21">
        <v>16</v>
      </c>
      <c r="FD20" s="21">
        <v>16</v>
      </c>
      <c r="FE20" s="21">
        <v>12</v>
      </c>
      <c r="FF20" s="21">
        <v>12</v>
      </c>
      <c r="FG20" s="21"/>
      <c r="FH20" s="24">
        <v>5</v>
      </c>
      <c r="FI20" s="21">
        <v>3</v>
      </c>
      <c r="FJ20" s="21">
        <v>3</v>
      </c>
      <c r="FK20" s="21">
        <v>3</v>
      </c>
      <c r="FL20" s="21">
        <v>3</v>
      </c>
      <c r="FM20" s="21">
        <v>3</v>
      </c>
      <c r="FN20" s="21"/>
      <c r="FO20" s="24">
        <v>46</v>
      </c>
      <c r="FP20" s="21">
        <v>57</v>
      </c>
      <c r="FQ20" s="21">
        <v>71</v>
      </c>
      <c r="FR20" s="21">
        <v>78</v>
      </c>
      <c r="FS20" s="21">
        <v>67</v>
      </c>
      <c r="FT20" s="21">
        <v>73</v>
      </c>
      <c r="FU20" s="21"/>
      <c r="FV20" s="24" t="s">
        <v>295</v>
      </c>
      <c r="FW20" s="21" t="s">
        <v>403</v>
      </c>
      <c r="FX20" s="21" t="s">
        <v>403</v>
      </c>
      <c r="FY20" s="21" t="s">
        <v>345</v>
      </c>
      <c r="FZ20" s="21" t="s">
        <v>345</v>
      </c>
      <c r="GA20" s="21" t="s">
        <v>311</v>
      </c>
      <c r="GB20" s="21"/>
      <c r="GC20" s="24">
        <v>187</v>
      </c>
      <c r="GD20" s="21">
        <v>211</v>
      </c>
      <c r="GE20" s="21">
        <v>253</v>
      </c>
      <c r="GF20" s="21">
        <v>230</v>
      </c>
      <c r="GG20" s="21">
        <v>232</v>
      </c>
      <c r="GH20" s="21">
        <v>236</v>
      </c>
      <c r="GI20" s="21"/>
      <c r="GJ20" s="24">
        <v>590</v>
      </c>
      <c r="GK20" s="21">
        <v>820</v>
      </c>
      <c r="GL20" s="21">
        <v>1110</v>
      </c>
      <c r="GM20" s="21">
        <v>2260</v>
      </c>
      <c r="GN20" s="21">
        <v>1945</v>
      </c>
      <c r="GO20" s="21">
        <v>210</v>
      </c>
      <c r="GP20" s="31"/>
      <c r="GQ20" s="9"/>
      <c r="GR20" s="32">
        <v>18</v>
      </c>
      <c r="GS20" s="21">
        <v>90</v>
      </c>
      <c r="GT20" s="24">
        <v>19</v>
      </c>
      <c r="GU20" s="21">
        <v>90</v>
      </c>
      <c r="GV20" s="24">
        <v>17</v>
      </c>
      <c r="GW20" s="21">
        <v>90</v>
      </c>
      <c r="GX20" s="24">
        <v>17</v>
      </c>
      <c r="GY20" s="21">
        <v>90</v>
      </c>
      <c r="GZ20" s="24">
        <v>14</v>
      </c>
      <c r="HA20" s="21">
        <v>55</v>
      </c>
      <c r="HB20" s="24">
        <v>14</v>
      </c>
      <c r="HC20" s="21">
        <v>55</v>
      </c>
      <c r="HD20" s="24"/>
      <c r="HE20" s="21"/>
      <c r="HF20" s="6"/>
      <c r="HG20" s="21"/>
      <c r="HH20" s="21"/>
      <c r="HI20" s="21"/>
      <c r="HJ20" s="21"/>
      <c r="HK20" s="21"/>
      <c r="HL20" s="21"/>
      <c r="HM20" s="21"/>
      <c r="HN20" s="21"/>
      <c r="HO20" s="21"/>
      <c r="HP20" s="21"/>
      <c r="HQ20" s="21"/>
      <c r="HR20" s="21"/>
      <c r="HS20" s="21"/>
      <c r="HT20" s="21"/>
      <c r="HU20" s="21"/>
      <c r="HV20" s="6"/>
    </row>
    <row r="21" spans="1:239" ht="15.75" customHeight="1" x14ac:dyDescent="0.3">
      <c r="A21" s="3">
        <v>15</v>
      </c>
      <c r="B21" s="21" t="s">
        <v>239</v>
      </c>
      <c r="C21" s="22">
        <v>41210</v>
      </c>
      <c r="D21" s="22">
        <v>41211</v>
      </c>
      <c r="E21" s="21">
        <f t="shared" si="51"/>
        <v>1</v>
      </c>
      <c r="F21" s="21" t="s">
        <v>240</v>
      </c>
      <c r="G21" s="21"/>
      <c r="H21" s="23">
        <v>10264</v>
      </c>
      <c r="I21" s="21">
        <v>84</v>
      </c>
      <c r="J21" s="21"/>
      <c r="K21" s="21"/>
      <c r="L21" s="21" t="s">
        <v>404</v>
      </c>
      <c r="M21" s="21">
        <v>69</v>
      </c>
      <c r="N21" s="21">
        <v>82.6</v>
      </c>
      <c r="O21" s="21">
        <v>4</v>
      </c>
      <c r="P21" s="21" t="s">
        <v>405</v>
      </c>
      <c r="Q21" s="21">
        <v>1</v>
      </c>
      <c r="R21" s="21">
        <v>33</v>
      </c>
      <c r="S21" s="21" t="s">
        <v>272</v>
      </c>
      <c r="T21" s="21">
        <v>1</v>
      </c>
      <c r="U21" s="21">
        <v>0</v>
      </c>
      <c r="V21" s="21">
        <v>0</v>
      </c>
      <c r="W21" s="21">
        <v>0</v>
      </c>
      <c r="X21" s="6"/>
      <c r="Y21" s="24" t="s">
        <v>369</v>
      </c>
      <c r="Z21" s="21" t="s">
        <v>245</v>
      </c>
      <c r="AA21" s="25"/>
      <c r="AB21" s="25"/>
      <c r="AC21" s="21" t="s">
        <v>246</v>
      </c>
      <c r="AD21" s="21"/>
      <c r="AE21" s="21" t="s">
        <v>246</v>
      </c>
      <c r="AF21" s="21" t="s">
        <v>248</v>
      </c>
      <c r="AG21" s="21" t="s">
        <v>249</v>
      </c>
      <c r="AH21" s="21" t="s">
        <v>246</v>
      </c>
      <c r="AI21" s="21" t="s">
        <v>249</v>
      </c>
      <c r="AJ21" s="21" t="s">
        <v>246</v>
      </c>
      <c r="AK21" s="21">
        <v>1</v>
      </c>
      <c r="AL21" s="6"/>
      <c r="AM21" s="26" t="s">
        <v>250</v>
      </c>
      <c r="AN21" s="26" t="s">
        <v>274</v>
      </c>
      <c r="AO21" s="27">
        <v>4.5199999999999996</v>
      </c>
      <c r="AP21" s="21">
        <v>5.9</v>
      </c>
      <c r="AQ21" s="21">
        <v>6.83</v>
      </c>
      <c r="AR21" s="21">
        <v>4.18</v>
      </c>
      <c r="AS21" s="21">
        <v>3.52</v>
      </c>
      <c r="AT21" s="21"/>
      <c r="AU21" s="21"/>
      <c r="AV21" s="21"/>
      <c r="AW21" s="21"/>
      <c r="AX21" s="28">
        <f t="shared" si="52"/>
        <v>0.30530973451327448</v>
      </c>
      <c r="AY21" s="28">
        <f t="shared" si="53"/>
        <v>0.22925259686634591</v>
      </c>
      <c r="AZ21" s="28">
        <f t="shared" si="54"/>
        <v>-8.7841835510765742E-3</v>
      </c>
      <c r="BA21" s="28">
        <f t="shared" ref="BA21:BB21" si="78">LOGEST(AP21:AQ21,AP$5:AQ$5)-1</f>
        <v>0.15762711864406787</v>
      </c>
      <c r="BB21" s="28">
        <f t="shared" si="78"/>
        <v>-0.38799414348462669</v>
      </c>
      <c r="BC21" s="28">
        <f t="shared" si="56"/>
        <v>-0.15829068184367445</v>
      </c>
      <c r="BD21" s="28">
        <f t="shared" ref="BD21:BF21" si="79">((AP21/AO21)*100)-100</f>
        <v>30.530973451327441</v>
      </c>
      <c r="BE21" s="28">
        <f t="shared" si="79"/>
        <v>15.762711864406768</v>
      </c>
      <c r="BF21" s="28">
        <f t="shared" si="79"/>
        <v>-38.799414348462669</v>
      </c>
      <c r="BG21" s="28">
        <f t="shared" si="58"/>
        <v>51.106194690265482</v>
      </c>
      <c r="BH21" s="28">
        <f t="shared" si="59"/>
        <v>-7.5221238938053148</v>
      </c>
      <c r="BI21" s="28">
        <f t="shared" si="60"/>
        <v>-29.152542372881356</v>
      </c>
      <c r="BJ21" s="3">
        <f t="shared" ref="BJ21:BL21" si="80">AP21-AO21</f>
        <v>1.3800000000000008</v>
      </c>
      <c r="BK21" s="3">
        <f t="shared" si="80"/>
        <v>0.92999999999999972</v>
      </c>
      <c r="BL21" s="3">
        <f t="shared" si="80"/>
        <v>-2.6500000000000004</v>
      </c>
      <c r="BM21" s="3">
        <f t="shared" si="62"/>
        <v>2.3100000000000005</v>
      </c>
      <c r="BN21" s="3">
        <f t="shared" si="63"/>
        <v>-0.33999999999999986</v>
      </c>
      <c r="BO21" s="3">
        <f t="shared" si="64"/>
        <v>-1.7200000000000006</v>
      </c>
      <c r="BP21" s="24">
        <v>138.9</v>
      </c>
      <c r="BQ21" s="21">
        <v>176.5</v>
      </c>
      <c r="BR21" s="21">
        <v>205.3</v>
      </c>
      <c r="BS21" s="21"/>
      <c r="BT21" s="21"/>
      <c r="BU21" s="21"/>
      <c r="BV21" s="21"/>
      <c r="BW21" s="24">
        <v>37.4</v>
      </c>
      <c r="BX21" s="21">
        <v>34</v>
      </c>
      <c r="BY21" s="21">
        <v>38</v>
      </c>
      <c r="BZ21" s="21">
        <v>36</v>
      </c>
      <c r="CA21" s="21">
        <v>37</v>
      </c>
      <c r="CB21" s="21"/>
      <c r="CC21" s="21"/>
      <c r="CD21" s="21"/>
      <c r="CE21" s="21"/>
      <c r="CF21" s="6"/>
      <c r="CG21" s="24" t="s">
        <v>406</v>
      </c>
      <c r="CH21" s="21" t="s">
        <v>407</v>
      </c>
      <c r="CI21" s="21"/>
      <c r="CJ21" s="21"/>
      <c r="CK21" s="21"/>
      <c r="CL21" s="21"/>
      <c r="CM21" s="21"/>
      <c r="CN21" s="24" t="s">
        <v>408</v>
      </c>
      <c r="CO21" s="21" t="s">
        <v>303</v>
      </c>
      <c r="CP21" s="21"/>
      <c r="CQ21" s="21"/>
      <c r="CR21" s="21"/>
      <c r="CS21" s="21"/>
      <c r="CT21" s="21"/>
      <c r="CU21" s="24">
        <v>3</v>
      </c>
      <c r="CV21" s="21">
        <v>2</v>
      </c>
      <c r="CW21" s="21"/>
      <c r="CX21" s="21"/>
      <c r="CY21" s="21"/>
      <c r="CZ21" s="21"/>
      <c r="DA21" s="21"/>
      <c r="DB21" s="24" t="s">
        <v>409</v>
      </c>
      <c r="DC21" s="21" t="s">
        <v>266</v>
      </c>
      <c r="DD21" s="21"/>
      <c r="DE21" s="21"/>
      <c r="DF21" s="21"/>
      <c r="DG21" s="21"/>
      <c r="DH21" s="21"/>
      <c r="DI21" s="24" t="s">
        <v>255</v>
      </c>
      <c r="DJ21" s="21" t="s">
        <v>255</v>
      </c>
      <c r="DK21" s="21" t="s">
        <v>255</v>
      </c>
      <c r="DL21" s="21"/>
      <c r="DM21" s="21"/>
      <c r="DN21" s="21"/>
      <c r="DO21" s="21"/>
      <c r="DP21" s="26">
        <v>8</v>
      </c>
      <c r="DQ21" s="6"/>
      <c r="DR21" s="24">
        <v>99.8</v>
      </c>
      <c r="DS21" s="21">
        <v>84.7</v>
      </c>
      <c r="DT21" s="21">
        <v>96.5</v>
      </c>
      <c r="DU21" s="21"/>
      <c r="DV21" s="21"/>
      <c r="DW21" s="21"/>
      <c r="DX21" s="21"/>
      <c r="DY21" s="24">
        <v>0.4</v>
      </c>
      <c r="DZ21" s="21">
        <v>0.4</v>
      </c>
      <c r="EA21" s="21">
        <v>0.4</v>
      </c>
      <c r="EB21" s="21"/>
      <c r="EC21" s="21"/>
      <c r="ED21" s="21"/>
      <c r="EE21" s="21"/>
      <c r="EF21" s="29">
        <f t="shared" ref="EF21:EH21" si="81">DR21/DY21</f>
        <v>249.49999999999997</v>
      </c>
      <c r="EG21" s="30">
        <f t="shared" si="81"/>
        <v>211.75</v>
      </c>
      <c r="EH21" s="30">
        <f t="shared" si="81"/>
        <v>241.25</v>
      </c>
      <c r="EI21" s="30"/>
      <c r="EJ21" s="30"/>
      <c r="EK21" s="30"/>
      <c r="EL21" s="30"/>
      <c r="EM21" s="24">
        <v>1</v>
      </c>
      <c r="EN21" s="21">
        <v>1</v>
      </c>
      <c r="EO21" s="21">
        <v>1</v>
      </c>
      <c r="EP21" s="21"/>
      <c r="EQ21" s="21"/>
      <c r="ER21" s="21"/>
      <c r="ES21" s="21"/>
      <c r="ET21" s="24">
        <v>297</v>
      </c>
      <c r="EU21" s="21">
        <v>241</v>
      </c>
      <c r="EV21" s="21">
        <v>209</v>
      </c>
      <c r="EW21" s="21"/>
      <c r="EX21" s="21"/>
      <c r="EY21" s="21"/>
      <c r="EZ21" s="21"/>
      <c r="FA21" s="24">
        <v>13.4</v>
      </c>
      <c r="FB21" s="21">
        <v>17</v>
      </c>
      <c r="FC21" s="21">
        <v>17</v>
      </c>
      <c r="FD21" s="21"/>
      <c r="FE21" s="21"/>
      <c r="FF21" s="21"/>
      <c r="FG21" s="21"/>
      <c r="FH21" s="24">
        <v>14</v>
      </c>
      <c r="FI21" s="21">
        <v>15</v>
      </c>
      <c r="FJ21" s="21">
        <v>15</v>
      </c>
      <c r="FK21" s="21"/>
      <c r="FL21" s="21"/>
      <c r="FM21" s="21"/>
      <c r="FN21" s="21"/>
      <c r="FO21" s="24">
        <v>80</v>
      </c>
      <c r="FP21" s="21">
        <v>66</v>
      </c>
      <c r="FQ21" s="21">
        <v>90</v>
      </c>
      <c r="FR21" s="21"/>
      <c r="FS21" s="21"/>
      <c r="FT21" s="21"/>
      <c r="FU21" s="21"/>
      <c r="FV21" s="24">
        <v>0</v>
      </c>
      <c r="FW21" s="21">
        <v>0</v>
      </c>
      <c r="FX21" s="21">
        <v>0</v>
      </c>
      <c r="FY21" s="21"/>
      <c r="FZ21" s="21"/>
      <c r="GA21" s="21"/>
      <c r="GB21" s="21"/>
      <c r="GC21" s="24">
        <v>811</v>
      </c>
      <c r="GD21" s="21">
        <v>538</v>
      </c>
      <c r="GE21" s="21">
        <v>370</v>
      </c>
      <c r="GF21" s="21"/>
      <c r="GG21" s="21"/>
      <c r="GH21" s="21"/>
      <c r="GI21" s="21"/>
      <c r="GJ21" s="24">
        <v>500</v>
      </c>
      <c r="GK21" s="21">
        <v>1000</v>
      </c>
      <c r="GL21" s="21">
        <v>1800</v>
      </c>
      <c r="GM21" s="21"/>
      <c r="GN21" s="21"/>
      <c r="GO21" s="21"/>
      <c r="GP21" s="31"/>
      <c r="GQ21" s="9"/>
      <c r="GR21" s="32">
        <v>11</v>
      </c>
      <c r="GS21" s="21">
        <v>45</v>
      </c>
      <c r="GT21" s="24">
        <v>11</v>
      </c>
      <c r="GU21" s="21">
        <v>45</v>
      </c>
      <c r="GV21" s="24">
        <v>10</v>
      </c>
      <c r="GW21" s="21">
        <v>45</v>
      </c>
      <c r="GX21" s="24"/>
      <c r="GY21" s="21"/>
      <c r="GZ21" s="24"/>
      <c r="HA21" s="21"/>
      <c r="HB21" s="24"/>
      <c r="HC21" s="21"/>
      <c r="HD21" s="24"/>
      <c r="HE21" s="21"/>
      <c r="HF21" s="6"/>
      <c r="HG21" s="21"/>
      <c r="HH21" s="21"/>
      <c r="HI21" s="21"/>
      <c r="HJ21" s="21"/>
      <c r="HK21" s="21"/>
      <c r="HL21" s="21"/>
      <c r="HM21" s="21"/>
      <c r="HN21" s="21"/>
      <c r="HO21" s="21"/>
      <c r="HP21" s="21"/>
      <c r="HQ21" s="21"/>
      <c r="HR21" s="21"/>
      <c r="HS21" s="21"/>
      <c r="HT21" s="21"/>
      <c r="HU21" s="21"/>
      <c r="HV21" s="6"/>
    </row>
    <row r="22" spans="1:239" ht="15.75" customHeight="1" x14ac:dyDescent="0.3">
      <c r="A22" s="3">
        <v>16</v>
      </c>
      <c r="B22" s="21" t="s">
        <v>239</v>
      </c>
      <c r="C22" s="22">
        <v>41220</v>
      </c>
      <c r="D22" s="22">
        <v>41220</v>
      </c>
      <c r="E22" s="21">
        <f t="shared" si="51"/>
        <v>0</v>
      </c>
      <c r="F22" s="21" t="s">
        <v>410</v>
      </c>
      <c r="G22" s="21"/>
      <c r="H22" s="23">
        <v>13403</v>
      </c>
      <c r="I22" s="21">
        <v>76</v>
      </c>
      <c r="J22" s="21"/>
      <c r="K22" s="21"/>
      <c r="L22" s="21" t="s">
        <v>411</v>
      </c>
      <c r="M22" s="21">
        <v>64</v>
      </c>
      <c r="N22" s="21">
        <v>75.3</v>
      </c>
      <c r="O22" s="21">
        <v>7</v>
      </c>
      <c r="P22" s="21" t="s">
        <v>405</v>
      </c>
      <c r="Q22" s="21">
        <v>1</v>
      </c>
      <c r="R22" s="21">
        <v>35</v>
      </c>
      <c r="S22" s="21" t="s">
        <v>272</v>
      </c>
      <c r="T22" s="21">
        <v>1</v>
      </c>
      <c r="U22" s="21">
        <v>0</v>
      </c>
      <c r="V22" s="21">
        <v>0</v>
      </c>
      <c r="W22" s="21">
        <v>0</v>
      </c>
      <c r="X22" s="6"/>
      <c r="Y22" s="24" t="s">
        <v>298</v>
      </c>
      <c r="Z22" s="21" t="s">
        <v>412</v>
      </c>
      <c r="AA22" s="25"/>
      <c r="AB22" s="25"/>
      <c r="AC22" s="21" t="s">
        <v>249</v>
      </c>
      <c r="AD22" s="21"/>
      <c r="AE22" s="21" t="s">
        <v>246</v>
      </c>
      <c r="AF22" s="21" t="s">
        <v>248</v>
      </c>
      <c r="AG22" s="21" t="s">
        <v>249</v>
      </c>
      <c r="AH22" s="21" t="s">
        <v>249</v>
      </c>
      <c r="AI22" s="21" t="s">
        <v>246</v>
      </c>
      <c r="AJ22" s="21" t="s">
        <v>246</v>
      </c>
      <c r="AK22" s="21">
        <v>1.36</v>
      </c>
      <c r="AL22" s="6"/>
      <c r="AM22" s="26" t="s">
        <v>250</v>
      </c>
      <c r="AN22" s="26" t="s">
        <v>274</v>
      </c>
      <c r="AO22" s="27">
        <v>1.36</v>
      </c>
      <c r="AP22" s="21">
        <v>2.4900000000000002</v>
      </c>
      <c r="AQ22" s="21">
        <v>6.16</v>
      </c>
      <c r="AR22" s="21">
        <v>3.43</v>
      </c>
      <c r="AS22" s="21">
        <v>2.08</v>
      </c>
      <c r="AT22" s="21">
        <v>1.23</v>
      </c>
      <c r="AU22" s="21">
        <v>1.23</v>
      </c>
      <c r="AV22" s="21">
        <v>0.82</v>
      </c>
      <c r="AW22" s="21">
        <v>1.48</v>
      </c>
      <c r="AX22" s="28">
        <f t="shared" si="52"/>
        <v>0.83088235294117685</v>
      </c>
      <c r="AY22" s="28">
        <f t="shared" si="53"/>
        <v>1.1282414723677108</v>
      </c>
      <c r="AZ22" s="28">
        <f t="shared" si="54"/>
        <v>0.44498952894868715</v>
      </c>
      <c r="BA22" s="28">
        <f t="shared" ref="BA22:BB22" si="82">LOGEST(AP22:AQ22,AP$5:AQ$5)-1</f>
        <v>1.4738955823293174</v>
      </c>
      <c r="BB22" s="28">
        <f t="shared" si="82"/>
        <v>-0.44318181818181834</v>
      </c>
      <c r="BC22" s="28">
        <f t="shared" si="56"/>
        <v>0.17367373667499364</v>
      </c>
      <c r="BD22" s="28">
        <f t="shared" ref="BD22:BF22" si="83">((AP22/AO22)*100)-100</f>
        <v>83.088235294117652</v>
      </c>
      <c r="BE22" s="28">
        <f t="shared" si="83"/>
        <v>147.38955823293171</v>
      </c>
      <c r="BF22" s="28">
        <f t="shared" si="83"/>
        <v>-44.318181818181813</v>
      </c>
      <c r="BG22" s="28">
        <f t="shared" si="58"/>
        <v>352.94117647058823</v>
      </c>
      <c r="BH22" s="28">
        <f t="shared" si="59"/>
        <v>152.20588235294116</v>
      </c>
      <c r="BI22" s="28">
        <f t="shared" si="60"/>
        <v>37.751004016064257</v>
      </c>
      <c r="BJ22" s="3">
        <f t="shared" ref="BJ22:BL22" si="84">AP22-AO22</f>
        <v>1.1300000000000001</v>
      </c>
      <c r="BK22" s="3">
        <f t="shared" si="84"/>
        <v>3.67</v>
      </c>
      <c r="BL22" s="3">
        <f t="shared" si="84"/>
        <v>-2.73</v>
      </c>
      <c r="BM22" s="3">
        <f t="shared" si="62"/>
        <v>4.8</v>
      </c>
      <c r="BN22" s="3">
        <f t="shared" si="63"/>
        <v>2.0700000000000003</v>
      </c>
      <c r="BO22" s="3">
        <f t="shared" si="64"/>
        <v>0.94</v>
      </c>
      <c r="BP22" s="24">
        <v>106.1</v>
      </c>
      <c r="BQ22" s="21">
        <v>208.7</v>
      </c>
      <c r="BR22" s="21">
        <v>242</v>
      </c>
      <c r="BS22" s="21">
        <v>216.2</v>
      </c>
      <c r="BT22" s="21">
        <v>164</v>
      </c>
      <c r="BU22" s="21"/>
      <c r="BV22" s="21">
        <v>107.3</v>
      </c>
      <c r="BW22" s="24">
        <v>36.6</v>
      </c>
      <c r="BX22" s="21">
        <v>37</v>
      </c>
      <c r="BY22" s="21">
        <v>37</v>
      </c>
      <c r="BZ22" s="21">
        <v>37.9</v>
      </c>
      <c r="CA22" s="21">
        <v>37.5</v>
      </c>
      <c r="CB22" s="21">
        <v>36.6</v>
      </c>
      <c r="CC22" s="21">
        <v>36</v>
      </c>
      <c r="CD22" s="21">
        <v>36</v>
      </c>
      <c r="CE22" s="21">
        <v>37.4</v>
      </c>
      <c r="CF22" s="6"/>
      <c r="CG22" s="24" t="s">
        <v>413</v>
      </c>
      <c r="CH22" s="21" t="s">
        <v>414</v>
      </c>
      <c r="CI22" s="21"/>
      <c r="CJ22" s="21"/>
      <c r="CK22" s="21"/>
      <c r="CL22" s="21"/>
      <c r="CM22" s="21" t="s">
        <v>415</v>
      </c>
      <c r="CN22" s="24" t="s">
        <v>416</v>
      </c>
      <c r="CO22" s="21" t="s">
        <v>417</v>
      </c>
      <c r="CP22" s="21"/>
      <c r="CQ22" s="21"/>
      <c r="CR22" s="21"/>
      <c r="CS22" s="21"/>
      <c r="CT22" s="21" t="s">
        <v>303</v>
      </c>
      <c r="CU22" s="24">
        <v>3</v>
      </c>
      <c r="CV22" s="21" t="s">
        <v>266</v>
      </c>
      <c r="CW22" s="21"/>
      <c r="CX22" s="21"/>
      <c r="CY22" s="21"/>
      <c r="CZ22" s="21"/>
      <c r="DA22" s="21" t="s">
        <v>266</v>
      </c>
      <c r="DB22" s="24" t="s">
        <v>418</v>
      </c>
      <c r="DC22" s="21" t="s">
        <v>266</v>
      </c>
      <c r="DD22" s="21"/>
      <c r="DE22" s="21"/>
      <c r="DF22" s="21"/>
      <c r="DG22" s="21"/>
      <c r="DH22" s="21" t="s">
        <v>266</v>
      </c>
      <c r="DI22" s="24" t="s">
        <v>409</v>
      </c>
      <c r="DJ22" s="21" t="s">
        <v>419</v>
      </c>
      <c r="DK22" s="21" t="s">
        <v>419</v>
      </c>
      <c r="DL22" s="21" t="s">
        <v>419</v>
      </c>
      <c r="DM22" s="21" t="s">
        <v>420</v>
      </c>
      <c r="DN22" s="21" t="s">
        <v>420</v>
      </c>
      <c r="DO22" s="21" t="s">
        <v>420</v>
      </c>
      <c r="DP22" s="26">
        <v>8</v>
      </c>
      <c r="DQ22" s="6"/>
      <c r="DR22" s="24">
        <v>78</v>
      </c>
      <c r="DS22" s="21">
        <v>78</v>
      </c>
      <c r="DT22" s="21">
        <v>99.7</v>
      </c>
      <c r="DU22" s="21">
        <v>125.9</v>
      </c>
      <c r="DV22" s="21">
        <v>85.2</v>
      </c>
      <c r="DW22" s="21">
        <v>85.2</v>
      </c>
      <c r="DX22" s="21">
        <v>85.2</v>
      </c>
      <c r="DY22" s="24">
        <v>0.56000000000000005</v>
      </c>
      <c r="DZ22" s="21">
        <v>0.4</v>
      </c>
      <c r="EA22" s="21">
        <v>0.6</v>
      </c>
      <c r="EB22" s="21">
        <v>0.6</v>
      </c>
      <c r="EC22" s="21">
        <v>0.6</v>
      </c>
      <c r="ED22" s="21">
        <v>0.6</v>
      </c>
      <c r="EE22" s="21">
        <v>0.6</v>
      </c>
      <c r="EF22" s="29">
        <f t="shared" ref="EF22:EL22" si="85">DR22/DY22</f>
        <v>139.28571428571428</v>
      </c>
      <c r="EG22" s="30">
        <f t="shared" si="85"/>
        <v>195</v>
      </c>
      <c r="EH22" s="30">
        <f t="shared" si="85"/>
        <v>166.16666666666669</v>
      </c>
      <c r="EI22" s="30">
        <f t="shared" si="85"/>
        <v>209.83333333333334</v>
      </c>
      <c r="EJ22" s="30">
        <f t="shared" si="85"/>
        <v>142</v>
      </c>
      <c r="EK22" s="30">
        <f t="shared" si="85"/>
        <v>142</v>
      </c>
      <c r="EL22" s="30">
        <f t="shared" si="85"/>
        <v>142</v>
      </c>
      <c r="EM22" s="24">
        <v>1</v>
      </c>
      <c r="EN22" s="21">
        <v>1</v>
      </c>
      <c r="EO22" s="21">
        <v>1</v>
      </c>
      <c r="EP22" s="21">
        <v>1</v>
      </c>
      <c r="EQ22" s="21">
        <v>1</v>
      </c>
      <c r="ER22" s="21">
        <v>1</v>
      </c>
      <c r="ES22" s="21">
        <v>1</v>
      </c>
      <c r="ET22" s="24">
        <v>456</v>
      </c>
      <c r="EU22" s="21">
        <v>472</v>
      </c>
      <c r="EV22" s="21">
        <v>433</v>
      </c>
      <c r="EW22" s="21">
        <v>493</v>
      </c>
      <c r="EX22" s="21">
        <v>446</v>
      </c>
      <c r="EY22" s="21">
        <v>487</v>
      </c>
      <c r="EZ22" s="21">
        <v>490</v>
      </c>
      <c r="FA22" s="24">
        <v>8.4</v>
      </c>
      <c r="FB22" s="21">
        <v>7.3</v>
      </c>
      <c r="FC22" s="21">
        <v>5.8</v>
      </c>
      <c r="FD22" s="21">
        <v>5.4</v>
      </c>
      <c r="FE22" s="21">
        <v>4.5</v>
      </c>
      <c r="FF22" s="21">
        <v>7.3</v>
      </c>
      <c r="FG22" s="21">
        <v>6.1</v>
      </c>
      <c r="FH22" s="24">
        <v>14</v>
      </c>
      <c r="FI22" s="21">
        <v>14</v>
      </c>
      <c r="FJ22" s="21">
        <v>14</v>
      </c>
      <c r="FK22" s="21">
        <v>14</v>
      </c>
      <c r="FL22" s="21">
        <v>14</v>
      </c>
      <c r="FM22" s="21">
        <v>14</v>
      </c>
      <c r="FN22" s="21">
        <v>13</v>
      </c>
      <c r="FO22" s="24">
        <v>96</v>
      </c>
      <c r="FP22" s="21">
        <v>74</v>
      </c>
      <c r="FQ22" s="21">
        <v>83</v>
      </c>
      <c r="FR22" s="21">
        <v>101</v>
      </c>
      <c r="FS22" s="21">
        <v>95</v>
      </c>
      <c r="FT22" s="21">
        <v>96</v>
      </c>
      <c r="FU22" s="21">
        <v>98</v>
      </c>
      <c r="FV22" s="24" t="s">
        <v>311</v>
      </c>
      <c r="FW22" s="21">
        <v>0</v>
      </c>
      <c r="FX22" s="21">
        <v>0</v>
      </c>
      <c r="FY22" s="21">
        <v>0</v>
      </c>
      <c r="FZ22" s="21">
        <v>0</v>
      </c>
      <c r="GA22" s="21">
        <v>0</v>
      </c>
      <c r="GB22" s="21">
        <v>0</v>
      </c>
      <c r="GC22" s="24">
        <v>207</v>
      </c>
      <c r="GD22" s="21">
        <v>244</v>
      </c>
      <c r="GE22" s="21">
        <v>214</v>
      </c>
      <c r="GF22" s="21">
        <v>134</v>
      </c>
      <c r="GG22" s="21">
        <v>105</v>
      </c>
      <c r="GH22" s="21">
        <v>101</v>
      </c>
      <c r="GI22" s="21">
        <v>93</v>
      </c>
      <c r="GJ22" s="24">
        <v>700</v>
      </c>
      <c r="GK22" s="21">
        <v>1790</v>
      </c>
      <c r="GL22" s="21">
        <v>4000</v>
      </c>
      <c r="GM22" s="21">
        <v>3140</v>
      </c>
      <c r="GN22" s="21">
        <v>3140</v>
      </c>
      <c r="GO22" s="21">
        <v>2810</v>
      </c>
      <c r="GP22" s="31">
        <v>2810</v>
      </c>
      <c r="GQ22" s="9"/>
      <c r="GR22" s="32">
        <v>15</v>
      </c>
      <c r="GS22" s="21">
        <v>80</v>
      </c>
      <c r="GT22" s="24">
        <v>11</v>
      </c>
      <c r="GU22" s="21">
        <v>45</v>
      </c>
      <c r="GV22" s="24">
        <v>9</v>
      </c>
      <c r="GW22" s="21">
        <v>18</v>
      </c>
      <c r="GX22" s="24">
        <v>9</v>
      </c>
      <c r="GY22" s="21">
        <v>18</v>
      </c>
      <c r="GZ22" s="24">
        <v>9</v>
      </c>
      <c r="HA22" s="21">
        <v>18</v>
      </c>
      <c r="HB22" s="24">
        <v>9</v>
      </c>
      <c r="HC22" s="21">
        <v>19</v>
      </c>
      <c r="HD22" s="24">
        <v>12</v>
      </c>
      <c r="HE22" s="21">
        <v>45</v>
      </c>
      <c r="HF22" s="6"/>
      <c r="HG22" s="21"/>
      <c r="HH22" s="21"/>
      <c r="HI22" s="21"/>
      <c r="HJ22" s="21"/>
      <c r="HK22" s="21"/>
      <c r="HL22" s="21"/>
      <c r="HM22" s="21"/>
      <c r="HN22" s="21"/>
      <c r="HO22" s="21"/>
      <c r="HP22" s="21"/>
      <c r="HQ22" s="21"/>
      <c r="HR22" s="21"/>
      <c r="HS22" s="21"/>
      <c r="HT22" s="21"/>
      <c r="HU22" s="21"/>
      <c r="HV22" s="6"/>
    </row>
    <row r="23" spans="1:239" ht="15.75" customHeight="1" x14ac:dyDescent="0.3">
      <c r="A23" s="3">
        <v>17</v>
      </c>
      <c r="B23" s="21" t="s">
        <v>239</v>
      </c>
      <c r="C23" s="22">
        <v>41220</v>
      </c>
      <c r="D23" s="22">
        <v>41220</v>
      </c>
      <c r="E23" s="21">
        <f t="shared" si="51"/>
        <v>0</v>
      </c>
      <c r="F23" s="21" t="s">
        <v>410</v>
      </c>
      <c r="G23" s="21"/>
      <c r="H23" s="23">
        <v>14838</v>
      </c>
      <c r="I23" s="21">
        <v>72</v>
      </c>
      <c r="J23" s="21"/>
      <c r="K23" s="21"/>
      <c r="L23" s="21" t="s">
        <v>242</v>
      </c>
      <c r="M23" s="21">
        <v>74</v>
      </c>
      <c r="N23" s="21">
        <v>88</v>
      </c>
      <c r="O23" s="21">
        <v>7</v>
      </c>
      <c r="P23" s="21" t="s">
        <v>243</v>
      </c>
      <c r="Q23" s="21">
        <v>2</v>
      </c>
      <c r="R23" s="21">
        <v>8</v>
      </c>
      <c r="S23" s="21" t="s">
        <v>243</v>
      </c>
      <c r="T23" s="21">
        <v>2</v>
      </c>
      <c r="U23" s="21">
        <v>7</v>
      </c>
      <c r="V23" s="21">
        <v>6</v>
      </c>
      <c r="W23" s="21">
        <v>6</v>
      </c>
      <c r="X23" s="6"/>
      <c r="Y23" s="24" t="s">
        <v>369</v>
      </c>
      <c r="Z23" s="21" t="s">
        <v>421</v>
      </c>
      <c r="AA23" s="25"/>
      <c r="AB23" s="25"/>
      <c r="AC23" s="21" t="s">
        <v>249</v>
      </c>
      <c r="AD23" s="21"/>
      <c r="AE23" s="21" t="s">
        <v>246</v>
      </c>
      <c r="AF23" s="21" t="s">
        <v>248</v>
      </c>
      <c r="AG23" s="21" t="s">
        <v>246</v>
      </c>
      <c r="AH23" s="21" t="s">
        <v>246</v>
      </c>
      <c r="AI23" s="21" t="s">
        <v>246</v>
      </c>
      <c r="AJ23" s="21" t="s">
        <v>246</v>
      </c>
      <c r="AK23" s="21">
        <v>6.72</v>
      </c>
      <c r="AL23" s="6"/>
      <c r="AM23" s="26" t="s">
        <v>250</v>
      </c>
      <c r="AN23" s="26" t="s">
        <v>251</v>
      </c>
      <c r="AO23" s="27">
        <v>5.72</v>
      </c>
      <c r="AP23" s="21">
        <v>6.26</v>
      </c>
      <c r="AQ23" s="21">
        <v>6.33</v>
      </c>
      <c r="AR23" s="21">
        <v>7.54</v>
      </c>
      <c r="AS23" s="21">
        <v>3.53</v>
      </c>
      <c r="AT23" s="21">
        <v>3.45</v>
      </c>
      <c r="AU23" s="21">
        <v>2.91</v>
      </c>
      <c r="AV23" s="21">
        <v>2.44</v>
      </c>
      <c r="AW23" s="21">
        <v>2</v>
      </c>
      <c r="AX23" s="28">
        <f t="shared" si="52"/>
        <v>9.4405594405594595E-2</v>
      </c>
      <c r="AY23" s="28">
        <f t="shared" si="53"/>
        <v>5.1971176717003464E-2</v>
      </c>
      <c r="AZ23" s="28">
        <f t="shared" si="54"/>
        <v>8.7615862018485702E-2</v>
      </c>
      <c r="BA23" s="28">
        <f t="shared" ref="BA23:BB23" si="86">LOGEST(AP23:AQ23,AP$5:AQ$5)-1</f>
        <v>1.1182108626198062E-2</v>
      </c>
      <c r="BB23" s="28">
        <f t="shared" si="86"/>
        <v>0.19115323854660371</v>
      </c>
      <c r="BC23" s="28">
        <f t="shared" si="56"/>
        <v>9.7484780509724978E-2</v>
      </c>
      <c r="BD23" s="28">
        <f t="shared" ref="BD23:BF23" si="87">((AP23/AO23)*100)-100</f>
        <v>9.44055944055944</v>
      </c>
      <c r="BE23" s="28">
        <f t="shared" si="87"/>
        <v>1.1182108626198044</v>
      </c>
      <c r="BF23" s="28">
        <f t="shared" si="87"/>
        <v>19.115323854660346</v>
      </c>
      <c r="BG23" s="28">
        <f t="shared" si="58"/>
        <v>10.664335664335667</v>
      </c>
      <c r="BH23" s="28">
        <f t="shared" si="59"/>
        <v>31.818181818181841</v>
      </c>
      <c r="BI23" s="28">
        <f t="shared" si="60"/>
        <v>20.447284345047919</v>
      </c>
      <c r="BJ23" s="3">
        <f t="shared" ref="BJ23:BL23" si="88">AP23-AO23</f>
        <v>0.54</v>
      </c>
      <c r="BK23" s="3">
        <f t="shared" si="88"/>
        <v>7.0000000000000284E-2</v>
      </c>
      <c r="BL23" s="3">
        <f t="shared" si="88"/>
        <v>1.21</v>
      </c>
      <c r="BM23" s="3">
        <f t="shared" si="62"/>
        <v>0.61000000000000032</v>
      </c>
      <c r="BN23" s="3">
        <f t="shared" si="63"/>
        <v>1.8200000000000003</v>
      </c>
      <c r="BO23" s="3">
        <f t="shared" si="64"/>
        <v>1.2800000000000002</v>
      </c>
      <c r="BP23" s="24">
        <v>212.6</v>
      </c>
      <c r="BQ23" s="21">
        <v>158</v>
      </c>
      <c r="BR23" s="21">
        <v>194.6</v>
      </c>
      <c r="BS23" s="21">
        <v>167.1</v>
      </c>
      <c r="BT23" s="21">
        <v>120.6</v>
      </c>
      <c r="BU23" s="21">
        <v>82.8</v>
      </c>
      <c r="BV23" s="21">
        <v>36.6</v>
      </c>
      <c r="BW23" s="24">
        <v>36</v>
      </c>
      <c r="BX23" s="21">
        <v>36</v>
      </c>
      <c r="BY23" s="21">
        <v>35</v>
      </c>
      <c r="BZ23" s="21">
        <v>37.4</v>
      </c>
      <c r="CA23" s="21">
        <v>37</v>
      </c>
      <c r="CB23" s="21">
        <v>36</v>
      </c>
      <c r="CC23" s="21">
        <v>37.4</v>
      </c>
      <c r="CD23" s="21">
        <v>36</v>
      </c>
      <c r="CE23" s="21">
        <v>34</v>
      </c>
      <c r="CF23" s="6"/>
      <c r="CG23" s="24" t="s">
        <v>422</v>
      </c>
      <c r="CH23" s="21" t="s">
        <v>423</v>
      </c>
      <c r="CI23" s="21"/>
      <c r="CJ23" s="21"/>
      <c r="CK23" s="21"/>
      <c r="CL23" s="21"/>
      <c r="CM23" s="21"/>
      <c r="CN23" s="24" t="s">
        <v>424</v>
      </c>
      <c r="CO23" s="21" t="s">
        <v>425</v>
      </c>
      <c r="CP23" s="21"/>
      <c r="CQ23" s="21"/>
      <c r="CR23" s="21"/>
      <c r="CS23" s="21"/>
      <c r="CT23" s="21"/>
      <c r="CU23" s="24">
        <v>3</v>
      </c>
      <c r="CV23" s="21">
        <v>4</v>
      </c>
      <c r="CW23" s="21"/>
      <c r="CX23" s="21"/>
      <c r="CY23" s="21"/>
      <c r="CZ23" s="21"/>
      <c r="DA23" s="21"/>
      <c r="DB23" s="24" t="s">
        <v>399</v>
      </c>
      <c r="DC23" s="21" t="s">
        <v>426</v>
      </c>
      <c r="DD23" s="21"/>
      <c r="DE23" s="21"/>
      <c r="DF23" s="21"/>
      <c r="DG23" s="21"/>
      <c r="DH23" s="21"/>
      <c r="DI23" s="24" t="s">
        <v>427</v>
      </c>
      <c r="DJ23" s="21" t="s">
        <v>256</v>
      </c>
      <c r="DK23" s="21" t="s">
        <v>428</v>
      </c>
      <c r="DL23" s="21" t="s">
        <v>428</v>
      </c>
      <c r="DM23" s="21" t="s">
        <v>428</v>
      </c>
      <c r="DN23" s="21" t="s">
        <v>428</v>
      </c>
      <c r="DO23" s="21" t="s">
        <v>429</v>
      </c>
      <c r="DP23" s="26">
        <v>9</v>
      </c>
      <c r="DQ23" s="6"/>
      <c r="DR23" s="24">
        <v>114.5</v>
      </c>
      <c r="DS23" s="21">
        <v>98.4</v>
      </c>
      <c r="DT23" s="21">
        <v>98.7</v>
      </c>
      <c r="DU23" s="21">
        <v>111.1</v>
      </c>
      <c r="DV23" s="21">
        <v>113.8</v>
      </c>
      <c r="DW23" s="21">
        <v>131.1</v>
      </c>
      <c r="DX23" s="21">
        <v>146.4</v>
      </c>
      <c r="DY23" s="24">
        <v>0.7</v>
      </c>
      <c r="DZ23" s="21">
        <v>0.5</v>
      </c>
      <c r="EA23" s="21">
        <v>0.4</v>
      </c>
      <c r="EB23" s="21">
        <v>0.4</v>
      </c>
      <c r="EC23" s="21">
        <v>0.4</v>
      </c>
      <c r="ED23" s="21">
        <v>0.4</v>
      </c>
      <c r="EE23" s="21">
        <v>0.4</v>
      </c>
      <c r="EF23" s="29">
        <f t="shared" ref="EF23:EL23" si="89">DR23/DY23</f>
        <v>163.57142857142858</v>
      </c>
      <c r="EG23" s="30">
        <f t="shared" si="89"/>
        <v>196.8</v>
      </c>
      <c r="EH23" s="30">
        <f t="shared" si="89"/>
        <v>246.75</v>
      </c>
      <c r="EI23" s="30">
        <f t="shared" si="89"/>
        <v>277.74999999999994</v>
      </c>
      <c r="EJ23" s="30">
        <f t="shared" si="89"/>
        <v>284.5</v>
      </c>
      <c r="EK23" s="30">
        <f t="shared" si="89"/>
        <v>327.74999999999994</v>
      </c>
      <c r="EL23" s="30">
        <f t="shared" si="89"/>
        <v>366</v>
      </c>
      <c r="EM23" s="24">
        <v>1</v>
      </c>
      <c r="EN23" s="21">
        <v>1</v>
      </c>
      <c r="EO23" s="21">
        <v>1</v>
      </c>
      <c r="EP23" s="21">
        <v>1</v>
      </c>
      <c r="EQ23" s="21">
        <v>1</v>
      </c>
      <c r="ER23" s="21">
        <v>1</v>
      </c>
      <c r="ES23" s="21">
        <v>1</v>
      </c>
      <c r="ET23" s="24">
        <v>271</v>
      </c>
      <c r="EU23" s="21">
        <v>160</v>
      </c>
      <c r="EV23" s="21">
        <v>161</v>
      </c>
      <c r="EW23" s="21">
        <v>80</v>
      </c>
      <c r="EX23" s="21">
        <v>93</v>
      </c>
      <c r="EY23" s="21">
        <v>81</v>
      </c>
      <c r="EZ23" s="21">
        <v>97</v>
      </c>
      <c r="FA23" s="24">
        <v>7.6</v>
      </c>
      <c r="FB23" s="21">
        <v>9</v>
      </c>
      <c r="FC23" s="21">
        <v>19</v>
      </c>
      <c r="FD23" s="21">
        <v>27.9</v>
      </c>
      <c r="FE23" s="21">
        <v>31.3</v>
      </c>
      <c r="FF23" s="21">
        <v>34</v>
      </c>
      <c r="FG23" s="21">
        <v>29.7</v>
      </c>
      <c r="FH23" s="24">
        <v>8</v>
      </c>
      <c r="FI23" s="21">
        <v>3</v>
      </c>
      <c r="FJ23" s="21">
        <v>3</v>
      </c>
      <c r="FK23" s="21">
        <v>3</v>
      </c>
      <c r="FL23" s="21">
        <v>3</v>
      </c>
      <c r="FM23" s="21">
        <v>3</v>
      </c>
      <c r="FN23" s="21">
        <v>3</v>
      </c>
      <c r="FO23" s="24">
        <v>66</v>
      </c>
      <c r="FP23" s="21">
        <v>76</v>
      </c>
      <c r="FQ23" s="21">
        <v>78</v>
      </c>
      <c r="FR23" s="21">
        <v>79</v>
      </c>
      <c r="FS23" s="21">
        <v>77</v>
      </c>
      <c r="FT23" s="21">
        <v>79</v>
      </c>
      <c r="FU23" s="21">
        <v>67</v>
      </c>
      <c r="FV23" s="24" t="s">
        <v>295</v>
      </c>
      <c r="FW23" s="21" t="s">
        <v>430</v>
      </c>
      <c r="FX23" s="21" t="s">
        <v>430</v>
      </c>
      <c r="FY23" s="21">
        <v>0</v>
      </c>
      <c r="FZ23" s="21">
        <v>0</v>
      </c>
      <c r="GA23" s="21">
        <v>0</v>
      </c>
      <c r="GB23" s="21">
        <v>0</v>
      </c>
      <c r="GC23" s="24">
        <v>316</v>
      </c>
      <c r="GD23" s="21">
        <v>284</v>
      </c>
      <c r="GE23" s="21">
        <v>291</v>
      </c>
      <c r="GF23" s="21">
        <v>343</v>
      </c>
      <c r="GG23" s="21">
        <v>381</v>
      </c>
      <c r="GH23" s="21">
        <v>403</v>
      </c>
      <c r="GI23" s="21">
        <v>268</v>
      </c>
      <c r="GJ23" s="24">
        <v>1340</v>
      </c>
      <c r="GK23" s="21">
        <v>1640</v>
      </c>
      <c r="GL23" s="21">
        <v>670</v>
      </c>
      <c r="GM23" s="21">
        <v>670</v>
      </c>
      <c r="GN23" s="21">
        <v>1800</v>
      </c>
      <c r="GO23" s="21">
        <v>1270</v>
      </c>
      <c r="GP23" s="31">
        <v>1500</v>
      </c>
      <c r="GQ23" s="9"/>
      <c r="GR23" s="32">
        <v>15</v>
      </c>
      <c r="GS23" s="21">
        <v>80</v>
      </c>
      <c r="GT23" s="24">
        <v>16</v>
      </c>
      <c r="GU23" s="21">
        <v>90</v>
      </c>
      <c r="GV23" s="24">
        <v>16</v>
      </c>
      <c r="GW23" s="21">
        <v>90</v>
      </c>
      <c r="GX23" s="24">
        <v>14</v>
      </c>
      <c r="GY23" s="21">
        <v>55</v>
      </c>
      <c r="GZ23" s="24">
        <v>14</v>
      </c>
      <c r="HA23" s="21">
        <v>55</v>
      </c>
      <c r="HB23" s="24">
        <v>14</v>
      </c>
      <c r="HC23" s="21">
        <v>55</v>
      </c>
      <c r="HD23" s="24">
        <v>15</v>
      </c>
      <c r="HE23" s="21">
        <v>80</v>
      </c>
      <c r="HF23" s="6"/>
      <c r="HG23" s="21"/>
      <c r="HH23" s="21"/>
      <c r="HI23" s="21"/>
      <c r="HJ23" s="21"/>
      <c r="HK23" s="21"/>
      <c r="HL23" s="21"/>
      <c r="HM23" s="21"/>
      <c r="HN23" s="21"/>
      <c r="HO23" s="21"/>
      <c r="HP23" s="21"/>
      <c r="HQ23" s="21"/>
      <c r="HR23" s="21"/>
      <c r="HS23" s="21"/>
      <c r="HT23" s="21"/>
      <c r="HU23" s="21"/>
      <c r="HV23" s="6"/>
    </row>
    <row r="24" spans="1:239" ht="15.75" customHeight="1" x14ac:dyDescent="0.3">
      <c r="A24" s="3">
        <v>18</v>
      </c>
      <c r="B24" s="21" t="s">
        <v>431</v>
      </c>
      <c r="C24" s="22">
        <v>41218</v>
      </c>
      <c r="D24" s="22">
        <v>41218</v>
      </c>
      <c r="E24" s="21">
        <f t="shared" si="51"/>
        <v>0</v>
      </c>
      <c r="F24" s="21" t="s">
        <v>410</v>
      </c>
      <c r="G24" s="21" t="s">
        <v>432</v>
      </c>
      <c r="H24" s="23">
        <v>15466</v>
      </c>
      <c r="I24" s="21">
        <v>70</v>
      </c>
      <c r="J24" s="21"/>
      <c r="K24" s="21"/>
      <c r="L24" s="21" t="s">
        <v>421</v>
      </c>
      <c r="M24" s="21">
        <v>63</v>
      </c>
      <c r="N24" s="21">
        <v>73</v>
      </c>
      <c r="O24" s="21">
        <v>8</v>
      </c>
      <c r="P24" s="21" t="s">
        <v>243</v>
      </c>
      <c r="Q24" s="21">
        <v>2</v>
      </c>
      <c r="R24" s="21">
        <v>26</v>
      </c>
      <c r="S24" s="21" t="s">
        <v>243</v>
      </c>
      <c r="T24" s="21">
        <v>2</v>
      </c>
      <c r="U24" s="21">
        <v>7</v>
      </c>
      <c r="V24" s="21">
        <v>7</v>
      </c>
      <c r="W24" s="21">
        <v>7</v>
      </c>
      <c r="X24" s="6"/>
      <c r="Y24" s="24" t="s">
        <v>369</v>
      </c>
      <c r="Z24" s="21" t="s">
        <v>337</v>
      </c>
      <c r="AA24" s="25"/>
      <c r="AB24" s="25"/>
      <c r="AC24" s="21" t="s">
        <v>249</v>
      </c>
      <c r="AD24" s="21"/>
      <c r="AE24" s="21" t="s">
        <v>246</v>
      </c>
      <c r="AF24" s="21" t="s">
        <v>248</v>
      </c>
      <c r="AG24" s="21" t="s">
        <v>246</v>
      </c>
      <c r="AH24" s="21" t="s">
        <v>246</v>
      </c>
      <c r="AI24" s="21" t="s">
        <v>246</v>
      </c>
      <c r="AJ24" s="21" t="s">
        <v>246</v>
      </c>
      <c r="AK24" s="21">
        <v>1</v>
      </c>
      <c r="AL24" s="6"/>
      <c r="AM24" s="26" t="s">
        <v>250</v>
      </c>
      <c r="AN24" s="26" t="s">
        <v>251</v>
      </c>
      <c r="AO24" s="27">
        <v>1</v>
      </c>
      <c r="AP24" s="21">
        <v>2.3199999999999998</v>
      </c>
      <c r="AQ24" s="21">
        <v>4.9000000000000004</v>
      </c>
      <c r="AR24" s="21">
        <v>7</v>
      </c>
      <c r="AS24" s="21">
        <v>4.5</v>
      </c>
      <c r="AT24" s="21">
        <v>3.48</v>
      </c>
      <c r="AU24" s="21">
        <v>2.66</v>
      </c>
      <c r="AV24" s="21">
        <v>2.91</v>
      </c>
      <c r="AW24" s="21">
        <v>3.75</v>
      </c>
      <c r="AX24" s="28">
        <f t="shared" si="52"/>
        <v>1.3199999999999998</v>
      </c>
      <c r="AY24" s="28">
        <f t="shared" si="53"/>
        <v>1.2135943621178655</v>
      </c>
      <c r="AZ24" s="28">
        <f t="shared" si="54"/>
        <v>0.93196930244492027</v>
      </c>
      <c r="BA24" s="28">
        <f t="shared" ref="BA24:BB24" si="90">LOGEST(AP24:AQ24,AP$5:AQ$5)-1</f>
        <v>1.1120689655172415</v>
      </c>
      <c r="BB24" s="28">
        <f t="shared" si="90"/>
        <v>0.42857142857142838</v>
      </c>
      <c r="BC24" s="28">
        <f t="shared" si="56"/>
        <v>0.7370208344491278</v>
      </c>
      <c r="BD24" s="28">
        <f t="shared" ref="BD24:BF24" si="91">((AP24/AO24)*100)-100</f>
        <v>131.99999999999997</v>
      </c>
      <c r="BE24" s="28">
        <f t="shared" si="91"/>
        <v>111.20689655172416</v>
      </c>
      <c r="BF24" s="28">
        <f t="shared" si="91"/>
        <v>42.857142857142833</v>
      </c>
      <c r="BG24" s="28">
        <f t="shared" si="58"/>
        <v>390.00000000000006</v>
      </c>
      <c r="BH24" s="28">
        <f t="shared" si="59"/>
        <v>600</v>
      </c>
      <c r="BI24" s="28">
        <f t="shared" si="60"/>
        <v>201.72413793103453</v>
      </c>
      <c r="BJ24" s="3">
        <f t="shared" ref="BJ24:BL24" si="92">AP24-AO24</f>
        <v>1.3199999999999998</v>
      </c>
      <c r="BK24" s="3">
        <f t="shared" si="92"/>
        <v>2.5800000000000005</v>
      </c>
      <c r="BL24" s="3">
        <f t="shared" si="92"/>
        <v>2.0999999999999996</v>
      </c>
      <c r="BM24" s="3">
        <f t="shared" si="62"/>
        <v>3.9000000000000004</v>
      </c>
      <c r="BN24" s="3">
        <f t="shared" si="63"/>
        <v>6</v>
      </c>
      <c r="BO24" s="3">
        <f t="shared" si="64"/>
        <v>4.68</v>
      </c>
      <c r="BP24" s="24">
        <v>114.5</v>
      </c>
      <c r="BQ24" s="21">
        <v>155</v>
      </c>
      <c r="BR24" s="21">
        <v>168.2</v>
      </c>
      <c r="BS24" s="21">
        <v>128.1</v>
      </c>
      <c r="BT24" s="21">
        <v>238.5</v>
      </c>
      <c r="BU24" s="21">
        <v>238</v>
      </c>
      <c r="BV24" s="21">
        <v>209</v>
      </c>
      <c r="BW24" s="24">
        <v>36.9</v>
      </c>
      <c r="BX24" s="21">
        <v>37.4</v>
      </c>
      <c r="BY24" s="21">
        <v>37</v>
      </c>
      <c r="BZ24" s="21">
        <v>38.1</v>
      </c>
      <c r="CA24" s="21">
        <v>38.5</v>
      </c>
      <c r="CB24" s="21">
        <v>37.9</v>
      </c>
      <c r="CC24" s="21">
        <v>37</v>
      </c>
      <c r="CD24" s="21">
        <v>37.1</v>
      </c>
      <c r="CE24" s="21">
        <v>38</v>
      </c>
      <c r="CF24" s="6"/>
      <c r="CG24" s="24" t="s">
        <v>422</v>
      </c>
      <c r="CH24" s="21"/>
      <c r="CI24" s="21"/>
      <c r="CJ24" s="21"/>
      <c r="CK24" s="21"/>
      <c r="CL24" s="21"/>
      <c r="CM24" s="21" t="s">
        <v>433</v>
      </c>
      <c r="CN24" s="24" t="s">
        <v>434</v>
      </c>
      <c r="CO24" s="21"/>
      <c r="CP24" s="21"/>
      <c r="CQ24" s="21"/>
      <c r="CR24" s="21"/>
      <c r="CS24" s="21"/>
      <c r="CT24" s="21" t="s">
        <v>435</v>
      </c>
      <c r="CU24" s="24">
        <v>3</v>
      </c>
      <c r="CV24" s="21"/>
      <c r="CW24" s="21"/>
      <c r="CX24" s="21"/>
      <c r="CY24" s="21"/>
      <c r="CZ24" s="21"/>
      <c r="DA24" s="21">
        <v>3</v>
      </c>
      <c r="DB24" s="24" t="s">
        <v>399</v>
      </c>
      <c r="DC24" s="21"/>
      <c r="DD24" s="21"/>
      <c r="DE24" s="21"/>
      <c r="DF24" s="21"/>
      <c r="DG24" s="21"/>
      <c r="DH24" s="21" t="s">
        <v>399</v>
      </c>
      <c r="DI24" s="24" t="s">
        <v>436</v>
      </c>
      <c r="DJ24" s="21" t="s">
        <v>436</v>
      </c>
      <c r="DK24" s="21" t="s">
        <v>437</v>
      </c>
      <c r="DL24" s="21" t="s">
        <v>399</v>
      </c>
      <c r="DM24" s="21" t="s">
        <v>399</v>
      </c>
      <c r="DN24" s="21" t="s">
        <v>399</v>
      </c>
      <c r="DO24" s="21" t="s">
        <v>402</v>
      </c>
      <c r="DP24" s="26">
        <v>9</v>
      </c>
      <c r="DQ24" s="6"/>
      <c r="DR24" s="24">
        <v>74.5</v>
      </c>
      <c r="DS24" s="21">
        <v>80.2</v>
      </c>
      <c r="DT24" s="21">
        <v>115.3</v>
      </c>
      <c r="DU24" s="21">
        <v>88.7</v>
      </c>
      <c r="DV24" s="21">
        <v>83.1</v>
      </c>
      <c r="DW24" s="21">
        <v>70</v>
      </c>
      <c r="DX24" s="21">
        <v>103.1</v>
      </c>
      <c r="DY24" s="24">
        <v>0.6</v>
      </c>
      <c r="DZ24" s="21">
        <v>0.4</v>
      </c>
      <c r="EA24" s="21">
        <v>0.4</v>
      </c>
      <c r="EB24" s="21">
        <v>0.4</v>
      </c>
      <c r="EC24" s="21">
        <v>0.5</v>
      </c>
      <c r="ED24" s="21">
        <v>0.4</v>
      </c>
      <c r="EE24" s="21">
        <v>0.6</v>
      </c>
      <c r="EF24" s="29">
        <f t="shared" ref="EF24:EL24" si="93">DR24/DY24</f>
        <v>124.16666666666667</v>
      </c>
      <c r="EG24" s="30">
        <f t="shared" si="93"/>
        <v>200.5</v>
      </c>
      <c r="EH24" s="30">
        <f t="shared" si="93"/>
        <v>288.25</v>
      </c>
      <c r="EI24" s="30">
        <f t="shared" si="93"/>
        <v>221.75</v>
      </c>
      <c r="EJ24" s="30">
        <f t="shared" si="93"/>
        <v>166.2</v>
      </c>
      <c r="EK24" s="30">
        <f t="shared" si="93"/>
        <v>175</v>
      </c>
      <c r="EL24" s="30">
        <f t="shared" si="93"/>
        <v>171.83333333333334</v>
      </c>
      <c r="EM24" s="24">
        <v>1</v>
      </c>
      <c r="EN24" s="21">
        <v>1</v>
      </c>
      <c r="EO24" s="21">
        <v>1</v>
      </c>
      <c r="EP24" s="21">
        <v>1</v>
      </c>
      <c r="EQ24" s="21">
        <v>1</v>
      </c>
      <c r="ER24" s="21">
        <v>1</v>
      </c>
      <c r="ES24" s="21">
        <v>1</v>
      </c>
      <c r="ET24" s="24">
        <v>282</v>
      </c>
      <c r="EU24" s="21">
        <v>288</v>
      </c>
      <c r="EV24" s="21">
        <v>287</v>
      </c>
      <c r="EW24" s="21">
        <v>245</v>
      </c>
      <c r="EX24" s="21">
        <v>193</v>
      </c>
      <c r="EY24" s="21">
        <v>113</v>
      </c>
      <c r="EZ24" s="21">
        <v>42</v>
      </c>
      <c r="FA24" s="24">
        <v>15.1</v>
      </c>
      <c r="FB24" s="21">
        <v>9</v>
      </c>
      <c r="FC24" s="21">
        <v>7.3</v>
      </c>
      <c r="FD24" s="21">
        <v>7</v>
      </c>
      <c r="FE24" s="21">
        <v>9.6</v>
      </c>
      <c r="FF24" s="21">
        <v>11.8</v>
      </c>
      <c r="FG24" s="21">
        <v>14.4</v>
      </c>
      <c r="FH24" s="24">
        <v>13</v>
      </c>
      <c r="FI24" s="21">
        <v>13</v>
      </c>
      <c r="FJ24" s="21">
        <v>14</v>
      </c>
      <c r="FK24" s="21">
        <v>15</v>
      </c>
      <c r="FL24" s="21">
        <v>15</v>
      </c>
      <c r="FM24" s="21">
        <v>15</v>
      </c>
      <c r="FN24" s="21">
        <v>7</v>
      </c>
      <c r="FO24" s="24">
        <v>74</v>
      </c>
      <c r="FP24" s="21">
        <v>72</v>
      </c>
      <c r="FQ24" s="21">
        <v>69</v>
      </c>
      <c r="FR24" s="21">
        <v>69</v>
      </c>
      <c r="FS24" s="21">
        <v>63</v>
      </c>
      <c r="FT24" s="21">
        <v>74</v>
      </c>
      <c r="FU24" s="21">
        <v>71</v>
      </c>
      <c r="FV24" s="24" t="s">
        <v>392</v>
      </c>
      <c r="FW24" s="21" t="s">
        <v>438</v>
      </c>
      <c r="FX24" s="21" t="s">
        <v>439</v>
      </c>
      <c r="FY24" s="21" t="s">
        <v>334</v>
      </c>
      <c r="FZ24" s="21" t="s">
        <v>310</v>
      </c>
      <c r="GA24" s="21" t="s">
        <v>334</v>
      </c>
      <c r="GB24" s="21" t="s">
        <v>296</v>
      </c>
      <c r="GC24" s="24">
        <v>343</v>
      </c>
      <c r="GD24" s="21">
        <v>417</v>
      </c>
      <c r="GE24" s="21">
        <v>336</v>
      </c>
      <c r="GF24" s="21">
        <v>281</v>
      </c>
      <c r="GG24" s="21">
        <v>286</v>
      </c>
      <c r="GH24" s="21">
        <v>414</v>
      </c>
      <c r="GI24" s="21">
        <v>344</v>
      </c>
      <c r="GJ24" s="24">
        <v>0</v>
      </c>
      <c r="GK24" s="21">
        <v>0</v>
      </c>
      <c r="GL24" s="21">
        <v>0</v>
      </c>
      <c r="GM24" s="21">
        <v>2</v>
      </c>
      <c r="GN24" s="21">
        <v>25</v>
      </c>
      <c r="GO24" s="21">
        <v>25</v>
      </c>
      <c r="GP24" s="31">
        <v>10</v>
      </c>
      <c r="GQ24" s="9"/>
      <c r="GR24" s="32">
        <v>13</v>
      </c>
      <c r="GS24" s="21">
        <v>55</v>
      </c>
      <c r="GT24" s="24">
        <v>13</v>
      </c>
      <c r="GU24" s="21">
        <v>55</v>
      </c>
      <c r="GV24" s="24">
        <v>13</v>
      </c>
      <c r="GW24" s="21">
        <v>55</v>
      </c>
      <c r="GX24" s="24">
        <v>10</v>
      </c>
      <c r="GY24" s="21">
        <v>45</v>
      </c>
      <c r="GZ24" s="24">
        <v>11</v>
      </c>
      <c r="HA24" s="21">
        <v>45</v>
      </c>
      <c r="HB24" s="24">
        <v>15</v>
      </c>
      <c r="HC24" s="21">
        <v>80</v>
      </c>
      <c r="HD24" s="24">
        <v>81</v>
      </c>
      <c r="HE24" s="21">
        <v>90</v>
      </c>
      <c r="HF24" s="6"/>
      <c r="HG24" s="21"/>
      <c r="HH24" s="21"/>
      <c r="HI24" s="21"/>
      <c r="HJ24" s="21"/>
      <c r="HK24" s="21"/>
      <c r="HL24" s="21"/>
      <c r="HM24" s="21"/>
      <c r="HN24" s="21"/>
      <c r="HO24" s="21"/>
      <c r="HP24" s="21"/>
      <c r="HQ24" s="21"/>
      <c r="HR24" s="21"/>
      <c r="HS24" s="21"/>
      <c r="HT24" s="21"/>
      <c r="HU24" s="21"/>
      <c r="HV24" s="6"/>
    </row>
    <row r="25" spans="1:239" ht="15.75" customHeight="1" x14ac:dyDescent="0.3">
      <c r="A25" s="3">
        <v>19</v>
      </c>
      <c r="B25" s="21" t="s">
        <v>323</v>
      </c>
      <c r="C25" s="22">
        <v>41221</v>
      </c>
      <c r="D25" s="22">
        <v>41221</v>
      </c>
      <c r="E25" s="21">
        <f t="shared" si="51"/>
        <v>0</v>
      </c>
      <c r="F25" s="21"/>
      <c r="G25" s="21" t="s">
        <v>440</v>
      </c>
      <c r="H25" s="23">
        <v>13713</v>
      </c>
      <c r="I25" s="21">
        <v>75</v>
      </c>
      <c r="J25" s="21"/>
      <c r="K25" s="21"/>
      <c r="L25" s="21" t="s">
        <v>441</v>
      </c>
      <c r="M25" s="21">
        <v>105</v>
      </c>
      <c r="N25" s="21">
        <v>99</v>
      </c>
      <c r="O25" s="21">
        <v>5</v>
      </c>
      <c r="P25" s="21" t="s">
        <v>243</v>
      </c>
      <c r="Q25" s="21">
        <v>2</v>
      </c>
      <c r="R25" s="21">
        <v>8</v>
      </c>
      <c r="S25" s="21" t="s">
        <v>243</v>
      </c>
      <c r="T25" s="21">
        <v>2</v>
      </c>
      <c r="U25" s="21">
        <v>5</v>
      </c>
      <c r="V25" s="21">
        <v>5</v>
      </c>
      <c r="W25" s="21">
        <v>5</v>
      </c>
      <c r="X25" s="6"/>
      <c r="Y25" s="24" t="s">
        <v>369</v>
      </c>
      <c r="Z25" s="21" t="s">
        <v>442</v>
      </c>
      <c r="AA25" s="25"/>
      <c r="AB25" s="25"/>
      <c r="AC25" s="21" t="s">
        <v>246</v>
      </c>
      <c r="AD25" s="21" t="s">
        <v>247</v>
      </c>
      <c r="AE25" s="21" t="s">
        <v>246</v>
      </c>
      <c r="AF25" s="21" t="s">
        <v>248</v>
      </c>
      <c r="AG25" s="21" t="s">
        <v>246</v>
      </c>
      <c r="AH25" s="21" t="s">
        <v>246</v>
      </c>
      <c r="AI25" s="21" t="s">
        <v>246</v>
      </c>
      <c r="AJ25" s="21" t="s">
        <v>246</v>
      </c>
      <c r="AK25" s="21">
        <v>2.41</v>
      </c>
      <c r="AL25" s="6"/>
      <c r="AM25" s="26" t="s">
        <v>250</v>
      </c>
      <c r="AN25" s="26" t="s">
        <v>251</v>
      </c>
      <c r="AO25" s="33">
        <v>2.41</v>
      </c>
      <c r="AP25" s="34">
        <v>5.67</v>
      </c>
      <c r="AQ25" s="34">
        <v>8.6300000000000008</v>
      </c>
      <c r="AR25" s="34">
        <v>13.3</v>
      </c>
      <c r="AS25" s="34">
        <v>5.3</v>
      </c>
      <c r="AT25" s="34">
        <v>1.8</v>
      </c>
      <c r="AU25" s="34">
        <v>1.41</v>
      </c>
      <c r="AV25" s="21"/>
      <c r="AW25" s="21"/>
      <c r="AX25" s="28">
        <f t="shared" si="52"/>
        <v>1.3526970954356856</v>
      </c>
      <c r="AY25" s="28">
        <f t="shared" si="53"/>
        <v>0.89233000902869453</v>
      </c>
      <c r="AZ25" s="28">
        <f t="shared" si="54"/>
        <v>0.74097747903461242</v>
      </c>
      <c r="BA25" s="28">
        <f t="shared" ref="BA25:BB25" si="94">LOGEST(AP25:AQ25,AP$5:AQ$5)-1</f>
        <v>0.52204585537918935</v>
      </c>
      <c r="BB25" s="28">
        <f t="shared" si="94"/>
        <v>0.54113557358053299</v>
      </c>
      <c r="BC25" s="28">
        <f t="shared" si="56"/>
        <v>0.5315609724544692</v>
      </c>
      <c r="BD25" s="28">
        <f t="shared" ref="BD25:BF25" si="95">((AP25/AO25)*100)-100</f>
        <v>135.26970954356844</v>
      </c>
      <c r="BE25" s="28">
        <f t="shared" si="95"/>
        <v>52.204585537918888</v>
      </c>
      <c r="BF25" s="28">
        <f t="shared" si="95"/>
        <v>54.113557358053299</v>
      </c>
      <c r="BG25" s="28">
        <f t="shared" si="58"/>
        <v>258.09128630705396</v>
      </c>
      <c r="BH25" s="28">
        <f t="shared" si="59"/>
        <v>451.86721991701245</v>
      </c>
      <c r="BI25" s="28">
        <f t="shared" si="60"/>
        <v>134.56790123456793</v>
      </c>
      <c r="BJ25" s="3">
        <f t="shared" ref="BJ25:BL25" si="96">AP25-AO25</f>
        <v>3.26</v>
      </c>
      <c r="BK25" s="3">
        <f t="shared" si="96"/>
        <v>2.9600000000000009</v>
      </c>
      <c r="BL25" s="3">
        <f t="shared" si="96"/>
        <v>4.67</v>
      </c>
      <c r="BM25" s="3">
        <f t="shared" si="62"/>
        <v>6.2200000000000006</v>
      </c>
      <c r="BN25" s="3">
        <f t="shared" si="63"/>
        <v>10.89</v>
      </c>
      <c r="BO25" s="3">
        <f t="shared" si="64"/>
        <v>7.6300000000000008</v>
      </c>
      <c r="BP25" s="24">
        <v>84.7</v>
      </c>
      <c r="BQ25" s="21">
        <v>262.3</v>
      </c>
      <c r="BR25" s="21">
        <v>120.1</v>
      </c>
      <c r="BS25" s="21">
        <v>85.9</v>
      </c>
      <c r="BT25" s="21"/>
      <c r="BU25" s="21"/>
      <c r="BV25" s="21"/>
      <c r="BW25" s="24">
        <v>38.4</v>
      </c>
      <c r="BX25" s="21"/>
      <c r="BY25" s="21">
        <v>38</v>
      </c>
      <c r="BZ25" s="21">
        <v>37</v>
      </c>
      <c r="CA25" s="21">
        <v>37.6</v>
      </c>
      <c r="CB25" s="21">
        <v>38</v>
      </c>
      <c r="CC25" s="21">
        <v>38</v>
      </c>
      <c r="CD25" s="21"/>
      <c r="CE25" s="21"/>
      <c r="CF25" s="6"/>
      <c r="CG25" s="24" t="s">
        <v>443</v>
      </c>
      <c r="CH25" s="21"/>
      <c r="CI25" s="21"/>
      <c r="CJ25" s="21"/>
      <c r="CK25" s="21"/>
      <c r="CL25" s="21"/>
      <c r="CM25" s="21"/>
      <c r="CN25" s="24" t="s">
        <v>318</v>
      </c>
      <c r="CO25" s="21"/>
      <c r="CP25" s="21"/>
      <c r="CQ25" s="21"/>
      <c r="CR25" s="21"/>
      <c r="CS25" s="21"/>
      <c r="CT25" s="21"/>
      <c r="CU25" s="24">
        <v>1</v>
      </c>
      <c r="CV25" s="21"/>
      <c r="CW25" s="21"/>
      <c r="CX25" s="21"/>
      <c r="CY25" s="21"/>
      <c r="CZ25" s="21"/>
      <c r="DA25" s="21"/>
      <c r="DB25" s="24" t="s">
        <v>444</v>
      </c>
      <c r="DC25" s="21"/>
      <c r="DD25" s="21"/>
      <c r="DE25" s="21"/>
      <c r="DF25" s="21"/>
      <c r="DG25" s="21"/>
      <c r="DH25" s="21"/>
      <c r="DI25" s="24" t="s">
        <v>445</v>
      </c>
      <c r="DJ25" s="21" t="s">
        <v>446</v>
      </c>
      <c r="DK25" s="21" t="s">
        <v>445</v>
      </c>
      <c r="DL25" s="21" t="s">
        <v>446</v>
      </c>
      <c r="DM25" s="21" t="s">
        <v>445</v>
      </c>
      <c r="DN25" s="21"/>
      <c r="DO25" s="21"/>
      <c r="DP25" s="26">
        <v>9</v>
      </c>
      <c r="DQ25" s="6"/>
      <c r="DR25" s="24">
        <v>66</v>
      </c>
      <c r="DS25" s="21">
        <v>86.6</v>
      </c>
      <c r="DT25" s="21">
        <v>78.8</v>
      </c>
      <c r="DU25" s="21">
        <v>88.8</v>
      </c>
      <c r="DV25" s="21">
        <v>87.3</v>
      </c>
      <c r="DW25" s="21"/>
      <c r="DX25" s="21"/>
      <c r="DY25" s="24">
        <v>0.6</v>
      </c>
      <c r="DZ25" s="21">
        <v>0.6</v>
      </c>
      <c r="EA25" s="21">
        <v>0.4</v>
      </c>
      <c r="EB25" s="21">
        <v>0.45</v>
      </c>
      <c r="EC25" s="21">
        <v>0.45</v>
      </c>
      <c r="ED25" s="21"/>
      <c r="EE25" s="21"/>
      <c r="EF25" s="29">
        <f t="shared" ref="EF25:EJ25" si="97">DR25/DY25</f>
        <v>110</v>
      </c>
      <c r="EG25" s="30">
        <f t="shared" si="97"/>
        <v>144.33333333333334</v>
      </c>
      <c r="EH25" s="30">
        <f t="shared" si="97"/>
        <v>196.99999999999997</v>
      </c>
      <c r="EI25" s="30">
        <f t="shared" si="97"/>
        <v>197.33333333333331</v>
      </c>
      <c r="EJ25" s="30">
        <f t="shared" si="97"/>
        <v>194</v>
      </c>
      <c r="EK25" s="30"/>
      <c r="EL25" s="30"/>
      <c r="EM25" s="24">
        <v>1</v>
      </c>
      <c r="EN25" s="21">
        <v>1</v>
      </c>
      <c r="EO25" s="21">
        <v>1</v>
      </c>
      <c r="EP25" s="21">
        <v>1</v>
      </c>
      <c r="EQ25" s="21">
        <v>1</v>
      </c>
      <c r="ER25" s="21"/>
      <c r="ES25" s="21"/>
      <c r="ET25" s="24">
        <v>490</v>
      </c>
      <c r="EU25" s="21">
        <v>376</v>
      </c>
      <c r="EV25" s="21">
        <v>314</v>
      </c>
      <c r="EW25" s="21">
        <v>314</v>
      </c>
      <c r="EX25" s="21">
        <v>314</v>
      </c>
      <c r="EY25" s="21"/>
      <c r="EZ25" s="21"/>
      <c r="FA25" s="24">
        <v>10.4</v>
      </c>
      <c r="FB25" s="21">
        <v>8.6</v>
      </c>
      <c r="FC25" s="21">
        <v>8.9</v>
      </c>
      <c r="FD25" s="21">
        <v>9</v>
      </c>
      <c r="FE25" s="21">
        <v>12.9</v>
      </c>
      <c r="FF25" s="21"/>
      <c r="FG25" s="21"/>
      <c r="FH25" s="24">
        <v>3</v>
      </c>
      <c r="FI25" s="21">
        <v>3</v>
      </c>
      <c r="FJ25" s="21">
        <v>3</v>
      </c>
      <c r="FK25" s="21">
        <v>3</v>
      </c>
      <c r="FL25" s="21">
        <v>3</v>
      </c>
      <c r="FM25" s="21"/>
      <c r="FN25" s="21"/>
      <c r="FO25" s="24">
        <v>59</v>
      </c>
      <c r="FP25" s="21">
        <v>74</v>
      </c>
      <c r="FQ25" s="21">
        <v>84</v>
      </c>
      <c r="FR25" s="21">
        <v>76</v>
      </c>
      <c r="FS25" s="21">
        <v>53</v>
      </c>
      <c r="FT25" s="21"/>
      <c r="FU25" s="21"/>
      <c r="FV25" s="24" t="s">
        <v>447</v>
      </c>
      <c r="FW25" s="21" t="s">
        <v>448</v>
      </c>
      <c r="FX25" s="21" t="s">
        <v>257</v>
      </c>
      <c r="FY25" s="21" t="s">
        <v>257</v>
      </c>
      <c r="FZ25" s="21" t="s">
        <v>257</v>
      </c>
      <c r="GA25" s="21"/>
      <c r="GB25" s="21"/>
      <c r="GC25" s="24">
        <v>162</v>
      </c>
      <c r="GD25" s="21">
        <v>156</v>
      </c>
      <c r="GE25" s="21">
        <v>158</v>
      </c>
      <c r="GF25" s="21">
        <v>158</v>
      </c>
      <c r="GG25" s="21">
        <v>191</v>
      </c>
      <c r="GH25" s="21"/>
      <c r="GI25" s="21"/>
      <c r="GJ25" s="24">
        <v>1150</v>
      </c>
      <c r="GK25" s="21">
        <v>1460</v>
      </c>
      <c r="GL25" s="21">
        <v>1350</v>
      </c>
      <c r="GM25" s="21">
        <v>980</v>
      </c>
      <c r="GN25" s="21">
        <v>1150</v>
      </c>
      <c r="GO25" s="21"/>
      <c r="GP25" s="31"/>
      <c r="GQ25" s="9"/>
      <c r="GR25" s="32">
        <v>16</v>
      </c>
      <c r="GS25" s="21">
        <v>90</v>
      </c>
      <c r="GT25" s="24">
        <v>16</v>
      </c>
      <c r="GU25" s="21">
        <v>90</v>
      </c>
      <c r="GV25" s="24">
        <v>16</v>
      </c>
      <c r="GW25" s="21">
        <v>90</v>
      </c>
      <c r="GX25" s="24">
        <v>16</v>
      </c>
      <c r="GY25" s="21">
        <v>90</v>
      </c>
      <c r="GZ25" s="24">
        <v>16</v>
      </c>
      <c r="HA25" s="21">
        <v>90</v>
      </c>
      <c r="HB25" s="24"/>
      <c r="HC25" s="21"/>
      <c r="HD25" s="24"/>
      <c r="HE25" s="21"/>
      <c r="HF25" s="6"/>
      <c r="HG25" s="21"/>
      <c r="HH25" s="21"/>
      <c r="HI25" s="21"/>
      <c r="HJ25" s="21"/>
      <c r="HK25" s="21"/>
      <c r="HL25" s="21"/>
      <c r="HM25" s="21"/>
      <c r="HN25" s="21"/>
      <c r="HO25" s="21"/>
      <c r="HP25" s="21"/>
      <c r="HQ25" s="21"/>
      <c r="HR25" s="21"/>
      <c r="HS25" s="21"/>
      <c r="HT25" s="21"/>
      <c r="HU25" s="21"/>
      <c r="HV25" s="6"/>
    </row>
    <row r="26" spans="1:239" ht="15.75" customHeight="1" x14ac:dyDescent="0.3">
      <c r="A26" s="3">
        <v>20</v>
      </c>
      <c r="B26" s="21" t="s">
        <v>431</v>
      </c>
      <c r="C26" s="22">
        <v>41187</v>
      </c>
      <c r="D26" s="22">
        <v>41210</v>
      </c>
      <c r="E26" s="21">
        <f t="shared" si="51"/>
        <v>23</v>
      </c>
      <c r="F26" s="21" t="s">
        <v>410</v>
      </c>
      <c r="G26" s="21"/>
      <c r="H26" s="23">
        <v>23469</v>
      </c>
      <c r="I26" s="21">
        <v>58</v>
      </c>
      <c r="J26" s="21"/>
      <c r="K26" s="21"/>
      <c r="L26" s="21" t="s">
        <v>449</v>
      </c>
      <c r="M26" s="21">
        <v>80</v>
      </c>
      <c r="N26" s="21">
        <v>92.5</v>
      </c>
      <c r="O26" s="21">
        <v>41</v>
      </c>
      <c r="P26" s="21" t="s">
        <v>450</v>
      </c>
      <c r="Q26" s="21">
        <v>1</v>
      </c>
      <c r="R26" s="21">
        <v>41</v>
      </c>
      <c r="S26" s="21" t="s">
        <v>243</v>
      </c>
      <c r="T26" s="21">
        <v>2</v>
      </c>
      <c r="U26" s="21">
        <v>22</v>
      </c>
      <c r="V26" s="21">
        <v>2</v>
      </c>
      <c r="W26" s="21">
        <v>2</v>
      </c>
      <c r="X26" s="6"/>
      <c r="Y26" s="24" t="s">
        <v>298</v>
      </c>
      <c r="Z26" s="21" t="s">
        <v>451</v>
      </c>
      <c r="AA26" s="25"/>
      <c r="AB26" s="25"/>
      <c r="AC26" s="21" t="s">
        <v>246</v>
      </c>
      <c r="AD26" s="21" t="s">
        <v>247</v>
      </c>
      <c r="AE26" s="21" t="s">
        <v>246</v>
      </c>
      <c r="AF26" s="21" t="s">
        <v>248</v>
      </c>
      <c r="AG26" s="21" t="s">
        <v>249</v>
      </c>
      <c r="AH26" s="21" t="s">
        <v>246</v>
      </c>
      <c r="AI26" s="21" t="s">
        <v>249</v>
      </c>
      <c r="AJ26" s="21" t="s">
        <v>246</v>
      </c>
      <c r="AK26" s="21">
        <v>2.91</v>
      </c>
      <c r="AL26" s="6"/>
      <c r="AM26" s="26" t="s">
        <v>250</v>
      </c>
      <c r="AN26" s="26" t="s">
        <v>274</v>
      </c>
      <c r="AO26" s="27">
        <v>2.91</v>
      </c>
      <c r="AP26" s="21">
        <v>3.59</v>
      </c>
      <c r="AQ26" s="21">
        <v>4.79</v>
      </c>
      <c r="AR26" s="39">
        <v>3.25</v>
      </c>
      <c r="AS26" s="21">
        <v>2.52</v>
      </c>
      <c r="AT26" s="21">
        <v>1.91</v>
      </c>
      <c r="AU26" s="21">
        <v>1</v>
      </c>
      <c r="AV26" s="21">
        <v>0.48</v>
      </c>
      <c r="AW26" s="21">
        <v>0.27</v>
      </c>
      <c r="AX26" s="28">
        <f t="shared" si="52"/>
        <v>0.23367697594501702</v>
      </c>
      <c r="AY26" s="28">
        <f t="shared" si="53"/>
        <v>0.28298406457977321</v>
      </c>
      <c r="AZ26" s="28">
        <f t="shared" si="54"/>
        <v>6.3949997984526163E-2</v>
      </c>
      <c r="BA26" s="28">
        <f t="shared" ref="BA26:BB26" si="98">LOGEST(AP26:AQ26,AP$5:AQ$5)-1</f>
        <v>0.33426183844011148</v>
      </c>
      <c r="BB26" s="28">
        <f t="shared" si="98"/>
        <v>-0.32150313152400822</v>
      </c>
      <c r="BC26" s="28">
        <f t="shared" si="56"/>
        <v>-4.853140928949462E-2</v>
      </c>
      <c r="BD26" s="28">
        <f t="shared" ref="BD26:BF26" si="99">((AP26/AO26)*100)-100</f>
        <v>23.367697594501706</v>
      </c>
      <c r="BE26" s="28">
        <f t="shared" si="99"/>
        <v>33.426183844011149</v>
      </c>
      <c r="BF26" s="28">
        <f t="shared" si="99"/>
        <v>-32.150313152400827</v>
      </c>
      <c r="BG26" s="28">
        <f t="shared" si="58"/>
        <v>64.604810996563572</v>
      </c>
      <c r="BH26" s="28">
        <f t="shared" si="59"/>
        <v>11.68384879725086</v>
      </c>
      <c r="BI26" s="28">
        <f t="shared" si="60"/>
        <v>-9.4707520891364965</v>
      </c>
      <c r="BJ26" s="3">
        <f t="shared" ref="BJ26:BL26" si="100">AP26-AO26</f>
        <v>0.67999999999999972</v>
      </c>
      <c r="BK26" s="3">
        <f t="shared" si="100"/>
        <v>1.2000000000000002</v>
      </c>
      <c r="BL26" s="3">
        <f t="shared" si="100"/>
        <v>-1.54</v>
      </c>
      <c r="BM26" s="3">
        <f t="shared" si="62"/>
        <v>1.88</v>
      </c>
      <c r="BN26" s="3">
        <f t="shared" si="63"/>
        <v>0.33999999999999986</v>
      </c>
      <c r="BO26" s="3">
        <f t="shared" si="64"/>
        <v>-0.33999999999999986</v>
      </c>
      <c r="BP26" s="24">
        <v>147</v>
      </c>
      <c r="BQ26" s="21">
        <v>132.6</v>
      </c>
      <c r="BR26" s="21">
        <v>82.3</v>
      </c>
      <c r="BS26" s="21">
        <v>62.9</v>
      </c>
      <c r="BT26" s="21">
        <v>43.5</v>
      </c>
      <c r="BU26" s="21">
        <v>32</v>
      </c>
      <c r="BV26" s="21">
        <v>36</v>
      </c>
      <c r="BW26" s="24">
        <v>38.1</v>
      </c>
      <c r="BX26" s="21">
        <v>37</v>
      </c>
      <c r="BY26" s="21">
        <v>38</v>
      </c>
      <c r="BZ26" s="21">
        <v>36</v>
      </c>
      <c r="CA26" s="21">
        <v>37.1</v>
      </c>
      <c r="CB26" s="21">
        <v>37</v>
      </c>
      <c r="CC26" s="21">
        <v>36.6</v>
      </c>
      <c r="CD26" s="21">
        <v>36</v>
      </c>
      <c r="CE26" s="21">
        <v>36</v>
      </c>
      <c r="CF26" s="6"/>
      <c r="CG26" s="24" t="s">
        <v>452</v>
      </c>
      <c r="CH26" s="21"/>
      <c r="CI26" s="21"/>
      <c r="CJ26" s="21" t="s">
        <v>316</v>
      </c>
      <c r="CK26" s="21" t="s">
        <v>453</v>
      </c>
      <c r="CL26" s="21"/>
      <c r="CM26" s="21"/>
      <c r="CN26" s="24" t="s">
        <v>454</v>
      </c>
      <c r="CO26" s="21"/>
      <c r="CP26" s="21"/>
      <c r="CQ26" s="21" t="s">
        <v>303</v>
      </c>
      <c r="CR26" s="21" t="s">
        <v>303</v>
      </c>
      <c r="CS26" s="21"/>
      <c r="CT26" s="21"/>
      <c r="CU26" s="24">
        <v>2</v>
      </c>
      <c r="CV26" s="21"/>
      <c r="CW26" s="21"/>
      <c r="CX26" s="21"/>
      <c r="CY26" s="21"/>
      <c r="CZ26" s="21"/>
      <c r="DA26" s="21"/>
      <c r="DB26" s="24" t="s">
        <v>455</v>
      </c>
      <c r="DC26" s="21"/>
      <c r="DD26" s="21"/>
      <c r="DE26" s="21"/>
      <c r="DF26" s="21"/>
      <c r="DG26" s="21"/>
      <c r="DH26" s="21"/>
      <c r="DI26" s="24" t="s">
        <v>384</v>
      </c>
      <c r="DJ26" s="21" t="s">
        <v>384</v>
      </c>
      <c r="DK26" s="21" t="s">
        <v>384</v>
      </c>
      <c r="DL26" s="21" t="s">
        <v>384</v>
      </c>
      <c r="DM26" s="21" t="s">
        <v>384</v>
      </c>
      <c r="DN26" s="21" t="s">
        <v>384</v>
      </c>
      <c r="DO26" s="21"/>
      <c r="DP26" s="26">
        <v>8</v>
      </c>
      <c r="DQ26" s="6"/>
      <c r="DR26" s="24">
        <v>207</v>
      </c>
      <c r="DS26" s="21">
        <v>78</v>
      </c>
      <c r="DT26" s="21">
        <v>67</v>
      </c>
      <c r="DU26" s="21">
        <v>60.8</v>
      </c>
      <c r="DV26" s="21">
        <v>103.4</v>
      </c>
      <c r="DW26" s="21">
        <v>100.5</v>
      </c>
      <c r="DX26" s="21">
        <v>64</v>
      </c>
      <c r="DY26" s="24">
        <v>0.4</v>
      </c>
      <c r="DZ26" s="21">
        <v>0.4</v>
      </c>
      <c r="EA26" s="21">
        <v>0.4</v>
      </c>
      <c r="EB26" s="21">
        <v>0.4</v>
      </c>
      <c r="EC26" s="21">
        <v>0.4</v>
      </c>
      <c r="ED26" s="21">
        <v>0.4</v>
      </c>
      <c r="EE26" s="21">
        <v>0.4</v>
      </c>
      <c r="EF26" s="29">
        <f t="shared" ref="EF26:EL26" si="101">DR26/DY26</f>
        <v>517.5</v>
      </c>
      <c r="EG26" s="30">
        <f t="shared" si="101"/>
        <v>195</v>
      </c>
      <c r="EH26" s="30">
        <f t="shared" si="101"/>
        <v>167.5</v>
      </c>
      <c r="EI26" s="30">
        <f t="shared" si="101"/>
        <v>151.99999999999997</v>
      </c>
      <c r="EJ26" s="30">
        <f t="shared" si="101"/>
        <v>258.5</v>
      </c>
      <c r="EK26" s="30">
        <f t="shared" si="101"/>
        <v>251.25</v>
      </c>
      <c r="EL26" s="30">
        <f t="shared" si="101"/>
        <v>160</v>
      </c>
      <c r="EM26" s="24">
        <v>1</v>
      </c>
      <c r="EN26" s="21">
        <v>1</v>
      </c>
      <c r="EO26" s="21">
        <v>1</v>
      </c>
      <c r="EP26" s="21">
        <v>1</v>
      </c>
      <c r="EQ26" s="21">
        <v>1</v>
      </c>
      <c r="ER26" s="21">
        <v>1</v>
      </c>
      <c r="ES26" s="21">
        <v>1</v>
      </c>
      <c r="ET26" s="24">
        <v>260</v>
      </c>
      <c r="EU26" s="21">
        <v>264</v>
      </c>
      <c r="EV26" s="21">
        <v>247</v>
      </c>
      <c r="EW26" s="21">
        <v>266</v>
      </c>
      <c r="EX26" s="21">
        <v>266</v>
      </c>
      <c r="EY26" s="21">
        <v>257</v>
      </c>
      <c r="EZ26" s="21">
        <v>273</v>
      </c>
      <c r="FA26" s="24">
        <v>6.2</v>
      </c>
      <c r="FB26" s="21">
        <v>5.7</v>
      </c>
      <c r="FC26" s="21">
        <v>5.6</v>
      </c>
      <c r="FD26" s="21">
        <v>5.5</v>
      </c>
      <c r="FE26" s="21">
        <v>5.5</v>
      </c>
      <c r="FF26" s="21">
        <v>4</v>
      </c>
      <c r="FG26" s="21">
        <v>4.2</v>
      </c>
      <c r="FH26" s="24">
        <v>14</v>
      </c>
      <c r="FI26" s="21">
        <v>14</v>
      </c>
      <c r="FJ26" s="21">
        <v>15</v>
      </c>
      <c r="FK26" s="21">
        <v>15</v>
      </c>
      <c r="FL26" s="21">
        <v>10</v>
      </c>
      <c r="FM26" s="21">
        <v>15</v>
      </c>
      <c r="FN26" s="21">
        <v>15</v>
      </c>
      <c r="FO26" s="24">
        <v>67</v>
      </c>
      <c r="FP26" s="21">
        <v>78</v>
      </c>
      <c r="FQ26" s="21">
        <v>79</v>
      </c>
      <c r="FR26" s="21">
        <v>70</v>
      </c>
      <c r="FS26" s="21">
        <v>77</v>
      </c>
      <c r="FT26" s="21">
        <v>90</v>
      </c>
      <c r="FU26" s="21">
        <v>91</v>
      </c>
      <c r="FV26" s="24">
        <v>0</v>
      </c>
      <c r="FW26" s="21">
        <v>0</v>
      </c>
      <c r="FX26" s="21">
        <v>0</v>
      </c>
      <c r="FY26" s="21">
        <v>0</v>
      </c>
      <c r="FZ26" s="21">
        <v>0</v>
      </c>
      <c r="GA26" s="21">
        <v>0</v>
      </c>
      <c r="GB26" s="21">
        <v>0</v>
      </c>
      <c r="GC26" s="24">
        <v>396</v>
      </c>
      <c r="GD26" s="21">
        <v>450</v>
      </c>
      <c r="GE26" s="21">
        <v>293</v>
      </c>
      <c r="GF26" s="21">
        <v>365</v>
      </c>
      <c r="GG26" s="21">
        <v>296</v>
      </c>
      <c r="GH26" s="21">
        <v>361</v>
      </c>
      <c r="GI26" s="21">
        <v>306</v>
      </c>
      <c r="GJ26" s="24">
        <v>240</v>
      </c>
      <c r="GK26" s="21">
        <v>430</v>
      </c>
      <c r="GL26" s="21">
        <v>655</v>
      </c>
      <c r="GM26" s="21">
        <v>720</v>
      </c>
      <c r="GN26" s="21">
        <v>480</v>
      </c>
      <c r="GO26" s="21">
        <v>980</v>
      </c>
      <c r="GP26" s="31">
        <v>1550</v>
      </c>
      <c r="GQ26" s="9"/>
      <c r="GR26" s="32">
        <v>10</v>
      </c>
      <c r="GS26" s="21">
        <v>45</v>
      </c>
      <c r="GT26" s="24">
        <v>10</v>
      </c>
      <c r="GU26" s="21">
        <v>45</v>
      </c>
      <c r="GV26" s="24">
        <v>8</v>
      </c>
      <c r="GW26" s="21">
        <v>15</v>
      </c>
      <c r="GX26" s="24">
        <v>8</v>
      </c>
      <c r="GY26" s="21">
        <v>18</v>
      </c>
      <c r="GZ26" s="24">
        <v>10</v>
      </c>
      <c r="HA26" s="21">
        <v>45</v>
      </c>
      <c r="HB26" s="24">
        <v>8</v>
      </c>
      <c r="HC26" s="21">
        <v>18</v>
      </c>
      <c r="HD26" s="24">
        <v>8</v>
      </c>
      <c r="HE26" s="21">
        <v>18</v>
      </c>
      <c r="HF26" s="6"/>
      <c r="HG26" s="21"/>
      <c r="HH26" s="21"/>
      <c r="HI26" s="21"/>
      <c r="HJ26" s="21"/>
      <c r="HK26" s="21"/>
      <c r="HL26" s="21"/>
      <c r="HM26" s="21"/>
      <c r="HN26" s="21"/>
      <c r="HO26" s="21"/>
      <c r="HP26" s="21"/>
      <c r="HQ26" s="21"/>
      <c r="HR26" s="21"/>
      <c r="HS26" s="21"/>
      <c r="HT26" s="21"/>
      <c r="HU26" s="21"/>
      <c r="HV26" s="6"/>
    </row>
    <row r="27" spans="1:239" ht="15.75" customHeight="1" x14ac:dyDescent="0.3">
      <c r="A27" s="6"/>
      <c r="B27" s="6"/>
      <c r="C27" s="35"/>
      <c r="D27" s="35"/>
      <c r="E27" s="14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X27" s="36"/>
      <c r="AY27" s="36"/>
      <c r="AZ27" s="36"/>
      <c r="BA27" s="36"/>
      <c r="BB27" s="36"/>
      <c r="BC27" s="36"/>
      <c r="BD27" s="36"/>
      <c r="BE27" s="36"/>
      <c r="BF27" s="36"/>
      <c r="BG27" s="36"/>
      <c r="BH27" s="36"/>
      <c r="BI27" s="36"/>
      <c r="BJ27" s="14"/>
      <c r="BK27" s="14"/>
      <c r="BL27" s="14"/>
      <c r="BM27" s="14"/>
      <c r="BN27" s="14"/>
      <c r="BO27" s="14"/>
      <c r="BP27" s="6"/>
      <c r="BQ27" s="6"/>
      <c r="BR27" s="6"/>
      <c r="BS27" s="6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6"/>
      <c r="CU27" s="6"/>
      <c r="CV27" s="6"/>
      <c r="CW27" s="6"/>
      <c r="CX27" s="6"/>
      <c r="CY27" s="6"/>
      <c r="CZ27" s="6"/>
      <c r="DA27" s="6"/>
      <c r="DB27" s="6"/>
      <c r="DC27" s="6"/>
      <c r="DD27" s="6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6"/>
      <c r="EA27" s="6"/>
      <c r="EB27" s="6"/>
      <c r="EC27" s="6"/>
      <c r="ED27" s="14"/>
      <c r="EE27" s="14"/>
      <c r="EF27" s="36"/>
      <c r="EG27" s="36"/>
      <c r="EH27" s="36"/>
      <c r="EI27" s="36"/>
      <c r="EJ27" s="36"/>
      <c r="EK27" s="36"/>
      <c r="EL27" s="36"/>
      <c r="EM27" s="6"/>
      <c r="EN27" s="6"/>
      <c r="EO27" s="6"/>
      <c r="EP27" s="6"/>
      <c r="EQ27" s="6"/>
      <c r="ER27" s="6"/>
      <c r="ES27" s="6"/>
      <c r="ET27" s="14"/>
      <c r="EU27" s="14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6"/>
      <c r="FT27" s="6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6"/>
      <c r="GN27" s="6"/>
      <c r="GO27" s="6"/>
      <c r="GP27" s="6"/>
      <c r="GQ27" s="6"/>
      <c r="GR27" s="6"/>
      <c r="GS27" s="6"/>
      <c r="GT27" s="6"/>
      <c r="GU27" s="6"/>
      <c r="GV27" s="6"/>
      <c r="GW27" s="6"/>
      <c r="GX27" s="6"/>
      <c r="GY27" s="6"/>
      <c r="GZ27" s="6"/>
      <c r="HA27" s="6"/>
      <c r="HB27" s="6"/>
      <c r="HC27" s="6"/>
      <c r="HD27" s="6"/>
      <c r="HE27" s="6"/>
      <c r="HF27" s="6"/>
      <c r="HG27" s="6"/>
      <c r="HH27" s="6"/>
      <c r="HI27" s="6"/>
      <c r="HJ27" s="6"/>
      <c r="HK27" s="6"/>
      <c r="HL27" s="6"/>
      <c r="HM27" s="6"/>
      <c r="HN27" s="6"/>
      <c r="HO27" s="6"/>
      <c r="HP27" s="6"/>
      <c r="HQ27" s="6"/>
      <c r="HR27" s="6"/>
      <c r="HS27" s="6"/>
      <c r="HT27" s="6"/>
      <c r="HU27" s="6"/>
      <c r="HV27" s="6"/>
      <c r="HW27" s="15"/>
      <c r="HX27" s="15"/>
      <c r="HY27" s="15"/>
      <c r="HZ27" s="15"/>
      <c r="IA27" s="15"/>
      <c r="IB27" s="15"/>
      <c r="IC27" s="15"/>
      <c r="ID27" s="15"/>
      <c r="IE27" s="15"/>
    </row>
    <row r="28" spans="1:239" ht="15.75" customHeight="1" x14ac:dyDescent="0.3">
      <c r="A28" s="3">
        <v>21</v>
      </c>
      <c r="B28" s="21" t="s">
        <v>431</v>
      </c>
      <c r="C28" s="22">
        <v>41195</v>
      </c>
      <c r="D28" s="22">
        <v>41195</v>
      </c>
      <c r="E28" s="21">
        <f t="shared" ref="E28:E37" si="102">D28-C28</f>
        <v>0</v>
      </c>
      <c r="F28" s="21" t="s">
        <v>240</v>
      </c>
      <c r="G28" s="21"/>
      <c r="H28" s="23">
        <v>19502</v>
      </c>
      <c r="I28" s="21">
        <v>59</v>
      </c>
      <c r="J28" s="21"/>
      <c r="K28" s="21"/>
      <c r="L28" s="21" t="s">
        <v>456</v>
      </c>
      <c r="M28" s="21">
        <v>68</v>
      </c>
      <c r="N28" s="21">
        <v>81.3</v>
      </c>
      <c r="O28" s="21">
        <v>32</v>
      </c>
      <c r="P28" s="21" t="s">
        <v>457</v>
      </c>
      <c r="Q28" s="21">
        <v>1</v>
      </c>
      <c r="R28" s="21">
        <v>61</v>
      </c>
      <c r="S28" s="21" t="s">
        <v>272</v>
      </c>
      <c r="T28" s="21">
        <v>1</v>
      </c>
      <c r="U28" s="21">
        <v>29</v>
      </c>
      <c r="V28" s="21">
        <v>10</v>
      </c>
      <c r="W28" s="21">
        <v>10</v>
      </c>
      <c r="X28" s="6"/>
      <c r="Y28" s="24" t="s">
        <v>298</v>
      </c>
      <c r="Z28" s="21" t="s">
        <v>458</v>
      </c>
      <c r="AA28" s="25"/>
      <c r="AB28" s="25"/>
      <c r="AC28" s="21" t="s">
        <v>249</v>
      </c>
      <c r="AD28" s="21"/>
      <c r="AE28" s="21" t="s">
        <v>249</v>
      </c>
      <c r="AF28" s="21"/>
      <c r="AG28" s="21" t="s">
        <v>246</v>
      </c>
      <c r="AH28" s="21" t="s">
        <v>249</v>
      </c>
      <c r="AI28" s="21" t="s">
        <v>249</v>
      </c>
      <c r="AJ28" s="21" t="s">
        <v>246</v>
      </c>
      <c r="AK28" s="21">
        <v>3.11</v>
      </c>
      <c r="AL28" s="6"/>
      <c r="AM28" s="26" t="s">
        <v>350</v>
      </c>
      <c r="AN28" s="26"/>
      <c r="AO28" s="27">
        <v>3.11</v>
      </c>
      <c r="AP28" s="21">
        <v>2.9</v>
      </c>
      <c r="AQ28" s="21">
        <v>2.82</v>
      </c>
      <c r="AR28" s="21">
        <v>2</v>
      </c>
      <c r="AS28" s="21">
        <v>1.85</v>
      </c>
      <c r="AT28" s="21">
        <v>1.9</v>
      </c>
      <c r="AU28" s="21">
        <v>1</v>
      </c>
      <c r="AV28" s="21">
        <v>1.18</v>
      </c>
      <c r="AW28" s="21">
        <v>0.54</v>
      </c>
      <c r="AX28" s="28">
        <f t="shared" ref="AX28:AX37" si="103">LOGEST(AO28:AP28,AO$5:AP$5)-1</f>
        <v>-6.7524115755627112E-2</v>
      </c>
      <c r="AY28" s="28">
        <f t="shared" ref="AY28:AY37" si="104">LOGEST(AO28:AQ28,AO$5:AQ$5)-1</f>
        <v>-4.7764518842338677E-2</v>
      </c>
      <c r="AZ28" s="28">
        <f t="shared" ref="AZ28:AZ37" si="105">LOGEST(AO28:AR28,AO$5:AR$5)-1</f>
        <v>-0.12649379767862912</v>
      </c>
      <c r="BA28" s="28">
        <f t="shared" ref="BA28:BB28" si="106">LOGEST(AP28:AQ28,AP$5:AQ$5)-1</f>
        <v>-2.7586206896551557E-2</v>
      </c>
      <c r="BB28" s="28">
        <f t="shared" si="106"/>
        <v>-0.29078014184397161</v>
      </c>
      <c r="BC28" s="28">
        <f t="shared" ref="BC28:BC37" si="107">LOGEST(AP28:AR28,AP$5:AR$5)-1</f>
        <v>-0.16954520146260033</v>
      </c>
      <c r="BD28" s="28">
        <f t="shared" ref="BD28:BF28" si="108">((AP28/AO28)*100)-100</f>
        <v>-6.7524115755627037</v>
      </c>
      <c r="BE28" s="28">
        <f t="shared" si="108"/>
        <v>-2.7586206896551744</v>
      </c>
      <c r="BF28" s="28">
        <f t="shared" si="108"/>
        <v>-29.078014184397162</v>
      </c>
      <c r="BG28" s="28">
        <f t="shared" ref="BG28:BG37" si="109">((AQ28/AO28)*100)-100</f>
        <v>-9.3247588424437424</v>
      </c>
      <c r="BH28" s="28">
        <f t="shared" ref="BH28:BH37" si="110">((AR28/AO28)*100)-100</f>
        <v>-35.691318327974273</v>
      </c>
      <c r="BI28" s="28">
        <f t="shared" ref="BI28:BI37" si="111">((AR28/AP28)*100)-100</f>
        <v>-31.034482758620683</v>
      </c>
      <c r="BJ28" s="3">
        <f t="shared" ref="BJ28:BL28" si="112">AP28-AO28</f>
        <v>-0.20999999999999996</v>
      </c>
      <c r="BK28" s="3">
        <f t="shared" si="112"/>
        <v>-8.0000000000000071E-2</v>
      </c>
      <c r="BL28" s="3">
        <f t="shared" si="112"/>
        <v>-0.81999999999999984</v>
      </c>
      <c r="BM28" s="3">
        <f t="shared" ref="BM28:BM37" si="113">AQ28-AO28</f>
        <v>-0.29000000000000004</v>
      </c>
      <c r="BN28" s="3">
        <f t="shared" ref="BN28:BN37" si="114">AR28-AO28</f>
        <v>-1.1099999999999999</v>
      </c>
      <c r="BO28" s="3">
        <f t="shared" ref="BO28:BO37" si="115">AR28-AP28</f>
        <v>-0.89999999999999991</v>
      </c>
      <c r="BP28" s="24">
        <v>356</v>
      </c>
      <c r="BQ28" s="21">
        <v>314.8</v>
      </c>
      <c r="BR28" s="21">
        <v>272.8</v>
      </c>
      <c r="BS28" s="21">
        <v>268.3</v>
      </c>
      <c r="BT28" s="21">
        <v>239.6</v>
      </c>
      <c r="BU28" s="21">
        <v>239.3</v>
      </c>
      <c r="BV28" s="21">
        <v>131</v>
      </c>
      <c r="BW28" s="24">
        <v>37</v>
      </c>
      <c r="BX28" s="21">
        <v>36.5</v>
      </c>
      <c r="BY28" s="21">
        <v>37.4</v>
      </c>
      <c r="BZ28" s="21">
        <v>37.9</v>
      </c>
      <c r="CA28" s="21">
        <v>37</v>
      </c>
      <c r="CB28" s="21">
        <v>38</v>
      </c>
      <c r="CC28" s="21">
        <v>38</v>
      </c>
      <c r="CD28" s="21">
        <v>36</v>
      </c>
      <c r="CE28" s="21">
        <v>36.9</v>
      </c>
      <c r="CF28" s="6"/>
      <c r="CG28" s="24" t="s">
        <v>459</v>
      </c>
      <c r="CH28" s="21"/>
      <c r="CI28" s="21"/>
      <c r="CJ28" s="21"/>
      <c r="CK28" s="21"/>
      <c r="CL28" s="21"/>
      <c r="CM28" s="21"/>
      <c r="CN28" s="24" t="s">
        <v>330</v>
      </c>
      <c r="CO28" s="21"/>
      <c r="CP28" s="21"/>
      <c r="CQ28" s="21"/>
      <c r="CR28" s="21"/>
      <c r="CS28" s="21"/>
      <c r="CT28" s="21"/>
      <c r="CU28" s="24">
        <v>2</v>
      </c>
      <c r="CV28" s="21"/>
      <c r="CW28" s="21"/>
      <c r="CX28" s="21"/>
      <c r="CY28" s="21"/>
      <c r="CZ28" s="21"/>
      <c r="DA28" s="21"/>
      <c r="DB28" s="24" t="s">
        <v>460</v>
      </c>
      <c r="DC28" s="21"/>
      <c r="DD28" s="21"/>
      <c r="DE28" s="21"/>
      <c r="DF28" s="21"/>
      <c r="DG28" s="21"/>
      <c r="DH28" s="21"/>
      <c r="DI28" s="24" t="s">
        <v>255</v>
      </c>
      <c r="DJ28" s="21" t="s">
        <v>255</v>
      </c>
      <c r="DK28" s="21" t="s">
        <v>255</v>
      </c>
      <c r="DL28" s="21" t="s">
        <v>255</v>
      </c>
      <c r="DM28" s="21" t="s">
        <v>255</v>
      </c>
      <c r="DN28" s="21" t="s">
        <v>255</v>
      </c>
      <c r="DO28" s="21"/>
      <c r="DP28" s="26">
        <v>8</v>
      </c>
      <c r="DQ28" s="6"/>
      <c r="DR28" s="24">
        <v>76.7</v>
      </c>
      <c r="DS28" s="21">
        <v>100.2</v>
      </c>
      <c r="DT28" s="21">
        <v>82.9</v>
      </c>
      <c r="DU28" s="21">
        <v>96</v>
      </c>
      <c r="DV28" s="21">
        <v>83.8</v>
      </c>
      <c r="DW28" s="21">
        <v>122</v>
      </c>
      <c r="DX28" s="21">
        <v>100.2</v>
      </c>
      <c r="DY28" s="24">
        <v>1</v>
      </c>
      <c r="DZ28" s="21">
        <v>0.7</v>
      </c>
      <c r="EA28" s="21">
        <v>0.6</v>
      </c>
      <c r="EB28" s="21">
        <v>0.5</v>
      </c>
      <c r="EC28" s="21">
        <v>0.4</v>
      </c>
      <c r="ED28" s="21">
        <v>0.6</v>
      </c>
      <c r="EE28" s="21">
        <v>0.5</v>
      </c>
      <c r="EF28" s="29">
        <f t="shared" ref="EF28:EL28" si="116">DR28/DY28</f>
        <v>76.7</v>
      </c>
      <c r="EG28" s="30">
        <f t="shared" si="116"/>
        <v>143.14285714285717</v>
      </c>
      <c r="EH28" s="30">
        <f t="shared" si="116"/>
        <v>138.16666666666669</v>
      </c>
      <c r="EI28" s="30">
        <f t="shared" si="116"/>
        <v>192</v>
      </c>
      <c r="EJ28" s="30">
        <f t="shared" si="116"/>
        <v>209.49999999999997</v>
      </c>
      <c r="EK28" s="30">
        <f t="shared" si="116"/>
        <v>203.33333333333334</v>
      </c>
      <c r="EL28" s="30">
        <f t="shared" si="116"/>
        <v>200.4</v>
      </c>
      <c r="EM28" s="24">
        <v>1</v>
      </c>
      <c r="EN28" s="21">
        <v>1</v>
      </c>
      <c r="EO28" s="21">
        <v>1</v>
      </c>
      <c r="EP28" s="21">
        <v>1</v>
      </c>
      <c r="EQ28" s="21">
        <v>1</v>
      </c>
      <c r="ER28" s="21">
        <v>1</v>
      </c>
      <c r="ES28" s="21">
        <v>1</v>
      </c>
      <c r="ET28" s="24">
        <v>427</v>
      </c>
      <c r="EU28" s="21">
        <v>228</v>
      </c>
      <c r="EV28" s="21">
        <v>230</v>
      </c>
      <c r="EW28" s="21">
        <v>280</v>
      </c>
      <c r="EX28" s="21">
        <v>297</v>
      </c>
      <c r="EY28" s="21">
        <v>252</v>
      </c>
      <c r="EZ28" s="21">
        <v>296</v>
      </c>
      <c r="FA28" s="24">
        <v>38</v>
      </c>
      <c r="FB28" s="21">
        <v>14.1</v>
      </c>
      <c r="FC28" s="21">
        <v>14.7</v>
      </c>
      <c r="FD28" s="21">
        <v>15.5</v>
      </c>
      <c r="FE28" s="21">
        <v>18</v>
      </c>
      <c r="FF28" s="21">
        <v>19.3</v>
      </c>
      <c r="FG28" s="21">
        <v>17</v>
      </c>
      <c r="FH28" s="24">
        <v>15</v>
      </c>
      <c r="FI28" s="21">
        <v>7</v>
      </c>
      <c r="FJ28" s="21">
        <v>9</v>
      </c>
      <c r="FK28" s="21">
        <v>10</v>
      </c>
      <c r="FL28" s="21">
        <v>9</v>
      </c>
      <c r="FM28" s="21">
        <v>11</v>
      </c>
      <c r="FN28" s="21">
        <v>15</v>
      </c>
      <c r="FO28" s="24">
        <v>85</v>
      </c>
      <c r="FP28" s="21">
        <v>91</v>
      </c>
      <c r="FQ28" s="21">
        <v>78</v>
      </c>
      <c r="FR28" s="21">
        <v>85</v>
      </c>
      <c r="FS28" s="21">
        <v>79</v>
      </c>
      <c r="FT28" s="21">
        <v>85</v>
      </c>
      <c r="FU28" s="21">
        <v>90</v>
      </c>
      <c r="FV28" s="24">
        <v>0</v>
      </c>
      <c r="FW28" s="21" t="s">
        <v>310</v>
      </c>
      <c r="FX28" s="21" t="s">
        <v>311</v>
      </c>
      <c r="FY28" s="21" t="s">
        <v>378</v>
      </c>
      <c r="FZ28" s="21" t="s">
        <v>310</v>
      </c>
      <c r="GA28" s="21" t="s">
        <v>378</v>
      </c>
      <c r="GB28" s="21">
        <v>0</v>
      </c>
      <c r="GC28" s="24">
        <v>614</v>
      </c>
      <c r="GD28" s="21">
        <v>472</v>
      </c>
      <c r="GE28" s="21">
        <v>386</v>
      </c>
      <c r="GF28" s="21">
        <v>419</v>
      </c>
      <c r="GG28" s="21">
        <v>316</v>
      </c>
      <c r="GH28" s="21">
        <v>279</v>
      </c>
      <c r="GI28" s="21">
        <v>266</v>
      </c>
      <c r="GJ28" s="24">
        <v>720</v>
      </c>
      <c r="GK28" s="21">
        <v>590</v>
      </c>
      <c r="GL28" s="21">
        <v>370</v>
      </c>
      <c r="GM28" s="21">
        <v>460</v>
      </c>
      <c r="GN28" s="21">
        <v>460</v>
      </c>
      <c r="GO28" s="21">
        <v>690</v>
      </c>
      <c r="GP28" s="31">
        <v>1640</v>
      </c>
      <c r="GQ28" s="9"/>
      <c r="GR28" s="32">
        <v>8</v>
      </c>
      <c r="GS28" s="21">
        <v>18</v>
      </c>
      <c r="GT28" s="24">
        <v>11</v>
      </c>
      <c r="GU28" s="21">
        <v>45</v>
      </c>
      <c r="GV28" s="24">
        <v>11</v>
      </c>
      <c r="GW28" s="21">
        <v>45</v>
      </c>
      <c r="GX28" s="24">
        <v>16</v>
      </c>
      <c r="GY28" s="21">
        <v>90</v>
      </c>
      <c r="GZ28" s="24">
        <v>15</v>
      </c>
      <c r="HA28" s="21">
        <v>80</v>
      </c>
      <c r="HB28" s="24">
        <v>15</v>
      </c>
      <c r="HC28" s="21">
        <v>80</v>
      </c>
      <c r="HD28" s="24">
        <v>8</v>
      </c>
      <c r="HE28" s="21">
        <v>18</v>
      </c>
      <c r="HF28" s="6"/>
      <c r="HG28" s="21"/>
      <c r="HH28" s="21"/>
      <c r="HI28" s="21"/>
      <c r="HJ28" s="21"/>
      <c r="HK28" s="21"/>
      <c r="HL28" s="21"/>
      <c r="HM28" s="21"/>
      <c r="HN28" s="21"/>
      <c r="HO28" s="21"/>
      <c r="HP28" s="21"/>
      <c r="HQ28" s="21"/>
      <c r="HR28" s="21"/>
      <c r="HS28" s="21"/>
      <c r="HT28" s="21"/>
      <c r="HU28" s="21"/>
      <c r="HV28" s="6"/>
    </row>
    <row r="29" spans="1:239" ht="15.75" customHeight="1" x14ac:dyDescent="0.3">
      <c r="A29" s="3">
        <v>22</v>
      </c>
      <c r="B29" s="21" t="s">
        <v>269</v>
      </c>
      <c r="C29" s="22">
        <v>41208</v>
      </c>
      <c r="D29" s="22">
        <v>41219</v>
      </c>
      <c r="E29" s="21">
        <f t="shared" si="102"/>
        <v>11</v>
      </c>
      <c r="F29" s="21"/>
      <c r="G29" s="21" t="s">
        <v>324</v>
      </c>
      <c r="H29" s="23">
        <v>21941</v>
      </c>
      <c r="I29" s="21">
        <v>52</v>
      </c>
      <c r="J29" s="21"/>
      <c r="K29" s="21"/>
      <c r="L29" s="21" t="s">
        <v>336</v>
      </c>
      <c r="M29" s="21">
        <v>61</v>
      </c>
      <c r="N29" s="21">
        <v>70</v>
      </c>
      <c r="O29" s="21">
        <v>25</v>
      </c>
      <c r="P29" s="21" t="s">
        <v>461</v>
      </c>
      <c r="Q29" s="21">
        <v>1</v>
      </c>
      <c r="R29" s="21">
        <v>32</v>
      </c>
      <c r="S29" s="21" t="s">
        <v>272</v>
      </c>
      <c r="T29" s="21">
        <v>1</v>
      </c>
      <c r="U29" s="21">
        <v>5</v>
      </c>
      <c r="V29" s="21">
        <v>13</v>
      </c>
      <c r="W29" s="21">
        <v>13</v>
      </c>
      <c r="X29" s="6"/>
      <c r="Y29" s="24" t="s">
        <v>462</v>
      </c>
      <c r="Z29" s="21" t="s">
        <v>337</v>
      </c>
      <c r="AA29" s="25"/>
      <c r="AB29" s="25"/>
      <c r="AC29" s="21" t="s">
        <v>246</v>
      </c>
      <c r="AD29" s="21" t="s">
        <v>247</v>
      </c>
      <c r="AE29" s="21" t="s">
        <v>246</v>
      </c>
      <c r="AF29" s="21" t="s">
        <v>328</v>
      </c>
      <c r="AG29" s="21" t="s">
        <v>246</v>
      </c>
      <c r="AH29" s="21" t="s">
        <v>249</v>
      </c>
      <c r="AI29" s="21" t="s">
        <v>246</v>
      </c>
      <c r="AJ29" s="21" t="s">
        <v>246</v>
      </c>
      <c r="AK29" s="21">
        <v>2.41</v>
      </c>
      <c r="AL29" s="6"/>
      <c r="AM29" s="26" t="s">
        <v>250</v>
      </c>
      <c r="AN29" s="26" t="s">
        <v>251</v>
      </c>
      <c r="AO29" s="27">
        <v>2.41</v>
      </c>
      <c r="AP29" s="21">
        <v>3.01</v>
      </c>
      <c r="AQ29" s="21">
        <v>4.2</v>
      </c>
      <c r="AR29" s="21">
        <v>2</v>
      </c>
      <c r="AS29" s="21">
        <v>1.32</v>
      </c>
      <c r="AT29" s="21">
        <v>0.55000000000000004</v>
      </c>
      <c r="AU29" s="21">
        <v>0.25</v>
      </c>
      <c r="AV29" s="21">
        <v>0.17</v>
      </c>
      <c r="AW29" s="21">
        <v>0.09</v>
      </c>
      <c r="AX29" s="28">
        <f t="shared" si="103"/>
        <v>0.24896265560165975</v>
      </c>
      <c r="AY29" s="28">
        <f t="shared" si="104"/>
        <v>0.32012824725918909</v>
      </c>
      <c r="AZ29" s="28">
        <f t="shared" si="105"/>
        <v>-2.2375300492129768E-2</v>
      </c>
      <c r="BA29" s="28">
        <f t="shared" ref="BA29:BB29" si="117">LOGEST(AP29:AQ29,AP$5:AQ$5)-1</f>
        <v>0.39534883720930258</v>
      </c>
      <c r="BB29" s="28">
        <f t="shared" si="117"/>
        <v>-0.52380952380952395</v>
      </c>
      <c r="BC29" s="28">
        <f t="shared" si="107"/>
        <v>-0.18486085406077757</v>
      </c>
      <c r="BD29" s="28">
        <f t="shared" ref="BD29:BF29" si="118">((AP29/AO29)*100)-100</f>
        <v>24.896265560165958</v>
      </c>
      <c r="BE29" s="28">
        <f t="shared" si="118"/>
        <v>39.534883720930253</v>
      </c>
      <c r="BF29" s="28">
        <f t="shared" si="118"/>
        <v>-52.380952380952387</v>
      </c>
      <c r="BG29" s="28">
        <f t="shared" si="109"/>
        <v>74.273858921161832</v>
      </c>
      <c r="BH29" s="28">
        <f t="shared" si="110"/>
        <v>-17.012448132780094</v>
      </c>
      <c r="BI29" s="28">
        <f t="shared" si="111"/>
        <v>-33.55481727574751</v>
      </c>
      <c r="BJ29" s="3">
        <f t="shared" ref="BJ29:BL29" si="119">AP29-AO29</f>
        <v>0.59999999999999964</v>
      </c>
      <c r="BK29" s="3">
        <f t="shared" si="119"/>
        <v>1.1900000000000004</v>
      </c>
      <c r="BL29" s="3">
        <f t="shared" si="119"/>
        <v>-2.2000000000000002</v>
      </c>
      <c r="BM29" s="3">
        <f t="shared" si="113"/>
        <v>1.79</v>
      </c>
      <c r="BN29" s="3">
        <f t="shared" si="114"/>
        <v>-0.41000000000000014</v>
      </c>
      <c r="BO29" s="3">
        <f t="shared" si="115"/>
        <v>-1.0099999999999998</v>
      </c>
      <c r="BP29" s="24">
        <v>83.6</v>
      </c>
      <c r="BQ29" s="21">
        <v>151.1</v>
      </c>
      <c r="BR29" s="21"/>
      <c r="BS29" s="21"/>
      <c r="BT29" s="21">
        <v>67.3</v>
      </c>
      <c r="BU29" s="21">
        <v>80</v>
      </c>
      <c r="BV29" s="21"/>
      <c r="BW29" s="24">
        <v>38</v>
      </c>
      <c r="BX29" s="21">
        <v>36.6</v>
      </c>
      <c r="BY29" s="21">
        <v>37.1</v>
      </c>
      <c r="BZ29" s="21">
        <v>36</v>
      </c>
      <c r="CA29" s="21">
        <v>36.5</v>
      </c>
      <c r="CB29" s="21">
        <v>36.1</v>
      </c>
      <c r="CC29" s="21">
        <v>36</v>
      </c>
      <c r="CD29" s="21">
        <v>36</v>
      </c>
      <c r="CE29" s="21">
        <v>36.5</v>
      </c>
      <c r="CF29" s="6"/>
      <c r="CG29" s="24" t="s">
        <v>463</v>
      </c>
      <c r="CH29" s="21"/>
      <c r="CI29" s="21"/>
      <c r="CJ29" s="21"/>
      <c r="CK29" s="21"/>
      <c r="CL29" s="21"/>
      <c r="CM29" s="21"/>
      <c r="CN29" s="24" t="s">
        <v>464</v>
      </c>
      <c r="CO29" s="21"/>
      <c r="CP29" s="21"/>
      <c r="CQ29" s="21"/>
      <c r="CR29" s="21"/>
      <c r="CS29" s="21"/>
      <c r="CT29" s="21"/>
      <c r="CU29" s="24">
        <v>3</v>
      </c>
      <c r="CV29" s="21"/>
      <c r="CW29" s="21"/>
      <c r="CX29" s="21"/>
      <c r="CY29" s="21"/>
      <c r="CZ29" s="21"/>
      <c r="DA29" s="21"/>
      <c r="DB29" s="24" t="s">
        <v>465</v>
      </c>
      <c r="DC29" s="21"/>
      <c r="DD29" s="21"/>
      <c r="DE29" s="21"/>
      <c r="DF29" s="21"/>
      <c r="DG29" s="21"/>
      <c r="DH29" s="21"/>
      <c r="DI29" s="24" t="s">
        <v>384</v>
      </c>
      <c r="DJ29" s="21" t="s">
        <v>466</v>
      </c>
      <c r="DK29" s="21" t="s">
        <v>465</v>
      </c>
      <c r="DL29" s="21" t="s">
        <v>465</v>
      </c>
      <c r="DM29" s="21" t="s">
        <v>465</v>
      </c>
      <c r="DN29" s="21" t="s">
        <v>465</v>
      </c>
      <c r="DO29" s="21" t="s">
        <v>465</v>
      </c>
      <c r="DP29" s="26">
        <v>9</v>
      </c>
      <c r="DQ29" s="6"/>
      <c r="DR29" s="24">
        <v>121.6</v>
      </c>
      <c r="DS29" s="21">
        <v>107.8</v>
      </c>
      <c r="DT29" s="21">
        <v>175.3</v>
      </c>
      <c r="DU29" s="21">
        <v>128.6</v>
      </c>
      <c r="DV29" s="21">
        <v>183.5</v>
      </c>
      <c r="DW29" s="21">
        <v>145.9</v>
      </c>
      <c r="DX29" s="21">
        <v>158</v>
      </c>
      <c r="DY29" s="24">
        <v>0.4</v>
      </c>
      <c r="DZ29" s="21">
        <v>0.4</v>
      </c>
      <c r="EA29" s="21">
        <v>0.4</v>
      </c>
      <c r="EB29" s="21">
        <v>0.4</v>
      </c>
      <c r="EC29" s="21">
        <v>0.4</v>
      </c>
      <c r="ED29" s="21">
        <v>0.4</v>
      </c>
      <c r="EE29" s="21">
        <v>0.4</v>
      </c>
      <c r="EF29" s="29">
        <f t="shared" ref="EF29:EL29" si="120">DR29/DY29</f>
        <v>303.99999999999994</v>
      </c>
      <c r="EG29" s="30">
        <f t="shared" si="120"/>
        <v>269.5</v>
      </c>
      <c r="EH29" s="30">
        <f t="shared" si="120"/>
        <v>438.25</v>
      </c>
      <c r="EI29" s="30">
        <f t="shared" si="120"/>
        <v>321.49999999999994</v>
      </c>
      <c r="EJ29" s="30">
        <f t="shared" si="120"/>
        <v>458.75</v>
      </c>
      <c r="EK29" s="30">
        <f t="shared" si="120"/>
        <v>364.75</v>
      </c>
      <c r="EL29" s="30">
        <f t="shared" si="120"/>
        <v>395</v>
      </c>
      <c r="EM29" s="24">
        <v>1</v>
      </c>
      <c r="EN29" s="21">
        <v>1</v>
      </c>
      <c r="EO29" s="21">
        <v>1</v>
      </c>
      <c r="EP29" s="21">
        <v>1</v>
      </c>
      <c r="EQ29" s="21">
        <v>1</v>
      </c>
      <c r="ER29" s="21">
        <v>1</v>
      </c>
      <c r="ES29" s="21">
        <v>1</v>
      </c>
      <c r="ET29" s="24">
        <v>272</v>
      </c>
      <c r="EU29" s="21">
        <v>303</v>
      </c>
      <c r="EV29" s="21">
        <v>311</v>
      </c>
      <c r="EW29" s="21">
        <v>353</v>
      </c>
      <c r="EX29" s="21">
        <v>391</v>
      </c>
      <c r="EY29" s="21">
        <v>378</v>
      </c>
      <c r="EZ29" s="21">
        <v>390</v>
      </c>
      <c r="FA29" s="24">
        <v>8.5</v>
      </c>
      <c r="FB29" s="21">
        <v>29.2</v>
      </c>
      <c r="FC29" s="21">
        <v>12.3</v>
      </c>
      <c r="FD29" s="21">
        <v>9</v>
      </c>
      <c r="FE29" s="21">
        <v>10.4</v>
      </c>
      <c r="FF29" s="21">
        <v>10</v>
      </c>
      <c r="FG29" s="21">
        <v>10</v>
      </c>
      <c r="FH29" s="24">
        <v>14</v>
      </c>
      <c r="FI29" s="21">
        <v>15</v>
      </c>
      <c r="FJ29" s="21">
        <v>15</v>
      </c>
      <c r="FK29" s="21">
        <v>15</v>
      </c>
      <c r="FL29" s="21">
        <v>15</v>
      </c>
      <c r="FM29" s="21">
        <v>15</v>
      </c>
      <c r="FN29" s="21">
        <v>15</v>
      </c>
      <c r="FO29" s="24">
        <v>77</v>
      </c>
      <c r="FP29" s="21">
        <v>88</v>
      </c>
      <c r="FQ29" s="21">
        <v>100</v>
      </c>
      <c r="FR29" s="21">
        <v>84</v>
      </c>
      <c r="FS29" s="21">
        <v>69</v>
      </c>
      <c r="FT29" s="21">
        <v>75</v>
      </c>
      <c r="FU29" s="21">
        <v>85</v>
      </c>
      <c r="FV29" s="24">
        <v>0</v>
      </c>
      <c r="FW29" s="21" t="s">
        <v>311</v>
      </c>
      <c r="FX29" s="21" t="s">
        <v>467</v>
      </c>
      <c r="FY29" s="21">
        <v>0</v>
      </c>
      <c r="FZ29" s="21">
        <v>0</v>
      </c>
      <c r="GA29" s="21">
        <v>0</v>
      </c>
      <c r="GB29" s="21">
        <v>0</v>
      </c>
      <c r="GC29" s="24">
        <v>39</v>
      </c>
      <c r="GD29" s="21">
        <v>41</v>
      </c>
      <c r="GE29" s="21">
        <v>39</v>
      </c>
      <c r="GF29" s="21">
        <v>40</v>
      </c>
      <c r="GG29" s="21">
        <v>34</v>
      </c>
      <c r="GH29" s="21">
        <v>32</v>
      </c>
      <c r="GI29" s="21">
        <v>32</v>
      </c>
      <c r="GJ29" s="24">
        <v>3775</v>
      </c>
      <c r="GK29" s="21">
        <v>2260</v>
      </c>
      <c r="GL29" s="21">
        <v>3530</v>
      </c>
      <c r="GM29" s="21">
        <v>3400</v>
      </c>
      <c r="GN29" s="21">
        <v>2660</v>
      </c>
      <c r="GO29" s="21">
        <v>2720</v>
      </c>
      <c r="GP29" s="31">
        <v>2500</v>
      </c>
      <c r="GQ29" s="9"/>
      <c r="GR29" s="32">
        <v>9</v>
      </c>
      <c r="GS29" s="21">
        <v>18</v>
      </c>
      <c r="GT29" s="24">
        <v>11</v>
      </c>
      <c r="GU29" s="21">
        <v>45</v>
      </c>
      <c r="GV29" s="24">
        <v>12</v>
      </c>
      <c r="GW29" s="21">
        <v>45</v>
      </c>
      <c r="GX29" s="24">
        <v>8</v>
      </c>
      <c r="GY29" s="21">
        <v>18</v>
      </c>
      <c r="GZ29" s="24">
        <v>9</v>
      </c>
      <c r="HA29" s="21">
        <v>18</v>
      </c>
      <c r="HB29" s="24">
        <v>7</v>
      </c>
      <c r="HC29" s="21">
        <v>18</v>
      </c>
      <c r="HD29" s="24">
        <v>7</v>
      </c>
      <c r="HE29" s="21">
        <v>18</v>
      </c>
      <c r="HF29" s="6"/>
      <c r="HG29" s="21"/>
      <c r="HH29" s="21"/>
      <c r="HI29" s="21"/>
      <c r="HJ29" s="21"/>
      <c r="HK29" s="21"/>
      <c r="HL29" s="21"/>
      <c r="HM29" s="21"/>
      <c r="HN29" s="21"/>
      <c r="HO29" s="21"/>
      <c r="HP29" s="21"/>
      <c r="HQ29" s="21"/>
      <c r="HR29" s="21"/>
      <c r="HS29" s="21"/>
      <c r="HT29" s="21"/>
      <c r="HU29" s="21"/>
      <c r="HV29" s="6"/>
    </row>
    <row r="30" spans="1:239" ht="15.75" customHeight="1" x14ac:dyDescent="0.3">
      <c r="A30" s="3">
        <v>23</v>
      </c>
      <c r="B30" s="21" t="s">
        <v>323</v>
      </c>
      <c r="C30" s="22">
        <v>41231</v>
      </c>
      <c r="D30" s="22">
        <v>41231</v>
      </c>
      <c r="E30" s="21">
        <f t="shared" si="102"/>
        <v>0</v>
      </c>
      <c r="F30" s="21"/>
      <c r="G30" s="21" t="s">
        <v>440</v>
      </c>
      <c r="H30" s="23">
        <v>15616</v>
      </c>
      <c r="I30" s="21">
        <v>70</v>
      </c>
      <c r="J30" s="21"/>
      <c r="K30" s="21"/>
      <c r="L30" s="21" t="s">
        <v>468</v>
      </c>
      <c r="M30" s="21">
        <v>105</v>
      </c>
      <c r="N30" s="21">
        <v>99</v>
      </c>
      <c r="O30" s="21">
        <v>5</v>
      </c>
      <c r="P30" s="21" t="s">
        <v>388</v>
      </c>
      <c r="Q30" s="21">
        <v>1</v>
      </c>
      <c r="R30" s="21">
        <v>26</v>
      </c>
      <c r="S30" s="21" t="s">
        <v>272</v>
      </c>
      <c r="T30" s="21">
        <v>1</v>
      </c>
      <c r="U30" s="21">
        <v>1</v>
      </c>
      <c r="V30" s="21">
        <v>4</v>
      </c>
      <c r="W30" s="21">
        <v>4</v>
      </c>
      <c r="X30" s="6"/>
      <c r="Y30" s="24" t="s">
        <v>462</v>
      </c>
      <c r="Z30" s="21" t="s">
        <v>469</v>
      </c>
      <c r="AA30" s="25"/>
      <c r="AB30" s="25"/>
      <c r="AC30" s="21" t="s">
        <v>249</v>
      </c>
      <c r="AD30" s="21"/>
      <c r="AE30" s="21" t="s">
        <v>246</v>
      </c>
      <c r="AF30" s="21" t="s">
        <v>248</v>
      </c>
      <c r="AG30" s="21" t="s">
        <v>246</v>
      </c>
      <c r="AH30" s="21" t="s">
        <v>246</v>
      </c>
      <c r="AI30" s="21" t="s">
        <v>246</v>
      </c>
      <c r="AJ30" s="21" t="s">
        <v>246</v>
      </c>
      <c r="AK30" s="21">
        <v>14.16</v>
      </c>
      <c r="AL30" s="6"/>
      <c r="AM30" s="26" t="s">
        <v>250</v>
      </c>
      <c r="AN30" s="26" t="s">
        <v>274</v>
      </c>
      <c r="AO30" s="27">
        <v>14.6</v>
      </c>
      <c r="AP30" s="21">
        <v>12.9</v>
      </c>
      <c r="AQ30" s="21">
        <v>11.7</v>
      </c>
      <c r="AR30" s="21">
        <v>9.64</v>
      </c>
      <c r="AS30" s="21">
        <v>5.36</v>
      </c>
      <c r="AT30" s="21">
        <v>2.35</v>
      </c>
      <c r="AU30" s="21">
        <v>2</v>
      </c>
      <c r="AV30" s="21"/>
      <c r="AW30" s="21"/>
      <c r="AX30" s="28">
        <f t="shared" si="103"/>
        <v>-0.11643835616438369</v>
      </c>
      <c r="AY30" s="28">
        <f t="shared" si="104"/>
        <v>-0.10480735983046729</v>
      </c>
      <c r="AZ30" s="28">
        <f t="shared" si="105"/>
        <v>-0.1256670034602998</v>
      </c>
      <c r="BA30" s="28">
        <f t="shared" ref="BA30:BB30" si="121">LOGEST(AP30:AQ30,AP$5:AQ$5)-1</f>
        <v>-9.3023255813953654E-2</v>
      </c>
      <c r="BB30" s="28">
        <f t="shared" si="121"/>
        <v>-0.17606837606837611</v>
      </c>
      <c r="BC30" s="28">
        <f t="shared" si="107"/>
        <v>-0.13554246969245143</v>
      </c>
      <c r="BD30" s="28">
        <f t="shared" ref="BD30:BF30" si="122">((AP30/AO30)*100)-100</f>
        <v>-11.643835616438352</v>
      </c>
      <c r="BE30" s="28">
        <f t="shared" si="122"/>
        <v>-9.3023255813953512</v>
      </c>
      <c r="BF30" s="28">
        <f t="shared" si="122"/>
        <v>-17.606837606837601</v>
      </c>
      <c r="BG30" s="28">
        <f t="shared" si="109"/>
        <v>-19.863013698630141</v>
      </c>
      <c r="BH30" s="28">
        <f t="shared" si="110"/>
        <v>-33.972602739726028</v>
      </c>
      <c r="BI30" s="28">
        <f t="shared" si="111"/>
        <v>-25.271317829457359</v>
      </c>
      <c r="BJ30" s="3">
        <f t="shared" ref="BJ30:BL30" si="123">AP30-AO30</f>
        <v>-1.6999999999999993</v>
      </c>
      <c r="BK30" s="3">
        <f t="shared" si="123"/>
        <v>-1.2000000000000011</v>
      </c>
      <c r="BL30" s="3">
        <f t="shared" si="123"/>
        <v>-2.0599999999999987</v>
      </c>
      <c r="BM30" s="3">
        <f t="shared" si="113"/>
        <v>-2.9000000000000004</v>
      </c>
      <c r="BN30" s="3">
        <f t="shared" si="114"/>
        <v>-4.9599999999999991</v>
      </c>
      <c r="BO30" s="3">
        <f t="shared" si="115"/>
        <v>-3.26</v>
      </c>
      <c r="BP30" s="24"/>
      <c r="BQ30" s="21">
        <v>222</v>
      </c>
      <c r="BR30" s="21">
        <v>135</v>
      </c>
      <c r="BS30" s="21">
        <v>70</v>
      </c>
      <c r="BT30" s="21">
        <v>51.6</v>
      </c>
      <c r="BU30" s="21"/>
      <c r="BV30" s="21"/>
      <c r="BW30" s="24">
        <v>34</v>
      </c>
      <c r="BX30" s="21">
        <v>35.1</v>
      </c>
      <c r="BY30" s="21">
        <v>35</v>
      </c>
      <c r="BZ30" s="21">
        <v>36.5</v>
      </c>
      <c r="CA30" s="21">
        <v>36.6</v>
      </c>
      <c r="CB30" s="21">
        <v>36</v>
      </c>
      <c r="CC30" s="21">
        <v>36</v>
      </c>
      <c r="CD30" s="21"/>
      <c r="CE30" s="21"/>
      <c r="CF30" s="6"/>
      <c r="CG30" s="24" t="s">
        <v>470</v>
      </c>
      <c r="CH30" s="21"/>
      <c r="CI30" s="21"/>
      <c r="CJ30" s="21" t="s">
        <v>471</v>
      </c>
      <c r="CK30" s="21"/>
      <c r="CL30" s="21"/>
      <c r="CM30" s="21"/>
      <c r="CN30" s="24" t="s">
        <v>303</v>
      </c>
      <c r="CO30" s="21"/>
      <c r="CP30" s="21"/>
      <c r="CQ30" s="21" t="s">
        <v>472</v>
      </c>
      <c r="CR30" s="21"/>
      <c r="CS30" s="21"/>
      <c r="CT30" s="21"/>
      <c r="CU30" s="24">
        <v>2</v>
      </c>
      <c r="CV30" s="21"/>
      <c r="CW30" s="21"/>
      <c r="CX30" s="21">
        <v>2</v>
      </c>
      <c r="CY30" s="21"/>
      <c r="CZ30" s="21"/>
      <c r="DA30" s="21"/>
      <c r="DB30" s="24" t="s">
        <v>266</v>
      </c>
      <c r="DC30" s="21"/>
      <c r="DD30" s="21"/>
      <c r="DE30" s="21" t="s">
        <v>473</v>
      </c>
      <c r="DF30" s="21"/>
      <c r="DG30" s="21"/>
      <c r="DH30" s="21"/>
      <c r="DI30" s="24" t="s">
        <v>474</v>
      </c>
      <c r="DJ30" s="21" t="s">
        <v>475</v>
      </c>
      <c r="DK30" s="21" t="s">
        <v>475</v>
      </c>
      <c r="DL30" s="21" t="s">
        <v>475</v>
      </c>
      <c r="DM30" s="21" t="s">
        <v>475</v>
      </c>
      <c r="DN30" s="21"/>
      <c r="DO30" s="21"/>
      <c r="DP30" s="26">
        <v>8</v>
      </c>
      <c r="DQ30" s="6"/>
      <c r="DR30" s="24">
        <v>186.7</v>
      </c>
      <c r="DS30" s="21">
        <v>192.4</v>
      </c>
      <c r="DT30" s="21">
        <v>108.7</v>
      </c>
      <c r="DU30" s="21">
        <v>131</v>
      </c>
      <c r="DV30" s="21">
        <v>141.1</v>
      </c>
      <c r="DW30" s="21"/>
      <c r="DX30" s="21"/>
      <c r="DY30" s="24">
        <v>0.5</v>
      </c>
      <c r="DZ30" s="21">
        <v>0.4</v>
      </c>
      <c r="EA30" s="21">
        <v>0.3</v>
      </c>
      <c r="EB30" s="21">
        <v>0.21</v>
      </c>
      <c r="EC30" s="21">
        <v>0.21</v>
      </c>
      <c r="ED30" s="21"/>
      <c r="EE30" s="21"/>
      <c r="EF30" s="29">
        <f t="shared" ref="EF30:EJ30" si="124">DR30/DY30</f>
        <v>373.4</v>
      </c>
      <c r="EG30" s="30">
        <f t="shared" si="124"/>
        <v>481</v>
      </c>
      <c r="EH30" s="30">
        <f t="shared" si="124"/>
        <v>362.33333333333337</v>
      </c>
      <c r="EI30" s="30">
        <f t="shared" si="124"/>
        <v>623.80952380952385</v>
      </c>
      <c r="EJ30" s="30">
        <f t="shared" si="124"/>
        <v>671.90476190476193</v>
      </c>
      <c r="EK30" s="30"/>
      <c r="EL30" s="30"/>
      <c r="EM30" s="24">
        <v>1</v>
      </c>
      <c r="EN30" s="21">
        <v>1</v>
      </c>
      <c r="EO30" s="21">
        <v>1</v>
      </c>
      <c r="EP30" s="21">
        <v>1</v>
      </c>
      <c r="EQ30" s="21">
        <v>1</v>
      </c>
      <c r="ER30" s="21"/>
      <c r="ES30" s="21"/>
      <c r="ET30" s="24">
        <v>288</v>
      </c>
      <c r="EU30" s="21">
        <v>244</v>
      </c>
      <c r="EV30" s="21">
        <v>210</v>
      </c>
      <c r="EW30" s="21">
        <v>189</v>
      </c>
      <c r="EX30" s="21">
        <v>214</v>
      </c>
      <c r="EY30" s="21"/>
      <c r="EZ30" s="21"/>
      <c r="FA30" s="24">
        <v>12.9</v>
      </c>
      <c r="FB30" s="21">
        <v>16.2</v>
      </c>
      <c r="FC30" s="21">
        <v>10.1</v>
      </c>
      <c r="FD30" s="21">
        <v>10.1</v>
      </c>
      <c r="FE30" s="21">
        <v>11</v>
      </c>
      <c r="FF30" s="21"/>
      <c r="FG30" s="21"/>
      <c r="FH30" s="24">
        <v>3</v>
      </c>
      <c r="FI30" s="21">
        <v>3</v>
      </c>
      <c r="FJ30" s="21">
        <v>15</v>
      </c>
      <c r="FK30" s="21">
        <v>15</v>
      </c>
      <c r="FL30" s="21">
        <v>15</v>
      </c>
      <c r="FM30" s="21"/>
      <c r="FN30" s="21"/>
      <c r="FO30" s="24">
        <v>80</v>
      </c>
      <c r="FP30" s="21">
        <v>76</v>
      </c>
      <c r="FQ30" s="21">
        <v>77</v>
      </c>
      <c r="FR30" s="21">
        <v>82</v>
      </c>
      <c r="FS30" s="21">
        <v>68</v>
      </c>
      <c r="FT30" s="21"/>
      <c r="FU30" s="21"/>
      <c r="FV30" s="24" t="s">
        <v>345</v>
      </c>
      <c r="FW30" s="21" t="s">
        <v>310</v>
      </c>
      <c r="FX30" s="21" t="s">
        <v>321</v>
      </c>
      <c r="FY30" s="21">
        <v>0</v>
      </c>
      <c r="FZ30" s="21">
        <v>0</v>
      </c>
      <c r="GA30" s="21"/>
      <c r="GB30" s="21"/>
      <c r="GC30" s="24">
        <v>153</v>
      </c>
      <c r="GD30" s="21">
        <v>106</v>
      </c>
      <c r="GE30" s="21">
        <v>64</v>
      </c>
      <c r="GF30" s="21">
        <v>43</v>
      </c>
      <c r="GG30" s="21">
        <v>47</v>
      </c>
      <c r="GH30" s="21"/>
      <c r="GI30" s="21"/>
      <c r="GJ30" s="24">
        <v>580</v>
      </c>
      <c r="GK30" s="21">
        <v>1890</v>
      </c>
      <c r="GL30" s="21">
        <v>2450</v>
      </c>
      <c r="GM30" s="21">
        <v>4700</v>
      </c>
      <c r="GN30" s="21">
        <v>240</v>
      </c>
      <c r="GO30" s="21"/>
      <c r="GP30" s="31"/>
      <c r="GQ30" s="9"/>
      <c r="GR30" s="32">
        <v>15</v>
      </c>
      <c r="GS30" s="21">
        <v>80</v>
      </c>
      <c r="GT30" s="24">
        <v>15</v>
      </c>
      <c r="GU30" s="21">
        <v>80</v>
      </c>
      <c r="GV30" s="24">
        <v>11</v>
      </c>
      <c r="GW30" s="21">
        <v>45</v>
      </c>
      <c r="GX30" s="24">
        <v>8</v>
      </c>
      <c r="GY30" s="21">
        <v>18</v>
      </c>
      <c r="GZ30" s="24">
        <v>8</v>
      </c>
      <c r="HA30" s="21">
        <v>18</v>
      </c>
      <c r="HB30" s="24"/>
      <c r="HC30" s="21"/>
      <c r="HD30" s="24"/>
      <c r="HE30" s="21"/>
      <c r="HF30" s="6"/>
      <c r="HG30" s="21"/>
      <c r="HH30" s="21"/>
      <c r="HI30" s="21"/>
      <c r="HJ30" s="21"/>
      <c r="HK30" s="21"/>
      <c r="HL30" s="21"/>
      <c r="HM30" s="21"/>
      <c r="HN30" s="21"/>
      <c r="HO30" s="21"/>
      <c r="HP30" s="21"/>
      <c r="HQ30" s="21"/>
      <c r="HR30" s="21"/>
      <c r="HS30" s="21"/>
      <c r="HT30" s="21"/>
      <c r="HU30" s="21"/>
      <c r="HV30" s="6"/>
    </row>
    <row r="31" spans="1:239" ht="15.75" customHeight="1" x14ac:dyDescent="0.3">
      <c r="A31" s="3">
        <v>24</v>
      </c>
      <c r="B31" s="21" t="s">
        <v>323</v>
      </c>
      <c r="C31" s="22">
        <v>41226</v>
      </c>
      <c r="D31" s="22">
        <v>41227</v>
      </c>
      <c r="E31" s="21">
        <f t="shared" si="102"/>
        <v>1</v>
      </c>
      <c r="F31" s="21"/>
      <c r="G31" s="21"/>
      <c r="H31" s="23">
        <v>14849</v>
      </c>
      <c r="I31" s="21">
        <v>72</v>
      </c>
      <c r="J31" s="21"/>
      <c r="K31" s="21"/>
      <c r="L31" s="21" t="s">
        <v>476</v>
      </c>
      <c r="M31" s="21">
        <v>65</v>
      </c>
      <c r="N31" s="21">
        <v>76</v>
      </c>
      <c r="O31" s="21">
        <v>9</v>
      </c>
      <c r="P31" s="21" t="s">
        <v>477</v>
      </c>
      <c r="Q31" s="21">
        <v>1</v>
      </c>
      <c r="R31" s="21">
        <v>35</v>
      </c>
      <c r="S31" s="21" t="s">
        <v>272</v>
      </c>
      <c r="T31" s="21">
        <v>1</v>
      </c>
      <c r="U31" s="21">
        <v>0</v>
      </c>
      <c r="V31" s="21">
        <v>5</v>
      </c>
      <c r="W31" s="21">
        <v>5</v>
      </c>
      <c r="X31" s="6"/>
      <c r="Y31" s="24" t="s">
        <v>298</v>
      </c>
      <c r="Z31" s="21" t="s">
        <v>478</v>
      </c>
      <c r="AA31" s="25"/>
      <c r="AB31" s="25"/>
      <c r="AC31" s="21" t="s">
        <v>246</v>
      </c>
      <c r="AD31" s="21" t="s">
        <v>479</v>
      </c>
      <c r="AE31" s="21" t="s">
        <v>249</v>
      </c>
      <c r="AF31" s="21"/>
      <c r="AG31" s="21" t="s">
        <v>249</v>
      </c>
      <c r="AH31" s="21" t="s">
        <v>246</v>
      </c>
      <c r="AI31" s="21" t="s">
        <v>246</v>
      </c>
      <c r="AJ31" s="21" t="s">
        <v>246</v>
      </c>
      <c r="AK31" s="21">
        <v>8</v>
      </c>
      <c r="AL31" s="6"/>
      <c r="AM31" s="26" t="s">
        <v>250</v>
      </c>
      <c r="AN31" s="26" t="s">
        <v>251</v>
      </c>
      <c r="AO31" s="33">
        <v>8</v>
      </c>
      <c r="AP31" s="34">
        <v>16.09</v>
      </c>
      <c r="AQ31" s="34">
        <v>23.85</v>
      </c>
      <c r="AR31" s="34">
        <v>46.51</v>
      </c>
      <c r="AS31" s="34">
        <v>35.94</v>
      </c>
      <c r="AT31" s="34">
        <v>42.42</v>
      </c>
      <c r="AU31" s="34">
        <v>53.83</v>
      </c>
      <c r="AV31" s="34">
        <v>66.58</v>
      </c>
      <c r="AW31" s="34">
        <v>71.66</v>
      </c>
      <c r="AX31" s="28">
        <f t="shared" si="103"/>
        <v>1.0112500000000004</v>
      </c>
      <c r="AY31" s="28">
        <f t="shared" si="104"/>
        <v>0.72662966498320092</v>
      </c>
      <c r="AZ31" s="28">
        <f t="shared" si="105"/>
        <v>0.76372203052430065</v>
      </c>
      <c r="BA31" s="28">
        <f t="shared" ref="BA31:BB31" si="125">LOGEST(AP31:AQ31,AP$5:AQ$5)-1</f>
        <v>0.48228713486637687</v>
      </c>
      <c r="BB31" s="28">
        <f t="shared" si="125"/>
        <v>0.95010482180293532</v>
      </c>
      <c r="BC31" s="28">
        <f t="shared" si="107"/>
        <v>0.70018095772167133</v>
      </c>
      <c r="BD31" s="28">
        <f t="shared" ref="BD31:BF31" si="126">((AP31/AO31)*100)-100</f>
        <v>101.125</v>
      </c>
      <c r="BE31" s="28">
        <f t="shared" si="126"/>
        <v>48.228713486637673</v>
      </c>
      <c r="BF31" s="28">
        <f t="shared" si="126"/>
        <v>95.010482180293479</v>
      </c>
      <c r="BG31" s="28">
        <f t="shared" si="109"/>
        <v>198.125</v>
      </c>
      <c r="BH31" s="28">
        <f t="shared" si="110"/>
        <v>481.375</v>
      </c>
      <c r="BI31" s="28">
        <f t="shared" si="111"/>
        <v>189.06152889993785</v>
      </c>
      <c r="BJ31" s="3">
        <f t="shared" ref="BJ31:BL31" si="127">AP31-AO31</f>
        <v>8.09</v>
      </c>
      <c r="BK31" s="3">
        <f t="shared" si="127"/>
        <v>7.7600000000000016</v>
      </c>
      <c r="BL31" s="3">
        <f t="shared" si="127"/>
        <v>22.659999999999997</v>
      </c>
      <c r="BM31" s="3">
        <f t="shared" si="113"/>
        <v>15.850000000000001</v>
      </c>
      <c r="BN31" s="3">
        <f t="shared" si="114"/>
        <v>38.51</v>
      </c>
      <c r="BO31" s="3">
        <f t="shared" si="115"/>
        <v>30.419999999999998</v>
      </c>
      <c r="BP31" s="24">
        <v>228.4</v>
      </c>
      <c r="BQ31" s="21"/>
      <c r="BR31" s="21">
        <v>259.7</v>
      </c>
      <c r="BS31" s="21">
        <v>145</v>
      </c>
      <c r="BT31" s="21"/>
      <c r="BU31" s="21">
        <v>111.9</v>
      </c>
      <c r="BV31" s="21">
        <v>98.8</v>
      </c>
      <c r="BW31" s="24">
        <v>35</v>
      </c>
      <c r="BX31" s="21">
        <v>36.9</v>
      </c>
      <c r="BY31" s="21">
        <v>37.1</v>
      </c>
      <c r="BZ31" s="21">
        <v>36.5</v>
      </c>
      <c r="CA31" s="21">
        <v>37</v>
      </c>
      <c r="CB31" s="21">
        <v>36.5</v>
      </c>
      <c r="CC31" s="21">
        <v>36</v>
      </c>
      <c r="CD31" s="21">
        <v>36.5</v>
      </c>
      <c r="CE31" s="21">
        <v>36.5</v>
      </c>
      <c r="CF31" s="6"/>
      <c r="CG31" s="24"/>
      <c r="CH31" s="21"/>
      <c r="CI31" s="21"/>
      <c r="CJ31" s="21"/>
      <c r="CK31" s="21" t="s">
        <v>480</v>
      </c>
      <c r="CL31" s="21" t="s">
        <v>316</v>
      </c>
      <c r="CM31" s="21" t="s">
        <v>481</v>
      </c>
      <c r="CN31" s="24"/>
      <c r="CO31" s="21"/>
      <c r="CP31" s="21"/>
      <c r="CQ31" s="21"/>
      <c r="CR31" s="21" t="s">
        <v>482</v>
      </c>
      <c r="CS31" s="21" t="s">
        <v>303</v>
      </c>
      <c r="CT31" s="21" t="s">
        <v>303</v>
      </c>
      <c r="CU31" s="24"/>
      <c r="CV31" s="21"/>
      <c r="CW31" s="21"/>
      <c r="CX31" s="21"/>
      <c r="CY31" s="21">
        <v>3</v>
      </c>
      <c r="CZ31" s="21">
        <v>3</v>
      </c>
      <c r="DA31" s="21">
        <v>3</v>
      </c>
      <c r="DB31" s="24"/>
      <c r="DC31" s="21"/>
      <c r="DD31" s="21"/>
      <c r="DE31" s="40"/>
      <c r="DF31" s="21" t="s">
        <v>256</v>
      </c>
      <c r="DG31" s="21" t="s">
        <v>266</v>
      </c>
      <c r="DH31" s="21" t="s">
        <v>266</v>
      </c>
      <c r="DI31" s="24" t="s">
        <v>483</v>
      </c>
      <c r="DJ31" s="21" t="s">
        <v>484</v>
      </c>
      <c r="DK31" s="21" t="s">
        <v>255</v>
      </c>
      <c r="DL31" s="21" t="s">
        <v>255</v>
      </c>
      <c r="DM31" s="21" t="s">
        <v>255</v>
      </c>
      <c r="DN31" s="21" t="s">
        <v>255</v>
      </c>
      <c r="DO31" s="21" t="s">
        <v>255</v>
      </c>
      <c r="DP31" s="26">
        <v>9</v>
      </c>
      <c r="DQ31" s="6"/>
      <c r="DR31" s="24">
        <v>131</v>
      </c>
      <c r="DS31" s="21">
        <v>128.6</v>
      </c>
      <c r="DT31" s="21">
        <v>82.1</v>
      </c>
      <c r="DU31" s="21">
        <v>90.6</v>
      </c>
      <c r="DV31" s="21">
        <v>72</v>
      </c>
      <c r="DW31" s="21">
        <v>226</v>
      </c>
      <c r="DX31" s="21">
        <v>104.7</v>
      </c>
      <c r="DY31" s="24">
        <v>0.4</v>
      </c>
      <c r="DZ31" s="21">
        <v>0.4</v>
      </c>
      <c r="EA31" s="21">
        <v>0.4</v>
      </c>
      <c r="EB31" s="21">
        <v>0.4</v>
      </c>
      <c r="EC31" s="21">
        <v>0.4</v>
      </c>
      <c r="ED31" s="21">
        <v>0.4</v>
      </c>
      <c r="EE31" s="21">
        <v>0.21</v>
      </c>
      <c r="EF31" s="29">
        <f t="shared" ref="EF31:EL31" si="128">DR31/DY31</f>
        <v>327.5</v>
      </c>
      <c r="EG31" s="30">
        <f t="shared" si="128"/>
        <v>321.49999999999994</v>
      </c>
      <c r="EH31" s="30">
        <f t="shared" si="128"/>
        <v>205.24999999999997</v>
      </c>
      <c r="EI31" s="30">
        <f t="shared" si="128"/>
        <v>226.49999999999997</v>
      </c>
      <c r="EJ31" s="30">
        <f t="shared" si="128"/>
        <v>180</v>
      </c>
      <c r="EK31" s="30">
        <f t="shared" si="128"/>
        <v>565</v>
      </c>
      <c r="EL31" s="30">
        <f t="shared" si="128"/>
        <v>498.57142857142861</v>
      </c>
      <c r="EM31" s="24">
        <v>1</v>
      </c>
      <c r="EN31" s="21">
        <v>1</v>
      </c>
      <c r="EO31" s="21">
        <v>1</v>
      </c>
      <c r="EP31" s="21">
        <v>1</v>
      </c>
      <c r="EQ31" s="21">
        <v>1</v>
      </c>
      <c r="ER31" s="21">
        <v>1</v>
      </c>
      <c r="ES31" s="21">
        <v>1</v>
      </c>
      <c r="ET31" s="24">
        <v>209</v>
      </c>
      <c r="EU31" s="21">
        <v>223</v>
      </c>
      <c r="EV31" s="21">
        <v>181</v>
      </c>
      <c r="EW31" s="21">
        <v>173</v>
      </c>
      <c r="EX31" s="21">
        <v>188</v>
      </c>
      <c r="EY31" s="21">
        <v>209</v>
      </c>
      <c r="EZ31" s="21">
        <v>257</v>
      </c>
      <c r="FA31" s="24">
        <v>21.4</v>
      </c>
      <c r="FB31" s="21">
        <v>7</v>
      </c>
      <c r="FC31" s="21">
        <v>8</v>
      </c>
      <c r="FD31" s="21">
        <v>9.4</v>
      </c>
      <c r="FE31" s="21">
        <v>8</v>
      </c>
      <c r="FF31" s="21">
        <v>6.5</v>
      </c>
      <c r="FG31" s="21">
        <v>6.7</v>
      </c>
      <c r="FH31" s="24">
        <v>15</v>
      </c>
      <c r="FI31" s="21">
        <v>14</v>
      </c>
      <c r="FJ31" s="21">
        <v>14</v>
      </c>
      <c r="FK31" s="21">
        <v>15</v>
      </c>
      <c r="FL31" s="21">
        <v>15</v>
      </c>
      <c r="FM31" s="21">
        <v>14</v>
      </c>
      <c r="FN31" s="21">
        <v>15</v>
      </c>
      <c r="FO31" s="24">
        <v>80</v>
      </c>
      <c r="FP31" s="21">
        <v>73</v>
      </c>
      <c r="FQ31" s="21">
        <v>81</v>
      </c>
      <c r="FR31" s="21">
        <v>85</v>
      </c>
      <c r="FS31" s="21">
        <v>91</v>
      </c>
      <c r="FT31" s="21">
        <v>86</v>
      </c>
      <c r="FU31" s="21">
        <v>90</v>
      </c>
      <c r="FV31" s="24" t="s">
        <v>346</v>
      </c>
      <c r="FW31" s="21" t="s">
        <v>346</v>
      </c>
      <c r="FX31" s="21" t="s">
        <v>296</v>
      </c>
      <c r="FY31" s="21" t="s">
        <v>334</v>
      </c>
      <c r="FZ31" s="21">
        <v>0</v>
      </c>
      <c r="GA31" s="21">
        <v>0</v>
      </c>
      <c r="GB31" s="21">
        <v>0</v>
      </c>
      <c r="GC31" s="24">
        <v>62</v>
      </c>
      <c r="GD31" s="21">
        <v>70</v>
      </c>
      <c r="GE31" s="21">
        <v>70</v>
      </c>
      <c r="GF31" s="21">
        <v>60</v>
      </c>
      <c r="GG31" s="21">
        <v>60</v>
      </c>
      <c r="GH31" s="21">
        <v>57</v>
      </c>
      <c r="GI31" s="21">
        <v>46</v>
      </c>
      <c r="GJ31" s="24">
        <v>1360</v>
      </c>
      <c r="GK31" s="21">
        <v>1060</v>
      </c>
      <c r="GL31" s="21">
        <v>1230</v>
      </c>
      <c r="GM31" s="21">
        <v>1625</v>
      </c>
      <c r="GN31" s="21">
        <v>500</v>
      </c>
      <c r="GO31" s="21">
        <v>950</v>
      </c>
      <c r="GP31" s="31">
        <v>1050</v>
      </c>
      <c r="GQ31" s="9"/>
      <c r="GR31" s="32">
        <v>12</v>
      </c>
      <c r="GS31" s="21">
        <v>45</v>
      </c>
      <c r="GT31" s="24">
        <v>12</v>
      </c>
      <c r="GU31" s="21">
        <v>45</v>
      </c>
      <c r="GV31" s="24">
        <v>13</v>
      </c>
      <c r="GW31" s="21">
        <v>55</v>
      </c>
      <c r="GX31" s="24">
        <v>11</v>
      </c>
      <c r="GY31" s="21">
        <v>45</v>
      </c>
      <c r="GZ31" s="24">
        <v>10</v>
      </c>
      <c r="HA31" s="21">
        <v>45</v>
      </c>
      <c r="HB31" s="24">
        <v>9</v>
      </c>
      <c r="HC31" s="21">
        <v>18</v>
      </c>
      <c r="HD31" s="24">
        <v>8</v>
      </c>
      <c r="HE31" s="21">
        <v>18</v>
      </c>
      <c r="HF31" s="6"/>
      <c r="HG31" s="21"/>
      <c r="HH31" s="21"/>
      <c r="HI31" s="21"/>
      <c r="HJ31" s="21"/>
      <c r="HK31" s="21"/>
      <c r="HL31" s="21"/>
      <c r="HM31" s="21"/>
      <c r="HN31" s="21"/>
      <c r="HO31" s="21"/>
      <c r="HP31" s="21"/>
      <c r="HQ31" s="21"/>
      <c r="HR31" s="21"/>
      <c r="HS31" s="21"/>
      <c r="HT31" s="21"/>
      <c r="HU31" s="21"/>
      <c r="HV31" s="6"/>
    </row>
    <row r="32" spans="1:239" ht="15.75" customHeight="1" x14ac:dyDescent="0.3">
      <c r="A32" s="3">
        <v>25</v>
      </c>
      <c r="B32" s="21" t="s">
        <v>323</v>
      </c>
      <c r="C32" s="22">
        <v>41212</v>
      </c>
      <c r="D32" s="22">
        <v>41212</v>
      </c>
      <c r="E32" s="21">
        <f t="shared" si="102"/>
        <v>0</v>
      </c>
      <c r="F32" s="21"/>
      <c r="G32" s="21"/>
      <c r="H32" s="23">
        <v>18113</v>
      </c>
      <c r="I32" s="21">
        <v>63</v>
      </c>
      <c r="J32" s="21"/>
      <c r="K32" s="21"/>
      <c r="L32" s="21" t="s">
        <v>485</v>
      </c>
      <c r="M32" s="21">
        <v>80</v>
      </c>
      <c r="N32" s="21">
        <v>92.5</v>
      </c>
      <c r="O32" s="21">
        <v>19</v>
      </c>
      <c r="P32" s="21" t="s">
        <v>243</v>
      </c>
      <c r="Q32" s="21">
        <v>2</v>
      </c>
      <c r="R32" s="21">
        <v>26</v>
      </c>
      <c r="S32" s="21" t="s">
        <v>243</v>
      </c>
      <c r="T32" s="21">
        <v>2</v>
      </c>
      <c r="U32" s="21">
        <v>16</v>
      </c>
      <c r="V32" s="21">
        <v>9</v>
      </c>
      <c r="W32" s="21">
        <v>9</v>
      </c>
      <c r="X32" s="6"/>
      <c r="Y32" s="24" t="s">
        <v>249</v>
      </c>
      <c r="Z32" s="21" t="s">
        <v>486</v>
      </c>
      <c r="AA32" s="25"/>
      <c r="AB32" s="25"/>
      <c r="AC32" s="21" t="s">
        <v>246</v>
      </c>
      <c r="AD32" s="21" t="s">
        <v>247</v>
      </c>
      <c r="AE32" s="21" t="s">
        <v>246</v>
      </c>
      <c r="AF32" s="21" t="s">
        <v>248</v>
      </c>
      <c r="AG32" s="21" t="s">
        <v>249</v>
      </c>
      <c r="AH32" s="21" t="s">
        <v>246</v>
      </c>
      <c r="AI32" s="21" t="s">
        <v>246</v>
      </c>
      <c r="AJ32" s="21" t="s">
        <v>246</v>
      </c>
      <c r="AK32" s="21">
        <v>3.03</v>
      </c>
      <c r="AL32" s="6"/>
      <c r="AM32" s="26" t="s">
        <v>250</v>
      </c>
      <c r="AN32" s="26" t="s">
        <v>251</v>
      </c>
      <c r="AO32" s="27">
        <v>3.03</v>
      </c>
      <c r="AP32" s="21">
        <v>3.63</v>
      </c>
      <c r="AQ32" s="21">
        <v>27.65</v>
      </c>
      <c r="AR32" s="21">
        <v>20.45</v>
      </c>
      <c r="AS32" s="21">
        <v>46.2</v>
      </c>
      <c r="AT32" s="21">
        <v>35.76</v>
      </c>
      <c r="AU32" s="21">
        <v>22.3</v>
      </c>
      <c r="AV32" s="21">
        <v>10</v>
      </c>
      <c r="AW32" s="21">
        <v>5.29</v>
      </c>
      <c r="AX32" s="28">
        <f t="shared" si="103"/>
        <v>0.19801980198019797</v>
      </c>
      <c r="AY32" s="28">
        <f t="shared" si="104"/>
        <v>2.0208297769411177</v>
      </c>
      <c r="AZ32" s="28">
        <f t="shared" si="105"/>
        <v>1.1724713420941315</v>
      </c>
      <c r="BA32" s="28">
        <f t="shared" ref="BA32:BB32" si="129">LOGEST(AP32:AQ32,AP$5:AQ$5)-1</f>
        <v>6.617079889807167</v>
      </c>
      <c r="BB32" s="28">
        <f t="shared" si="129"/>
        <v>-0.26039783001808292</v>
      </c>
      <c r="BC32" s="28">
        <f t="shared" si="107"/>
        <v>1.3735224488988931</v>
      </c>
      <c r="BD32" s="28">
        <f t="shared" ref="BD32:BF32" si="130">((AP32/AO32)*100)-100</f>
        <v>19.801980198019791</v>
      </c>
      <c r="BE32" s="28">
        <f t="shared" si="130"/>
        <v>661.70798898071621</v>
      </c>
      <c r="BF32" s="28">
        <f t="shared" si="130"/>
        <v>-26.039783001808317</v>
      </c>
      <c r="BG32" s="28">
        <f t="shared" si="109"/>
        <v>812.54125412541248</v>
      </c>
      <c r="BH32" s="28">
        <f t="shared" si="110"/>
        <v>574.91749174917493</v>
      </c>
      <c r="BI32" s="28">
        <f t="shared" si="111"/>
        <v>463.36088154269976</v>
      </c>
      <c r="BJ32" s="3">
        <f t="shared" ref="BJ32:BL32" si="131">AP32-AO32</f>
        <v>0.60000000000000009</v>
      </c>
      <c r="BK32" s="3">
        <f t="shared" si="131"/>
        <v>24.02</v>
      </c>
      <c r="BL32" s="3">
        <f t="shared" si="131"/>
        <v>-7.1999999999999993</v>
      </c>
      <c r="BM32" s="3">
        <f t="shared" si="113"/>
        <v>24.619999999999997</v>
      </c>
      <c r="BN32" s="3">
        <f t="shared" si="114"/>
        <v>17.419999999999998</v>
      </c>
      <c r="BO32" s="3">
        <f t="shared" si="115"/>
        <v>16.82</v>
      </c>
      <c r="BP32" s="24">
        <v>222.2</v>
      </c>
      <c r="BQ32" s="21">
        <v>284</v>
      </c>
      <c r="BR32" s="21">
        <v>307</v>
      </c>
      <c r="BS32" s="21"/>
      <c r="BT32" s="21"/>
      <c r="BU32" s="21"/>
      <c r="BV32" s="21"/>
      <c r="BW32" s="24">
        <v>38.9</v>
      </c>
      <c r="BX32" s="21">
        <v>38.6</v>
      </c>
      <c r="BY32" s="21">
        <v>37</v>
      </c>
      <c r="BZ32" s="21">
        <v>37</v>
      </c>
      <c r="CA32" s="21">
        <v>38.9</v>
      </c>
      <c r="CB32" s="21">
        <v>39.9</v>
      </c>
      <c r="CC32" s="21">
        <v>38.1</v>
      </c>
      <c r="CD32" s="21">
        <v>37.9</v>
      </c>
      <c r="CE32" s="21">
        <v>37.6</v>
      </c>
      <c r="CF32" s="6"/>
      <c r="CG32" s="24" t="s">
        <v>487</v>
      </c>
      <c r="CH32" s="21" t="s">
        <v>488</v>
      </c>
      <c r="CI32" s="21" t="s">
        <v>489</v>
      </c>
      <c r="CJ32" s="21"/>
      <c r="CK32" s="21"/>
      <c r="CL32" s="21"/>
      <c r="CM32" s="21"/>
      <c r="CN32" s="24" t="s">
        <v>490</v>
      </c>
      <c r="CO32" s="21"/>
      <c r="CP32" s="21"/>
      <c r="CQ32" s="21"/>
      <c r="CR32" s="21"/>
      <c r="CS32" s="21"/>
      <c r="CT32" s="21"/>
      <c r="CU32" s="24">
        <v>2</v>
      </c>
      <c r="CV32" s="21"/>
      <c r="CW32" s="21"/>
      <c r="CX32" s="21"/>
      <c r="CY32" s="21"/>
      <c r="CZ32" s="21"/>
      <c r="DA32" s="21"/>
      <c r="DB32" s="24" t="s">
        <v>352</v>
      </c>
      <c r="DC32" s="21"/>
      <c r="DD32" s="21"/>
      <c r="DE32" s="21"/>
      <c r="DF32" s="21"/>
      <c r="DG32" s="21"/>
      <c r="DH32" s="21"/>
      <c r="DI32" s="24" t="s">
        <v>491</v>
      </c>
      <c r="DJ32" s="21" t="s">
        <v>492</v>
      </c>
      <c r="DK32" s="21" t="s">
        <v>493</v>
      </c>
      <c r="DL32" s="21" t="s">
        <v>352</v>
      </c>
      <c r="DM32" s="21" t="s">
        <v>352</v>
      </c>
      <c r="DN32" s="21" t="s">
        <v>352</v>
      </c>
      <c r="DO32" s="21" t="s">
        <v>352</v>
      </c>
      <c r="DP32" s="26">
        <v>9</v>
      </c>
      <c r="DQ32" s="6"/>
      <c r="DR32" s="24">
        <v>75.5</v>
      </c>
      <c r="DS32" s="21">
        <v>71.3</v>
      </c>
      <c r="DT32" s="21">
        <v>84.2</v>
      </c>
      <c r="DU32" s="21">
        <v>96.9</v>
      </c>
      <c r="DV32" s="21">
        <v>123.7</v>
      </c>
      <c r="DW32" s="21">
        <v>94</v>
      </c>
      <c r="DX32" s="21">
        <v>82.6</v>
      </c>
      <c r="DY32" s="24">
        <v>0.4</v>
      </c>
      <c r="DZ32" s="21">
        <v>0.4</v>
      </c>
      <c r="EA32" s="21">
        <v>0.6</v>
      </c>
      <c r="EB32" s="21">
        <v>0.4</v>
      </c>
      <c r="EC32" s="21">
        <v>0.4</v>
      </c>
      <c r="ED32" s="21">
        <v>0.4</v>
      </c>
      <c r="EE32" s="21">
        <v>0.4</v>
      </c>
      <c r="EF32" s="29">
        <f t="shared" ref="EF32:EL32" si="132">DR32/DY32</f>
        <v>188.75</v>
      </c>
      <c r="EG32" s="30">
        <f t="shared" si="132"/>
        <v>178.24999999999997</v>
      </c>
      <c r="EH32" s="30">
        <f t="shared" si="132"/>
        <v>140.33333333333334</v>
      </c>
      <c r="EI32" s="30">
        <f t="shared" si="132"/>
        <v>242.25</v>
      </c>
      <c r="EJ32" s="30">
        <f t="shared" si="132"/>
        <v>309.25</v>
      </c>
      <c r="EK32" s="30">
        <f t="shared" si="132"/>
        <v>235</v>
      </c>
      <c r="EL32" s="30">
        <f t="shared" si="132"/>
        <v>206.49999999999997</v>
      </c>
      <c r="EM32" s="24">
        <v>1</v>
      </c>
      <c r="EN32" s="21">
        <v>1</v>
      </c>
      <c r="EO32" s="21">
        <v>1</v>
      </c>
      <c r="EP32" s="21">
        <v>1</v>
      </c>
      <c r="EQ32" s="21">
        <v>1</v>
      </c>
      <c r="ER32" s="21">
        <v>1</v>
      </c>
      <c r="ES32" s="21">
        <v>1</v>
      </c>
      <c r="ET32" s="24">
        <v>278</v>
      </c>
      <c r="EU32" s="21">
        <v>370</v>
      </c>
      <c r="EV32" s="21">
        <v>405</v>
      </c>
      <c r="EW32" s="21">
        <v>445</v>
      </c>
      <c r="EX32" s="21">
        <v>326</v>
      </c>
      <c r="EY32" s="21">
        <v>326</v>
      </c>
      <c r="EZ32" s="21">
        <v>299</v>
      </c>
      <c r="FA32" s="24">
        <v>12.9</v>
      </c>
      <c r="FB32" s="21">
        <v>13.6</v>
      </c>
      <c r="FC32" s="21">
        <v>9</v>
      </c>
      <c r="FD32" s="21">
        <v>7.5</v>
      </c>
      <c r="FE32" s="21">
        <v>7.9</v>
      </c>
      <c r="FF32" s="21">
        <v>7.1</v>
      </c>
      <c r="FG32" s="21">
        <v>6.8</v>
      </c>
      <c r="FH32" s="24">
        <v>15</v>
      </c>
      <c r="FI32" s="21">
        <v>15</v>
      </c>
      <c r="FJ32" s="21">
        <v>5</v>
      </c>
      <c r="FK32" s="21">
        <v>6</v>
      </c>
      <c r="FL32" s="21">
        <v>8</v>
      </c>
      <c r="FM32" s="21">
        <v>15</v>
      </c>
      <c r="FN32" s="21">
        <v>9</v>
      </c>
      <c r="FO32" s="24">
        <v>41</v>
      </c>
      <c r="FP32" s="21">
        <v>66</v>
      </c>
      <c r="FQ32" s="21">
        <v>87</v>
      </c>
      <c r="FR32" s="21">
        <v>70</v>
      </c>
      <c r="FS32" s="21">
        <v>78</v>
      </c>
      <c r="FT32" s="21">
        <v>76</v>
      </c>
      <c r="FU32" s="21">
        <v>78</v>
      </c>
      <c r="FV32" s="24" t="s">
        <v>494</v>
      </c>
      <c r="FW32" s="21" t="s">
        <v>295</v>
      </c>
      <c r="FX32" s="21" t="s">
        <v>403</v>
      </c>
      <c r="FY32" s="21" t="s">
        <v>495</v>
      </c>
      <c r="FZ32" s="21" t="s">
        <v>311</v>
      </c>
      <c r="GA32" s="21" t="s">
        <v>345</v>
      </c>
      <c r="GB32" s="21">
        <v>0</v>
      </c>
      <c r="GC32" s="24">
        <v>99</v>
      </c>
      <c r="GD32" s="21">
        <v>121</v>
      </c>
      <c r="GE32" s="21">
        <v>107</v>
      </c>
      <c r="GF32" s="21">
        <v>121</v>
      </c>
      <c r="GG32" s="21">
        <v>115</v>
      </c>
      <c r="GH32" s="21">
        <v>72</v>
      </c>
      <c r="GI32" s="21">
        <v>63</v>
      </c>
      <c r="GJ32" s="24">
        <v>150</v>
      </c>
      <c r="GK32" s="21">
        <v>1700</v>
      </c>
      <c r="GL32" s="21">
        <v>2145</v>
      </c>
      <c r="GM32" s="21">
        <v>2850</v>
      </c>
      <c r="GN32" s="21">
        <v>2400</v>
      </c>
      <c r="GO32" s="21">
        <v>2600</v>
      </c>
      <c r="GP32" s="31">
        <v>1800</v>
      </c>
      <c r="GQ32" s="9"/>
      <c r="GR32" s="32">
        <v>12</v>
      </c>
      <c r="GS32" s="21">
        <v>45</v>
      </c>
      <c r="GT32" s="24">
        <v>12</v>
      </c>
      <c r="GU32" s="21">
        <v>45</v>
      </c>
      <c r="GV32" s="24">
        <v>16</v>
      </c>
      <c r="GW32" s="21">
        <v>90</v>
      </c>
      <c r="GX32" s="24">
        <v>15</v>
      </c>
      <c r="GY32" s="21">
        <v>80</v>
      </c>
      <c r="GZ32" s="24">
        <v>14</v>
      </c>
      <c r="HA32" s="21">
        <v>55</v>
      </c>
      <c r="HB32" s="24">
        <v>13</v>
      </c>
      <c r="HC32" s="21">
        <v>55</v>
      </c>
      <c r="HD32" s="24">
        <v>11</v>
      </c>
      <c r="HE32" s="21">
        <v>45</v>
      </c>
      <c r="HF32" s="6"/>
      <c r="HG32" s="21"/>
      <c r="HH32" s="21"/>
      <c r="HI32" s="21"/>
      <c r="HJ32" s="21"/>
      <c r="HK32" s="21"/>
      <c r="HL32" s="21"/>
      <c r="HM32" s="21"/>
      <c r="HN32" s="21"/>
      <c r="HO32" s="21"/>
      <c r="HP32" s="21"/>
      <c r="HQ32" s="21"/>
      <c r="HR32" s="21"/>
      <c r="HS32" s="21"/>
      <c r="HT32" s="21"/>
      <c r="HU32" s="21"/>
      <c r="HV32" s="6"/>
    </row>
    <row r="33" spans="1:233" ht="15.75" customHeight="1" x14ac:dyDescent="0.3">
      <c r="A33" s="3">
        <v>26</v>
      </c>
      <c r="B33" s="21" t="s">
        <v>431</v>
      </c>
      <c r="C33" s="22">
        <v>41213</v>
      </c>
      <c r="D33" s="22">
        <v>41213</v>
      </c>
      <c r="E33" s="21">
        <f t="shared" si="102"/>
        <v>0</v>
      </c>
      <c r="F33" s="21"/>
      <c r="G33" s="21"/>
      <c r="H33" s="23">
        <v>19035</v>
      </c>
      <c r="I33" s="21">
        <v>60</v>
      </c>
      <c r="J33" s="21"/>
      <c r="K33" s="21"/>
      <c r="L33" s="21" t="s">
        <v>496</v>
      </c>
      <c r="M33" s="21">
        <v>77</v>
      </c>
      <c r="N33" s="21">
        <v>90.5</v>
      </c>
      <c r="O33" s="21">
        <v>21</v>
      </c>
      <c r="P33" s="21" t="s">
        <v>243</v>
      </c>
      <c r="Q33" s="21">
        <v>2</v>
      </c>
      <c r="R33" s="21">
        <v>21</v>
      </c>
      <c r="S33" s="21" t="s">
        <v>243</v>
      </c>
      <c r="T33" s="21">
        <v>2</v>
      </c>
      <c r="U33" s="21">
        <v>21</v>
      </c>
      <c r="V33" s="21">
        <v>21</v>
      </c>
      <c r="W33" s="21">
        <v>21</v>
      </c>
      <c r="X33" s="6"/>
      <c r="Y33" s="24" t="s">
        <v>462</v>
      </c>
      <c r="Z33" s="21" t="s">
        <v>497</v>
      </c>
      <c r="AA33" s="25"/>
      <c r="AB33" s="25"/>
      <c r="AC33" s="21" t="s">
        <v>249</v>
      </c>
      <c r="AD33" s="21"/>
      <c r="AE33" s="21" t="s">
        <v>246</v>
      </c>
      <c r="AF33" s="21" t="s">
        <v>248</v>
      </c>
      <c r="AG33" s="21" t="s">
        <v>246</v>
      </c>
      <c r="AH33" s="21" t="s">
        <v>246</v>
      </c>
      <c r="AI33" s="21" t="s">
        <v>246</v>
      </c>
      <c r="AJ33" s="21" t="s">
        <v>246</v>
      </c>
      <c r="AK33" s="21">
        <v>126.9</v>
      </c>
      <c r="AL33" s="6"/>
      <c r="AM33" s="26" t="s">
        <v>250</v>
      </c>
      <c r="AN33" s="26" t="s">
        <v>251</v>
      </c>
      <c r="AO33" s="33">
        <v>106.9</v>
      </c>
      <c r="AP33" s="34">
        <v>93.2</v>
      </c>
      <c r="AQ33" s="34">
        <v>48.26</v>
      </c>
      <c r="AR33" s="34">
        <v>183.4</v>
      </c>
      <c r="AS33" s="34">
        <v>131.6</v>
      </c>
      <c r="AT33" s="34">
        <v>98.4</v>
      </c>
      <c r="AU33" s="34">
        <v>83.68</v>
      </c>
      <c r="AV33" s="34">
        <v>54.17</v>
      </c>
      <c r="AW33" s="34">
        <v>24.42</v>
      </c>
      <c r="AX33" s="28">
        <f t="shared" si="103"/>
        <v>-0.12815715622076651</v>
      </c>
      <c r="AY33" s="28">
        <f t="shared" si="104"/>
        <v>-0.32809974458457358</v>
      </c>
      <c r="AZ33" s="28">
        <f t="shared" si="105"/>
        <v>0.10088924348200923</v>
      </c>
      <c r="BA33" s="28">
        <f t="shared" ref="BA33:BB33" si="133">LOGEST(AP33:AQ33,AP$5:AQ$5)-1</f>
        <v>-0.48218884120171701</v>
      </c>
      <c r="BB33" s="28">
        <f t="shared" si="133"/>
        <v>2.8002486531288855</v>
      </c>
      <c r="BC33" s="28">
        <f t="shared" si="107"/>
        <v>0.40278692565844865</v>
      </c>
      <c r="BD33" s="28">
        <f t="shared" ref="BD33:BF33" si="134">((AP33/AO33)*100)-100</f>
        <v>-12.815715622076709</v>
      </c>
      <c r="BE33" s="28">
        <f t="shared" si="134"/>
        <v>-48.21888412017168</v>
      </c>
      <c r="BF33" s="28">
        <f t="shared" si="134"/>
        <v>280.02486531288855</v>
      </c>
      <c r="BG33" s="28">
        <f t="shared" si="109"/>
        <v>-54.855004677268482</v>
      </c>
      <c r="BH33" s="28">
        <f t="shared" si="110"/>
        <v>71.562207670720312</v>
      </c>
      <c r="BI33" s="28">
        <f t="shared" si="111"/>
        <v>96.78111587982832</v>
      </c>
      <c r="BJ33" s="3">
        <f t="shared" ref="BJ33:BL33" si="135">AP33-AO33</f>
        <v>-13.700000000000003</v>
      </c>
      <c r="BK33" s="3">
        <f t="shared" si="135"/>
        <v>-44.940000000000005</v>
      </c>
      <c r="BL33" s="3">
        <f t="shared" si="135"/>
        <v>135.14000000000001</v>
      </c>
      <c r="BM33" s="3">
        <f t="shared" si="113"/>
        <v>-58.640000000000008</v>
      </c>
      <c r="BN33" s="3">
        <f t="shared" si="114"/>
        <v>76.5</v>
      </c>
      <c r="BO33" s="3">
        <f t="shared" si="115"/>
        <v>90.2</v>
      </c>
      <c r="BP33" s="24">
        <v>323</v>
      </c>
      <c r="BQ33" s="21">
        <v>354</v>
      </c>
      <c r="BR33" s="21">
        <v>342</v>
      </c>
      <c r="BS33" s="21">
        <v>336.6</v>
      </c>
      <c r="BT33" s="21">
        <v>271.3</v>
      </c>
      <c r="BU33" s="21">
        <v>304.3</v>
      </c>
      <c r="BV33" s="21">
        <v>217.2</v>
      </c>
      <c r="BW33" s="24">
        <v>37</v>
      </c>
      <c r="BX33" s="21">
        <v>37.1</v>
      </c>
      <c r="BY33" s="21">
        <v>37</v>
      </c>
      <c r="BZ33" s="21">
        <v>37.6</v>
      </c>
      <c r="CA33" s="21">
        <v>37.1</v>
      </c>
      <c r="CB33" s="21">
        <v>36.1</v>
      </c>
      <c r="CC33" s="21">
        <v>35.4</v>
      </c>
      <c r="CD33" s="21">
        <v>35</v>
      </c>
      <c r="CE33" s="21">
        <v>35.9</v>
      </c>
      <c r="CF33" s="6"/>
      <c r="CG33" s="24" t="s">
        <v>498</v>
      </c>
      <c r="CH33" s="21"/>
      <c r="CI33" s="21"/>
      <c r="CJ33" s="21"/>
      <c r="CK33" s="21"/>
      <c r="CL33" s="21"/>
      <c r="CM33" s="21"/>
      <c r="CN33" s="24" t="s">
        <v>499</v>
      </c>
      <c r="CO33" s="21"/>
      <c r="CP33" s="21"/>
      <c r="CQ33" s="21"/>
      <c r="CR33" s="21"/>
      <c r="CS33" s="21"/>
      <c r="CT33" s="21"/>
      <c r="CU33" s="24">
        <v>2</v>
      </c>
      <c r="CV33" s="21"/>
      <c r="CW33" s="21"/>
      <c r="CX33" s="21"/>
      <c r="CY33" s="21"/>
      <c r="CZ33" s="21"/>
      <c r="DA33" s="21"/>
      <c r="DB33" s="24" t="s">
        <v>400</v>
      </c>
      <c r="DC33" s="21"/>
      <c r="DD33" s="21"/>
      <c r="DE33" s="21"/>
      <c r="DF33" s="21"/>
      <c r="DG33" s="21"/>
      <c r="DH33" s="21"/>
      <c r="DI33" s="24" t="s">
        <v>500</v>
      </c>
      <c r="DJ33" s="21" t="s">
        <v>501</v>
      </c>
      <c r="DK33" s="21" t="s">
        <v>400</v>
      </c>
      <c r="DL33" s="21" t="s">
        <v>400</v>
      </c>
      <c r="DM33" s="21" t="s">
        <v>400</v>
      </c>
      <c r="DN33" s="21" t="s">
        <v>400</v>
      </c>
      <c r="DO33" s="21" t="s">
        <v>400</v>
      </c>
      <c r="DP33" s="26">
        <v>9</v>
      </c>
      <c r="DQ33" s="6"/>
      <c r="DR33" s="24">
        <v>144</v>
      </c>
      <c r="DS33" s="21">
        <v>108.3</v>
      </c>
      <c r="DT33" s="21">
        <v>73</v>
      </c>
      <c r="DU33" s="21">
        <v>85.3</v>
      </c>
      <c r="DV33" s="21">
        <v>61.8</v>
      </c>
      <c r="DW33" s="21">
        <v>122.1</v>
      </c>
      <c r="DX33" s="21">
        <v>92.4</v>
      </c>
      <c r="DY33" s="24">
        <v>0.6</v>
      </c>
      <c r="DZ33" s="21">
        <v>0.4</v>
      </c>
      <c r="EA33" s="21">
        <v>0.4</v>
      </c>
      <c r="EB33" s="21">
        <v>0.4</v>
      </c>
      <c r="EC33" s="21">
        <v>0.4</v>
      </c>
      <c r="ED33" s="21">
        <v>0.4</v>
      </c>
      <c r="EE33" s="21">
        <v>0.5</v>
      </c>
      <c r="EF33" s="29">
        <f t="shared" ref="EF33:EL33" si="136">DR33/DY33</f>
        <v>240</v>
      </c>
      <c r="EG33" s="30">
        <f t="shared" si="136"/>
        <v>270.75</v>
      </c>
      <c r="EH33" s="30">
        <f t="shared" si="136"/>
        <v>182.5</v>
      </c>
      <c r="EI33" s="30">
        <f t="shared" si="136"/>
        <v>213.24999999999997</v>
      </c>
      <c r="EJ33" s="30">
        <f t="shared" si="136"/>
        <v>154.49999999999997</v>
      </c>
      <c r="EK33" s="30">
        <f t="shared" si="136"/>
        <v>305.24999999999994</v>
      </c>
      <c r="EL33" s="30">
        <f t="shared" si="136"/>
        <v>184.8</v>
      </c>
      <c r="EM33" s="24">
        <v>1</v>
      </c>
      <c r="EN33" s="21">
        <v>1</v>
      </c>
      <c r="EO33" s="21">
        <v>1</v>
      </c>
      <c r="EP33" s="21">
        <v>1</v>
      </c>
      <c r="EQ33" s="21">
        <v>1</v>
      </c>
      <c r="ER33" s="21">
        <v>1</v>
      </c>
      <c r="ES33" s="21">
        <v>1</v>
      </c>
      <c r="ET33" s="24">
        <v>161</v>
      </c>
      <c r="EU33" s="21">
        <v>151</v>
      </c>
      <c r="EV33" s="21">
        <v>209</v>
      </c>
      <c r="EW33" s="21">
        <v>260</v>
      </c>
      <c r="EX33" s="21">
        <v>333</v>
      </c>
      <c r="EY33" s="21">
        <v>425</v>
      </c>
      <c r="EZ33" s="21">
        <v>501</v>
      </c>
      <c r="FA33" s="24">
        <v>14.7</v>
      </c>
      <c r="FB33" s="21">
        <v>17</v>
      </c>
      <c r="FC33" s="21">
        <v>10.9</v>
      </c>
      <c r="FD33" s="21">
        <v>10</v>
      </c>
      <c r="FE33" s="21">
        <v>9</v>
      </c>
      <c r="FF33" s="21">
        <v>8</v>
      </c>
      <c r="FG33" s="21">
        <v>7.8</v>
      </c>
      <c r="FH33" s="24">
        <v>8</v>
      </c>
      <c r="FI33" s="21">
        <v>8</v>
      </c>
      <c r="FJ33" s="21">
        <v>8</v>
      </c>
      <c r="FK33" s="21">
        <v>5</v>
      </c>
      <c r="FL33" s="21">
        <v>5</v>
      </c>
      <c r="FM33" s="21">
        <v>6</v>
      </c>
      <c r="FN33" s="21">
        <v>6</v>
      </c>
      <c r="FO33" s="24">
        <v>83</v>
      </c>
      <c r="FP33" s="21">
        <v>66</v>
      </c>
      <c r="FQ33" s="21">
        <v>67</v>
      </c>
      <c r="FR33" s="21">
        <v>84</v>
      </c>
      <c r="FS33" s="21">
        <v>87</v>
      </c>
      <c r="FT33" s="21">
        <v>63</v>
      </c>
      <c r="FU33" s="21">
        <v>73</v>
      </c>
      <c r="FV33" s="24" t="s">
        <v>378</v>
      </c>
      <c r="FW33" s="21" t="s">
        <v>311</v>
      </c>
      <c r="FX33" s="21" t="s">
        <v>321</v>
      </c>
      <c r="FY33" s="21" t="s">
        <v>310</v>
      </c>
      <c r="FZ33" s="21" t="s">
        <v>310</v>
      </c>
      <c r="GA33" s="21" t="s">
        <v>430</v>
      </c>
      <c r="GB33" s="21" t="s">
        <v>295</v>
      </c>
      <c r="GC33" s="24">
        <v>83.4</v>
      </c>
      <c r="GD33" s="21">
        <v>544</v>
      </c>
      <c r="GE33" s="21">
        <v>698</v>
      </c>
      <c r="GF33" s="21">
        <v>482</v>
      </c>
      <c r="GG33" s="21">
        <v>597</v>
      </c>
      <c r="GH33" s="21">
        <v>483</v>
      </c>
      <c r="GI33" s="21">
        <v>562</v>
      </c>
      <c r="GJ33" s="24">
        <v>0</v>
      </c>
      <c r="GK33" s="21">
        <v>720</v>
      </c>
      <c r="GL33" s="21">
        <v>600</v>
      </c>
      <c r="GM33" s="21">
        <v>360</v>
      </c>
      <c r="GN33" s="21">
        <v>120</v>
      </c>
      <c r="GO33" s="21">
        <v>10</v>
      </c>
      <c r="GP33" s="31">
        <v>10</v>
      </c>
      <c r="GQ33" s="9"/>
      <c r="GR33" s="32">
        <v>18</v>
      </c>
      <c r="GS33" s="21">
        <v>90</v>
      </c>
      <c r="GT33" s="24">
        <v>14</v>
      </c>
      <c r="GU33" s="21">
        <v>55</v>
      </c>
      <c r="GV33" s="24">
        <v>14</v>
      </c>
      <c r="GW33" s="21">
        <v>55</v>
      </c>
      <c r="GX33" s="24">
        <v>14</v>
      </c>
      <c r="GY33" s="21">
        <v>55</v>
      </c>
      <c r="GZ33" s="24">
        <v>16</v>
      </c>
      <c r="HA33" s="21">
        <v>90</v>
      </c>
      <c r="HB33" s="24">
        <v>14</v>
      </c>
      <c r="HC33" s="21">
        <v>55</v>
      </c>
      <c r="HD33" s="24">
        <v>15</v>
      </c>
      <c r="HE33" s="21">
        <v>80</v>
      </c>
      <c r="HF33" s="6"/>
      <c r="HG33" s="21"/>
      <c r="HH33" s="21"/>
      <c r="HI33" s="21"/>
      <c r="HJ33" s="21"/>
      <c r="HK33" s="21"/>
      <c r="HL33" s="21"/>
      <c r="HM33" s="21"/>
      <c r="HN33" s="21"/>
      <c r="HO33" s="21"/>
      <c r="HP33" s="21"/>
      <c r="HQ33" s="21"/>
      <c r="HR33" s="21"/>
      <c r="HS33" s="21"/>
      <c r="HT33" s="21"/>
      <c r="HU33" s="21"/>
      <c r="HV33" s="6"/>
    </row>
    <row r="34" spans="1:233" ht="15.75" customHeight="1" x14ac:dyDescent="0.3">
      <c r="A34" s="3">
        <v>27</v>
      </c>
      <c r="B34" s="21" t="s">
        <v>269</v>
      </c>
      <c r="C34" s="22">
        <v>41231</v>
      </c>
      <c r="D34" s="22">
        <v>41232</v>
      </c>
      <c r="E34" s="21">
        <f t="shared" si="102"/>
        <v>1</v>
      </c>
      <c r="F34" s="21"/>
      <c r="G34" s="21" t="s">
        <v>241</v>
      </c>
      <c r="H34" s="23">
        <v>7453</v>
      </c>
      <c r="I34" s="21">
        <v>92</v>
      </c>
      <c r="J34" s="21"/>
      <c r="K34" s="21"/>
      <c r="L34" s="21" t="s">
        <v>502</v>
      </c>
      <c r="M34" s="21">
        <v>54</v>
      </c>
      <c r="N34" s="21">
        <v>55.3</v>
      </c>
      <c r="O34" s="21">
        <v>3</v>
      </c>
      <c r="P34" s="21" t="s">
        <v>243</v>
      </c>
      <c r="Q34" s="21">
        <v>2</v>
      </c>
      <c r="R34" s="21">
        <v>4</v>
      </c>
      <c r="S34" s="21" t="s">
        <v>243</v>
      </c>
      <c r="T34" s="21">
        <v>2</v>
      </c>
      <c r="U34" s="21">
        <v>0</v>
      </c>
      <c r="V34" s="21">
        <v>3</v>
      </c>
      <c r="W34" s="21">
        <v>3</v>
      </c>
      <c r="X34" s="6"/>
      <c r="Y34" s="24" t="s">
        <v>462</v>
      </c>
      <c r="Z34" s="21" t="s">
        <v>503</v>
      </c>
      <c r="AA34" s="25"/>
      <c r="AB34" s="25"/>
      <c r="AC34" s="21" t="s">
        <v>246</v>
      </c>
      <c r="AD34" s="21" t="s">
        <v>247</v>
      </c>
      <c r="AE34" s="21" t="s">
        <v>249</v>
      </c>
      <c r="AF34" s="21"/>
      <c r="AG34" s="21" t="s">
        <v>246</v>
      </c>
      <c r="AH34" s="21" t="s">
        <v>246</v>
      </c>
      <c r="AI34" s="21" t="s">
        <v>246</v>
      </c>
      <c r="AJ34" s="21" t="s">
        <v>246</v>
      </c>
      <c r="AK34" s="21">
        <v>1.78</v>
      </c>
      <c r="AL34" s="6"/>
      <c r="AM34" s="26" t="s">
        <v>250</v>
      </c>
      <c r="AN34" s="26" t="s">
        <v>251</v>
      </c>
      <c r="AO34" s="27">
        <v>1.78</v>
      </c>
      <c r="AP34" s="21">
        <v>5.34</v>
      </c>
      <c r="AQ34" s="21">
        <v>16.05</v>
      </c>
      <c r="AR34" s="21">
        <v>28.97</v>
      </c>
      <c r="AS34" s="21">
        <v>21.76</v>
      </c>
      <c r="AT34" s="21"/>
      <c r="AU34" s="21"/>
      <c r="AV34" s="21"/>
      <c r="AW34" s="21"/>
      <c r="AX34" s="28">
        <f t="shared" si="103"/>
        <v>2.0000000000000004</v>
      </c>
      <c r="AY34" s="28">
        <f t="shared" si="104"/>
        <v>2.0028076749242976</v>
      </c>
      <c r="AZ34" s="28">
        <f t="shared" si="105"/>
        <v>1.5778160646806207</v>
      </c>
      <c r="BA34" s="28">
        <f t="shared" ref="BA34:BB34" si="137">LOGEST(AP34:AQ34,AP$5:AQ$5)-1</f>
        <v>2.0056179775280909</v>
      </c>
      <c r="BB34" s="28">
        <f t="shared" si="137"/>
        <v>0.80498442367601264</v>
      </c>
      <c r="BC34" s="28">
        <f t="shared" si="107"/>
        <v>1.3291830398143474</v>
      </c>
      <c r="BD34" s="28">
        <f t="shared" ref="BD34:BF34" si="138">((AP34/AO34)*100)-100</f>
        <v>200</v>
      </c>
      <c r="BE34" s="28">
        <f t="shared" si="138"/>
        <v>200.56179775280901</v>
      </c>
      <c r="BF34" s="28">
        <f t="shared" si="138"/>
        <v>80.498442367601228</v>
      </c>
      <c r="BG34" s="28">
        <f t="shared" si="109"/>
        <v>801.6853932584271</v>
      </c>
      <c r="BH34" s="28">
        <f t="shared" si="110"/>
        <v>1527.5280898876404</v>
      </c>
      <c r="BI34" s="28">
        <f t="shared" si="111"/>
        <v>442.50936329588012</v>
      </c>
      <c r="BJ34" s="3">
        <f t="shared" ref="BJ34:BL34" si="139">AP34-AO34</f>
        <v>3.5599999999999996</v>
      </c>
      <c r="BK34" s="3">
        <f t="shared" si="139"/>
        <v>10.71</v>
      </c>
      <c r="BL34" s="3">
        <f t="shared" si="139"/>
        <v>12.919999999999998</v>
      </c>
      <c r="BM34" s="3">
        <f t="shared" si="113"/>
        <v>14.270000000000001</v>
      </c>
      <c r="BN34" s="3">
        <f t="shared" si="114"/>
        <v>27.189999999999998</v>
      </c>
      <c r="BO34" s="3">
        <f t="shared" si="115"/>
        <v>23.63</v>
      </c>
      <c r="BP34" s="24"/>
      <c r="BQ34" s="21"/>
      <c r="BR34" s="21"/>
      <c r="BS34" s="21"/>
      <c r="BT34" s="21"/>
      <c r="BU34" s="21"/>
      <c r="BV34" s="21"/>
      <c r="BW34" s="24">
        <v>35</v>
      </c>
      <c r="BX34" s="21">
        <v>37</v>
      </c>
      <c r="BY34" s="21">
        <v>37.4</v>
      </c>
      <c r="BZ34" s="21">
        <v>37.9</v>
      </c>
      <c r="CA34" s="21">
        <v>37</v>
      </c>
      <c r="CB34" s="21"/>
      <c r="CC34" s="21"/>
      <c r="CD34" s="21"/>
      <c r="CE34" s="21"/>
      <c r="CF34" s="6"/>
      <c r="CG34" s="24" t="s">
        <v>504</v>
      </c>
      <c r="CH34" s="21"/>
      <c r="CI34" s="21"/>
      <c r="CJ34" s="21"/>
      <c r="CK34" s="21"/>
      <c r="CL34" s="21"/>
      <c r="CM34" s="21"/>
      <c r="CN34" s="24" t="s">
        <v>303</v>
      </c>
      <c r="CO34" s="21"/>
      <c r="CP34" s="21"/>
      <c r="CQ34" s="21"/>
      <c r="CR34" s="21"/>
      <c r="CS34" s="21"/>
      <c r="CT34" s="21"/>
      <c r="CU34" s="24">
        <v>2</v>
      </c>
      <c r="CV34" s="21"/>
      <c r="CW34" s="21"/>
      <c r="CX34" s="21"/>
      <c r="CY34" s="21"/>
      <c r="CZ34" s="21"/>
      <c r="DA34" s="21"/>
      <c r="DB34" s="24" t="s">
        <v>266</v>
      </c>
      <c r="DC34" s="21"/>
      <c r="DD34" s="21"/>
      <c r="DE34" s="21"/>
      <c r="DF34" s="21"/>
      <c r="DG34" s="21"/>
      <c r="DH34" s="21"/>
      <c r="DI34" s="24" t="s">
        <v>377</v>
      </c>
      <c r="DJ34" s="21" t="s">
        <v>505</v>
      </c>
      <c r="DK34" s="21" t="s">
        <v>506</v>
      </c>
      <c r="DL34" s="21"/>
      <c r="DM34" s="21"/>
      <c r="DN34" s="21"/>
      <c r="DO34" s="21"/>
      <c r="DP34" s="26">
        <v>9</v>
      </c>
      <c r="DQ34" s="6"/>
      <c r="DR34" s="24">
        <v>90.3</v>
      </c>
      <c r="DS34" s="21">
        <v>72</v>
      </c>
      <c r="DT34" s="21">
        <v>68</v>
      </c>
      <c r="DU34" s="21"/>
      <c r="DV34" s="21"/>
      <c r="DW34" s="21"/>
      <c r="DX34" s="21"/>
      <c r="DY34" s="24">
        <v>0.4</v>
      </c>
      <c r="DZ34" s="21">
        <v>0.4</v>
      </c>
      <c r="EA34" s="21">
        <v>0.4</v>
      </c>
      <c r="EB34" s="21"/>
      <c r="EC34" s="21"/>
      <c r="ED34" s="21"/>
      <c r="EE34" s="21"/>
      <c r="EF34" s="29">
        <f t="shared" ref="EF34:EH34" si="140">DR34/DY34</f>
        <v>225.74999999999997</v>
      </c>
      <c r="EG34" s="30">
        <f t="shared" si="140"/>
        <v>180</v>
      </c>
      <c r="EH34" s="30">
        <f t="shared" si="140"/>
        <v>170</v>
      </c>
      <c r="EI34" s="30"/>
      <c r="EJ34" s="30"/>
      <c r="EK34" s="30"/>
      <c r="EL34" s="30"/>
      <c r="EM34" s="24">
        <v>1</v>
      </c>
      <c r="EN34" s="21">
        <v>1</v>
      </c>
      <c r="EO34" s="21">
        <v>1</v>
      </c>
      <c r="EP34" s="21"/>
      <c r="EQ34" s="21"/>
      <c r="ER34" s="21"/>
      <c r="ES34" s="21"/>
      <c r="ET34" s="24">
        <v>247</v>
      </c>
      <c r="EU34" s="21">
        <v>220</v>
      </c>
      <c r="EV34" s="21">
        <v>203</v>
      </c>
      <c r="EW34" s="21"/>
      <c r="EX34" s="21"/>
      <c r="EY34" s="21"/>
      <c r="EZ34" s="21"/>
      <c r="FA34" s="24">
        <v>6.8</v>
      </c>
      <c r="FB34" s="21">
        <v>7</v>
      </c>
      <c r="FC34" s="21">
        <v>7.4</v>
      </c>
      <c r="FD34" s="21"/>
      <c r="FE34" s="21"/>
      <c r="FF34" s="21"/>
      <c r="FG34" s="21"/>
      <c r="FH34" s="24">
        <v>9</v>
      </c>
      <c r="FI34" s="21">
        <v>12</v>
      </c>
      <c r="FJ34" s="21">
        <v>11</v>
      </c>
      <c r="FK34" s="21"/>
      <c r="FL34" s="21"/>
      <c r="FM34" s="21"/>
      <c r="FN34" s="21"/>
      <c r="FO34" s="24">
        <v>62</v>
      </c>
      <c r="FP34" s="21">
        <v>75</v>
      </c>
      <c r="FQ34" s="21">
        <v>72</v>
      </c>
      <c r="FR34" s="21"/>
      <c r="FS34" s="21"/>
      <c r="FT34" s="21"/>
      <c r="FU34" s="21"/>
      <c r="FV34" s="24" t="s">
        <v>507</v>
      </c>
      <c r="FW34" s="21" t="s">
        <v>403</v>
      </c>
      <c r="FX34" s="21" t="s">
        <v>508</v>
      </c>
      <c r="FY34" s="21"/>
      <c r="FZ34" s="21"/>
      <c r="GA34" s="21"/>
      <c r="GB34" s="21"/>
      <c r="GC34" s="24">
        <v>187</v>
      </c>
      <c r="GD34" s="21">
        <v>200</v>
      </c>
      <c r="GE34" s="21">
        <v>263</v>
      </c>
      <c r="GF34" s="21"/>
      <c r="GG34" s="21"/>
      <c r="GH34" s="21"/>
      <c r="GI34" s="21"/>
      <c r="GJ34" s="24">
        <v>585</v>
      </c>
      <c r="GK34" s="21">
        <v>580</v>
      </c>
      <c r="GL34" s="21">
        <v>1190</v>
      </c>
      <c r="GM34" s="21"/>
      <c r="GN34" s="21"/>
      <c r="GO34" s="21"/>
      <c r="GP34" s="31"/>
      <c r="GQ34" s="9"/>
      <c r="GR34" s="32">
        <v>15</v>
      </c>
      <c r="GS34" s="21">
        <v>80</v>
      </c>
      <c r="GT34" s="24">
        <v>14</v>
      </c>
      <c r="GU34" s="21">
        <v>55</v>
      </c>
      <c r="GV34" s="24">
        <v>14</v>
      </c>
      <c r="GW34" s="21">
        <v>55</v>
      </c>
      <c r="GX34" s="24"/>
      <c r="GY34" s="21"/>
      <c r="GZ34" s="24"/>
      <c r="HA34" s="21"/>
      <c r="HB34" s="24"/>
      <c r="HC34" s="21"/>
      <c r="HD34" s="24"/>
      <c r="HE34" s="21"/>
      <c r="HF34" s="6"/>
      <c r="HG34" s="21"/>
      <c r="HH34" s="21"/>
      <c r="HI34" s="21"/>
      <c r="HJ34" s="21"/>
      <c r="HK34" s="21"/>
      <c r="HL34" s="21"/>
      <c r="HM34" s="21"/>
      <c r="HN34" s="21"/>
      <c r="HO34" s="21"/>
      <c r="HP34" s="21"/>
      <c r="HQ34" s="21"/>
      <c r="HR34" s="21"/>
      <c r="HS34" s="21"/>
      <c r="HT34" s="21"/>
      <c r="HU34" s="21"/>
      <c r="HV34" s="6"/>
    </row>
    <row r="35" spans="1:233" ht="15.75" customHeight="1" x14ac:dyDescent="0.3">
      <c r="A35" s="3">
        <v>28</v>
      </c>
      <c r="B35" s="21" t="s">
        <v>431</v>
      </c>
      <c r="C35" s="22">
        <v>41237</v>
      </c>
      <c r="D35" s="22">
        <v>41237</v>
      </c>
      <c r="E35" s="21">
        <f t="shared" si="102"/>
        <v>0</v>
      </c>
      <c r="F35" s="21" t="s">
        <v>509</v>
      </c>
      <c r="G35" s="21" t="s">
        <v>510</v>
      </c>
      <c r="H35" s="23">
        <v>20455</v>
      </c>
      <c r="I35" s="21">
        <v>56</v>
      </c>
      <c r="J35" s="21"/>
      <c r="K35" s="21"/>
      <c r="L35" s="21" t="s">
        <v>511</v>
      </c>
      <c r="M35" s="21">
        <v>39</v>
      </c>
      <c r="N35" s="21">
        <v>23</v>
      </c>
      <c r="O35" s="21">
        <v>2</v>
      </c>
      <c r="P35" s="21" t="s">
        <v>512</v>
      </c>
      <c r="Q35" s="21">
        <v>1</v>
      </c>
      <c r="R35" s="21">
        <v>2</v>
      </c>
      <c r="S35" s="21" t="s">
        <v>512</v>
      </c>
      <c r="T35" s="21">
        <v>1</v>
      </c>
      <c r="U35" s="21">
        <v>0</v>
      </c>
      <c r="V35" s="21">
        <v>1</v>
      </c>
      <c r="W35" s="21">
        <v>1</v>
      </c>
      <c r="X35" s="6"/>
      <c r="Y35" s="24" t="s">
        <v>513</v>
      </c>
      <c r="Z35" s="21" t="s">
        <v>497</v>
      </c>
      <c r="AA35" s="25"/>
      <c r="AB35" s="25"/>
      <c r="AC35" s="21" t="s">
        <v>249</v>
      </c>
      <c r="AD35" s="21"/>
      <c r="AE35" s="21" t="s">
        <v>246</v>
      </c>
      <c r="AF35" s="21" t="s">
        <v>248</v>
      </c>
      <c r="AG35" s="21" t="s">
        <v>246</v>
      </c>
      <c r="AH35" s="21" t="s">
        <v>249</v>
      </c>
      <c r="AI35" s="21" t="s">
        <v>246</v>
      </c>
      <c r="AJ35" s="21" t="s">
        <v>246</v>
      </c>
      <c r="AK35" s="21">
        <v>21.24</v>
      </c>
      <c r="AL35" s="6"/>
      <c r="AM35" s="26" t="s">
        <v>250</v>
      </c>
      <c r="AN35" s="26" t="s">
        <v>274</v>
      </c>
      <c r="AO35" s="27">
        <v>11.24</v>
      </c>
      <c r="AP35" s="21">
        <v>25.97</v>
      </c>
      <c r="AQ35" s="21">
        <v>21.8</v>
      </c>
      <c r="AR35" s="21">
        <v>15.7</v>
      </c>
      <c r="AS35" s="21">
        <v>8.44</v>
      </c>
      <c r="AT35" s="21"/>
      <c r="AU35" s="21"/>
      <c r="AV35" s="21"/>
      <c r="AW35" s="21"/>
      <c r="AX35" s="28">
        <f t="shared" si="103"/>
        <v>1.3104982206405706</v>
      </c>
      <c r="AY35" s="28">
        <f t="shared" si="104"/>
        <v>0.39265996544721249</v>
      </c>
      <c r="AZ35" s="28">
        <f t="shared" si="105"/>
        <v>8.6271678704388899E-2</v>
      </c>
      <c r="BA35" s="28">
        <f t="shared" ref="BA35:BB35" si="141">LOGEST(AP35:AQ35,AP$5:AQ$5)-1</f>
        <v>-0.16056988833269159</v>
      </c>
      <c r="BB35" s="28">
        <f t="shared" si="141"/>
        <v>-0.27981651376146799</v>
      </c>
      <c r="BC35" s="28">
        <f t="shared" si="107"/>
        <v>-0.22247591402313305</v>
      </c>
      <c r="BD35" s="28">
        <f t="shared" ref="BD35:BF35" si="142">((AP35/AO35)*100)-100</f>
        <v>131.04982206405694</v>
      </c>
      <c r="BE35" s="28">
        <f t="shared" si="142"/>
        <v>-16.056988833269145</v>
      </c>
      <c r="BF35" s="28">
        <f t="shared" si="142"/>
        <v>-27.9816513761468</v>
      </c>
      <c r="BG35" s="28">
        <f t="shared" si="109"/>
        <v>93.95017793594306</v>
      </c>
      <c r="BH35" s="28">
        <f t="shared" si="110"/>
        <v>39.679715302491104</v>
      </c>
      <c r="BI35" s="28">
        <f t="shared" si="111"/>
        <v>-39.545629572583749</v>
      </c>
      <c r="BJ35" s="3">
        <f t="shared" ref="BJ35:BL35" si="143">AP35-AO35</f>
        <v>14.729999999999999</v>
      </c>
      <c r="BK35" s="3">
        <f t="shared" si="143"/>
        <v>-4.1699999999999982</v>
      </c>
      <c r="BL35" s="3">
        <f t="shared" si="143"/>
        <v>-6.1000000000000014</v>
      </c>
      <c r="BM35" s="3">
        <f t="shared" si="113"/>
        <v>10.56</v>
      </c>
      <c r="BN35" s="3">
        <f t="shared" si="114"/>
        <v>4.4599999999999991</v>
      </c>
      <c r="BO35" s="3">
        <f t="shared" si="115"/>
        <v>-10.27</v>
      </c>
      <c r="BP35" s="24">
        <v>473.4</v>
      </c>
      <c r="BQ35" s="21">
        <v>465.8</v>
      </c>
      <c r="BR35" s="21">
        <v>357.5</v>
      </c>
      <c r="BS35" s="21"/>
      <c r="BT35" s="21"/>
      <c r="BU35" s="21"/>
      <c r="BV35" s="21"/>
      <c r="BW35" s="24">
        <v>35</v>
      </c>
      <c r="BX35" s="21">
        <v>37</v>
      </c>
      <c r="BY35" s="21">
        <v>36</v>
      </c>
      <c r="BZ35" s="21">
        <v>37</v>
      </c>
      <c r="CA35" s="21">
        <v>36</v>
      </c>
      <c r="CB35" s="21"/>
      <c r="CC35" s="21"/>
      <c r="CD35" s="21"/>
      <c r="CE35" s="21"/>
      <c r="CF35" s="6"/>
      <c r="CG35" s="24" t="s">
        <v>514</v>
      </c>
      <c r="CH35" s="21"/>
      <c r="CI35" s="21"/>
      <c r="CJ35" s="21"/>
      <c r="CK35" s="21"/>
      <c r="CL35" s="21"/>
      <c r="CM35" s="21"/>
      <c r="CN35" s="24" t="s">
        <v>515</v>
      </c>
      <c r="CO35" s="21"/>
      <c r="CP35" s="21"/>
      <c r="CQ35" s="21"/>
      <c r="CR35" s="21"/>
      <c r="CS35" s="21"/>
      <c r="CT35" s="21"/>
      <c r="CU35" s="24">
        <v>5</v>
      </c>
      <c r="CV35" s="21"/>
      <c r="CW35" s="21"/>
      <c r="CX35" s="21"/>
      <c r="CY35" s="21"/>
      <c r="CZ35" s="21"/>
      <c r="DA35" s="21"/>
      <c r="DB35" s="24" t="s">
        <v>516</v>
      </c>
      <c r="DC35" s="21"/>
      <c r="DD35" s="21"/>
      <c r="DE35" s="21"/>
      <c r="DF35" s="21"/>
      <c r="DG35" s="21"/>
      <c r="DH35" s="21"/>
      <c r="DI35" s="24" t="s">
        <v>517</v>
      </c>
      <c r="DJ35" s="21" t="s">
        <v>518</v>
      </c>
      <c r="DK35" s="21" t="s">
        <v>518</v>
      </c>
      <c r="DL35" s="21"/>
      <c r="DM35" s="21"/>
      <c r="DN35" s="21"/>
      <c r="DO35" s="21"/>
      <c r="DP35" s="26">
        <v>8</v>
      </c>
      <c r="DQ35" s="6"/>
      <c r="DR35" s="24">
        <v>81.8</v>
      </c>
      <c r="DS35" s="21">
        <v>67</v>
      </c>
      <c r="DT35" s="21">
        <v>98.5</v>
      </c>
      <c r="DU35" s="21"/>
      <c r="DV35" s="21"/>
      <c r="DW35" s="21"/>
      <c r="DX35" s="21"/>
      <c r="DY35" s="24">
        <v>0.5</v>
      </c>
      <c r="DZ35" s="21">
        <v>0.4</v>
      </c>
      <c r="EA35" s="21">
        <v>0.3</v>
      </c>
      <c r="EB35" s="21"/>
      <c r="EC35" s="21"/>
      <c r="ED35" s="21"/>
      <c r="EE35" s="21"/>
      <c r="EF35" s="29">
        <f t="shared" ref="EF35:EH35" si="144">DR35/DY35</f>
        <v>163.6</v>
      </c>
      <c r="EG35" s="30">
        <f t="shared" si="144"/>
        <v>167.5</v>
      </c>
      <c r="EH35" s="30">
        <f t="shared" si="144"/>
        <v>328.33333333333337</v>
      </c>
      <c r="EI35" s="30"/>
      <c r="EJ35" s="30"/>
      <c r="EK35" s="30"/>
      <c r="EL35" s="30"/>
      <c r="EM35" s="24">
        <v>1</v>
      </c>
      <c r="EN35" s="21">
        <v>1</v>
      </c>
      <c r="EO35" s="21">
        <v>1</v>
      </c>
      <c r="EP35" s="21"/>
      <c r="EQ35" s="21"/>
      <c r="ER35" s="21"/>
      <c r="ES35" s="21"/>
      <c r="ET35" s="24">
        <v>303</v>
      </c>
      <c r="EU35" s="21">
        <v>222</v>
      </c>
      <c r="EV35" s="21">
        <v>207</v>
      </c>
      <c r="EW35" s="21"/>
      <c r="EX35" s="21"/>
      <c r="EY35" s="21"/>
      <c r="EZ35" s="21"/>
      <c r="FA35" s="24">
        <v>22.7</v>
      </c>
      <c r="FB35" s="21">
        <v>7.5</v>
      </c>
      <c r="FC35" s="21">
        <v>5.7</v>
      </c>
      <c r="FD35" s="21"/>
      <c r="FE35" s="21"/>
      <c r="FF35" s="21"/>
      <c r="FG35" s="21"/>
      <c r="FH35" s="24">
        <v>15</v>
      </c>
      <c r="FI35" s="21">
        <v>15</v>
      </c>
      <c r="FJ35" s="21">
        <v>15</v>
      </c>
      <c r="FK35" s="21"/>
      <c r="FL35" s="21"/>
      <c r="FM35" s="21"/>
      <c r="FN35" s="21"/>
      <c r="FO35" s="24">
        <v>67</v>
      </c>
      <c r="FP35" s="21">
        <v>80</v>
      </c>
      <c r="FQ35" s="21">
        <v>90</v>
      </c>
      <c r="FR35" s="21"/>
      <c r="FS35" s="21"/>
      <c r="FT35" s="21"/>
      <c r="FU35" s="21"/>
      <c r="FV35" s="24" t="s">
        <v>295</v>
      </c>
      <c r="FW35" s="21" t="s">
        <v>311</v>
      </c>
      <c r="FX35" s="21">
        <v>0</v>
      </c>
      <c r="FY35" s="21"/>
      <c r="FZ35" s="21"/>
      <c r="GA35" s="21"/>
      <c r="GB35" s="21"/>
      <c r="GC35" s="24">
        <v>175</v>
      </c>
      <c r="GD35" s="21">
        <v>59</v>
      </c>
      <c r="GE35" s="21">
        <v>43</v>
      </c>
      <c r="GF35" s="21"/>
      <c r="GG35" s="21"/>
      <c r="GH35" s="21"/>
      <c r="GI35" s="21"/>
      <c r="GJ35" s="24">
        <v>760</v>
      </c>
      <c r="GK35" s="21">
        <v>700</v>
      </c>
      <c r="GL35" s="21">
        <v>800</v>
      </c>
      <c r="GM35" s="21"/>
      <c r="GN35" s="21"/>
      <c r="GO35" s="21"/>
      <c r="GP35" s="31"/>
      <c r="GQ35" s="9"/>
      <c r="GR35" s="32">
        <v>12</v>
      </c>
      <c r="GS35" s="21">
        <v>45</v>
      </c>
      <c r="GT35" s="24">
        <v>11</v>
      </c>
      <c r="GU35" s="21">
        <v>45</v>
      </c>
      <c r="GV35" s="24">
        <v>8</v>
      </c>
      <c r="GW35" s="21">
        <v>18</v>
      </c>
      <c r="GX35" s="24"/>
      <c r="GY35" s="21"/>
      <c r="GZ35" s="24"/>
      <c r="HA35" s="21"/>
      <c r="HB35" s="24"/>
      <c r="HC35" s="21"/>
      <c r="HD35" s="24"/>
      <c r="HE35" s="21"/>
      <c r="HF35" s="6"/>
      <c r="HG35" s="21"/>
      <c r="HH35" s="21"/>
      <c r="HI35" s="21"/>
      <c r="HJ35" s="21"/>
      <c r="HK35" s="21"/>
      <c r="HL35" s="21"/>
      <c r="HM35" s="21"/>
      <c r="HN35" s="21"/>
      <c r="HO35" s="21"/>
      <c r="HP35" s="21"/>
      <c r="HQ35" s="21"/>
      <c r="HR35" s="21"/>
      <c r="HS35" s="21"/>
      <c r="HT35" s="21"/>
      <c r="HU35" s="21"/>
      <c r="HV35" s="6"/>
    </row>
    <row r="36" spans="1:233" ht="15.75" customHeight="1" x14ac:dyDescent="0.3">
      <c r="A36" s="3">
        <v>29</v>
      </c>
      <c r="B36" s="21" t="s">
        <v>323</v>
      </c>
      <c r="C36" s="22">
        <v>41235</v>
      </c>
      <c r="D36" s="22">
        <v>41235</v>
      </c>
      <c r="E36" s="21">
        <f t="shared" si="102"/>
        <v>0</v>
      </c>
      <c r="F36" s="21"/>
      <c r="G36" s="21" t="s">
        <v>324</v>
      </c>
      <c r="H36" s="23">
        <v>16278</v>
      </c>
      <c r="I36" s="21">
        <v>68</v>
      </c>
      <c r="J36" s="21"/>
      <c r="K36" s="21"/>
      <c r="L36" s="21" t="s">
        <v>485</v>
      </c>
      <c r="M36" s="21">
        <v>98</v>
      </c>
      <c r="N36" s="21">
        <v>98.3</v>
      </c>
      <c r="O36" s="21">
        <v>6</v>
      </c>
      <c r="P36" s="21" t="s">
        <v>519</v>
      </c>
      <c r="Q36" s="21">
        <v>1</v>
      </c>
      <c r="R36" s="21">
        <v>9</v>
      </c>
      <c r="S36" s="21" t="s">
        <v>243</v>
      </c>
      <c r="T36" s="21">
        <v>2</v>
      </c>
      <c r="U36" s="21">
        <v>3</v>
      </c>
      <c r="V36" s="21">
        <v>3</v>
      </c>
      <c r="W36" s="21">
        <v>3</v>
      </c>
      <c r="X36" s="6"/>
      <c r="Y36" s="24" t="s">
        <v>462</v>
      </c>
      <c r="Z36" s="21" t="s">
        <v>520</v>
      </c>
      <c r="AA36" s="25"/>
      <c r="AB36" s="25"/>
      <c r="AC36" s="21" t="s">
        <v>246</v>
      </c>
      <c r="AD36" s="21" t="s">
        <v>247</v>
      </c>
      <c r="AE36" s="21" t="s">
        <v>246</v>
      </c>
      <c r="AF36" s="21" t="s">
        <v>248</v>
      </c>
      <c r="AG36" s="21" t="s">
        <v>246</v>
      </c>
      <c r="AH36" s="21" t="s">
        <v>246</v>
      </c>
      <c r="AI36" s="21" t="s">
        <v>246</v>
      </c>
      <c r="AJ36" s="21" t="s">
        <v>246</v>
      </c>
      <c r="AK36" s="21">
        <v>84.39</v>
      </c>
      <c r="AL36" s="6"/>
      <c r="AM36" s="26" t="s">
        <v>250</v>
      </c>
      <c r="AN36" s="26" t="s">
        <v>274</v>
      </c>
      <c r="AO36" s="27">
        <v>84.39</v>
      </c>
      <c r="AP36" s="21">
        <v>109.9</v>
      </c>
      <c r="AQ36" s="21">
        <v>96.54</v>
      </c>
      <c r="AR36" s="21">
        <v>72.8</v>
      </c>
      <c r="AS36" s="21">
        <v>64.8</v>
      </c>
      <c r="AT36" s="21">
        <v>32.5</v>
      </c>
      <c r="AU36" s="21">
        <v>15.62</v>
      </c>
      <c r="AV36" s="21">
        <v>8.58</v>
      </c>
      <c r="AW36" s="21"/>
      <c r="AX36" s="28">
        <f t="shared" si="103"/>
        <v>0.30228700082948223</v>
      </c>
      <c r="AY36" s="28">
        <f t="shared" si="104"/>
        <v>6.9567391308421378E-2</v>
      </c>
      <c r="AZ36" s="28">
        <f t="shared" si="105"/>
        <v>-5.5671541386007051E-2</v>
      </c>
      <c r="BA36" s="28">
        <f t="shared" ref="BA36:BB36" si="145">LOGEST(AP36:AQ36,AP$5:AQ$5)-1</f>
        <v>-0.12156505914467708</v>
      </c>
      <c r="BB36" s="28">
        <f t="shared" si="145"/>
        <v>-0.24590843173814014</v>
      </c>
      <c r="BC36" s="28">
        <f t="shared" si="107"/>
        <v>-0.18610788051142513</v>
      </c>
      <c r="BD36" s="28">
        <f t="shared" ref="BD36:BF36" si="146">((AP36/AO36)*100)-100</f>
        <v>30.228700082948222</v>
      </c>
      <c r="BE36" s="28">
        <f t="shared" si="146"/>
        <v>-12.156505914467701</v>
      </c>
      <c r="BF36" s="28">
        <f t="shared" si="146"/>
        <v>-24.590843173813965</v>
      </c>
      <c r="BG36" s="28">
        <f t="shared" si="109"/>
        <v>14.397440455030221</v>
      </c>
      <c r="BH36" s="28">
        <f t="shared" si="110"/>
        <v>-13.733854722123468</v>
      </c>
      <c r="BI36" s="28">
        <f t="shared" si="111"/>
        <v>-33.757961783439498</v>
      </c>
      <c r="BJ36" s="3">
        <f t="shared" ref="BJ36:BL36" si="147">AP36-AO36</f>
        <v>25.510000000000005</v>
      </c>
      <c r="BK36" s="3">
        <f t="shared" si="147"/>
        <v>-13.36</v>
      </c>
      <c r="BL36" s="3">
        <f t="shared" si="147"/>
        <v>-23.740000000000009</v>
      </c>
      <c r="BM36" s="3">
        <f t="shared" si="113"/>
        <v>12.150000000000006</v>
      </c>
      <c r="BN36" s="3">
        <f t="shared" si="114"/>
        <v>-11.590000000000003</v>
      </c>
      <c r="BO36" s="3">
        <f t="shared" si="115"/>
        <v>-37.100000000000009</v>
      </c>
      <c r="BP36" s="24">
        <v>266</v>
      </c>
      <c r="BQ36" s="21">
        <v>354.8</v>
      </c>
      <c r="BR36" s="21">
        <v>223</v>
      </c>
      <c r="BS36" s="21"/>
      <c r="BT36" s="21">
        <v>126.3</v>
      </c>
      <c r="BU36" s="21">
        <v>93</v>
      </c>
      <c r="BV36" s="21"/>
      <c r="BW36" s="24">
        <v>36</v>
      </c>
      <c r="BX36" s="21">
        <v>37</v>
      </c>
      <c r="BY36" s="21">
        <v>36</v>
      </c>
      <c r="BZ36" s="21">
        <v>37.6</v>
      </c>
      <c r="CA36" s="21">
        <v>38.6</v>
      </c>
      <c r="CB36" s="21">
        <v>37.6</v>
      </c>
      <c r="CC36" s="21">
        <v>38</v>
      </c>
      <c r="CD36" s="21">
        <v>37.6</v>
      </c>
      <c r="CE36" s="21"/>
      <c r="CF36" s="6"/>
      <c r="CG36" s="24" t="s">
        <v>521</v>
      </c>
      <c r="CH36" s="21" t="s">
        <v>522</v>
      </c>
      <c r="CI36" s="21"/>
      <c r="CJ36" s="21"/>
      <c r="CK36" s="21"/>
      <c r="CL36" s="21"/>
      <c r="CM36" s="21"/>
      <c r="CN36" s="24" t="s">
        <v>523</v>
      </c>
      <c r="CO36" s="21" t="s">
        <v>524</v>
      </c>
      <c r="CP36" s="21"/>
      <c r="CQ36" s="21"/>
      <c r="CR36" s="21"/>
      <c r="CS36" s="21"/>
      <c r="CT36" s="21"/>
      <c r="CU36" s="24">
        <v>3</v>
      </c>
      <c r="CV36" s="21">
        <v>2</v>
      </c>
      <c r="CW36" s="21"/>
      <c r="CX36" s="21"/>
      <c r="CY36" s="21"/>
      <c r="CZ36" s="21"/>
      <c r="DA36" s="21"/>
      <c r="DB36" s="24" t="s">
        <v>255</v>
      </c>
      <c r="DC36" s="21" t="s">
        <v>255</v>
      </c>
      <c r="DD36" s="21"/>
      <c r="DE36" s="21"/>
      <c r="DF36" s="21"/>
      <c r="DG36" s="21"/>
      <c r="DH36" s="21"/>
      <c r="DI36" s="24" t="s">
        <v>255</v>
      </c>
      <c r="DJ36" s="21" t="s">
        <v>255</v>
      </c>
      <c r="DK36" s="21" t="s">
        <v>255</v>
      </c>
      <c r="DL36" s="21" t="s">
        <v>255</v>
      </c>
      <c r="DM36" s="21" t="s">
        <v>255</v>
      </c>
      <c r="DN36" s="21" t="s">
        <v>255</v>
      </c>
      <c r="DO36" s="21"/>
      <c r="DP36" s="26">
        <v>8</v>
      </c>
      <c r="DQ36" s="6"/>
      <c r="DR36" s="24">
        <v>124.9</v>
      </c>
      <c r="DS36" s="21">
        <v>129.9</v>
      </c>
      <c r="DT36" s="21">
        <v>92.8</v>
      </c>
      <c r="DU36" s="21">
        <v>146</v>
      </c>
      <c r="DV36" s="21">
        <v>157.9</v>
      </c>
      <c r="DW36" s="21">
        <v>105.4</v>
      </c>
      <c r="DX36" s="21"/>
      <c r="DY36" s="24">
        <v>0.7</v>
      </c>
      <c r="DZ36" s="21">
        <v>0.4</v>
      </c>
      <c r="EA36" s="21">
        <v>0.3</v>
      </c>
      <c r="EB36" s="21">
        <v>0.4</v>
      </c>
      <c r="EC36" s="21">
        <v>0.4</v>
      </c>
      <c r="ED36" s="21">
        <v>0.4</v>
      </c>
      <c r="EE36" s="21"/>
      <c r="EF36" s="29">
        <f t="shared" ref="EF36:EK36" si="148">DR36/DY36</f>
        <v>178.42857142857144</v>
      </c>
      <c r="EG36" s="30">
        <f t="shared" si="148"/>
        <v>324.75</v>
      </c>
      <c r="EH36" s="30">
        <f t="shared" si="148"/>
        <v>309.33333333333331</v>
      </c>
      <c r="EI36" s="30">
        <f t="shared" si="148"/>
        <v>365</v>
      </c>
      <c r="EJ36" s="30">
        <f t="shared" si="148"/>
        <v>394.75</v>
      </c>
      <c r="EK36" s="30">
        <f t="shared" si="148"/>
        <v>263.5</v>
      </c>
      <c r="EL36" s="30"/>
      <c r="EM36" s="24">
        <v>1</v>
      </c>
      <c r="EN36" s="21">
        <v>1</v>
      </c>
      <c r="EO36" s="21">
        <v>1</v>
      </c>
      <c r="EP36" s="21">
        <v>1</v>
      </c>
      <c r="EQ36" s="21">
        <v>1</v>
      </c>
      <c r="ER36" s="21">
        <v>1</v>
      </c>
      <c r="ES36" s="21"/>
      <c r="ET36" s="24">
        <v>250</v>
      </c>
      <c r="EU36" s="21">
        <v>131</v>
      </c>
      <c r="EV36" s="21">
        <v>119</v>
      </c>
      <c r="EW36" s="21">
        <v>113</v>
      </c>
      <c r="EX36" s="21">
        <v>145</v>
      </c>
      <c r="EY36" s="21">
        <v>207</v>
      </c>
      <c r="EZ36" s="21"/>
      <c r="FA36" s="24">
        <v>7.4</v>
      </c>
      <c r="FB36" s="21">
        <v>6.8</v>
      </c>
      <c r="FC36" s="21">
        <v>8.9</v>
      </c>
      <c r="FD36" s="21">
        <v>6.2</v>
      </c>
      <c r="FE36" s="21">
        <v>7.7</v>
      </c>
      <c r="FF36" s="21">
        <v>8.5</v>
      </c>
      <c r="FG36" s="21"/>
      <c r="FH36" s="24">
        <v>5</v>
      </c>
      <c r="FI36" s="21">
        <v>10</v>
      </c>
      <c r="FJ36" s="21">
        <v>11</v>
      </c>
      <c r="FK36" s="21">
        <v>9</v>
      </c>
      <c r="FL36" s="21">
        <v>13</v>
      </c>
      <c r="FM36" s="21">
        <v>14</v>
      </c>
      <c r="FN36" s="21"/>
      <c r="FO36" s="24">
        <v>59</v>
      </c>
      <c r="FP36" s="21">
        <v>67</v>
      </c>
      <c r="FQ36" s="21">
        <v>69</v>
      </c>
      <c r="FR36" s="21">
        <v>68</v>
      </c>
      <c r="FS36" s="21">
        <v>80</v>
      </c>
      <c r="FT36" s="21">
        <v>72</v>
      </c>
      <c r="FU36" s="21"/>
      <c r="FV36" s="24" t="s">
        <v>294</v>
      </c>
      <c r="FW36" s="21" t="s">
        <v>467</v>
      </c>
      <c r="FX36" s="21" t="s">
        <v>311</v>
      </c>
      <c r="FY36" s="21">
        <v>0</v>
      </c>
      <c r="FZ36" s="21">
        <v>0</v>
      </c>
      <c r="GA36" s="21">
        <v>0</v>
      </c>
      <c r="GB36" s="21"/>
      <c r="GC36" s="24">
        <v>718</v>
      </c>
      <c r="GD36" s="21">
        <v>251</v>
      </c>
      <c r="GE36" s="21">
        <v>138</v>
      </c>
      <c r="GF36" s="21">
        <v>102</v>
      </c>
      <c r="GG36" s="21">
        <v>97</v>
      </c>
      <c r="GH36" s="21">
        <v>92</v>
      </c>
      <c r="GI36" s="21"/>
      <c r="GJ36" s="24">
        <v>500</v>
      </c>
      <c r="GK36" s="21">
        <v>2260</v>
      </c>
      <c r="GL36" s="21">
        <v>2450</v>
      </c>
      <c r="GM36" s="21">
        <v>1690</v>
      </c>
      <c r="GN36" s="21">
        <v>1920</v>
      </c>
      <c r="GO36" s="21">
        <v>270</v>
      </c>
      <c r="GP36" s="31"/>
      <c r="GQ36" s="9"/>
      <c r="GR36" s="32">
        <v>16</v>
      </c>
      <c r="GS36" s="21">
        <v>90</v>
      </c>
      <c r="GT36" s="24">
        <v>14</v>
      </c>
      <c r="GU36" s="21">
        <v>55</v>
      </c>
      <c r="GV36" s="24">
        <v>14</v>
      </c>
      <c r="GW36" s="21">
        <v>55</v>
      </c>
      <c r="GX36" s="24">
        <v>14</v>
      </c>
      <c r="GY36" s="21">
        <v>55</v>
      </c>
      <c r="GZ36" s="24">
        <v>9</v>
      </c>
      <c r="HA36" s="21">
        <v>18</v>
      </c>
      <c r="HB36" s="24">
        <v>9</v>
      </c>
      <c r="HC36" s="21">
        <v>18</v>
      </c>
      <c r="HD36" s="24"/>
      <c r="HE36" s="21"/>
      <c r="HF36" s="6"/>
      <c r="HG36" s="21"/>
      <c r="HH36" s="21"/>
      <c r="HI36" s="21"/>
      <c r="HJ36" s="21"/>
      <c r="HK36" s="21"/>
      <c r="HL36" s="21"/>
      <c r="HM36" s="21"/>
      <c r="HN36" s="21"/>
      <c r="HO36" s="21"/>
      <c r="HP36" s="21"/>
      <c r="HQ36" s="21"/>
      <c r="HR36" s="21"/>
      <c r="HS36" s="21"/>
      <c r="HT36" s="21"/>
      <c r="HU36" s="21"/>
      <c r="HV36" s="6"/>
    </row>
    <row r="37" spans="1:233" ht="15.75" customHeight="1" x14ac:dyDescent="0.3">
      <c r="A37" s="3">
        <v>30</v>
      </c>
      <c r="B37" s="21" t="s">
        <v>525</v>
      </c>
      <c r="C37" s="22">
        <v>41232</v>
      </c>
      <c r="D37" s="22">
        <v>41234</v>
      </c>
      <c r="E37" s="21">
        <f t="shared" si="102"/>
        <v>2</v>
      </c>
      <c r="F37" s="21" t="s">
        <v>410</v>
      </c>
      <c r="G37" s="21"/>
      <c r="H37" s="23">
        <v>20499</v>
      </c>
      <c r="I37" s="21">
        <v>56</v>
      </c>
      <c r="J37" s="21"/>
      <c r="K37" s="21"/>
      <c r="L37" s="21" t="s">
        <v>336</v>
      </c>
      <c r="M37" s="21">
        <v>41</v>
      </c>
      <c r="N37" s="21">
        <v>26.6</v>
      </c>
      <c r="O37" s="21">
        <v>15</v>
      </c>
      <c r="P37" s="21" t="s">
        <v>526</v>
      </c>
      <c r="Q37" s="21">
        <v>1</v>
      </c>
      <c r="R37" s="21">
        <v>18</v>
      </c>
      <c r="S37" s="21" t="s">
        <v>272</v>
      </c>
      <c r="T37" s="21">
        <v>1</v>
      </c>
      <c r="U37" s="21">
        <v>7</v>
      </c>
      <c r="V37" s="21">
        <v>7</v>
      </c>
      <c r="W37" s="21">
        <v>7</v>
      </c>
      <c r="X37" s="6"/>
      <c r="Y37" s="24" t="s">
        <v>462</v>
      </c>
      <c r="Z37" s="21" t="s">
        <v>497</v>
      </c>
      <c r="AA37" s="25"/>
      <c r="AB37" s="25"/>
      <c r="AC37" s="21" t="s">
        <v>246</v>
      </c>
      <c r="AD37" s="21" t="s">
        <v>247</v>
      </c>
      <c r="AE37" s="21" t="s">
        <v>246</v>
      </c>
      <c r="AF37" s="21" t="s">
        <v>248</v>
      </c>
      <c r="AG37" s="21" t="s">
        <v>246</v>
      </c>
      <c r="AH37" s="21" t="s">
        <v>246</v>
      </c>
      <c r="AI37" s="21" t="s">
        <v>246</v>
      </c>
      <c r="AJ37" s="21" t="s">
        <v>246</v>
      </c>
      <c r="AK37" s="21">
        <v>3.6</v>
      </c>
      <c r="AL37" s="6"/>
      <c r="AM37" s="26" t="s">
        <v>250</v>
      </c>
      <c r="AN37" s="26" t="s">
        <v>251</v>
      </c>
      <c r="AO37" s="27">
        <v>2.8</v>
      </c>
      <c r="AP37" s="21">
        <v>3.6</v>
      </c>
      <c r="AQ37" s="21">
        <v>10.57</v>
      </c>
      <c r="AR37" s="39">
        <v>18.04</v>
      </c>
      <c r="AS37" s="21">
        <v>14.1</v>
      </c>
      <c r="AT37" s="21">
        <v>6.08</v>
      </c>
      <c r="AU37" s="21">
        <v>5.27</v>
      </c>
      <c r="AV37" s="21">
        <v>3.8</v>
      </c>
      <c r="AW37" s="21">
        <v>2.31</v>
      </c>
      <c r="AX37" s="28">
        <f t="shared" si="103"/>
        <v>0.28571428571428581</v>
      </c>
      <c r="AY37" s="28">
        <f t="shared" si="104"/>
        <v>0.9429359227725449</v>
      </c>
      <c r="AZ37" s="28">
        <f t="shared" si="105"/>
        <v>0.94760463403068007</v>
      </c>
      <c r="BA37" s="28">
        <f t="shared" ref="BA37:BB37" si="149">LOGEST(AP37:AQ37,AP$5:AQ$5)-1</f>
        <v>1.9361111111111118</v>
      </c>
      <c r="BB37" s="28">
        <f t="shared" si="149"/>
        <v>0.70671712393566688</v>
      </c>
      <c r="BC37" s="28">
        <f t="shared" si="107"/>
        <v>1.2385511187174423</v>
      </c>
      <c r="BD37" s="28">
        <f t="shared" ref="BD37:BF37" si="150">((AP37/AO37)*100)-100</f>
        <v>28.571428571428584</v>
      </c>
      <c r="BE37" s="28">
        <f t="shared" si="150"/>
        <v>193.61111111111114</v>
      </c>
      <c r="BF37" s="28">
        <f t="shared" si="150"/>
        <v>70.671712393566679</v>
      </c>
      <c r="BG37" s="28">
        <f t="shared" si="109"/>
        <v>277.50000000000006</v>
      </c>
      <c r="BH37" s="28">
        <f t="shared" si="110"/>
        <v>544.28571428571433</v>
      </c>
      <c r="BI37" s="28">
        <f t="shared" si="111"/>
        <v>401.11111111111109</v>
      </c>
      <c r="BJ37" s="3">
        <f t="shared" ref="BJ37:BL37" si="151">AP37-AO37</f>
        <v>0.80000000000000027</v>
      </c>
      <c r="BK37" s="3">
        <f t="shared" si="151"/>
        <v>6.9700000000000006</v>
      </c>
      <c r="BL37" s="3">
        <f t="shared" si="151"/>
        <v>7.4699999999999989</v>
      </c>
      <c r="BM37" s="3">
        <f t="shared" si="113"/>
        <v>7.7700000000000005</v>
      </c>
      <c r="BN37" s="3">
        <f t="shared" si="114"/>
        <v>15.239999999999998</v>
      </c>
      <c r="BO37" s="3">
        <f t="shared" si="115"/>
        <v>14.44</v>
      </c>
      <c r="BP37" s="24"/>
      <c r="BQ37" s="21">
        <v>428.7</v>
      </c>
      <c r="BR37" s="21">
        <v>550</v>
      </c>
      <c r="BS37" s="21">
        <v>410</v>
      </c>
      <c r="BT37" s="21">
        <v>214.8</v>
      </c>
      <c r="BU37" s="21">
        <v>122</v>
      </c>
      <c r="BV37" s="21">
        <v>91.3</v>
      </c>
      <c r="BW37" s="24">
        <v>36</v>
      </c>
      <c r="BX37" s="21">
        <v>37.1</v>
      </c>
      <c r="BY37" s="21">
        <v>37.9</v>
      </c>
      <c r="BZ37" s="21">
        <v>38.1</v>
      </c>
      <c r="CA37" s="21">
        <v>39.1</v>
      </c>
      <c r="CB37" s="21">
        <v>41.1</v>
      </c>
      <c r="CC37" s="21">
        <v>37.5</v>
      </c>
      <c r="CD37" s="21">
        <v>36.9</v>
      </c>
      <c r="CE37" s="21">
        <v>36.6</v>
      </c>
      <c r="CF37" s="6"/>
      <c r="CG37" s="24" t="s">
        <v>527</v>
      </c>
      <c r="CH37" s="21"/>
      <c r="CI37" s="21"/>
      <c r="CJ37" s="21"/>
      <c r="CK37" s="21" t="s">
        <v>528</v>
      </c>
      <c r="CL37" s="21"/>
      <c r="CM37" s="21"/>
      <c r="CN37" s="24" t="s">
        <v>529</v>
      </c>
      <c r="CO37" s="21"/>
      <c r="CP37" s="21"/>
      <c r="CQ37" s="21"/>
      <c r="CR37" s="21" t="s">
        <v>303</v>
      </c>
      <c r="CS37" s="21"/>
      <c r="CT37" s="21"/>
      <c r="CU37" s="24">
        <v>2</v>
      </c>
      <c r="CV37" s="21"/>
      <c r="CW37" s="21"/>
      <c r="CX37" s="21"/>
      <c r="CY37" s="21">
        <v>2</v>
      </c>
      <c r="CZ37" s="21"/>
      <c r="DA37" s="21"/>
      <c r="DB37" s="24" t="s">
        <v>284</v>
      </c>
      <c r="DC37" s="21"/>
      <c r="DD37" s="21"/>
      <c r="DE37" s="21"/>
      <c r="DF37" s="21" t="s">
        <v>266</v>
      </c>
      <c r="DG37" s="21"/>
      <c r="DH37" s="21"/>
      <c r="DI37" s="24" t="s">
        <v>400</v>
      </c>
      <c r="DJ37" s="21" t="s">
        <v>530</v>
      </c>
      <c r="DK37" s="21" t="s">
        <v>530</v>
      </c>
      <c r="DL37" s="21" t="s">
        <v>531</v>
      </c>
      <c r="DM37" s="21" t="s">
        <v>531</v>
      </c>
      <c r="DN37" s="21" t="s">
        <v>531</v>
      </c>
      <c r="DO37" s="21" t="s">
        <v>532</v>
      </c>
      <c r="DP37" s="26">
        <v>9</v>
      </c>
      <c r="DQ37" s="6"/>
      <c r="DR37" s="24">
        <v>88.8</v>
      </c>
      <c r="DS37" s="21">
        <v>132.1</v>
      </c>
      <c r="DT37" s="21">
        <v>100.6</v>
      </c>
      <c r="DU37" s="21">
        <v>88</v>
      </c>
      <c r="DV37" s="21">
        <v>150</v>
      </c>
      <c r="DW37" s="21">
        <v>46.6</v>
      </c>
      <c r="DX37" s="21">
        <v>86.3</v>
      </c>
      <c r="DY37" s="24">
        <v>0.4</v>
      </c>
      <c r="DZ37" s="21">
        <v>0.5</v>
      </c>
      <c r="EA37" s="21">
        <v>0.5</v>
      </c>
      <c r="EB37" s="21">
        <v>0.5</v>
      </c>
      <c r="EC37" s="21">
        <v>0.5</v>
      </c>
      <c r="ED37" s="21">
        <v>0.4</v>
      </c>
      <c r="EE37" s="21">
        <v>0.4</v>
      </c>
      <c r="EF37" s="29">
        <f t="shared" ref="EF37:EL37" si="152">DR37/DY37</f>
        <v>221.99999999999997</v>
      </c>
      <c r="EG37" s="30">
        <f t="shared" si="152"/>
        <v>264.2</v>
      </c>
      <c r="EH37" s="30">
        <f t="shared" si="152"/>
        <v>201.2</v>
      </c>
      <c r="EI37" s="30">
        <f t="shared" si="152"/>
        <v>176</v>
      </c>
      <c r="EJ37" s="30">
        <f t="shared" si="152"/>
        <v>300</v>
      </c>
      <c r="EK37" s="30">
        <f t="shared" si="152"/>
        <v>116.5</v>
      </c>
      <c r="EL37" s="30">
        <f t="shared" si="152"/>
        <v>215.74999999999997</v>
      </c>
      <c r="EM37" s="24">
        <v>1</v>
      </c>
      <c r="EN37" s="21">
        <v>1</v>
      </c>
      <c r="EO37" s="21">
        <v>1</v>
      </c>
      <c r="EP37" s="21">
        <v>1</v>
      </c>
      <c r="EQ37" s="21">
        <v>1</v>
      </c>
      <c r="ER37" s="21">
        <v>1</v>
      </c>
      <c r="ES37" s="21">
        <v>1</v>
      </c>
      <c r="ET37" s="24">
        <v>320</v>
      </c>
      <c r="EU37" s="21">
        <v>313</v>
      </c>
      <c r="EV37" s="21">
        <v>417</v>
      </c>
      <c r="EW37" s="21">
        <v>437</v>
      </c>
      <c r="EX37" s="21">
        <v>448</v>
      </c>
      <c r="EY37" s="21">
        <v>256</v>
      </c>
      <c r="EZ37" s="21">
        <v>214</v>
      </c>
      <c r="FA37" s="24">
        <v>12</v>
      </c>
      <c r="FB37" s="21">
        <v>12.1</v>
      </c>
      <c r="FC37" s="21">
        <v>15</v>
      </c>
      <c r="FD37" s="21">
        <v>10.3</v>
      </c>
      <c r="FE37" s="21">
        <v>11.1</v>
      </c>
      <c r="FF37" s="21">
        <v>9</v>
      </c>
      <c r="FG37" s="21">
        <v>8.5</v>
      </c>
      <c r="FH37" s="24">
        <v>9</v>
      </c>
      <c r="FI37" s="21">
        <v>3</v>
      </c>
      <c r="FJ37" s="21">
        <v>4</v>
      </c>
      <c r="FK37" s="21">
        <v>4</v>
      </c>
      <c r="FL37" s="21">
        <v>3</v>
      </c>
      <c r="FM37" s="21">
        <v>4</v>
      </c>
      <c r="FN37" s="21">
        <v>6</v>
      </c>
      <c r="FO37" s="24">
        <v>82</v>
      </c>
      <c r="FP37" s="21">
        <v>46</v>
      </c>
      <c r="FQ37" s="21">
        <v>65</v>
      </c>
      <c r="FR37" s="21">
        <v>67</v>
      </c>
      <c r="FS37" s="21">
        <v>98</v>
      </c>
      <c r="FT37" s="21">
        <v>80</v>
      </c>
      <c r="FU37" s="21">
        <v>93</v>
      </c>
      <c r="FV37" s="24" t="s">
        <v>439</v>
      </c>
      <c r="FW37" s="21" t="s">
        <v>533</v>
      </c>
      <c r="FX37" s="21" t="s">
        <v>494</v>
      </c>
      <c r="FY37" s="21" t="s">
        <v>439</v>
      </c>
      <c r="FZ37" s="21" t="s">
        <v>295</v>
      </c>
      <c r="GA37" s="21" t="s">
        <v>430</v>
      </c>
      <c r="GB37" s="21">
        <v>0</v>
      </c>
      <c r="GC37" s="24">
        <v>170</v>
      </c>
      <c r="GD37" s="21">
        <v>169</v>
      </c>
      <c r="GE37" s="21">
        <v>158</v>
      </c>
      <c r="GF37" s="21">
        <v>195</v>
      </c>
      <c r="GG37" s="21">
        <v>210</v>
      </c>
      <c r="GH37" s="21">
        <v>187</v>
      </c>
      <c r="GI37" s="21">
        <v>125</v>
      </c>
      <c r="GJ37" s="24">
        <v>2190</v>
      </c>
      <c r="GK37" s="21">
        <v>3350</v>
      </c>
      <c r="GL37" s="21">
        <v>2760</v>
      </c>
      <c r="GM37" s="21">
        <v>2930</v>
      </c>
      <c r="GN37" s="21">
        <v>2480</v>
      </c>
      <c r="GO37" s="21">
        <v>4760</v>
      </c>
      <c r="GP37" s="31">
        <v>2810</v>
      </c>
      <c r="GQ37" s="9"/>
      <c r="GR37" s="32">
        <v>11</v>
      </c>
      <c r="GS37" s="21">
        <v>45</v>
      </c>
      <c r="GT37" s="24">
        <v>16</v>
      </c>
      <c r="GU37" s="21">
        <v>90</v>
      </c>
      <c r="GV37" s="24">
        <v>16</v>
      </c>
      <c r="GW37" s="21">
        <v>90</v>
      </c>
      <c r="GX37" s="24">
        <v>19</v>
      </c>
      <c r="GY37" s="21">
        <v>90</v>
      </c>
      <c r="GZ37" s="24">
        <v>18</v>
      </c>
      <c r="HA37" s="21">
        <v>90</v>
      </c>
      <c r="HB37" s="24">
        <v>16</v>
      </c>
      <c r="HC37" s="21">
        <v>90</v>
      </c>
      <c r="HD37" s="24">
        <v>11</v>
      </c>
      <c r="HE37" s="21">
        <v>45</v>
      </c>
      <c r="HF37" s="6"/>
      <c r="HG37" s="21"/>
      <c r="HH37" s="21"/>
      <c r="HI37" s="21"/>
      <c r="HJ37" s="21"/>
      <c r="HK37" s="21"/>
      <c r="HL37" s="21"/>
      <c r="HM37" s="21"/>
      <c r="HN37" s="21"/>
      <c r="HO37" s="21"/>
      <c r="HP37" s="21"/>
      <c r="HQ37" s="21"/>
      <c r="HR37" s="21"/>
      <c r="HS37" s="21"/>
      <c r="HT37" s="21"/>
      <c r="HU37" s="21"/>
      <c r="HV37" s="6"/>
    </row>
    <row r="38" spans="1:233" ht="15.75" customHeight="1" x14ac:dyDescent="0.3">
      <c r="A38" s="6"/>
      <c r="B38" s="6"/>
      <c r="C38" s="35"/>
      <c r="D38" s="35"/>
      <c r="E38" s="14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X38" s="36"/>
      <c r="AY38" s="36"/>
      <c r="AZ38" s="36"/>
      <c r="BA38" s="36"/>
      <c r="BB38" s="36"/>
      <c r="BC38" s="36"/>
      <c r="BD38" s="36"/>
      <c r="BE38" s="36"/>
      <c r="BF38" s="36"/>
      <c r="BG38" s="36"/>
      <c r="BH38" s="36"/>
      <c r="BI38" s="36"/>
      <c r="BJ38" s="14"/>
      <c r="BK38" s="14"/>
      <c r="BL38" s="14"/>
      <c r="BM38" s="14"/>
      <c r="BN38" s="14"/>
      <c r="BO38" s="14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6"/>
      <c r="CU38" s="6"/>
      <c r="CV38" s="6"/>
      <c r="CW38" s="6"/>
      <c r="CX38" s="6"/>
      <c r="CY38" s="6"/>
      <c r="CZ38" s="6"/>
      <c r="DA38" s="6"/>
      <c r="DB38" s="6"/>
      <c r="DC38" s="6"/>
      <c r="DD38" s="6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6"/>
      <c r="EA38" s="6"/>
      <c r="EB38" s="6"/>
      <c r="EC38" s="6"/>
      <c r="ED38" s="6"/>
      <c r="EE38" s="14"/>
      <c r="EF38" s="36"/>
      <c r="EG38" s="36"/>
      <c r="EH38" s="36"/>
      <c r="EI38" s="36"/>
      <c r="EJ38" s="36"/>
      <c r="EK38" s="36"/>
      <c r="EL38" s="36"/>
      <c r="EM38" s="6"/>
      <c r="EN38" s="6"/>
      <c r="EO38" s="6"/>
      <c r="EP38" s="6"/>
      <c r="EQ38" s="6"/>
      <c r="ER38" s="6"/>
      <c r="ES38" s="6"/>
      <c r="ET38" s="14"/>
      <c r="EU38" s="6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6"/>
      <c r="FT38" s="6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  <c r="GN38" s="6"/>
      <c r="GO38" s="6"/>
      <c r="GP38" s="6"/>
      <c r="GQ38" s="6"/>
      <c r="GR38" s="6"/>
      <c r="GS38" s="6"/>
      <c r="GT38" s="6"/>
      <c r="GU38" s="6"/>
      <c r="GV38" s="6"/>
      <c r="GW38" s="6"/>
      <c r="GX38" s="6"/>
      <c r="GY38" s="6"/>
      <c r="GZ38" s="6"/>
      <c r="HA38" s="6"/>
      <c r="HB38" s="6"/>
      <c r="HC38" s="6"/>
      <c r="HD38" s="6"/>
      <c r="HE38" s="6"/>
      <c r="HF38" s="6"/>
      <c r="HG38" s="6"/>
      <c r="HH38" s="6"/>
      <c r="HI38" s="6"/>
      <c r="HJ38" s="6"/>
      <c r="HK38" s="6"/>
      <c r="HL38" s="6"/>
      <c r="HM38" s="6"/>
      <c r="HN38" s="6"/>
      <c r="HO38" s="6"/>
      <c r="HP38" s="6"/>
      <c r="HQ38" s="6"/>
      <c r="HR38" s="6"/>
      <c r="HS38" s="6"/>
      <c r="HT38" s="6"/>
      <c r="HU38" s="6"/>
      <c r="HV38" s="6"/>
      <c r="HW38" s="15"/>
      <c r="HX38" s="15"/>
      <c r="HY38" s="15"/>
    </row>
    <row r="39" spans="1:233" ht="15.75" customHeight="1" x14ac:dyDescent="0.3">
      <c r="A39" s="3">
        <v>31</v>
      </c>
      <c r="B39" s="21" t="s">
        <v>525</v>
      </c>
      <c r="C39" s="22">
        <v>41233</v>
      </c>
      <c r="D39" s="22">
        <v>41234</v>
      </c>
      <c r="E39" s="21">
        <f t="shared" ref="E39:E48" si="153">D39-C39</f>
        <v>1</v>
      </c>
      <c r="F39" s="21" t="s">
        <v>240</v>
      </c>
      <c r="G39" s="21"/>
      <c r="H39" s="23">
        <v>31734</v>
      </c>
      <c r="I39" s="21">
        <v>26</v>
      </c>
      <c r="J39" s="21"/>
      <c r="K39" s="21"/>
      <c r="L39" s="21" t="s">
        <v>534</v>
      </c>
      <c r="M39" s="21">
        <v>33</v>
      </c>
      <c r="N39" s="21">
        <v>14</v>
      </c>
      <c r="O39" s="21">
        <v>9</v>
      </c>
      <c r="P39" s="21" t="s">
        <v>535</v>
      </c>
      <c r="Q39" s="21">
        <v>1</v>
      </c>
      <c r="R39" s="21">
        <v>14</v>
      </c>
      <c r="S39" s="21" t="s">
        <v>272</v>
      </c>
      <c r="T39" s="21">
        <v>1</v>
      </c>
      <c r="U39" s="21">
        <v>0</v>
      </c>
      <c r="V39" s="21">
        <v>0</v>
      </c>
      <c r="W39" s="21">
        <v>0</v>
      </c>
      <c r="X39" s="6"/>
      <c r="Y39" s="24" t="s">
        <v>462</v>
      </c>
      <c r="Z39" s="21" t="s">
        <v>497</v>
      </c>
      <c r="AA39" s="25"/>
      <c r="AB39" s="25"/>
      <c r="AC39" s="21" t="s">
        <v>249</v>
      </c>
      <c r="AD39" s="21"/>
      <c r="AE39" s="21" t="s">
        <v>249</v>
      </c>
      <c r="AF39" s="21"/>
      <c r="AG39" s="21" t="s">
        <v>246</v>
      </c>
      <c r="AH39" s="21" t="s">
        <v>249</v>
      </c>
      <c r="AI39" s="21" t="s">
        <v>249</v>
      </c>
      <c r="AJ39" s="21" t="s">
        <v>246</v>
      </c>
      <c r="AK39" s="21">
        <v>5.17</v>
      </c>
      <c r="AL39" s="6"/>
      <c r="AM39" s="26" t="s">
        <v>250</v>
      </c>
      <c r="AN39" s="26" t="s">
        <v>274</v>
      </c>
      <c r="AO39" s="27">
        <v>5.17</v>
      </c>
      <c r="AP39" s="21">
        <v>2.97</v>
      </c>
      <c r="AQ39" s="21">
        <v>2</v>
      </c>
      <c r="AR39" s="21">
        <v>1.23</v>
      </c>
      <c r="AS39" s="21">
        <v>0.76</v>
      </c>
      <c r="AT39" s="21">
        <v>0.33</v>
      </c>
      <c r="AU39" s="21">
        <v>0.17</v>
      </c>
      <c r="AV39" s="21">
        <v>0.12</v>
      </c>
      <c r="AW39" s="21">
        <v>0.11</v>
      </c>
      <c r="AX39" s="28">
        <f t="shared" ref="AX39:AX48" si="154">LOGEST(AO39:AP39,AO$5:AP$5)-1</f>
        <v>-0.42553191489361708</v>
      </c>
      <c r="AY39" s="28">
        <f t="shared" ref="AY39:AY48" si="155">LOGEST(AO39:AQ39,AO$5:AQ$5)-1</f>
        <v>-0.37802958642887707</v>
      </c>
      <c r="AZ39" s="28">
        <f t="shared" ref="AZ39:AZ48" si="156">LOGEST(AO39:AR39,AO$5:AR$5)-1</f>
        <v>-0.37518460005821952</v>
      </c>
      <c r="BA39" s="28">
        <f t="shared" ref="BA39:BB39" si="157">LOGEST(AP39:AQ39,AP$5:AQ$5)-1</f>
        <v>-0.32659932659932678</v>
      </c>
      <c r="BB39" s="28">
        <f t="shared" si="157"/>
        <v>-0.38500000000000001</v>
      </c>
      <c r="BC39" s="28">
        <f t="shared" ref="BC39:BC48" si="158">LOGEST(AP39:AR39,AP$5:AR$5)-1</f>
        <v>-0.35646180055771814</v>
      </c>
      <c r="BD39" s="28">
        <f t="shared" ref="BD39:BF39" si="159">((AP39/AO39)*100)-100</f>
        <v>-42.553191489361694</v>
      </c>
      <c r="BE39" s="28">
        <f t="shared" si="159"/>
        <v>-32.659932659932664</v>
      </c>
      <c r="BF39" s="28">
        <f t="shared" si="159"/>
        <v>-38.5</v>
      </c>
      <c r="BG39" s="28">
        <f t="shared" ref="BG39:BG48" si="160">((AQ39/AO39)*100)-100</f>
        <v>-61.315280464216634</v>
      </c>
      <c r="BH39" s="28">
        <f t="shared" ref="BH39:BH48" si="161">((AR39/AO39)*100)-100</f>
        <v>-76.208897485493225</v>
      </c>
      <c r="BI39" s="28">
        <f t="shared" ref="BI39:BI48" si="162">((AR39/AP39)*100)-100</f>
        <v>-58.585858585858588</v>
      </c>
      <c r="BJ39" s="3">
        <f t="shared" ref="BJ39:BL39" si="163">AP39-AO39</f>
        <v>-2.1999999999999997</v>
      </c>
      <c r="BK39" s="3">
        <f t="shared" si="163"/>
        <v>-0.9700000000000002</v>
      </c>
      <c r="BL39" s="3">
        <f t="shared" si="163"/>
        <v>-0.77</v>
      </c>
      <c r="BM39" s="3">
        <f t="shared" ref="BM39:BM48" si="164">AQ39-AO39</f>
        <v>-3.17</v>
      </c>
      <c r="BN39" s="3">
        <f t="shared" ref="BN39:BN48" si="165">AR39-AO39</f>
        <v>-3.94</v>
      </c>
      <c r="BO39" s="3">
        <f t="shared" ref="BO39:BO48" si="166">AR39-AP39</f>
        <v>-1.7400000000000002</v>
      </c>
      <c r="BP39" s="24"/>
      <c r="BQ39" s="21">
        <v>243.2</v>
      </c>
      <c r="BR39" s="21">
        <v>188</v>
      </c>
      <c r="BS39" s="21">
        <v>145</v>
      </c>
      <c r="BT39" s="21">
        <v>83.8</v>
      </c>
      <c r="BU39" s="21">
        <v>60.7</v>
      </c>
      <c r="BV39" s="21">
        <v>61.6</v>
      </c>
      <c r="BW39" s="24">
        <v>36.6</v>
      </c>
      <c r="BX39" s="21">
        <v>36.5</v>
      </c>
      <c r="BY39" s="21">
        <v>37</v>
      </c>
      <c r="BZ39" s="21">
        <v>36.5</v>
      </c>
      <c r="CA39" s="21">
        <v>36</v>
      </c>
      <c r="CB39" s="21"/>
      <c r="CC39" s="21">
        <v>36.6</v>
      </c>
      <c r="CD39" s="21">
        <v>36</v>
      </c>
      <c r="CE39" s="21">
        <v>36</v>
      </c>
      <c r="CF39" s="6"/>
      <c r="CG39" s="24" t="s">
        <v>536</v>
      </c>
      <c r="CH39" s="21"/>
      <c r="CI39" s="21"/>
      <c r="CJ39" s="21"/>
      <c r="CK39" s="21"/>
      <c r="CL39" s="21"/>
      <c r="CM39" s="21"/>
      <c r="CN39" s="24" t="s">
        <v>537</v>
      </c>
      <c r="CO39" s="21"/>
      <c r="CP39" s="21"/>
      <c r="CQ39" s="21"/>
      <c r="CR39" s="21"/>
      <c r="CS39" s="21"/>
      <c r="CT39" s="21"/>
      <c r="CU39" s="24">
        <v>2</v>
      </c>
      <c r="CV39" s="21"/>
      <c r="CW39" s="21"/>
      <c r="CX39" s="21"/>
      <c r="CY39" s="21"/>
      <c r="CZ39" s="21"/>
      <c r="DA39" s="21"/>
      <c r="DB39" s="24" t="s">
        <v>538</v>
      </c>
      <c r="DC39" s="21"/>
      <c r="DD39" s="21"/>
      <c r="DE39" s="21"/>
      <c r="DF39" s="21"/>
      <c r="DG39" s="21"/>
      <c r="DH39" s="21"/>
      <c r="DI39" s="24" t="s">
        <v>400</v>
      </c>
      <c r="DJ39" s="21" t="s">
        <v>538</v>
      </c>
      <c r="DK39" s="21" t="s">
        <v>539</v>
      </c>
      <c r="DL39" s="21" t="s">
        <v>538</v>
      </c>
      <c r="DM39" s="21" t="s">
        <v>538</v>
      </c>
      <c r="DN39" s="21" t="s">
        <v>540</v>
      </c>
      <c r="DO39" s="21" t="s">
        <v>540</v>
      </c>
      <c r="DP39" s="26">
        <v>8</v>
      </c>
      <c r="DQ39" s="6"/>
      <c r="DR39" s="24">
        <v>152</v>
      </c>
      <c r="DS39" s="21">
        <v>45.2</v>
      </c>
      <c r="DT39" s="21">
        <v>107.3</v>
      </c>
      <c r="DU39" s="21">
        <v>41.9</v>
      </c>
      <c r="DV39" s="21">
        <v>42.2</v>
      </c>
      <c r="DW39" s="21">
        <v>41.5</v>
      </c>
      <c r="DX39" s="21">
        <v>40</v>
      </c>
      <c r="DY39" s="24">
        <v>0.4</v>
      </c>
      <c r="DZ39" s="21">
        <v>0.7</v>
      </c>
      <c r="EA39" s="21">
        <v>0.7</v>
      </c>
      <c r="EB39" s="21">
        <v>0.5</v>
      </c>
      <c r="EC39" s="21">
        <v>0.5</v>
      </c>
      <c r="ED39" s="21">
        <v>0.4</v>
      </c>
      <c r="EE39" s="21">
        <v>0.4</v>
      </c>
      <c r="EF39" s="29">
        <f t="shared" ref="EF39:EL39" si="167">DR39/DY39</f>
        <v>380</v>
      </c>
      <c r="EG39" s="30">
        <f t="shared" si="167"/>
        <v>64.571428571428584</v>
      </c>
      <c r="EH39" s="30">
        <f t="shared" si="167"/>
        <v>153.28571428571428</v>
      </c>
      <c r="EI39" s="30">
        <f t="shared" si="167"/>
        <v>83.8</v>
      </c>
      <c r="EJ39" s="30">
        <f t="shared" si="167"/>
        <v>84.4</v>
      </c>
      <c r="EK39" s="30">
        <f t="shared" si="167"/>
        <v>103.75</v>
      </c>
      <c r="EL39" s="30">
        <f t="shared" si="167"/>
        <v>100</v>
      </c>
      <c r="EM39" s="24">
        <v>1</v>
      </c>
      <c r="EN39" s="21">
        <v>1</v>
      </c>
      <c r="EO39" s="21">
        <v>1</v>
      </c>
      <c r="EP39" s="21">
        <v>1</v>
      </c>
      <c r="EQ39" s="21">
        <v>1</v>
      </c>
      <c r="ER39" s="21">
        <v>1</v>
      </c>
      <c r="ES39" s="21">
        <v>1</v>
      </c>
      <c r="ET39" s="24">
        <v>121</v>
      </c>
      <c r="EU39" s="21">
        <v>112</v>
      </c>
      <c r="EV39" s="21">
        <v>120</v>
      </c>
      <c r="EW39" s="21">
        <v>149</v>
      </c>
      <c r="EX39" s="21">
        <v>187</v>
      </c>
      <c r="EY39" s="21">
        <v>222</v>
      </c>
      <c r="EZ39" s="21">
        <v>281</v>
      </c>
      <c r="FA39" s="24">
        <v>7.2</v>
      </c>
      <c r="FB39" s="21">
        <v>9</v>
      </c>
      <c r="FC39" s="21">
        <v>8</v>
      </c>
      <c r="FD39" s="21">
        <v>6</v>
      </c>
      <c r="FE39" s="21">
        <v>5.7</v>
      </c>
      <c r="FF39" s="21">
        <v>5</v>
      </c>
      <c r="FG39" s="21">
        <v>6.5</v>
      </c>
      <c r="FH39" s="24">
        <v>15</v>
      </c>
      <c r="FI39" s="21">
        <v>15</v>
      </c>
      <c r="FJ39" s="21">
        <v>15</v>
      </c>
      <c r="FK39" s="21">
        <v>15</v>
      </c>
      <c r="FL39" s="21">
        <v>15</v>
      </c>
      <c r="FM39" s="21">
        <v>15</v>
      </c>
      <c r="FN39" s="21">
        <v>15</v>
      </c>
      <c r="FO39" s="24">
        <v>73</v>
      </c>
      <c r="FP39" s="21">
        <v>106</v>
      </c>
      <c r="FQ39" s="21">
        <v>96</v>
      </c>
      <c r="FR39" s="21">
        <v>108</v>
      </c>
      <c r="FS39" s="21">
        <v>103</v>
      </c>
      <c r="FT39" s="21">
        <v>111</v>
      </c>
      <c r="FU39" s="21">
        <v>105</v>
      </c>
      <c r="FV39" s="24">
        <v>0</v>
      </c>
      <c r="FW39" s="21">
        <v>0</v>
      </c>
      <c r="FX39" s="21">
        <v>0</v>
      </c>
      <c r="FY39" s="21">
        <v>0</v>
      </c>
      <c r="FZ39" s="21">
        <v>0</v>
      </c>
      <c r="GA39" s="21">
        <v>0</v>
      </c>
      <c r="GB39" s="21">
        <v>0</v>
      </c>
      <c r="GC39" s="24">
        <v>118</v>
      </c>
      <c r="GD39" s="21">
        <v>103</v>
      </c>
      <c r="GE39" s="21">
        <v>94</v>
      </c>
      <c r="GF39" s="21">
        <v>75</v>
      </c>
      <c r="GG39" s="21">
        <v>58</v>
      </c>
      <c r="GH39" s="21">
        <v>54</v>
      </c>
      <c r="GI39" s="21">
        <v>51</v>
      </c>
      <c r="GJ39" s="24">
        <v>910</v>
      </c>
      <c r="GK39" s="21">
        <v>2710</v>
      </c>
      <c r="GL39" s="21">
        <v>2470</v>
      </c>
      <c r="GM39" s="21">
        <v>2060</v>
      </c>
      <c r="GN39" s="21">
        <v>2380</v>
      </c>
      <c r="GO39" s="21">
        <v>3250</v>
      </c>
      <c r="GP39" s="31">
        <v>500</v>
      </c>
      <c r="GQ39" s="9"/>
      <c r="GR39" s="32">
        <v>9</v>
      </c>
      <c r="GS39" s="21">
        <v>15</v>
      </c>
      <c r="GT39" s="24">
        <v>8</v>
      </c>
      <c r="GU39" s="21">
        <v>15</v>
      </c>
      <c r="GV39" s="24">
        <v>10</v>
      </c>
      <c r="GW39" s="21">
        <v>45</v>
      </c>
      <c r="GX39" s="24">
        <v>11</v>
      </c>
      <c r="GY39" s="21">
        <v>45</v>
      </c>
      <c r="GZ39" s="24">
        <v>11</v>
      </c>
      <c r="HA39" s="21">
        <v>45</v>
      </c>
      <c r="HB39" s="24">
        <v>7</v>
      </c>
      <c r="HC39" s="21">
        <v>15</v>
      </c>
      <c r="HD39" s="24">
        <v>7</v>
      </c>
      <c r="HE39" s="21">
        <v>15</v>
      </c>
      <c r="HF39" s="6"/>
      <c r="HG39" s="21"/>
      <c r="HH39" s="21"/>
      <c r="HI39" s="21"/>
      <c r="HJ39" s="21"/>
      <c r="HK39" s="21"/>
      <c r="HL39" s="21"/>
      <c r="HM39" s="21"/>
      <c r="HN39" s="21"/>
      <c r="HO39" s="21"/>
      <c r="HP39" s="21"/>
      <c r="HQ39" s="21"/>
      <c r="HR39" s="21"/>
      <c r="HS39" s="21"/>
      <c r="HT39" s="21"/>
      <c r="HU39" s="21"/>
      <c r="HV39" s="6"/>
    </row>
    <row r="40" spans="1:233" ht="15.75" customHeight="1" x14ac:dyDescent="0.3">
      <c r="A40" s="3">
        <v>32</v>
      </c>
      <c r="B40" s="21" t="s">
        <v>525</v>
      </c>
      <c r="C40" s="22">
        <v>41234</v>
      </c>
      <c r="D40" s="22">
        <v>41235</v>
      </c>
      <c r="E40" s="21">
        <f t="shared" si="153"/>
        <v>1</v>
      </c>
      <c r="F40" s="21"/>
      <c r="G40" s="21"/>
      <c r="H40" s="23">
        <v>7632</v>
      </c>
      <c r="I40" s="21">
        <v>92</v>
      </c>
      <c r="J40" s="21"/>
      <c r="K40" s="21"/>
      <c r="L40" s="21" t="s">
        <v>541</v>
      </c>
      <c r="M40" s="21">
        <v>63</v>
      </c>
      <c r="N40" s="21">
        <v>73</v>
      </c>
      <c r="O40" s="21">
        <v>8</v>
      </c>
      <c r="P40" s="21" t="s">
        <v>542</v>
      </c>
      <c r="Q40" s="21">
        <v>1</v>
      </c>
      <c r="R40" s="21">
        <v>17</v>
      </c>
      <c r="S40" s="21" t="s">
        <v>272</v>
      </c>
      <c r="T40" s="21">
        <v>1</v>
      </c>
      <c r="U40" s="21">
        <v>0</v>
      </c>
      <c r="V40" s="21">
        <v>5</v>
      </c>
      <c r="W40" s="21">
        <v>5</v>
      </c>
      <c r="X40" s="6"/>
      <c r="Y40" s="24" t="s">
        <v>462</v>
      </c>
      <c r="Z40" s="21" t="s">
        <v>497</v>
      </c>
      <c r="AA40" s="25"/>
      <c r="AB40" s="25"/>
      <c r="AC40" s="21" t="s">
        <v>246</v>
      </c>
      <c r="AD40" s="21" t="s">
        <v>479</v>
      </c>
      <c r="AE40" s="21" t="s">
        <v>249</v>
      </c>
      <c r="AF40" s="21"/>
      <c r="AG40" s="21" t="s">
        <v>249</v>
      </c>
      <c r="AH40" s="21" t="s">
        <v>246</v>
      </c>
      <c r="AI40" s="21" t="s">
        <v>246</v>
      </c>
      <c r="AJ40" s="21" t="s">
        <v>246</v>
      </c>
      <c r="AK40" s="21">
        <v>0.87</v>
      </c>
      <c r="AL40" s="6"/>
      <c r="AM40" s="26" t="s">
        <v>250</v>
      </c>
      <c r="AN40" s="26" t="s">
        <v>274</v>
      </c>
      <c r="AO40" s="27">
        <v>0.87</v>
      </c>
      <c r="AP40" s="21">
        <v>1.78</v>
      </c>
      <c r="AQ40" s="21">
        <v>2.5099999999999998</v>
      </c>
      <c r="AR40" s="21">
        <v>1</v>
      </c>
      <c r="AS40" s="21">
        <v>0.8</v>
      </c>
      <c r="AT40" s="21">
        <v>0.43</v>
      </c>
      <c r="AU40" s="21">
        <v>0.26</v>
      </c>
      <c r="AV40" s="21">
        <v>0.19</v>
      </c>
      <c r="AW40" s="21">
        <v>0.1</v>
      </c>
      <c r="AX40" s="28">
        <f t="shared" si="154"/>
        <v>1.0459770114942533</v>
      </c>
      <c r="AY40" s="28">
        <f t="shared" si="155"/>
        <v>0.69854569301634273</v>
      </c>
      <c r="AZ40" s="28">
        <f t="shared" si="156"/>
        <v>7.9119638392058267E-2</v>
      </c>
      <c r="BA40" s="28">
        <f t="shared" ref="BA40:BB40" si="168">LOGEST(AP40:AQ40,AP$5:AQ$5)-1</f>
        <v>0.4101123595505618</v>
      </c>
      <c r="BB40" s="28">
        <f t="shared" si="168"/>
        <v>-0.60159362549800799</v>
      </c>
      <c r="BC40" s="28">
        <f t="shared" si="158"/>
        <v>-0.25046831100413847</v>
      </c>
      <c r="BD40" s="28">
        <f t="shared" ref="BD40:BF40" si="169">((AP40/AO40)*100)-100</f>
        <v>104.59770114942529</v>
      </c>
      <c r="BE40" s="28">
        <f t="shared" si="169"/>
        <v>41.011235955056151</v>
      </c>
      <c r="BF40" s="28">
        <f t="shared" si="169"/>
        <v>-60.159362549800797</v>
      </c>
      <c r="BG40" s="28">
        <f t="shared" si="160"/>
        <v>188.50574712643675</v>
      </c>
      <c r="BH40" s="28">
        <f t="shared" si="161"/>
        <v>14.94252873563218</v>
      </c>
      <c r="BI40" s="28">
        <f t="shared" si="162"/>
        <v>-43.82022471910112</v>
      </c>
      <c r="BJ40" s="3">
        <f t="shared" ref="BJ40:BL40" si="170">AP40-AO40</f>
        <v>0.91</v>
      </c>
      <c r="BK40" s="3">
        <f t="shared" si="170"/>
        <v>0.72999999999999976</v>
      </c>
      <c r="BL40" s="3">
        <f t="shared" si="170"/>
        <v>-1.5099999999999998</v>
      </c>
      <c r="BM40" s="3">
        <f t="shared" si="164"/>
        <v>1.6399999999999997</v>
      </c>
      <c r="BN40" s="3">
        <f t="shared" si="165"/>
        <v>0.13</v>
      </c>
      <c r="BO40" s="3">
        <f t="shared" si="166"/>
        <v>-0.78</v>
      </c>
      <c r="BP40" s="24">
        <v>111.8</v>
      </c>
      <c r="BQ40" s="21">
        <v>131.1</v>
      </c>
      <c r="BR40" s="21">
        <v>78</v>
      </c>
      <c r="BS40" s="21">
        <v>37.9</v>
      </c>
      <c r="BT40" s="21">
        <v>19.2</v>
      </c>
      <c r="BU40" s="21">
        <v>18</v>
      </c>
      <c r="BV40" s="21">
        <v>32.6</v>
      </c>
      <c r="BW40" s="24"/>
      <c r="BX40" s="21"/>
      <c r="BY40" s="21"/>
      <c r="BZ40" s="21">
        <v>36.5</v>
      </c>
      <c r="CA40" s="21">
        <v>36.6</v>
      </c>
      <c r="CB40" s="21">
        <v>36.6</v>
      </c>
      <c r="CC40" s="21"/>
      <c r="CD40" s="21"/>
      <c r="CE40" s="21">
        <v>36.5</v>
      </c>
      <c r="CF40" s="6"/>
      <c r="CG40" s="24" t="s">
        <v>543</v>
      </c>
      <c r="CH40" s="21"/>
      <c r="CI40" s="21"/>
      <c r="CJ40" s="21"/>
      <c r="CK40" s="21"/>
      <c r="CL40" s="21"/>
      <c r="CM40" s="21"/>
      <c r="CN40" s="24" t="s">
        <v>280</v>
      </c>
      <c r="CO40" s="21"/>
      <c r="CP40" s="21"/>
      <c r="CQ40" s="21"/>
      <c r="CR40" s="21"/>
      <c r="CS40" s="21"/>
      <c r="CT40" s="21"/>
      <c r="CU40" s="24">
        <v>1</v>
      </c>
      <c r="CV40" s="21"/>
      <c r="CW40" s="21"/>
      <c r="CX40" s="21"/>
      <c r="CY40" s="21"/>
      <c r="CZ40" s="21"/>
      <c r="DA40" s="21"/>
      <c r="DB40" s="24" t="s">
        <v>465</v>
      </c>
      <c r="DC40" s="21"/>
      <c r="DD40" s="21"/>
      <c r="DE40" s="21"/>
      <c r="DF40" s="21"/>
      <c r="DG40" s="21"/>
      <c r="DH40" s="21"/>
      <c r="DI40" s="24" t="s">
        <v>377</v>
      </c>
      <c r="DJ40" s="21" t="s">
        <v>377</v>
      </c>
      <c r="DK40" s="21" t="s">
        <v>377</v>
      </c>
      <c r="DL40" s="21" t="s">
        <v>377</v>
      </c>
      <c r="DM40" s="21" t="s">
        <v>377</v>
      </c>
      <c r="DN40" s="21" t="s">
        <v>544</v>
      </c>
      <c r="DO40" s="21" t="s">
        <v>544</v>
      </c>
      <c r="DP40" s="26">
        <v>8</v>
      </c>
      <c r="DQ40" s="6"/>
      <c r="DR40" s="24">
        <v>165.7</v>
      </c>
      <c r="DS40" s="21">
        <v>117.6</v>
      </c>
      <c r="DT40" s="21">
        <v>111.6</v>
      </c>
      <c r="DU40" s="21">
        <v>113.2</v>
      </c>
      <c r="DV40" s="21">
        <v>89.9</v>
      </c>
      <c r="DW40" s="21">
        <v>139</v>
      </c>
      <c r="DX40" s="21">
        <v>56.8</v>
      </c>
      <c r="DY40" s="24">
        <v>0.4</v>
      </c>
      <c r="DZ40" s="21">
        <v>0.4</v>
      </c>
      <c r="EA40" s="21">
        <v>0.4</v>
      </c>
      <c r="EB40" s="21">
        <v>0.4</v>
      </c>
      <c r="EC40" s="21">
        <v>0.4</v>
      </c>
      <c r="ED40" s="21">
        <v>0.4</v>
      </c>
      <c r="EE40" s="21">
        <v>0.21</v>
      </c>
      <c r="EF40" s="29">
        <f t="shared" ref="EF40:EL40" si="171">DR40/DY40</f>
        <v>414.24999999999994</v>
      </c>
      <c r="EG40" s="30">
        <f t="shared" si="171"/>
        <v>293.99999999999994</v>
      </c>
      <c r="EH40" s="30">
        <f t="shared" si="171"/>
        <v>278.99999999999994</v>
      </c>
      <c r="EI40" s="30">
        <f t="shared" si="171"/>
        <v>283</v>
      </c>
      <c r="EJ40" s="30">
        <f t="shared" si="171"/>
        <v>224.75</v>
      </c>
      <c r="EK40" s="30">
        <f t="shared" si="171"/>
        <v>347.5</v>
      </c>
      <c r="EL40" s="30">
        <f t="shared" si="171"/>
        <v>270.47619047619048</v>
      </c>
      <c r="EM40" s="24">
        <v>1</v>
      </c>
      <c r="EN40" s="21">
        <v>1</v>
      </c>
      <c r="EO40" s="21">
        <v>1</v>
      </c>
      <c r="EP40" s="21">
        <v>1</v>
      </c>
      <c r="EQ40" s="21">
        <v>1</v>
      </c>
      <c r="ER40" s="21">
        <v>1</v>
      </c>
      <c r="ES40" s="21">
        <v>1</v>
      </c>
      <c r="ET40" s="24">
        <v>112</v>
      </c>
      <c r="EU40" s="21">
        <v>107</v>
      </c>
      <c r="EV40" s="21">
        <v>81</v>
      </c>
      <c r="EW40" s="21">
        <v>74</v>
      </c>
      <c r="EX40" s="21">
        <v>71</v>
      </c>
      <c r="EY40" s="21">
        <v>64</v>
      </c>
      <c r="EZ40" s="21">
        <v>55</v>
      </c>
      <c r="FA40" s="24">
        <v>6</v>
      </c>
      <c r="FB40" s="21">
        <v>6</v>
      </c>
      <c r="FC40" s="21">
        <v>7</v>
      </c>
      <c r="FD40" s="21">
        <v>8</v>
      </c>
      <c r="FE40" s="21">
        <v>9</v>
      </c>
      <c r="FF40" s="21">
        <v>9.9</v>
      </c>
      <c r="FG40" s="21">
        <v>10</v>
      </c>
      <c r="FH40" s="24">
        <v>14</v>
      </c>
      <c r="FI40" s="21">
        <v>14</v>
      </c>
      <c r="FJ40" s="21">
        <v>14</v>
      </c>
      <c r="FK40" s="21">
        <v>14</v>
      </c>
      <c r="FL40" s="21">
        <v>14</v>
      </c>
      <c r="FM40" s="21">
        <v>14</v>
      </c>
      <c r="FN40" s="21">
        <v>14</v>
      </c>
      <c r="FO40" s="24">
        <v>76</v>
      </c>
      <c r="FP40" s="21">
        <v>75</v>
      </c>
      <c r="FQ40" s="21">
        <v>80</v>
      </c>
      <c r="FR40" s="21">
        <v>81</v>
      </c>
      <c r="FS40" s="21">
        <v>75</v>
      </c>
      <c r="FT40" s="21">
        <v>83</v>
      </c>
      <c r="FU40" s="21">
        <v>90</v>
      </c>
      <c r="FV40" s="24" t="s">
        <v>294</v>
      </c>
      <c r="FW40" s="21" t="s">
        <v>295</v>
      </c>
      <c r="FX40" s="21" t="s">
        <v>345</v>
      </c>
      <c r="FY40" s="21" t="s">
        <v>545</v>
      </c>
      <c r="FZ40" s="21" t="s">
        <v>394</v>
      </c>
      <c r="GA40" s="21">
        <v>0</v>
      </c>
      <c r="GB40" s="21">
        <v>0</v>
      </c>
      <c r="GC40" s="24">
        <v>119</v>
      </c>
      <c r="GD40" s="21">
        <v>211</v>
      </c>
      <c r="GE40" s="21">
        <v>216</v>
      </c>
      <c r="GF40" s="21">
        <v>163</v>
      </c>
      <c r="GG40" s="21">
        <v>119</v>
      </c>
      <c r="GH40" s="21">
        <v>93</v>
      </c>
      <c r="GI40" s="21">
        <v>90</v>
      </c>
      <c r="GJ40" s="24">
        <v>820</v>
      </c>
      <c r="GK40" s="21">
        <v>2200</v>
      </c>
      <c r="GL40" s="21">
        <v>3350</v>
      </c>
      <c r="GM40" s="21">
        <v>2750</v>
      </c>
      <c r="GN40" s="21">
        <v>1650</v>
      </c>
      <c r="GO40" s="21">
        <v>1220</v>
      </c>
      <c r="GP40" s="31">
        <v>1220</v>
      </c>
      <c r="GQ40" s="9"/>
      <c r="GR40" s="32">
        <v>12</v>
      </c>
      <c r="GS40" s="40">
        <v>45</v>
      </c>
      <c r="GT40" s="24">
        <v>15</v>
      </c>
      <c r="GU40" s="21">
        <v>80</v>
      </c>
      <c r="GV40" s="24">
        <v>19</v>
      </c>
      <c r="GW40" s="21">
        <v>90</v>
      </c>
      <c r="GX40" s="24">
        <v>15</v>
      </c>
      <c r="GY40" s="21">
        <v>80</v>
      </c>
      <c r="GZ40" s="24">
        <v>13</v>
      </c>
      <c r="HA40" s="21">
        <v>55</v>
      </c>
      <c r="HB40" s="24">
        <v>10</v>
      </c>
      <c r="HC40" s="21">
        <v>45</v>
      </c>
      <c r="HD40" s="24">
        <v>12</v>
      </c>
      <c r="HE40" s="21">
        <v>45</v>
      </c>
      <c r="HF40" s="6"/>
      <c r="HG40" s="21"/>
      <c r="HH40" s="21"/>
      <c r="HI40" s="21"/>
      <c r="HJ40" s="21"/>
      <c r="HK40" s="21"/>
      <c r="HL40" s="21"/>
      <c r="HM40" s="21"/>
      <c r="HN40" s="21"/>
      <c r="HO40" s="21"/>
      <c r="HP40" s="21"/>
      <c r="HQ40" s="21"/>
      <c r="HR40" s="21"/>
      <c r="HS40" s="21"/>
      <c r="HT40" s="21"/>
      <c r="HU40" s="21"/>
      <c r="HV40" s="6"/>
    </row>
    <row r="41" spans="1:233" ht="15.75" customHeight="1" x14ac:dyDescent="0.3">
      <c r="A41" s="3">
        <v>33</v>
      </c>
      <c r="B41" s="21" t="s">
        <v>525</v>
      </c>
      <c r="C41" s="22">
        <v>41235</v>
      </c>
      <c r="D41" s="22">
        <v>41235</v>
      </c>
      <c r="E41" s="21">
        <f t="shared" si="153"/>
        <v>0</v>
      </c>
      <c r="F41" s="21" t="s">
        <v>240</v>
      </c>
      <c r="G41" s="21"/>
      <c r="H41" s="23">
        <v>19815</v>
      </c>
      <c r="I41" s="21">
        <v>58</v>
      </c>
      <c r="J41" s="21"/>
      <c r="K41" s="21"/>
      <c r="L41" s="21" t="s">
        <v>546</v>
      </c>
      <c r="M41" s="21">
        <v>90</v>
      </c>
      <c r="N41" s="21">
        <v>96.7</v>
      </c>
      <c r="O41" s="21">
        <v>7</v>
      </c>
      <c r="P41" s="21" t="s">
        <v>547</v>
      </c>
      <c r="Q41" s="21">
        <v>1</v>
      </c>
      <c r="R41" s="21">
        <v>9</v>
      </c>
      <c r="S41" s="21" t="s">
        <v>548</v>
      </c>
      <c r="T41" s="21">
        <v>2</v>
      </c>
      <c r="U41" s="21">
        <v>6</v>
      </c>
      <c r="V41" s="21">
        <v>6</v>
      </c>
      <c r="W41" s="21">
        <v>6</v>
      </c>
      <c r="X41" s="6"/>
      <c r="Y41" s="24" t="s">
        <v>462</v>
      </c>
      <c r="Z41" s="21" t="s">
        <v>549</v>
      </c>
      <c r="AA41" s="25"/>
      <c r="AB41" s="25"/>
      <c r="AC41" s="21" t="s">
        <v>246</v>
      </c>
      <c r="AD41" s="21" t="s">
        <v>247</v>
      </c>
      <c r="AE41" s="21" t="s">
        <v>246</v>
      </c>
      <c r="AF41" s="21" t="s">
        <v>248</v>
      </c>
      <c r="AG41" s="21" t="s">
        <v>246</v>
      </c>
      <c r="AH41" s="21" t="s">
        <v>246</v>
      </c>
      <c r="AI41" s="21" t="s">
        <v>246</v>
      </c>
      <c r="AJ41" s="21" t="s">
        <v>246</v>
      </c>
      <c r="AK41" s="21">
        <v>8.86</v>
      </c>
      <c r="AL41" s="6"/>
      <c r="AM41" s="26" t="s">
        <v>250</v>
      </c>
      <c r="AN41" s="26" t="s">
        <v>274</v>
      </c>
      <c r="AO41" s="27">
        <v>7.86</v>
      </c>
      <c r="AP41" s="21">
        <v>9.06</v>
      </c>
      <c r="AQ41" s="21">
        <v>12.8</v>
      </c>
      <c r="AR41" s="21">
        <v>8</v>
      </c>
      <c r="AS41" s="21">
        <v>5.07</v>
      </c>
      <c r="AT41" s="21">
        <v>2.7</v>
      </c>
      <c r="AU41" s="21">
        <v>1.69</v>
      </c>
      <c r="AV41" s="21">
        <v>1.21</v>
      </c>
      <c r="AW41" s="21">
        <v>0.43</v>
      </c>
      <c r="AX41" s="28">
        <f t="shared" si="154"/>
        <v>0.15267175572519065</v>
      </c>
      <c r="AY41" s="28">
        <f t="shared" si="155"/>
        <v>0.27612645444539252</v>
      </c>
      <c r="AZ41" s="28">
        <f t="shared" si="156"/>
        <v>4.0658916053247562E-2</v>
      </c>
      <c r="BA41" s="28">
        <f t="shared" ref="BA41:BB41" si="172">LOGEST(AP41:AQ41,AP$5:AQ$5)-1</f>
        <v>0.41280353200882991</v>
      </c>
      <c r="BB41" s="28">
        <f t="shared" si="172"/>
        <v>-0.37500000000000011</v>
      </c>
      <c r="BC41" s="28">
        <f t="shared" si="158"/>
        <v>-6.0318028530120915E-2</v>
      </c>
      <c r="BD41" s="28">
        <f t="shared" ref="BD41:BF41" si="173">((AP41/AO41)*100)-100</f>
        <v>15.267175572519093</v>
      </c>
      <c r="BE41" s="28">
        <f t="shared" si="173"/>
        <v>41.280353200883013</v>
      </c>
      <c r="BF41" s="28">
        <f t="shared" si="173"/>
        <v>-37.5</v>
      </c>
      <c r="BG41" s="28">
        <f t="shared" si="160"/>
        <v>62.849872773536902</v>
      </c>
      <c r="BH41" s="28">
        <f t="shared" si="161"/>
        <v>1.7811704834605564</v>
      </c>
      <c r="BI41" s="28">
        <f t="shared" si="162"/>
        <v>-11.699779249448127</v>
      </c>
      <c r="BJ41" s="3">
        <f t="shared" ref="BJ41:BL41" si="174">AP41-AO41</f>
        <v>1.2000000000000002</v>
      </c>
      <c r="BK41" s="3">
        <f t="shared" si="174"/>
        <v>3.74</v>
      </c>
      <c r="BL41" s="3">
        <f t="shared" si="174"/>
        <v>-4.8000000000000007</v>
      </c>
      <c r="BM41" s="3">
        <f t="shared" si="164"/>
        <v>4.9400000000000004</v>
      </c>
      <c r="BN41" s="3">
        <f t="shared" si="165"/>
        <v>0.13999999999999968</v>
      </c>
      <c r="BO41" s="3">
        <f t="shared" si="166"/>
        <v>-1.0600000000000005</v>
      </c>
      <c r="BP41" s="24"/>
      <c r="BQ41" s="21">
        <v>235.5</v>
      </c>
      <c r="BR41" s="21">
        <v>156.4</v>
      </c>
      <c r="BS41" s="21">
        <v>97.7</v>
      </c>
      <c r="BT41" s="21">
        <v>66</v>
      </c>
      <c r="BU41" s="21">
        <v>57.3</v>
      </c>
      <c r="BV41" s="21">
        <v>77</v>
      </c>
      <c r="BW41" s="24">
        <v>35</v>
      </c>
      <c r="BX41" s="21">
        <v>36</v>
      </c>
      <c r="BY41" s="21">
        <v>36</v>
      </c>
      <c r="BZ41" s="21">
        <v>36</v>
      </c>
      <c r="CA41" s="21">
        <v>37</v>
      </c>
      <c r="CB41" s="21">
        <v>38</v>
      </c>
      <c r="CC41" s="21">
        <v>39.1</v>
      </c>
      <c r="CD41" s="21">
        <v>36</v>
      </c>
      <c r="CE41" s="21">
        <v>36.5</v>
      </c>
      <c r="CF41" s="6"/>
      <c r="CG41" s="24" t="s">
        <v>550</v>
      </c>
      <c r="CH41" s="21"/>
      <c r="CI41" s="21"/>
      <c r="CJ41" s="21"/>
      <c r="CK41" s="21" t="s">
        <v>551</v>
      </c>
      <c r="CL41" s="21" t="s">
        <v>552</v>
      </c>
      <c r="CM41" s="21"/>
      <c r="CN41" s="24" t="s">
        <v>553</v>
      </c>
      <c r="CO41" s="21"/>
      <c r="CP41" s="21"/>
      <c r="CQ41" s="21" t="s">
        <v>554</v>
      </c>
      <c r="CR41" s="21" t="s">
        <v>555</v>
      </c>
      <c r="CS41" s="21"/>
      <c r="CT41" s="21"/>
      <c r="CU41" s="24">
        <v>1</v>
      </c>
      <c r="CV41" s="21"/>
      <c r="CW41" s="21"/>
      <c r="CX41" s="21">
        <v>3</v>
      </c>
      <c r="CY41" s="21">
        <v>4</v>
      </c>
      <c r="CZ41" s="21"/>
      <c r="DA41" s="21"/>
      <c r="DB41" s="24" t="s">
        <v>556</v>
      </c>
      <c r="DC41" s="21"/>
      <c r="DD41" s="21"/>
      <c r="DE41" s="21" t="s">
        <v>266</v>
      </c>
      <c r="DF41" s="21" t="s">
        <v>557</v>
      </c>
      <c r="DG41" s="21"/>
      <c r="DH41" s="21"/>
      <c r="DI41" s="24" t="s">
        <v>418</v>
      </c>
      <c r="DJ41" s="21" t="s">
        <v>558</v>
      </c>
      <c r="DK41" s="21" t="s">
        <v>418</v>
      </c>
      <c r="DL41" s="21" t="s">
        <v>418</v>
      </c>
      <c r="DM41" s="21" t="s">
        <v>557</v>
      </c>
      <c r="DN41" s="21" t="s">
        <v>557</v>
      </c>
      <c r="DO41" s="21" t="s">
        <v>557</v>
      </c>
      <c r="DP41" s="26">
        <v>8</v>
      </c>
      <c r="DQ41" s="41"/>
      <c r="DR41" s="24">
        <v>173.7</v>
      </c>
      <c r="DS41" s="21">
        <v>194.9</v>
      </c>
      <c r="DT41" s="21">
        <v>108.5</v>
      </c>
      <c r="DU41" s="21">
        <v>116.6</v>
      </c>
      <c r="DV41" s="21">
        <v>104.2</v>
      </c>
      <c r="DW41" s="21">
        <v>118.8</v>
      </c>
      <c r="DX41" s="21">
        <v>130</v>
      </c>
      <c r="DY41" s="24">
        <v>0.4</v>
      </c>
      <c r="DZ41" s="21">
        <v>0.4</v>
      </c>
      <c r="EA41" s="21">
        <v>0.3</v>
      </c>
      <c r="EB41" s="21">
        <v>0.3</v>
      </c>
      <c r="EC41" s="21">
        <v>0.3</v>
      </c>
      <c r="ED41" s="21">
        <v>0.3</v>
      </c>
      <c r="EE41" s="21">
        <v>0.3</v>
      </c>
      <c r="EF41" s="29">
        <f t="shared" ref="EF41:EL41" si="175">DR41/DY41</f>
        <v>434.24999999999994</v>
      </c>
      <c r="EG41" s="30">
        <f t="shared" si="175"/>
        <v>487.25</v>
      </c>
      <c r="EH41" s="30">
        <f t="shared" si="175"/>
        <v>361.66666666666669</v>
      </c>
      <c r="EI41" s="30">
        <f t="shared" si="175"/>
        <v>388.66666666666669</v>
      </c>
      <c r="EJ41" s="30">
        <f t="shared" si="175"/>
        <v>347.33333333333337</v>
      </c>
      <c r="EK41" s="30">
        <f t="shared" si="175"/>
        <v>396</v>
      </c>
      <c r="EL41" s="30">
        <f t="shared" si="175"/>
        <v>433.33333333333337</v>
      </c>
      <c r="EM41" s="24">
        <v>1</v>
      </c>
      <c r="EN41" s="21">
        <v>1</v>
      </c>
      <c r="EO41" s="21">
        <v>1</v>
      </c>
      <c r="EP41" s="21">
        <v>1</v>
      </c>
      <c r="EQ41" s="21">
        <v>1</v>
      </c>
      <c r="ER41" s="21">
        <v>1</v>
      </c>
      <c r="ES41" s="21">
        <v>1</v>
      </c>
      <c r="ET41" s="24">
        <v>166</v>
      </c>
      <c r="EU41" s="21">
        <v>144</v>
      </c>
      <c r="EV41" s="21">
        <v>248</v>
      </c>
      <c r="EW41" s="21">
        <v>147</v>
      </c>
      <c r="EX41" s="21">
        <v>162</v>
      </c>
      <c r="EY41" s="21">
        <v>154</v>
      </c>
      <c r="EZ41" s="21">
        <v>177</v>
      </c>
      <c r="FA41" s="24">
        <v>161</v>
      </c>
      <c r="FB41" s="21">
        <v>165</v>
      </c>
      <c r="FC41" s="21">
        <v>118</v>
      </c>
      <c r="FD41" s="21">
        <v>82.4</v>
      </c>
      <c r="FE41" s="21">
        <v>64.7</v>
      </c>
      <c r="FF41" s="21">
        <v>54.2</v>
      </c>
      <c r="FG41" s="21">
        <v>43.3</v>
      </c>
      <c r="FH41" s="24">
        <v>3</v>
      </c>
      <c r="FI41" s="21">
        <v>3</v>
      </c>
      <c r="FJ41" s="21">
        <v>3</v>
      </c>
      <c r="FK41" s="21">
        <v>3</v>
      </c>
      <c r="FL41" s="21">
        <v>3</v>
      </c>
      <c r="FM41" s="21">
        <v>11</v>
      </c>
      <c r="FN41" s="21">
        <v>11</v>
      </c>
      <c r="FO41" s="24">
        <v>66</v>
      </c>
      <c r="FP41" s="21">
        <v>72</v>
      </c>
      <c r="FQ41" s="21">
        <v>76</v>
      </c>
      <c r="FR41" s="21">
        <v>66</v>
      </c>
      <c r="FS41" s="21">
        <v>87</v>
      </c>
      <c r="FT41" s="21">
        <v>76</v>
      </c>
      <c r="FU41" s="21">
        <v>70</v>
      </c>
      <c r="FV41" s="24" t="s">
        <v>559</v>
      </c>
      <c r="FW41" s="21" t="s">
        <v>560</v>
      </c>
      <c r="FX41" s="21" t="s">
        <v>310</v>
      </c>
      <c r="FY41" s="21" t="s">
        <v>494</v>
      </c>
      <c r="FZ41" s="21" t="s">
        <v>494</v>
      </c>
      <c r="GA41" s="21" t="s">
        <v>334</v>
      </c>
      <c r="GB41" s="21">
        <v>0</v>
      </c>
      <c r="GC41" s="24">
        <v>352</v>
      </c>
      <c r="GD41" s="21">
        <v>371</v>
      </c>
      <c r="GE41" s="21">
        <v>241</v>
      </c>
      <c r="GF41" s="21">
        <v>238</v>
      </c>
      <c r="GG41" s="21">
        <v>205</v>
      </c>
      <c r="GH41" s="21">
        <v>141</v>
      </c>
      <c r="GI41" s="21">
        <v>124</v>
      </c>
      <c r="GJ41" s="24">
        <v>1880</v>
      </c>
      <c r="GK41" s="21">
        <v>3540</v>
      </c>
      <c r="GL41" s="21">
        <v>4390</v>
      </c>
      <c r="GM41" s="21">
        <v>4340</v>
      </c>
      <c r="GN41" s="21">
        <v>4430</v>
      </c>
      <c r="GO41" s="21">
        <v>2300</v>
      </c>
      <c r="GP41" s="31">
        <v>2140</v>
      </c>
      <c r="GQ41" s="9"/>
      <c r="GR41" s="32">
        <v>14</v>
      </c>
      <c r="GS41" s="21">
        <v>55</v>
      </c>
      <c r="GT41" s="24">
        <v>17</v>
      </c>
      <c r="GU41" s="21">
        <v>90</v>
      </c>
      <c r="GV41" s="24">
        <v>17</v>
      </c>
      <c r="GW41" s="21">
        <v>90</v>
      </c>
      <c r="GX41" s="24">
        <v>18</v>
      </c>
      <c r="GY41" s="21">
        <v>90</v>
      </c>
      <c r="GZ41" s="24">
        <v>17</v>
      </c>
      <c r="HA41" s="21">
        <v>90</v>
      </c>
      <c r="HB41" s="24">
        <v>13</v>
      </c>
      <c r="HC41" s="21">
        <v>55</v>
      </c>
      <c r="HD41" s="24">
        <v>10</v>
      </c>
      <c r="HE41" s="21">
        <v>45</v>
      </c>
      <c r="HF41" s="6"/>
      <c r="HG41" s="21"/>
      <c r="HH41" s="21"/>
      <c r="HI41" s="21"/>
      <c r="HJ41" s="21"/>
      <c r="HK41" s="21"/>
      <c r="HL41" s="21"/>
      <c r="HM41" s="21"/>
      <c r="HN41" s="21"/>
      <c r="HO41" s="21"/>
      <c r="HP41" s="21"/>
      <c r="HQ41" s="21"/>
      <c r="HR41" s="21"/>
      <c r="HS41" s="21"/>
      <c r="HT41" s="21"/>
      <c r="HU41" s="21"/>
      <c r="HV41" s="6"/>
    </row>
    <row r="42" spans="1:233" ht="15.75" customHeight="1" x14ac:dyDescent="0.3">
      <c r="A42" s="7">
        <v>34</v>
      </c>
      <c r="B42" s="42" t="s">
        <v>525</v>
      </c>
      <c r="C42" s="43">
        <v>41241</v>
      </c>
      <c r="D42" s="43">
        <v>41241</v>
      </c>
      <c r="E42" s="21">
        <f t="shared" si="153"/>
        <v>0</v>
      </c>
      <c r="F42" s="42"/>
      <c r="G42" s="42" t="s">
        <v>561</v>
      </c>
      <c r="H42" s="44">
        <v>13963</v>
      </c>
      <c r="I42" s="42">
        <v>74</v>
      </c>
      <c r="J42" s="42"/>
      <c r="K42" s="42"/>
      <c r="L42" s="42" t="s">
        <v>562</v>
      </c>
      <c r="M42" s="42">
        <v>99</v>
      </c>
      <c r="N42" s="42">
        <v>98.4</v>
      </c>
      <c r="O42" s="42">
        <v>6</v>
      </c>
      <c r="P42" s="42" t="s">
        <v>548</v>
      </c>
      <c r="Q42" s="42">
        <v>2</v>
      </c>
      <c r="R42" s="42">
        <v>6</v>
      </c>
      <c r="S42" s="42" t="s">
        <v>548</v>
      </c>
      <c r="T42" s="42">
        <v>2</v>
      </c>
      <c r="U42" s="42">
        <v>6</v>
      </c>
      <c r="V42" s="42">
        <v>4</v>
      </c>
      <c r="W42" s="42">
        <v>4</v>
      </c>
      <c r="X42" s="9"/>
      <c r="Y42" s="45" t="s">
        <v>462</v>
      </c>
      <c r="Z42" s="42" t="s">
        <v>563</v>
      </c>
      <c r="AA42" s="46"/>
      <c r="AB42" s="46"/>
      <c r="AC42" s="42" t="s">
        <v>249</v>
      </c>
      <c r="AD42" s="42"/>
      <c r="AE42" s="42" t="s">
        <v>246</v>
      </c>
      <c r="AF42" s="42" t="s">
        <v>248</v>
      </c>
      <c r="AG42" s="42" t="s">
        <v>246</v>
      </c>
      <c r="AH42" s="42" t="s">
        <v>246</v>
      </c>
      <c r="AI42" s="42" t="s">
        <v>246</v>
      </c>
      <c r="AJ42" s="42" t="s">
        <v>249</v>
      </c>
      <c r="AK42" s="42">
        <v>0.35</v>
      </c>
      <c r="AL42" s="47"/>
      <c r="AM42" s="26" t="s">
        <v>250</v>
      </c>
      <c r="AN42" s="48" t="s">
        <v>274</v>
      </c>
      <c r="AO42" s="27">
        <v>0.31</v>
      </c>
      <c r="AP42" s="21">
        <v>0.34</v>
      </c>
      <c r="AQ42" s="21">
        <v>0.37</v>
      </c>
      <c r="AR42" s="21">
        <v>0.48</v>
      </c>
      <c r="AS42" s="21">
        <v>0.51</v>
      </c>
      <c r="AT42" s="21">
        <v>0.52</v>
      </c>
      <c r="AU42" s="21">
        <v>0.28000000000000003</v>
      </c>
      <c r="AV42" s="21">
        <v>0.06</v>
      </c>
      <c r="AW42" s="21"/>
      <c r="AX42" s="28">
        <f t="shared" si="154"/>
        <v>9.6774193548387233E-2</v>
      </c>
      <c r="AY42" s="28">
        <f t="shared" si="155"/>
        <v>9.2496401411361173E-2</v>
      </c>
      <c r="AZ42" s="28">
        <f t="shared" si="156"/>
        <v>0.14983664071146108</v>
      </c>
      <c r="BA42" s="28">
        <f t="shared" ref="BA42:BB42" si="176">LOGEST(AP42:AQ42,AP$5:AQ$5)-1</f>
        <v>8.8235294117646967E-2</v>
      </c>
      <c r="BB42" s="28">
        <f t="shared" si="176"/>
        <v>0.29729729729729737</v>
      </c>
      <c r="BC42" s="28">
        <f t="shared" si="158"/>
        <v>0.18817705157200915</v>
      </c>
      <c r="BD42" s="28">
        <f t="shared" ref="BD42:BF42" si="177">((AP42/AO42)*100)-100</f>
        <v>9.6774193548387188</v>
      </c>
      <c r="BE42" s="28">
        <f t="shared" si="177"/>
        <v>8.8235294117646959</v>
      </c>
      <c r="BF42" s="28">
        <f t="shared" si="177"/>
        <v>29.72972972972974</v>
      </c>
      <c r="BG42" s="28">
        <f t="shared" si="160"/>
        <v>19.354838709677423</v>
      </c>
      <c r="BH42" s="28">
        <f t="shared" si="161"/>
        <v>54.838709677419359</v>
      </c>
      <c r="BI42" s="28">
        <f t="shared" si="162"/>
        <v>41.176470588235276</v>
      </c>
      <c r="BJ42" s="3">
        <f t="shared" ref="BJ42:BL42" si="178">AP42-AO42</f>
        <v>3.0000000000000027E-2</v>
      </c>
      <c r="BK42" s="3">
        <f t="shared" si="178"/>
        <v>2.9999999999999971E-2</v>
      </c>
      <c r="BL42" s="3">
        <f t="shared" si="178"/>
        <v>0.10999999999999999</v>
      </c>
      <c r="BM42" s="3">
        <f t="shared" si="164"/>
        <v>0.06</v>
      </c>
      <c r="BN42" s="3">
        <f t="shared" si="165"/>
        <v>0.16999999999999998</v>
      </c>
      <c r="BO42" s="3">
        <f t="shared" si="166"/>
        <v>0.13999999999999996</v>
      </c>
      <c r="BP42" s="45">
        <v>117.4</v>
      </c>
      <c r="BQ42" s="42">
        <v>181.2</v>
      </c>
      <c r="BR42" s="42">
        <v>112.1</v>
      </c>
      <c r="BS42" s="42">
        <v>101.8</v>
      </c>
      <c r="BT42" s="42">
        <v>53.8</v>
      </c>
      <c r="BU42" s="42">
        <v>19</v>
      </c>
      <c r="BV42" s="42"/>
      <c r="BW42" s="45">
        <v>36</v>
      </c>
      <c r="BX42" s="42">
        <v>36</v>
      </c>
      <c r="BY42" s="42">
        <v>36</v>
      </c>
      <c r="BZ42" s="42">
        <v>36.9</v>
      </c>
      <c r="CA42" s="42">
        <v>36.4</v>
      </c>
      <c r="CB42" s="42">
        <v>36.9</v>
      </c>
      <c r="CC42" s="42">
        <v>35</v>
      </c>
      <c r="CD42" s="42">
        <v>36</v>
      </c>
      <c r="CE42" s="42"/>
      <c r="CF42" s="6"/>
      <c r="CG42" s="45" t="s">
        <v>564</v>
      </c>
      <c r="CH42" s="42"/>
      <c r="CI42" s="42"/>
      <c r="CJ42" s="42"/>
      <c r="CK42" s="42"/>
      <c r="CL42" s="42"/>
      <c r="CM42" s="42"/>
      <c r="CN42" s="45" t="s">
        <v>565</v>
      </c>
      <c r="CO42" s="42"/>
      <c r="CP42" s="42"/>
      <c r="CQ42" s="42"/>
      <c r="CR42" s="42"/>
      <c r="CS42" s="42"/>
      <c r="CT42" s="42"/>
      <c r="CU42" s="45">
        <v>3</v>
      </c>
      <c r="CV42" s="42"/>
      <c r="CW42" s="42"/>
      <c r="CX42" s="42"/>
      <c r="CY42" s="42"/>
      <c r="CZ42" s="42"/>
      <c r="DA42" s="42"/>
      <c r="DB42" s="45" t="s">
        <v>566</v>
      </c>
      <c r="DC42" s="42"/>
      <c r="DD42" s="42"/>
      <c r="DE42" s="42"/>
      <c r="DF42" s="42"/>
      <c r="DG42" s="42"/>
      <c r="DH42" s="42"/>
      <c r="DI42" s="45" t="s">
        <v>567</v>
      </c>
      <c r="DJ42" s="42" t="s">
        <v>568</v>
      </c>
      <c r="DK42" s="42" t="s">
        <v>569</v>
      </c>
      <c r="DL42" s="42" t="s">
        <v>570</v>
      </c>
      <c r="DM42" s="42" t="s">
        <v>570</v>
      </c>
      <c r="DN42" s="42" t="s">
        <v>570</v>
      </c>
      <c r="DO42" s="42"/>
      <c r="DP42" s="26">
        <v>8</v>
      </c>
      <c r="DQ42" s="41"/>
      <c r="DR42" s="45">
        <v>79.2</v>
      </c>
      <c r="DS42" s="42">
        <v>81</v>
      </c>
      <c r="DT42" s="42">
        <v>57.9</v>
      </c>
      <c r="DU42" s="42">
        <v>99.5</v>
      </c>
      <c r="DV42" s="42">
        <v>128.5</v>
      </c>
      <c r="DW42" s="42">
        <v>109.6</v>
      </c>
      <c r="DX42" s="42"/>
      <c r="DY42" s="45">
        <v>0.7</v>
      </c>
      <c r="DZ42" s="42">
        <v>0.6</v>
      </c>
      <c r="EA42" s="42">
        <v>0.5</v>
      </c>
      <c r="EB42" s="42">
        <v>0.3</v>
      </c>
      <c r="EC42" s="42">
        <v>0.35</v>
      </c>
      <c r="ED42" s="42">
        <v>0.35</v>
      </c>
      <c r="EE42" s="42"/>
      <c r="EF42" s="29">
        <f t="shared" ref="EF42:EK42" si="179">DR42/DY42</f>
        <v>113.14285714285715</v>
      </c>
      <c r="EG42" s="30">
        <f t="shared" si="179"/>
        <v>135</v>
      </c>
      <c r="EH42" s="30">
        <f t="shared" si="179"/>
        <v>115.8</v>
      </c>
      <c r="EI42" s="30">
        <f t="shared" si="179"/>
        <v>331.66666666666669</v>
      </c>
      <c r="EJ42" s="30">
        <f t="shared" si="179"/>
        <v>367.14285714285717</v>
      </c>
      <c r="EK42" s="30">
        <f t="shared" si="179"/>
        <v>313.14285714285717</v>
      </c>
      <c r="EL42" s="30"/>
      <c r="EM42" s="24">
        <v>1</v>
      </c>
      <c r="EN42" s="21">
        <v>1</v>
      </c>
      <c r="EO42" s="21">
        <v>1</v>
      </c>
      <c r="EP42" s="21">
        <v>1</v>
      </c>
      <c r="EQ42" s="21">
        <v>1</v>
      </c>
      <c r="ER42" s="21">
        <v>1</v>
      </c>
      <c r="ES42" s="21"/>
      <c r="ET42" s="45">
        <v>216</v>
      </c>
      <c r="EU42" s="42">
        <v>279</v>
      </c>
      <c r="EV42" s="42">
        <v>141</v>
      </c>
      <c r="EW42" s="42">
        <v>142</v>
      </c>
      <c r="EX42" s="42">
        <v>141</v>
      </c>
      <c r="EY42" s="42">
        <v>290</v>
      </c>
      <c r="EZ42" s="42"/>
      <c r="FA42" s="45">
        <v>9</v>
      </c>
      <c r="FB42" s="42">
        <v>9</v>
      </c>
      <c r="FC42" s="42">
        <v>8</v>
      </c>
      <c r="FD42" s="42">
        <v>11.2</v>
      </c>
      <c r="FE42" s="42">
        <v>11</v>
      </c>
      <c r="FF42" s="42">
        <v>8.9</v>
      </c>
      <c r="FG42" s="42"/>
      <c r="FH42" s="45">
        <v>3</v>
      </c>
      <c r="FI42" s="42">
        <v>3</v>
      </c>
      <c r="FJ42" s="42">
        <v>3</v>
      </c>
      <c r="FK42" s="42">
        <v>3</v>
      </c>
      <c r="FL42" s="42">
        <v>3</v>
      </c>
      <c r="FM42" s="42">
        <v>3</v>
      </c>
      <c r="FN42" s="42"/>
      <c r="FO42" s="45">
        <v>50</v>
      </c>
      <c r="FP42" s="42">
        <v>78</v>
      </c>
      <c r="FQ42" s="42">
        <v>63</v>
      </c>
      <c r="FR42" s="42">
        <v>87</v>
      </c>
      <c r="FS42" s="42">
        <v>95</v>
      </c>
      <c r="FT42" s="42">
        <v>82</v>
      </c>
      <c r="FU42" s="42"/>
      <c r="FV42" s="45" t="s">
        <v>392</v>
      </c>
      <c r="FW42" s="42" t="s">
        <v>430</v>
      </c>
      <c r="FX42" s="42" t="s">
        <v>321</v>
      </c>
      <c r="FY42" s="42" t="s">
        <v>345</v>
      </c>
      <c r="FZ42" s="42">
        <v>0</v>
      </c>
      <c r="GA42" s="42">
        <v>0</v>
      </c>
      <c r="GB42" s="42"/>
      <c r="GC42" s="45">
        <v>66</v>
      </c>
      <c r="GD42" s="42">
        <v>62</v>
      </c>
      <c r="GE42" s="42">
        <v>67</v>
      </c>
      <c r="GF42" s="42">
        <v>64</v>
      </c>
      <c r="GG42" s="42">
        <v>56</v>
      </c>
      <c r="GH42" s="42">
        <v>119</v>
      </c>
      <c r="GI42" s="42"/>
      <c r="GJ42" s="45">
        <v>3590</v>
      </c>
      <c r="GK42" s="42">
        <v>3010</v>
      </c>
      <c r="GL42" s="42">
        <v>3370</v>
      </c>
      <c r="GM42" s="42">
        <v>4200</v>
      </c>
      <c r="GN42" s="42">
        <v>3160</v>
      </c>
      <c r="GO42" s="42">
        <v>1880</v>
      </c>
      <c r="GP42" s="49"/>
      <c r="GQ42" s="9"/>
      <c r="GR42" s="50">
        <v>16</v>
      </c>
      <c r="GS42" s="42">
        <v>90</v>
      </c>
      <c r="GT42" s="45">
        <v>18</v>
      </c>
      <c r="GU42" s="42">
        <v>90</v>
      </c>
      <c r="GV42" s="45">
        <v>13</v>
      </c>
      <c r="GW42" s="42">
        <v>55</v>
      </c>
      <c r="GX42" s="45">
        <v>18</v>
      </c>
      <c r="GY42" s="42">
        <v>90</v>
      </c>
      <c r="GZ42" s="45">
        <v>13</v>
      </c>
      <c r="HA42" s="42">
        <v>55</v>
      </c>
      <c r="HB42" s="45">
        <v>13</v>
      </c>
      <c r="HC42" s="42">
        <v>55</v>
      </c>
      <c r="HD42" s="45"/>
      <c r="HE42" s="42"/>
      <c r="HF42" s="6"/>
      <c r="HG42" s="21"/>
      <c r="HH42" s="21"/>
      <c r="HI42" s="21"/>
      <c r="HJ42" s="21"/>
      <c r="HK42" s="21"/>
      <c r="HL42" s="21"/>
      <c r="HM42" s="21"/>
      <c r="HN42" s="21"/>
      <c r="HO42" s="21"/>
      <c r="HP42" s="21"/>
      <c r="HQ42" s="21"/>
      <c r="HR42" s="21"/>
      <c r="HS42" s="21"/>
      <c r="HT42" s="21"/>
      <c r="HU42" s="21"/>
      <c r="HV42" s="6"/>
    </row>
    <row r="43" spans="1:233" ht="15.75" customHeight="1" x14ac:dyDescent="0.3">
      <c r="A43" s="3">
        <v>35</v>
      </c>
      <c r="B43" s="21" t="s">
        <v>431</v>
      </c>
      <c r="C43" s="22">
        <v>41228</v>
      </c>
      <c r="D43" s="22">
        <v>41235</v>
      </c>
      <c r="E43" s="21">
        <f t="shared" si="153"/>
        <v>7</v>
      </c>
      <c r="F43" s="21"/>
      <c r="G43" s="21"/>
      <c r="H43" s="23">
        <v>18535</v>
      </c>
      <c r="I43" s="21">
        <v>62</v>
      </c>
      <c r="J43" s="21"/>
      <c r="K43" s="21"/>
      <c r="L43" s="21" t="s">
        <v>571</v>
      </c>
      <c r="M43" s="21">
        <v>41</v>
      </c>
      <c r="N43" s="21">
        <v>26.6</v>
      </c>
      <c r="O43" s="21">
        <v>20</v>
      </c>
      <c r="P43" s="21" t="s">
        <v>547</v>
      </c>
      <c r="Q43" s="21">
        <v>1</v>
      </c>
      <c r="R43" s="21">
        <v>45</v>
      </c>
      <c r="S43" s="21" t="s">
        <v>272</v>
      </c>
      <c r="T43" s="21">
        <v>1</v>
      </c>
      <c r="U43" s="21">
        <v>9</v>
      </c>
      <c r="V43" s="21">
        <v>2</v>
      </c>
      <c r="W43" s="21">
        <v>2</v>
      </c>
      <c r="X43" s="9"/>
      <c r="Y43" s="24" t="s">
        <v>513</v>
      </c>
      <c r="Z43" s="21" t="s">
        <v>572</v>
      </c>
      <c r="AA43" s="25"/>
      <c r="AB43" s="25"/>
      <c r="AC43" s="21" t="s">
        <v>246</v>
      </c>
      <c r="AD43" s="21" t="s">
        <v>247</v>
      </c>
      <c r="AE43" s="21" t="s">
        <v>246</v>
      </c>
      <c r="AF43" s="21" t="s">
        <v>248</v>
      </c>
      <c r="AG43" s="21" t="s">
        <v>246</v>
      </c>
      <c r="AH43" s="21" t="s">
        <v>246</v>
      </c>
      <c r="AI43" s="21" t="s">
        <v>249</v>
      </c>
      <c r="AJ43" s="21" t="s">
        <v>246</v>
      </c>
      <c r="AK43" s="21">
        <v>1.93</v>
      </c>
      <c r="AL43" s="47"/>
      <c r="AM43" s="26" t="s">
        <v>250</v>
      </c>
      <c r="AN43" s="26" t="s">
        <v>274</v>
      </c>
      <c r="AO43" s="27">
        <v>1.93</v>
      </c>
      <c r="AP43" s="21">
        <v>26.3</v>
      </c>
      <c r="AQ43" s="21">
        <v>41.42</v>
      </c>
      <c r="AR43" s="21">
        <v>29.38</v>
      </c>
      <c r="AS43" s="21">
        <v>22.2</v>
      </c>
      <c r="AT43" s="21">
        <v>8.93</v>
      </c>
      <c r="AU43" s="21">
        <v>4</v>
      </c>
      <c r="AV43" s="21">
        <v>2.42</v>
      </c>
      <c r="AW43" s="21">
        <v>1.36</v>
      </c>
      <c r="AX43" s="28">
        <f t="shared" si="154"/>
        <v>12.626943005181346</v>
      </c>
      <c r="AY43" s="28">
        <f t="shared" si="155"/>
        <v>3.6326169598158096</v>
      </c>
      <c r="AZ43" s="28">
        <f t="shared" si="156"/>
        <v>1.3685021284425471</v>
      </c>
      <c r="BA43" s="28">
        <f t="shared" ref="BA43:BB43" si="180">LOGEST(AP43:AQ43,AP$5:AQ$5)-1</f>
        <v>0.57490494296577976</v>
      </c>
      <c r="BB43" s="28">
        <f t="shared" si="180"/>
        <v>-0.29068083051665883</v>
      </c>
      <c r="BC43" s="28">
        <f t="shared" si="158"/>
        <v>5.6934371737288103E-2</v>
      </c>
      <c r="BD43" s="28">
        <f t="shared" ref="BD43:BF43" si="181">((AP43/AO43)*100)-100</f>
        <v>1262.6943005181347</v>
      </c>
      <c r="BE43" s="28">
        <f t="shared" si="181"/>
        <v>57.490494296577964</v>
      </c>
      <c r="BF43" s="28">
        <f t="shared" si="181"/>
        <v>-29.068083051665866</v>
      </c>
      <c r="BG43" s="28">
        <f t="shared" si="160"/>
        <v>2046.1139896373061</v>
      </c>
      <c r="BH43" s="28">
        <f t="shared" si="161"/>
        <v>1422.279792746114</v>
      </c>
      <c r="BI43" s="28">
        <f t="shared" si="162"/>
        <v>11.711026615969573</v>
      </c>
      <c r="BJ43" s="3">
        <f t="shared" ref="BJ43:BL43" si="182">AP43-AO43</f>
        <v>24.37</v>
      </c>
      <c r="BK43" s="3">
        <f t="shared" si="182"/>
        <v>15.120000000000001</v>
      </c>
      <c r="BL43" s="3">
        <f t="shared" si="182"/>
        <v>-12.040000000000003</v>
      </c>
      <c r="BM43" s="3">
        <f t="shared" si="164"/>
        <v>39.49</v>
      </c>
      <c r="BN43" s="3">
        <f t="shared" si="165"/>
        <v>27.45</v>
      </c>
      <c r="BO43" s="3">
        <f t="shared" si="166"/>
        <v>3.0799999999999983</v>
      </c>
      <c r="BP43" s="24"/>
      <c r="BQ43" s="21">
        <v>213.8</v>
      </c>
      <c r="BR43" s="21">
        <v>261.2</v>
      </c>
      <c r="BS43" s="21">
        <v>147.5</v>
      </c>
      <c r="BT43" s="21">
        <v>89.1</v>
      </c>
      <c r="BU43" s="21">
        <v>63.9</v>
      </c>
      <c r="BV43" s="21">
        <v>38.1</v>
      </c>
      <c r="BW43" s="24">
        <v>37</v>
      </c>
      <c r="BX43" s="21"/>
      <c r="BY43" s="21">
        <v>39.4</v>
      </c>
      <c r="BZ43" s="21">
        <v>37.5</v>
      </c>
      <c r="CA43" s="21">
        <v>36.4</v>
      </c>
      <c r="CB43" s="21">
        <v>36</v>
      </c>
      <c r="CC43" s="21">
        <v>35.9</v>
      </c>
      <c r="CD43" s="21">
        <v>36.4</v>
      </c>
      <c r="CE43" s="21">
        <v>36.5</v>
      </c>
      <c r="CF43" s="9"/>
      <c r="CG43" s="24" t="s">
        <v>573</v>
      </c>
      <c r="CH43" s="21"/>
      <c r="CI43" s="21"/>
      <c r="CJ43" s="21"/>
      <c r="CK43" s="21"/>
      <c r="CL43" s="21"/>
      <c r="CM43" s="21"/>
      <c r="CN43" s="24" t="s">
        <v>574</v>
      </c>
      <c r="CO43" s="21"/>
      <c r="CP43" s="21"/>
      <c r="CQ43" s="21"/>
      <c r="CR43" s="21"/>
      <c r="CS43" s="21"/>
      <c r="CT43" s="21"/>
      <c r="CU43" s="24">
        <v>2</v>
      </c>
      <c r="CV43" s="21"/>
      <c r="CW43" s="21"/>
      <c r="CX43" s="21"/>
      <c r="CY43" s="21"/>
      <c r="CZ43" s="21"/>
      <c r="DA43" s="21"/>
      <c r="DB43" s="24" t="s">
        <v>575</v>
      </c>
      <c r="DC43" s="21"/>
      <c r="DD43" s="21"/>
      <c r="DE43" s="21"/>
      <c r="DF43" s="21"/>
      <c r="DG43" s="21"/>
      <c r="DH43" s="21"/>
      <c r="DI43" s="24" t="s">
        <v>576</v>
      </c>
      <c r="DJ43" s="21" t="s">
        <v>577</v>
      </c>
      <c r="DK43" s="21" t="s">
        <v>578</v>
      </c>
      <c r="DL43" s="21" t="s">
        <v>578</v>
      </c>
      <c r="DM43" s="21" t="s">
        <v>578</v>
      </c>
      <c r="DN43" s="21" t="s">
        <v>352</v>
      </c>
      <c r="DO43" s="21" t="s">
        <v>352</v>
      </c>
      <c r="DP43" s="26">
        <v>8</v>
      </c>
      <c r="DQ43" s="41"/>
      <c r="DR43" s="24">
        <v>99.3</v>
      </c>
      <c r="DS43" s="21">
        <v>82.3</v>
      </c>
      <c r="DT43" s="21">
        <v>107.8</v>
      </c>
      <c r="DU43" s="21">
        <v>71.5</v>
      </c>
      <c r="DV43" s="21">
        <v>72.2</v>
      </c>
      <c r="DW43" s="21">
        <v>88.6</v>
      </c>
      <c r="DX43" s="21">
        <v>93.3</v>
      </c>
      <c r="DY43" s="24">
        <v>0.5</v>
      </c>
      <c r="DZ43" s="21">
        <v>0.5</v>
      </c>
      <c r="EA43" s="21">
        <v>0.4</v>
      </c>
      <c r="EB43" s="21">
        <v>0.3</v>
      </c>
      <c r="EC43" s="21">
        <v>0.3</v>
      </c>
      <c r="ED43" s="21">
        <v>0.21</v>
      </c>
      <c r="EE43" s="21">
        <v>0.21</v>
      </c>
      <c r="EF43" s="29">
        <f t="shared" ref="EF43:EL43" si="183">DR43/DY43</f>
        <v>198.6</v>
      </c>
      <c r="EG43" s="30">
        <f t="shared" si="183"/>
        <v>164.6</v>
      </c>
      <c r="EH43" s="30">
        <f t="shared" si="183"/>
        <v>269.5</v>
      </c>
      <c r="EI43" s="30">
        <f t="shared" si="183"/>
        <v>238.33333333333334</v>
      </c>
      <c r="EJ43" s="30">
        <f t="shared" si="183"/>
        <v>240.66666666666669</v>
      </c>
      <c r="EK43" s="30">
        <f t="shared" si="183"/>
        <v>421.90476190476187</v>
      </c>
      <c r="EL43" s="30">
        <f t="shared" si="183"/>
        <v>444.28571428571428</v>
      </c>
      <c r="EM43" s="24">
        <v>1</v>
      </c>
      <c r="EN43" s="21">
        <v>1</v>
      </c>
      <c r="EO43" s="21">
        <v>1</v>
      </c>
      <c r="EP43" s="21">
        <v>1</v>
      </c>
      <c r="EQ43" s="21">
        <v>1</v>
      </c>
      <c r="ER43" s="21">
        <v>1</v>
      </c>
      <c r="ES43" s="21">
        <v>1</v>
      </c>
      <c r="ET43" s="24">
        <v>511</v>
      </c>
      <c r="EU43" s="21">
        <v>450</v>
      </c>
      <c r="EV43" s="21">
        <v>437</v>
      </c>
      <c r="EW43" s="21">
        <v>420</v>
      </c>
      <c r="EX43" s="21">
        <v>355</v>
      </c>
      <c r="EY43" s="21">
        <v>391</v>
      </c>
      <c r="EZ43" s="21">
        <v>418</v>
      </c>
      <c r="FA43" s="24">
        <v>22.4</v>
      </c>
      <c r="FB43" s="21">
        <v>22.4</v>
      </c>
      <c r="FC43" s="21">
        <v>10.6</v>
      </c>
      <c r="FD43" s="21">
        <v>8</v>
      </c>
      <c r="FE43" s="21">
        <v>7.7</v>
      </c>
      <c r="FF43" s="21">
        <v>7.2</v>
      </c>
      <c r="FG43" s="21">
        <v>6.6</v>
      </c>
      <c r="FH43" s="24">
        <v>9</v>
      </c>
      <c r="FI43" s="21">
        <v>10</v>
      </c>
      <c r="FJ43" s="21">
        <v>10</v>
      </c>
      <c r="FK43" s="21">
        <v>10</v>
      </c>
      <c r="FL43" s="21">
        <v>11</v>
      </c>
      <c r="FM43" s="21">
        <v>11</v>
      </c>
      <c r="FN43" s="21">
        <v>15</v>
      </c>
      <c r="FO43" s="24">
        <v>66</v>
      </c>
      <c r="FP43" s="21">
        <v>70</v>
      </c>
      <c r="FQ43" s="21">
        <v>67</v>
      </c>
      <c r="FR43" s="21">
        <v>71</v>
      </c>
      <c r="FS43" s="21">
        <v>71</v>
      </c>
      <c r="FT43" s="21">
        <v>80</v>
      </c>
      <c r="FU43" s="21">
        <v>82</v>
      </c>
      <c r="FV43" s="24" t="s">
        <v>295</v>
      </c>
      <c r="FW43" s="21" t="s">
        <v>295</v>
      </c>
      <c r="FX43" s="21" t="s">
        <v>310</v>
      </c>
      <c r="FY43" s="21">
        <v>0</v>
      </c>
      <c r="FZ43" s="21">
        <v>0</v>
      </c>
      <c r="GA43" s="21">
        <v>0</v>
      </c>
      <c r="GB43" s="21">
        <v>0</v>
      </c>
      <c r="GC43" s="24">
        <v>113</v>
      </c>
      <c r="GD43" s="21">
        <v>172</v>
      </c>
      <c r="GE43" s="21">
        <v>117</v>
      </c>
      <c r="GF43" s="21">
        <v>95</v>
      </c>
      <c r="GG43" s="21">
        <v>85</v>
      </c>
      <c r="GH43" s="21">
        <v>101</v>
      </c>
      <c r="GI43" s="21">
        <v>92</v>
      </c>
      <c r="GJ43" s="24">
        <v>1090</v>
      </c>
      <c r="GK43" s="21">
        <v>1140</v>
      </c>
      <c r="GL43" s="21">
        <v>2160</v>
      </c>
      <c r="GM43" s="21">
        <v>2880</v>
      </c>
      <c r="GN43" s="21">
        <v>2950</v>
      </c>
      <c r="GO43" s="21">
        <v>2730</v>
      </c>
      <c r="GP43" s="31">
        <v>1400</v>
      </c>
      <c r="GQ43" s="9"/>
      <c r="GR43" s="32">
        <v>12</v>
      </c>
      <c r="GS43" s="21">
        <v>40</v>
      </c>
      <c r="GT43" s="24">
        <v>17</v>
      </c>
      <c r="GU43" s="21">
        <v>90</v>
      </c>
      <c r="GV43" s="24">
        <v>13</v>
      </c>
      <c r="GW43" s="21">
        <v>55</v>
      </c>
      <c r="GX43" s="24">
        <v>11</v>
      </c>
      <c r="GY43" s="21">
        <v>55</v>
      </c>
      <c r="GZ43" s="24">
        <v>10</v>
      </c>
      <c r="HA43" s="21">
        <v>55</v>
      </c>
      <c r="HB43" s="24">
        <v>9</v>
      </c>
      <c r="HC43" s="21">
        <v>20</v>
      </c>
      <c r="HD43" s="24">
        <v>7</v>
      </c>
      <c r="HE43" s="21">
        <v>15</v>
      </c>
      <c r="HF43" s="6"/>
      <c r="HG43" s="21"/>
      <c r="HH43" s="21"/>
      <c r="HI43" s="21"/>
      <c r="HJ43" s="21"/>
      <c r="HK43" s="21"/>
      <c r="HL43" s="21"/>
      <c r="HM43" s="21"/>
      <c r="HN43" s="21"/>
      <c r="HO43" s="21"/>
      <c r="HP43" s="21"/>
      <c r="HQ43" s="21"/>
      <c r="HR43" s="21"/>
      <c r="HS43" s="21"/>
      <c r="HT43" s="21"/>
      <c r="HU43" s="21"/>
      <c r="HV43" s="6"/>
    </row>
    <row r="44" spans="1:233" ht="15.75" customHeight="1" x14ac:dyDescent="0.3">
      <c r="A44" s="51">
        <v>36</v>
      </c>
      <c r="B44" s="52" t="s">
        <v>431</v>
      </c>
      <c r="C44" s="53">
        <v>41243</v>
      </c>
      <c r="D44" s="53">
        <v>41246</v>
      </c>
      <c r="E44" s="21">
        <f t="shared" si="153"/>
        <v>3</v>
      </c>
      <c r="F44" s="52"/>
      <c r="G44" s="52" t="s">
        <v>579</v>
      </c>
      <c r="H44" s="54">
        <v>9712</v>
      </c>
      <c r="I44" s="52">
        <v>86</v>
      </c>
      <c r="J44" s="52"/>
      <c r="K44" s="52"/>
      <c r="L44" s="52" t="s">
        <v>580</v>
      </c>
      <c r="M44" s="52">
        <v>66</v>
      </c>
      <c r="N44" s="52">
        <v>78.5</v>
      </c>
      <c r="O44" s="52">
        <v>11</v>
      </c>
      <c r="P44" s="52" t="s">
        <v>548</v>
      </c>
      <c r="Q44" s="52">
        <v>2</v>
      </c>
      <c r="R44" s="52">
        <v>11</v>
      </c>
      <c r="S44" s="52" t="s">
        <v>548</v>
      </c>
      <c r="T44" s="52">
        <v>2</v>
      </c>
      <c r="U44" s="52">
        <v>11</v>
      </c>
      <c r="V44" s="52">
        <v>6</v>
      </c>
      <c r="W44" s="52">
        <v>0</v>
      </c>
      <c r="X44" s="9"/>
      <c r="Y44" s="55" t="s">
        <v>513</v>
      </c>
      <c r="Z44" s="52" t="s">
        <v>497</v>
      </c>
      <c r="AA44" s="56"/>
      <c r="AB44" s="56"/>
      <c r="AC44" s="52" t="s">
        <v>249</v>
      </c>
      <c r="AD44" s="52"/>
      <c r="AE44" s="52" t="s">
        <v>246</v>
      </c>
      <c r="AF44" s="52" t="s">
        <v>248</v>
      </c>
      <c r="AG44" s="52" t="s">
        <v>246</v>
      </c>
      <c r="AH44" s="52" t="s">
        <v>246</v>
      </c>
      <c r="AI44" s="52" t="s">
        <v>246</v>
      </c>
      <c r="AJ44" s="52" t="s">
        <v>246</v>
      </c>
      <c r="AK44" s="52">
        <v>1.24</v>
      </c>
      <c r="AL44" s="47"/>
      <c r="AM44" s="26" t="s">
        <v>250</v>
      </c>
      <c r="AN44" s="57" t="s">
        <v>251</v>
      </c>
      <c r="AO44" s="27">
        <v>1.24</v>
      </c>
      <c r="AP44" s="21">
        <v>2.04</v>
      </c>
      <c r="AQ44" s="21">
        <v>4.62</v>
      </c>
      <c r="AR44" s="21">
        <v>4.41</v>
      </c>
      <c r="AS44" s="21">
        <v>5.33</v>
      </c>
      <c r="AT44" s="21">
        <v>3.58</v>
      </c>
      <c r="AU44" s="21">
        <v>2.83</v>
      </c>
      <c r="AV44" s="21">
        <v>1.55</v>
      </c>
      <c r="AW44" s="21">
        <v>0.87</v>
      </c>
      <c r="AX44" s="28">
        <f t="shared" si="154"/>
        <v>0.64516129032258074</v>
      </c>
      <c r="AY44" s="28">
        <f t="shared" si="155"/>
        <v>0.9302348177392572</v>
      </c>
      <c r="AZ44" s="28">
        <f t="shared" si="156"/>
        <v>0.58783822256503981</v>
      </c>
      <c r="BA44" s="28">
        <f t="shared" ref="BA44:BB44" si="184">LOGEST(AP44:AQ44,AP$5:AQ$5)-1</f>
        <v>1.2647058823529411</v>
      </c>
      <c r="BB44" s="28">
        <f t="shared" si="184"/>
        <v>-4.5454545454545414E-2</v>
      </c>
      <c r="BC44" s="28">
        <f t="shared" si="158"/>
        <v>0.47029408822941021</v>
      </c>
      <c r="BD44" s="28">
        <f t="shared" ref="BD44:BF44" si="185">((AP44/AO44)*100)-100</f>
        <v>64.516129032258078</v>
      </c>
      <c r="BE44" s="28">
        <f t="shared" si="185"/>
        <v>126.47058823529412</v>
      </c>
      <c r="BF44" s="28">
        <f t="shared" si="185"/>
        <v>-4.5454545454545467</v>
      </c>
      <c r="BG44" s="28">
        <f t="shared" si="160"/>
        <v>272.58064516129036</v>
      </c>
      <c r="BH44" s="28">
        <f t="shared" si="161"/>
        <v>255.64516129032262</v>
      </c>
      <c r="BI44" s="28">
        <f t="shared" si="162"/>
        <v>116.17647058823528</v>
      </c>
      <c r="BJ44" s="3">
        <f t="shared" ref="BJ44:BL44" si="186">AP44-AO44</f>
        <v>0.8</v>
      </c>
      <c r="BK44" s="3">
        <f t="shared" si="186"/>
        <v>2.58</v>
      </c>
      <c r="BL44" s="3">
        <f t="shared" si="186"/>
        <v>-0.20999999999999996</v>
      </c>
      <c r="BM44" s="3">
        <f t="shared" si="164"/>
        <v>3.38</v>
      </c>
      <c r="BN44" s="3">
        <f t="shared" si="165"/>
        <v>3.17</v>
      </c>
      <c r="BO44" s="3">
        <f t="shared" si="166"/>
        <v>2.37</v>
      </c>
      <c r="BP44" s="55"/>
      <c r="BQ44" s="52">
        <v>281</v>
      </c>
      <c r="BR44" s="52">
        <v>248.6</v>
      </c>
      <c r="BS44" s="52">
        <v>149.5</v>
      </c>
      <c r="BT44" s="52">
        <v>88.5</v>
      </c>
      <c r="BU44" s="52">
        <v>58.3</v>
      </c>
      <c r="BV44" s="52">
        <v>39.6</v>
      </c>
      <c r="BW44" s="55">
        <v>37.9</v>
      </c>
      <c r="BX44" s="52">
        <v>37.9</v>
      </c>
      <c r="BY44" s="52">
        <v>38</v>
      </c>
      <c r="BZ44" s="52">
        <v>38</v>
      </c>
      <c r="CA44" s="52">
        <v>38.4</v>
      </c>
      <c r="CB44" s="52">
        <v>38</v>
      </c>
      <c r="CC44" s="52">
        <v>38.4</v>
      </c>
      <c r="CD44" s="52">
        <v>37</v>
      </c>
      <c r="CE44" s="52">
        <v>38.5</v>
      </c>
      <c r="CF44" s="6"/>
      <c r="CG44" s="55" t="s">
        <v>581</v>
      </c>
      <c r="CH44" s="52" t="s">
        <v>582</v>
      </c>
      <c r="CI44" s="52" t="s">
        <v>583</v>
      </c>
      <c r="CJ44" s="52"/>
      <c r="CK44" s="52"/>
      <c r="CL44" s="52"/>
      <c r="CM44" s="52"/>
      <c r="CN44" s="55" t="s">
        <v>584</v>
      </c>
      <c r="CO44" s="52"/>
      <c r="CP44" s="52" t="s">
        <v>303</v>
      </c>
      <c r="CQ44" s="52"/>
      <c r="CR44" s="52"/>
      <c r="CS44" s="52"/>
      <c r="CT44" s="52"/>
      <c r="CU44" s="55">
        <v>1</v>
      </c>
      <c r="CV44" s="52"/>
      <c r="CW44" s="52"/>
      <c r="CX44" s="52"/>
      <c r="CY44" s="52"/>
      <c r="CZ44" s="52"/>
      <c r="DA44" s="52"/>
      <c r="DB44" s="55" t="s">
        <v>255</v>
      </c>
      <c r="DC44" s="52"/>
      <c r="DD44" s="52"/>
      <c r="DE44" s="52"/>
      <c r="DF44" s="52"/>
      <c r="DG44" s="52"/>
      <c r="DH44" s="52"/>
      <c r="DI44" s="55" t="s">
        <v>585</v>
      </c>
      <c r="DJ44" s="52" t="s">
        <v>585</v>
      </c>
      <c r="DK44" s="52" t="s">
        <v>586</v>
      </c>
      <c r="DL44" s="52" t="s">
        <v>586</v>
      </c>
      <c r="DM44" s="52" t="s">
        <v>586</v>
      </c>
      <c r="DN44" s="52" t="s">
        <v>586</v>
      </c>
      <c r="DO44" s="52"/>
      <c r="DP44" s="26">
        <v>8</v>
      </c>
      <c r="DQ44" s="41"/>
      <c r="DR44" s="55">
        <v>60.4</v>
      </c>
      <c r="DS44" s="52">
        <v>128</v>
      </c>
      <c r="DT44" s="52">
        <v>142</v>
      </c>
      <c r="DU44" s="52">
        <v>100.4</v>
      </c>
      <c r="DV44" s="52">
        <v>75.2</v>
      </c>
      <c r="DW44" s="52">
        <v>74.3</v>
      </c>
      <c r="DX44" s="52">
        <v>90</v>
      </c>
      <c r="DY44" s="55">
        <v>0.5</v>
      </c>
      <c r="DZ44" s="52">
        <v>0.7</v>
      </c>
      <c r="EA44" s="52">
        <v>0.5</v>
      </c>
      <c r="EB44" s="52">
        <v>0.5</v>
      </c>
      <c r="EC44" s="52">
        <v>0.5</v>
      </c>
      <c r="ED44" s="52">
        <v>0.5</v>
      </c>
      <c r="EE44" s="52">
        <v>0.5</v>
      </c>
      <c r="EF44" s="29">
        <f t="shared" ref="EF44:EL44" si="187">DR44/DY44</f>
        <v>120.8</v>
      </c>
      <c r="EG44" s="30">
        <f t="shared" si="187"/>
        <v>182.85714285714286</v>
      </c>
      <c r="EH44" s="30">
        <f t="shared" si="187"/>
        <v>284</v>
      </c>
      <c r="EI44" s="30">
        <f t="shared" si="187"/>
        <v>200.8</v>
      </c>
      <c r="EJ44" s="30">
        <f t="shared" si="187"/>
        <v>150.4</v>
      </c>
      <c r="EK44" s="30">
        <f t="shared" si="187"/>
        <v>148.6</v>
      </c>
      <c r="EL44" s="30">
        <f t="shared" si="187"/>
        <v>180</v>
      </c>
      <c r="EM44" s="24">
        <v>1</v>
      </c>
      <c r="EN44" s="21">
        <v>1</v>
      </c>
      <c r="EO44" s="21">
        <v>1</v>
      </c>
      <c r="EP44" s="21">
        <v>1</v>
      </c>
      <c r="EQ44" s="21">
        <v>1</v>
      </c>
      <c r="ER44" s="21">
        <v>1</v>
      </c>
      <c r="ES44" s="21">
        <v>1</v>
      </c>
      <c r="ET44" s="55">
        <v>183</v>
      </c>
      <c r="EU44" s="52">
        <v>183</v>
      </c>
      <c r="EV44" s="52">
        <v>203</v>
      </c>
      <c r="EW44" s="52">
        <v>201</v>
      </c>
      <c r="EX44" s="52">
        <v>156</v>
      </c>
      <c r="EY44" s="52">
        <v>150</v>
      </c>
      <c r="EZ44" s="52">
        <v>165</v>
      </c>
      <c r="FA44" s="55">
        <v>8.4</v>
      </c>
      <c r="FB44" s="52">
        <v>8.4</v>
      </c>
      <c r="FC44" s="52">
        <v>7.6</v>
      </c>
      <c r="FD44" s="52">
        <v>7.6</v>
      </c>
      <c r="FE44" s="52">
        <v>6.4</v>
      </c>
      <c r="FF44" s="52">
        <v>6.6</v>
      </c>
      <c r="FG44" s="52">
        <v>5</v>
      </c>
      <c r="FH44" s="55">
        <v>11</v>
      </c>
      <c r="FI44" s="52">
        <v>9</v>
      </c>
      <c r="FJ44" s="52">
        <v>9</v>
      </c>
      <c r="FK44" s="52">
        <v>6</v>
      </c>
      <c r="FL44" s="52">
        <v>8</v>
      </c>
      <c r="FM44" s="52">
        <v>6</v>
      </c>
      <c r="FN44" s="52">
        <v>6</v>
      </c>
      <c r="FO44" s="55">
        <v>65</v>
      </c>
      <c r="FP44" s="52">
        <v>70</v>
      </c>
      <c r="FQ44" s="52">
        <v>70</v>
      </c>
      <c r="FR44" s="52">
        <v>80</v>
      </c>
      <c r="FS44" s="52">
        <v>66</v>
      </c>
      <c r="FT44" s="52">
        <v>73</v>
      </c>
      <c r="FU44" s="52">
        <v>66</v>
      </c>
      <c r="FV44" s="55" t="s">
        <v>587</v>
      </c>
      <c r="FW44" s="52" t="s">
        <v>508</v>
      </c>
      <c r="FX44" s="52" t="s">
        <v>430</v>
      </c>
      <c r="FY44" s="52" t="s">
        <v>345</v>
      </c>
      <c r="FZ44" s="52">
        <v>0</v>
      </c>
      <c r="GA44" s="52">
        <v>0</v>
      </c>
      <c r="GB44" s="52">
        <v>0</v>
      </c>
      <c r="GC44" s="55">
        <v>140</v>
      </c>
      <c r="GD44" s="52">
        <v>140</v>
      </c>
      <c r="GE44" s="52">
        <v>154</v>
      </c>
      <c r="GF44" s="52">
        <v>167</v>
      </c>
      <c r="GG44" s="52">
        <v>180</v>
      </c>
      <c r="GH44" s="52">
        <v>159</v>
      </c>
      <c r="GI44" s="52">
        <v>148</v>
      </c>
      <c r="GJ44" s="55">
        <v>1180</v>
      </c>
      <c r="GK44" s="52">
        <v>1690</v>
      </c>
      <c r="GL44" s="52">
        <v>1680</v>
      </c>
      <c r="GM44" s="52">
        <v>1879</v>
      </c>
      <c r="GN44" s="52">
        <v>2050</v>
      </c>
      <c r="GO44" s="52">
        <v>2110</v>
      </c>
      <c r="GP44" s="58">
        <v>2130</v>
      </c>
      <c r="GQ44" s="9"/>
      <c r="GR44" s="59">
        <v>15</v>
      </c>
      <c r="GS44" s="52">
        <v>80</v>
      </c>
      <c r="GT44" s="55">
        <v>17</v>
      </c>
      <c r="GU44" s="52">
        <v>90</v>
      </c>
      <c r="GV44" s="55">
        <v>14</v>
      </c>
      <c r="GW44" s="52">
        <v>55</v>
      </c>
      <c r="GX44" s="55">
        <v>16</v>
      </c>
      <c r="GY44" s="52">
        <v>90</v>
      </c>
      <c r="GZ44" s="55">
        <v>14</v>
      </c>
      <c r="HA44" s="52">
        <v>55</v>
      </c>
      <c r="HB44" s="55">
        <v>14</v>
      </c>
      <c r="HC44" s="52">
        <v>55</v>
      </c>
      <c r="HD44" s="55">
        <v>13</v>
      </c>
      <c r="HE44" s="52">
        <v>55</v>
      </c>
      <c r="HF44" s="6"/>
      <c r="HG44" s="21"/>
      <c r="HH44" s="21"/>
      <c r="HI44" s="21"/>
      <c r="HJ44" s="21"/>
      <c r="HK44" s="21"/>
      <c r="HL44" s="21"/>
      <c r="HM44" s="21"/>
      <c r="HN44" s="21"/>
      <c r="HO44" s="21"/>
      <c r="HP44" s="21"/>
      <c r="HQ44" s="21"/>
      <c r="HR44" s="21"/>
      <c r="HS44" s="21"/>
      <c r="HT44" s="21"/>
      <c r="HU44" s="21"/>
      <c r="HV44" s="6"/>
    </row>
    <row r="45" spans="1:233" ht="15.75" customHeight="1" x14ac:dyDescent="0.3">
      <c r="A45" s="3">
        <v>37</v>
      </c>
      <c r="B45" s="21" t="s">
        <v>431</v>
      </c>
      <c r="C45" s="22">
        <v>41249</v>
      </c>
      <c r="D45" s="22">
        <v>41249</v>
      </c>
      <c r="E45" s="21">
        <f t="shared" si="153"/>
        <v>0</v>
      </c>
      <c r="F45" s="21"/>
      <c r="G45" s="21" t="s">
        <v>440</v>
      </c>
      <c r="H45" s="23">
        <v>17372</v>
      </c>
      <c r="I45" s="21">
        <v>65</v>
      </c>
      <c r="J45" s="21"/>
      <c r="K45" s="21"/>
      <c r="L45" s="21" t="s">
        <v>588</v>
      </c>
      <c r="M45" s="21">
        <v>48</v>
      </c>
      <c r="N45" s="21">
        <v>41.5</v>
      </c>
      <c r="O45" s="21">
        <v>4</v>
      </c>
      <c r="P45" s="21" t="s">
        <v>589</v>
      </c>
      <c r="Q45" s="21">
        <v>1</v>
      </c>
      <c r="R45" s="21">
        <v>13</v>
      </c>
      <c r="S45" s="21" t="s">
        <v>272</v>
      </c>
      <c r="T45" s="21">
        <v>1</v>
      </c>
      <c r="U45" s="21">
        <v>0</v>
      </c>
      <c r="V45" s="21">
        <v>1</v>
      </c>
      <c r="W45" s="21">
        <v>4</v>
      </c>
      <c r="X45" s="6"/>
      <c r="Y45" s="24" t="s">
        <v>462</v>
      </c>
      <c r="Z45" s="21" t="s">
        <v>590</v>
      </c>
      <c r="AA45" s="25"/>
      <c r="AB45" s="25"/>
      <c r="AC45" s="21" t="s">
        <v>246</v>
      </c>
      <c r="AD45" s="21" t="s">
        <v>247</v>
      </c>
      <c r="AE45" s="21" t="s">
        <v>249</v>
      </c>
      <c r="AF45" s="21"/>
      <c r="AG45" s="21" t="s">
        <v>246</v>
      </c>
      <c r="AH45" s="21" t="s">
        <v>249</v>
      </c>
      <c r="AI45" s="21" t="s">
        <v>249</v>
      </c>
      <c r="AJ45" s="21" t="s">
        <v>246</v>
      </c>
      <c r="AK45" s="21">
        <v>4</v>
      </c>
      <c r="AL45" s="6"/>
      <c r="AM45" s="26" t="s">
        <v>250</v>
      </c>
      <c r="AN45" s="26" t="s">
        <v>274</v>
      </c>
      <c r="AO45" s="27">
        <v>4</v>
      </c>
      <c r="AP45" s="21">
        <v>4.59</v>
      </c>
      <c r="AQ45" s="21">
        <v>5</v>
      </c>
      <c r="AR45" s="21">
        <v>3.26</v>
      </c>
      <c r="AS45" s="21">
        <v>3.09</v>
      </c>
      <c r="AT45" s="21">
        <v>2.2999999999999998</v>
      </c>
      <c r="AU45" s="21">
        <v>1.38</v>
      </c>
      <c r="AV45" s="21"/>
      <c r="AW45" s="21"/>
      <c r="AX45" s="28">
        <f t="shared" si="154"/>
        <v>0.14749999999999996</v>
      </c>
      <c r="AY45" s="28">
        <f t="shared" si="155"/>
        <v>0.1180339887498949</v>
      </c>
      <c r="AZ45" s="28">
        <f t="shared" si="156"/>
        <v>-5.1443914750165076E-2</v>
      </c>
      <c r="BA45" s="28">
        <f t="shared" ref="BA45:BB45" si="188">LOGEST(AP45:AQ45,AP$5:AQ$5)-1</f>
        <v>8.9324618736383421E-2</v>
      </c>
      <c r="BB45" s="28">
        <f t="shared" si="188"/>
        <v>-0.34800000000000009</v>
      </c>
      <c r="BC45" s="28">
        <f t="shared" si="158"/>
        <v>-0.1572428277278668</v>
      </c>
      <c r="BD45" s="28">
        <f t="shared" ref="BD45:BF45" si="189">((AP45/AO45)*100)-100</f>
        <v>14.75</v>
      </c>
      <c r="BE45" s="28">
        <f t="shared" si="189"/>
        <v>8.9324618736383457</v>
      </c>
      <c r="BF45" s="28">
        <f t="shared" si="189"/>
        <v>-34.800000000000011</v>
      </c>
      <c r="BG45" s="28">
        <f t="shared" si="160"/>
        <v>25</v>
      </c>
      <c r="BH45" s="28">
        <f t="shared" si="161"/>
        <v>-18.5</v>
      </c>
      <c r="BI45" s="28">
        <f t="shared" si="162"/>
        <v>-28.976034858387806</v>
      </c>
      <c r="BJ45" s="3">
        <f t="shared" ref="BJ45:BL45" si="190">AP45-AO45</f>
        <v>0.58999999999999986</v>
      </c>
      <c r="BK45" s="3">
        <f t="shared" si="190"/>
        <v>0.41000000000000014</v>
      </c>
      <c r="BL45" s="3">
        <f t="shared" si="190"/>
        <v>-1.7400000000000002</v>
      </c>
      <c r="BM45" s="3">
        <f t="shared" si="164"/>
        <v>1</v>
      </c>
      <c r="BN45" s="3">
        <f t="shared" si="165"/>
        <v>-0.74000000000000021</v>
      </c>
      <c r="BO45" s="3">
        <f t="shared" si="166"/>
        <v>-1.33</v>
      </c>
      <c r="BP45" s="24">
        <v>50</v>
      </c>
      <c r="BQ45" s="21">
        <v>109.1</v>
      </c>
      <c r="BR45" s="21">
        <v>97.8</v>
      </c>
      <c r="BS45" s="21">
        <v>55.9</v>
      </c>
      <c r="BT45" s="21">
        <v>35</v>
      </c>
      <c r="BU45" s="21"/>
      <c r="BV45" s="21"/>
      <c r="BW45" s="24">
        <v>37</v>
      </c>
      <c r="BX45" s="21">
        <v>37</v>
      </c>
      <c r="BY45" s="21">
        <v>37</v>
      </c>
      <c r="BZ45" s="21">
        <v>37</v>
      </c>
      <c r="CA45" s="21">
        <v>36.9</v>
      </c>
      <c r="CB45" s="21">
        <v>36.6</v>
      </c>
      <c r="CC45" s="21">
        <v>36.4</v>
      </c>
      <c r="CD45" s="21"/>
      <c r="CE45" s="21"/>
      <c r="CF45" s="6"/>
      <c r="CG45" s="24" t="s">
        <v>591</v>
      </c>
      <c r="CH45" s="21"/>
      <c r="CI45" s="21"/>
      <c r="CJ45" s="21"/>
      <c r="CK45" s="21"/>
      <c r="CL45" s="21"/>
      <c r="CM45" s="21"/>
      <c r="CN45" s="24" t="s">
        <v>592</v>
      </c>
      <c r="CO45" s="21"/>
      <c r="CP45" s="21"/>
      <c r="CQ45" s="21"/>
      <c r="CR45" s="21"/>
      <c r="CS45" s="21"/>
      <c r="CT45" s="21"/>
      <c r="CU45" s="24">
        <v>2</v>
      </c>
      <c r="CV45" s="21"/>
      <c r="CW45" s="21"/>
      <c r="CX45" s="21"/>
      <c r="CY45" s="21"/>
      <c r="CZ45" s="21"/>
      <c r="DA45" s="21"/>
      <c r="DB45" s="24" t="s">
        <v>593</v>
      </c>
      <c r="DC45" s="21"/>
      <c r="DD45" s="21"/>
      <c r="DE45" s="21"/>
      <c r="DF45" s="21"/>
      <c r="DG45" s="21"/>
      <c r="DH45" s="21"/>
      <c r="DI45" s="24" t="s">
        <v>594</v>
      </c>
      <c r="DJ45" s="21" t="s">
        <v>595</v>
      </c>
      <c r="DK45" s="21" t="s">
        <v>594</v>
      </c>
      <c r="DL45" s="21" t="s">
        <v>594</v>
      </c>
      <c r="DM45" s="21" t="s">
        <v>596</v>
      </c>
      <c r="DN45" s="21" t="s">
        <v>597</v>
      </c>
      <c r="DO45" s="21"/>
      <c r="DP45" s="26">
        <v>8</v>
      </c>
      <c r="DQ45" s="41"/>
      <c r="DR45" s="24">
        <v>209</v>
      </c>
      <c r="DS45" s="21">
        <v>114.1</v>
      </c>
      <c r="DT45" s="21">
        <v>150</v>
      </c>
      <c r="DU45" s="21">
        <v>91.3</v>
      </c>
      <c r="DV45" s="21">
        <v>115.7</v>
      </c>
      <c r="DW45" s="21"/>
      <c r="DX45" s="21"/>
      <c r="DY45" s="24">
        <v>0.8</v>
      </c>
      <c r="DZ45" s="21">
        <v>0.8</v>
      </c>
      <c r="EA45" s="21">
        <v>0.4</v>
      </c>
      <c r="EB45" s="21">
        <v>0.4</v>
      </c>
      <c r="EC45" s="21">
        <v>0.21</v>
      </c>
      <c r="ED45" s="21"/>
      <c r="EE45" s="21"/>
      <c r="EF45" s="29">
        <f t="shared" ref="EF45:EJ45" si="191">DR45/DY45</f>
        <v>261.25</v>
      </c>
      <c r="EG45" s="30">
        <f t="shared" si="191"/>
        <v>142.62499999999997</v>
      </c>
      <c r="EH45" s="30">
        <f t="shared" si="191"/>
        <v>375</v>
      </c>
      <c r="EI45" s="30">
        <f t="shared" si="191"/>
        <v>228.24999999999997</v>
      </c>
      <c r="EJ45" s="30">
        <f t="shared" si="191"/>
        <v>550.95238095238096</v>
      </c>
      <c r="EK45" s="30"/>
      <c r="EL45" s="30"/>
      <c r="EM45" s="24">
        <v>1</v>
      </c>
      <c r="EN45" s="21">
        <v>1</v>
      </c>
      <c r="EO45" s="21">
        <v>1</v>
      </c>
      <c r="EP45" s="21">
        <v>1</v>
      </c>
      <c r="EQ45" s="21">
        <v>1</v>
      </c>
      <c r="ER45" s="21"/>
      <c r="ES45" s="21"/>
      <c r="ET45" s="24">
        <v>134</v>
      </c>
      <c r="EU45" s="21">
        <v>145</v>
      </c>
      <c r="EV45" s="21">
        <v>321</v>
      </c>
      <c r="EW45" s="21">
        <v>154</v>
      </c>
      <c r="EX45" s="21">
        <v>148</v>
      </c>
      <c r="EY45" s="21"/>
      <c r="EZ45" s="21"/>
      <c r="FA45" s="24">
        <v>15.8</v>
      </c>
      <c r="FB45" s="21">
        <v>15.6</v>
      </c>
      <c r="FC45" s="21">
        <v>13.9</v>
      </c>
      <c r="FD45" s="21">
        <v>12.5</v>
      </c>
      <c r="FE45" s="21">
        <v>13.1</v>
      </c>
      <c r="FF45" s="21"/>
      <c r="FG45" s="21"/>
      <c r="FH45" s="24">
        <v>15</v>
      </c>
      <c r="FI45" s="21">
        <v>15</v>
      </c>
      <c r="FJ45" s="21">
        <v>15</v>
      </c>
      <c r="FK45" s="21">
        <v>15</v>
      </c>
      <c r="FL45" s="21">
        <v>15</v>
      </c>
      <c r="FM45" s="21"/>
      <c r="FN45" s="21"/>
      <c r="FO45" s="24">
        <v>78</v>
      </c>
      <c r="FP45" s="21">
        <v>66</v>
      </c>
      <c r="FQ45" s="21">
        <v>77</v>
      </c>
      <c r="FR45" s="21">
        <v>79</v>
      </c>
      <c r="FS45" s="21">
        <v>76</v>
      </c>
      <c r="FT45" s="21"/>
      <c r="FU45" s="21"/>
      <c r="FV45" s="24">
        <v>0</v>
      </c>
      <c r="FW45" s="21" t="s">
        <v>311</v>
      </c>
      <c r="FX45" s="21">
        <v>0</v>
      </c>
      <c r="FY45" s="21">
        <v>0</v>
      </c>
      <c r="FZ45" s="21">
        <v>0</v>
      </c>
      <c r="GA45" s="21"/>
      <c r="GB45" s="21"/>
      <c r="GC45" s="24">
        <v>858</v>
      </c>
      <c r="GD45" s="21">
        <v>546</v>
      </c>
      <c r="GE45" s="21">
        <v>698</v>
      </c>
      <c r="GF45" s="21">
        <v>480</v>
      </c>
      <c r="GG45" s="21">
        <v>645</v>
      </c>
      <c r="GH45" s="21"/>
      <c r="GI45" s="21"/>
      <c r="GJ45" s="24">
        <v>35</v>
      </c>
      <c r="GK45" s="21">
        <v>20</v>
      </c>
      <c r="GL45" s="21">
        <v>100</v>
      </c>
      <c r="GM45" s="21">
        <v>100</v>
      </c>
      <c r="GN45" s="21">
        <v>0</v>
      </c>
      <c r="GO45" s="21"/>
      <c r="GP45" s="31"/>
      <c r="GQ45" s="9"/>
      <c r="GR45" s="32">
        <v>11</v>
      </c>
      <c r="GS45" s="21">
        <v>45</v>
      </c>
      <c r="GT45" s="24">
        <v>14</v>
      </c>
      <c r="GU45" s="21">
        <v>55</v>
      </c>
      <c r="GV45" s="24">
        <v>9</v>
      </c>
      <c r="GW45" s="21">
        <v>20</v>
      </c>
      <c r="GX45" s="24">
        <v>10</v>
      </c>
      <c r="GY45" s="21">
        <v>45</v>
      </c>
      <c r="GZ45" s="24">
        <v>9</v>
      </c>
      <c r="HA45" s="21">
        <v>20</v>
      </c>
      <c r="HB45" s="24"/>
      <c r="HC45" s="21"/>
      <c r="HD45" s="24"/>
      <c r="HE45" s="21"/>
      <c r="HF45" s="6"/>
      <c r="HG45" s="21"/>
      <c r="HH45" s="21"/>
      <c r="HI45" s="21"/>
      <c r="HJ45" s="21"/>
      <c r="HK45" s="21"/>
      <c r="HL45" s="21"/>
      <c r="HM45" s="21"/>
      <c r="HN45" s="21"/>
      <c r="HO45" s="21"/>
      <c r="HP45" s="21"/>
      <c r="HQ45" s="21"/>
      <c r="HR45" s="21"/>
      <c r="HS45" s="21"/>
      <c r="HT45" s="21"/>
      <c r="HU45" s="21"/>
      <c r="HV45" s="6"/>
    </row>
    <row r="46" spans="1:233" ht="15.75" customHeight="1" x14ac:dyDescent="0.3">
      <c r="A46" s="3">
        <v>38</v>
      </c>
      <c r="B46" s="21" t="s">
        <v>598</v>
      </c>
      <c r="C46" s="22">
        <v>41249</v>
      </c>
      <c r="D46" s="22">
        <v>41250</v>
      </c>
      <c r="E46" s="21">
        <f t="shared" si="153"/>
        <v>1</v>
      </c>
      <c r="F46" s="21"/>
      <c r="G46" s="21" t="s">
        <v>599</v>
      </c>
      <c r="H46" s="23">
        <v>11226</v>
      </c>
      <c r="I46" s="21">
        <v>82</v>
      </c>
      <c r="J46" s="21"/>
      <c r="K46" s="21"/>
      <c r="L46" s="21" t="s">
        <v>600</v>
      </c>
      <c r="M46" s="21">
        <v>53</v>
      </c>
      <c r="N46" s="21">
        <v>53</v>
      </c>
      <c r="O46" s="21">
        <v>5</v>
      </c>
      <c r="P46" s="21" t="s">
        <v>601</v>
      </c>
      <c r="Q46" s="21">
        <v>1</v>
      </c>
      <c r="R46" s="21">
        <v>9</v>
      </c>
      <c r="S46" s="21" t="s">
        <v>272</v>
      </c>
      <c r="T46" s="21">
        <v>1</v>
      </c>
      <c r="U46" s="21">
        <v>0</v>
      </c>
      <c r="V46" s="21">
        <v>0</v>
      </c>
      <c r="W46" s="21">
        <v>0</v>
      </c>
      <c r="X46" s="6"/>
      <c r="Y46" s="24" t="s">
        <v>462</v>
      </c>
      <c r="Z46" s="21" t="s">
        <v>602</v>
      </c>
      <c r="AA46" s="25"/>
      <c r="AB46" s="25"/>
      <c r="AC46" s="21" t="s">
        <v>249</v>
      </c>
      <c r="AD46" s="21"/>
      <c r="AE46" s="21" t="s">
        <v>249</v>
      </c>
      <c r="AF46" s="21"/>
      <c r="AG46" s="21" t="s">
        <v>249</v>
      </c>
      <c r="AH46" s="21" t="s">
        <v>249</v>
      </c>
      <c r="AI46" s="21" t="s">
        <v>249</v>
      </c>
      <c r="AJ46" s="21" t="s">
        <v>246</v>
      </c>
      <c r="AK46" s="21">
        <v>7.75</v>
      </c>
      <c r="AL46" s="6"/>
      <c r="AM46" s="26" t="s">
        <v>350</v>
      </c>
      <c r="AN46" s="26" t="s">
        <v>603</v>
      </c>
      <c r="AO46" s="27">
        <v>7.75</v>
      </c>
      <c r="AP46" s="21">
        <v>7.71</v>
      </c>
      <c r="AQ46" s="21">
        <v>6.5</v>
      </c>
      <c r="AR46" s="21">
        <v>5.71</v>
      </c>
      <c r="AS46" s="21">
        <v>3.15</v>
      </c>
      <c r="AT46" s="21">
        <v>1.85</v>
      </c>
      <c r="AU46" s="21">
        <v>1.02</v>
      </c>
      <c r="AV46" s="21"/>
      <c r="AW46" s="21"/>
      <c r="AX46" s="28">
        <f t="shared" si="154"/>
        <v>-5.1612903225802809E-3</v>
      </c>
      <c r="AY46" s="28">
        <f t="shared" si="155"/>
        <v>-8.4189060220749012E-2</v>
      </c>
      <c r="AZ46" s="28">
        <f t="shared" si="156"/>
        <v>-0.1030128539656433</v>
      </c>
      <c r="BA46" s="28">
        <f t="shared" ref="BA46:BB46" si="192">LOGEST(AP46:AQ46,AP$5:AQ$5)-1</f>
        <v>-0.15693904020752292</v>
      </c>
      <c r="BB46" s="28">
        <f t="shared" si="192"/>
        <v>-0.12153846153846137</v>
      </c>
      <c r="BC46" s="28">
        <f t="shared" si="158"/>
        <v>-0.13942076032699879</v>
      </c>
      <c r="BD46" s="28">
        <f t="shared" ref="BD46:BF46" si="193">((AP46/AO46)*100)-100</f>
        <v>-0.51612903225806406</v>
      </c>
      <c r="BE46" s="28">
        <f t="shared" si="193"/>
        <v>-15.693904020752271</v>
      </c>
      <c r="BF46" s="28">
        <f t="shared" si="193"/>
        <v>-12.15384615384616</v>
      </c>
      <c r="BG46" s="28">
        <f t="shared" si="160"/>
        <v>-16.129032258064512</v>
      </c>
      <c r="BH46" s="28">
        <f t="shared" si="161"/>
        <v>-26.322580645161281</v>
      </c>
      <c r="BI46" s="28">
        <f t="shared" si="162"/>
        <v>-25.94033722438391</v>
      </c>
      <c r="BJ46" s="3">
        <f t="shared" ref="BJ46:BL46" si="194">AP46-AO46</f>
        <v>-4.0000000000000036E-2</v>
      </c>
      <c r="BK46" s="3">
        <f t="shared" si="194"/>
        <v>-1.21</v>
      </c>
      <c r="BL46" s="3">
        <f t="shared" si="194"/>
        <v>-0.79</v>
      </c>
      <c r="BM46" s="3">
        <f t="shared" si="164"/>
        <v>-1.25</v>
      </c>
      <c r="BN46" s="3">
        <f t="shared" si="165"/>
        <v>-2.04</v>
      </c>
      <c r="BO46" s="3">
        <f t="shared" si="166"/>
        <v>-2</v>
      </c>
      <c r="BP46" s="24"/>
      <c r="BQ46" s="21">
        <v>176.4</v>
      </c>
      <c r="BR46" s="21"/>
      <c r="BS46" s="21"/>
      <c r="BT46" s="21"/>
      <c r="BU46" s="21"/>
      <c r="BV46" s="21"/>
      <c r="BW46" s="24">
        <v>36.5</v>
      </c>
      <c r="BX46" s="21">
        <v>36</v>
      </c>
      <c r="BY46" s="21">
        <v>36</v>
      </c>
      <c r="BZ46" s="21">
        <v>36</v>
      </c>
      <c r="CA46" s="21">
        <v>36.4</v>
      </c>
      <c r="CB46" s="21">
        <v>36</v>
      </c>
      <c r="CC46" s="21">
        <v>36</v>
      </c>
      <c r="CD46" s="21"/>
      <c r="CE46" s="21"/>
      <c r="CF46" s="6"/>
      <c r="CG46" s="24" t="s">
        <v>604</v>
      </c>
      <c r="CH46" s="21"/>
      <c r="CI46" s="21"/>
      <c r="CJ46" s="21"/>
      <c r="CK46" s="21"/>
      <c r="CL46" s="21"/>
      <c r="CM46" s="21"/>
      <c r="CN46" s="24" t="s">
        <v>605</v>
      </c>
      <c r="CO46" s="21"/>
      <c r="CP46" s="21"/>
      <c r="CQ46" s="21"/>
      <c r="CR46" s="21"/>
      <c r="CS46" s="21"/>
      <c r="CT46" s="21"/>
      <c r="CU46" s="24">
        <v>4</v>
      </c>
      <c r="CV46" s="21"/>
      <c r="CW46" s="21"/>
      <c r="CX46" s="21"/>
      <c r="CY46" s="21"/>
      <c r="CZ46" s="21"/>
      <c r="DA46" s="21"/>
      <c r="DB46" s="24" t="s">
        <v>331</v>
      </c>
      <c r="DC46" s="21"/>
      <c r="DD46" s="21"/>
      <c r="DE46" s="21"/>
      <c r="DF46" s="21"/>
      <c r="DG46" s="21"/>
      <c r="DH46" s="21"/>
      <c r="DI46" s="24" t="s">
        <v>606</v>
      </c>
      <c r="DJ46" s="21" t="s">
        <v>606</v>
      </c>
      <c r="DK46" s="21" t="s">
        <v>606</v>
      </c>
      <c r="DL46" s="21" t="s">
        <v>606</v>
      </c>
      <c r="DM46" s="21" t="s">
        <v>606</v>
      </c>
      <c r="DN46" s="21"/>
      <c r="DO46" s="21"/>
      <c r="DP46" s="26" t="s">
        <v>607</v>
      </c>
      <c r="DQ46" s="41"/>
      <c r="DR46" s="24">
        <v>144</v>
      </c>
      <c r="DS46" s="21">
        <v>115.7</v>
      </c>
      <c r="DT46" s="21">
        <v>65</v>
      </c>
      <c r="DU46" s="21">
        <v>109.4</v>
      </c>
      <c r="DV46" s="21">
        <v>34</v>
      </c>
      <c r="DW46" s="21"/>
      <c r="DX46" s="21"/>
      <c r="DY46" s="24">
        <v>0.5</v>
      </c>
      <c r="DZ46" s="21">
        <v>0.4</v>
      </c>
      <c r="EA46" s="21">
        <v>0.3</v>
      </c>
      <c r="EB46" s="21">
        <v>0.4</v>
      </c>
      <c r="EC46" s="21">
        <v>0.4</v>
      </c>
      <c r="ED46" s="21"/>
      <c r="EE46" s="21"/>
      <c r="EF46" s="29">
        <f t="shared" ref="EF46:EJ46" si="195">DR46/DY46</f>
        <v>288</v>
      </c>
      <c r="EG46" s="30">
        <f t="shared" si="195"/>
        <v>289.25</v>
      </c>
      <c r="EH46" s="30">
        <f t="shared" si="195"/>
        <v>216.66666666666669</v>
      </c>
      <c r="EI46" s="30">
        <f t="shared" si="195"/>
        <v>273.5</v>
      </c>
      <c r="EJ46" s="30">
        <f t="shared" si="195"/>
        <v>85</v>
      </c>
      <c r="EK46" s="30"/>
      <c r="EL46" s="30"/>
      <c r="EM46" s="24">
        <v>1</v>
      </c>
      <c r="EN46" s="21">
        <v>1</v>
      </c>
      <c r="EO46" s="21">
        <v>1</v>
      </c>
      <c r="EP46" s="21">
        <v>1</v>
      </c>
      <c r="EQ46" s="21">
        <v>1</v>
      </c>
      <c r="ER46" s="21"/>
      <c r="ES46" s="21"/>
      <c r="ET46" s="24">
        <v>159</v>
      </c>
      <c r="EU46" s="21">
        <v>116</v>
      </c>
      <c r="EV46" s="21">
        <v>126</v>
      </c>
      <c r="EW46" s="21">
        <v>134</v>
      </c>
      <c r="EX46" s="21">
        <v>167</v>
      </c>
      <c r="EY46" s="21"/>
      <c r="EZ46" s="21"/>
      <c r="FA46" s="24">
        <v>24.3</v>
      </c>
      <c r="FB46" s="21">
        <v>19.3</v>
      </c>
      <c r="FC46" s="21">
        <v>15.4</v>
      </c>
      <c r="FD46" s="21">
        <v>11.2</v>
      </c>
      <c r="FE46" s="21">
        <v>9.4</v>
      </c>
      <c r="FF46" s="21"/>
      <c r="FG46" s="21"/>
      <c r="FH46" s="24">
        <v>15</v>
      </c>
      <c r="FI46" s="21">
        <v>13</v>
      </c>
      <c r="FJ46" s="21">
        <v>14</v>
      </c>
      <c r="FK46" s="21">
        <v>14</v>
      </c>
      <c r="FL46" s="21">
        <v>15</v>
      </c>
      <c r="FM46" s="21"/>
      <c r="FN46" s="21"/>
      <c r="FO46" s="24">
        <v>106</v>
      </c>
      <c r="FP46" s="21">
        <v>76</v>
      </c>
      <c r="FQ46" s="21">
        <v>100</v>
      </c>
      <c r="FR46" s="21">
        <v>82</v>
      </c>
      <c r="FS46" s="21">
        <v>87</v>
      </c>
      <c r="FT46" s="21"/>
      <c r="FU46" s="21"/>
      <c r="FV46" s="24">
        <v>0</v>
      </c>
      <c r="FW46" s="21">
        <v>0</v>
      </c>
      <c r="FX46" s="21">
        <v>0</v>
      </c>
      <c r="FY46" s="21">
        <v>0</v>
      </c>
      <c r="FZ46" s="21">
        <v>0</v>
      </c>
      <c r="GA46" s="21"/>
      <c r="GB46" s="21"/>
      <c r="GC46" s="24">
        <v>72</v>
      </c>
      <c r="GD46" s="21">
        <v>73</v>
      </c>
      <c r="GE46" s="21">
        <v>59</v>
      </c>
      <c r="GF46" s="21">
        <v>62</v>
      </c>
      <c r="GG46" s="21">
        <v>61</v>
      </c>
      <c r="GH46" s="21"/>
      <c r="GI46" s="21"/>
      <c r="GJ46" s="24">
        <v>1165</v>
      </c>
      <c r="GK46" s="21">
        <v>690</v>
      </c>
      <c r="GL46" s="21">
        <v>1680</v>
      </c>
      <c r="GM46" s="21">
        <v>3230</v>
      </c>
      <c r="GN46" s="21">
        <v>270</v>
      </c>
      <c r="GO46" s="21"/>
      <c r="GP46" s="31"/>
      <c r="GQ46" s="9"/>
      <c r="GR46" s="32">
        <v>10</v>
      </c>
      <c r="GS46" s="21">
        <v>45</v>
      </c>
      <c r="GT46" s="24">
        <v>12</v>
      </c>
      <c r="GU46" s="21">
        <v>45</v>
      </c>
      <c r="GV46" s="24">
        <v>12</v>
      </c>
      <c r="GW46" s="21">
        <v>45</v>
      </c>
      <c r="GX46" s="24">
        <v>11</v>
      </c>
      <c r="GY46" s="21">
        <v>45</v>
      </c>
      <c r="GZ46" s="24">
        <v>9</v>
      </c>
      <c r="HA46" s="21">
        <v>20</v>
      </c>
      <c r="HB46" s="24"/>
      <c r="HC46" s="21"/>
      <c r="HD46" s="24"/>
      <c r="HE46" s="21"/>
      <c r="HF46" s="6"/>
      <c r="HG46" s="21"/>
      <c r="HH46" s="21"/>
      <c r="HI46" s="21"/>
      <c r="HJ46" s="21"/>
      <c r="HK46" s="21"/>
      <c r="HL46" s="21"/>
      <c r="HM46" s="21"/>
      <c r="HN46" s="21"/>
      <c r="HO46" s="21"/>
      <c r="HP46" s="21"/>
      <c r="HQ46" s="21"/>
      <c r="HR46" s="21"/>
      <c r="HS46" s="21"/>
      <c r="HT46" s="21"/>
      <c r="HU46" s="21"/>
      <c r="HV46" s="6"/>
    </row>
    <row r="47" spans="1:233" ht="15.75" customHeight="1" x14ac:dyDescent="0.3">
      <c r="A47" s="3">
        <v>39</v>
      </c>
      <c r="B47" s="21" t="s">
        <v>598</v>
      </c>
      <c r="C47" s="22">
        <v>41246</v>
      </c>
      <c r="D47" s="22">
        <v>41247</v>
      </c>
      <c r="E47" s="21">
        <f t="shared" si="153"/>
        <v>1</v>
      </c>
      <c r="F47" s="21"/>
      <c r="G47" s="21"/>
      <c r="H47" s="23">
        <v>18745</v>
      </c>
      <c r="I47" s="21">
        <v>61</v>
      </c>
      <c r="J47" s="21"/>
      <c r="K47" s="21"/>
      <c r="L47" s="21" t="s">
        <v>485</v>
      </c>
      <c r="M47" s="21">
        <v>76</v>
      </c>
      <c r="N47" s="21">
        <v>89.7</v>
      </c>
      <c r="O47" s="21">
        <v>7</v>
      </c>
      <c r="P47" s="21" t="s">
        <v>601</v>
      </c>
      <c r="Q47" s="21">
        <v>1</v>
      </c>
      <c r="R47" s="21">
        <v>9</v>
      </c>
      <c r="S47" s="21" t="s">
        <v>272</v>
      </c>
      <c r="T47" s="21">
        <v>1</v>
      </c>
      <c r="U47" s="21">
        <v>4</v>
      </c>
      <c r="V47" s="21">
        <v>4</v>
      </c>
      <c r="W47" s="21">
        <v>0</v>
      </c>
      <c r="X47" s="6"/>
      <c r="Y47" s="24" t="s">
        <v>513</v>
      </c>
      <c r="Z47" s="21" t="s">
        <v>520</v>
      </c>
      <c r="AA47" s="25"/>
      <c r="AB47" s="25"/>
      <c r="AC47" s="21" t="s">
        <v>246</v>
      </c>
      <c r="AD47" s="21" t="s">
        <v>247</v>
      </c>
      <c r="AE47" s="21" t="s">
        <v>246</v>
      </c>
      <c r="AF47" s="21" t="s">
        <v>248</v>
      </c>
      <c r="AG47" s="21" t="s">
        <v>246</v>
      </c>
      <c r="AH47" s="21" t="s">
        <v>246</v>
      </c>
      <c r="AI47" s="21" t="s">
        <v>246</v>
      </c>
      <c r="AJ47" s="21" t="s">
        <v>246</v>
      </c>
      <c r="AK47" s="21">
        <v>93</v>
      </c>
      <c r="AL47" s="6"/>
      <c r="AM47" s="26" t="s">
        <v>250</v>
      </c>
      <c r="AN47" s="26" t="s">
        <v>274</v>
      </c>
      <c r="AO47" s="27">
        <v>93</v>
      </c>
      <c r="AP47" s="21">
        <v>100.7</v>
      </c>
      <c r="AQ47" s="21">
        <v>125.2</v>
      </c>
      <c r="AR47" s="21">
        <v>74.900000000000006</v>
      </c>
      <c r="AS47" s="21">
        <v>61.26</v>
      </c>
      <c r="AT47" s="21">
        <v>29.11</v>
      </c>
      <c r="AU47" s="21">
        <v>16.5</v>
      </c>
      <c r="AV47" s="21">
        <v>6.58</v>
      </c>
      <c r="AW47" s="21">
        <v>2.74</v>
      </c>
      <c r="AX47" s="28">
        <f t="shared" si="154"/>
        <v>8.2795698924730932E-2</v>
      </c>
      <c r="AY47" s="28">
        <f t="shared" si="155"/>
        <v>0.16027434649732042</v>
      </c>
      <c r="AZ47" s="28">
        <f t="shared" si="156"/>
        <v>-4.223900448178064E-2</v>
      </c>
      <c r="BA47" s="28">
        <f t="shared" ref="BA47:BB47" si="196">LOGEST(AP47:AQ47,AP$5:AQ$5)-1</f>
        <v>0.24329692154915539</v>
      </c>
      <c r="BB47" s="28">
        <f t="shared" si="196"/>
        <v>-0.40175718849840214</v>
      </c>
      <c r="BC47" s="28">
        <f t="shared" si="158"/>
        <v>-0.13756539617264407</v>
      </c>
      <c r="BD47" s="28">
        <f t="shared" ref="BD47:BF47" si="197">((AP47/AO47)*100)-100</f>
        <v>8.2795698924731198</v>
      </c>
      <c r="BE47" s="28">
        <f t="shared" si="197"/>
        <v>24.329692154915577</v>
      </c>
      <c r="BF47" s="28">
        <f t="shared" si="197"/>
        <v>-40.175718849840244</v>
      </c>
      <c r="BG47" s="28">
        <f t="shared" si="160"/>
        <v>34.623655913978496</v>
      </c>
      <c r="BH47" s="28">
        <f t="shared" si="161"/>
        <v>-19.462365591397841</v>
      </c>
      <c r="BI47" s="28">
        <f t="shared" si="162"/>
        <v>-25.620655412115184</v>
      </c>
      <c r="BJ47" s="3">
        <f t="shared" ref="BJ47:BL47" si="198">AP47-AO47</f>
        <v>7.7000000000000028</v>
      </c>
      <c r="BK47" s="3">
        <f t="shared" si="198"/>
        <v>24.5</v>
      </c>
      <c r="BL47" s="3">
        <f t="shared" si="198"/>
        <v>-50.3</v>
      </c>
      <c r="BM47" s="3">
        <f t="shared" si="164"/>
        <v>32.200000000000003</v>
      </c>
      <c r="BN47" s="3">
        <f t="shared" si="165"/>
        <v>-18.099999999999994</v>
      </c>
      <c r="BO47" s="3">
        <f t="shared" si="166"/>
        <v>-25.799999999999997</v>
      </c>
      <c r="BP47" s="24"/>
      <c r="BQ47" s="21">
        <v>461.3</v>
      </c>
      <c r="BR47" s="21">
        <v>415</v>
      </c>
      <c r="BS47" s="21">
        <v>238.3</v>
      </c>
      <c r="BT47" s="21">
        <v>165</v>
      </c>
      <c r="BU47" s="21">
        <v>155</v>
      </c>
      <c r="BV47" s="21">
        <v>179.1</v>
      </c>
      <c r="BW47" s="24">
        <v>37</v>
      </c>
      <c r="BX47" s="21">
        <v>37</v>
      </c>
      <c r="BY47" s="21">
        <v>37</v>
      </c>
      <c r="BZ47" s="21">
        <v>38</v>
      </c>
      <c r="CA47" s="21">
        <v>38.6</v>
      </c>
      <c r="CB47" s="21">
        <v>38</v>
      </c>
      <c r="CC47" s="21">
        <v>36.5</v>
      </c>
      <c r="CD47" s="21">
        <v>37</v>
      </c>
      <c r="CE47" s="21">
        <v>36</v>
      </c>
      <c r="CF47" s="6"/>
      <c r="CG47" s="24" t="s">
        <v>608</v>
      </c>
      <c r="CH47" s="21"/>
      <c r="CI47" s="21"/>
      <c r="CJ47" s="21"/>
      <c r="CK47" s="21"/>
      <c r="CL47" s="21"/>
      <c r="CM47" s="21"/>
      <c r="CN47" s="24" t="s">
        <v>609</v>
      </c>
      <c r="CO47" s="21"/>
      <c r="CP47" s="21"/>
      <c r="CQ47" s="21"/>
      <c r="CR47" s="21"/>
      <c r="CS47" s="21"/>
      <c r="CT47" s="21"/>
      <c r="CU47" s="24">
        <v>2</v>
      </c>
      <c r="CV47" s="21"/>
      <c r="CW47" s="21"/>
      <c r="CX47" s="21"/>
      <c r="CY47" s="21"/>
      <c r="CZ47" s="21"/>
      <c r="DA47" s="21"/>
      <c r="DB47" s="60" t="s">
        <v>610</v>
      </c>
      <c r="DC47" s="21"/>
      <c r="DD47" s="21"/>
      <c r="DE47" s="21"/>
      <c r="DF47" s="21"/>
      <c r="DG47" s="21"/>
      <c r="DH47" s="21"/>
      <c r="DI47" s="24" t="s">
        <v>611</v>
      </c>
      <c r="DJ47" s="21" t="s">
        <v>611</v>
      </c>
      <c r="DK47" s="21" t="s">
        <v>255</v>
      </c>
      <c r="DL47" s="21" t="s">
        <v>612</v>
      </c>
      <c r="DM47" s="21" t="s">
        <v>540</v>
      </c>
      <c r="DN47" s="21" t="s">
        <v>540</v>
      </c>
      <c r="DO47" s="21" t="s">
        <v>540</v>
      </c>
      <c r="DP47" s="26">
        <v>8</v>
      </c>
      <c r="DQ47" s="6"/>
      <c r="DR47" s="24">
        <v>79</v>
      </c>
      <c r="DS47" s="21">
        <v>109.1</v>
      </c>
      <c r="DT47" s="21">
        <v>134.9</v>
      </c>
      <c r="DU47" s="21">
        <v>145.5</v>
      </c>
      <c r="DV47" s="21">
        <v>79.7</v>
      </c>
      <c r="DW47" s="21">
        <v>83.5</v>
      </c>
      <c r="DX47" s="21">
        <v>67</v>
      </c>
      <c r="DY47" s="24">
        <v>0.4</v>
      </c>
      <c r="DZ47" s="21">
        <v>0.4</v>
      </c>
      <c r="EA47" s="21">
        <v>0.4</v>
      </c>
      <c r="EB47" s="21">
        <v>0.4</v>
      </c>
      <c r="EC47" s="21">
        <v>0.4</v>
      </c>
      <c r="ED47" s="21">
        <v>0.4</v>
      </c>
      <c r="EE47" s="21">
        <v>0.4</v>
      </c>
      <c r="EF47" s="29">
        <f t="shared" ref="EF47:EL47" si="199">DR47/DY47</f>
        <v>197.5</v>
      </c>
      <c r="EG47" s="30">
        <f t="shared" si="199"/>
        <v>272.74999999999994</v>
      </c>
      <c r="EH47" s="30">
        <f t="shared" si="199"/>
        <v>337.25</v>
      </c>
      <c r="EI47" s="30">
        <f t="shared" si="199"/>
        <v>363.75</v>
      </c>
      <c r="EJ47" s="30">
        <f t="shared" si="199"/>
        <v>199.25</v>
      </c>
      <c r="EK47" s="30">
        <f t="shared" si="199"/>
        <v>208.75</v>
      </c>
      <c r="EL47" s="30">
        <f t="shared" si="199"/>
        <v>167.5</v>
      </c>
      <c r="EM47" s="24">
        <v>1</v>
      </c>
      <c r="EN47" s="21">
        <v>1</v>
      </c>
      <c r="EO47" s="21">
        <v>1</v>
      </c>
      <c r="EP47" s="21">
        <v>1</v>
      </c>
      <c r="EQ47" s="21">
        <v>1</v>
      </c>
      <c r="ER47" s="21">
        <v>1</v>
      </c>
      <c r="ES47" s="21">
        <v>1</v>
      </c>
      <c r="ET47" s="24">
        <v>326</v>
      </c>
      <c r="EU47" s="21">
        <v>262</v>
      </c>
      <c r="EV47" s="21">
        <v>251</v>
      </c>
      <c r="EW47" s="21">
        <v>255</v>
      </c>
      <c r="EX47" s="21">
        <v>223</v>
      </c>
      <c r="EY47" s="21">
        <v>290</v>
      </c>
      <c r="EZ47" s="21">
        <v>395</v>
      </c>
      <c r="FA47" s="24">
        <v>44.7</v>
      </c>
      <c r="FB47" s="21">
        <v>20</v>
      </c>
      <c r="FC47" s="21">
        <v>14.3</v>
      </c>
      <c r="FD47" s="21">
        <v>10.4</v>
      </c>
      <c r="FE47" s="21">
        <v>8.6</v>
      </c>
      <c r="FF47" s="21">
        <v>8.5</v>
      </c>
      <c r="FG47" s="21">
        <v>8.5</v>
      </c>
      <c r="FH47" s="24">
        <v>15</v>
      </c>
      <c r="FI47" s="21">
        <v>13</v>
      </c>
      <c r="FJ47" s="21">
        <v>10</v>
      </c>
      <c r="FK47" s="21">
        <v>11</v>
      </c>
      <c r="FL47" s="21">
        <v>15</v>
      </c>
      <c r="FM47" s="21">
        <v>15</v>
      </c>
      <c r="FN47" s="21">
        <v>15</v>
      </c>
      <c r="FO47" s="24">
        <v>89</v>
      </c>
      <c r="FP47" s="21">
        <v>107</v>
      </c>
      <c r="FQ47" s="21">
        <v>120</v>
      </c>
      <c r="FR47" s="21">
        <v>110</v>
      </c>
      <c r="FS47" s="21">
        <v>94</v>
      </c>
      <c r="FT47" s="21">
        <v>90</v>
      </c>
      <c r="FU47" s="21">
        <v>96</v>
      </c>
      <c r="FV47" s="24" t="s">
        <v>613</v>
      </c>
      <c r="FW47" s="21" t="s">
        <v>614</v>
      </c>
      <c r="FX47" s="21" t="s">
        <v>615</v>
      </c>
      <c r="FY47" s="21" t="s">
        <v>467</v>
      </c>
      <c r="FZ47" s="21">
        <v>0</v>
      </c>
      <c r="GA47" s="21">
        <v>0</v>
      </c>
      <c r="GB47" s="21">
        <v>0</v>
      </c>
      <c r="GC47" s="24">
        <v>176</v>
      </c>
      <c r="GD47" s="21">
        <v>234</v>
      </c>
      <c r="GE47" s="21">
        <v>254</v>
      </c>
      <c r="GF47" s="21">
        <v>206</v>
      </c>
      <c r="GG47" s="21">
        <v>152</v>
      </c>
      <c r="GH47" s="21">
        <v>120</v>
      </c>
      <c r="GI47" s="21">
        <v>102</v>
      </c>
      <c r="GJ47" s="24">
        <v>750</v>
      </c>
      <c r="GK47" s="21">
        <v>2715</v>
      </c>
      <c r="GL47" s="21">
        <v>2760</v>
      </c>
      <c r="GM47" s="21">
        <v>1800</v>
      </c>
      <c r="GN47" s="21">
        <v>2440</v>
      </c>
      <c r="GO47" s="21">
        <v>3190</v>
      </c>
      <c r="GP47" s="31">
        <v>700</v>
      </c>
      <c r="GQ47" s="9"/>
      <c r="GR47" s="32">
        <v>14</v>
      </c>
      <c r="GS47" s="21">
        <v>55</v>
      </c>
      <c r="GT47" s="24">
        <v>15</v>
      </c>
      <c r="GU47" s="21">
        <v>80</v>
      </c>
      <c r="GV47" s="24">
        <v>15</v>
      </c>
      <c r="GW47" s="21">
        <v>80</v>
      </c>
      <c r="GX47" s="24">
        <v>13</v>
      </c>
      <c r="GY47" s="21">
        <v>55</v>
      </c>
      <c r="GZ47" s="24">
        <v>10</v>
      </c>
      <c r="HA47" s="21">
        <v>45</v>
      </c>
      <c r="HB47" s="24">
        <v>9</v>
      </c>
      <c r="HC47" s="21">
        <v>20</v>
      </c>
      <c r="HD47" s="24">
        <v>9</v>
      </c>
      <c r="HE47" s="21">
        <v>20</v>
      </c>
      <c r="HF47" s="6"/>
      <c r="HG47" s="21"/>
      <c r="HH47" s="21"/>
      <c r="HI47" s="21"/>
      <c r="HJ47" s="21"/>
      <c r="HK47" s="21"/>
      <c r="HL47" s="21"/>
      <c r="HM47" s="21"/>
      <c r="HN47" s="21"/>
      <c r="HO47" s="21"/>
      <c r="HP47" s="21"/>
      <c r="HQ47" s="21"/>
      <c r="HR47" s="21"/>
      <c r="HS47" s="21"/>
      <c r="HT47" s="21"/>
      <c r="HU47" s="21"/>
      <c r="HV47" s="6"/>
    </row>
    <row r="48" spans="1:233" ht="15.75" customHeight="1" x14ac:dyDescent="0.3">
      <c r="A48" s="3">
        <v>40</v>
      </c>
      <c r="B48" s="21" t="s">
        <v>525</v>
      </c>
      <c r="C48" s="22">
        <v>41242</v>
      </c>
      <c r="D48" s="22">
        <v>41242</v>
      </c>
      <c r="E48" s="21">
        <f t="shared" si="153"/>
        <v>0</v>
      </c>
      <c r="F48" s="21"/>
      <c r="G48" s="21" t="s">
        <v>579</v>
      </c>
      <c r="H48" s="23">
        <v>15515</v>
      </c>
      <c r="I48" s="21">
        <v>70</v>
      </c>
      <c r="J48" s="21"/>
      <c r="K48" s="21"/>
      <c r="L48" s="21" t="s">
        <v>616</v>
      </c>
      <c r="M48" s="21">
        <v>73</v>
      </c>
      <c r="N48" s="21">
        <v>87.1</v>
      </c>
      <c r="O48" s="21">
        <v>11</v>
      </c>
      <c r="P48" s="21" t="s">
        <v>548</v>
      </c>
      <c r="Q48" s="21">
        <v>2</v>
      </c>
      <c r="R48" s="21">
        <v>12</v>
      </c>
      <c r="S48" s="21" t="s">
        <v>548</v>
      </c>
      <c r="T48" s="21">
        <v>2</v>
      </c>
      <c r="U48" s="21">
        <v>7</v>
      </c>
      <c r="V48" s="21">
        <v>8</v>
      </c>
      <c r="W48" s="21">
        <v>0</v>
      </c>
      <c r="X48" s="6"/>
      <c r="Y48" s="24" t="s">
        <v>462</v>
      </c>
      <c r="Z48" s="21" t="s">
        <v>617</v>
      </c>
      <c r="AA48" s="25"/>
      <c r="AB48" s="25"/>
      <c r="AC48" s="21" t="s">
        <v>249</v>
      </c>
      <c r="AD48" s="21"/>
      <c r="AE48" s="21" t="s">
        <v>249</v>
      </c>
      <c r="AF48" s="21"/>
      <c r="AG48" s="21" t="s">
        <v>246</v>
      </c>
      <c r="AH48" s="21" t="s">
        <v>246</v>
      </c>
      <c r="AI48" s="21" t="s">
        <v>246</v>
      </c>
      <c r="AJ48" s="21" t="s">
        <v>249</v>
      </c>
      <c r="AK48" s="21">
        <v>0.12</v>
      </c>
      <c r="AL48" s="6"/>
      <c r="AM48" s="26" t="s">
        <v>250</v>
      </c>
      <c r="AN48" s="26" t="s">
        <v>251</v>
      </c>
      <c r="AO48" s="27">
        <v>0.12</v>
      </c>
      <c r="AP48" s="21">
        <v>0.17</v>
      </c>
      <c r="AQ48" s="21">
        <v>0.21</v>
      </c>
      <c r="AR48" s="39">
        <v>0.24</v>
      </c>
      <c r="AS48" s="21">
        <v>0.16</v>
      </c>
      <c r="AT48" s="21">
        <v>0.12</v>
      </c>
      <c r="AU48" s="21">
        <v>0.18</v>
      </c>
      <c r="AV48" s="21">
        <v>0.06</v>
      </c>
      <c r="AW48" s="21">
        <v>0.09</v>
      </c>
      <c r="AX48" s="28">
        <f t="shared" si="154"/>
        <v>0.41666666666666674</v>
      </c>
      <c r="AY48" s="28">
        <f t="shared" si="155"/>
        <v>0.32287565553229514</v>
      </c>
      <c r="AZ48" s="28">
        <f t="shared" si="156"/>
        <v>0.25743642308997639</v>
      </c>
      <c r="BA48" s="28">
        <f t="shared" ref="BA48:BB48" si="200">LOGEST(AP48:AQ48,AP$5:AQ$5)-1</f>
        <v>0.23529411764705888</v>
      </c>
      <c r="BB48" s="28">
        <f t="shared" si="200"/>
        <v>0.14285714285714279</v>
      </c>
      <c r="BC48" s="28">
        <f t="shared" si="158"/>
        <v>0.18817705157200915</v>
      </c>
      <c r="BD48" s="28">
        <f t="shared" ref="BD48:BF48" si="201">((AP48/AO48)*100)-100</f>
        <v>41.666666666666686</v>
      </c>
      <c r="BE48" s="28">
        <f t="shared" si="201"/>
        <v>23.52941176470587</v>
      </c>
      <c r="BF48" s="28">
        <f t="shared" si="201"/>
        <v>14.285714285714278</v>
      </c>
      <c r="BG48" s="28">
        <f t="shared" si="160"/>
        <v>75</v>
      </c>
      <c r="BH48" s="28">
        <f t="shared" si="161"/>
        <v>100</v>
      </c>
      <c r="BI48" s="28">
        <f t="shared" si="162"/>
        <v>41.176470588235276</v>
      </c>
      <c r="BJ48" s="3">
        <f t="shared" ref="BJ48:BL48" si="202">AP48-AO48</f>
        <v>5.0000000000000017E-2</v>
      </c>
      <c r="BK48" s="3">
        <f t="shared" si="202"/>
        <v>3.999999999999998E-2</v>
      </c>
      <c r="BL48" s="3">
        <f t="shared" si="202"/>
        <v>0.03</v>
      </c>
      <c r="BM48" s="3">
        <f t="shared" si="164"/>
        <v>0.09</v>
      </c>
      <c r="BN48" s="3">
        <f t="shared" si="165"/>
        <v>0.12</v>
      </c>
      <c r="BO48" s="3">
        <f t="shared" si="166"/>
        <v>6.9999999999999979E-2</v>
      </c>
      <c r="BP48" s="24">
        <v>45.9</v>
      </c>
      <c r="BQ48" s="21">
        <v>59.6</v>
      </c>
      <c r="BR48" s="21">
        <v>70.5</v>
      </c>
      <c r="BS48" s="21">
        <v>39</v>
      </c>
      <c r="BT48" s="21">
        <v>28.7</v>
      </c>
      <c r="BU48" s="21"/>
      <c r="BV48" s="21"/>
      <c r="BW48" s="24">
        <v>36</v>
      </c>
      <c r="BX48" s="21">
        <v>37</v>
      </c>
      <c r="BY48" s="21">
        <v>36</v>
      </c>
      <c r="BZ48" s="21">
        <v>36.1</v>
      </c>
      <c r="CA48" s="21">
        <v>36</v>
      </c>
      <c r="CB48" s="21">
        <v>36.6</v>
      </c>
      <c r="CC48" s="21">
        <v>36</v>
      </c>
      <c r="CD48" s="21">
        <v>36.4</v>
      </c>
      <c r="CE48" s="21">
        <v>36.4</v>
      </c>
      <c r="CF48" s="6"/>
      <c r="CG48" s="24" t="s">
        <v>618</v>
      </c>
      <c r="CH48" s="21"/>
      <c r="CI48" s="21"/>
      <c r="CJ48" s="21"/>
      <c r="CK48" s="21"/>
      <c r="CL48" s="21"/>
      <c r="CM48" s="21"/>
      <c r="CN48" s="24" t="s">
        <v>619</v>
      </c>
      <c r="CO48" s="21"/>
      <c r="CP48" s="21"/>
      <c r="CQ48" s="21"/>
      <c r="CR48" s="21"/>
      <c r="CS48" s="21"/>
      <c r="CT48" s="21"/>
      <c r="CU48" s="24">
        <v>2</v>
      </c>
      <c r="CV48" s="21"/>
      <c r="CW48" s="21"/>
      <c r="CX48" s="21"/>
      <c r="CY48" s="21"/>
      <c r="CZ48" s="21"/>
      <c r="DA48" s="21"/>
      <c r="DB48" s="24" t="s">
        <v>620</v>
      </c>
      <c r="DC48" s="21"/>
      <c r="DD48" s="21"/>
      <c r="DE48" s="21"/>
      <c r="DF48" s="21"/>
      <c r="DG48" s="21"/>
      <c r="DH48" s="21"/>
      <c r="DI48" s="24" t="s">
        <v>374</v>
      </c>
      <c r="DJ48" s="21" t="s">
        <v>621</v>
      </c>
      <c r="DK48" s="21" t="s">
        <v>622</v>
      </c>
      <c r="DL48" s="21" t="s">
        <v>623</v>
      </c>
      <c r="DM48" s="21" t="s">
        <v>623</v>
      </c>
      <c r="DN48" s="21" t="s">
        <v>623</v>
      </c>
      <c r="DO48" s="21" t="s">
        <v>623</v>
      </c>
      <c r="DP48" s="26">
        <v>9</v>
      </c>
      <c r="DQ48" s="6"/>
      <c r="DR48" s="24">
        <v>96.3</v>
      </c>
      <c r="DS48" s="21">
        <v>78.5</v>
      </c>
      <c r="DT48" s="21">
        <v>114.8</v>
      </c>
      <c r="DU48" s="21">
        <v>67</v>
      </c>
      <c r="DV48" s="21">
        <v>93.6</v>
      </c>
      <c r="DW48" s="21">
        <v>101.6</v>
      </c>
      <c r="DX48" s="21">
        <v>121.4</v>
      </c>
      <c r="DY48" s="24">
        <v>0.1</v>
      </c>
      <c r="DZ48" s="21">
        <v>0.6</v>
      </c>
      <c r="EA48" s="21">
        <v>0.5</v>
      </c>
      <c r="EB48" s="21">
        <v>0.5</v>
      </c>
      <c r="EC48" s="21">
        <v>0.4</v>
      </c>
      <c r="ED48" s="21">
        <v>0.4</v>
      </c>
      <c r="EE48" s="21">
        <v>0.5</v>
      </c>
      <c r="EF48" s="29">
        <f t="shared" ref="EF48:EL48" si="203">DR48/DY48</f>
        <v>962.99999999999989</v>
      </c>
      <c r="EG48" s="30">
        <f t="shared" si="203"/>
        <v>130.83333333333334</v>
      </c>
      <c r="EH48" s="30">
        <f t="shared" si="203"/>
        <v>229.6</v>
      </c>
      <c r="EI48" s="30">
        <f t="shared" si="203"/>
        <v>134</v>
      </c>
      <c r="EJ48" s="30">
        <f t="shared" si="203"/>
        <v>233.99999999999997</v>
      </c>
      <c r="EK48" s="30">
        <f t="shared" si="203"/>
        <v>253.99999999999997</v>
      </c>
      <c r="EL48" s="30">
        <f t="shared" si="203"/>
        <v>242.8</v>
      </c>
      <c r="EM48" s="24">
        <v>1</v>
      </c>
      <c r="EN48" s="21">
        <v>1</v>
      </c>
      <c r="EO48" s="21">
        <v>1</v>
      </c>
      <c r="EP48" s="21">
        <v>1</v>
      </c>
      <c r="EQ48" s="21">
        <v>1</v>
      </c>
      <c r="ER48" s="21">
        <v>1</v>
      </c>
      <c r="ES48" s="21">
        <v>1</v>
      </c>
      <c r="ET48" s="24">
        <v>316</v>
      </c>
      <c r="EU48" s="21">
        <v>314</v>
      </c>
      <c r="EV48" s="21">
        <v>361</v>
      </c>
      <c r="EW48" s="21">
        <v>325</v>
      </c>
      <c r="EX48" s="21">
        <v>139</v>
      </c>
      <c r="EY48" s="21">
        <v>569</v>
      </c>
      <c r="EZ48" s="21">
        <v>380</v>
      </c>
      <c r="FA48" s="24">
        <v>13.5</v>
      </c>
      <c r="FB48" s="21">
        <v>13.5</v>
      </c>
      <c r="FC48" s="21">
        <v>6.6</v>
      </c>
      <c r="FD48" s="21">
        <v>6.5</v>
      </c>
      <c r="FE48" s="21">
        <v>10.9</v>
      </c>
      <c r="FF48" s="21">
        <v>9.9</v>
      </c>
      <c r="FG48" s="21">
        <v>9.9</v>
      </c>
      <c r="FH48" s="24">
        <v>14</v>
      </c>
      <c r="FI48" s="21">
        <v>14</v>
      </c>
      <c r="FJ48" s="21">
        <v>14</v>
      </c>
      <c r="FK48" s="21">
        <v>15</v>
      </c>
      <c r="FL48" s="21">
        <v>15</v>
      </c>
      <c r="FM48" s="21">
        <v>15</v>
      </c>
      <c r="FN48" s="21">
        <v>15</v>
      </c>
      <c r="FO48" s="24">
        <v>126</v>
      </c>
      <c r="FP48" s="21">
        <v>82</v>
      </c>
      <c r="FQ48" s="21">
        <v>89</v>
      </c>
      <c r="FR48" s="21">
        <v>83</v>
      </c>
      <c r="FS48" s="21">
        <v>77</v>
      </c>
      <c r="FT48" s="21">
        <v>85</v>
      </c>
      <c r="FU48" s="21">
        <v>91</v>
      </c>
      <c r="FV48" s="24" t="s">
        <v>296</v>
      </c>
      <c r="FW48" s="21" t="s">
        <v>345</v>
      </c>
      <c r="FX48" s="21" t="s">
        <v>624</v>
      </c>
      <c r="FY48" s="21">
        <v>0</v>
      </c>
      <c r="FZ48" s="21">
        <v>0</v>
      </c>
      <c r="GA48" s="21">
        <v>0</v>
      </c>
      <c r="GB48" s="21" t="s">
        <v>625</v>
      </c>
      <c r="GC48" s="24">
        <v>152</v>
      </c>
      <c r="GD48" s="21">
        <v>143</v>
      </c>
      <c r="GE48" s="21">
        <v>139</v>
      </c>
      <c r="GF48" s="21">
        <v>120</v>
      </c>
      <c r="GG48" s="21">
        <v>51</v>
      </c>
      <c r="GH48" s="21">
        <v>114</v>
      </c>
      <c r="GI48" s="21">
        <v>137</v>
      </c>
      <c r="GJ48" s="24">
        <v>1770</v>
      </c>
      <c r="GK48" s="21">
        <v>2670</v>
      </c>
      <c r="GL48" s="21">
        <v>2890</v>
      </c>
      <c r="GM48" s="21">
        <v>2010</v>
      </c>
      <c r="GN48" s="21">
        <v>1770</v>
      </c>
      <c r="GO48" s="21">
        <v>1020</v>
      </c>
      <c r="GP48" s="31">
        <v>1020</v>
      </c>
      <c r="GQ48" s="9"/>
      <c r="GR48" s="32">
        <v>13</v>
      </c>
      <c r="GS48" s="21">
        <v>55</v>
      </c>
      <c r="GT48" s="24">
        <v>14</v>
      </c>
      <c r="GU48" s="21">
        <v>55</v>
      </c>
      <c r="GV48" s="24">
        <v>13</v>
      </c>
      <c r="GW48" s="21">
        <v>55</v>
      </c>
      <c r="GX48" s="24">
        <v>9</v>
      </c>
      <c r="GY48" s="21">
        <v>20</v>
      </c>
      <c r="GZ48" s="24">
        <v>10</v>
      </c>
      <c r="HA48" s="21">
        <v>45</v>
      </c>
      <c r="HB48" s="24">
        <v>9</v>
      </c>
      <c r="HC48" s="21">
        <v>20</v>
      </c>
      <c r="HD48" s="24">
        <v>12</v>
      </c>
      <c r="HE48" s="21">
        <v>45</v>
      </c>
      <c r="HF48" s="6"/>
      <c r="HG48" s="21"/>
      <c r="HH48" s="21"/>
      <c r="HI48" s="21"/>
      <c r="HJ48" s="21"/>
      <c r="HK48" s="21"/>
      <c r="HL48" s="21"/>
      <c r="HM48" s="21"/>
      <c r="HN48" s="21"/>
      <c r="HO48" s="21"/>
      <c r="HP48" s="21"/>
      <c r="HQ48" s="21"/>
      <c r="HR48" s="21"/>
      <c r="HS48" s="21"/>
      <c r="HT48" s="21"/>
      <c r="HU48" s="21"/>
      <c r="HV48" s="6"/>
    </row>
    <row r="49" spans="1:239" ht="15.75" customHeight="1" x14ac:dyDescent="0.3">
      <c r="A49" s="6"/>
      <c r="B49" s="6"/>
      <c r="C49" s="35"/>
      <c r="D49" s="35"/>
      <c r="E49" s="14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X49" s="36"/>
      <c r="AY49" s="36"/>
      <c r="AZ49" s="36"/>
      <c r="BA49" s="36"/>
      <c r="BB49" s="36"/>
      <c r="BC49" s="36"/>
      <c r="BD49" s="36"/>
      <c r="BE49" s="36"/>
      <c r="BF49" s="36"/>
      <c r="BG49" s="36"/>
      <c r="BH49" s="36"/>
      <c r="BI49" s="36"/>
      <c r="BJ49" s="14"/>
      <c r="BK49" s="14"/>
      <c r="BL49" s="14"/>
      <c r="BM49" s="14"/>
      <c r="BN49" s="14"/>
      <c r="BO49" s="14"/>
      <c r="BP49" s="6"/>
      <c r="BQ49" s="6"/>
      <c r="BR49" s="6"/>
      <c r="BS49" s="6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6"/>
      <c r="CU49" s="6"/>
      <c r="CV49" s="6"/>
      <c r="CW49" s="6"/>
      <c r="CX49" s="6"/>
      <c r="CY49" s="6"/>
      <c r="CZ49" s="6"/>
      <c r="DA49" s="6"/>
      <c r="DB49" s="6"/>
      <c r="DC49" s="6"/>
      <c r="DD49" s="6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6"/>
      <c r="EA49" s="6"/>
      <c r="EB49" s="6"/>
      <c r="EC49" s="6"/>
      <c r="ED49" s="6"/>
      <c r="EE49" s="14"/>
      <c r="EF49" s="36"/>
      <c r="EG49" s="36"/>
      <c r="EH49" s="36"/>
      <c r="EI49" s="36"/>
      <c r="EJ49" s="36"/>
      <c r="EK49" s="36"/>
      <c r="EL49" s="36"/>
      <c r="EM49" s="6"/>
      <c r="EN49" s="6"/>
      <c r="EO49" s="6"/>
      <c r="EP49" s="6"/>
      <c r="EQ49" s="6"/>
      <c r="ER49" s="6"/>
      <c r="ES49" s="6"/>
      <c r="ET49" s="14"/>
      <c r="EU49" s="6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6"/>
      <c r="FT49" s="6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  <c r="GN49" s="6"/>
      <c r="GO49" s="6"/>
      <c r="GP49" s="6"/>
      <c r="GQ49" s="6"/>
      <c r="GR49" s="6"/>
      <c r="GS49" s="6"/>
      <c r="GT49" s="6"/>
      <c r="GU49" s="6"/>
      <c r="GV49" s="6"/>
      <c r="GW49" s="6"/>
      <c r="GX49" s="6"/>
      <c r="GY49" s="6"/>
      <c r="GZ49" s="6"/>
      <c r="HA49" s="6"/>
      <c r="HB49" s="6"/>
      <c r="HC49" s="6"/>
      <c r="HD49" s="6"/>
      <c r="HE49" s="6"/>
      <c r="HF49" s="6"/>
      <c r="HG49" s="6"/>
      <c r="HH49" s="6"/>
      <c r="HI49" s="6"/>
      <c r="HJ49" s="6"/>
      <c r="HK49" s="6"/>
      <c r="HL49" s="6"/>
      <c r="HM49" s="6"/>
      <c r="HN49" s="6"/>
      <c r="HO49" s="6"/>
      <c r="HP49" s="6"/>
      <c r="HQ49" s="6"/>
      <c r="HR49" s="6"/>
      <c r="HS49" s="6"/>
      <c r="HT49" s="6"/>
      <c r="HU49" s="6"/>
      <c r="HV49" s="6"/>
    </row>
    <row r="50" spans="1:239" ht="15.75" customHeight="1" x14ac:dyDescent="0.3">
      <c r="A50" s="3">
        <v>41</v>
      </c>
      <c r="B50" s="21" t="s">
        <v>626</v>
      </c>
      <c r="C50" s="22">
        <v>41250</v>
      </c>
      <c r="D50" s="22">
        <v>41254</v>
      </c>
      <c r="E50" s="21">
        <f t="shared" ref="E50:E59" si="204">D50-C50</f>
        <v>4</v>
      </c>
      <c r="F50" s="21"/>
      <c r="G50" s="21" t="s">
        <v>440</v>
      </c>
      <c r="H50" s="23">
        <v>26175</v>
      </c>
      <c r="I50" s="21">
        <v>41</v>
      </c>
      <c r="J50" s="21"/>
      <c r="K50" s="21"/>
      <c r="L50" s="21" t="s">
        <v>627</v>
      </c>
      <c r="M50" s="21">
        <v>70</v>
      </c>
      <c r="N50" s="21">
        <v>83.8</v>
      </c>
      <c r="O50" s="21">
        <v>9</v>
      </c>
      <c r="P50" s="21" t="s">
        <v>548</v>
      </c>
      <c r="Q50" s="21">
        <v>2</v>
      </c>
      <c r="R50" s="21">
        <v>9</v>
      </c>
      <c r="S50" s="21" t="s">
        <v>548</v>
      </c>
      <c r="T50" s="21">
        <v>2</v>
      </c>
      <c r="U50" s="21">
        <v>9</v>
      </c>
      <c r="V50" s="21">
        <v>8</v>
      </c>
      <c r="W50" s="21">
        <v>3</v>
      </c>
      <c r="X50" s="6"/>
      <c r="Y50" s="24" t="s">
        <v>244</v>
      </c>
      <c r="Z50" s="21" t="s">
        <v>549</v>
      </c>
      <c r="AA50" s="25"/>
      <c r="AB50" s="25"/>
      <c r="AC50" s="21" t="s">
        <v>246</v>
      </c>
      <c r="AD50" s="21" t="s">
        <v>247</v>
      </c>
      <c r="AE50" s="21" t="s">
        <v>246</v>
      </c>
      <c r="AF50" s="21" t="s">
        <v>248</v>
      </c>
      <c r="AG50" s="21" t="s">
        <v>246</v>
      </c>
      <c r="AH50" s="21" t="s">
        <v>246</v>
      </c>
      <c r="AI50" s="21" t="s">
        <v>246</v>
      </c>
      <c r="AJ50" s="21" t="s">
        <v>246</v>
      </c>
      <c r="AK50" s="21">
        <v>0.94</v>
      </c>
      <c r="AL50" s="6"/>
      <c r="AM50" s="26" t="s">
        <v>250</v>
      </c>
      <c r="AN50" s="26" t="s">
        <v>274</v>
      </c>
      <c r="AO50" s="27">
        <v>0.94</v>
      </c>
      <c r="AP50" s="21">
        <v>9.23</v>
      </c>
      <c r="AQ50" s="21">
        <v>17.28</v>
      </c>
      <c r="AR50" s="21">
        <v>16</v>
      </c>
      <c r="AS50" s="21">
        <v>13.6</v>
      </c>
      <c r="AT50" s="21">
        <v>12.65</v>
      </c>
      <c r="AU50" s="21">
        <v>15.04</v>
      </c>
      <c r="AV50" s="21"/>
      <c r="AW50" s="21"/>
      <c r="AX50" s="28">
        <f t="shared" ref="AX50:AX59" si="205">LOGEST(AO50:AP50,AO$5:AP$5)-1</f>
        <v>8.8191489361702189</v>
      </c>
      <c r="AY50" s="28">
        <f t="shared" ref="AY50:AY59" si="206">LOGEST(AO50:AQ50,AO$5:AQ$5)-1</f>
        <v>3.2875376060629788</v>
      </c>
      <c r="AZ50" s="28">
        <f t="shared" ref="AZ50:AZ59" si="207">LOGEST(AO50:AR50,AO$5:AR$5)-1</f>
        <v>1.4919070709366355</v>
      </c>
      <c r="BA50" s="28">
        <f t="shared" ref="BA50:BB50" si="208">LOGEST(AP50:AQ50,AP$5:AQ$5)-1</f>
        <v>0.87215601300108347</v>
      </c>
      <c r="BB50" s="28">
        <f t="shared" si="208"/>
        <v>-7.4074074074074292E-2</v>
      </c>
      <c r="BC50" s="28">
        <f t="shared" ref="BC50:BC59" si="209">LOGEST(AP50:AR50,AP$5:AR$5)-1</f>
        <v>0.31661603735326627</v>
      </c>
      <c r="BD50" s="28">
        <f t="shared" ref="BD50:BF50" si="210">((AP50/AO50)*100)-100</f>
        <v>881.91489361702133</v>
      </c>
      <c r="BE50" s="28">
        <f t="shared" si="210"/>
        <v>87.215601300108347</v>
      </c>
      <c r="BF50" s="28">
        <f t="shared" si="210"/>
        <v>-7.407407407407419</v>
      </c>
      <c r="BG50" s="28">
        <f t="shared" ref="BG50:BG59" si="211">((AQ50/AO50)*100)-100</f>
        <v>1738.2978723404258</v>
      </c>
      <c r="BH50" s="28">
        <f t="shared" ref="BH50:BH59" si="212">((AR50/AO50)*100)-100</f>
        <v>1602.127659574468</v>
      </c>
      <c r="BI50" s="28">
        <f t="shared" ref="BI50:BI59" si="213">((AR50/AP50)*100)-100</f>
        <v>73.347778981581797</v>
      </c>
      <c r="BJ50" s="3">
        <f t="shared" ref="BJ50:BL50" si="214">AP50-AO50</f>
        <v>8.2900000000000009</v>
      </c>
      <c r="BK50" s="3">
        <f t="shared" si="214"/>
        <v>8.0500000000000007</v>
      </c>
      <c r="BL50" s="3">
        <f t="shared" si="214"/>
        <v>-1.2800000000000011</v>
      </c>
      <c r="BM50" s="3">
        <f t="shared" ref="BM50:BM59" si="215">AQ50-AO50</f>
        <v>16.34</v>
      </c>
      <c r="BN50" s="3">
        <f t="shared" ref="BN50:BN59" si="216">AR50-AO50</f>
        <v>15.06</v>
      </c>
      <c r="BO50" s="3">
        <f t="shared" ref="BO50:BO59" si="217">AR50-AP50</f>
        <v>6.77</v>
      </c>
      <c r="BP50" s="24">
        <v>336</v>
      </c>
      <c r="BQ50" s="21">
        <v>336</v>
      </c>
      <c r="BR50" s="21">
        <v>336</v>
      </c>
      <c r="BS50" s="21">
        <v>336</v>
      </c>
      <c r="BT50" s="21">
        <v>336</v>
      </c>
      <c r="BU50" s="21"/>
      <c r="BV50" s="21"/>
      <c r="BW50" s="24">
        <v>38</v>
      </c>
      <c r="BX50" s="21">
        <v>38</v>
      </c>
      <c r="BY50" s="21">
        <v>37.5</v>
      </c>
      <c r="BZ50" s="21">
        <v>37</v>
      </c>
      <c r="CA50" s="21">
        <v>37</v>
      </c>
      <c r="CB50" s="21">
        <v>37.9</v>
      </c>
      <c r="CC50" s="21">
        <v>37</v>
      </c>
      <c r="CD50" s="21"/>
      <c r="CE50" s="21"/>
      <c r="CF50" s="6"/>
      <c r="CG50" s="24" t="s">
        <v>628</v>
      </c>
      <c r="CH50" s="21"/>
      <c r="CI50" s="21"/>
      <c r="CJ50" s="21"/>
      <c r="CK50" s="21"/>
      <c r="CL50" s="21"/>
      <c r="CM50" s="21"/>
      <c r="CN50" s="24" t="s">
        <v>629</v>
      </c>
      <c r="CO50" s="21"/>
      <c r="CP50" s="21"/>
      <c r="CQ50" s="21"/>
      <c r="CR50" s="21"/>
      <c r="CS50" s="21"/>
      <c r="CT50" s="21"/>
      <c r="CU50" s="24">
        <v>2</v>
      </c>
      <c r="CV50" s="21"/>
      <c r="CW50" s="21"/>
      <c r="CX50" s="21"/>
      <c r="CY50" s="21"/>
      <c r="CZ50" s="21"/>
      <c r="DA50" s="21"/>
      <c r="DB50" s="24" t="s">
        <v>630</v>
      </c>
      <c r="DC50" s="21"/>
      <c r="DD50" s="21"/>
      <c r="DE50" s="21"/>
      <c r="DF50" s="21"/>
      <c r="DG50" s="21"/>
      <c r="DH50" s="21"/>
      <c r="DI50" s="24" t="s">
        <v>631</v>
      </c>
      <c r="DJ50" s="21" t="s">
        <v>632</v>
      </c>
      <c r="DK50" s="21" t="s">
        <v>632</v>
      </c>
      <c r="DL50" s="21" t="s">
        <v>633</v>
      </c>
      <c r="DM50" s="21" t="s">
        <v>634</v>
      </c>
      <c r="DN50" s="21"/>
      <c r="DO50" s="21"/>
      <c r="DP50" s="26">
        <v>8</v>
      </c>
      <c r="DQ50" s="6"/>
      <c r="DR50" s="24">
        <v>63.7</v>
      </c>
      <c r="DS50" s="21">
        <v>124.8</v>
      </c>
      <c r="DT50" s="21">
        <v>166.7</v>
      </c>
      <c r="DU50" s="21">
        <v>146</v>
      </c>
      <c r="DV50" s="21">
        <v>137</v>
      </c>
      <c r="DW50" s="21"/>
      <c r="DX50" s="21"/>
      <c r="DY50" s="24">
        <v>0.65</v>
      </c>
      <c r="DZ50" s="21">
        <v>0.7</v>
      </c>
      <c r="EA50" s="21">
        <v>0.7</v>
      </c>
      <c r="EB50" s="21">
        <v>0.5</v>
      </c>
      <c r="EC50" s="21">
        <v>0.5</v>
      </c>
      <c r="ED50" s="21"/>
      <c r="EE50" s="21"/>
      <c r="EF50" s="29">
        <f t="shared" ref="EF50:EJ50" si="218">DR50/DY50</f>
        <v>98</v>
      </c>
      <c r="EG50" s="30">
        <f t="shared" si="218"/>
        <v>178.28571428571431</v>
      </c>
      <c r="EH50" s="30">
        <f t="shared" si="218"/>
        <v>238.14285714285714</v>
      </c>
      <c r="EI50" s="30">
        <f t="shared" si="218"/>
        <v>292</v>
      </c>
      <c r="EJ50" s="30">
        <f t="shared" si="218"/>
        <v>274</v>
      </c>
      <c r="EK50" s="30"/>
      <c r="EL50" s="30"/>
      <c r="EM50" s="24">
        <v>1</v>
      </c>
      <c r="EN50" s="21">
        <v>1</v>
      </c>
      <c r="EO50" s="21">
        <v>1</v>
      </c>
      <c r="EP50" s="21">
        <v>1</v>
      </c>
      <c r="EQ50" s="21">
        <v>1</v>
      </c>
      <c r="ER50" s="21"/>
      <c r="ES50" s="21"/>
      <c r="ET50" s="24">
        <v>259</v>
      </c>
      <c r="EU50" s="21">
        <v>183</v>
      </c>
      <c r="EV50" s="21">
        <v>164</v>
      </c>
      <c r="EW50" s="21">
        <v>148</v>
      </c>
      <c r="EX50" s="21">
        <v>149</v>
      </c>
      <c r="EY50" s="21"/>
      <c r="EZ50" s="21"/>
      <c r="FA50" s="24">
        <v>9.1</v>
      </c>
      <c r="FB50" s="21">
        <v>7.8</v>
      </c>
      <c r="FC50" s="21">
        <v>6.1</v>
      </c>
      <c r="FD50" s="21">
        <v>6.1</v>
      </c>
      <c r="FE50" s="21">
        <v>6.1</v>
      </c>
      <c r="FF50" s="21"/>
      <c r="FG50" s="21"/>
      <c r="FH50" s="24">
        <v>3</v>
      </c>
      <c r="FI50" s="21">
        <v>3</v>
      </c>
      <c r="FJ50" s="21">
        <v>3</v>
      </c>
      <c r="FK50" s="21">
        <v>3</v>
      </c>
      <c r="FL50" s="21">
        <v>3</v>
      </c>
      <c r="FM50" s="21"/>
      <c r="FN50" s="21"/>
      <c r="FO50" s="24">
        <v>77</v>
      </c>
      <c r="FP50" s="21">
        <v>98</v>
      </c>
      <c r="FQ50" s="21">
        <v>98</v>
      </c>
      <c r="FR50" s="21">
        <v>84</v>
      </c>
      <c r="FS50" s="21">
        <v>94</v>
      </c>
      <c r="FT50" s="21"/>
      <c r="FU50" s="21"/>
      <c r="FV50" s="24" t="s">
        <v>495</v>
      </c>
      <c r="FW50" s="21" t="s">
        <v>321</v>
      </c>
      <c r="FX50" s="21" t="s">
        <v>296</v>
      </c>
      <c r="FY50" s="21" t="s">
        <v>295</v>
      </c>
      <c r="FZ50" s="21" t="s">
        <v>345</v>
      </c>
      <c r="GA50" s="21"/>
      <c r="GB50" s="21"/>
      <c r="GC50" s="24">
        <v>312</v>
      </c>
      <c r="GD50" s="21">
        <v>362</v>
      </c>
      <c r="GE50" s="21">
        <v>511</v>
      </c>
      <c r="GF50" s="21">
        <v>457</v>
      </c>
      <c r="GG50" s="21">
        <v>689</v>
      </c>
      <c r="GH50" s="21"/>
      <c r="GI50" s="21"/>
      <c r="GJ50" s="24">
        <v>2375</v>
      </c>
      <c r="GK50" s="21">
        <v>2480</v>
      </c>
      <c r="GL50" s="21">
        <v>620</v>
      </c>
      <c r="GM50" s="21">
        <v>165</v>
      </c>
      <c r="GN50" s="21">
        <v>50</v>
      </c>
      <c r="GO50" s="21"/>
      <c r="GP50" s="31"/>
      <c r="GQ50" s="9"/>
      <c r="GR50" s="32">
        <v>16</v>
      </c>
      <c r="GS50" s="21">
        <v>90</v>
      </c>
      <c r="GT50" s="24">
        <v>15</v>
      </c>
      <c r="GU50" s="21">
        <v>80</v>
      </c>
      <c r="GV50" s="24">
        <v>16</v>
      </c>
      <c r="GW50" s="21">
        <v>90</v>
      </c>
      <c r="GX50" s="24">
        <v>17</v>
      </c>
      <c r="GY50" s="21">
        <v>90</v>
      </c>
      <c r="GZ50" s="24">
        <v>17</v>
      </c>
      <c r="HA50" s="21">
        <v>90</v>
      </c>
      <c r="HB50" s="24"/>
      <c r="HC50" s="21"/>
      <c r="HD50" s="24"/>
      <c r="HE50" s="21"/>
      <c r="HF50" s="6"/>
      <c r="HG50" s="21"/>
      <c r="HH50" s="21"/>
      <c r="HI50" s="21"/>
      <c r="HJ50" s="21"/>
      <c r="HK50" s="21"/>
      <c r="HL50" s="21"/>
      <c r="HM50" s="21"/>
      <c r="HN50" s="21"/>
      <c r="HO50" s="21"/>
      <c r="HP50" s="21"/>
      <c r="HQ50" s="21"/>
      <c r="HR50" s="21"/>
      <c r="HS50" s="21"/>
      <c r="HT50" s="21"/>
      <c r="HU50" s="21"/>
      <c r="HV50" s="6"/>
    </row>
    <row r="51" spans="1:239" ht="16.5" customHeight="1" x14ac:dyDescent="0.3">
      <c r="A51" s="61">
        <v>42</v>
      </c>
      <c r="B51" s="62" t="s">
        <v>635</v>
      </c>
      <c r="C51" s="63">
        <v>41257</v>
      </c>
      <c r="D51" s="63">
        <v>41257</v>
      </c>
      <c r="E51" s="62">
        <f t="shared" si="204"/>
        <v>0</v>
      </c>
      <c r="F51" s="62"/>
      <c r="G51" s="62" t="s">
        <v>636</v>
      </c>
      <c r="H51" s="64">
        <v>8893</v>
      </c>
      <c r="I51" s="62">
        <v>88</v>
      </c>
      <c r="J51" s="62"/>
      <c r="K51" s="62"/>
      <c r="L51" s="62" t="s">
        <v>637</v>
      </c>
      <c r="M51" s="62">
        <v>64</v>
      </c>
      <c r="N51" s="62">
        <v>75.3</v>
      </c>
      <c r="O51" s="62">
        <v>4</v>
      </c>
      <c r="P51" s="62" t="s">
        <v>638</v>
      </c>
      <c r="Q51" s="62">
        <v>1</v>
      </c>
      <c r="R51" s="62">
        <v>40</v>
      </c>
      <c r="S51" s="62" t="s">
        <v>548</v>
      </c>
      <c r="T51" s="62">
        <v>2</v>
      </c>
      <c r="U51" s="62">
        <v>0</v>
      </c>
      <c r="V51" s="62">
        <v>0</v>
      </c>
      <c r="W51" s="62">
        <v>0</v>
      </c>
      <c r="X51" s="65"/>
      <c r="Y51" s="66" t="s">
        <v>513</v>
      </c>
      <c r="Z51" s="62" t="s">
        <v>639</v>
      </c>
      <c r="AA51" s="67"/>
      <c r="AB51" s="67"/>
      <c r="AC51" s="62" t="s">
        <v>640</v>
      </c>
      <c r="AD51" s="62" t="s">
        <v>247</v>
      </c>
      <c r="AE51" s="62" t="s">
        <v>246</v>
      </c>
      <c r="AF51" s="62" t="s">
        <v>248</v>
      </c>
      <c r="AG51" s="62" t="s">
        <v>246</v>
      </c>
      <c r="AH51" s="62" t="s">
        <v>249</v>
      </c>
      <c r="AI51" s="62" t="s">
        <v>249</v>
      </c>
      <c r="AJ51" s="62" t="s">
        <v>246</v>
      </c>
      <c r="AK51" s="62">
        <v>0.72</v>
      </c>
      <c r="AL51" s="65"/>
      <c r="AM51" s="68" t="s">
        <v>350</v>
      </c>
      <c r="AN51" s="68"/>
      <c r="AO51" s="69">
        <v>0.72</v>
      </c>
      <c r="AP51" s="62">
        <v>2.6</v>
      </c>
      <c r="AQ51" s="62">
        <v>1.39</v>
      </c>
      <c r="AR51" s="62">
        <v>1.55</v>
      </c>
      <c r="AS51" s="62">
        <v>1</v>
      </c>
      <c r="AT51" s="62"/>
      <c r="AU51" s="62"/>
      <c r="AV51" s="62"/>
      <c r="AW51" s="62"/>
      <c r="AX51" s="70">
        <f t="shared" si="205"/>
        <v>2.6111111111111116</v>
      </c>
      <c r="AY51" s="70">
        <f t="shared" si="206"/>
        <v>0.38944433337775552</v>
      </c>
      <c r="AZ51" s="70">
        <f t="shared" si="207"/>
        <v>0.18223525393574347</v>
      </c>
      <c r="BA51" s="70">
        <f t="shared" ref="BA51:BB51" si="219">LOGEST(AP51:AQ51,AP$5:AQ$5)-1</f>
        <v>-0.4653846153846154</v>
      </c>
      <c r="BB51" s="70">
        <f t="shared" si="219"/>
        <v>0.11510791366906492</v>
      </c>
      <c r="BC51" s="70">
        <f t="shared" si="209"/>
        <v>-0.22789000385058733</v>
      </c>
      <c r="BD51" s="70">
        <f t="shared" ref="BD51:BF51" si="220">((AP51/AO51)*100)-100</f>
        <v>261.11111111111114</v>
      </c>
      <c r="BE51" s="70">
        <f t="shared" si="220"/>
        <v>-46.53846153846154</v>
      </c>
      <c r="BF51" s="70">
        <f t="shared" si="220"/>
        <v>11.510791366906489</v>
      </c>
      <c r="BG51" s="70">
        <f t="shared" si="211"/>
        <v>93.055555555555571</v>
      </c>
      <c r="BH51" s="70">
        <f t="shared" si="212"/>
        <v>115.2777777777778</v>
      </c>
      <c r="BI51" s="70">
        <f t="shared" si="213"/>
        <v>-40.384615384615387</v>
      </c>
      <c r="BJ51" s="61">
        <f t="shared" ref="BJ51:BL51" si="221">AP51-AO51</f>
        <v>1.8800000000000001</v>
      </c>
      <c r="BK51" s="61">
        <f t="shared" si="221"/>
        <v>-1.2100000000000002</v>
      </c>
      <c r="BL51" s="61">
        <f t="shared" si="221"/>
        <v>0.16000000000000014</v>
      </c>
      <c r="BM51" s="61">
        <f t="shared" si="215"/>
        <v>0.66999999999999993</v>
      </c>
      <c r="BN51" s="61">
        <f t="shared" si="216"/>
        <v>0.83000000000000007</v>
      </c>
      <c r="BO51" s="61">
        <f t="shared" si="217"/>
        <v>-1.05</v>
      </c>
      <c r="BP51" s="66"/>
      <c r="BQ51" s="62">
        <v>186</v>
      </c>
      <c r="BR51" s="62">
        <v>137</v>
      </c>
      <c r="BS51" s="62"/>
      <c r="BT51" s="62"/>
      <c r="BU51" s="62"/>
      <c r="BV51" s="62"/>
      <c r="BW51" s="66">
        <v>38.6</v>
      </c>
      <c r="BX51" s="62">
        <v>38.4</v>
      </c>
      <c r="BY51" s="62">
        <v>37</v>
      </c>
      <c r="BZ51" s="62">
        <v>36.9</v>
      </c>
      <c r="CA51" s="62">
        <v>37.4</v>
      </c>
      <c r="CB51" s="62"/>
      <c r="CC51" s="62"/>
      <c r="CD51" s="62"/>
      <c r="CE51" s="62"/>
      <c r="CF51" s="65"/>
      <c r="CG51" s="66" t="s">
        <v>641</v>
      </c>
      <c r="CH51" s="62"/>
      <c r="CI51" s="62"/>
      <c r="CJ51" s="62"/>
      <c r="CK51" s="62"/>
      <c r="CL51" s="62"/>
      <c r="CM51" s="62"/>
      <c r="CN51" s="66" t="s">
        <v>303</v>
      </c>
      <c r="CO51" s="62"/>
      <c r="CP51" s="62"/>
      <c r="CQ51" s="62"/>
      <c r="CR51" s="62"/>
      <c r="CS51" s="62"/>
      <c r="CT51" s="62"/>
      <c r="CU51" s="66"/>
      <c r="CV51" s="62"/>
      <c r="CW51" s="62"/>
      <c r="CX51" s="62"/>
      <c r="CY51" s="62"/>
      <c r="CZ51" s="62"/>
      <c r="DA51" s="62"/>
      <c r="DB51" s="66" t="s">
        <v>266</v>
      </c>
      <c r="DC51" s="62"/>
      <c r="DD51" s="62"/>
      <c r="DE51" s="62"/>
      <c r="DF51" s="62"/>
      <c r="DG51" s="62"/>
      <c r="DH51" s="62"/>
      <c r="DI51" s="66" t="s">
        <v>255</v>
      </c>
      <c r="DJ51" s="62" t="s">
        <v>255</v>
      </c>
      <c r="DK51" s="62" t="s">
        <v>255</v>
      </c>
      <c r="DL51" s="62"/>
      <c r="DM51" s="62"/>
      <c r="DN51" s="62"/>
      <c r="DO51" s="62"/>
      <c r="DP51" s="68">
        <v>8</v>
      </c>
      <c r="DQ51" s="65"/>
      <c r="DR51" s="66">
        <v>67.3</v>
      </c>
      <c r="DS51" s="62">
        <v>83.5</v>
      </c>
      <c r="DT51" s="62">
        <v>74.7</v>
      </c>
      <c r="DU51" s="62"/>
      <c r="DV51" s="62"/>
      <c r="DW51" s="62"/>
      <c r="DX51" s="62"/>
      <c r="DY51" s="66">
        <v>0.9</v>
      </c>
      <c r="DZ51" s="62">
        <v>0.4</v>
      </c>
      <c r="EA51" s="62">
        <v>0.5</v>
      </c>
      <c r="EB51" s="62"/>
      <c r="EC51" s="62"/>
      <c r="ED51" s="62"/>
      <c r="EE51" s="62"/>
      <c r="EF51" s="71">
        <f t="shared" ref="EF51:EH51" si="222">DR51/DY51</f>
        <v>74.777777777777771</v>
      </c>
      <c r="EG51" s="72">
        <f t="shared" si="222"/>
        <v>208.75</v>
      </c>
      <c r="EH51" s="72">
        <f t="shared" si="222"/>
        <v>149.4</v>
      </c>
      <c r="EI51" s="72"/>
      <c r="EJ51" s="72"/>
      <c r="EK51" s="72"/>
      <c r="EL51" s="72"/>
      <c r="EM51" s="66">
        <v>1</v>
      </c>
      <c r="EN51" s="62">
        <v>1</v>
      </c>
      <c r="EO51" s="62">
        <v>1</v>
      </c>
      <c r="EP51" s="62"/>
      <c r="EQ51" s="62"/>
      <c r="ER51" s="62"/>
      <c r="ES51" s="62"/>
      <c r="ET51" s="66">
        <v>310</v>
      </c>
      <c r="EU51" s="62">
        <v>234</v>
      </c>
      <c r="EV51" s="62">
        <v>268</v>
      </c>
      <c r="EW51" s="62"/>
      <c r="EX51" s="62"/>
      <c r="EY51" s="62"/>
      <c r="EZ51" s="62"/>
      <c r="FA51" s="66">
        <v>10</v>
      </c>
      <c r="FB51" s="62">
        <v>10.4</v>
      </c>
      <c r="FC51" s="62">
        <v>11.4</v>
      </c>
      <c r="FD51" s="62"/>
      <c r="FE51" s="62"/>
      <c r="FF51" s="62"/>
      <c r="FG51" s="62"/>
      <c r="FH51" s="66">
        <v>14</v>
      </c>
      <c r="FI51" s="62">
        <v>15</v>
      </c>
      <c r="FJ51" s="62">
        <v>13</v>
      </c>
      <c r="FK51" s="62"/>
      <c r="FL51" s="62"/>
      <c r="FM51" s="62"/>
      <c r="FN51" s="62"/>
      <c r="FO51" s="66">
        <v>67</v>
      </c>
      <c r="FP51" s="62">
        <v>75</v>
      </c>
      <c r="FQ51" s="62">
        <v>94</v>
      </c>
      <c r="FR51" s="62"/>
      <c r="FS51" s="62"/>
      <c r="FT51" s="62"/>
      <c r="FU51" s="62"/>
      <c r="FV51" s="66">
        <v>0</v>
      </c>
      <c r="FW51" s="62">
        <v>0</v>
      </c>
      <c r="FX51" s="62">
        <v>0</v>
      </c>
      <c r="FY51" s="62"/>
      <c r="FZ51" s="62"/>
      <c r="GA51" s="62"/>
      <c r="GB51" s="62"/>
      <c r="GC51" s="66">
        <v>188</v>
      </c>
      <c r="GD51" s="62">
        <v>227</v>
      </c>
      <c r="GE51" s="62">
        <v>213</v>
      </c>
      <c r="GF51" s="62"/>
      <c r="GG51" s="62"/>
      <c r="GH51" s="62"/>
      <c r="GI51" s="62"/>
      <c r="GJ51" s="66">
        <v>970</v>
      </c>
      <c r="GK51" s="62">
        <v>1200</v>
      </c>
      <c r="GL51" s="62">
        <v>2810</v>
      </c>
      <c r="GM51" s="62"/>
      <c r="GN51" s="62"/>
      <c r="GO51" s="62"/>
      <c r="GP51" s="73"/>
      <c r="GQ51" s="74"/>
      <c r="GR51" s="75">
        <v>9</v>
      </c>
      <c r="GS51" s="62">
        <v>18</v>
      </c>
      <c r="GT51" s="66">
        <v>8</v>
      </c>
      <c r="GU51" s="62">
        <v>18</v>
      </c>
      <c r="GV51" s="66">
        <v>9</v>
      </c>
      <c r="GW51" s="62">
        <v>18</v>
      </c>
      <c r="GX51" s="66"/>
      <c r="GY51" s="62"/>
      <c r="GZ51" s="66"/>
      <c r="HA51" s="62"/>
      <c r="HB51" s="66"/>
      <c r="HC51" s="62"/>
      <c r="HD51" s="66"/>
      <c r="HE51" s="62"/>
      <c r="HF51" s="65"/>
      <c r="HG51" s="62"/>
      <c r="HH51" s="62"/>
      <c r="HI51" s="62"/>
      <c r="HJ51" s="62"/>
      <c r="HK51" s="62"/>
      <c r="HL51" s="62"/>
      <c r="HM51" s="62"/>
      <c r="HN51" s="62"/>
      <c r="HO51" s="62"/>
      <c r="HP51" s="62"/>
      <c r="HQ51" s="62"/>
      <c r="HR51" s="62"/>
      <c r="HS51" s="62"/>
      <c r="HT51" s="62"/>
      <c r="HU51" s="62"/>
      <c r="HV51" s="6"/>
    </row>
    <row r="52" spans="1:239" ht="16.5" customHeight="1" x14ac:dyDescent="0.3">
      <c r="A52" s="51">
        <v>43</v>
      </c>
      <c r="B52" s="52" t="s">
        <v>626</v>
      </c>
      <c r="C52" s="53">
        <v>41169</v>
      </c>
      <c r="D52" s="53">
        <v>41199</v>
      </c>
      <c r="E52" s="52">
        <f t="shared" si="204"/>
        <v>30</v>
      </c>
      <c r="F52" s="52"/>
      <c r="G52" s="52"/>
      <c r="H52" s="54">
        <v>30147</v>
      </c>
      <c r="I52" s="52">
        <v>30</v>
      </c>
      <c r="J52" s="52"/>
      <c r="K52" s="52"/>
      <c r="L52" s="52" t="s">
        <v>642</v>
      </c>
      <c r="M52" s="52">
        <v>40</v>
      </c>
      <c r="N52" s="52">
        <v>24.7</v>
      </c>
      <c r="O52" s="52">
        <v>154</v>
      </c>
      <c r="P52" s="52" t="s">
        <v>643</v>
      </c>
      <c r="Q52" s="52">
        <v>1</v>
      </c>
      <c r="R52" s="52">
        <v>154</v>
      </c>
      <c r="S52" s="52" t="s">
        <v>272</v>
      </c>
      <c r="T52" s="52">
        <v>1</v>
      </c>
      <c r="U52" s="52">
        <v>154</v>
      </c>
      <c r="V52" s="52">
        <v>63</v>
      </c>
      <c r="W52" s="52">
        <v>0</v>
      </c>
      <c r="X52" s="6"/>
      <c r="Y52" s="55" t="s">
        <v>244</v>
      </c>
      <c r="Z52" s="52" t="s">
        <v>644</v>
      </c>
      <c r="AA52" s="56"/>
      <c r="AB52" s="56"/>
      <c r="AC52" s="52" t="s">
        <v>246</v>
      </c>
      <c r="AD52" s="52" t="s">
        <v>247</v>
      </c>
      <c r="AE52" s="52" t="s">
        <v>246</v>
      </c>
      <c r="AF52" s="52" t="s">
        <v>248</v>
      </c>
      <c r="AG52" s="52" t="s">
        <v>249</v>
      </c>
      <c r="AH52" s="52" t="s">
        <v>249</v>
      </c>
      <c r="AI52" s="52" t="s">
        <v>249</v>
      </c>
      <c r="AJ52" s="52" t="s">
        <v>246</v>
      </c>
      <c r="AK52" s="52">
        <v>108.5</v>
      </c>
      <c r="AL52" s="6"/>
      <c r="AM52" s="57" t="s">
        <v>250</v>
      </c>
      <c r="AN52" s="57" t="s">
        <v>274</v>
      </c>
      <c r="AO52" s="76">
        <v>48.5</v>
      </c>
      <c r="AP52" s="52">
        <v>54.2</v>
      </c>
      <c r="AQ52" s="52">
        <v>68.2</v>
      </c>
      <c r="AR52" s="52">
        <v>38.26</v>
      </c>
      <c r="AS52" s="52">
        <v>22</v>
      </c>
      <c r="AT52" s="52">
        <v>8</v>
      </c>
      <c r="AU52" s="52">
        <v>3.77</v>
      </c>
      <c r="AV52" s="52">
        <v>1.95</v>
      </c>
      <c r="AW52" s="52">
        <v>0.99</v>
      </c>
      <c r="AX52" s="77">
        <f t="shared" si="205"/>
        <v>0.11752577319587632</v>
      </c>
      <c r="AY52" s="77">
        <f t="shared" si="206"/>
        <v>0.18582695491808976</v>
      </c>
      <c r="AZ52" s="77">
        <f t="shared" si="207"/>
        <v>-4.7029456022928184E-2</v>
      </c>
      <c r="BA52" s="77">
        <f t="shared" ref="BA52:BB52" si="223">LOGEST(AP52:AQ52,AP$5:AQ$5)-1</f>
        <v>0.25830258302583031</v>
      </c>
      <c r="BB52" s="77">
        <f t="shared" si="223"/>
        <v>-0.43900293255131984</v>
      </c>
      <c r="BC52" s="77">
        <f t="shared" si="209"/>
        <v>-0.15981903196954628</v>
      </c>
      <c r="BD52" s="77">
        <f t="shared" ref="BD52:BF52" si="224">((AP52/AO52)*100)-100</f>
        <v>11.75257731958763</v>
      </c>
      <c r="BE52" s="77">
        <f t="shared" si="224"/>
        <v>25.830258302583033</v>
      </c>
      <c r="BF52" s="77">
        <f t="shared" si="224"/>
        <v>-43.90029325513197</v>
      </c>
      <c r="BG52" s="77">
        <f t="shared" si="211"/>
        <v>40.61855670103094</v>
      </c>
      <c r="BH52" s="77">
        <f t="shared" si="212"/>
        <v>-21.11340206185568</v>
      </c>
      <c r="BI52" s="77">
        <f t="shared" si="213"/>
        <v>-29.409594095940975</v>
      </c>
      <c r="BJ52" s="51">
        <f t="shared" ref="BJ52:BL52" si="225">AP52-AO52</f>
        <v>5.7000000000000028</v>
      </c>
      <c r="BK52" s="51">
        <f t="shared" si="225"/>
        <v>14</v>
      </c>
      <c r="BL52" s="51">
        <f t="shared" si="225"/>
        <v>-29.940000000000005</v>
      </c>
      <c r="BM52" s="51">
        <f t="shared" si="215"/>
        <v>19.700000000000003</v>
      </c>
      <c r="BN52" s="51">
        <f t="shared" si="216"/>
        <v>-10.240000000000002</v>
      </c>
      <c r="BO52" s="51">
        <f t="shared" si="217"/>
        <v>-15.940000000000005</v>
      </c>
      <c r="BP52" s="55">
        <v>127.3</v>
      </c>
      <c r="BQ52" s="52"/>
      <c r="BR52" s="52">
        <v>101.9</v>
      </c>
      <c r="BS52" s="52"/>
      <c r="BT52" s="52">
        <v>27.8</v>
      </c>
      <c r="BU52" s="52"/>
      <c r="BV52" s="52"/>
      <c r="BW52" s="55">
        <v>38.1</v>
      </c>
      <c r="BX52" s="52">
        <v>36.9</v>
      </c>
      <c r="BY52" s="52">
        <v>38</v>
      </c>
      <c r="BZ52" s="52">
        <v>37</v>
      </c>
      <c r="CA52" s="52">
        <v>37.9</v>
      </c>
      <c r="CB52" s="52">
        <v>36.6</v>
      </c>
      <c r="CC52" s="52">
        <v>37</v>
      </c>
      <c r="CD52" s="52">
        <v>36.4</v>
      </c>
      <c r="CE52" s="52">
        <v>36</v>
      </c>
      <c r="CF52" s="6"/>
      <c r="CG52" s="55" t="s">
        <v>645</v>
      </c>
      <c r="CH52" s="52"/>
      <c r="CI52" s="52"/>
      <c r="CJ52" s="52"/>
      <c r="CK52" s="52"/>
      <c r="CL52" s="52"/>
      <c r="CM52" s="52"/>
      <c r="CN52" s="55" t="s">
        <v>646</v>
      </c>
      <c r="CO52" s="52"/>
      <c r="CP52" s="52"/>
      <c r="CQ52" s="52"/>
      <c r="CR52" s="52"/>
      <c r="CS52" s="52"/>
      <c r="CT52" s="52"/>
      <c r="CU52" s="55">
        <v>3</v>
      </c>
      <c r="CV52" s="52"/>
      <c r="CW52" s="52"/>
      <c r="CX52" s="52"/>
      <c r="CY52" s="52"/>
      <c r="CZ52" s="52"/>
      <c r="DA52" s="52"/>
      <c r="DB52" s="55" t="s">
        <v>647</v>
      </c>
      <c r="DC52" s="52"/>
      <c r="DD52" s="52"/>
      <c r="DE52" s="52"/>
      <c r="DF52" s="52"/>
      <c r="DG52" s="52"/>
      <c r="DH52" s="52"/>
      <c r="DI52" s="55" t="s">
        <v>255</v>
      </c>
      <c r="DJ52" s="52" t="s">
        <v>255</v>
      </c>
      <c r="DK52" s="52" t="s">
        <v>255</v>
      </c>
      <c r="DL52" s="52" t="s">
        <v>255</v>
      </c>
      <c r="DM52" s="52" t="s">
        <v>255</v>
      </c>
      <c r="DN52" s="52" t="s">
        <v>255</v>
      </c>
      <c r="DO52" s="52" t="s">
        <v>255</v>
      </c>
      <c r="DP52" s="57">
        <v>8</v>
      </c>
      <c r="DQ52" s="6"/>
      <c r="DR52" s="55">
        <v>126.9</v>
      </c>
      <c r="DS52" s="52">
        <v>143</v>
      </c>
      <c r="DT52" s="52">
        <v>136</v>
      </c>
      <c r="DU52" s="52">
        <v>128</v>
      </c>
      <c r="DV52" s="52">
        <v>137.9</v>
      </c>
      <c r="DW52" s="52">
        <v>155.4</v>
      </c>
      <c r="DX52" s="52">
        <v>186.3</v>
      </c>
      <c r="DY52" s="55">
        <v>0.35</v>
      </c>
      <c r="DZ52" s="52">
        <v>0.35</v>
      </c>
      <c r="EA52" s="52">
        <v>0.35</v>
      </c>
      <c r="EB52" s="52">
        <v>0.35</v>
      </c>
      <c r="EC52" s="52">
        <v>0.35</v>
      </c>
      <c r="ED52" s="52">
        <v>0.35</v>
      </c>
      <c r="EE52" s="52">
        <v>0.5</v>
      </c>
      <c r="EF52" s="78">
        <f t="shared" ref="EF52:EL52" si="226">DR52/DY52</f>
        <v>362.57142857142861</v>
      </c>
      <c r="EG52" s="79">
        <f t="shared" si="226"/>
        <v>408.57142857142861</v>
      </c>
      <c r="EH52" s="79">
        <f t="shared" si="226"/>
        <v>388.57142857142861</v>
      </c>
      <c r="EI52" s="79">
        <f t="shared" si="226"/>
        <v>365.71428571428572</v>
      </c>
      <c r="EJ52" s="79">
        <f t="shared" si="226"/>
        <v>394.00000000000006</v>
      </c>
      <c r="EK52" s="79">
        <f t="shared" si="226"/>
        <v>444.00000000000006</v>
      </c>
      <c r="EL52" s="79">
        <f t="shared" si="226"/>
        <v>372.6</v>
      </c>
      <c r="EM52" s="55">
        <v>1</v>
      </c>
      <c r="EN52" s="52">
        <v>1</v>
      </c>
      <c r="EO52" s="52">
        <v>1</v>
      </c>
      <c r="EP52" s="52">
        <v>1</v>
      </c>
      <c r="EQ52" s="52">
        <v>1</v>
      </c>
      <c r="ER52" s="52">
        <v>1</v>
      </c>
      <c r="ES52" s="52">
        <v>1</v>
      </c>
      <c r="ET52" s="55">
        <v>636</v>
      </c>
      <c r="EU52" s="52">
        <v>394</v>
      </c>
      <c r="EV52" s="52">
        <v>365</v>
      </c>
      <c r="EW52" s="52">
        <v>345</v>
      </c>
      <c r="EX52" s="52">
        <v>318</v>
      </c>
      <c r="EY52" s="52">
        <v>303</v>
      </c>
      <c r="EZ52" s="52">
        <v>356</v>
      </c>
      <c r="FA52" s="55">
        <v>11.4</v>
      </c>
      <c r="FB52" s="52">
        <v>6.7</v>
      </c>
      <c r="FC52" s="52">
        <v>3.6</v>
      </c>
      <c r="FD52" s="52">
        <v>5.6</v>
      </c>
      <c r="FE52" s="52">
        <v>4</v>
      </c>
      <c r="FF52" s="52">
        <v>4</v>
      </c>
      <c r="FG52" s="52">
        <v>4</v>
      </c>
      <c r="FH52" s="55">
        <v>15</v>
      </c>
      <c r="FI52" s="52">
        <v>15</v>
      </c>
      <c r="FJ52" s="52">
        <v>15</v>
      </c>
      <c r="FK52" s="52">
        <v>15</v>
      </c>
      <c r="FL52" s="52">
        <v>15</v>
      </c>
      <c r="FM52" s="52">
        <v>15</v>
      </c>
      <c r="FN52" s="52">
        <v>15</v>
      </c>
      <c r="FO52" s="55">
        <v>59</v>
      </c>
      <c r="FP52" s="52">
        <v>73</v>
      </c>
      <c r="FQ52" s="52">
        <v>94</v>
      </c>
      <c r="FR52" s="52">
        <v>78</v>
      </c>
      <c r="FS52" s="52">
        <v>72</v>
      </c>
      <c r="FT52" s="52">
        <v>74</v>
      </c>
      <c r="FU52" s="52">
        <v>76</v>
      </c>
      <c r="FV52" s="55">
        <v>0</v>
      </c>
      <c r="FW52" s="52">
        <v>0</v>
      </c>
      <c r="FX52" s="52">
        <v>0</v>
      </c>
      <c r="FY52" s="52">
        <v>0</v>
      </c>
      <c r="FZ52" s="52">
        <v>0</v>
      </c>
      <c r="GA52" s="52">
        <v>0</v>
      </c>
      <c r="GB52" s="52">
        <v>0</v>
      </c>
      <c r="GC52" s="55">
        <v>190</v>
      </c>
      <c r="GD52" s="52">
        <v>56</v>
      </c>
      <c r="GE52" s="52">
        <v>75</v>
      </c>
      <c r="GF52" s="52">
        <v>55</v>
      </c>
      <c r="GG52" s="52">
        <v>55</v>
      </c>
      <c r="GH52" s="52">
        <v>55</v>
      </c>
      <c r="GI52" s="52">
        <v>55</v>
      </c>
      <c r="GJ52" s="55">
        <v>1210</v>
      </c>
      <c r="GK52" s="52">
        <v>3250</v>
      </c>
      <c r="GL52" s="52">
        <v>3725</v>
      </c>
      <c r="GM52" s="52">
        <v>3300</v>
      </c>
      <c r="GN52" s="52">
        <v>3410</v>
      </c>
      <c r="GO52" s="52">
        <v>2720</v>
      </c>
      <c r="GP52" s="58">
        <v>3100</v>
      </c>
      <c r="GQ52" s="9"/>
      <c r="GR52" s="59">
        <v>9</v>
      </c>
      <c r="GS52" s="52">
        <v>18</v>
      </c>
      <c r="GT52" s="55">
        <v>8</v>
      </c>
      <c r="GU52" s="52">
        <v>18</v>
      </c>
      <c r="GV52" s="55">
        <v>8</v>
      </c>
      <c r="GW52" s="52">
        <v>18</v>
      </c>
      <c r="GX52" s="55">
        <v>8</v>
      </c>
      <c r="GY52" s="52">
        <v>18</v>
      </c>
      <c r="GZ52" s="55">
        <v>8</v>
      </c>
      <c r="HA52" s="52">
        <v>18</v>
      </c>
      <c r="HB52" s="55">
        <v>8</v>
      </c>
      <c r="HC52" s="52">
        <v>18</v>
      </c>
      <c r="HD52" s="55">
        <v>8</v>
      </c>
      <c r="HE52" s="52">
        <v>18</v>
      </c>
      <c r="HF52" s="6"/>
      <c r="HG52" s="52"/>
      <c r="HH52" s="52"/>
      <c r="HI52" s="52"/>
      <c r="HJ52" s="52"/>
      <c r="HK52" s="52"/>
      <c r="HL52" s="52"/>
      <c r="HM52" s="52"/>
      <c r="HN52" s="52"/>
      <c r="HO52" s="52"/>
      <c r="HP52" s="52"/>
      <c r="HQ52" s="52"/>
      <c r="HR52" s="52"/>
      <c r="HS52" s="52"/>
      <c r="HT52" s="52"/>
      <c r="HU52" s="52"/>
      <c r="HV52" s="6"/>
    </row>
    <row r="53" spans="1:239" ht="15.75" customHeight="1" x14ac:dyDescent="0.3">
      <c r="A53" s="3">
        <v>44</v>
      </c>
      <c r="B53" s="21" t="s">
        <v>431</v>
      </c>
      <c r="C53" s="22">
        <v>41232</v>
      </c>
      <c r="D53" s="22">
        <v>41240</v>
      </c>
      <c r="E53" s="21">
        <f t="shared" si="204"/>
        <v>8</v>
      </c>
      <c r="F53" s="21"/>
      <c r="G53" s="21"/>
      <c r="H53" s="23">
        <v>13420</v>
      </c>
      <c r="I53" s="21">
        <v>76</v>
      </c>
      <c r="J53" s="21">
        <v>170</v>
      </c>
      <c r="K53" s="21">
        <v>75</v>
      </c>
      <c r="L53" s="21" t="s">
        <v>648</v>
      </c>
      <c r="M53" s="21">
        <v>84</v>
      </c>
      <c r="N53" s="21">
        <v>94.6</v>
      </c>
      <c r="O53" s="21">
        <v>31</v>
      </c>
      <c r="P53" s="21" t="s">
        <v>548</v>
      </c>
      <c r="Q53" s="21">
        <v>2</v>
      </c>
      <c r="R53" s="21">
        <v>31</v>
      </c>
      <c r="S53" s="21" t="s">
        <v>548</v>
      </c>
      <c r="T53" s="21">
        <v>2</v>
      </c>
      <c r="U53" s="21">
        <v>31</v>
      </c>
      <c r="V53" s="21">
        <v>4</v>
      </c>
      <c r="W53" s="21">
        <v>0</v>
      </c>
      <c r="X53" s="6"/>
      <c r="Y53" s="24" t="s">
        <v>244</v>
      </c>
      <c r="Z53" s="21" t="s">
        <v>639</v>
      </c>
      <c r="AA53" s="25"/>
      <c r="AB53" s="25"/>
      <c r="AC53" s="21" t="s">
        <v>246</v>
      </c>
      <c r="AD53" s="21" t="s">
        <v>479</v>
      </c>
      <c r="AE53" s="21" t="s">
        <v>246</v>
      </c>
      <c r="AF53" s="21" t="s">
        <v>248</v>
      </c>
      <c r="AG53" s="21" t="s">
        <v>246</v>
      </c>
      <c r="AH53" s="21" t="s">
        <v>246</v>
      </c>
      <c r="AI53" s="21" t="s">
        <v>246</v>
      </c>
      <c r="AJ53" s="21" t="s">
        <v>246</v>
      </c>
      <c r="AK53" s="21">
        <v>4.88</v>
      </c>
      <c r="AL53" s="6"/>
      <c r="AM53" s="26" t="s">
        <v>250</v>
      </c>
      <c r="AN53" s="26" t="s">
        <v>274</v>
      </c>
      <c r="AO53" s="27">
        <v>4.88</v>
      </c>
      <c r="AP53" s="21">
        <v>3.99</v>
      </c>
      <c r="AQ53" s="21">
        <v>9.24</v>
      </c>
      <c r="AR53" s="21">
        <v>2.57</v>
      </c>
      <c r="AS53" s="21">
        <v>1.29</v>
      </c>
      <c r="AT53" s="21">
        <v>0.41</v>
      </c>
      <c r="AU53" s="21">
        <v>0.54</v>
      </c>
      <c r="AV53" s="21">
        <v>0.37</v>
      </c>
      <c r="AW53" s="21">
        <v>0.34</v>
      </c>
      <c r="AX53" s="28">
        <f t="shared" si="205"/>
        <v>-0.18237704918032782</v>
      </c>
      <c r="AY53" s="28">
        <f t="shared" si="206"/>
        <v>0.37602420870812425</v>
      </c>
      <c r="AZ53" s="28">
        <f t="shared" si="207"/>
        <v>-0.10272844946308834</v>
      </c>
      <c r="BA53" s="28">
        <f t="shared" ref="BA53:BB53" si="227">LOGEST(AP53:AQ53,AP$5:AQ$5)-1</f>
        <v>1.3157894736842102</v>
      </c>
      <c r="BB53" s="28">
        <f t="shared" si="227"/>
        <v>-0.72186147186147187</v>
      </c>
      <c r="BC53" s="28">
        <f t="shared" si="209"/>
        <v>-0.19743518910356961</v>
      </c>
      <c r="BD53" s="28">
        <f t="shared" ref="BD53:BF53" si="228">((AP53/AO53)*100)-100</f>
        <v>-18.237704918032776</v>
      </c>
      <c r="BE53" s="28">
        <f t="shared" si="228"/>
        <v>131.57894736842107</v>
      </c>
      <c r="BF53" s="28">
        <f t="shared" si="228"/>
        <v>-72.186147186147195</v>
      </c>
      <c r="BG53" s="28">
        <f t="shared" si="211"/>
        <v>89.344262295081961</v>
      </c>
      <c r="BH53" s="28">
        <f t="shared" si="212"/>
        <v>-47.33606557377049</v>
      </c>
      <c r="BI53" s="28">
        <f t="shared" si="213"/>
        <v>-35.588972431077707</v>
      </c>
      <c r="BJ53" s="3">
        <f t="shared" ref="BJ53:BL53" si="229">AP53-AO53</f>
        <v>-0.88999999999999968</v>
      </c>
      <c r="BK53" s="3">
        <f t="shared" si="229"/>
        <v>5.25</v>
      </c>
      <c r="BL53" s="3">
        <f t="shared" si="229"/>
        <v>-6.67</v>
      </c>
      <c r="BM53" s="3">
        <f t="shared" si="215"/>
        <v>4.3600000000000003</v>
      </c>
      <c r="BN53" s="3">
        <f t="shared" si="216"/>
        <v>-2.31</v>
      </c>
      <c r="BO53" s="3">
        <f t="shared" si="217"/>
        <v>-1.4200000000000004</v>
      </c>
      <c r="BP53" s="24">
        <v>130.1</v>
      </c>
      <c r="BQ53" s="21">
        <v>125.5</v>
      </c>
      <c r="BR53" s="21"/>
      <c r="BS53" s="21">
        <v>94.9</v>
      </c>
      <c r="BT53" s="21">
        <v>94.1</v>
      </c>
      <c r="BU53" s="21">
        <v>71</v>
      </c>
      <c r="BV53" s="21">
        <v>70.3</v>
      </c>
      <c r="BW53" s="24">
        <v>35</v>
      </c>
      <c r="BX53" s="21">
        <v>36</v>
      </c>
      <c r="BY53" s="21">
        <v>38</v>
      </c>
      <c r="BZ53" s="21">
        <v>38</v>
      </c>
      <c r="CA53" s="21">
        <v>37.5</v>
      </c>
      <c r="CB53" s="21">
        <v>37.5</v>
      </c>
      <c r="CC53" s="21">
        <v>37</v>
      </c>
      <c r="CD53" s="21">
        <v>36.1</v>
      </c>
      <c r="CE53" s="21">
        <v>37.6</v>
      </c>
      <c r="CF53" s="6"/>
      <c r="CG53" s="24" t="s">
        <v>649</v>
      </c>
      <c r="CH53" s="21"/>
      <c r="CI53" s="21"/>
      <c r="CJ53" s="21" t="s">
        <v>650</v>
      </c>
      <c r="CK53" s="21"/>
      <c r="CL53" s="21" t="s">
        <v>276</v>
      </c>
      <c r="CM53" s="21"/>
      <c r="CN53" s="24" t="s">
        <v>651</v>
      </c>
      <c r="CO53" s="21"/>
      <c r="CP53" s="21"/>
      <c r="CQ53" s="21" t="s">
        <v>652</v>
      </c>
      <c r="CR53" s="40"/>
      <c r="CS53" s="21" t="s">
        <v>652</v>
      </c>
      <c r="CT53" s="21"/>
      <c r="CU53" s="24">
        <v>2</v>
      </c>
      <c r="CV53" s="21"/>
      <c r="CW53" s="21"/>
      <c r="CX53" s="21"/>
      <c r="CY53" s="21"/>
      <c r="CZ53" s="21"/>
      <c r="DA53" s="21"/>
      <c r="DB53" s="24" t="s">
        <v>653</v>
      </c>
      <c r="DC53" s="21"/>
      <c r="DD53" s="21"/>
      <c r="DE53" s="21"/>
      <c r="DF53" s="21"/>
      <c r="DG53" s="21"/>
      <c r="DH53" s="21"/>
      <c r="DI53" s="24" t="s">
        <v>427</v>
      </c>
      <c r="DJ53" s="21" t="s">
        <v>427</v>
      </c>
      <c r="DK53" s="21" t="s">
        <v>427</v>
      </c>
      <c r="DL53" s="21" t="s">
        <v>427</v>
      </c>
      <c r="DM53" s="21" t="s">
        <v>427</v>
      </c>
      <c r="DN53" s="21" t="s">
        <v>427</v>
      </c>
      <c r="DO53" s="21" t="s">
        <v>427</v>
      </c>
      <c r="DP53" s="26">
        <v>8</v>
      </c>
      <c r="DQ53" s="6"/>
      <c r="DR53" s="24">
        <v>107.4</v>
      </c>
      <c r="DS53" s="21">
        <v>130</v>
      </c>
      <c r="DT53" s="21">
        <v>100.2</v>
      </c>
      <c r="DU53" s="21">
        <v>84.8</v>
      </c>
      <c r="DV53" s="21">
        <v>88</v>
      </c>
      <c r="DW53" s="21">
        <v>72</v>
      </c>
      <c r="DX53" s="21">
        <v>75.3</v>
      </c>
      <c r="DY53" s="24">
        <v>0.5</v>
      </c>
      <c r="DZ53" s="21">
        <v>0.8</v>
      </c>
      <c r="EA53" s="21">
        <v>0.4</v>
      </c>
      <c r="EB53" s="21">
        <v>0.4</v>
      </c>
      <c r="EC53" s="21">
        <v>0.5</v>
      </c>
      <c r="ED53" s="21">
        <v>0.4</v>
      </c>
      <c r="EE53" s="21">
        <v>0.4</v>
      </c>
      <c r="EF53" s="29">
        <f t="shared" ref="EF53:EL53" si="230">DR53/DY53</f>
        <v>214.8</v>
      </c>
      <c r="EG53" s="30">
        <f t="shared" si="230"/>
        <v>162.5</v>
      </c>
      <c r="EH53" s="30">
        <f t="shared" si="230"/>
        <v>250.5</v>
      </c>
      <c r="EI53" s="30">
        <f t="shared" si="230"/>
        <v>211.99999999999997</v>
      </c>
      <c r="EJ53" s="30">
        <f t="shared" si="230"/>
        <v>176</v>
      </c>
      <c r="EK53" s="30">
        <f t="shared" si="230"/>
        <v>180</v>
      </c>
      <c r="EL53" s="30">
        <f t="shared" si="230"/>
        <v>188.24999999999997</v>
      </c>
      <c r="EM53" s="24">
        <v>1</v>
      </c>
      <c r="EN53" s="21">
        <v>1</v>
      </c>
      <c r="EO53" s="21">
        <v>1</v>
      </c>
      <c r="EP53" s="21">
        <v>1</v>
      </c>
      <c r="EQ53" s="21">
        <v>1</v>
      </c>
      <c r="ER53" s="21">
        <v>1</v>
      </c>
      <c r="ES53" s="21">
        <v>1</v>
      </c>
      <c r="ET53" s="24">
        <v>269</v>
      </c>
      <c r="EU53" s="21">
        <v>241</v>
      </c>
      <c r="EV53" s="21">
        <v>213</v>
      </c>
      <c r="EW53" s="21">
        <v>218</v>
      </c>
      <c r="EX53" s="21">
        <v>214</v>
      </c>
      <c r="EY53" s="21">
        <v>215</v>
      </c>
      <c r="EZ53" s="21">
        <v>210</v>
      </c>
      <c r="FA53" s="24">
        <v>11.4</v>
      </c>
      <c r="FB53" s="21">
        <v>11.2</v>
      </c>
      <c r="FC53" s="21">
        <v>10.6</v>
      </c>
      <c r="FD53" s="21">
        <v>9.4</v>
      </c>
      <c r="FE53" s="21">
        <v>8.6</v>
      </c>
      <c r="FF53" s="21">
        <v>13</v>
      </c>
      <c r="FG53" s="21">
        <v>12</v>
      </c>
      <c r="FH53" s="24">
        <v>3</v>
      </c>
      <c r="FI53" s="21">
        <v>3</v>
      </c>
      <c r="FJ53" s="21">
        <v>1</v>
      </c>
      <c r="FK53" s="21">
        <v>12</v>
      </c>
      <c r="FL53" s="21">
        <v>13</v>
      </c>
      <c r="FM53" s="21">
        <v>14</v>
      </c>
      <c r="FN53" s="21">
        <v>15</v>
      </c>
      <c r="FO53" s="24">
        <v>70</v>
      </c>
      <c r="FP53" s="21">
        <v>75</v>
      </c>
      <c r="FQ53" s="21">
        <v>89</v>
      </c>
      <c r="FR53" s="21">
        <v>92</v>
      </c>
      <c r="FS53" s="21">
        <v>67</v>
      </c>
      <c r="FT53" s="21">
        <v>75</v>
      </c>
      <c r="FU53" s="21">
        <v>73</v>
      </c>
      <c r="FV53" s="24" t="s">
        <v>345</v>
      </c>
      <c r="FW53" s="21" t="s">
        <v>321</v>
      </c>
      <c r="FX53" s="21">
        <v>0</v>
      </c>
      <c r="FY53" s="21">
        <v>0</v>
      </c>
      <c r="FZ53" s="21">
        <v>0</v>
      </c>
      <c r="GA53" s="21">
        <v>0</v>
      </c>
      <c r="GB53" s="21">
        <v>0</v>
      </c>
      <c r="GC53" s="24">
        <v>133</v>
      </c>
      <c r="GD53" s="21">
        <v>139</v>
      </c>
      <c r="GE53" s="21">
        <v>116</v>
      </c>
      <c r="GF53" s="21">
        <v>79</v>
      </c>
      <c r="GG53" s="21">
        <v>69</v>
      </c>
      <c r="GH53" s="21">
        <v>57</v>
      </c>
      <c r="GI53" s="21">
        <v>50</v>
      </c>
      <c r="GJ53" s="24">
        <v>320</v>
      </c>
      <c r="GK53" s="21">
        <v>600</v>
      </c>
      <c r="GL53" s="21">
        <v>1340</v>
      </c>
      <c r="GM53" s="21">
        <v>1280</v>
      </c>
      <c r="GN53" s="21">
        <v>1440</v>
      </c>
      <c r="GO53" s="21">
        <v>1140</v>
      </c>
      <c r="GP53" s="31">
        <v>1810</v>
      </c>
      <c r="GQ53" s="9"/>
      <c r="GR53" s="32">
        <v>15</v>
      </c>
      <c r="GS53" s="21">
        <v>80</v>
      </c>
      <c r="GT53" s="24">
        <v>18</v>
      </c>
      <c r="GU53" s="21">
        <v>90</v>
      </c>
      <c r="GV53" s="24">
        <v>10</v>
      </c>
      <c r="GW53" s="21">
        <v>45</v>
      </c>
      <c r="GX53" s="24">
        <v>10</v>
      </c>
      <c r="GY53" s="21">
        <v>45</v>
      </c>
      <c r="GZ53" s="24">
        <v>13</v>
      </c>
      <c r="HA53" s="21">
        <v>55</v>
      </c>
      <c r="HB53" s="24">
        <v>9</v>
      </c>
      <c r="HC53" s="21">
        <v>18</v>
      </c>
      <c r="HD53" s="24">
        <v>4</v>
      </c>
      <c r="HE53" s="21">
        <v>10</v>
      </c>
      <c r="HF53" s="6"/>
      <c r="HG53" s="21">
        <v>76</v>
      </c>
      <c r="HH53" s="21">
        <v>117</v>
      </c>
      <c r="HI53" s="21">
        <v>113</v>
      </c>
      <c r="HJ53" s="21">
        <v>35</v>
      </c>
      <c r="HK53" s="21">
        <v>1</v>
      </c>
      <c r="HL53" s="21">
        <v>38</v>
      </c>
      <c r="HM53" s="21">
        <v>0.8</v>
      </c>
      <c r="HN53" s="21">
        <v>30</v>
      </c>
      <c r="HO53" s="21">
        <v>18.3</v>
      </c>
      <c r="HP53" s="21">
        <v>10.89</v>
      </c>
      <c r="HQ53" s="21">
        <v>3.16</v>
      </c>
      <c r="HR53" s="21">
        <v>140</v>
      </c>
      <c r="HS53" s="21">
        <v>8.6</v>
      </c>
      <c r="HT53" s="21">
        <v>21.5</v>
      </c>
      <c r="HU53" s="21">
        <v>4</v>
      </c>
      <c r="HV53" s="6"/>
    </row>
    <row r="54" spans="1:239" ht="15.75" customHeight="1" x14ac:dyDescent="0.3">
      <c r="A54" s="3">
        <v>45</v>
      </c>
      <c r="B54" s="21" t="s">
        <v>635</v>
      </c>
      <c r="C54" s="22">
        <v>41243</v>
      </c>
      <c r="D54" s="22">
        <v>41249</v>
      </c>
      <c r="E54" s="21">
        <f t="shared" si="204"/>
        <v>6</v>
      </c>
      <c r="F54" s="21"/>
      <c r="G54" s="21"/>
      <c r="H54" s="23">
        <v>27043</v>
      </c>
      <c r="I54" s="21">
        <v>65</v>
      </c>
      <c r="J54" s="21">
        <v>169</v>
      </c>
      <c r="K54" s="21">
        <v>70</v>
      </c>
      <c r="L54" s="21" t="s">
        <v>654</v>
      </c>
      <c r="M54" s="21">
        <v>75</v>
      </c>
      <c r="N54" s="21">
        <v>88.9</v>
      </c>
      <c r="O54" s="21">
        <v>29</v>
      </c>
      <c r="P54" s="21" t="s">
        <v>655</v>
      </c>
      <c r="Q54" s="21">
        <v>1</v>
      </c>
      <c r="R54" s="21">
        <v>29</v>
      </c>
      <c r="S54" s="21" t="s">
        <v>655</v>
      </c>
      <c r="T54" s="21">
        <v>1</v>
      </c>
      <c r="U54" s="21">
        <v>22</v>
      </c>
      <c r="V54" s="21">
        <v>5</v>
      </c>
      <c r="W54" s="21">
        <v>0</v>
      </c>
      <c r="X54" s="6"/>
      <c r="Y54" s="24" t="s">
        <v>244</v>
      </c>
      <c r="Z54" s="21" t="s">
        <v>497</v>
      </c>
      <c r="AA54" s="25"/>
      <c r="AB54" s="25"/>
      <c r="AC54" s="21" t="s">
        <v>246</v>
      </c>
      <c r="AD54" s="21" t="s">
        <v>247</v>
      </c>
      <c r="AE54" s="21" t="s">
        <v>246</v>
      </c>
      <c r="AF54" s="21" t="s">
        <v>248</v>
      </c>
      <c r="AG54" s="21" t="s">
        <v>246</v>
      </c>
      <c r="AH54" s="21" t="s">
        <v>246</v>
      </c>
      <c r="AI54" s="21" t="s">
        <v>246</v>
      </c>
      <c r="AJ54" s="21" t="s">
        <v>246</v>
      </c>
      <c r="AK54" s="21">
        <v>4.7</v>
      </c>
      <c r="AL54" s="6"/>
      <c r="AM54" s="26" t="s">
        <v>250</v>
      </c>
      <c r="AN54" s="26" t="s">
        <v>274</v>
      </c>
      <c r="AO54" s="27">
        <v>4.7</v>
      </c>
      <c r="AP54" s="21">
        <v>3.88</v>
      </c>
      <c r="AQ54" s="21">
        <v>3.95</v>
      </c>
      <c r="AR54" s="21">
        <v>2.36</v>
      </c>
      <c r="AS54" s="21">
        <v>1.48</v>
      </c>
      <c r="AT54" s="21">
        <v>0.77</v>
      </c>
      <c r="AU54" s="21">
        <v>0.48</v>
      </c>
      <c r="AV54" s="21">
        <v>0.39</v>
      </c>
      <c r="AW54" s="21">
        <v>0.28000000000000003</v>
      </c>
      <c r="AX54" s="28">
        <f t="shared" si="205"/>
        <v>-0.17446808510638312</v>
      </c>
      <c r="AY54" s="28">
        <f t="shared" si="206"/>
        <v>-8.3252743710190535E-2</v>
      </c>
      <c r="AZ54" s="28">
        <f t="shared" si="207"/>
        <v>-0.18525673234211437</v>
      </c>
      <c r="BA54" s="28">
        <f t="shared" ref="BA54:BB54" si="231">LOGEST(AP54:AQ54,AP$5:AQ$5)-1</f>
        <v>1.804123711340222E-2</v>
      </c>
      <c r="BB54" s="28">
        <f t="shared" si="231"/>
        <v>-0.40253164556962051</v>
      </c>
      <c r="BC54" s="28">
        <f t="shared" si="209"/>
        <v>-0.22009781210692037</v>
      </c>
      <c r="BD54" s="28">
        <f t="shared" ref="BD54:BF54" si="232">((AP54/AO54)*100)-100</f>
        <v>-17.446808510638306</v>
      </c>
      <c r="BE54" s="28">
        <f t="shared" si="232"/>
        <v>1.8041237113402246</v>
      </c>
      <c r="BF54" s="28">
        <f t="shared" si="232"/>
        <v>-40.253164556962027</v>
      </c>
      <c r="BG54" s="28">
        <f t="shared" si="211"/>
        <v>-15.957446808510639</v>
      </c>
      <c r="BH54" s="28">
        <f t="shared" si="212"/>
        <v>-49.787234042553195</v>
      </c>
      <c r="BI54" s="28">
        <f t="shared" si="213"/>
        <v>-39.175257731958766</v>
      </c>
      <c r="BJ54" s="3">
        <f t="shared" ref="BJ54:BL54" si="233">AP54-AO54</f>
        <v>-0.82000000000000028</v>
      </c>
      <c r="BK54" s="3">
        <f t="shared" si="233"/>
        <v>7.0000000000000284E-2</v>
      </c>
      <c r="BL54" s="3">
        <f t="shared" si="233"/>
        <v>-1.5900000000000003</v>
      </c>
      <c r="BM54" s="3">
        <f t="shared" si="215"/>
        <v>-0.75</v>
      </c>
      <c r="BN54" s="3">
        <f t="shared" si="216"/>
        <v>-2.3400000000000003</v>
      </c>
      <c r="BO54" s="3">
        <f t="shared" si="217"/>
        <v>-1.52</v>
      </c>
      <c r="BP54" s="24">
        <v>149</v>
      </c>
      <c r="BQ54" s="21">
        <v>140.6</v>
      </c>
      <c r="BR54" s="21">
        <v>107.8</v>
      </c>
      <c r="BS54" s="21">
        <v>159</v>
      </c>
      <c r="BT54" s="21"/>
      <c r="BU54" s="21"/>
      <c r="BV54" s="21"/>
      <c r="BW54" s="24">
        <v>37</v>
      </c>
      <c r="BX54" s="21">
        <v>36</v>
      </c>
      <c r="BY54" s="21">
        <v>37</v>
      </c>
      <c r="BZ54" s="21">
        <v>36</v>
      </c>
      <c r="CA54" s="21">
        <v>36.4</v>
      </c>
      <c r="CB54" s="21">
        <v>37.5</v>
      </c>
      <c r="CC54" s="21">
        <v>37.1</v>
      </c>
      <c r="CD54" s="21">
        <v>37</v>
      </c>
      <c r="CE54" s="21">
        <v>37</v>
      </c>
      <c r="CF54" s="6"/>
      <c r="CG54" s="24" t="s">
        <v>656</v>
      </c>
      <c r="CH54" s="21"/>
      <c r="CI54" s="21"/>
      <c r="CJ54" s="21"/>
      <c r="CK54" s="21"/>
      <c r="CL54" s="21"/>
      <c r="CM54" s="21"/>
      <c r="CN54" s="24" t="s">
        <v>657</v>
      </c>
      <c r="CO54" s="21"/>
      <c r="CP54" s="21"/>
      <c r="CQ54" s="21"/>
      <c r="CR54" s="21"/>
      <c r="CS54" s="21"/>
      <c r="CT54" s="21"/>
      <c r="CU54" s="24">
        <v>2</v>
      </c>
      <c r="CV54" s="21"/>
      <c r="CW54" s="21"/>
      <c r="CX54" s="21"/>
      <c r="CY54" s="21"/>
      <c r="CZ54" s="21"/>
      <c r="DA54" s="21"/>
      <c r="DB54" s="24" t="s">
        <v>658</v>
      </c>
      <c r="DC54" s="21"/>
      <c r="DD54" s="21"/>
      <c r="DE54" s="21"/>
      <c r="DF54" s="21"/>
      <c r="DG54" s="21"/>
      <c r="DH54" s="21"/>
      <c r="DI54" s="24" t="s">
        <v>659</v>
      </c>
      <c r="DJ54" s="21" t="s">
        <v>660</v>
      </c>
      <c r="DK54" s="21" t="s">
        <v>660</v>
      </c>
      <c r="DL54" s="21" t="s">
        <v>660</v>
      </c>
      <c r="DM54" s="21" t="s">
        <v>660</v>
      </c>
      <c r="DN54" s="21" t="s">
        <v>352</v>
      </c>
      <c r="DO54" s="21"/>
      <c r="DP54" s="26">
        <v>8</v>
      </c>
      <c r="DQ54" s="6"/>
      <c r="DR54" s="24">
        <v>86.2</v>
      </c>
      <c r="DS54" s="21">
        <v>118.1</v>
      </c>
      <c r="DT54" s="21">
        <v>79</v>
      </c>
      <c r="DU54" s="21">
        <v>124</v>
      </c>
      <c r="DV54" s="21">
        <v>68.5</v>
      </c>
      <c r="DW54" s="21">
        <v>79.8</v>
      </c>
      <c r="DX54" s="21">
        <v>157</v>
      </c>
      <c r="DY54" s="24">
        <v>0.5</v>
      </c>
      <c r="DZ54" s="21">
        <v>0.46</v>
      </c>
      <c r="EA54" s="21">
        <v>0.43</v>
      </c>
      <c r="EB54" s="21">
        <v>0.5</v>
      </c>
      <c r="EC54" s="21">
        <v>0.5</v>
      </c>
      <c r="ED54" s="21">
        <v>0.35</v>
      </c>
      <c r="EE54" s="21">
        <v>0.6</v>
      </c>
      <c r="EF54" s="29">
        <f t="shared" ref="EF54:EL54" si="234">DR54/DY54</f>
        <v>172.4</v>
      </c>
      <c r="EG54" s="30">
        <f t="shared" si="234"/>
        <v>256.73913043478257</v>
      </c>
      <c r="EH54" s="30">
        <f t="shared" si="234"/>
        <v>183.72093023255815</v>
      </c>
      <c r="EI54" s="30">
        <f t="shared" si="234"/>
        <v>248</v>
      </c>
      <c r="EJ54" s="30">
        <f t="shared" si="234"/>
        <v>137</v>
      </c>
      <c r="EK54" s="30">
        <f t="shared" si="234"/>
        <v>228</v>
      </c>
      <c r="EL54" s="30">
        <f t="shared" si="234"/>
        <v>261.66666666666669</v>
      </c>
      <c r="EM54" s="24">
        <v>1</v>
      </c>
      <c r="EN54" s="21">
        <v>1</v>
      </c>
      <c r="EO54" s="21">
        <v>1</v>
      </c>
      <c r="EP54" s="21">
        <v>1</v>
      </c>
      <c r="EQ54" s="21">
        <v>1</v>
      </c>
      <c r="ER54" s="21">
        <v>1</v>
      </c>
      <c r="ES54" s="21">
        <v>1</v>
      </c>
      <c r="ET54" s="24">
        <v>341</v>
      </c>
      <c r="EU54" s="21">
        <v>351</v>
      </c>
      <c r="EV54" s="21">
        <v>438</v>
      </c>
      <c r="EW54" s="21">
        <v>489</v>
      </c>
      <c r="EX54" s="21">
        <v>490</v>
      </c>
      <c r="EY54" s="21">
        <v>477</v>
      </c>
      <c r="EZ54" s="21">
        <v>468</v>
      </c>
      <c r="FA54" s="24">
        <v>20.7</v>
      </c>
      <c r="FB54" s="21">
        <v>19.2</v>
      </c>
      <c r="FC54" s="21">
        <v>21.4</v>
      </c>
      <c r="FD54" s="21">
        <v>16</v>
      </c>
      <c r="FE54" s="21">
        <v>17</v>
      </c>
      <c r="FF54" s="21">
        <v>18</v>
      </c>
      <c r="FG54" s="21">
        <v>16</v>
      </c>
      <c r="FH54" s="24">
        <v>5</v>
      </c>
      <c r="FI54" s="21">
        <v>11</v>
      </c>
      <c r="FJ54" s="21">
        <v>5</v>
      </c>
      <c r="FK54" s="21">
        <v>6</v>
      </c>
      <c r="FL54" s="21">
        <v>14</v>
      </c>
      <c r="FM54" s="21">
        <v>11</v>
      </c>
      <c r="FN54" s="21">
        <v>11</v>
      </c>
      <c r="FO54" s="24">
        <v>59</v>
      </c>
      <c r="FP54" s="21">
        <v>75</v>
      </c>
      <c r="FQ54" s="21">
        <v>74</v>
      </c>
      <c r="FR54" s="21">
        <v>92</v>
      </c>
      <c r="FS54" s="21">
        <v>94</v>
      </c>
      <c r="FT54" s="21">
        <v>74</v>
      </c>
      <c r="FU54" s="21">
        <v>86</v>
      </c>
      <c r="FV54" s="24" t="s">
        <v>295</v>
      </c>
      <c r="FW54" s="21">
        <v>0</v>
      </c>
      <c r="FX54" s="21">
        <v>0</v>
      </c>
      <c r="FY54" s="21">
        <v>0</v>
      </c>
      <c r="FZ54" s="21">
        <v>0</v>
      </c>
      <c r="GA54" s="21">
        <v>0</v>
      </c>
      <c r="GB54" s="21">
        <v>0</v>
      </c>
      <c r="GC54" s="24">
        <v>51</v>
      </c>
      <c r="GD54" s="21">
        <v>41</v>
      </c>
      <c r="GE54" s="21">
        <v>43</v>
      </c>
      <c r="GF54" s="21">
        <v>39</v>
      </c>
      <c r="GG54" s="21">
        <v>40</v>
      </c>
      <c r="GH54" s="21">
        <v>42</v>
      </c>
      <c r="GI54" s="21">
        <v>38</v>
      </c>
      <c r="GJ54" s="24">
        <v>1670</v>
      </c>
      <c r="GK54" s="21">
        <v>1740</v>
      </c>
      <c r="GL54" s="21">
        <v>2400</v>
      </c>
      <c r="GM54" s="21">
        <v>2600</v>
      </c>
      <c r="GN54" s="21">
        <v>2890</v>
      </c>
      <c r="GO54" s="21">
        <v>2100</v>
      </c>
      <c r="GP54" s="31">
        <v>3290</v>
      </c>
      <c r="GQ54" s="9"/>
      <c r="GR54" s="32">
        <v>16</v>
      </c>
      <c r="GS54" s="21">
        <v>90</v>
      </c>
      <c r="GT54" s="24">
        <v>10</v>
      </c>
      <c r="GU54" s="21">
        <v>45</v>
      </c>
      <c r="GV54" s="24">
        <v>15</v>
      </c>
      <c r="GW54" s="21">
        <v>80</v>
      </c>
      <c r="GX54" s="24">
        <v>13</v>
      </c>
      <c r="GY54" s="21">
        <v>55</v>
      </c>
      <c r="GZ54" s="24">
        <v>9</v>
      </c>
      <c r="HA54" s="21">
        <v>18</v>
      </c>
      <c r="HB54" s="24">
        <v>10</v>
      </c>
      <c r="HC54" s="21">
        <v>45</v>
      </c>
      <c r="HD54" s="24">
        <v>10</v>
      </c>
      <c r="HE54" s="21">
        <v>45</v>
      </c>
      <c r="HF54" s="6"/>
      <c r="HG54" s="21">
        <v>65</v>
      </c>
      <c r="HH54" s="21">
        <v>64</v>
      </c>
      <c r="HI54" s="21">
        <v>165</v>
      </c>
      <c r="HJ54" s="21">
        <v>37.9</v>
      </c>
      <c r="HK54" s="21">
        <v>1</v>
      </c>
      <c r="HL54" s="21">
        <v>68.5</v>
      </c>
      <c r="HM54" s="21">
        <v>0.6</v>
      </c>
      <c r="HN54" s="21">
        <v>60</v>
      </c>
      <c r="HO54" s="21">
        <v>49</v>
      </c>
      <c r="HP54" s="21">
        <v>10</v>
      </c>
      <c r="HQ54" s="21">
        <v>4.22</v>
      </c>
      <c r="HR54" s="21">
        <v>148.1</v>
      </c>
      <c r="HS54" s="21">
        <v>12.2</v>
      </c>
      <c r="HT54" s="21">
        <v>30.2</v>
      </c>
      <c r="HU54" s="21">
        <v>5</v>
      </c>
      <c r="HV54" s="6"/>
    </row>
    <row r="55" spans="1:239" ht="15.75" customHeight="1" x14ac:dyDescent="0.3">
      <c r="A55" s="3">
        <v>46</v>
      </c>
      <c r="B55" s="21" t="s">
        <v>239</v>
      </c>
      <c r="C55" s="22">
        <v>41254</v>
      </c>
      <c r="D55" s="22">
        <v>41255</v>
      </c>
      <c r="E55" s="21">
        <f t="shared" si="204"/>
        <v>1</v>
      </c>
      <c r="F55" s="21"/>
      <c r="G55" s="21" t="s">
        <v>432</v>
      </c>
      <c r="H55" s="23">
        <v>13002</v>
      </c>
      <c r="I55" s="21">
        <v>77</v>
      </c>
      <c r="J55" s="21"/>
      <c r="K55" s="21"/>
      <c r="L55" s="21" t="s">
        <v>661</v>
      </c>
      <c r="M55" s="21">
        <v>59</v>
      </c>
      <c r="N55" s="21">
        <v>66</v>
      </c>
      <c r="O55" s="21">
        <v>9</v>
      </c>
      <c r="P55" s="21" t="s">
        <v>450</v>
      </c>
      <c r="Q55" s="21">
        <v>1</v>
      </c>
      <c r="R55" s="21">
        <v>47</v>
      </c>
      <c r="S55" s="21" t="s">
        <v>548</v>
      </c>
      <c r="T55" s="21">
        <v>2</v>
      </c>
      <c r="U55" s="21">
        <v>5</v>
      </c>
      <c r="V55" s="21">
        <v>8</v>
      </c>
      <c r="W55" s="21">
        <v>0</v>
      </c>
      <c r="X55" s="6"/>
      <c r="Y55" s="24" t="s">
        <v>513</v>
      </c>
      <c r="Z55" s="21" t="s">
        <v>572</v>
      </c>
      <c r="AA55" s="25"/>
      <c r="AB55" s="25"/>
      <c r="AC55" s="21" t="s">
        <v>246</v>
      </c>
      <c r="AD55" s="21" t="s">
        <v>247</v>
      </c>
      <c r="AE55" s="21" t="s">
        <v>246</v>
      </c>
      <c r="AF55" s="21" t="s">
        <v>248</v>
      </c>
      <c r="AG55" s="21" t="s">
        <v>246</v>
      </c>
      <c r="AH55" s="21" t="s">
        <v>246</v>
      </c>
      <c r="AI55" s="21" t="s">
        <v>246</v>
      </c>
      <c r="AJ55" s="21" t="s">
        <v>246</v>
      </c>
      <c r="AK55" s="21">
        <v>23.06</v>
      </c>
      <c r="AL55" s="6"/>
      <c r="AM55" s="26" t="s">
        <v>250</v>
      </c>
      <c r="AN55" s="26" t="s">
        <v>251</v>
      </c>
      <c r="AO55" s="27">
        <v>31.06</v>
      </c>
      <c r="AP55" s="21">
        <v>20.27</v>
      </c>
      <c r="AQ55" s="21">
        <v>15.94</v>
      </c>
      <c r="AR55" s="21">
        <v>14.55</v>
      </c>
      <c r="AS55" s="21">
        <v>5.99</v>
      </c>
      <c r="AT55" s="21">
        <v>2.19</v>
      </c>
      <c r="AU55" s="21">
        <v>1.34</v>
      </c>
      <c r="AV55" s="21">
        <v>1.02</v>
      </c>
      <c r="AW55" s="21">
        <v>0.63</v>
      </c>
      <c r="AX55" s="28">
        <f t="shared" si="205"/>
        <v>-0.34739214423696096</v>
      </c>
      <c r="AY55" s="28">
        <f t="shared" si="206"/>
        <v>-0.28362003268795866</v>
      </c>
      <c r="AZ55" s="28">
        <f t="shared" si="207"/>
        <v>-0.22238985233558139</v>
      </c>
      <c r="BA55" s="28">
        <f t="shared" ref="BA55:BB55" si="235">LOGEST(AP55:AQ55,AP$5:AQ$5)-1</f>
        <v>-0.21361618154908735</v>
      </c>
      <c r="BB55" s="28">
        <f t="shared" si="235"/>
        <v>-8.7202007528230707E-2</v>
      </c>
      <c r="BC55" s="28">
        <f t="shared" si="209"/>
        <v>-0.15276356853929052</v>
      </c>
      <c r="BD55" s="28">
        <f t="shared" ref="BD55:BF55" si="236">((AP55/AO55)*100)-100</f>
        <v>-34.739214423696069</v>
      </c>
      <c r="BE55" s="28">
        <f t="shared" si="236"/>
        <v>-21.36161815490874</v>
      </c>
      <c r="BF55" s="28">
        <f t="shared" si="236"/>
        <v>-8.7202007528230752</v>
      </c>
      <c r="BG55" s="28">
        <f t="shared" si="211"/>
        <v>-48.679974243399869</v>
      </c>
      <c r="BH55" s="28">
        <f t="shared" si="212"/>
        <v>-53.15518351577591</v>
      </c>
      <c r="BI55" s="28">
        <f t="shared" si="213"/>
        <v>-28.219042920572264</v>
      </c>
      <c r="BJ55" s="3">
        <f t="shared" ref="BJ55:BL55" si="237">AP55-AO55</f>
        <v>-10.79</v>
      </c>
      <c r="BK55" s="3">
        <f t="shared" si="237"/>
        <v>-4.33</v>
      </c>
      <c r="BL55" s="3">
        <f t="shared" si="237"/>
        <v>-1.3899999999999988</v>
      </c>
      <c r="BM55" s="3">
        <f t="shared" si="215"/>
        <v>-15.12</v>
      </c>
      <c r="BN55" s="3">
        <f t="shared" si="216"/>
        <v>-16.509999999999998</v>
      </c>
      <c r="BO55" s="3">
        <f t="shared" si="217"/>
        <v>-5.7199999999999989</v>
      </c>
      <c r="BP55" s="24">
        <v>297.5</v>
      </c>
      <c r="BQ55" s="21">
        <v>262</v>
      </c>
      <c r="BR55" s="21">
        <v>124.7</v>
      </c>
      <c r="BS55" s="21">
        <v>157.6</v>
      </c>
      <c r="BT55" s="21">
        <v>170.2</v>
      </c>
      <c r="BU55" s="21">
        <v>166.4</v>
      </c>
      <c r="BV55" s="21"/>
      <c r="BW55" s="24">
        <v>35.6</v>
      </c>
      <c r="BX55" s="21">
        <v>36.5</v>
      </c>
      <c r="BY55" s="21">
        <v>36.5</v>
      </c>
      <c r="BZ55" s="21">
        <v>36</v>
      </c>
      <c r="CA55" s="21">
        <v>37.1</v>
      </c>
      <c r="CB55" s="21">
        <v>37.1</v>
      </c>
      <c r="CC55" s="21">
        <v>37.1</v>
      </c>
      <c r="CD55" s="21">
        <v>36.9</v>
      </c>
      <c r="CE55" s="21">
        <v>37.1</v>
      </c>
      <c r="CF55" s="6"/>
      <c r="CG55" s="24" t="s">
        <v>662</v>
      </c>
      <c r="CH55" s="21"/>
      <c r="CI55" s="21"/>
      <c r="CJ55" s="21" t="s">
        <v>663</v>
      </c>
      <c r="CK55" s="21"/>
      <c r="CL55" s="21"/>
      <c r="CM55" s="21"/>
      <c r="CN55" s="24" t="s">
        <v>664</v>
      </c>
      <c r="CO55" s="21"/>
      <c r="CP55" s="21"/>
      <c r="CQ55" s="21" t="s">
        <v>303</v>
      </c>
      <c r="CR55" s="21"/>
      <c r="CS55" s="21"/>
      <c r="CT55" s="21"/>
      <c r="CU55" s="24">
        <v>1</v>
      </c>
      <c r="CV55" s="21"/>
      <c r="CW55" s="21"/>
      <c r="CX55" s="21"/>
      <c r="CY55" s="21"/>
      <c r="CZ55" s="21"/>
      <c r="DA55" s="21"/>
      <c r="DB55" s="24" t="s">
        <v>653</v>
      </c>
      <c r="DC55" s="21"/>
      <c r="DD55" s="21"/>
      <c r="DE55" s="21"/>
      <c r="DF55" s="21"/>
      <c r="DG55" s="21"/>
      <c r="DH55" s="21"/>
      <c r="DI55" s="24" t="s">
        <v>377</v>
      </c>
      <c r="DJ55" s="21" t="s">
        <v>377</v>
      </c>
      <c r="DK55" s="21" t="s">
        <v>377</v>
      </c>
      <c r="DL55" s="21" t="s">
        <v>377</v>
      </c>
      <c r="DM55" s="21" t="s">
        <v>377</v>
      </c>
      <c r="DN55" s="21"/>
      <c r="DO55" s="21"/>
      <c r="DP55" s="26">
        <v>9</v>
      </c>
      <c r="DQ55" s="6"/>
      <c r="DR55" s="24">
        <v>136.5</v>
      </c>
      <c r="DS55" s="21">
        <v>127.6</v>
      </c>
      <c r="DT55" s="21">
        <v>95.8</v>
      </c>
      <c r="DU55" s="21">
        <v>183.3</v>
      </c>
      <c r="DV55" s="21">
        <v>128</v>
      </c>
      <c r="DW55" s="21">
        <v>112.4</v>
      </c>
      <c r="DX55" s="21">
        <v>86.2</v>
      </c>
      <c r="DY55" s="24">
        <v>0.4</v>
      </c>
      <c r="DZ55" s="21">
        <v>0.4</v>
      </c>
      <c r="EA55" s="21">
        <v>0.4</v>
      </c>
      <c r="EB55" s="21">
        <v>0.4</v>
      </c>
      <c r="EC55" s="21">
        <v>0.5</v>
      </c>
      <c r="ED55" s="21">
        <v>0.4</v>
      </c>
      <c r="EE55" s="21">
        <v>0.4</v>
      </c>
      <c r="EF55" s="29">
        <f t="shared" ref="EF55:EL55" si="238">DR55/DY55</f>
        <v>341.25</v>
      </c>
      <c r="EG55" s="30">
        <f t="shared" si="238"/>
        <v>318.99999999999994</v>
      </c>
      <c r="EH55" s="30">
        <f t="shared" si="238"/>
        <v>239.49999999999997</v>
      </c>
      <c r="EI55" s="30">
        <f t="shared" si="238"/>
        <v>458.25</v>
      </c>
      <c r="EJ55" s="30">
        <f t="shared" si="238"/>
        <v>256</v>
      </c>
      <c r="EK55" s="30">
        <f t="shared" si="238"/>
        <v>281</v>
      </c>
      <c r="EL55" s="30">
        <f t="shared" si="238"/>
        <v>215.5</v>
      </c>
      <c r="EM55" s="24">
        <v>1</v>
      </c>
      <c r="EN55" s="21">
        <v>1</v>
      </c>
      <c r="EO55" s="21">
        <v>1</v>
      </c>
      <c r="EP55" s="21">
        <v>1</v>
      </c>
      <c r="EQ55" s="21">
        <v>1</v>
      </c>
      <c r="ER55" s="21">
        <v>1</v>
      </c>
      <c r="ES55" s="21">
        <v>1</v>
      </c>
      <c r="ET55" s="24">
        <v>392</v>
      </c>
      <c r="EU55" s="21">
        <v>408</v>
      </c>
      <c r="EV55" s="21">
        <v>393</v>
      </c>
      <c r="EW55" s="21">
        <v>360</v>
      </c>
      <c r="EX55" s="21">
        <v>420</v>
      </c>
      <c r="EY55" s="21">
        <v>390</v>
      </c>
      <c r="EZ55" s="21">
        <v>361</v>
      </c>
      <c r="FA55" s="24">
        <v>9.4</v>
      </c>
      <c r="FB55" s="21">
        <v>4.5</v>
      </c>
      <c r="FC55" s="21">
        <v>5.2</v>
      </c>
      <c r="FD55" s="21">
        <v>5.6</v>
      </c>
      <c r="FE55" s="21">
        <v>5.6</v>
      </c>
      <c r="FF55" s="21">
        <v>5.6</v>
      </c>
      <c r="FG55" s="21">
        <v>5.2</v>
      </c>
      <c r="FH55" s="24">
        <v>8</v>
      </c>
      <c r="FI55" s="21">
        <v>8</v>
      </c>
      <c r="FJ55" s="21">
        <v>8</v>
      </c>
      <c r="FK55" s="21">
        <v>8</v>
      </c>
      <c r="FL55" s="21">
        <v>7</v>
      </c>
      <c r="FM55" s="21">
        <v>13</v>
      </c>
      <c r="FN55" s="21">
        <v>10</v>
      </c>
      <c r="FO55" s="24">
        <v>80</v>
      </c>
      <c r="FP55" s="21">
        <v>83</v>
      </c>
      <c r="FQ55" s="21">
        <v>66</v>
      </c>
      <c r="FR55" s="21">
        <v>95</v>
      </c>
      <c r="FS55" s="21">
        <v>65</v>
      </c>
      <c r="FT55" s="21">
        <v>67</v>
      </c>
      <c r="FU55" s="21">
        <v>64</v>
      </c>
      <c r="FV55" s="24" t="s">
        <v>296</v>
      </c>
      <c r="FW55" s="21" t="s">
        <v>257</v>
      </c>
      <c r="FX55" s="21" t="s">
        <v>311</v>
      </c>
      <c r="FY55" s="21" t="s">
        <v>311</v>
      </c>
      <c r="FZ55" s="21" t="s">
        <v>311</v>
      </c>
      <c r="GA55" s="21" t="s">
        <v>665</v>
      </c>
      <c r="GB55" s="21" t="s">
        <v>666</v>
      </c>
      <c r="GC55" s="24">
        <v>72</v>
      </c>
      <c r="GD55" s="21">
        <v>69</v>
      </c>
      <c r="GE55" s="21">
        <v>87</v>
      </c>
      <c r="GF55" s="21">
        <v>68</v>
      </c>
      <c r="GG55" s="21">
        <v>74</v>
      </c>
      <c r="GH55" s="21">
        <v>64</v>
      </c>
      <c r="GI55" s="21">
        <v>68</v>
      </c>
      <c r="GJ55" s="24">
        <v>5080</v>
      </c>
      <c r="GK55" s="21">
        <v>3240</v>
      </c>
      <c r="GL55" s="21">
        <v>3230</v>
      </c>
      <c r="GM55" s="21">
        <v>3180</v>
      </c>
      <c r="GN55" s="21">
        <v>2740</v>
      </c>
      <c r="GO55" s="21">
        <v>2040</v>
      </c>
      <c r="GP55" s="31">
        <v>1900</v>
      </c>
      <c r="GQ55" s="9"/>
      <c r="GR55" s="32">
        <v>15</v>
      </c>
      <c r="GS55" s="21">
        <v>80</v>
      </c>
      <c r="GT55" s="24">
        <v>14</v>
      </c>
      <c r="GU55" s="21">
        <v>55</v>
      </c>
      <c r="GV55" s="24">
        <v>14</v>
      </c>
      <c r="GW55" s="21">
        <v>55</v>
      </c>
      <c r="GX55" s="24">
        <v>14</v>
      </c>
      <c r="GY55" s="21">
        <v>55</v>
      </c>
      <c r="GZ55" s="24">
        <v>14</v>
      </c>
      <c r="HA55" s="21">
        <v>55</v>
      </c>
      <c r="HB55" s="24">
        <v>13</v>
      </c>
      <c r="HC55" s="21">
        <v>55</v>
      </c>
      <c r="HD55" s="24">
        <v>13</v>
      </c>
      <c r="HE55" s="21">
        <v>55</v>
      </c>
      <c r="HF55" s="6"/>
      <c r="HG55" s="21">
        <v>77</v>
      </c>
      <c r="HH55" s="21">
        <v>101</v>
      </c>
      <c r="HI55" s="21">
        <v>162</v>
      </c>
      <c r="HJ55" s="21">
        <v>36.5</v>
      </c>
      <c r="HK55" s="21">
        <v>1</v>
      </c>
      <c r="HL55" s="21">
        <v>136</v>
      </c>
      <c r="HM55" s="21">
        <v>0.6</v>
      </c>
      <c r="HN55" s="21">
        <v>160</v>
      </c>
      <c r="HO55" s="21">
        <v>6</v>
      </c>
      <c r="HP55" s="21">
        <v>17.54</v>
      </c>
      <c r="HQ55" s="21">
        <v>3.19</v>
      </c>
      <c r="HR55" s="21">
        <v>136</v>
      </c>
      <c r="HS55" s="21">
        <v>9.4</v>
      </c>
      <c r="HT55" s="21">
        <v>20.7</v>
      </c>
      <c r="HU55" s="21">
        <v>12</v>
      </c>
      <c r="HV55" s="6"/>
    </row>
    <row r="56" spans="1:239" ht="15.75" customHeight="1" x14ac:dyDescent="0.3">
      <c r="A56" s="3">
        <v>47</v>
      </c>
      <c r="B56" s="21" t="s">
        <v>239</v>
      </c>
      <c r="C56" s="22">
        <v>41254</v>
      </c>
      <c r="D56" s="22">
        <v>41257</v>
      </c>
      <c r="E56" s="21">
        <f t="shared" si="204"/>
        <v>3</v>
      </c>
      <c r="F56" s="21"/>
      <c r="G56" s="21" t="s">
        <v>636</v>
      </c>
      <c r="H56" s="23">
        <v>13096</v>
      </c>
      <c r="I56" s="21">
        <v>77</v>
      </c>
      <c r="J56" s="21"/>
      <c r="K56" s="21">
        <v>90</v>
      </c>
      <c r="L56" s="21" t="s">
        <v>667</v>
      </c>
      <c r="M56" s="21">
        <v>90</v>
      </c>
      <c r="N56" s="21">
        <v>96.7</v>
      </c>
      <c r="O56" s="21">
        <v>5</v>
      </c>
      <c r="P56" s="21" t="s">
        <v>548</v>
      </c>
      <c r="Q56" s="21">
        <v>2</v>
      </c>
      <c r="R56" s="21">
        <v>5</v>
      </c>
      <c r="S56" s="21" t="s">
        <v>548</v>
      </c>
      <c r="T56" s="21">
        <v>2</v>
      </c>
      <c r="U56" s="21">
        <v>3</v>
      </c>
      <c r="V56" s="21">
        <v>6</v>
      </c>
      <c r="W56" s="21">
        <v>0</v>
      </c>
      <c r="X56" s="6"/>
      <c r="Y56" s="24" t="s">
        <v>244</v>
      </c>
      <c r="Z56" s="21" t="s">
        <v>668</v>
      </c>
      <c r="AA56" s="25"/>
      <c r="AB56" s="25"/>
      <c r="AC56" s="21" t="s">
        <v>246</v>
      </c>
      <c r="AD56" s="21" t="s">
        <v>247</v>
      </c>
      <c r="AE56" s="21" t="s">
        <v>246</v>
      </c>
      <c r="AF56" s="21" t="s">
        <v>248</v>
      </c>
      <c r="AG56" s="21" t="s">
        <v>246</v>
      </c>
      <c r="AH56" s="21" t="s">
        <v>249</v>
      </c>
      <c r="AI56" s="21" t="s">
        <v>246</v>
      </c>
      <c r="AJ56" s="21" t="s">
        <v>246</v>
      </c>
      <c r="AK56" s="21">
        <v>0.78</v>
      </c>
      <c r="AL56" s="6"/>
      <c r="AM56" s="26" t="s">
        <v>350</v>
      </c>
      <c r="AN56" s="26"/>
      <c r="AO56" s="27">
        <v>0.78</v>
      </c>
      <c r="AP56" s="21">
        <v>0.77</v>
      </c>
      <c r="AQ56" s="21">
        <v>0.82</v>
      </c>
      <c r="AR56" s="21">
        <v>0.79</v>
      </c>
      <c r="AS56" s="21">
        <v>0.9</v>
      </c>
      <c r="AT56" s="21"/>
      <c r="AU56" s="21"/>
      <c r="AV56" s="21"/>
      <c r="AW56" s="21"/>
      <c r="AX56" s="28">
        <f t="shared" si="205"/>
        <v>-1.2820512820512886E-2</v>
      </c>
      <c r="AY56" s="28">
        <f t="shared" si="206"/>
        <v>2.5320462724728321E-2</v>
      </c>
      <c r="AZ56" s="28">
        <f t="shared" si="207"/>
        <v>1.0164400393822604E-2</v>
      </c>
      <c r="BA56" s="28">
        <f t="shared" ref="BA56:BB56" si="239">LOGEST(AP56:AQ56,AP$5:AQ$5)-1</f>
        <v>6.4935064935064846E-2</v>
      </c>
      <c r="BB56" s="28">
        <f t="shared" si="239"/>
        <v>-3.6585365853658458E-2</v>
      </c>
      <c r="BC56" s="28">
        <f t="shared" si="209"/>
        <v>1.2903759482620458E-2</v>
      </c>
      <c r="BD56" s="28">
        <f t="shared" ref="BD56:BF56" si="240">((AP56/AO56)*100)-100</f>
        <v>-1.2820512820512846</v>
      </c>
      <c r="BE56" s="28">
        <f t="shared" si="240"/>
        <v>6.4935064935064872</v>
      </c>
      <c r="BF56" s="28">
        <f t="shared" si="240"/>
        <v>-3.6585365853658516</v>
      </c>
      <c r="BG56" s="28">
        <f t="shared" si="211"/>
        <v>5.12820512820511</v>
      </c>
      <c r="BH56" s="28">
        <f t="shared" si="212"/>
        <v>1.2820512820512704</v>
      </c>
      <c r="BI56" s="28">
        <f t="shared" si="213"/>
        <v>2.5974025974025921</v>
      </c>
      <c r="BJ56" s="3">
        <f t="shared" ref="BJ56:BL56" si="241">AP56-AO56</f>
        <v>-1.0000000000000009E-2</v>
      </c>
      <c r="BK56" s="3">
        <f t="shared" si="241"/>
        <v>4.9999999999999933E-2</v>
      </c>
      <c r="BL56" s="3">
        <f t="shared" si="241"/>
        <v>-2.9999999999999916E-2</v>
      </c>
      <c r="BM56" s="3">
        <f t="shared" si="215"/>
        <v>3.9999999999999925E-2</v>
      </c>
      <c r="BN56" s="3">
        <f t="shared" si="216"/>
        <v>1.0000000000000009E-2</v>
      </c>
      <c r="BO56" s="3">
        <f t="shared" si="217"/>
        <v>2.0000000000000018E-2</v>
      </c>
      <c r="BP56" s="24"/>
      <c r="BQ56" s="21">
        <v>19</v>
      </c>
      <c r="BR56" s="21">
        <v>100.6</v>
      </c>
      <c r="BS56" s="21"/>
      <c r="BT56" s="21"/>
      <c r="BU56" s="21"/>
      <c r="BV56" s="21"/>
      <c r="BW56" s="24">
        <v>37</v>
      </c>
      <c r="BX56" s="21">
        <v>37.1</v>
      </c>
      <c r="BY56" s="21">
        <v>37</v>
      </c>
      <c r="BZ56" s="21">
        <v>36</v>
      </c>
      <c r="CA56" s="21">
        <v>38</v>
      </c>
      <c r="CB56" s="21"/>
      <c r="CC56" s="21"/>
      <c r="CD56" s="21"/>
      <c r="CE56" s="21"/>
      <c r="CF56" s="6"/>
      <c r="CG56" s="24" t="s">
        <v>669</v>
      </c>
      <c r="CH56" s="21"/>
      <c r="CI56" s="21"/>
      <c r="CJ56" s="21"/>
      <c r="CK56" s="21"/>
      <c r="CL56" s="21"/>
      <c r="CM56" s="21"/>
      <c r="CN56" s="24" t="s">
        <v>670</v>
      </c>
      <c r="CO56" s="21"/>
      <c r="CP56" s="21"/>
      <c r="CQ56" s="21"/>
      <c r="CR56" s="21"/>
      <c r="CS56" s="21"/>
      <c r="CT56" s="21"/>
      <c r="CU56" s="24">
        <v>1</v>
      </c>
      <c r="CV56" s="21"/>
      <c r="CW56" s="21"/>
      <c r="CX56" s="21"/>
      <c r="CY56" s="21"/>
      <c r="CZ56" s="21"/>
      <c r="DA56" s="21"/>
      <c r="DB56" s="24"/>
      <c r="DC56" s="21"/>
      <c r="DD56" s="21"/>
      <c r="DE56" s="21"/>
      <c r="DF56" s="21"/>
      <c r="DG56" s="21"/>
      <c r="DH56" s="21"/>
      <c r="DI56" s="24" t="s">
        <v>540</v>
      </c>
      <c r="DJ56" s="21" t="s">
        <v>671</v>
      </c>
      <c r="DK56" s="21" t="s">
        <v>672</v>
      </c>
      <c r="DL56" s="21"/>
      <c r="DM56" s="21"/>
      <c r="DN56" s="21"/>
      <c r="DO56" s="21"/>
      <c r="DP56" s="26" t="s">
        <v>673</v>
      </c>
      <c r="DQ56" s="6"/>
      <c r="DR56" s="24">
        <v>83.8</v>
      </c>
      <c r="DS56" s="21">
        <v>86.8</v>
      </c>
      <c r="DT56" s="21">
        <v>129.5</v>
      </c>
      <c r="DU56" s="21"/>
      <c r="DV56" s="21"/>
      <c r="DW56" s="21"/>
      <c r="DX56" s="21"/>
      <c r="DY56" s="24">
        <v>0.5</v>
      </c>
      <c r="DZ56" s="21">
        <v>0.4</v>
      </c>
      <c r="EA56" s="21">
        <v>0.5</v>
      </c>
      <c r="EB56" s="21"/>
      <c r="EC56" s="21"/>
      <c r="ED56" s="21"/>
      <c r="EE56" s="21"/>
      <c r="EF56" s="29">
        <f t="shared" ref="EF56:EH56" si="242">DR56/DY56</f>
        <v>167.6</v>
      </c>
      <c r="EG56" s="30">
        <f t="shared" si="242"/>
        <v>216.99999999999997</v>
      </c>
      <c r="EH56" s="30">
        <f t="shared" si="242"/>
        <v>259</v>
      </c>
      <c r="EI56" s="30"/>
      <c r="EJ56" s="30"/>
      <c r="EK56" s="30"/>
      <c r="EL56" s="30"/>
      <c r="EM56" s="24">
        <v>1</v>
      </c>
      <c r="EN56" s="21">
        <v>1</v>
      </c>
      <c r="EO56" s="21">
        <v>1</v>
      </c>
      <c r="EP56" s="21"/>
      <c r="EQ56" s="21"/>
      <c r="ER56" s="21"/>
      <c r="ES56" s="21"/>
      <c r="ET56" s="24">
        <v>283</v>
      </c>
      <c r="EU56" s="21">
        <v>302</v>
      </c>
      <c r="EV56" s="21">
        <v>316</v>
      </c>
      <c r="EW56" s="21"/>
      <c r="EX56" s="21"/>
      <c r="EY56" s="21"/>
      <c r="EZ56" s="21"/>
      <c r="FA56" s="24">
        <v>11.8</v>
      </c>
      <c r="FB56" s="21">
        <v>11.3</v>
      </c>
      <c r="FC56" s="21">
        <v>11</v>
      </c>
      <c r="FD56" s="21"/>
      <c r="FE56" s="21"/>
      <c r="FF56" s="21"/>
      <c r="FG56" s="21"/>
      <c r="FH56" s="24">
        <v>9</v>
      </c>
      <c r="FI56" s="21">
        <v>14</v>
      </c>
      <c r="FJ56" s="21">
        <v>6</v>
      </c>
      <c r="FK56" s="21"/>
      <c r="FL56" s="21"/>
      <c r="FM56" s="21"/>
      <c r="FN56" s="21"/>
      <c r="FO56" s="24">
        <v>76</v>
      </c>
      <c r="FP56" s="21">
        <v>70</v>
      </c>
      <c r="FQ56" s="21">
        <v>56</v>
      </c>
      <c r="FR56" s="21"/>
      <c r="FS56" s="21"/>
      <c r="FT56" s="21"/>
      <c r="FU56" s="21"/>
      <c r="FV56" s="24" t="s">
        <v>674</v>
      </c>
      <c r="FW56" s="21" t="s">
        <v>257</v>
      </c>
      <c r="FX56" s="21" t="s">
        <v>675</v>
      </c>
      <c r="FY56" s="21"/>
      <c r="FZ56" s="21"/>
      <c r="GA56" s="21"/>
      <c r="GB56" s="21"/>
      <c r="GC56" s="24">
        <v>283</v>
      </c>
      <c r="GD56" s="21">
        <v>285</v>
      </c>
      <c r="GE56" s="21">
        <v>306</v>
      </c>
      <c r="GF56" s="21"/>
      <c r="GG56" s="21"/>
      <c r="GH56" s="21"/>
      <c r="GI56" s="21"/>
      <c r="GJ56" s="24">
        <v>1120</v>
      </c>
      <c r="GK56" s="21">
        <v>1080</v>
      </c>
      <c r="GL56" s="21">
        <v>35</v>
      </c>
      <c r="GM56" s="21"/>
      <c r="GN56" s="21"/>
      <c r="GO56" s="21"/>
      <c r="GP56" s="31"/>
      <c r="GQ56" s="9"/>
      <c r="GR56" s="32">
        <v>15</v>
      </c>
      <c r="GS56" s="21">
        <v>80</v>
      </c>
      <c r="GT56" s="24">
        <v>13</v>
      </c>
      <c r="GU56" s="21">
        <v>55</v>
      </c>
      <c r="GV56" s="24">
        <v>14</v>
      </c>
      <c r="GW56" s="21">
        <v>55</v>
      </c>
      <c r="GX56" s="24"/>
      <c r="GY56" s="21"/>
      <c r="GZ56" s="24"/>
      <c r="HA56" s="21"/>
      <c r="HB56" s="24"/>
      <c r="HC56" s="21"/>
      <c r="HD56" s="24"/>
      <c r="HE56" s="21"/>
      <c r="HF56" s="6"/>
      <c r="HG56" s="21"/>
      <c r="HH56" s="21"/>
      <c r="HI56" s="21"/>
      <c r="HJ56" s="21"/>
      <c r="HK56" s="21"/>
      <c r="HL56" s="21"/>
      <c r="HM56" s="21"/>
      <c r="HN56" s="21"/>
      <c r="HO56" s="21"/>
      <c r="HP56" s="21"/>
      <c r="HQ56" s="21"/>
      <c r="HR56" s="21"/>
      <c r="HS56" s="21"/>
      <c r="HT56" s="21"/>
      <c r="HU56" s="21"/>
      <c r="HV56" s="6"/>
    </row>
    <row r="57" spans="1:239" ht="15.75" customHeight="1" x14ac:dyDescent="0.3">
      <c r="A57" s="3">
        <v>48</v>
      </c>
      <c r="B57" s="21" t="s">
        <v>635</v>
      </c>
      <c r="C57" s="22">
        <v>41255</v>
      </c>
      <c r="D57" s="22">
        <v>41257</v>
      </c>
      <c r="E57" s="21">
        <f t="shared" si="204"/>
        <v>2</v>
      </c>
      <c r="F57" s="21"/>
      <c r="G57" s="21"/>
      <c r="H57" s="23">
        <v>24028</v>
      </c>
      <c r="I57" s="21">
        <v>47</v>
      </c>
      <c r="J57" s="21"/>
      <c r="K57" s="21">
        <v>86</v>
      </c>
      <c r="L57" s="21" t="s">
        <v>676</v>
      </c>
      <c r="M57" s="21">
        <v>56</v>
      </c>
      <c r="N57" s="21">
        <v>59.8</v>
      </c>
      <c r="O57" s="21">
        <v>15</v>
      </c>
      <c r="P57" s="21" t="s">
        <v>638</v>
      </c>
      <c r="Q57" s="21">
        <v>1</v>
      </c>
      <c r="R57" s="21">
        <v>23</v>
      </c>
      <c r="S57" s="21" t="s">
        <v>272</v>
      </c>
      <c r="T57" s="21">
        <v>1</v>
      </c>
      <c r="U57" s="21">
        <v>5</v>
      </c>
      <c r="V57" s="21">
        <v>5</v>
      </c>
      <c r="W57" s="21">
        <v>0</v>
      </c>
      <c r="X57" s="6"/>
      <c r="Y57" s="24" t="s">
        <v>244</v>
      </c>
      <c r="Z57" s="21" t="s">
        <v>639</v>
      </c>
      <c r="AA57" s="25"/>
      <c r="AB57" s="25"/>
      <c r="AC57" s="21" t="s">
        <v>246</v>
      </c>
      <c r="AD57" s="21" t="s">
        <v>247</v>
      </c>
      <c r="AE57" s="21" t="s">
        <v>246</v>
      </c>
      <c r="AF57" s="21" t="s">
        <v>248</v>
      </c>
      <c r="AG57" s="21" t="s">
        <v>246</v>
      </c>
      <c r="AH57" s="21" t="s">
        <v>246</v>
      </c>
      <c r="AI57" s="21" t="s">
        <v>246</v>
      </c>
      <c r="AJ57" s="21" t="s">
        <v>246</v>
      </c>
      <c r="AK57" s="21">
        <v>4.53</v>
      </c>
      <c r="AL57" s="6"/>
      <c r="AM57" s="26" t="s">
        <v>250</v>
      </c>
      <c r="AN57" s="26" t="s">
        <v>677</v>
      </c>
      <c r="AO57" s="27">
        <v>4.53</v>
      </c>
      <c r="AP57" s="21">
        <v>5.6</v>
      </c>
      <c r="AQ57" s="21">
        <v>3.9</v>
      </c>
      <c r="AR57" s="21">
        <v>2.06</v>
      </c>
      <c r="AS57" s="21">
        <v>0.92</v>
      </c>
      <c r="AT57" s="21">
        <v>0.6</v>
      </c>
      <c r="AU57" s="21">
        <v>0.38</v>
      </c>
      <c r="AV57" s="21">
        <v>0.23</v>
      </c>
      <c r="AW57" s="21">
        <v>0.2</v>
      </c>
      <c r="AX57" s="28">
        <f t="shared" si="205"/>
        <v>0.23620309050772637</v>
      </c>
      <c r="AY57" s="28">
        <f t="shared" si="206"/>
        <v>-7.2138398079821031E-2</v>
      </c>
      <c r="AZ57" s="28">
        <f t="shared" si="207"/>
        <v>-0.23859037312863296</v>
      </c>
      <c r="BA57" s="28">
        <f t="shared" ref="BA57:BB57" si="243">LOGEST(AP57:AQ57,AP$5:AQ$5)-1</f>
        <v>-0.3035714285714286</v>
      </c>
      <c r="BB57" s="28">
        <f t="shared" si="243"/>
        <v>-0.47179487179487167</v>
      </c>
      <c r="BC57" s="28">
        <f t="shared" si="209"/>
        <v>-0.39348772241846341</v>
      </c>
      <c r="BD57" s="28">
        <f t="shared" ref="BD57:BF57" si="244">((AP57/AO57)*100)-100</f>
        <v>23.620309050772619</v>
      </c>
      <c r="BE57" s="28">
        <f t="shared" si="244"/>
        <v>-30.357142857142847</v>
      </c>
      <c r="BF57" s="28">
        <f t="shared" si="244"/>
        <v>-47.179487179487175</v>
      </c>
      <c r="BG57" s="28">
        <f t="shared" si="211"/>
        <v>-13.907284768211923</v>
      </c>
      <c r="BH57" s="28">
        <f t="shared" si="212"/>
        <v>-54.525386313465788</v>
      </c>
      <c r="BI57" s="28">
        <f t="shared" si="213"/>
        <v>-63.214285714285708</v>
      </c>
      <c r="BJ57" s="3">
        <f t="shared" ref="BJ57:BL57" si="245">AP57-AO57</f>
        <v>1.0699999999999994</v>
      </c>
      <c r="BK57" s="3">
        <f t="shared" si="245"/>
        <v>-1.6999999999999997</v>
      </c>
      <c r="BL57" s="3">
        <f t="shared" si="245"/>
        <v>-1.8399999999999999</v>
      </c>
      <c r="BM57" s="3">
        <f t="shared" si="215"/>
        <v>-0.63000000000000034</v>
      </c>
      <c r="BN57" s="3">
        <f t="shared" si="216"/>
        <v>-2.4700000000000002</v>
      </c>
      <c r="BO57" s="3">
        <f t="shared" si="217"/>
        <v>-3.5399999999999996</v>
      </c>
      <c r="BP57" s="24"/>
      <c r="BQ57" s="21"/>
      <c r="BR57" s="21">
        <v>258</v>
      </c>
      <c r="BS57" s="21"/>
      <c r="BT57" s="21"/>
      <c r="BU57" s="21"/>
      <c r="BV57" s="21"/>
      <c r="BW57" s="24">
        <v>38.1</v>
      </c>
      <c r="BX57" s="21">
        <v>38</v>
      </c>
      <c r="BY57" s="21">
        <v>37.6</v>
      </c>
      <c r="BZ57" s="21">
        <v>37</v>
      </c>
      <c r="CA57" s="21">
        <v>37</v>
      </c>
      <c r="CB57" s="21">
        <v>37</v>
      </c>
      <c r="CC57" s="21">
        <v>36.4</v>
      </c>
      <c r="CD57" s="21">
        <v>37</v>
      </c>
      <c r="CE57" s="21">
        <v>37</v>
      </c>
      <c r="CF57" s="6"/>
      <c r="CG57" s="24" t="s">
        <v>678</v>
      </c>
      <c r="CH57" s="21"/>
      <c r="CI57" s="21"/>
      <c r="CJ57" s="21"/>
      <c r="CK57" s="21"/>
      <c r="CL57" s="21"/>
      <c r="CM57" s="21"/>
      <c r="CN57" s="24" t="s">
        <v>303</v>
      </c>
      <c r="CO57" s="21"/>
      <c r="CP57" s="21"/>
      <c r="CQ57" s="21"/>
      <c r="CR57" s="21"/>
      <c r="CS57" s="21"/>
      <c r="CT57" s="21"/>
      <c r="CU57" s="24">
        <v>2</v>
      </c>
      <c r="CV57" s="21"/>
      <c r="CW57" s="21"/>
      <c r="CX57" s="21"/>
      <c r="CY57" s="21"/>
      <c r="CZ57" s="21"/>
      <c r="DA57" s="21"/>
      <c r="DB57" s="24" t="s">
        <v>266</v>
      </c>
      <c r="DC57" s="21"/>
      <c r="DD57" s="21"/>
      <c r="DE57" s="21"/>
      <c r="DF57" s="21"/>
      <c r="DG57" s="21"/>
      <c r="DH57" s="21"/>
      <c r="DI57" s="24" t="s">
        <v>679</v>
      </c>
      <c r="DJ57" s="21" t="s">
        <v>400</v>
      </c>
      <c r="DK57" s="21" t="s">
        <v>400</v>
      </c>
      <c r="DL57" s="21" t="s">
        <v>400</v>
      </c>
      <c r="DM57" s="21" t="s">
        <v>400</v>
      </c>
      <c r="DN57" s="21" t="s">
        <v>400</v>
      </c>
      <c r="DO57" s="21"/>
      <c r="DP57" s="26">
        <v>8</v>
      </c>
      <c r="DQ57" s="6"/>
      <c r="DR57" s="24">
        <v>126</v>
      </c>
      <c r="DS57" s="21">
        <v>86.4</v>
      </c>
      <c r="DT57" s="21">
        <v>86.2</v>
      </c>
      <c r="DU57" s="21">
        <v>63.6</v>
      </c>
      <c r="DV57" s="21">
        <v>63.3</v>
      </c>
      <c r="DW57" s="21">
        <v>67.8</v>
      </c>
      <c r="DX57" s="21">
        <v>85</v>
      </c>
      <c r="DY57" s="24">
        <v>0.5</v>
      </c>
      <c r="DZ57" s="21">
        <v>0.4</v>
      </c>
      <c r="EA57" s="21">
        <v>0.4</v>
      </c>
      <c r="EB57" s="21">
        <v>0.4</v>
      </c>
      <c r="EC57" s="21">
        <v>0.4</v>
      </c>
      <c r="ED57" s="21">
        <v>0.4</v>
      </c>
      <c r="EE57" s="21">
        <v>0.4</v>
      </c>
      <c r="EF57" s="29">
        <f t="shared" ref="EF57:EL57" si="246">DR57/DY57</f>
        <v>252</v>
      </c>
      <c r="EG57" s="30">
        <f t="shared" si="246"/>
        <v>216</v>
      </c>
      <c r="EH57" s="30">
        <f t="shared" si="246"/>
        <v>215.5</v>
      </c>
      <c r="EI57" s="30">
        <f t="shared" si="246"/>
        <v>159</v>
      </c>
      <c r="EJ57" s="30">
        <f t="shared" si="246"/>
        <v>158.24999999999997</v>
      </c>
      <c r="EK57" s="30">
        <f t="shared" si="246"/>
        <v>169.49999999999997</v>
      </c>
      <c r="EL57" s="30">
        <f t="shared" si="246"/>
        <v>212.5</v>
      </c>
      <c r="EM57" s="24">
        <v>1</v>
      </c>
      <c r="EN57" s="21">
        <v>1</v>
      </c>
      <c r="EO57" s="21">
        <v>1</v>
      </c>
      <c r="EP57" s="21">
        <v>1</v>
      </c>
      <c r="EQ57" s="21">
        <v>1</v>
      </c>
      <c r="ER57" s="21">
        <v>1</v>
      </c>
      <c r="ES57" s="21">
        <v>1</v>
      </c>
      <c r="ET57" s="24">
        <v>173</v>
      </c>
      <c r="EU57" s="21">
        <v>127</v>
      </c>
      <c r="EV57" s="21">
        <v>142</v>
      </c>
      <c r="EW57" s="21">
        <v>186</v>
      </c>
      <c r="EX57" s="21">
        <v>199</v>
      </c>
      <c r="EY57" s="21">
        <v>257</v>
      </c>
      <c r="EZ57" s="21">
        <v>260</v>
      </c>
      <c r="FA57" s="24">
        <v>19</v>
      </c>
      <c r="FB57" s="21">
        <v>12.7</v>
      </c>
      <c r="FC57" s="21">
        <v>14.4</v>
      </c>
      <c r="FD57" s="21">
        <v>13</v>
      </c>
      <c r="FE57" s="21">
        <v>12.2</v>
      </c>
      <c r="FF57" s="21">
        <v>18</v>
      </c>
      <c r="FG57" s="21">
        <v>15</v>
      </c>
      <c r="FH57" s="24">
        <v>3</v>
      </c>
      <c r="FI57" s="21">
        <v>3</v>
      </c>
      <c r="FJ57" s="21">
        <v>10</v>
      </c>
      <c r="FK57" s="21">
        <v>15</v>
      </c>
      <c r="FL57" s="21">
        <v>15</v>
      </c>
      <c r="FM57" s="21">
        <v>14</v>
      </c>
      <c r="FN57" s="21">
        <v>15</v>
      </c>
      <c r="FO57" s="24">
        <v>59</v>
      </c>
      <c r="FP57" s="21">
        <v>66</v>
      </c>
      <c r="FQ57" s="21">
        <v>81</v>
      </c>
      <c r="FR57" s="21">
        <v>70</v>
      </c>
      <c r="FS57" s="21">
        <v>74</v>
      </c>
      <c r="FT57" s="21">
        <v>107</v>
      </c>
      <c r="FU57" s="21">
        <v>102</v>
      </c>
      <c r="FV57" s="24">
        <v>0</v>
      </c>
      <c r="FW57" s="21">
        <v>0</v>
      </c>
      <c r="FX57" s="21">
        <v>0</v>
      </c>
      <c r="FY57" s="21">
        <v>0</v>
      </c>
      <c r="FZ57" s="21">
        <v>0</v>
      </c>
      <c r="GA57" s="21">
        <v>0</v>
      </c>
      <c r="GB57" s="21">
        <v>0</v>
      </c>
      <c r="GC57" s="24">
        <v>156</v>
      </c>
      <c r="GD57" s="21">
        <v>113</v>
      </c>
      <c r="GE57" s="21">
        <v>72</v>
      </c>
      <c r="GF57" s="21">
        <v>61</v>
      </c>
      <c r="GG57" s="21">
        <v>61</v>
      </c>
      <c r="GH57" s="21">
        <v>49</v>
      </c>
      <c r="GI57" s="21">
        <v>45</v>
      </c>
      <c r="GJ57" s="24">
        <v>1730</v>
      </c>
      <c r="GK57" s="21">
        <v>1720</v>
      </c>
      <c r="GL57" s="21">
        <v>2130</v>
      </c>
      <c r="GM57" s="21">
        <v>1530</v>
      </c>
      <c r="GN57" s="21">
        <v>2190</v>
      </c>
      <c r="GO57" s="21">
        <v>180</v>
      </c>
      <c r="GP57" s="31">
        <v>1910</v>
      </c>
      <c r="GQ57" s="9"/>
      <c r="GR57" s="32">
        <v>15</v>
      </c>
      <c r="GS57" s="21">
        <v>80</v>
      </c>
      <c r="GT57" s="24">
        <v>12</v>
      </c>
      <c r="GU57" s="21">
        <v>55</v>
      </c>
      <c r="GV57" s="24">
        <v>11</v>
      </c>
      <c r="GW57" s="21">
        <v>45</v>
      </c>
      <c r="GX57" s="24">
        <v>8</v>
      </c>
      <c r="GY57" s="21">
        <v>18</v>
      </c>
      <c r="GZ57" s="24">
        <v>8</v>
      </c>
      <c r="HA57" s="21">
        <v>18</v>
      </c>
      <c r="HB57" s="24">
        <v>9</v>
      </c>
      <c r="HC57" s="21">
        <v>18</v>
      </c>
      <c r="HD57" s="24">
        <v>10</v>
      </c>
      <c r="HE57" s="21">
        <v>45</v>
      </c>
      <c r="HF57" s="6"/>
      <c r="HG57" s="21">
        <v>47</v>
      </c>
      <c r="HH57" s="21">
        <v>75</v>
      </c>
      <c r="HI57" s="21">
        <v>84</v>
      </c>
      <c r="HJ57" s="21">
        <v>38</v>
      </c>
      <c r="HK57" s="21">
        <v>1</v>
      </c>
      <c r="HL57" s="21">
        <v>63</v>
      </c>
      <c r="HM57" s="21">
        <v>0.7</v>
      </c>
      <c r="HN57" s="21">
        <v>20</v>
      </c>
      <c r="HO57" s="21">
        <v>10.6</v>
      </c>
      <c r="HP57" s="21">
        <v>13.9</v>
      </c>
      <c r="HQ57" s="21">
        <v>3</v>
      </c>
      <c r="HR57" s="21">
        <v>138</v>
      </c>
      <c r="HS57" s="21">
        <v>39.9</v>
      </c>
      <c r="HT57" s="21">
        <v>9.6</v>
      </c>
      <c r="HU57" s="21">
        <v>14</v>
      </c>
      <c r="HV57" s="6"/>
    </row>
    <row r="58" spans="1:239" ht="15.75" customHeight="1" x14ac:dyDescent="0.3">
      <c r="A58" s="3">
        <v>49</v>
      </c>
      <c r="B58" s="21" t="s">
        <v>239</v>
      </c>
      <c r="C58" s="22">
        <v>41257</v>
      </c>
      <c r="D58" s="22">
        <v>41257</v>
      </c>
      <c r="E58" s="21">
        <f t="shared" si="204"/>
        <v>0</v>
      </c>
      <c r="F58" s="21"/>
      <c r="G58" s="21" t="s">
        <v>680</v>
      </c>
      <c r="H58" s="23">
        <v>22686</v>
      </c>
      <c r="I58" s="21">
        <v>50</v>
      </c>
      <c r="J58" s="21"/>
      <c r="K58" s="21">
        <v>50</v>
      </c>
      <c r="L58" s="21" t="s">
        <v>681</v>
      </c>
      <c r="M58" s="21">
        <v>83</v>
      </c>
      <c r="N58" s="21">
        <v>94.1</v>
      </c>
      <c r="O58" s="21">
        <v>6</v>
      </c>
      <c r="P58" s="21" t="s">
        <v>682</v>
      </c>
      <c r="Q58" s="21">
        <v>1</v>
      </c>
      <c r="R58" s="21">
        <v>11</v>
      </c>
      <c r="S58" s="21" t="s">
        <v>548</v>
      </c>
      <c r="T58" s="21">
        <v>2</v>
      </c>
      <c r="U58" s="21">
        <v>4</v>
      </c>
      <c r="V58" s="21">
        <v>2</v>
      </c>
      <c r="W58" s="21">
        <v>2</v>
      </c>
      <c r="X58" s="6"/>
      <c r="Y58" s="24" t="s">
        <v>244</v>
      </c>
      <c r="Z58" s="21" t="s">
        <v>639</v>
      </c>
      <c r="AA58" s="25"/>
      <c r="AB58" s="25"/>
      <c r="AC58" s="21" t="s">
        <v>249</v>
      </c>
      <c r="AD58" s="21"/>
      <c r="AE58" s="21" t="s">
        <v>249</v>
      </c>
      <c r="AF58" s="21"/>
      <c r="AG58" s="21" t="s">
        <v>246</v>
      </c>
      <c r="AH58" s="21" t="s">
        <v>246</v>
      </c>
      <c r="AI58" s="21" t="s">
        <v>249</v>
      </c>
      <c r="AJ58" s="21" t="s">
        <v>246</v>
      </c>
      <c r="AK58" s="21">
        <v>0.94</v>
      </c>
      <c r="AL58" s="6"/>
      <c r="AM58" s="26" t="s">
        <v>250</v>
      </c>
      <c r="AN58" s="26" t="s">
        <v>274</v>
      </c>
      <c r="AO58" s="27">
        <v>0.94</v>
      </c>
      <c r="AP58" s="21">
        <v>1.17</v>
      </c>
      <c r="AQ58" s="21">
        <v>2.71</v>
      </c>
      <c r="AR58" s="21">
        <v>0.85</v>
      </c>
      <c r="AS58" s="21">
        <v>0.53</v>
      </c>
      <c r="AT58" s="21">
        <v>0.31</v>
      </c>
      <c r="AU58" s="21">
        <v>0.2</v>
      </c>
      <c r="AV58" s="21"/>
      <c r="AW58" s="21"/>
      <c r="AX58" s="28">
        <f t="shared" si="205"/>
        <v>0.24468085106382986</v>
      </c>
      <c r="AY58" s="28">
        <f t="shared" si="206"/>
        <v>0.69793366283970459</v>
      </c>
      <c r="AZ58" s="28">
        <f t="shared" si="207"/>
        <v>5.5275036307770087E-2</v>
      </c>
      <c r="BA58" s="28">
        <f t="shared" ref="BA58:BB58" si="247">LOGEST(AP58:AQ58,AP$5:AQ$5)-1</f>
        <v>1.3162393162393173</v>
      </c>
      <c r="BB58" s="28">
        <f t="shared" si="247"/>
        <v>-0.68634686346863472</v>
      </c>
      <c r="BC58" s="28">
        <f t="shared" si="209"/>
        <v>-0.14765281340540193</v>
      </c>
      <c r="BD58" s="28">
        <f t="shared" ref="BD58:BF58" si="248">((AP58/AO58)*100)-100</f>
        <v>24.468085106382986</v>
      </c>
      <c r="BE58" s="28">
        <f t="shared" si="248"/>
        <v>131.62393162393164</v>
      </c>
      <c r="BF58" s="28">
        <f t="shared" si="248"/>
        <v>-68.634686346863475</v>
      </c>
      <c r="BG58" s="28">
        <f t="shared" si="211"/>
        <v>188.29787234042556</v>
      </c>
      <c r="BH58" s="28">
        <f t="shared" si="212"/>
        <v>-9.5744680851063748</v>
      </c>
      <c r="BI58" s="28">
        <f t="shared" si="213"/>
        <v>-27.350427350427353</v>
      </c>
      <c r="BJ58" s="3">
        <f t="shared" ref="BJ58:BL58" si="249">AP58-AO58</f>
        <v>0.22999999999999998</v>
      </c>
      <c r="BK58" s="3">
        <f t="shared" si="249"/>
        <v>1.54</v>
      </c>
      <c r="BL58" s="3">
        <f t="shared" si="249"/>
        <v>-1.8599999999999999</v>
      </c>
      <c r="BM58" s="3">
        <f t="shared" si="215"/>
        <v>1.77</v>
      </c>
      <c r="BN58" s="3">
        <f t="shared" si="216"/>
        <v>-8.9999999999999969E-2</v>
      </c>
      <c r="BO58" s="3">
        <f t="shared" si="217"/>
        <v>-0.31999999999999995</v>
      </c>
      <c r="BP58" s="24">
        <v>60.8</v>
      </c>
      <c r="BQ58" s="21">
        <v>121</v>
      </c>
      <c r="BR58" s="21"/>
      <c r="BS58" s="21"/>
      <c r="BT58" s="21"/>
      <c r="BU58" s="21"/>
      <c r="BV58" s="21"/>
      <c r="BW58" s="24">
        <v>36</v>
      </c>
      <c r="BX58" s="21">
        <v>36</v>
      </c>
      <c r="BY58" s="21">
        <v>36</v>
      </c>
      <c r="BZ58" s="21">
        <v>36.5</v>
      </c>
      <c r="CA58" s="21">
        <v>36.1</v>
      </c>
      <c r="CB58" s="21">
        <v>36</v>
      </c>
      <c r="CC58" s="21">
        <v>36.5</v>
      </c>
      <c r="CD58" s="21"/>
      <c r="CE58" s="21"/>
      <c r="CF58" s="6"/>
      <c r="CG58" s="24" t="s">
        <v>683</v>
      </c>
      <c r="CH58" s="21"/>
      <c r="CI58" s="21"/>
      <c r="CJ58" s="21"/>
      <c r="CK58" s="21"/>
      <c r="CL58" s="21"/>
      <c r="CM58" s="21"/>
      <c r="CN58" s="24" t="s">
        <v>684</v>
      </c>
      <c r="CO58" s="21"/>
      <c r="CP58" s="21"/>
      <c r="CQ58" s="21"/>
      <c r="CR58" s="21"/>
      <c r="CS58" s="21"/>
      <c r="CT58" s="21"/>
      <c r="CU58" s="24">
        <v>2</v>
      </c>
      <c r="CV58" s="21"/>
      <c r="CW58" s="21"/>
      <c r="CX58" s="21"/>
      <c r="CY58" s="21"/>
      <c r="CZ58" s="21"/>
      <c r="DA58" s="21"/>
      <c r="DB58" s="24" t="s">
        <v>409</v>
      </c>
      <c r="DC58" s="21"/>
      <c r="DD58" s="21"/>
      <c r="DE58" s="21"/>
      <c r="DF58" s="21"/>
      <c r="DG58" s="21"/>
      <c r="DH58" s="21"/>
      <c r="DI58" s="24" t="s">
        <v>255</v>
      </c>
      <c r="DJ58" s="21" t="s">
        <v>255</v>
      </c>
      <c r="DK58" s="21" t="s">
        <v>255</v>
      </c>
      <c r="DL58" s="21" t="s">
        <v>255</v>
      </c>
      <c r="DM58" s="21" t="s">
        <v>255</v>
      </c>
      <c r="DN58" s="21"/>
      <c r="DO58" s="21"/>
      <c r="DP58" s="26">
        <v>8</v>
      </c>
      <c r="DQ58" s="6"/>
      <c r="DR58" s="24">
        <v>69.2</v>
      </c>
      <c r="DS58" s="21">
        <v>69.5</v>
      </c>
      <c r="DT58" s="21">
        <v>123.9</v>
      </c>
      <c r="DU58" s="21">
        <v>241</v>
      </c>
      <c r="DV58" s="21">
        <v>695</v>
      </c>
      <c r="DW58" s="21"/>
      <c r="DX58" s="21"/>
      <c r="DY58" s="24">
        <v>0.4</v>
      </c>
      <c r="DZ58" s="21">
        <v>0.4</v>
      </c>
      <c r="EA58" s="21">
        <v>0.32</v>
      </c>
      <c r="EB58" s="21">
        <v>0.5</v>
      </c>
      <c r="EC58" s="21">
        <v>0.5</v>
      </c>
      <c r="ED58" s="21"/>
      <c r="EE58" s="21"/>
      <c r="EF58" s="29">
        <f t="shared" ref="EF58:EJ58" si="250">DR58/DY58</f>
        <v>173</v>
      </c>
      <c r="EG58" s="30">
        <f t="shared" si="250"/>
        <v>173.75</v>
      </c>
      <c r="EH58" s="30">
        <f t="shared" si="250"/>
        <v>387.1875</v>
      </c>
      <c r="EI58" s="30">
        <f t="shared" si="250"/>
        <v>482</v>
      </c>
      <c r="EJ58" s="30">
        <f t="shared" si="250"/>
        <v>1390</v>
      </c>
      <c r="EK58" s="30"/>
      <c r="EL58" s="30"/>
      <c r="EM58" s="24">
        <v>1</v>
      </c>
      <c r="EN58" s="21">
        <v>1</v>
      </c>
      <c r="EO58" s="21">
        <v>1</v>
      </c>
      <c r="EP58" s="21">
        <v>1</v>
      </c>
      <c r="EQ58" s="21">
        <v>1</v>
      </c>
      <c r="ER58" s="21"/>
      <c r="ES58" s="21"/>
      <c r="ET58" s="24">
        <v>213</v>
      </c>
      <c r="EU58" s="21">
        <v>189</v>
      </c>
      <c r="EV58" s="21">
        <v>121</v>
      </c>
      <c r="EW58" s="21">
        <v>97</v>
      </c>
      <c r="EX58" s="21">
        <v>106</v>
      </c>
      <c r="EY58" s="21"/>
      <c r="EZ58" s="21"/>
      <c r="FA58" s="24">
        <v>10.1</v>
      </c>
      <c r="FB58" s="21">
        <v>6.7</v>
      </c>
      <c r="FC58" s="21">
        <v>6.5</v>
      </c>
      <c r="FD58" s="21">
        <v>6.4</v>
      </c>
      <c r="FE58" s="21">
        <v>6.4</v>
      </c>
      <c r="FF58" s="21"/>
      <c r="FG58" s="21"/>
      <c r="FH58" s="24">
        <v>4</v>
      </c>
      <c r="FI58" s="21">
        <v>5</v>
      </c>
      <c r="FJ58" s="21">
        <v>10</v>
      </c>
      <c r="FK58" s="21">
        <v>14</v>
      </c>
      <c r="FL58" s="21">
        <v>14</v>
      </c>
      <c r="FM58" s="21"/>
      <c r="FN58" s="21"/>
      <c r="FO58" s="24">
        <v>85</v>
      </c>
      <c r="FP58" s="21">
        <v>127</v>
      </c>
      <c r="FQ58" s="21">
        <v>129</v>
      </c>
      <c r="FR58" s="21">
        <v>117</v>
      </c>
      <c r="FS58" s="21">
        <v>110</v>
      </c>
      <c r="FT58" s="21"/>
      <c r="FU58" s="21"/>
      <c r="FV58" s="24">
        <v>0</v>
      </c>
      <c r="FW58" s="21">
        <v>0</v>
      </c>
      <c r="FX58" s="21">
        <v>0</v>
      </c>
      <c r="FY58" s="21">
        <v>0</v>
      </c>
      <c r="FZ58" s="21">
        <v>0</v>
      </c>
      <c r="GA58" s="21"/>
      <c r="GB58" s="21"/>
      <c r="GC58" s="24">
        <v>181</v>
      </c>
      <c r="GD58" s="21">
        <v>211</v>
      </c>
      <c r="GE58" s="21">
        <v>233</v>
      </c>
      <c r="GF58" s="21">
        <v>178</v>
      </c>
      <c r="GG58" s="21">
        <v>196</v>
      </c>
      <c r="GH58" s="21"/>
      <c r="GI58" s="21"/>
      <c r="GJ58" s="24">
        <v>340</v>
      </c>
      <c r="GK58" s="21">
        <v>42</v>
      </c>
      <c r="GL58" s="21">
        <v>290</v>
      </c>
      <c r="GM58" s="21">
        <v>234</v>
      </c>
      <c r="GN58" s="21">
        <v>237</v>
      </c>
      <c r="GO58" s="21"/>
      <c r="GP58" s="31"/>
      <c r="GQ58" s="9"/>
      <c r="GR58" s="32">
        <v>12</v>
      </c>
      <c r="GS58" s="21">
        <v>45</v>
      </c>
      <c r="GT58" s="24">
        <v>12</v>
      </c>
      <c r="GU58" s="21">
        <v>45</v>
      </c>
      <c r="GV58" s="24">
        <v>11</v>
      </c>
      <c r="GW58" s="21">
        <v>45</v>
      </c>
      <c r="GX58" s="24">
        <v>11</v>
      </c>
      <c r="GY58" s="21">
        <v>45</v>
      </c>
      <c r="GZ58" s="24">
        <v>10</v>
      </c>
      <c r="HA58" s="21">
        <v>45</v>
      </c>
      <c r="HB58" s="24"/>
      <c r="HC58" s="21"/>
      <c r="HD58" s="24"/>
      <c r="HE58" s="21"/>
      <c r="HF58" s="6"/>
      <c r="HG58" s="21">
        <v>50</v>
      </c>
      <c r="HH58" s="21">
        <v>48</v>
      </c>
      <c r="HI58" s="21">
        <v>116</v>
      </c>
      <c r="HJ58" s="21">
        <v>36</v>
      </c>
      <c r="HK58" s="21">
        <v>1</v>
      </c>
      <c r="HL58" s="21">
        <v>69.2</v>
      </c>
      <c r="HM58" s="21">
        <v>0.35</v>
      </c>
      <c r="HN58" s="21">
        <v>0</v>
      </c>
      <c r="HO58" s="21">
        <v>4.2</v>
      </c>
      <c r="HP58" s="21">
        <v>10.71</v>
      </c>
      <c r="HQ58" s="21">
        <v>3.6</v>
      </c>
      <c r="HR58" s="21">
        <v>138</v>
      </c>
      <c r="HS58" s="21">
        <v>10.1</v>
      </c>
      <c r="HT58" s="21">
        <v>25.3</v>
      </c>
      <c r="HU58" s="21">
        <v>3</v>
      </c>
      <c r="HV58" s="6"/>
    </row>
    <row r="59" spans="1:239" ht="15.75" customHeight="1" x14ac:dyDescent="0.3">
      <c r="A59" s="7">
        <v>50</v>
      </c>
      <c r="B59" s="42" t="s">
        <v>431</v>
      </c>
      <c r="C59" s="43">
        <v>41225</v>
      </c>
      <c r="D59" s="43">
        <v>41229</v>
      </c>
      <c r="E59" s="21">
        <f t="shared" si="204"/>
        <v>4</v>
      </c>
      <c r="F59" s="42" t="s">
        <v>410</v>
      </c>
      <c r="G59" s="42"/>
      <c r="H59" s="44">
        <v>20154</v>
      </c>
      <c r="I59" s="42">
        <v>57</v>
      </c>
      <c r="J59" s="42"/>
      <c r="K59" s="42"/>
      <c r="L59" s="42" t="s">
        <v>685</v>
      </c>
      <c r="M59" s="42">
        <v>41</v>
      </c>
      <c r="N59" s="42">
        <v>26.6</v>
      </c>
      <c r="O59" s="42">
        <v>14</v>
      </c>
      <c r="P59" s="42" t="s">
        <v>548</v>
      </c>
      <c r="Q59" s="42">
        <v>2</v>
      </c>
      <c r="R59" s="42">
        <v>63</v>
      </c>
      <c r="S59" s="42" t="s">
        <v>548</v>
      </c>
      <c r="T59" s="42">
        <v>2</v>
      </c>
      <c r="U59" s="42">
        <v>12</v>
      </c>
      <c r="V59" s="42">
        <v>1</v>
      </c>
      <c r="W59" s="42">
        <v>0</v>
      </c>
      <c r="X59" s="6"/>
      <c r="Y59" s="45" t="s">
        <v>298</v>
      </c>
      <c r="Z59" s="42" t="s">
        <v>686</v>
      </c>
      <c r="AA59" s="46"/>
      <c r="AB59" s="46"/>
      <c r="AC59" s="42" t="s">
        <v>249</v>
      </c>
      <c r="AD59" s="42"/>
      <c r="AE59" s="42" t="s">
        <v>249</v>
      </c>
      <c r="AF59" s="42"/>
      <c r="AG59" s="42" t="s">
        <v>246</v>
      </c>
      <c r="AH59" s="42" t="s">
        <v>249</v>
      </c>
      <c r="AI59" s="42" t="s">
        <v>246</v>
      </c>
      <c r="AJ59" s="42" t="s">
        <v>246</v>
      </c>
      <c r="AK59" s="42">
        <v>5.42</v>
      </c>
      <c r="AL59" s="6"/>
      <c r="AM59" s="48" t="s">
        <v>250</v>
      </c>
      <c r="AN59" s="48" t="s">
        <v>274</v>
      </c>
      <c r="AO59" s="27">
        <v>5.42</v>
      </c>
      <c r="AP59" s="21">
        <v>7.96</v>
      </c>
      <c r="AQ59" s="21">
        <v>6.03</v>
      </c>
      <c r="AR59" s="39">
        <v>2</v>
      </c>
      <c r="AS59" s="21">
        <v>1.44</v>
      </c>
      <c r="AT59" s="21">
        <v>0.87</v>
      </c>
      <c r="AU59" s="21">
        <v>0.54</v>
      </c>
      <c r="AV59" s="21">
        <v>0.38</v>
      </c>
      <c r="AW59" s="21">
        <v>0.33</v>
      </c>
      <c r="AX59" s="28">
        <f t="shared" si="205"/>
        <v>0.46863468634686378</v>
      </c>
      <c r="AY59" s="28">
        <f t="shared" si="206"/>
        <v>5.4773020825454655E-2</v>
      </c>
      <c r="AZ59" s="28">
        <f t="shared" si="207"/>
        <v>-0.27881009797426071</v>
      </c>
      <c r="BA59" s="28">
        <f t="shared" ref="BA59:BB59" si="251">LOGEST(AP59:AQ59,AP$5:AQ$5)-1</f>
        <v>-0.24246231155778897</v>
      </c>
      <c r="BB59" s="28">
        <f t="shared" si="251"/>
        <v>-0.66832504145937</v>
      </c>
      <c r="BC59" s="28">
        <f t="shared" si="209"/>
        <v>-0.49874529288291458</v>
      </c>
      <c r="BD59" s="28">
        <f t="shared" ref="BD59:BF59" si="252">((AP59/AO59)*100)-100</f>
        <v>46.863468634686342</v>
      </c>
      <c r="BE59" s="28">
        <f t="shared" si="252"/>
        <v>-24.246231155778887</v>
      </c>
      <c r="BF59" s="28">
        <f t="shared" si="252"/>
        <v>-66.83250414593698</v>
      </c>
      <c r="BG59" s="28">
        <f t="shared" si="211"/>
        <v>11.254612546125472</v>
      </c>
      <c r="BH59" s="28">
        <f t="shared" si="212"/>
        <v>-63.099630996309962</v>
      </c>
      <c r="BI59" s="28">
        <f t="shared" si="213"/>
        <v>-74.874371859296488</v>
      </c>
      <c r="BJ59" s="3">
        <f t="shared" ref="BJ59:BL59" si="253">AP59-AO59</f>
        <v>2.54</v>
      </c>
      <c r="BK59" s="3">
        <f t="shared" si="253"/>
        <v>-1.9299999999999997</v>
      </c>
      <c r="BL59" s="3">
        <f t="shared" si="253"/>
        <v>-4.03</v>
      </c>
      <c r="BM59" s="3">
        <f t="shared" si="215"/>
        <v>0.61000000000000032</v>
      </c>
      <c r="BN59" s="3">
        <f t="shared" si="216"/>
        <v>-3.42</v>
      </c>
      <c r="BO59" s="3">
        <f t="shared" si="217"/>
        <v>-5.96</v>
      </c>
      <c r="BP59" s="45"/>
      <c r="BQ59" s="42"/>
      <c r="BR59" s="42">
        <v>226</v>
      </c>
      <c r="BS59" s="42">
        <v>180.3</v>
      </c>
      <c r="BT59" s="42">
        <v>152</v>
      </c>
      <c r="BU59" s="42">
        <v>123.4</v>
      </c>
      <c r="BV59" s="42">
        <v>124.7</v>
      </c>
      <c r="BW59" s="45">
        <v>37</v>
      </c>
      <c r="BX59" s="42">
        <v>37.9</v>
      </c>
      <c r="BY59" s="42">
        <v>37</v>
      </c>
      <c r="BZ59" s="42">
        <v>39.1</v>
      </c>
      <c r="CA59" s="42">
        <v>38.1</v>
      </c>
      <c r="CB59" s="42">
        <v>37.5</v>
      </c>
      <c r="CC59" s="42">
        <v>37.4</v>
      </c>
      <c r="CD59" s="42">
        <v>37</v>
      </c>
      <c r="CE59" s="42">
        <v>37</v>
      </c>
      <c r="CF59" s="6"/>
      <c r="CG59" s="45" t="s">
        <v>687</v>
      </c>
      <c r="CH59" s="42"/>
      <c r="CI59" s="42"/>
      <c r="CJ59" s="42"/>
      <c r="CK59" s="42"/>
      <c r="CL59" s="42" t="s">
        <v>688</v>
      </c>
      <c r="CM59" s="42"/>
      <c r="CN59" s="45" t="s">
        <v>689</v>
      </c>
      <c r="CO59" s="42"/>
      <c r="CP59" s="42"/>
      <c r="CQ59" s="42"/>
      <c r="CR59" s="42"/>
      <c r="CS59" s="42" t="s">
        <v>303</v>
      </c>
      <c r="CT59" s="42"/>
      <c r="CU59" s="45"/>
      <c r="CV59" s="42"/>
      <c r="CW59" s="42"/>
      <c r="CX59" s="42"/>
      <c r="CY59" s="42"/>
      <c r="CZ59" s="42"/>
      <c r="DA59" s="42"/>
      <c r="DB59" s="45"/>
      <c r="DC59" s="42"/>
      <c r="DD59" s="42"/>
      <c r="DE59" s="42"/>
      <c r="DF59" s="42"/>
      <c r="DG59" s="42"/>
      <c r="DH59" s="42"/>
      <c r="DI59" s="45" t="s">
        <v>690</v>
      </c>
      <c r="DJ59" s="42" t="s">
        <v>691</v>
      </c>
      <c r="DK59" s="42" t="s">
        <v>692</v>
      </c>
      <c r="DL59" s="42" t="s">
        <v>692</v>
      </c>
      <c r="DM59" s="42" t="s">
        <v>693</v>
      </c>
      <c r="DN59" s="42" t="s">
        <v>693</v>
      </c>
      <c r="DO59" s="42" t="s">
        <v>693</v>
      </c>
      <c r="DP59" s="48">
        <v>9</v>
      </c>
      <c r="DQ59" s="6"/>
      <c r="DR59" s="45">
        <v>105</v>
      </c>
      <c r="DS59" s="42">
        <v>87.3</v>
      </c>
      <c r="DT59" s="42">
        <v>104.8</v>
      </c>
      <c r="DU59" s="42">
        <v>74.3</v>
      </c>
      <c r="DV59" s="42">
        <v>68.5</v>
      </c>
      <c r="DW59" s="42">
        <v>74</v>
      </c>
      <c r="DX59" s="42">
        <v>82.4</v>
      </c>
      <c r="DY59" s="45">
        <v>0.7</v>
      </c>
      <c r="DZ59" s="42">
        <v>0.6</v>
      </c>
      <c r="EA59" s="42">
        <v>0.6</v>
      </c>
      <c r="EB59" s="42">
        <v>0.4</v>
      </c>
      <c r="EC59" s="42">
        <v>0.4</v>
      </c>
      <c r="ED59" s="42">
        <v>0.5</v>
      </c>
      <c r="EE59" s="42">
        <v>0.5</v>
      </c>
      <c r="EF59" s="80">
        <f t="shared" ref="EF59:EL59" si="254">DR59/DY59</f>
        <v>150</v>
      </c>
      <c r="EG59" s="81">
        <f t="shared" si="254"/>
        <v>145.5</v>
      </c>
      <c r="EH59" s="81">
        <f t="shared" si="254"/>
        <v>174.66666666666666</v>
      </c>
      <c r="EI59" s="81">
        <f t="shared" si="254"/>
        <v>185.74999999999997</v>
      </c>
      <c r="EJ59" s="81">
        <f t="shared" si="254"/>
        <v>171.25</v>
      </c>
      <c r="EK59" s="81">
        <f t="shared" si="254"/>
        <v>148</v>
      </c>
      <c r="EL59" s="81">
        <f t="shared" si="254"/>
        <v>164.8</v>
      </c>
      <c r="EM59" s="45">
        <v>1</v>
      </c>
      <c r="EN59" s="42">
        <v>1</v>
      </c>
      <c r="EO59" s="42">
        <v>1</v>
      </c>
      <c r="EP59" s="42">
        <v>1</v>
      </c>
      <c r="EQ59" s="42">
        <v>1</v>
      </c>
      <c r="ER59" s="42">
        <v>1</v>
      </c>
      <c r="ES59" s="42">
        <v>1</v>
      </c>
      <c r="ET59" s="45">
        <v>301</v>
      </c>
      <c r="EU59" s="42">
        <v>277</v>
      </c>
      <c r="EV59" s="42">
        <v>275</v>
      </c>
      <c r="EW59" s="42">
        <v>280</v>
      </c>
      <c r="EX59" s="42">
        <v>299</v>
      </c>
      <c r="EY59" s="42">
        <v>320</v>
      </c>
      <c r="EZ59" s="42">
        <v>323</v>
      </c>
      <c r="FA59" s="45">
        <v>9</v>
      </c>
      <c r="FB59" s="42">
        <v>6.4</v>
      </c>
      <c r="FC59" s="42">
        <v>5.8</v>
      </c>
      <c r="FD59" s="42">
        <v>6.4</v>
      </c>
      <c r="FE59" s="42">
        <v>5.8</v>
      </c>
      <c r="FF59" s="42">
        <v>6.1</v>
      </c>
      <c r="FG59" s="42">
        <v>5.5</v>
      </c>
      <c r="FH59" s="45">
        <v>9</v>
      </c>
      <c r="FI59" s="42">
        <v>10</v>
      </c>
      <c r="FJ59" s="42">
        <v>12</v>
      </c>
      <c r="FK59" s="42">
        <v>12</v>
      </c>
      <c r="FL59" s="42">
        <v>12</v>
      </c>
      <c r="FM59" s="42">
        <v>9</v>
      </c>
      <c r="FN59" s="42">
        <v>10</v>
      </c>
      <c r="FO59" s="45">
        <v>81</v>
      </c>
      <c r="FP59" s="42">
        <v>84</v>
      </c>
      <c r="FQ59" s="42">
        <v>90</v>
      </c>
      <c r="FR59" s="42">
        <v>87</v>
      </c>
      <c r="FS59" s="42">
        <v>99</v>
      </c>
      <c r="FT59" s="42">
        <v>88</v>
      </c>
      <c r="FU59" s="42">
        <v>73</v>
      </c>
      <c r="FV59" s="45" t="s">
        <v>334</v>
      </c>
      <c r="FW59" s="42">
        <v>0</v>
      </c>
      <c r="FX59" s="42">
        <v>0</v>
      </c>
      <c r="FY59" s="42">
        <v>0</v>
      </c>
      <c r="FZ59" s="42">
        <v>0</v>
      </c>
      <c r="GA59" s="42">
        <v>0</v>
      </c>
      <c r="GB59" s="42">
        <v>0</v>
      </c>
      <c r="GC59" s="45">
        <v>140</v>
      </c>
      <c r="GD59" s="42">
        <v>101</v>
      </c>
      <c r="GE59" s="42">
        <v>76</v>
      </c>
      <c r="GF59" s="42">
        <v>68</v>
      </c>
      <c r="GG59" s="42">
        <v>55</v>
      </c>
      <c r="GH59" s="42">
        <v>54</v>
      </c>
      <c r="GI59" s="42">
        <v>53</v>
      </c>
      <c r="GJ59" s="45">
        <v>1815</v>
      </c>
      <c r="GK59" s="42">
        <v>2240</v>
      </c>
      <c r="GL59" s="42">
        <v>3120</v>
      </c>
      <c r="GM59" s="42">
        <v>3440</v>
      </c>
      <c r="GN59" s="42">
        <v>2310</v>
      </c>
      <c r="GO59" s="42">
        <v>2580</v>
      </c>
      <c r="GP59" s="42">
        <v>3407</v>
      </c>
      <c r="GQ59" s="6"/>
      <c r="GR59" s="45">
        <v>16</v>
      </c>
      <c r="GS59" s="42">
        <v>90</v>
      </c>
      <c r="GT59" s="45">
        <v>10</v>
      </c>
      <c r="GU59" s="42">
        <v>45</v>
      </c>
      <c r="GV59" s="45">
        <v>10</v>
      </c>
      <c r="GW59" s="42">
        <v>45</v>
      </c>
      <c r="GX59" s="45">
        <v>10</v>
      </c>
      <c r="GY59" s="42">
        <v>45</v>
      </c>
      <c r="GZ59" s="45">
        <v>10</v>
      </c>
      <c r="HA59" s="42">
        <v>45</v>
      </c>
      <c r="HB59" s="45">
        <v>14</v>
      </c>
      <c r="HC59" s="42">
        <v>55</v>
      </c>
      <c r="HD59" s="45">
        <v>10</v>
      </c>
      <c r="HE59" s="42">
        <v>45</v>
      </c>
      <c r="HF59" s="6"/>
      <c r="HG59" s="42">
        <v>57</v>
      </c>
      <c r="HH59" s="42">
        <v>107</v>
      </c>
      <c r="HI59" s="42">
        <v>134</v>
      </c>
      <c r="HJ59" s="42">
        <v>38</v>
      </c>
      <c r="HK59" s="42">
        <v>1</v>
      </c>
      <c r="HL59" s="42">
        <v>73.5</v>
      </c>
      <c r="HM59" s="42">
        <v>0.5</v>
      </c>
      <c r="HN59" s="42">
        <v>45</v>
      </c>
      <c r="HO59" s="42">
        <v>6.7</v>
      </c>
      <c r="HP59" s="42">
        <v>7.26</v>
      </c>
      <c r="HQ59" s="42">
        <v>3.74</v>
      </c>
      <c r="HR59" s="42">
        <v>144.5</v>
      </c>
      <c r="HS59" s="42">
        <v>5.5</v>
      </c>
      <c r="HT59" s="42">
        <v>36.4</v>
      </c>
      <c r="HU59" s="42">
        <v>12</v>
      </c>
      <c r="HV59" s="6"/>
    </row>
    <row r="60" spans="1:239" ht="15.75" customHeight="1" x14ac:dyDescent="0.3">
      <c r="A60" s="14"/>
      <c r="B60" s="14"/>
      <c r="C60" s="82"/>
      <c r="D60" s="82"/>
      <c r="E60" s="14"/>
      <c r="F60" s="14"/>
      <c r="G60" s="14"/>
      <c r="H60" s="83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6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6"/>
      <c r="AM60" s="14"/>
      <c r="AN60" s="14"/>
      <c r="AX60" s="36"/>
      <c r="AY60" s="36"/>
      <c r="AZ60" s="36"/>
      <c r="BA60" s="36"/>
      <c r="BB60" s="36"/>
      <c r="BC60" s="36"/>
      <c r="BD60" s="36"/>
      <c r="BE60" s="36"/>
      <c r="BF60" s="36"/>
      <c r="BG60" s="36"/>
      <c r="BH60" s="36"/>
      <c r="BI60" s="36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  <c r="BX60" s="14"/>
      <c r="BY60" s="14"/>
      <c r="BZ60" s="14"/>
      <c r="CA60" s="14"/>
      <c r="CB60" s="14"/>
      <c r="CC60" s="14"/>
      <c r="CD60" s="14"/>
      <c r="CE60" s="14"/>
      <c r="CF60" s="6"/>
      <c r="CG60" s="14"/>
      <c r="CH60" s="14"/>
      <c r="CI60" s="14"/>
      <c r="CJ60" s="14"/>
      <c r="CK60" s="14"/>
      <c r="CL60" s="14"/>
      <c r="CM60" s="14"/>
      <c r="CN60" s="14"/>
      <c r="CO60" s="14"/>
      <c r="CP60" s="14"/>
      <c r="CQ60" s="14"/>
      <c r="CR60" s="14"/>
      <c r="CS60" s="14"/>
      <c r="CT60" s="14"/>
      <c r="CU60" s="14"/>
      <c r="CV60" s="14"/>
      <c r="CW60" s="14"/>
      <c r="CX60" s="14"/>
      <c r="CY60" s="14"/>
      <c r="CZ60" s="14"/>
      <c r="DA60" s="14"/>
      <c r="DB60" s="14"/>
      <c r="DC60" s="14"/>
      <c r="DD60" s="14"/>
      <c r="DE60" s="14"/>
      <c r="DF60" s="14"/>
      <c r="DG60" s="14"/>
      <c r="DH60" s="14"/>
      <c r="DI60" s="14"/>
      <c r="DJ60" s="14"/>
      <c r="DK60" s="14"/>
      <c r="DL60" s="14"/>
      <c r="DM60" s="14"/>
      <c r="DN60" s="14"/>
      <c r="DO60" s="14"/>
      <c r="DP60" s="14"/>
      <c r="DQ60" s="6"/>
      <c r="DR60" s="14"/>
      <c r="DS60" s="14"/>
      <c r="DT60" s="14"/>
      <c r="DU60" s="14"/>
      <c r="DV60" s="14"/>
      <c r="DW60" s="14"/>
      <c r="DX60" s="14"/>
      <c r="DY60" s="14"/>
      <c r="DZ60" s="14"/>
      <c r="EA60" s="14"/>
      <c r="EB60" s="14"/>
      <c r="EC60" s="14"/>
      <c r="ED60" s="14"/>
      <c r="EE60" s="14"/>
      <c r="EF60" s="36"/>
      <c r="EG60" s="36"/>
      <c r="EH60" s="36"/>
      <c r="EI60" s="36"/>
      <c r="EJ60" s="36"/>
      <c r="EK60" s="36"/>
      <c r="EL60" s="36"/>
      <c r="EM60" s="14"/>
      <c r="EN60" s="14"/>
      <c r="EO60" s="14"/>
      <c r="EP60" s="14"/>
      <c r="EQ60" s="14"/>
      <c r="ER60" s="14"/>
      <c r="ES60" s="14"/>
      <c r="ET60" s="14"/>
      <c r="EU60" s="14"/>
      <c r="EV60" s="14"/>
      <c r="EW60" s="14"/>
      <c r="EX60" s="14"/>
      <c r="EY60" s="14"/>
      <c r="EZ60" s="14"/>
      <c r="FA60" s="14"/>
      <c r="FB60" s="14"/>
      <c r="FC60" s="14"/>
      <c r="FD60" s="14"/>
      <c r="FE60" s="14"/>
      <c r="FF60" s="14"/>
      <c r="FG60" s="14"/>
      <c r="FH60" s="14"/>
      <c r="FI60" s="14"/>
      <c r="FJ60" s="14"/>
      <c r="FK60" s="14"/>
      <c r="FL60" s="14"/>
      <c r="FM60" s="14"/>
      <c r="FN60" s="14"/>
      <c r="FO60" s="14"/>
      <c r="FP60" s="14"/>
      <c r="FQ60" s="14"/>
      <c r="FR60" s="14"/>
      <c r="FS60" s="14"/>
      <c r="FT60" s="14"/>
      <c r="FU60" s="14"/>
      <c r="FV60" s="14"/>
      <c r="FW60" s="14"/>
      <c r="FX60" s="14"/>
      <c r="FY60" s="14"/>
      <c r="FZ60" s="14"/>
      <c r="GA60" s="14"/>
      <c r="GB60" s="14"/>
      <c r="GC60" s="14"/>
      <c r="GD60" s="14"/>
      <c r="GE60" s="14"/>
      <c r="GF60" s="14"/>
      <c r="GG60" s="14"/>
      <c r="GH60" s="14"/>
      <c r="GI60" s="14"/>
      <c r="GJ60" s="14"/>
      <c r="GK60" s="14"/>
      <c r="GL60" s="14"/>
      <c r="GM60" s="14"/>
      <c r="GN60" s="14"/>
      <c r="GO60" s="14"/>
      <c r="GP60" s="14"/>
      <c r="GQ60" s="6"/>
      <c r="GR60" s="14"/>
      <c r="GS60" s="14"/>
      <c r="GT60" s="14"/>
      <c r="GU60" s="14"/>
      <c r="GV60" s="14"/>
      <c r="GW60" s="14"/>
      <c r="GX60" s="14"/>
      <c r="GY60" s="14"/>
      <c r="GZ60" s="14"/>
      <c r="HA60" s="14"/>
      <c r="HB60" s="14"/>
      <c r="HC60" s="14"/>
      <c r="HD60" s="14"/>
      <c r="HE60" s="14"/>
      <c r="HF60" s="6"/>
      <c r="HG60" s="14"/>
      <c r="HH60" s="14"/>
      <c r="HI60" s="14"/>
      <c r="HJ60" s="14"/>
      <c r="HK60" s="14"/>
      <c r="HL60" s="14"/>
      <c r="HM60" s="14"/>
      <c r="HN60" s="14"/>
      <c r="HO60" s="14"/>
      <c r="HP60" s="14"/>
      <c r="HQ60" s="14"/>
      <c r="HR60" s="14"/>
      <c r="HS60" s="14"/>
      <c r="HT60" s="14"/>
      <c r="HU60" s="14"/>
      <c r="HV60" s="6"/>
      <c r="HW60" s="15"/>
      <c r="HX60" s="15"/>
      <c r="HY60" s="15"/>
      <c r="HZ60" s="15"/>
      <c r="IA60" s="15"/>
      <c r="IB60" s="15"/>
      <c r="IC60" s="15"/>
      <c r="ID60" s="15"/>
      <c r="IE60" s="15"/>
    </row>
    <row r="61" spans="1:239" ht="15.75" customHeight="1" x14ac:dyDescent="0.3">
      <c r="A61" s="51">
        <v>51</v>
      </c>
      <c r="B61" s="52" t="s">
        <v>239</v>
      </c>
      <c r="C61" s="53">
        <v>41263</v>
      </c>
      <c r="D61" s="53">
        <v>41263</v>
      </c>
      <c r="E61" s="21">
        <f t="shared" ref="E61:E70" si="255">D61-C61</f>
        <v>0</v>
      </c>
      <c r="F61" s="52" t="s">
        <v>240</v>
      </c>
      <c r="G61" s="52" t="s">
        <v>432</v>
      </c>
      <c r="H61" s="54">
        <v>25109</v>
      </c>
      <c r="I61" s="52">
        <v>44</v>
      </c>
      <c r="J61" s="52"/>
      <c r="K61" s="52">
        <v>80</v>
      </c>
      <c r="L61" s="52" t="s">
        <v>694</v>
      </c>
      <c r="M61" s="52">
        <v>65</v>
      </c>
      <c r="N61" s="52">
        <v>76</v>
      </c>
      <c r="O61" s="52">
        <v>11</v>
      </c>
      <c r="P61" s="52" t="s">
        <v>695</v>
      </c>
      <c r="Q61" s="52">
        <v>1</v>
      </c>
      <c r="R61" s="52">
        <v>14</v>
      </c>
      <c r="S61" s="52" t="s">
        <v>512</v>
      </c>
      <c r="T61" s="52">
        <v>1</v>
      </c>
      <c r="U61" s="52">
        <v>3</v>
      </c>
      <c r="V61" s="52">
        <v>2</v>
      </c>
      <c r="W61" s="52">
        <v>0</v>
      </c>
      <c r="X61" s="6"/>
      <c r="Y61" s="55" t="s">
        <v>244</v>
      </c>
      <c r="Z61" s="52" t="s">
        <v>549</v>
      </c>
      <c r="AA61" s="56"/>
      <c r="AB61" s="56"/>
      <c r="AC61" s="52" t="s">
        <v>249</v>
      </c>
      <c r="AD61" s="52"/>
      <c r="AE61" s="52" t="s">
        <v>246</v>
      </c>
      <c r="AF61" s="52" t="s">
        <v>248</v>
      </c>
      <c r="AG61" s="52" t="s">
        <v>246</v>
      </c>
      <c r="AH61" s="52" t="s">
        <v>249</v>
      </c>
      <c r="AI61" s="52" t="s">
        <v>249</v>
      </c>
      <c r="AJ61" s="52" t="s">
        <v>249</v>
      </c>
      <c r="AK61" s="52">
        <v>0.13</v>
      </c>
      <c r="AL61" s="6"/>
      <c r="AM61" s="57" t="s">
        <v>350</v>
      </c>
      <c r="AN61" s="57"/>
      <c r="AO61" s="21">
        <v>0.13</v>
      </c>
      <c r="AP61" s="21">
        <v>0.1</v>
      </c>
      <c r="AQ61" s="21">
        <v>0.14000000000000001</v>
      </c>
      <c r="AR61" s="21">
        <v>0.13</v>
      </c>
      <c r="AS61" s="21">
        <v>0.09</v>
      </c>
      <c r="AT61" s="21">
        <v>7</v>
      </c>
      <c r="AU61" s="21">
        <v>0.1</v>
      </c>
      <c r="AV61" s="21">
        <v>0.1</v>
      </c>
      <c r="AW61" s="21">
        <v>7</v>
      </c>
      <c r="AX61" s="28">
        <f t="shared" ref="AX61:AX70" si="256">LOGEST(AO61:AP61,AO$5:AP$5)-1</f>
        <v>-0.23076923076923062</v>
      </c>
      <c r="AY61" s="28">
        <f t="shared" ref="AY61:AY70" si="257">LOGEST(AO61:AQ61,AO$5:AQ$5)-1</f>
        <v>3.7749043325541631E-2</v>
      </c>
      <c r="AZ61" s="28">
        <f t="shared" ref="AZ61:AZ70" si="258">LOGEST(AO61:AR61,AO$5:AR$5)-1</f>
        <v>3.4219694129380196E-2</v>
      </c>
      <c r="BA61" s="28">
        <f t="shared" ref="BA61:BB61" si="259">LOGEST(AP61:AQ61,AP$5:AQ$5)-1</f>
        <v>0.39999999999999969</v>
      </c>
      <c r="BB61" s="28">
        <f t="shared" si="259"/>
        <v>-7.1428571428571397E-2</v>
      </c>
      <c r="BC61" s="28">
        <f t="shared" ref="BC61:BC70" si="260">LOGEST(AP61:AR61,AP$5:AR$5)-1</f>
        <v>0.14017542509913783</v>
      </c>
      <c r="BD61" s="28">
        <f t="shared" ref="BD61:BF61" si="261">((AP61/AO61)*100)-100</f>
        <v>-23.076923076923066</v>
      </c>
      <c r="BE61" s="28">
        <f t="shared" si="261"/>
        <v>40</v>
      </c>
      <c r="BF61" s="28">
        <f t="shared" si="261"/>
        <v>-7.142857142857153</v>
      </c>
      <c r="BG61" s="28">
        <f t="shared" ref="BG61:BG70" si="262">((AQ61/AO61)*100)-100</f>
        <v>7.6923076923077076</v>
      </c>
      <c r="BH61" s="28">
        <f t="shared" ref="BH61:BH70" si="263">((AR61/AO61)*100)-100</f>
        <v>0</v>
      </c>
      <c r="BI61" s="28">
        <f t="shared" ref="BI61:BI70" si="264">((AR61/AP61)*100)-100</f>
        <v>30</v>
      </c>
      <c r="BJ61" s="3">
        <f t="shared" ref="BJ61:BL61" si="265">AP61-AO61</f>
        <v>-0.03</v>
      </c>
      <c r="BK61" s="3">
        <f t="shared" si="265"/>
        <v>4.0000000000000008E-2</v>
      </c>
      <c r="BL61" s="3">
        <f t="shared" si="265"/>
        <v>-1.0000000000000009E-2</v>
      </c>
      <c r="BM61" s="3">
        <f t="shared" ref="BM61:BM70" si="266">AQ61-AO61</f>
        <v>1.0000000000000009E-2</v>
      </c>
      <c r="BN61" s="3">
        <f t="shared" ref="BN61:BN70" si="267">AR61-AO61</f>
        <v>0</v>
      </c>
      <c r="BO61" s="3">
        <f t="shared" ref="BO61:BO70" si="268">AR61-AP61</f>
        <v>0.03</v>
      </c>
      <c r="BP61" s="55">
        <v>165.5</v>
      </c>
      <c r="BQ61" s="52">
        <v>164.6</v>
      </c>
      <c r="BR61" s="52">
        <v>164.2</v>
      </c>
      <c r="BS61" s="52"/>
      <c r="BT61" s="52">
        <v>138.1</v>
      </c>
      <c r="BU61" s="52">
        <v>103.7</v>
      </c>
      <c r="BV61" s="52">
        <v>102.3</v>
      </c>
      <c r="BW61" s="55">
        <v>36.6</v>
      </c>
      <c r="BX61" s="52">
        <v>36.4</v>
      </c>
      <c r="BY61" s="52">
        <v>37</v>
      </c>
      <c r="BZ61" s="52">
        <v>37</v>
      </c>
      <c r="CA61" s="52">
        <v>38</v>
      </c>
      <c r="CB61" s="52">
        <v>37.1</v>
      </c>
      <c r="CC61" s="52">
        <v>37</v>
      </c>
      <c r="CD61" s="52">
        <v>37</v>
      </c>
      <c r="CE61" s="52">
        <v>37.1</v>
      </c>
      <c r="CF61" s="6"/>
      <c r="CG61" s="55" t="s">
        <v>696</v>
      </c>
      <c r="CH61" s="52" t="s">
        <v>697</v>
      </c>
      <c r="CI61" s="52"/>
      <c r="CJ61" s="52"/>
      <c r="CK61" s="52"/>
      <c r="CL61" s="52"/>
      <c r="CM61" s="52"/>
      <c r="CN61" s="55" t="s">
        <v>303</v>
      </c>
      <c r="CO61" s="52" t="s">
        <v>698</v>
      </c>
      <c r="CP61" s="52"/>
      <c r="CQ61" s="52"/>
      <c r="CR61" s="52"/>
      <c r="CS61" s="52"/>
      <c r="CT61" s="52"/>
      <c r="CU61" s="55" t="s">
        <v>266</v>
      </c>
      <c r="CV61" s="52">
        <v>3</v>
      </c>
      <c r="CW61" s="52"/>
      <c r="CX61" s="52"/>
      <c r="CY61" s="52"/>
      <c r="CZ61" s="52"/>
      <c r="DA61" s="52"/>
      <c r="DB61" s="55" t="s">
        <v>266</v>
      </c>
      <c r="DC61" s="52" t="s">
        <v>699</v>
      </c>
      <c r="DD61" s="52"/>
      <c r="DE61" s="52"/>
      <c r="DF61" s="52"/>
      <c r="DG61" s="52"/>
      <c r="DH61" s="52"/>
      <c r="DI61" s="55" t="s">
        <v>631</v>
      </c>
      <c r="DJ61" s="52" t="s">
        <v>631</v>
      </c>
      <c r="DK61" s="52" t="s">
        <v>631</v>
      </c>
      <c r="DL61" s="52" t="s">
        <v>631</v>
      </c>
      <c r="DM61" s="52" t="s">
        <v>631</v>
      </c>
      <c r="DN61" s="52" t="s">
        <v>700</v>
      </c>
      <c r="DO61" s="52" t="s">
        <v>699</v>
      </c>
      <c r="DP61" s="57">
        <v>9</v>
      </c>
      <c r="DQ61" s="6"/>
      <c r="DR61" s="55">
        <v>102.4</v>
      </c>
      <c r="DS61" s="52">
        <v>95.3</v>
      </c>
      <c r="DT61" s="52">
        <v>66</v>
      </c>
      <c r="DU61" s="52">
        <v>70.2</v>
      </c>
      <c r="DV61" s="52">
        <v>86.8</v>
      </c>
      <c r="DW61" s="52">
        <v>85</v>
      </c>
      <c r="DX61" s="52">
        <v>100.3</v>
      </c>
      <c r="DY61" s="55">
        <v>0.5</v>
      </c>
      <c r="DZ61" s="52">
        <v>0.5</v>
      </c>
      <c r="EA61" s="52">
        <v>0.5</v>
      </c>
      <c r="EB61" s="52">
        <v>0.5</v>
      </c>
      <c r="EC61" s="52">
        <v>0.3</v>
      </c>
      <c r="ED61" s="52">
        <v>0.3</v>
      </c>
      <c r="EE61" s="52">
        <v>0.3</v>
      </c>
      <c r="EF61" s="78">
        <f t="shared" ref="EF61:EL61" si="269">DR61/DY61</f>
        <v>204.8</v>
      </c>
      <c r="EG61" s="79">
        <f t="shared" si="269"/>
        <v>190.6</v>
      </c>
      <c r="EH61" s="79">
        <f t="shared" si="269"/>
        <v>132</v>
      </c>
      <c r="EI61" s="79">
        <f t="shared" si="269"/>
        <v>140.4</v>
      </c>
      <c r="EJ61" s="79">
        <f t="shared" si="269"/>
        <v>289.33333333333331</v>
      </c>
      <c r="EK61" s="79">
        <f t="shared" si="269"/>
        <v>283.33333333333337</v>
      </c>
      <c r="EL61" s="79">
        <f t="shared" si="269"/>
        <v>334.33333333333331</v>
      </c>
      <c r="EM61" s="55">
        <v>1</v>
      </c>
      <c r="EN61" s="52">
        <v>1</v>
      </c>
      <c r="EO61" s="52">
        <v>1</v>
      </c>
      <c r="EP61" s="52"/>
      <c r="EQ61" s="52"/>
      <c r="ER61" s="52"/>
      <c r="ES61" s="52"/>
      <c r="ET61" s="55">
        <v>201</v>
      </c>
      <c r="EU61" s="52">
        <v>218</v>
      </c>
      <c r="EV61" s="52">
        <v>231</v>
      </c>
      <c r="EW61" s="52">
        <v>242</v>
      </c>
      <c r="EX61" s="52">
        <v>252</v>
      </c>
      <c r="EY61" s="52">
        <v>288</v>
      </c>
      <c r="EZ61" s="52">
        <v>309</v>
      </c>
      <c r="FA61" s="55">
        <v>15.5</v>
      </c>
      <c r="FB61" s="52">
        <v>80</v>
      </c>
      <c r="FC61" s="52">
        <v>17.2</v>
      </c>
      <c r="FD61" s="52">
        <v>14.9</v>
      </c>
      <c r="FE61" s="52">
        <v>14.7</v>
      </c>
      <c r="FF61" s="52">
        <v>11.3</v>
      </c>
      <c r="FG61" s="52">
        <v>10</v>
      </c>
      <c r="FH61" s="55">
        <v>8</v>
      </c>
      <c r="FI61" s="52">
        <v>3</v>
      </c>
      <c r="FJ61" s="52">
        <v>3</v>
      </c>
      <c r="FK61" s="52">
        <v>3</v>
      </c>
      <c r="FL61" s="52">
        <v>15</v>
      </c>
      <c r="FM61" s="52">
        <v>15</v>
      </c>
      <c r="FN61" s="52">
        <v>15</v>
      </c>
      <c r="FO61" s="55">
        <v>73</v>
      </c>
      <c r="FP61" s="52">
        <v>77</v>
      </c>
      <c r="FQ61" s="52">
        <v>89</v>
      </c>
      <c r="FR61" s="52">
        <v>111</v>
      </c>
      <c r="FS61" s="52">
        <v>123</v>
      </c>
      <c r="FT61" s="52">
        <v>91</v>
      </c>
      <c r="FU61" s="52">
        <v>83</v>
      </c>
      <c r="FV61" s="55">
        <v>8</v>
      </c>
      <c r="FW61" s="52">
        <v>7</v>
      </c>
      <c r="FX61" s="52">
        <v>0</v>
      </c>
      <c r="FY61" s="52">
        <v>0</v>
      </c>
      <c r="FZ61" s="52">
        <v>0</v>
      </c>
      <c r="GA61" s="52">
        <v>0</v>
      </c>
      <c r="GB61" s="52">
        <v>0</v>
      </c>
      <c r="GC61" s="55">
        <v>98</v>
      </c>
      <c r="GD61" s="52">
        <v>109</v>
      </c>
      <c r="GE61" s="52">
        <v>97</v>
      </c>
      <c r="GF61" s="52">
        <v>94</v>
      </c>
      <c r="GG61" s="52">
        <v>82</v>
      </c>
      <c r="GH61" s="52">
        <v>74</v>
      </c>
      <c r="GI61" s="52">
        <v>87</v>
      </c>
      <c r="GJ61" s="55">
        <v>1150</v>
      </c>
      <c r="GK61" s="52">
        <v>1220</v>
      </c>
      <c r="GL61" s="52">
        <v>2800</v>
      </c>
      <c r="GM61" s="52">
        <v>1880</v>
      </c>
      <c r="GN61" s="52">
        <v>2690</v>
      </c>
      <c r="GO61" s="52">
        <v>1760</v>
      </c>
      <c r="GP61" s="52">
        <v>2070</v>
      </c>
      <c r="GQ61" s="6"/>
      <c r="GR61" s="55">
        <v>16</v>
      </c>
      <c r="GS61" s="52">
        <v>90</v>
      </c>
      <c r="GT61" s="55">
        <v>18</v>
      </c>
      <c r="GU61" s="52">
        <v>90</v>
      </c>
      <c r="GV61" s="55">
        <v>15</v>
      </c>
      <c r="GW61" s="52">
        <v>80</v>
      </c>
      <c r="GX61" s="55">
        <v>14</v>
      </c>
      <c r="GY61" s="52">
        <v>55</v>
      </c>
      <c r="GZ61" s="55">
        <v>10</v>
      </c>
      <c r="HA61" s="52">
        <v>45</v>
      </c>
      <c r="HB61" s="55">
        <v>9</v>
      </c>
      <c r="HC61" s="52">
        <v>18</v>
      </c>
      <c r="HD61" s="55">
        <v>8</v>
      </c>
      <c r="HE61" s="52">
        <v>18</v>
      </c>
      <c r="HF61" s="6"/>
      <c r="HG61" s="52">
        <v>44</v>
      </c>
      <c r="HH61" s="52">
        <v>88</v>
      </c>
      <c r="HI61" s="52">
        <v>139</v>
      </c>
      <c r="HJ61" s="52">
        <v>37</v>
      </c>
      <c r="HK61" s="52">
        <v>1</v>
      </c>
      <c r="HL61" s="52">
        <v>75.2</v>
      </c>
      <c r="HM61" s="52">
        <v>0.5</v>
      </c>
      <c r="HN61" s="52">
        <v>20</v>
      </c>
      <c r="HO61" s="52">
        <v>76</v>
      </c>
      <c r="HP61" s="52">
        <v>20.64</v>
      </c>
      <c r="HQ61" s="52">
        <v>3.2</v>
      </c>
      <c r="HR61" s="52">
        <v>146.5</v>
      </c>
      <c r="HS61" s="52">
        <v>9</v>
      </c>
      <c r="HT61" s="52">
        <v>26.8</v>
      </c>
      <c r="HU61" s="52">
        <v>8</v>
      </c>
      <c r="HV61" s="6"/>
    </row>
    <row r="62" spans="1:239" ht="15.75" customHeight="1" x14ac:dyDescent="0.3">
      <c r="A62" s="3">
        <v>52</v>
      </c>
      <c r="B62" s="21" t="s">
        <v>239</v>
      </c>
      <c r="C62" s="22">
        <v>41260</v>
      </c>
      <c r="D62" s="22">
        <v>41261</v>
      </c>
      <c r="E62" s="21">
        <f t="shared" si="255"/>
        <v>1</v>
      </c>
      <c r="F62" s="21" t="s">
        <v>240</v>
      </c>
      <c r="G62" s="21" t="s">
        <v>701</v>
      </c>
      <c r="H62" s="23">
        <v>10379</v>
      </c>
      <c r="I62" s="21">
        <v>85</v>
      </c>
      <c r="J62" s="21"/>
      <c r="K62" s="21">
        <v>80</v>
      </c>
      <c r="L62" s="21" t="s">
        <v>702</v>
      </c>
      <c r="M62" s="21">
        <v>102</v>
      </c>
      <c r="N62" s="21">
        <v>98.8</v>
      </c>
      <c r="O62" s="21">
        <v>10</v>
      </c>
      <c r="P62" s="21" t="s">
        <v>548</v>
      </c>
      <c r="Q62" s="21">
        <v>2</v>
      </c>
      <c r="R62" s="21">
        <v>10</v>
      </c>
      <c r="S62" s="21" t="s">
        <v>548</v>
      </c>
      <c r="T62" s="21">
        <v>2</v>
      </c>
      <c r="U62" s="21">
        <v>10</v>
      </c>
      <c r="V62" s="21">
        <v>4</v>
      </c>
      <c r="W62" s="21">
        <v>0</v>
      </c>
      <c r="X62" s="6"/>
      <c r="Y62" s="24" t="s">
        <v>513</v>
      </c>
      <c r="Z62" s="21" t="s">
        <v>497</v>
      </c>
      <c r="AA62" s="25"/>
      <c r="AB62" s="25"/>
      <c r="AC62" s="21" t="s">
        <v>249</v>
      </c>
      <c r="AD62" s="21"/>
      <c r="AE62" s="21" t="s">
        <v>246</v>
      </c>
      <c r="AF62" s="21" t="s">
        <v>248</v>
      </c>
      <c r="AG62" s="21" t="s">
        <v>246</v>
      </c>
      <c r="AH62" s="21" t="s">
        <v>246</v>
      </c>
      <c r="AI62" s="21" t="s">
        <v>246</v>
      </c>
      <c r="AJ62" s="21" t="s">
        <v>246</v>
      </c>
      <c r="AK62" s="21">
        <v>4.17</v>
      </c>
      <c r="AL62" s="6"/>
      <c r="AM62" s="26" t="s">
        <v>350</v>
      </c>
      <c r="AN62" s="26"/>
      <c r="AO62" s="21">
        <v>4.17</v>
      </c>
      <c r="AP62" s="21">
        <v>7.68</v>
      </c>
      <c r="AQ62" s="21">
        <v>8.51</v>
      </c>
      <c r="AR62" s="21">
        <v>8</v>
      </c>
      <c r="AS62" s="21">
        <v>3.84</v>
      </c>
      <c r="AT62" s="21">
        <v>1.74</v>
      </c>
      <c r="AU62" s="21">
        <v>1.32</v>
      </c>
      <c r="AV62" s="21">
        <v>0.81</v>
      </c>
      <c r="AW62" s="21">
        <v>0.59</v>
      </c>
      <c r="AX62" s="28">
        <f t="shared" si="256"/>
        <v>0.84172661870503607</v>
      </c>
      <c r="AY62" s="28">
        <f t="shared" si="257"/>
        <v>0.42855429931491451</v>
      </c>
      <c r="AZ62" s="28">
        <f t="shared" si="258"/>
        <v>0.22840906773681402</v>
      </c>
      <c r="BA62" s="28">
        <f t="shared" ref="BA62:BB62" si="270">LOGEST(AP62:AQ62,AP$5:AQ$5)-1</f>
        <v>0.10807291666666652</v>
      </c>
      <c r="BB62" s="28">
        <f t="shared" si="270"/>
        <v>-5.9929494712103515E-2</v>
      </c>
      <c r="BC62" s="28">
        <f t="shared" si="260"/>
        <v>2.0620726159657377E-2</v>
      </c>
      <c r="BD62" s="28">
        <f t="shared" ref="BD62:BF62" si="271">((AP62/AO62)*100)-100</f>
        <v>84.172661870503589</v>
      </c>
      <c r="BE62" s="28">
        <f t="shared" si="271"/>
        <v>10.807291666666671</v>
      </c>
      <c r="BF62" s="28">
        <f t="shared" si="271"/>
        <v>-5.9929494712103377</v>
      </c>
      <c r="BG62" s="28">
        <f t="shared" si="262"/>
        <v>104.07673860911274</v>
      </c>
      <c r="BH62" s="28">
        <f t="shared" si="263"/>
        <v>91.846522781774581</v>
      </c>
      <c r="BI62" s="28">
        <f t="shared" si="264"/>
        <v>4.1666666666666714</v>
      </c>
      <c r="BJ62" s="3">
        <f t="shared" ref="BJ62:BL62" si="272">AP62-AO62</f>
        <v>3.51</v>
      </c>
      <c r="BK62" s="3">
        <f t="shared" si="272"/>
        <v>0.83000000000000007</v>
      </c>
      <c r="BL62" s="3">
        <f t="shared" si="272"/>
        <v>-0.50999999999999979</v>
      </c>
      <c r="BM62" s="3">
        <f t="shared" si="266"/>
        <v>4.34</v>
      </c>
      <c r="BN62" s="3">
        <f t="shared" si="267"/>
        <v>3.83</v>
      </c>
      <c r="BO62" s="3">
        <f t="shared" si="268"/>
        <v>0.32000000000000028</v>
      </c>
      <c r="BP62" s="24">
        <v>86.5</v>
      </c>
      <c r="BQ62" s="21">
        <v>190</v>
      </c>
      <c r="BR62" s="21">
        <v>160.4</v>
      </c>
      <c r="BS62" s="21">
        <v>120.5</v>
      </c>
      <c r="BT62" s="21">
        <v>89.1</v>
      </c>
      <c r="BU62" s="21">
        <v>74</v>
      </c>
      <c r="BV62" s="21">
        <v>122.9</v>
      </c>
      <c r="BW62" s="24">
        <v>37</v>
      </c>
      <c r="BX62" s="21">
        <v>36</v>
      </c>
      <c r="BY62" s="21">
        <v>36</v>
      </c>
      <c r="BZ62" s="21">
        <v>36.6</v>
      </c>
      <c r="CA62" s="21">
        <v>37</v>
      </c>
      <c r="CB62" s="21">
        <v>36.6</v>
      </c>
      <c r="CC62" s="21">
        <v>36.5</v>
      </c>
      <c r="CD62" s="21">
        <v>36.5</v>
      </c>
      <c r="CE62" s="21">
        <v>36</v>
      </c>
      <c r="CF62" s="6"/>
      <c r="CG62" s="24" t="s">
        <v>703</v>
      </c>
      <c r="CH62" s="21"/>
      <c r="CI62" s="21"/>
      <c r="CJ62" s="21"/>
      <c r="CK62" s="21"/>
      <c r="CL62" s="21"/>
      <c r="CM62" s="21"/>
      <c r="CN62" s="24" t="s">
        <v>704</v>
      </c>
      <c r="CO62" s="21"/>
      <c r="CP62" s="21"/>
      <c r="CQ62" s="21"/>
      <c r="CR62" s="21"/>
      <c r="CS62" s="21"/>
      <c r="CT62" s="21"/>
      <c r="CU62" s="24" t="s">
        <v>266</v>
      </c>
      <c r="CV62" s="21"/>
      <c r="CW62" s="21"/>
      <c r="CX62" s="21"/>
      <c r="CY62" s="21"/>
      <c r="CZ62" s="21"/>
      <c r="DA62" s="21"/>
      <c r="DB62" s="24" t="s">
        <v>331</v>
      </c>
      <c r="DC62" s="21"/>
      <c r="DD62" s="21"/>
      <c r="DE62" s="21"/>
      <c r="DF62" s="21"/>
      <c r="DG62" s="21"/>
      <c r="DH62" s="21"/>
      <c r="DI62" s="24" t="s">
        <v>705</v>
      </c>
      <c r="DJ62" s="21" t="s">
        <v>706</v>
      </c>
      <c r="DK62" s="21" t="s">
        <v>706</v>
      </c>
      <c r="DL62" s="21" t="s">
        <v>706</v>
      </c>
      <c r="DM62" s="21" t="s">
        <v>706</v>
      </c>
      <c r="DN62" s="21" t="s">
        <v>706</v>
      </c>
      <c r="DO62" s="21" t="s">
        <v>706</v>
      </c>
      <c r="DP62" s="26" t="s">
        <v>607</v>
      </c>
      <c r="DQ62" s="6"/>
      <c r="DR62" s="24">
        <v>53.3</v>
      </c>
      <c r="DS62" s="21">
        <v>169.8</v>
      </c>
      <c r="DT62" s="21">
        <v>110.2</v>
      </c>
      <c r="DU62" s="21">
        <v>143.9</v>
      </c>
      <c r="DV62" s="21">
        <v>94.8</v>
      </c>
      <c r="DW62" s="21">
        <v>79.5</v>
      </c>
      <c r="DX62" s="21">
        <v>160.5</v>
      </c>
      <c r="DY62" s="24">
        <v>0.8</v>
      </c>
      <c r="DZ62" s="21">
        <v>0.6</v>
      </c>
      <c r="EA62" s="21">
        <v>0.4</v>
      </c>
      <c r="EB62" s="21">
        <v>0.5</v>
      </c>
      <c r="EC62" s="21">
        <v>0.5</v>
      </c>
      <c r="ED62" s="21">
        <v>0.6</v>
      </c>
      <c r="EE62" s="21">
        <v>0.55000000000000004</v>
      </c>
      <c r="EF62" s="29">
        <f t="shared" ref="EF62:EL62" si="273">DR62/DY62</f>
        <v>66.624999999999986</v>
      </c>
      <c r="EG62" s="79">
        <f t="shared" si="273"/>
        <v>283.00000000000006</v>
      </c>
      <c r="EH62" s="79">
        <f t="shared" si="273"/>
        <v>275.5</v>
      </c>
      <c r="EI62" s="79">
        <f t="shared" si="273"/>
        <v>287.8</v>
      </c>
      <c r="EJ62" s="79">
        <f t="shared" si="273"/>
        <v>189.6</v>
      </c>
      <c r="EK62" s="79">
        <f t="shared" si="273"/>
        <v>132.5</v>
      </c>
      <c r="EL62" s="79">
        <f t="shared" si="273"/>
        <v>291.81818181818181</v>
      </c>
      <c r="EM62" s="24">
        <v>1</v>
      </c>
      <c r="EN62" s="21">
        <v>1</v>
      </c>
      <c r="EO62" s="21">
        <v>1</v>
      </c>
      <c r="EP62" s="21">
        <v>1</v>
      </c>
      <c r="EQ62" s="21">
        <v>1</v>
      </c>
      <c r="ER62" s="21">
        <v>1</v>
      </c>
      <c r="ES62" s="21">
        <v>1</v>
      </c>
      <c r="ET62" s="24">
        <v>171</v>
      </c>
      <c r="EU62" s="21">
        <v>129</v>
      </c>
      <c r="EV62" s="21">
        <v>115</v>
      </c>
      <c r="EW62" s="21">
        <v>116</v>
      </c>
      <c r="EX62" s="21">
        <v>103</v>
      </c>
      <c r="EY62" s="21">
        <v>102</v>
      </c>
      <c r="EZ62" s="21">
        <v>132</v>
      </c>
      <c r="FA62" s="24">
        <v>18.5</v>
      </c>
      <c r="FB62" s="21">
        <v>7</v>
      </c>
      <c r="FC62" s="21">
        <v>6.1</v>
      </c>
      <c r="FD62" s="21">
        <v>6.6</v>
      </c>
      <c r="FE62" s="21">
        <v>8.1</v>
      </c>
      <c r="FF62" s="21">
        <v>7.4</v>
      </c>
      <c r="FG62" s="21">
        <v>7.7</v>
      </c>
      <c r="FH62" s="24">
        <v>3</v>
      </c>
      <c r="FI62" s="21">
        <v>3</v>
      </c>
      <c r="FJ62" s="21">
        <v>3</v>
      </c>
      <c r="FK62" s="21">
        <v>3</v>
      </c>
      <c r="FL62" s="21">
        <v>3</v>
      </c>
      <c r="FM62" s="21">
        <v>3</v>
      </c>
      <c r="FN62" s="21">
        <v>6</v>
      </c>
      <c r="FO62" s="24">
        <v>54</v>
      </c>
      <c r="FP62" s="21">
        <v>72</v>
      </c>
      <c r="FQ62" s="21">
        <v>79</v>
      </c>
      <c r="FR62" s="21">
        <v>77</v>
      </c>
      <c r="FS62" s="21">
        <v>77</v>
      </c>
      <c r="FT62" s="21">
        <v>71</v>
      </c>
      <c r="FU62" s="21">
        <v>61</v>
      </c>
      <c r="FV62" s="24" t="s">
        <v>707</v>
      </c>
      <c r="FW62" s="21">
        <v>18</v>
      </c>
      <c r="FX62" s="21">
        <v>12</v>
      </c>
      <c r="FY62" s="21">
        <v>8</v>
      </c>
      <c r="FZ62" s="21">
        <v>0</v>
      </c>
      <c r="GA62" s="21">
        <v>0</v>
      </c>
      <c r="GB62" s="21">
        <v>0</v>
      </c>
      <c r="GC62" s="24">
        <v>117</v>
      </c>
      <c r="GD62" s="21">
        <v>173</v>
      </c>
      <c r="GE62" s="21">
        <v>130</v>
      </c>
      <c r="GF62" s="21">
        <v>95</v>
      </c>
      <c r="GG62" s="21">
        <v>117</v>
      </c>
      <c r="GH62" s="21">
        <v>102</v>
      </c>
      <c r="GI62" s="21">
        <v>103</v>
      </c>
      <c r="GJ62" s="24">
        <v>660</v>
      </c>
      <c r="GK62" s="21">
        <v>1680</v>
      </c>
      <c r="GL62" s="21">
        <v>1790</v>
      </c>
      <c r="GM62" s="21">
        <v>1170</v>
      </c>
      <c r="GN62" s="21">
        <v>2320</v>
      </c>
      <c r="GO62" s="21">
        <v>1190</v>
      </c>
      <c r="GP62" s="21">
        <v>1340</v>
      </c>
      <c r="GQ62" s="6"/>
      <c r="GR62" s="24">
        <v>20</v>
      </c>
      <c r="GS62" s="21">
        <v>90</v>
      </c>
      <c r="GT62" s="24">
        <v>18</v>
      </c>
      <c r="GU62" s="21">
        <v>90</v>
      </c>
      <c r="GV62" s="24">
        <v>18</v>
      </c>
      <c r="GW62" s="21">
        <v>90</v>
      </c>
      <c r="GX62" s="24">
        <v>17</v>
      </c>
      <c r="GY62" s="21">
        <v>90</v>
      </c>
      <c r="GZ62" s="24">
        <v>15</v>
      </c>
      <c r="HA62" s="21">
        <v>80</v>
      </c>
      <c r="HB62" s="24">
        <v>15</v>
      </c>
      <c r="HC62" s="21">
        <v>80</v>
      </c>
      <c r="HD62" s="24">
        <v>15</v>
      </c>
      <c r="HE62" s="21">
        <v>80</v>
      </c>
      <c r="HF62" s="6"/>
      <c r="HG62" s="21">
        <v>85</v>
      </c>
      <c r="HH62" s="21">
        <v>64</v>
      </c>
      <c r="HI62" s="21">
        <v>40</v>
      </c>
      <c r="HJ62" s="21">
        <v>36</v>
      </c>
      <c r="HK62" s="21">
        <v>1</v>
      </c>
      <c r="HL62" s="21">
        <v>53.3</v>
      </c>
      <c r="HM62" s="21">
        <v>0.8</v>
      </c>
      <c r="HN62" s="21">
        <v>0</v>
      </c>
      <c r="HO62" s="21">
        <v>12.9</v>
      </c>
      <c r="HP62" s="21">
        <v>13.2</v>
      </c>
      <c r="HQ62" s="21">
        <v>4.67</v>
      </c>
      <c r="HR62" s="21">
        <v>132.4</v>
      </c>
      <c r="HS62" s="21">
        <v>18.5</v>
      </c>
      <c r="HT62" s="21">
        <v>24.8</v>
      </c>
      <c r="HU62" s="21">
        <v>3</v>
      </c>
      <c r="HV62" s="6"/>
    </row>
    <row r="63" spans="1:239" ht="15.75" customHeight="1" x14ac:dyDescent="0.3">
      <c r="A63" s="3">
        <v>53</v>
      </c>
      <c r="B63" s="21" t="s">
        <v>239</v>
      </c>
      <c r="C63" s="22">
        <v>41272</v>
      </c>
      <c r="D63" s="22">
        <v>41272</v>
      </c>
      <c r="E63" s="21">
        <f t="shared" si="255"/>
        <v>0</v>
      </c>
      <c r="F63" s="21" t="s">
        <v>240</v>
      </c>
      <c r="G63" s="21" t="s">
        <v>432</v>
      </c>
      <c r="H63" s="23">
        <v>16565</v>
      </c>
      <c r="I63" s="21">
        <v>67</v>
      </c>
      <c r="J63" s="21"/>
      <c r="K63" s="21">
        <v>80</v>
      </c>
      <c r="L63" s="21" t="s">
        <v>708</v>
      </c>
      <c r="M63" s="21">
        <v>48</v>
      </c>
      <c r="N63" s="21">
        <v>41.5</v>
      </c>
      <c r="O63" s="21">
        <v>5</v>
      </c>
      <c r="P63" s="21" t="s">
        <v>709</v>
      </c>
      <c r="Q63" s="21">
        <v>1</v>
      </c>
      <c r="R63" s="21">
        <v>8</v>
      </c>
      <c r="S63" s="21" t="s">
        <v>272</v>
      </c>
      <c r="T63" s="21">
        <v>1</v>
      </c>
      <c r="U63" s="21">
        <v>0</v>
      </c>
      <c r="V63" s="21">
        <v>0</v>
      </c>
      <c r="W63" s="21">
        <v>0</v>
      </c>
      <c r="X63" s="6"/>
      <c r="Y63" s="24" t="s">
        <v>244</v>
      </c>
      <c r="Z63" s="21" t="s">
        <v>710</v>
      </c>
      <c r="AA63" s="25"/>
      <c r="AB63" s="25"/>
      <c r="AC63" s="21" t="s">
        <v>249</v>
      </c>
      <c r="AD63" s="21"/>
      <c r="AE63" s="21" t="s">
        <v>249</v>
      </c>
      <c r="AF63" s="21"/>
      <c r="AG63" s="21" t="s">
        <v>249</v>
      </c>
      <c r="AH63" s="21" t="s">
        <v>249</v>
      </c>
      <c r="AI63" s="21" t="s">
        <v>246</v>
      </c>
      <c r="AJ63" s="21" t="s">
        <v>246</v>
      </c>
      <c r="AK63" s="21">
        <v>1.95</v>
      </c>
      <c r="AL63" s="6"/>
      <c r="AM63" s="26" t="s">
        <v>350</v>
      </c>
      <c r="AN63" s="26"/>
      <c r="AO63" s="21">
        <v>1.44</v>
      </c>
      <c r="AP63" s="21">
        <v>0.94</v>
      </c>
      <c r="AQ63" s="21">
        <v>0.56999999999999995</v>
      </c>
      <c r="AR63" s="21">
        <v>0.45</v>
      </c>
      <c r="AS63" s="21">
        <v>0.27</v>
      </c>
      <c r="AT63" s="21">
        <v>0.21</v>
      </c>
      <c r="AU63" s="21">
        <v>0.15</v>
      </c>
      <c r="AV63" s="21"/>
      <c r="AW63" s="21"/>
      <c r="AX63" s="28">
        <f t="shared" si="256"/>
        <v>-0.34722222222222243</v>
      </c>
      <c r="AY63" s="28">
        <f t="shared" si="257"/>
        <v>-0.37084713039410422</v>
      </c>
      <c r="AZ63" s="28">
        <f t="shared" si="258"/>
        <v>-0.32898889645161855</v>
      </c>
      <c r="BA63" s="28">
        <f t="shared" ref="BA63:BB63" si="274">LOGEST(AP63:AQ63,AP$5:AQ$5)-1</f>
        <v>-0.39361702127659581</v>
      </c>
      <c r="BB63" s="28">
        <f t="shared" si="274"/>
        <v>-0.21052631578947367</v>
      </c>
      <c r="BC63" s="28">
        <f t="shared" si="260"/>
        <v>-0.30810159397833614</v>
      </c>
      <c r="BD63" s="28">
        <f t="shared" ref="BD63:BF63" si="275">((AP63/AO63)*100)-100</f>
        <v>-34.722222222222214</v>
      </c>
      <c r="BE63" s="28">
        <f t="shared" si="275"/>
        <v>-39.361702127659584</v>
      </c>
      <c r="BF63" s="28">
        <f t="shared" si="275"/>
        <v>-21.052631578947356</v>
      </c>
      <c r="BG63" s="28">
        <f t="shared" si="262"/>
        <v>-60.416666666666671</v>
      </c>
      <c r="BH63" s="28">
        <f t="shared" si="263"/>
        <v>-68.75</v>
      </c>
      <c r="BI63" s="28">
        <f t="shared" si="264"/>
        <v>-52.127659574468083</v>
      </c>
      <c r="BJ63" s="3">
        <f t="shared" ref="BJ63:BL63" si="276">AP63-AO63</f>
        <v>-0.5</v>
      </c>
      <c r="BK63" s="3">
        <f t="shared" si="276"/>
        <v>-0.37</v>
      </c>
      <c r="BL63" s="3">
        <f t="shared" si="276"/>
        <v>-0.11999999999999994</v>
      </c>
      <c r="BM63" s="3">
        <f t="shared" si="266"/>
        <v>-0.87</v>
      </c>
      <c r="BN63" s="3">
        <f t="shared" si="267"/>
        <v>-0.99</v>
      </c>
      <c r="BO63" s="3">
        <f t="shared" si="268"/>
        <v>-0.48999999999999994</v>
      </c>
      <c r="BP63" s="24">
        <v>98.2</v>
      </c>
      <c r="BQ63" s="21">
        <v>58.3</v>
      </c>
      <c r="BR63" s="21">
        <v>30</v>
      </c>
      <c r="BS63" s="21">
        <v>16.5</v>
      </c>
      <c r="BT63" s="21">
        <v>18</v>
      </c>
      <c r="BU63" s="21"/>
      <c r="BV63" s="21"/>
      <c r="BW63" s="24">
        <v>36</v>
      </c>
      <c r="BX63" s="21">
        <v>36.5</v>
      </c>
      <c r="BY63" s="21">
        <v>37</v>
      </c>
      <c r="BZ63" s="21">
        <v>36</v>
      </c>
      <c r="CA63" s="21">
        <v>36.4</v>
      </c>
      <c r="CB63" s="21">
        <v>36.6</v>
      </c>
      <c r="CC63" s="21">
        <v>36</v>
      </c>
      <c r="CD63" s="21"/>
      <c r="CE63" s="21"/>
      <c r="CF63" s="6"/>
      <c r="CG63" s="24" t="s">
        <v>711</v>
      </c>
      <c r="CH63" s="21"/>
      <c r="CI63" s="21"/>
      <c r="CJ63" s="21"/>
      <c r="CK63" s="21"/>
      <c r="CL63" s="21"/>
      <c r="CM63" s="21"/>
      <c r="CN63" s="24" t="s">
        <v>712</v>
      </c>
      <c r="CO63" s="21"/>
      <c r="CP63" s="21"/>
      <c r="CQ63" s="21"/>
      <c r="CR63" s="21"/>
      <c r="CS63" s="21"/>
      <c r="CT63" s="21"/>
      <c r="CU63" s="24">
        <v>2</v>
      </c>
      <c r="CV63" s="21"/>
      <c r="CW63" s="21"/>
      <c r="CX63" s="21"/>
      <c r="CY63" s="21"/>
      <c r="CZ63" s="21"/>
      <c r="DA63" s="21"/>
      <c r="DB63" s="24" t="s">
        <v>713</v>
      </c>
      <c r="DC63" s="21"/>
      <c r="DD63" s="21"/>
      <c r="DE63" s="21"/>
      <c r="DF63" s="21"/>
      <c r="DG63" s="21"/>
      <c r="DH63" s="21"/>
      <c r="DI63" s="24" t="s">
        <v>713</v>
      </c>
      <c r="DJ63" s="21" t="s">
        <v>714</v>
      </c>
      <c r="DK63" s="21" t="s">
        <v>714</v>
      </c>
      <c r="DL63" s="21" t="s">
        <v>715</v>
      </c>
      <c r="DM63" s="21" t="s">
        <v>715</v>
      </c>
      <c r="DN63" s="21"/>
      <c r="DO63" s="21"/>
      <c r="DP63" s="26">
        <v>8</v>
      </c>
      <c r="DQ63" s="6"/>
      <c r="DR63" s="24">
        <v>225.1</v>
      </c>
      <c r="DS63" s="21">
        <v>208.7</v>
      </c>
      <c r="DT63" s="21">
        <v>76</v>
      </c>
      <c r="DU63" s="21">
        <v>171.3</v>
      </c>
      <c r="DV63" s="21">
        <v>34.1</v>
      </c>
      <c r="DW63" s="21"/>
      <c r="DX63" s="21"/>
      <c r="DY63" s="24">
        <v>0.4</v>
      </c>
      <c r="DZ63" s="21">
        <v>0.4</v>
      </c>
      <c r="EA63" s="21">
        <v>0.4</v>
      </c>
      <c r="EB63" s="21">
        <v>0.4</v>
      </c>
      <c r="EC63" s="21">
        <v>0.4</v>
      </c>
      <c r="ED63" s="21"/>
      <c r="EE63" s="21"/>
      <c r="EF63" s="29">
        <f t="shared" ref="EF63:EJ63" si="277">DR63/DY63</f>
        <v>562.75</v>
      </c>
      <c r="EG63" s="79">
        <f t="shared" si="277"/>
        <v>521.74999999999989</v>
      </c>
      <c r="EH63" s="79">
        <f t="shared" si="277"/>
        <v>190</v>
      </c>
      <c r="EI63" s="79">
        <f t="shared" si="277"/>
        <v>428.25</v>
      </c>
      <c r="EJ63" s="79">
        <f t="shared" si="277"/>
        <v>85.25</v>
      </c>
      <c r="EK63" s="79"/>
      <c r="EL63" s="79"/>
      <c r="EM63" s="24">
        <v>0</v>
      </c>
      <c r="EN63" s="21">
        <v>0</v>
      </c>
      <c r="EO63" s="21">
        <v>0</v>
      </c>
      <c r="EP63" s="21">
        <v>0</v>
      </c>
      <c r="EQ63" s="21">
        <v>0</v>
      </c>
      <c r="ER63" s="21"/>
      <c r="ES63" s="21"/>
      <c r="ET63" s="24">
        <v>155</v>
      </c>
      <c r="EU63" s="21">
        <v>131</v>
      </c>
      <c r="EV63" s="21">
        <v>153</v>
      </c>
      <c r="EW63" s="21">
        <v>198</v>
      </c>
      <c r="EX63" s="21">
        <v>228</v>
      </c>
      <c r="EY63" s="21"/>
      <c r="EZ63" s="21"/>
      <c r="FA63" s="24">
        <v>4.8</v>
      </c>
      <c r="FB63" s="21">
        <v>3.4</v>
      </c>
      <c r="FC63" s="21">
        <v>5</v>
      </c>
      <c r="FD63" s="21">
        <v>6.8</v>
      </c>
      <c r="FE63" s="21">
        <v>5.2</v>
      </c>
      <c r="FF63" s="21"/>
      <c r="FG63" s="21"/>
      <c r="FH63" s="24">
        <v>15</v>
      </c>
      <c r="FI63" s="21">
        <v>15</v>
      </c>
      <c r="FJ63" s="21">
        <v>15</v>
      </c>
      <c r="FK63" s="21">
        <v>15</v>
      </c>
      <c r="FL63" s="21">
        <v>15</v>
      </c>
      <c r="FM63" s="21"/>
      <c r="FN63" s="21"/>
      <c r="FO63" s="24">
        <v>81</v>
      </c>
      <c r="FP63" s="21">
        <v>84</v>
      </c>
      <c r="FQ63" s="21">
        <v>84</v>
      </c>
      <c r="FR63" s="21">
        <v>80</v>
      </c>
      <c r="FS63" s="21">
        <v>103</v>
      </c>
      <c r="FT63" s="21"/>
      <c r="FU63" s="21"/>
      <c r="FV63" s="24" t="s">
        <v>345</v>
      </c>
      <c r="FW63" s="21">
        <v>0</v>
      </c>
      <c r="FX63" s="21">
        <v>0</v>
      </c>
      <c r="FY63" s="21">
        <v>0</v>
      </c>
      <c r="FZ63" s="21">
        <v>0</v>
      </c>
      <c r="GA63" s="21"/>
      <c r="GB63" s="21"/>
      <c r="GC63" s="24">
        <v>467</v>
      </c>
      <c r="GD63" s="21">
        <v>353</v>
      </c>
      <c r="GE63" s="21">
        <v>206</v>
      </c>
      <c r="GF63" s="21">
        <v>139</v>
      </c>
      <c r="GG63" s="21">
        <v>121</v>
      </c>
      <c r="GH63" s="21"/>
      <c r="GI63" s="21"/>
      <c r="GJ63" s="24">
        <v>4000</v>
      </c>
      <c r="GK63" s="21">
        <v>4620</v>
      </c>
      <c r="GL63" s="21">
        <v>4100</v>
      </c>
      <c r="GM63" s="21">
        <v>3530</v>
      </c>
      <c r="GN63" s="21">
        <v>650</v>
      </c>
      <c r="GO63" s="21"/>
      <c r="GP63" s="21"/>
      <c r="GQ63" s="6"/>
      <c r="GR63" s="24">
        <v>9</v>
      </c>
      <c r="GS63" s="21">
        <v>18</v>
      </c>
      <c r="GT63" s="24">
        <v>7</v>
      </c>
      <c r="GU63" s="21">
        <v>18</v>
      </c>
      <c r="GV63" s="24">
        <v>8</v>
      </c>
      <c r="GW63" s="21">
        <v>18</v>
      </c>
      <c r="GX63" s="24">
        <v>7</v>
      </c>
      <c r="GY63" s="21">
        <v>18</v>
      </c>
      <c r="GZ63" s="24">
        <v>8</v>
      </c>
      <c r="HA63" s="21">
        <v>18</v>
      </c>
      <c r="HB63" s="24"/>
      <c r="HC63" s="21"/>
      <c r="HD63" s="24"/>
      <c r="HE63" s="21"/>
      <c r="HF63" s="6"/>
      <c r="HG63" s="21">
        <v>67</v>
      </c>
      <c r="HH63" s="21">
        <v>118</v>
      </c>
      <c r="HI63" s="21">
        <v>75</v>
      </c>
      <c r="HJ63" s="21">
        <v>34.6</v>
      </c>
      <c r="HK63" s="21">
        <v>2</v>
      </c>
      <c r="HL63" s="21"/>
      <c r="HM63" s="21"/>
      <c r="HN63" s="21">
        <v>130</v>
      </c>
      <c r="HO63" s="21">
        <v>34.6</v>
      </c>
      <c r="HP63" s="21">
        <v>9</v>
      </c>
      <c r="HQ63" s="21">
        <v>2.85</v>
      </c>
      <c r="HR63" s="21">
        <v>128.1</v>
      </c>
      <c r="HS63" s="21">
        <v>10.9</v>
      </c>
      <c r="HT63" s="21">
        <v>15.6</v>
      </c>
      <c r="HU63" s="21">
        <v>15</v>
      </c>
      <c r="HV63" s="6"/>
    </row>
    <row r="64" spans="1:239" ht="15.75" customHeight="1" x14ac:dyDescent="0.3">
      <c r="A64" s="3">
        <v>54</v>
      </c>
      <c r="B64" s="21" t="s">
        <v>635</v>
      </c>
      <c r="C64" s="22">
        <v>41289</v>
      </c>
      <c r="D64" s="22">
        <v>41290</v>
      </c>
      <c r="E64" s="21">
        <f t="shared" si="255"/>
        <v>1</v>
      </c>
      <c r="F64" s="21"/>
      <c r="G64" s="21" t="s">
        <v>716</v>
      </c>
      <c r="H64" s="23">
        <v>12565</v>
      </c>
      <c r="I64" s="21">
        <v>78</v>
      </c>
      <c r="J64" s="21">
        <v>168</v>
      </c>
      <c r="K64" s="21">
        <v>70</v>
      </c>
      <c r="L64" s="21" t="s">
        <v>708</v>
      </c>
      <c r="M64" s="21">
        <v>46</v>
      </c>
      <c r="N64" s="21">
        <v>37</v>
      </c>
      <c r="O64" s="21">
        <v>2</v>
      </c>
      <c r="P64" s="21" t="s">
        <v>638</v>
      </c>
      <c r="Q64" s="21">
        <v>1</v>
      </c>
      <c r="R64" s="21">
        <v>7</v>
      </c>
      <c r="S64" s="21" t="s">
        <v>272</v>
      </c>
      <c r="T64" s="21">
        <v>1</v>
      </c>
      <c r="U64" s="21">
        <v>0</v>
      </c>
      <c r="V64" s="21">
        <v>0</v>
      </c>
      <c r="W64" s="21">
        <v>0</v>
      </c>
      <c r="X64" s="6"/>
      <c r="Y64" s="24" t="s">
        <v>244</v>
      </c>
      <c r="Z64" s="21" t="s">
        <v>710</v>
      </c>
      <c r="AA64" s="25"/>
      <c r="AB64" s="25"/>
      <c r="AC64" s="21" t="s">
        <v>249</v>
      </c>
      <c r="AD64" s="21"/>
      <c r="AE64" s="21" t="s">
        <v>246</v>
      </c>
      <c r="AF64" s="21" t="s">
        <v>248</v>
      </c>
      <c r="AG64" s="21" t="s">
        <v>249</v>
      </c>
      <c r="AH64" s="21" t="s">
        <v>249</v>
      </c>
      <c r="AI64" s="21" t="s">
        <v>249</v>
      </c>
      <c r="AJ64" s="21" t="s">
        <v>246</v>
      </c>
      <c r="AK64" s="21">
        <v>7.74</v>
      </c>
      <c r="AL64" s="6"/>
      <c r="AM64" s="26" t="s">
        <v>250</v>
      </c>
      <c r="AN64" s="26" t="s">
        <v>274</v>
      </c>
      <c r="AO64" s="21">
        <v>7.74</v>
      </c>
      <c r="AP64" s="21">
        <v>10.47</v>
      </c>
      <c r="AQ64" s="21">
        <v>27.12</v>
      </c>
      <c r="AR64" s="21">
        <v>11.93</v>
      </c>
      <c r="AS64" s="21"/>
      <c r="AT64" s="21"/>
      <c r="AU64" s="21"/>
      <c r="AV64" s="21"/>
      <c r="AW64" s="21"/>
      <c r="AX64" s="28">
        <f t="shared" si="256"/>
        <v>0.3527131782945736</v>
      </c>
      <c r="AY64" s="28">
        <f t="shared" si="257"/>
        <v>0.87186430303915108</v>
      </c>
      <c r="AZ64" s="28">
        <f t="shared" si="258"/>
        <v>0.25228778735892954</v>
      </c>
      <c r="BA64" s="28">
        <f t="shared" ref="BA64:BB64" si="278">LOGEST(AP64:AQ64,AP$5:AQ$5)-1</f>
        <v>1.5902578796561597</v>
      </c>
      <c r="BB64" s="28">
        <f t="shared" si="278"/>
        <v>-0.5601032448377582</v>
      </c>
      <c r="BC64" s="28">
        <f t="shared" si="260"/>
        <v>6.7448376407109212E-2</v>
      </c>
      <c r="BD64" s="28">
        <f t="shared" ref="BD64:BF64" si="279">((AP64/AO64)*100)-100</f>
        <v>35.271317829457359</v>
      </c>
      <c r="BE64" s="28">
        <f t="shared" si="279"/>
        <v>159.02578796561608</v>
      </c>
      <c r="BF64" s="28">
        <f t="shared" si="279"/>
        <v>-56.010324483775811</v>
      </c>
      <c r="BG64" s="28">
        <f t="shared" si="262"/>
        <v>250.38759689922483</v>
      </c>
      <c r="BH64" s="28">
        <f t="shared" si="263"/>
        <v>54.134366925064597</v>
      </c>
      <c r="BI64" s="28">
        <f t="shared" si="264"/>
        <v>13.944603629417358</v>
      </c>
      <c r="BJ64" s="3">
        <f t="shared" ref="BJ64:BL64" si="280">AP64-AO64</f>
        <v>2.7300000000000004</v>
      </c>
      <c r="BK64" s="3">
        <f t="shared" si="280"/>
        <v>16.649999999999999</v>
      </c>
      <c r="BL64" s="3">
        <f t="shared" si="280"/>
        <v>-15.190000000000001</v>
      </c>
      <c r="BM64" s="3">
        <f t="shared" si="266"/>
        <v>19.380000000000003</v>
      </c>
      <c r="BN64" s="3">
        <f t="shared" si="267"/>
        <v>4.1899999999999995</v>
      </c>
      <c r="BO64" s="3">
        <f t="shared" si="268"/>
        <v>1.4599999999999991</v>
      </c>
      <c r="BP64" s="24"/>
      <c r="BQ64" s="21"/>
      <c r="BR64" s="21"/>
      <c r="BS64" s="21"/>
      <c r="BT64" s="21"/>
      <c r="BU64" s="21"/>
      <c r="BV64" s="21"/>
      <c r="BW64" s="24">
        <v>36</v>
      </c>
      <c r="BX64" s="21">
        <v>36</v>
      </c>
      <c r="BY64" s="21">
        <v>36.5</v>
      </c>
      <c r="BZ64" s="21">
        <v>36.5</v>
      </c>
      <c r="CA64" s="21"/>
      <c r="CB64" s="21"/>
      <c r="CC64" s="21"/>
      <c r="CD64" s="21"/>
      <c r="CE64" s="21"/>
      <c r="CF64" s="6"/>
      <c r="CG64" s="24" t="s">
        <v>717</v>
      </c>
      <c r="CH64" s="21"/>
      <c r="CI64" s="21"/>
      <c r="CJ64" s="21"/>
      <c r="CK64" s="21"/>
      <c r="CL64" s="21"/>
      <c r="CM64" s="21"/>
      <c r="CN64" s="24" t="s">
        <v>718</v>
      </c>
      <c r="CO64" s="21"/>
      <c r="CP64" s="21"/>
      <c r="CQ64" s="21"/>
      <c r="CR64" s="21"/>
      <c r="CS64" s="21"/>
      <c r="CT64" s="21"/>
      <c r="CU64" s="24">
        <v>2</v>
      </c>
      <c r="CV64" s="21"/>
      <c r="CW64" s="21"/>
      <c r="CX64" s="21"/>
      <c r="CY64" s="21"/>
      <c r="CZ64" s="21"/>
      <c r="DA64" s="21"/>
      <c r="DB64" s="24" t="s">
        <v>409</v>
      </c>
      <c r="DC64" s="21"/>
      <c r="DD64" s="21"/>
      <c r="DE64" s="21"/>
      <c r="DF64" s="21"/>
      <c r="DG64" s="21"/>
      <c r="DH64" s="21"/>
      <c r="DI64" s="24" t="s">
        <v>255</v>
      </c>
      <c r="DJ64" s="21" t="s">
        <v>255</v>
      </c>
      <c r="DK64" s="21"/>
      <c r="DL64" s="21"/>
      <c r="DM64" s="21"/>
      <c r="DN64" s="21"/>
      <c r="DO64" s="21"/>
      <c r="DP64" s="26">
        <v>8</v>
      </c>
      <c r="DQ64" s="6"/>
      <c r="DR64" s="24">
        <v>144</v>
      </c>
      <c r="DS64" s="21">
        <v>88.3</v>
      </c>
      <c r="DT64" s="21"/>
      <c r="DU64" s="21"/>
      <c r="DV64" s="21"/>
      <c r="DW64" s="21"/>
      <c r="DX64" s="21"/>
      <c r="DY64" s="24">
        <v>0.3</v>
      </c>
      <c r="DZ64" s="21">
        <v>0.3</v>
      </c>
      <c r="EA64" s="21"/>
      <c r="EB64" s="21"/>
      <c r="EC64" s="21"/>
      <c r="ED64" s="21"/>
      <c r="EE64" s="21"/>
      <c r="EF64" s="29">
        <f t="shared" ref="EF64:EG64" si="281">DR64/DY64</f>
        <v>480</v>
      </c>
      <c r="EG64" s="79">
        <f t="shared" si="281"/>
        <v>294.33333333333331</v>
      </c>
      <c r="EH64" s="79"/>
      <c r="EI64" s="79"/>
      <c r="EJ64" s="79"/>
      <c r="EK64" s="79"/>
      <c r="EL64" s="79"/>
      <c r="EM64" s="24">
        <v>0</v>
      </c>
      <c r="EN64" s="21">
        <v>0</v>
      </c>
      <c r="EO64" s="21"/>
      <c r="EP64" s="21"/>
      <c r="EQ64" s="21"/>
      <c r="ER64" s="21"/>
      <c r="ES64" s="21"/>
      <c r="ET64" s="24">
        <v>321</v>
      </c>
      <c r="EU64" s="21">
        <v>291</v>
      </c>
      <c r="EV64" s="21"/>
      <c r="EW64" s="21"/>
      <c r="EX64" s="21"/>
      <c r="EY64" s="21"/>
      <c r="EZ64" s="21"/>
      <c r="FA64" s="24">
        <v>5.9</v>
      </c>
      <c r="FB64" s="21">
        <v>7</v>
      </c>
      <c r="FC64" s="21"/>
      <c r="FD64" s="21"/>
      <c r="FE64" s="21"/>
      <c r="FF64" s="21"/>
      <c r="FG64" s="21"/>
      <c r="FH64" s="24">
        <v>15</v>
      </c>
      <c r="FI64" s="21">
        <v>15</v>
      </c>
      <c r="FJ64" s="21"/>
      <c r="FK64" s="21"/>
      <c r="FL64" s="21"/>
      <c r="FM64" s="21"/>
      <c r="FN64" s="21"/>
      <c r="FO64" s="24">
        <v>73</v>
      </c>
      <c r="FP64" s="21">
        <v>73</v>
      </c>
      <c r="FQ64" s="21"/>
      <c r="FR64" s="21"/>
      <c r="FS64" s="21"/>
      <c r="FT64" s="21"/>
      <c r="FU64" s="21"/>
      <c r="FV64" s="24">
        <v>0</v>
      </c>
      <c r="FW64" s="21">
        <v>0</v>
      </c>
      <c r="FX64" s="21"/>
      <c r="FY64" s="21"/>
      <c r="FZ64" s="21"/>
      <c r="GA64" s="21"/>
      <c r="GB64" s="21"/>
      <c r="GC64" s="24">
        <v>213</v>
      </c>
      <c r="GD64" s="21">
        <v>77</v>
      </c>
      <c r="GE64" s="21"/>
      <c r="GF64" s="21"/>
      <c r="GG64" s="21"/>
      <c r="GH64" s="21"/>
      <c r="GI64" s="21"/>
      <c r="GJ64" s="24">
        <v>2670</v>
      </c>
      <c r="GK64" s="21">
        <v>1030</v>
      </c>
      <c r="GL64" s="21"/>
      <c r="GM64" s="21"/>
      <c r="GN64" s="21"/>
      <c r="GO64" s="21"/>
      <c r="GP64" s="21"/>
      <c r="GQ64" s="6"/>
      <c r="GR64" s="24">
        <v>6</v>
      </c>
      <c r="GS64" s="21">
        <v>10</v>
      </c>
      <c r="GT64" s="24">
        <v>9</v>
      </c>
      <c r="GU64" s="21">
        <v>18</v>
      </c>
      <c r="GV64" s="24"/>
      <c r="GW64" s="21"/>
      <c r="GX64" s="24"/>
      <c r="GY64" s="21"/>
      <c r="GZ64" s="24"/>
      <c r="HA64" s="21"/>
      <c r="HB64" s="24"/>
      <c r="HC64" s="21"/>
      <c r="HD64" s="24"/>
      <c r="HE64" s="21"/>
      <c r="HF64" s="6"/>
      <c r="HG64" s="21">
        <v>78</v>
      </c>
      <c r="HH64" s="21">
        <v>113</v>
      </c>
      <c r="HI64" s="21">
        <v>127</v>
      </c>
      <c r="HJ64" s="21">
        <v>36</v>
      </c>
      <c r="HK64" s="21">
        <v>2</v>
      </c>
      <c r="HL64" s="21">
        <v>102.3</v>
      </c>
      <c r="HM64" s="21">
        <v>0.3</v>
      </c>
      <c r="HN64" s="21">
        <v>50</v>
      </c>
      <c r="HO64" s="21">
        <v>50.7</v>
      </c>
      <c r="HP64" s="21">
        <v>6.21</v>
      </c>
      <c r="HQ64" s="21">
        <v>5.42</v>
      </c>
      <c r="HR64" s="21">
        <v>132.4</v>
      </c>
      <c r="HS64" s="21">
        <v>11.8</v>
      </c>
      <c r="HT64" s="21">
        <v>11.7</v>
      </c>
      <c r="HU64" s="21">
        <v>15</v>
      </c>
      <c r="HV64" s="6"/>
    </row>
    <row r="65" spans="1:239" ht="15.75" customHeight="1" x14ac:dyDescent="0.3">
      <c r="A65" s="3">
        <v>55</v>
      </c>
      <c r="B65" s="21" t="s">
        <v>626</v>
      </c>
      <c r="C65" s="22">
        <v>41283</v>
      </c>
      <c r="D65" s="22">
        <v>41284</v>
      </c>
      <c r="E65" s="21">
        <f t="shared" si="255"/>
        <v>1</v>
      </c>
      <c r="F65" s="21"/>
      <c r="G65" s="21" t="s">
        <v>324</v>
      </c>
      <c r="H65" s="23">
        <v>30729</v>
      </c>
      <c r="I65" s="21">
        <v>28</v>
      </c>
      <c r="J65" s="21">
        <v>170</v>
      </c>
      <c r="K65" s="21">
        <v>90</v>
      </c>
      <c r="L65" s="21" t="s">
        <v>719</v>
      </c>
      <c r="M65" s="21">
        <v>65</v>
      </c>
      <c r="N65" s="21">
        <v>76</v>
      </c>
      <c r="O65" s="21">
        <v>7</v>
      </c>
      <c r="P65" s="21" t="s">
        <v>720</v>
      </c>
      <c r="Q65" s="21">
        <v>1</v>
      </c>
      <c r="R65" s="21">
        <v>7</v>
      </c>
      <c r="S65" s="21" t="s">
        <v>720</v>
      </c>
      <c r="T65" s="21">
        <v>1</v>
      </c>
      <c r="U65" s="21">
        <v>7</v>
      </c>
      <c r="V65" s="21">
        <v>4</v>
      </c>
      <c r="W65" s="21">
        <v>0</v>
      </c>
      <c r="X65" s="6"/>
      <c r="Y65" s="24" t="s">
        <v>244</v>
      </c>
      <c r="Z65" s="21" t="s">
        <v>721</v>
      </c>
      <c r="AA65" s="25"/>
      <c r="AB65" s="25"/>
      <c r="AC65" s="21" t="s">
        <v>246</v>
      </c>
      <c r="AD65" s="21" t="s">
        <v>247</v>
      </c>
      <c r="AE65" s="21" t="s">
        <v>246</v>
      </c>
      <c r="AF65" s="21" t="s">
        <v>248</v>
      </c>
      <c r="AG65" s="21" t="s">
        <v>246</v>
      </c>
      <c r="AH65" s="21" t="s">
        <v>246</v>
      </c>
      <c r="AI65" s="21" t="s">
        <v>246</v>
      </c>
      <c r="AJ65" s="21" t="s">
        <v>246</v>
      </c>
      <c r="AK65" s="21">
        <v>1.96</v>
      </c>
      <c r="AL65" s="6"/>
      <c r="AM65" s="26" t="s">
        <v>250</v>
      </c>
      <c r="AN65" s="26" t="s">
        <v>274</v>
      </c>
      <c r="AO65" s="21">
        <v>1.96</v>
      </c>
      <c r="AP65" s="21">
        <v>3.77</v>
      </c>
      <c r="AQ65" s="21">
        <v>9.01</v>
      </c>
      <c r="AR65" s="21">
        <v>4.55</v>
      </c>
      <c r="AS65" s="21">
        <v>3</v>
      </c>
      <c r="AT65" s="21">
        <v>1.63</v>
      </c>
      <c r="AU65" s="21">
        <v>0.85</v>
      </c>
      <c r="AV65" s="21">
        <v>0.45</v>
      </c>
      <c r="AW65" s="21"/>
      <c r="AX65" s="28">
        <f t="shared" si="256"/>
        <v>0.92346938775510168</v>
      </c>
      <c r="AY65" s="28">
        <f t="shared" si="257"/>
        <v>1.1440472885433759</v>
      </c>
      <c r="AZ65" s="28">
        <f t="shared" si="258"/>
        <v>0.40463970886928857</v>
      </c>
      <c r="BA65" s="28">
        <f t="shared" ref="BA65:BB65" si="282">LOGEST(AP65:AQ65,AP$5:AQ$5)-1</f>
        <v>1.3899204244031838</v>
      </c>
      <c r="BB65" s="28">
        <f t="shared" si="282"/>
        <v>-0.49500554938956698</v>
      </c>
      <c r="BC65" s="28">
        <f t="shared" si="260"/>
        <v>9.8588436005103031E-2</v>
      </c>
      <c r="BD65" s="28">
        <f t="shared" ref="BD65:BF65" si="283">((AP65/AO65)*100)-100</f>
        <v>92.34693877551021</v>
      </c>
      <c r="BE65" s="28">
        <f t="shared" si="283"/>
        <v>138.9920424403183</v>
      </c>
      <c r="BF65" s="28">
        <f t="shared" si="283"/>
        <v>-49.500554938956718</v>
      </c>
      <c r="BG65" s="28">
        <f t="shared" si="262"/>
        <v>359.69387755102042</v>
      </c>
      <c r="BH65" s="28">
        <f t="shared" si="263"/>
        <v>132.14285714285711</v>
      </c>
      <c r="BI65" s="28">
        <f t="shared" si="264"/>
        <v>20.689655172413794</v>
      </c>
      <c r="BJ65" s="3">
        <f t="shared" ref="BJ65:BL65" si="284">AP65-AO65</f>
        <v>1.81</v>
      </c>
      <c r="BK65" s="3">
        <f t="shared" si="284"/>
        <v>5.24</v>
      </c>
      <c r="BL65" s="3">
        <f t="shared" si="284"/>
        <v>-4.46</v>
      </c>
      <c r="BM65" s="3">
        <f t="shared" si="266"/>
        <v>7.05</v>
      </c>
      <c r="BN65" s="3">
        <f t="shared" si="267"/>
        <v>2.59</v>
      </c>
      <c r="BO65" s="3">
        <f t="shared" si="268"/>
        <v>0.7799999999999998</v>
      </c>
      <c r="BP65" s="24"/>
      <c r="BQ65" s="21">
        <v>274</v>
      </c>
      <c r="BR65" s="21"/>
      <c r="BS65" s="21">
        <v>192.4</v>
      </c>
      <c r="BT65" s="21"/>
      <c r="BU65" s="21"/>
      <c r="BV65" s="21"/>
      <c r="BW65" s="24">
        <v>37.6</v>
      </c>
      <c r="BX65" s="21">
        <v>38.5</v>
      </c>
      <c r="BY65" s="21">
        <v>38.5</v>
      </c>
      <c r="BZ65" s="21">
        <v>37</v>
      </c>
      <c r="CA65" s="21">
        <v>37</v>
      </c>
      <c r="CB65" s="21">
        <v>37.5</v>
      </c>
      <c r="CC65" s="21">
        <v>37.9</v>
      </c>
      <c r="CD65" s="21">
        <v>37</v>
      </c>
      <c r="CE65" s="21"/>
      <c r="CF65" s="6"/>
      <c r="CG65" s="24" t="s">
        <v>722</v>
      </c>
      <c r="CH65" s="21" t="s">
        <v>723</v>
      </c>
      <c r="CI65" s="21"/>
      <c r="CJ65" s="21"/>
      <c r="CK65" s="21"/>
      <c r="CL65" s="21"/>
      <c r="CM65" s="21"/>
      <c r="CN65" s="24" t="s">
        <v>724</v>
      </c>
      <c r="CO65" s="21" t="s">
        <v>607</v>
      </c>
      <c r="CP65" s="21"/>
      <c r="CQ65" s="21"/>
      <c r="CR65" s="21"/>
      <c r="CS65" s="21"/>
      <c r="CT65" s="21"/>
      <c r="CU65" s="24">
        <v>3</v>
      </c>
      <c r="CV65" s="21">
        <v>1</v>
      </c>
      <c r="CW65" s="21"/>
      <c r="CX65" s="21"/>
      <c r="CY65" s="21"/>
      <c r="CZ65" s="21"/>
      <c r="DA65" s="21"/>
      <c r="DB65" s="24" t="s">
        <v>725</v>
      </c>
      <c r="DC65" s="21"/>
      <c r="DD65" s="21"/>
      <c r="DE65" s="21"/>
      <c r="DF65" s="21"/>
      <c r="DG65" s="21"/>
      <c r="DH65" s="21"/>
      <c r="DI65" s="24" t="s">
        <v>726</v>
      </c>
      <c r="DJ65" s="21" t="s">
        <v>727</v>
      </c>
      <c r="DK65" s="21" t="s">
        <v>727</v>
      </c>
      <c r="DL65" s="21" t="s">
        <v>727</v>
      </c>
      <c r="DM65" s="21" t="s">
        <v>727</v>
      </c>
      <c r="DN65" s="21" t="s">
        <v>727</v>
      </c>
      <c r="DO65" s="21"/>
      <c r="DP65" s="26">
        <v>8</v>
      </c>
      <c r="DQ65" s="6"/>
      <c r="DR65" s="24">
        <v>87</v>
      </c>
      <c r="DS65" s="21">
        <v>81.3</v>
      </c>
      <c r="DT65" s="21">
        <v>98.4</v>
      </c>
      <c r="DU65" s="21">
        <v>117.8</v>
      </c>
      <c r="DV65" s="21">
        <v>142.5</v>
      </c>
      <c r="DW65" s="21">
        <v>123</v>
      </c>
      <c r="DX65" s="21"/>
      <c r="DY65" s="24">
        <v>0.5</v>
      </c>
      <c r="DZ65" s="21">
        <v>0.1</v>
      </c>
      <c r="EA65" s="21">
        <v>0.5</v>
      </c>
      <c r="EB65" s="21">
        <v>0.6</v>
      </c>
      <c r="EC65" s="21">
        <v>0.6</v>
      </c>
      <c r="ED65" s="21">
        <v>0.8</v>
      </c>
      <c r="EE65" s="21"/>
      <c r="EF65" s="29">
        <f t="shared" ref="EF65:EK65" si="285">DR65/DY65</f>
        <v>174</v>
      </c>
      <c r="EG65" s="79">
        <f t="shared" si="285"/>
        <v>812.99999999999989</v>
      </c>
      <c r="EH65" s="79">
        <f t="shared" si="285"/>
        <v>196.8</v>
      </c>
      <c r="EI65" s="79">
        <f t="shared" si="285"/>
        <v>196.33333333333334</v>
      </c>
      <c r="EJ65" s="79">
        <f t="shared" si="285"/>
        <v>237.5</v>
      </c>
      <c r="EK65" s="79">
        <f t="shared" si="285"/>
        <v>153.75</v>
      </c>
      <c r="EL65" s="79"/>
      <c r="EM65" s="24">
        <v>1</v>
      </c>
      <c r="EN65" s="21">
        <v>1</v>
      </c>
      <c r="EO65" s="21">
        <v>1</v>
      </c>
      <c r="EP65" s="21">
        <v>1</v>
      </c>
      <c r="EQ65" s="21">
        <v>1</v>
      </c>
      <c r="ER65" s="21">
        <v>1</v>
      </c>
      <c r="ES65" s="21"/>
      <c r="ET65" s="24">
        <v>189</v>
      </c>
      <c r="EU65" s="21">
        <v>158</v>
      </c>
      <c r="EV65" s="21">
        <v>198</v>
      </c>
      <c r="EW65" s="21">
        <v>172</v>
      </c>
      <c r="EX65" s="21">
        <v>214</v>
      </c>
      <c r="EY65" s="21">
        <v>237</v>
      </c>
      <c r="EZ65" s="21"/>
      <c r="FA65" s="24">
        <v>26.5</v>
      </c>
      <c r="FB65" s="21">
        <v>16.3</v>
      </c>
      <c r="FC65" s="21">
        <v>14.6</v>
      </c>
      <c r="FD65" s="21">
        <v>11.6</v>
      </c>
      <c r="FE65" s="21">
        <v>13.4</v>
      </c>
      <c r="FF65" s="21">
        <v>15.5</v>
      </c>
      <c r="FG65" s="21"/>
      <c r="FH65" s="24">
        <v>3</v>
      </c>
      <c r="FI65" s="21">
        <v>3</v>
      </c>
      <c r="FJ65" s="21">
        <v>3</v>
      </c>
      <c r="FK65" s="21">
        <v>3</v>
      </c>
      <c r="FL65" s="21">
        <v>3</v>
      </c>
      <c r="FM65" s="21">
        <v>3</v>
      </c>
      <c r="FN65" s="21"/>
      <c r="FO65" s="24">
        <v>68</v>
      </c>
      <c r="FP65" s="21">
        <v>89</v>
      </c>
      <c r="FQ65" s="21">
        <v>84</v>
      </c>
      <c r="FR65" s="21">
        <v>89</v>
      </c>
      <c r="FS65" s="21">
        <v>82</v>
      </c>
      <c r="FT65" s="21">
        <v>84</v>
      </c>
      <c r="FU65" s="21"/>
      <c r="FV65" s="24" t="s">
        <v>430</v>
      </c>
      <c r="FW65" s="21" t="s">
        <v>728</v>
      </c>
      <c r="FX65" s="21" t="s">
        <v>295</v>
      </c>
      <c r="FY65" s="21" t="s">
        <v>334</v>
      </c>
      <c r="FZ65" s="21">
        <v>0</v>
      </c>
      <c r="GA65" s="21">
        <v>0</v>
      </c>
      <c r="GB65" s="21"/>
      <c r="GC65" s="24">
        <v>128</v>
      </c>
      <c r="GD65" s="21">
        <v>151</v>
      </c>
      <c r="GE65" s="21">
        <v>145</v>
      </c>
      <c r="GF65" s="21">
        <v>112</v>
      </c>
      <c r="GG65" s="21">
        <v>105</v>
      </c>
      <c r="GH65" s="21">
        <v>87</v>
      </c>
      <c r="GI65" s="21"/>
      <c r="GJ65" s="24">
        <v>2380</v>
      </c>
      <c r="GK65" s="21">
        <v>3530</v>
      </c>
      <c r="GL65" s="21">
        <v>2480</v>
      </c>
      <c r="GM65" s="21">
        <v>2720</v>
      </c>
      <c r="GN65" s="21">
        <v>2220</v>
      </c>
      <c r="GO65" s="21">
        <v>510</v>
      </c>
      <c r="GP65" s="21"/>
      <c r="GQ65" s="6"/>
      <c r="GR65" s="24">
        <v>18</v>
      </c>
      <c r="GS65" s="21">
        <v>90</v>
      </c>
      <c r="GT65" s="24">
        <v>20</v>
      </c>
      <c r="GU65" s="21">
        <v>90</v>
      </c>
      <c r="GV65" s="24">
        <v>19</v>
      </c>
      <c r="GW65" s="21">
        <v>90</v>
      </c>
      <c r="GX65" s="24">
        <v>17</v>
      </c>
      <c r="GY65" s="21">
        <v>90</v>
      </c>
      <c r="GZ65" s="24">
        <v>14</v>
      </c>
      <c r="HA65" s="21">
        <v>55</v>
      </c>
      <c r="HB65" s="24">
        <v>14</v>
      </c>
      <c r="HC65" s="21">
        <v>55</v>
      </c>
      <c r="HD65" s="24"/>
      <c r="HE65" s="21"/>
      <c r="HF65" s="6"/>
      <c r="HG65" s="21">
        <v>28</v>
      </c>
      <c r="HH65" s="21">
        <v>80</v>
      </c>
      <c r="HI65" s="21">
        <v>93</v>
      </c>
      <c r="HJ65" s="21">
        <v>38</v>
      </c>
      <c r="HK65" s="21">
        <v>1</v>
      </c>
      <c r="HL65" s="21">
        <v>54.1</v>
      </c>
      <c r="HM65" s="21">
        <v>0.5</v>
      </c>
      <c r="HN65" s="21">
        <v>40</v>
      </c>
      <c r="HO65" s="21">
        <v>16</v>
      </c>
      <c r="HP65" s="21">
        <v>24.89</v>
      </c>
      <c r="HQ65" s="21">
        <v>2.62</v>
      </c>
      <c r="HR65" s="21">
        <v>139.4</v>
      </c>
      <c r="HS65" s="21">
        <v>22.7</v>
      </c>
      <c r="HT65" s="21">
        <v>26.5</v>
      </c>
      <c r="HU65" s="21">
        <v>3</v>
      </c>
      <c r="HV65" s="6"/>
    </row>
    <row r="66" spans="1:239" ht="15.75" customHeight="1" x14ac:dyDescent="0.3">
      <c r="A66" s="3">
        <v>56</v>
      </c>
      <c r="B66" s="21" t="s">
        <v>635</v>
      </c>
      <c r="C66" s="22">
        <v>41281</v>
      </c>
      <c r="D66" s="22">
        <v>41282</v>
      </c>
      <c r="E66" s="21">
        <f t="shared" si="255"/>
        <v>1</v>
      </c>
      <c r="F66" s="21"/>
      <c r="G66" s="21"/>
      <c r="H66" s="23">
        <v>14685</v>
      </c>
      <c r="I66" s="21">
        <v>72</v>
      </c>
      <c r="J66" s="21">
        <v>175</v>
      </c>
      <c r="K66" s="21">
        <v>85</v>
      </c>
      <c r="L66" s="21" t="s">
        <v>729</v>
      </c>
      <c r="M66" s="21">
        <v>110</v>
      </c>
      <c r="N66" s="21">
        <v>99.4</v>
      </c>
      <c r="O66" s="21">
        <v>7</v>
      </c>
      <c r="P66" s="21" t="s">
        <v>638</v>
      </c>
      <c r="Q66" s="21">
        <v>1</v>
      </c>
      <c r="R66" s="21">
        <v>15</v>
      </c>
      <c r="S66" s="21" t="s">
        <v>272</v>
      </c>
      <c r="T66" s="21">
        <v>1</v>
      </c>
      <c r="U66" s="21">
        <v>1</v>
      </c>
      <c r="V66" s="21">
        <v>1</v>
      </c>
      <c r="W66" s="21">
        <v>0</v>
      </c>
      <c r="X66" s="6"/>
      <c r="Y66" s="24" t="s">
        <v>244</v>
      </c>
      <c r="Z66" s="21" t="s">
        <v>520</v>
      </c>
      <c r="AA66" s="25"/>
      <c r="AB66" s="25"/>
      <c r="AC66" s="21" t="s">
        <v>249</v>
      </c>
      <c r="AD66" s="21"/>
      <c r="AE66" s="21" t="s">
        <v>246</v>
      </c>
      <c r="AF66" s="21" t="s">
        <v>248</v>
      </c>
      <c r="AG66" s="21" t="s">
        <v>246</v>
      </c>
      <c r="AH66" s="21" t="s">
        <v>249</v>
      </c>
      <c r="AI66" s="21" t="s">
        <v>246</v>
      </c>
      <c r="AJ66" s="21" t="s">
        <v>246</v>
      </c>
      <c r="AK66" s="21">
        <v>1.61</v>
      </c>
      <c r="AL66" s="6"/>
      <c r="AM66" s="26" t="s">
        <v>350</v>
      </c>
      <c r="AN66" s="26"/>
      <c r="AO66" s="21">
        <v>1.61</v>
      </c>
      <c r="AP66" s="21">
        <v>1.98</v>
      </c>
      <c r="AQ66" s="21">
        <v>2.21</v>
      </c>
      <c r="AR66" s="21">
        <v>1.78</v>
      </c>
      <c r="AS66" s="21">
        <v>1.06</v>
      </c>
      <c r="AT66" s="21">
        <v>0.64</v>
      </c>
      <c r="AU66" s="21">
        <v>0.44</v>
      </c>
      <c r="AV66" s="21">
        <v>0.31</v>
      </c>
      <c r="AW66" s="21"/>
      <c r="AX66" s="28">
        <f t="shared" si="256"/>
        <v>0.22981366459627317</v>
      </c>
      <c r="AY66" s="28">
        <f t="shared" si="257"/>
        <v>0.17161034796275842</v>
      </c>
      <c r="AZ66" s="28">
        <f t="shared" si="258"/>
        <v>4.1959758052947604E-2</v>
      </c>
      <c r="BA66" s="28">
        <f t="shared" ref="BA66:BB66" si="286">LOGEST(AP66:AQ66,AP$5:AQ$5)-1</f>
        <v>0.11616161616161635</v>
      </c>
      <c r="BB66" s="28">
        <f t="shared" si="286"/>
        <v>-0.19457013574660642</v>
      </c>
      <c r="BC66" s="28">
        <f t="shared" si="260"/>
        <v>-5.1849221384120181E-2</v>
      </c>
      <c r="BD66" s="28">
        <f t="shared" ref="BD66:BF66" si="287">((AP66/AO66)*100)-100</f>
        <v>22.98136645962731</v>
      </c>
      <c r="BE66" s="28">
        <f t="shared" si="287"/>
        <v>11.616161616161619</v>
      </c>
      <c r="BF66" s="28">
        <f t="shared" si="287"/>
        <v>-19.457013574660635</v>
      </c>
      <c r="BG66" s="28">
        <f t="shared" si="262"/>
        <v>37.267080745341588</v>
      </c>
      <c r="BH66" s="28">
        <f t="shared" si="263"/>
        <v>10.559006211180105</v>
      </c>
      <c r="BI66" s="28">
        <f t="shared" si="264"/>
        <v>-10.101010101010104</v>
      </c>
      <c r="BJ66" s="3">
        <f t="shared" ref="BJ66:BL66" si="288">AP66-AO66</f>
        <v>0.36999999999999988</v>
      </c>
      <c r="BK66" s="3">
        <f t="shared" si="288"/>
        <v>0.22999999999999998</v>
      </c>
      <c r="BL66" s="3">
        <f t="shared" si="288"/>
        <v>-0.42999999999999994</v>
      </c>
      <c r="BM66" s="3">
        <f t="shared" si="266"/>
        <v>0.59999999999999987</v>
      </c>
      <c r="BN66" s="3">
        <f t="shared" si="267"/>
        <v>0.16999999999999993</v>
      </c>
      <c r="BO66" s="3">
        <f t="shared" si="268"/>
        <v>-0.19999999999999996</v>
      </c>
      <c r="BP66" s="24">
        <v>408.6</v>
      </c>
      <c r="BQ66" s="21">
        <v>434.6</v>
      </c>
      <c r="BR66" s="21">
        <v>388</v>
      </c>
      <c r="BS66" s="21"/>
      <c r="BT66" s="21"/>
      <c r="BU66" s="21">
        <v>278.5</v>
      </c>
      <c r="BV66" s="21"/>
      <c r="BW66" s="24">
        <v>36.5</v>
      </c>
      <c r="BX66" s="21">
        <v>36</v>
      </c>
      <c r="BY66" s="21">
        <v>36.5</v>
      </c>
      <c r="BZ66" s="21">
        <v>37.1</v>
      </c>
      <c r="CA66" s="21">
        <v>36</v>
      </c>
      <c r="CB66" s="21">
        <v>36.9</v>
      </c>
      <c r="CC66" s="21">
        <v>36.9</v>
      </c>
      <c r="CD66" s="21">
        <v>36</v>
      </c>
      <c r="CE66" s="21"/>
      <c r="CF66" s="6"/>
      <c r="CG66" s="24" t="s">
        <v>730</v>
      </c>
      <c r="CH66" s="21"/>
      <c r="CI66" s="21"/>
      <c r="CJ66" s="21"/>
      <c r="CK66" s="21"/>
      <c r="CL66" s="21"/>
      <c r="CM66" s="21"/>
      <c r="CN66" s="24" t="s">
        <v>607</v>
      </c>
      <c r="CO66" s="21"/>
      <c r="CP66" s="21"/>
      <c r="CQ66" s="21"/>
      <c r="CR66" s="21"/>
      <c r="CS66" s="21"/>
      <c r="CT66" s="21"/>
      <c r="CU66" s="24">
        <v>6</v>
      </c>
      <c r="CV66" s="21"/>
      <c r="CW66" s="21"/>
      <c r="CX66" s="21"/>
      <c r="CY66" s="21"/>
      <c r="CZ66" s="21"/>
      <c r="DA66" s="21"/>
      <c r="DB66" s="24" t="s">
        <v>331</v>
      </c>
      <c r="DC66" s="21"/>
      <c r="DD66" s="21"/>
      <c r="DE66" s="21"/>
      <c r="DF66" s="21"/>
      <c r="DG66" s="21"/>
      <c r="DH66" s="21"/>
      <c r="DI66" s="24" t="s">
        <v>731</v>
      </c>
      <c r="DJ66" s="21" t="s">
        <v>255</v>
      </c>
      <c r="DK66" s="21" t="s">
        <v>255</v>
      </c>
      <c r="DL66" s="21" t="s">
        <v>255</v>
      </c>
      <c r="DM66" s="21"/>
      <c r="DN66" s="21"/>
      <c r="DO66" s="21"/>
      <c r="DP66" s="26" t="s">
        <v>607</v>
      </c>
      <c r="DQ66" s="6"/>
      <c r="DR66" s="24">
        <v>82.5</v>
      </c>
      <c r="DS66" s="21">
        <v>66</v>
      </c>
      <c r="DT66" s="21">
        <v>83.1</v>
      </c>
      <c r="DU66" s="21">
        <v>71.8</v>
      </c>
      <c r="DV66" s="21">
        <v>71.7</v>
      </c>
      <c r="DW66" s="21">
        <v>79.5</v>
      </c>
      <c r="DX66" s="21"/>
      <c r="DY66" s="24">
        <v>0.4</v>
      </c>
      <c r="DZ66" s="21">
        <v>0.5</v>
      </c>
      <c r="EA66" s="21">
        <v>0.5</v>
      </c>
      <c r="EB66" s="21">
        <v>0.4</v>
      </c>
      <c r="EC66" s="21">
        <v>0.4</v>
      </c>
      <c r="ED66" s="21">
        <v>0.4</v>
      </c>
      <c r="EE66" s="21"/>
      <c r="EF66" s="29">
        <f t="shared" ref="EF66:EK66" si="289">DR66/DY66</f>
        <v>206.25</v>
      </c>
      <c r="EG66" s="79">
        <f t="shared" si="289"/>
        <v>132</v>
      </c>
      <c r="EH66" s="79">
        <f t="shared" si="289"/>
        <v>166.2</v>
      </c>
      <c r="EI66" s="79">
        <f t="shared" si="289"/>
        <v>179.49999999999997</v>
      </c>
      <c r="EJ66" s="79">
        <f t="shared" si="289"/>
        <v>179.25</v>
      </c>
      <c r="EK66" s="79">
        <f t="shared" si="289"/>
        <v>198.75</v>
      </c>
      <c r="EL66" s="79"/>
      <c r="EM66" s="24">
        <v>1</v>
      </c>
      <c r="EN66" s="21">
        <v>0</v>
      </c>
      <c r="EO66" s="21">
        <v>0</v>
      </c>
      <c r="EP66" s="21">
        <v>0</v>
      </c>
      <c r="EQ66" s="21">
        <v>0</v>
      </c>
      <c r="ER66" s="21">
        <v>0</v>
      </c>
      <c r="ES66" s="21"/>
      <c r="ET66" s="24">
        <v>151</v>
      </c>
      <c r="EU66" s="21">
        <v>136</v>
      </c>
      <c r="EV66" s="21">
        <v>161</v>
      </c>
      <c r="EW66" s="21">
        <v>194</v>
      </c>
      <c r="EX66" s="21">
        <v>266</v>
      </c>
      <c r="EY66" s="21">
        <v>371</v>
      </c>
      <c r="EZ66" s="21"/>
      <c r="FA66" s="24">
        <v>10.4</v>
      </c>
      <c r="FB66" s="21">
        <v>11.5</v>
      </c>
      <c r="FC66" s="21">
        <v>11.5</v>
      </c>
      <c r="FD66" s="21">
        <v>11.4</v>
      </c>
      <c r="FE66" s="21">
        <v>10.6</v>
      </c>
      <c r="FF66" s="21">
        <v>11.3</v>
      </c>
      <c r="FG66" s="21"/>
      <c r="FH66" s="24">
        <v>15</v>
      </c>
      <c r="FI66" s="21">
        <v>15</v>
      </c>
      <c r="FJ66" s="21">
        <v>15</v>
      </c>
      <c r="FK66" s="21">
        <v>15</v>
      </c>
      <c r="FL66" s="21">
        <v>15</v>
      </c>
      <c r="FM66" s="21">
        <v>15</v>
      </c>
      <c r="FN66" s="21"/>
      <c r="FO66" s="24">
        <v>80</v>
      </c>
      <c r="FP66" s="21">
        <v>88</v>
      </c>
      <c r="FQ66" s="21">
        <v>93</v>
      </c>
      <c r="FR66" s="21">
        <v>60</v>
      </c>
      <c r="FS66" s="21">
        <v>85</v>
      </c>
      <c r="FT66" s="21">
        <v>101</v>
      </c>
      <c r="FU66" s="21"/>
      <c r="FV66" s="24" t="s">
        <v>294</v>
      </c>
      <c r="FW66" s="21">
        <v>0</v>
      </c>
      <c r="FX66" s="21">
        <v>0</v>
      </c>
      <c r="FY66" s="21">
        <v>0</v>
      </c>
      <c r="FZ66" s="21">
        <v>0</v>
      </c>
      <c r="GA66" s="21">
        <v>0</v>
      </c>
      <c r="GB66" s="21"/>
      <c r="GC66" s="24">
        <v>142</v>
      </c>
      <c r="GD66" s="21">
        <v>162</v>
      </c>
      <c r="GE66" s="21">
        <v>146</v>
      </c>
      <c r="GF66" s="21">
        <v>105</v>
      </c>
      <c r="GG66" s="21">
        <v>93</v>
      </c>
      <c r="GH66" s="21">
        <v>81</v>
      </c>
      <c r="GI66" s="21"/>
      <c r="GJ66" s="24">
        <v>1780</v>
      </c>
      <c r="GK66" s="21">
        <v>960</v>
      </c>
      <c r="GL66" s="21">
        <v>1930</v>
      </c>
      <c r="GM66" s="21">
        <v>1900</v>
      </c>
      <c r="GN66" s="21">
        <v>1510</v>
      </c>
      <c r="GO66" s="21">
        <v>550</v>
      </c>
      <c r="GP66" s="21"/>
      <c r="GQ66" s="6"/>
      <c r="GR66" s="24">
        <v>13</v>
      </c>
      <c r="GS66" s="21">
        <v>55</v>
      </c>
      <c r="GT66" s="24">
        <v>10</v>
      </c>
      <c r="GU66" s="21">
        <v>45</v>
      </c>
      <c r="GV66" s="24">
        <v>9</v>
      </c>
      <c r="GW66" s="21">
        <v>18</v>
      </c>
      <c r="GX66" s="24">
        <v>10</v>
      </c>
      <c r="GY66" s="21">
        <v>45</v>
      </c>
      <c r="GZ66" s="24">
        <v>9</v>
      </c>
      <c r="HA66" s="21">
        <v>18</v>
      </c>
      <c r="HB66" s="24">
        <v>9</v>
      </c>
      <c r="HC66" s="21">
        <v>18</v>
      </c>
      <c r="HD66" s="24"/>
      <c r="HE66" s="21"/>
      <c r="HF66" s="6"/>
      <c r="HG66" s="21">
        <v>72</v>
      </c>
      <c r="HH66" s="21">
        <v>66</v>
      </c>
      <c r="HI66" s="21">
        <v>68</v>
      </c>
      <c r="HJ66" s="21">
        <v>37.6</v>
      </c>
      <c r="HK66" s="21">
        <v>1</v>
      </c>
      <c r="HL66" s="21">
        <v>71</v>
      </c>
      <c r="HM66" s="21">
        <v>0.4</v>
      </c>
      <c r="HN66" s="21">
        <v>20</v>
      </c>
      <c r="HO66" s="21">
        <v>114.28</v>
      </c>
      <c r="HP66" s="21">
        <v>15.55</v>
      </c>
      <c r="HQ66" s="21">
        <v>2</v>
      </c>
      <c r="HR66" s="21">
        <v>136.4</v>
      </c>
      <c r="HS66" s="21">
        <v>12.2</v>
      </c>
      <c r="HT66" s="21">
        <v>6.4</v>
      </c>
      <c r="HU66" s="21">
        <v>3</v>
      </c>
      <c r="HV66" s="6"/>
    </row>
    <row r="67" spans="1:239" ht="15.75" customHeight="1" x14ac:dyDescent="0.3">
      <c r="A67" s="3">
        <v>57</v>
      </c>
      <c r="B67" s="21" t="s">
        <v>626</v>
      </c>
      <c r="C67" s="22">
        <v>41294</v>
      </c>
      <c r="D67" s="22">
        <v>41294</v>
      </c>
      <c r="E67" s="21">
        <f t="shared" si="255"/>
        <v>0</v>
      </c>
      <c r="F67" s="21" t="s">
        <v>410</v>
      </c>
      <c r="G67" s="21" t="s">
        <v>732</v>
      </c>
      <c r="H67" s="23">
        <v>8667</v>
      </c>
      <c r="I67" s="21">
        <v>89</v>
      </c>
      <c r="J67" s="21">
        <v>176</v>
      </c>
      <c r="K67" s="21">
        <v>60</v>
      </c>
      <c r="L67" s="21" t="s">
        <v>733</v>
      </c>
      <c r="M67" s="21">
        <v>69</v>
      </c>
      <c r="N67" s="21">
        <v>82.6</v>
      </c>
      <c r="O67" s="21">
        <v>1</v>
      </c>
      <c r="P67" s="21" t="s">
        <v>512</v>
      </c>
      <c r="Q67" s="21">
        <v>1</v>
      </c>
      <c r="R67" s="21">
        <v>1</v>
      </c>
      <c r="S67" s="21" t="s">
        <v>512</v>
      </c>
      <c r="T67" s="21">
        <v>1</v>
      </c>
      <c r="U67" s="21">
        <v>1</v>
      </c>
      <c r="V67" s="21">
        <v>0</v>
      </c>
      <c r="W67" s="21">
        <v>0</v>
      </c>
      <c r="X67" s="6"/>
      <c r="Y67" s="24" t="s">
        <v>244</v>
      </c>
      <c r="Z67" s="21" t="s">
        <v>337</v>
      </c>
      <c r="AA67" s="25"/>
      <c r="AB67" s="25"/>
      <c r="AC67" s="21" t="s">
        <v>249</v>
      </c>
      <c r="AD67" s="21"/>
      <c r="AE67" s="21" t="s">
        <v>246</v>
      </c>
      <c r="AF67" s="21" t="s">
        <v>248</v>
      </c>
      <c r="AG67" s="21" t="s">
        <v>246</v>
      </c>
      <c r="AH67" s="21" t="s">
        <v>246</v>
      </c>
      <c r="AI67" s="21" t="s">
        <v>249</v>
      </c>
      <c r="AJ67" s="21" t="s">
        <v>246</v>
      </c>
      <c r="AK67" s="21">
        <v>2.08</v>
      </c>
      <c r="AL67" s="6"/>
      <c r="AM67" s="26" t="s">
        <v>250</v>
      </c>
      <c r="AN67" s="26" t="s">
        <v>274</v>
      </c>
      <c r="AO67" s="21">
        <v>2.08</v>
      </c>
      <c r="AP67" s="21">
        <v>1.37</v>
      </c>
      <c r="AQ67" s="21">
        <v>0.96</v>
      </c>
      <c r="AR67" s="21">
        <v>0.53</v>
      </c>
      <c r="AS67" s="21"/>
      <c r="AT67" s="21"/>
      <c r="AU67" s="21"/>
      <c r="AV67" s="21"/>
      <c r="AW67" s="21"/>
      <c r="AX67" s="28">
        <f t="shared" si="256"/>
        <v>-0.34134615384615385</v>
      </c>
      <c r="AY67" s="28">
        <f t="shared" si="257"/>
        <v>-0.32063377951324257</v>
      </c>
      <c r="AZ67" s="28">
        <f t="shared" si="258"/>
        <v>-0.35964791640703797</v>
      </c>
      <c r="BA67" s="28">
        <f t="shared" ref="BA67:BB67" si="290">LOGEST(AP67:AQ67,AP$5:AQ$5)-1</f>
        <v>-0.29927007299270081</v>
      </c>
      <c r="BB67" s="28">
        <f t="shared" si="290"/>
        <v>-0.44791666666666663</v>
      </c>
      <c r="BC67" s="28">
        <f t="shared" si="260"/>
        <v>-0.37801823670736678</v>
      </c>
      <c r="BD67" s="28">
        <f t="shared" ref="BD67:BF67" si="291">((AP67/AO67)*100)-100</f>
        <v>-34.134615384615387</v>
      </c>
      <c r="BE67" s="28">
        <f t="shared" si="291"/>
        <v>-29.927007299270088</v>
      </c>
      <c r="BF67" s="28">
        <f t="shared" si="291"/>
        <v>-44.791666666666664</v>
      </c>
      <c r="BG67" s="28">
        <f t="shared" si="262"/>
        <v>-53.846153846153847</v>
      </c>
      <c r="BH67" s="28">
        <f t="shared" si="263"/>
        <v>-74.519230769230774</v>
      </c>
      <c r="BI67" s="28">
        <f t="shared" si="264"/>
        <v>-61.313868613138688</v>
      </c>
      <c r="BJ67" s="3">
        <f t="shared" ref="BJ67:BL67" si="292">AP67-AO67</f>
        <v>-0.71</v>
      </c>
      <c r="BK67" s="3">
        <f t="shared" si="292"/>
        <v>-0.41000000000000014</v>
      </c>
      <c r="BL67" s="3">
        <f t="shared" si="292"/>
        <v>-0.42999999999999994</v>
      </c>
      <c r="BM67" s="3">
        <f t="shared" si="266"/>
        <v>-1.1200000000000001</v>
      </c>
      <c r="BN67" s="3">
        <f t="shared" si="267"/>
        <v>-1.55</v>
      </c>
      <c r="BO67" s="3">
        <f t="shared" si="268"/>
        <v>-0.84000000000000008</v>
      </c>
      <c r="BP67" s="24">
        <v>267</v>
      </c>
      <c r="BQ67" s="21"/>
      <c r="BR67" s="21"/>
      <c r="BS67" s="21"/>
      <c r="BT67" s="21"/>
      <c r="BU67" s="21"/>
      <c r="BV67" s="21"/>
      <c r="BW67" s="24">
        <v>36</v>
      </c>
      <c r="BX67" s="21">
        <v>36</v>
      </c>
      <c r="BY67" s="21">
        <v>36</v>
      </c>
      <c r="BZ67" s="21"/>
      <c r="CA67" s="21"/>
      <c r="CB67" s="21"/>
      <c r="CC67" s="21"/>
      <c r="CD67" s="21"/>
      <c r="CE67" s="21"/>
      <c r="CF67" s="6"/>
      <c r="CG67" s="24" t="s">
        <v>734</v>
      </c>
      <c r="CH67" s="21"/>
      <c r="CI67" s="21"/>
      <c r="CJ67" s="21"/>
      <c r="CK67" s="21"/>
      <c r="CL67" s="21"/>
      <c r="CM67" s="21"/>
      <c r="CN67" s="24" t="s">
        <v>280</v>
      </c>
      <c r="CO67" s="21"/>
      <c r="CP67" s="21"/>
      <c r="CQ67" s="21"/>
      <c r="CR67" s="21"/>
      <c r="CS67" s="21"/>
      <c r="CT67" s="21"/>
      <c r="CU67" s="24">
        <v>1</v>
      </c>
      <c r="CV67" s="21"/>
      <c r="CW67" s="21"/>
      <c r="CX67" s="21"/>
      <c r="CY67" s="21"/>
      <c r="CZ67" s="21"/>
      <c r="DA67" s="21"/>
      <c r="DB67" s="24" t="s">
        <v>735</v>
      </c>
      <c r="DC67" s="21"/>
      <c r="DD67" s="21"/>
      <c r="DE67" s="21"/>
      <c r="DF67" s="21"/>
      <c r="DG67" s="21"/>
      <c r="DH67" s="21"/>
      <c r="DI67" s="24" t="s">
        <v>518</v>
      </c>
      <c r="DJ67" s="21"/>
      <c r="DK67" s="21"/>
      <c r="DL67" s="21"/>
      <c r="DM67" s="21"/>
      <c r="DN67" s="21"/>
      <c r="DO67" s="21"/>
      <c r="DP67" s="26">
        <v>9</v>
      </c>
      <c r="DQ67" s="6"/>
      <c r="DR67" s="24">
        <v>53.6</v>
      </c>
      <c r="DS67" s="21"/>
      <c r="DT67" s="21"/>
      <c r="DU67" s="21"/>
      <c r="DV67" s="21"/>
      <c r="DW67" s="21"/>
      <c r="DX67" s="21"/>
      <c r="DY67" s="24">
        <v>0.6</v>
      </c>
      <c r="DZ67" s="21"/>
      <c r="EA67" s="21"/>
      <c r="EB67" s="21"/>
      <c r="EC67" s="21"/>
      <c r="ED67" s="21"/>
      <c r="EE67" s="21"/>
      <c r="EF67" s="29">
        <f t="shared" ref="EF67:EF70" si="293">DR67/DY67</f>
        <v>89.333333333333343</v>
      </c>
      <c r="EG67" s="79"/>
      <c r="EH67" s="79"/>
      <c r="EI67" s="79"/>
      <c r="EJ67" s="79"/>
      <c r="EK67" s="79"/>
      <c r="EL67" s="79"/>
      <c r="EM67" s="24">
        <v>1</v>
      </c>
      <c r="EN67" s="21"/>
      <c r="EO67" s="21"/>
      <c r="EP67" s="21"/>
      <c r="EQ67" s="21"/>
      <c r="ER67" s="21"/>
      <c r="ES67" s="21"/>
      <c r="ET67" s="24">
        <v>316</v>
      </c>
      <c r="EU67" s="21"/>
      <c r="EV67" s="21"/>
      <c r="EW67" s="21"/>
      <c r="EX67" s="21"/>
      <c r="EY67" s="21"/>
      <c r="EZ67" s="21"/>
      <c r="FA67" s="24">
        <v>9.9</v>
      </c>
      <c r="FB67" s="21"/>
      <c r="FC67" s="21"/>
      <c r="FD67" s="21"/>
      <c r="FE67" s="21"/>
      <c r="FF67" s="21"/>
      <c r="FG67" s="21"/>
      <c r="FH67" s="24">
        <v>14</v>
      </c>
      <c r="FI67" s="21"/>
      <c r="FJ67" s="21"/>
      <c r="FK67" s="21"/>
      <c r="FL67" s="21"/>
      <c r="FM67" s="21"/>
      <c r="FN67" s="21"/>
      <c r="FO67" s="24">
        <v>63</v>
      </c>
      <c r="FP67" s="21"/>
      <c r="FQ67" s="21"/>
      <c r="FR67" s="21"/>
      <c r="FS67" s="21"/>
      <c r="FT67" s="21"/>
      <c r="FU67" s="21"/>
      <c r="FV67" s="24">
        <v>0</v>
      </c>
      <c r="FW67" s="21"/>
      <c r="FX67" s="21"/>
      <c r="FY67" s="21"/>
      <c r="FZ67" s="21"/>
      <c r="GA67" s="21"/>
      <c r="GB67" s="21"/>
      <c r="GC67" s="24">
        <v>147</v>
      </c>
      <c r="GD67" s="21"/>
      <c r="GE67" s="21"/>
      <c r="GF67" s="21"/>
      <c r="GG67" s="21"/>
      <c r="GH67" s="21"/>
      <c r="GI67" s="21"/>
      <c r="GJ67" s="24">
        <v>650</v>
      </c>
      <c r="GK67" s="21"/>
      <c r="GL67" s="21"/>
      <c r="GM67" s="21"/>
      <c r="GN67" s="21"/>
      <c r="GO67" s="21"/>
      <c r="GP67" s="21"/>
      <c r="GQ67" s="6"/>
      <c r="GR67" s="24">
        <v>13</v>
      </c>
      <c r="GS67" s="21">
        <v>55</v>
      </c>
      <c r="GT67" s="24"/>
      <c r="GU67" s="21"/>
      <c r="GV67" s="24"/>
      <c r="GW67" s="21"/>
      <c r="GX67" s="24"/>
      <c r="GY67" s="21"/>
      <c r="GZ67" s="24"/>
      <c r="HA67" s="21"/>
      <c r="HB67" s="24"/>
      <c r="HC67" s="21"/>
      <c r="HD67" s="24"/>
      <c r="HE67" s="21"/>
      <c r="HF67" s="6"/>
      <c r="HG67" s="21">
        <v>89</v>
      </c>
      <c r="HH67" s="21">
        <v>104</v>
      </c>
      <c r="HI67" s="21">
        <v>77</v>
      </c>
      <c r="HJ67" s="21">
        <v>36</v>
      </c>
      <c r="HK67" s="21">
        <v>1</v>
      </c>
      <c r="HL67" s="21">
        <v>53.6</v>
      </c>
      <c r="HM67" s="21">
        <v>0.6</v>
      </c>
      <c r="HN67" s="21">
        <v>10</v>
      </c>
      <c r="HO67" s="21">
        <v>60.22</v>
      </c>
      <c r="HP67" s="21">
        <v>17</v>
      </c>
      <c r="HQ67" s="21">
        <v>3.38</v>
      </c>
      <c r="HR67" s="21">
        <v>134</v>
      </c>
      <c r="HS67" s="21">
        <v>18.8</v>
      </c>
      <c r="HT67" s="21">
        <v>9.9</v>
      </c>
      <c r="HU67" s="21">
        <v>14</v>
      </c>
      <c r="HV67" s="6"/>
    </row>
    <row r="68" spans="1:239" ht="15.75" customHeight="1" x14ac:dyDescent="0.3">
      <c r="A68" s="3">
        <v>58</v>
      </c>
      <c r="B68" s="21" t="s">
        <v>626</v>
      </c>
      <c r="C68" s="22">
        <v>41279</v>
      </c>
      <c r="D68" s="22">
        <v>41279</v>
      </c>
      <c r="E68" s="21">
        <f t="shared" si="255"/>
        <v>0</v>
      </c>
      <c r="F68" s="21"/>
      <c r="G68" s="21" t="s">
        <v>548</v>
      </c>
      <c r="H68" s="23">
        <v>15055</v>
      </c>
      <c r="I68" s="21">
        <v>71</v>
      </c>
      <c r="J68" s="21">
        <v>170</v>
      </c>
      <c r="K68" s="21">
        <v>90</v>
      </c>
      <c r="L68" s="21" t="s">
        <v>736</v>
      </c>
      <c r="M68" s="21">
        <v>94</v>
      </c>
      <c r="N68" s="21">
        <v>97.6</v>
      </c>
      <c r="O68" s="21">
        <v>2</v>
      </c>
      <c r="P68" s="21" t="s">
        <v>548</v>
      </c>
      <c r="Q68" s="21">
        <v>2</v>
      </c>
      <c r="R68" s="21">
        <v>13</v>
      </c>
      <c r="S68" s="21" t="s">
        <v>548</v>
      </c>
      <c r="T68" s="21">
        <v>2</v>
      </c>
      <c r="U68" s="21">
        <v>8</v>
      </c>
      <c r="V68" s="21">
        <v>6</v>
      </c>
      <c r="W68" s="21">
        <v>5</v>
      </c>
      <c r="X68" s="6"/>
      <c r="Y68" s="24" t="s">
        <v>513</v>
      </c>
      <c r="Z68" s="21" t="s">
        <v>497</v>
      </c>
      <c r="AA68" s="25"/>
      <c r="AB68" s="25"/>
      <c r="AC68" s="21" t="s">
        <v>246</v>
      </c>
      <c r="AD68" s="21" t="s">
        <v>247</v>
      </c>
      <c r="AE68" s="21" t="s">
        <v>246</v>
      </c>
      <c r="AF68" s="21" t="s">
        <v>248</v>
      </c>
      <c r="AG68" s="21" t="s">
        <v>246</v>
      </c>
      <c r="AH68" s="21" t="s">
        <v>246</v>
      </c>
      <c r="AI68" s="21" t="s">
        <v>246</v>
      </c>
      <c r="AJ68" s="21" t="s">
        <v>246</v>
      </c>
      <c r="AK68" s="21">
        <v>39</v>
      </c>
      <c r="AL68" s="6"/>
      <c r="AM68" s="26" t="s">
        <v>250</v>
      </c>
      <c r="AN68" s="26" t="s">
        <v>274</v>
      </c>
      <c r="AO68" s="21">
        <v>39</v>
      </c>
      <c r="AP68" s="21">
        <v>79.41</v>
      </c>
      <c r="AQ68" s="21">
        <v>112.55</v>
      </c>
      <c r="AR68" s="21">
        <v>139</v>
      </c>
      <c r="AS68" s="21">
        <v>127.1</v>
      </c>
      <c r="AT68" s="21">
        <v>113</v>
      </c>
      <c r="AU68" s="21">
        <v>77.08</v>
      </c>
      <c r="AV68" s="21">
        <v>48.63</v>
      </c>
      <c r="AW68" s="21">
        <v>27.16</v>
      </c>
      <c r="AX68" s="28">
        <f t="shared" si="256"/>
        <v>1.0361538461538471</v>
      </c>
      <c r="AY68" s="28">
        <f t="shared" si="257"/>
        <v>0.69879293496807193</v>
      </c>
      <c r="AZ68" s="28">
        <f t="shared" si="258"/>
        <v>0.51611480363574347</v>
      </c>
      <c r="BA68" s="28">
        <f t="shared" ref="BA68:BB68" si="294">LOGEST(AP68:AQ68,AP$5:AQ$5)-1</f>
        <v>0.41732779246946161</v>
      </c>
      <c r="BB68" s="28">
        <f t="shared" si="294"/>
        <v>0.23500666370501988</v>
      </c>
      <c r="BC68" s="28">
        <f t="shared" si="260"/>
        <v>0.32303033538695192</v>
      </c>
      <c r="BD68" s="28">
        <f t="shared" ref="BD68:BF68" si="295">((AP68/AO68)*100)-100</f>
        <v>103.61538461538461</v>
      </c>
      <c r="BE68" s="28">
        <f t="shared" si="295"/>
        <v>41.732779246946222</v>
      </c>
      <c r="BF68" s="28">
        <f t="shared" si="295"/>
        <v>23.500666370502017</v>
      </c>
      <c r="BG68" s="28">
        <f t="shared" si="262"/>
        <v>188.58974358974359</v>
      </c>
      <c r="BH68" s="28">
        <f t="shared" si="263"/>
        <v>256.41025641025641</v>
      </c>
      <c r="BI68" s="28">
        <f t="shared" si="264"/>
        <v>75.04092683541117</v>
      </c>
      <c r="BJ68" s="3">
        <f t="shared" ref="BJ68:BL68" si="296">AP68-AO68</f>
        <v>40.409999999999997</v>
      </c>
      <c r="BK68" s="3">
        <f t="shared" si="296"/>
        <v>33.14</v>
      </c>
      <c r="BL68" s="3">
        <f t="shared" si="296"/>
        <v>26.450000000000003</v>
      </c>
      <c r="BM68" s="3">
        <f t="shared" si="266"/>
        <v>73.55</v>
      </c>
      <c r="BN68" s="3">
        <f t="shared" si="267"/>
        <v>100</v>
      </c>
      <c r="BO68" s="3">
        <f t="shared" si="268"/>
        <v>59.59</v>
      </c>
      <c r="BP68" s="24">
        <v>481.8</v>
      </c>
      <c r="BQ68" s="21"/>
      <c r="BR68" s="21">
        <v>233.6</v>
      </c>
      <c r="BS68" s="21">
        <v>398.1</v>
      </c>
      <c r="BT68" s="21"/>
      <c r="BU68" s="21"/>
      <c r="BV68" s="21"/>
      <c r="BW68" s="24">
        <v>37.5</v>
      </c>
      <c r="BX68" s="21">
        <v>38.1</v>
      </c>
      <c r="BY68" s="21">
        <v>37.5</v>
      </c>
      <c r="BZ68" s="21">
        <v>37.9</v>
      </c>
      <c r="CA68" s="21">
        <v>37</v>
      </c>
      <c r="CB68" s="21">
        <v>37.6</v>
      </c>
      <c r="CC68" s="21">
        <v>36.5</v>
      </c>
      <c r="CD68" s="21">
        <v>36</v>
      </c>
      <c r="CE68" s="21">
        <v>37.5</v>
      </c>
      <c r="CF68" s="6"/>
      <c r="CG68" s="24" t="s">
        <v>737</v>
      </c>
      <c r="CH68" s="21"/>
      <c r="CI68" s="21"/>
      <c r="CJ68" s="21"/>
      <c r="CK68" s="21"/>
      <c r="CL68" s="21"/>
      <c r="CM68" s="21" t="s">
        <v>738</v>
      </c>
      <c r="CN68" s="24" t="s">
        <v>499</v>
      </c>
      <c r="CO68" s="21"/>
      <c r="CP68" s="21"/>
      <c r="CQ68" s="21"/>
      <c r="CR68" s="21"/>
      <c r="CS68" s="21"/>
      <c r="CT68" s="21" t="s">
        <v>266</v>
      </c>
      <c r="CU68" s="24">
        <v>2</v>
      </c>
      <c r="CV68" s="21"/>
      <c r="CW68" s="21"/>
      <c r="CX68" s="21"/>
      <c r="CY68" s="21"/>
      <c r="CZ68" s="21"/>
      <c r="DA68" s="21" t="s">
        <v>266</v>
      </c>
      <c r="DB68" s="24" t="s">
        <v>739</v>
      </c>
      <c r="DC68" s="21"/>
      <c r="DD68" s="21"/>
      <c r="DE68" s="21"/>
      <c r="DF68" s="21"/>
      <c r="DG68" s="21"/>
      <c r="DH68" s="21"/>
      <c r="DI68" s="24" t="s">
        <v>740</v>
      </c>
      <c r="DJ68" s="21" t="s">
        <v>741</v>
      </c>
      <c r="DK68" s="21" t="s">
        <v>742</v>
      </c>
      <c r="DL68" s="21" t="s">
        <v>743</v>
      </c>
      <c r="DM68" s="21" t="s">
        <v>400</v>
      </c>
      <c r="DN68" s="21" t="s">
        <v>400</v>
      </c>
      <c r="DO68" s="21" t="s">
        <v>427</v>
      </c>
      <c r="DP68" s="26">
        <v>8</v>
      </c>
      <c r="DQ68" s="6"/>
      <c r="DR68" s="24">
        <v>151</v>
      </c>
      <c r="DS68" s="21">
        <v>138</v>
      </c>
      <c r="DT68" s="21">
        <v>121.8</v>
      </c>
      <c r="DU68" s="21">
        <v>140</v>
      </c>
      <c r="DV68" s="21">
        <v>157</v>
      </c>
      <c r="DW68" s="21">
        <v>106.4</v>
      </c>
      <c r="DX68" s="21">
        <v>135.5</v>
      </c>
      <c r="DY68" s="24">
        <v>0.8</v>
      </c>
      <c r="DZ68" s="21">
        <v>0.7</v>
      </c>
      <c r="EA68" s="21">
        <v>0.6</v>
      </c>
      <c r="EB68" s="21">
        <v>0.5</v>
      </c>
      <c r="EC68" s="21">
        <v>0.5</v>
      </c>
      <c r="ED68" s="21">
        <v>0.5</v>
      </c>
      <c r="EE68" s="21">
        <v>0.7</v>
      </c>
      <c r="EF68" s="29">
        <f t="shared" si="293"/>
        <v>188.75</v>
      </c>
      <c r="EG68" s="79">
        <f t="shared" ref="EG68:EL68" si="297">DS68/DZ68</f>
        <v>197.14285714285717</v>
      </c>
      <c r="EH68" s="79">
        <f t="shared" si="297"/>
        <v>203</v>
      </c>
      <c r="EI68" s="79">
        <f t="shared" si="297"/>
        <v>280</v>
      </c>
      <c r="EJ68" s="79">
        <f t="shared" si="297"/>
        <v>314</v>
      </c>
      <c r="EK68" s="79">
        <f t="shared" si="297"/>
        <v>212.8</v>
      </c>
      <c r="EL68" s="79">
        <f t="shared" si="297"/>
        <v>193.57142857142858</v>
      </c>
      <c r="EM68" s="24">
        <v>1</v>
      </c>
      <c r="EN68" s="21">
        <v>1</v>
      </c>
      <c r="EO68" s="21">
        <v>1</v>
      </c>
      <c r="EP68" s="21">
        <v>1</v>
      </c>
      <c r="EQ68" s="21">
        <v>1</v>
      </c>
      <c r="ER68" s="21">
        <v>1</v>
      </c>
      <c r="ES68" s="21">
        <v>1</v>
      </c>
      <c r="ET68" s="24">
        <v>347</v>
      </c>
      <c r="EU68" s="21">
        <v>345</v>
      </c>
      <c r="EV68" s="21">
        <v>246</v>
      </c>
      <c r="EW68" s="21">
        <v>227</v>
      </c>
      <c r="EX68" s="21">
        <v>146</v>
      </c>
      <c r="EY68" s="21">
        <v>125</v>
      </c>
      <c r="EZ68" s="21">
        <v>159</v>
      </c>
      <c r="FA68" s="24">
        <v>90.7</v>
      </c>
      <c r="FB68" s="21">
        <v>85.5</v>
      </c>
      <c r="FC68" s="21">
        <v>5.9</v>
      </c>
      <c r="FD68" s="21">
        <v>69</v>
      </c>
      <c r="FE68" s="21">
        <v>34</v>
      </c>
      <c r="FF68" s="21">
        <v>24.9</v>
      </c>
      <c r="FG68" s="21">
        <v>29.8</v>
      </c>
      <c r="FH68" s="24">
        <v>3</v>
      </c>
      <c r="FI68" s="21">
        <v>3</v>
      </c>
      <c r="FJ68" s="21">
        <v>3</v>
      </c>
      <c r="FK68" s="21">
        <v>3</v>
      </c>
      <c r="FL68" s="21">
        <v>3</v>
      </c>
      <c r="FM68" s="21">
        <v>3</v>
      </c>
      <c r="FN68" s="21">
        <v>3</v>
      </c>
      <c r="FO68" s="24">
        <v>68</v>
      </c>
      <c r="FP68" s="21">
        <v>71</v>
      </c>
      <c r="FQ68" s="21">
        <v>80</v>
      </c>
      <c r="FR68" s="21">
        <v>62</v>
      </c>
      <c r="FS68" s="21">
        <v>74</v>
      </c>
      <c r="FT68" s="21">
        <v>70</v>
      </c>
      <c r="FU68" s="21">
        <v>92</v>
      </c>
      <c r="FV68" s="24" t="s">
        <v>392</v>
      </c>
      <c r="FW68" s="21" t="s">
        <v>294</v>
      </c>
      <c r="FX68" s="21" t="s">
        <v>403</v>
      </c>
      <c r="FY68" s="21" t="s">
        <v>296</v>
      </c>
      <c r="FZ68" s="21" t="s">
        <v>310</v>
      </c>
      <c r="GA68" s="21" t="s">
        <v>744</v>
      </c>
      <c r="GB68" s="21" t="s">
        <v>296</v>
      </c>
      <c r="GC68" s="24">
        <v>445</v>
      </c>
      <c r="GD68" s="21">
        <v>519</v>
      </c>
      <c r="GE68" s="21">
        <v>414</v>
      </c>
      <c r="GF68" s="21">
        <v>326</v>
      </c>
      <c r="GG68" s="21">
        <v>300</v>
      </c>
      <c r="GH68" s="21">
        <v>285</v>
      </c>
      <c r="GI68" s="21">
        <v>283</v>
      </c>
      <c r="GJ68" s="24">
        <v>100</v>
      </c>
      <c r="GK68" s="21">
        <v>10</v>
      </c>
      <c r="GL68" s="21">
        <v>50</v>
      </c>
      <c r="GM68" s="21">
        <v>0</v>
      </c>
      <c r="GN68" s="21">
        <v>15</v>
      </c>
      <c r="GO68" s="21">
        <v>140</v>
      </c>
      <c r="GP68" s="21">
        <v>30</v>
      </c>
      <c r="GQ68" s="6"/>
      <c r="GR68" s="24">
        <v>19</v>
      </c>
      <c r="GS68" s="21">
        <v>90</v>
      </c>
      <c r="GT68" s="24">
        <v>19</v>
      </c>
      <c r="GU68" s="21">
        <v>90</v>
      </c>
      <c r="GV68" s="24">
        <v>16</v>
      </c>
      <c r="GW68" s="21">
        <v>90</v>
      </c>
      <c r="GX68" s="24">
        <v>17</v>
      </c>
      <c r="GY68" s="21">
        <v>90</v>
      </c>
      <c r="GZ68" s="24">
        <v>17</v>
      </c>
      <c r="HA68" s="21">
        <v>90</v>
      </c>
      <c r="HB68" s="24">
        <v>18</v>
      </c>
      <c r="HC68" s="21">
        <v>90</v>
      </c>
      <c r="HD68" s="24">
        <v>18</v>
      </c>
      <c r="HE68" s="21">
        <v>90</v>
      </c>
      <c r="HF68" s="6"/>
      <c r="HG68" s="21">
        <v>71</v>
      </c>
      <c r="HH68" s="21">
        <v>131</v>
      </c>
      <c r="HI68" s="21">
        <v>80</v>
      </c>
      <c r="HJ68" s="21">
        <v>38</v>
      </c>
      <c r="HK68" s="21">
        <v>1</v>
      </c>
      <c r="HL68" s="21">
        <v>111.2</v>
      </c>
      <c r="HM68" s="21">
        <v>0.8</v>
      </c>
      <c r="HN68" s="21">
        <v>0</v>
      </c>
      <c r="HO68" s="21">
        <v>74.22</v>
      </c>
      <c r="HP68" s="21">
        <v>19</v>
      </c>
      <c r="HQ68" s="21">
        <v>3.59</v>
      </c>
      <c r="HR68" s="21">
        <v>137.1</v>
      </c>
      <c r="HS68" s="21">
        <v>16</v>
      </c>
      <c r="HT68" s="21">
        <v>90.7</v>
      </c>
      <c r="HU68" s="21">
        <v>3</v>
      </c>
      <c r="HV68" s="6"/>
    </row>
    <row r="69" spans="1:239" ht="15.75" customHeight="1" x14ac:dyDescent="0.3">
      <c r="A69" s="3">
        <v>59</v>
      </c>
      <c r="B69" s="21" t="s">
        <v>635</v>
      </c>
      <c r="C69" s="22">
        <v>41294</v>
      </c>
      <c r="D69" s="22">
        <v>41294</v>
      </c>
      <c r="E69" s="21">
        <f t="shared" si="255"/>
        <v>0</v>
      </c>
      <c r="F69" s="21"/>
      <c r="G69" s="21" t="s">
        <v>701</v>
      </c>
      <c r="H69" s="23">
        <v>16616</v>
      </c>
      <c r="I69" s="21">
        <v>67</v>
      </c>
      <c r="J69" s="21">
        <v>165</v>
      </c>
      <c r="K69" s="21">
        <v>67</v>
      </c>
      <c r="L69" s="21" t="s">
        <v>745</v>
      </c>
      <c r="M69" s="21">
        <v>84</v>
      </c>
      <c r="N69" s="21">
        <v>94.6</v>
      </c>
      <c r="O69" s="21">
        <v>2</v>
      </c>
      <c r="P69" s="21" t="s">
        <v>548</v>
      </c>
      <c r="Q69" s="21">
        <v>2</v>
      </c>
      <c r="R69" s="21">
        <v>3</v>
      </c>
      <c r="S69" s="21" t="s">
        <v>548</v>
      </c>
      <c r="T69" s="21">
        <v>2</v>
      </c>
      <c r="U69" s="21">
        <v>3</v>
      </c>
      <c r="V69" s="21">
        <v>3</v>
      </c>
      <c r="W69" s="21">
        <v>1</v>
      </c>
      <c r="X69" s="6"/>
      <c r="Y69" s="24" t="s">
        <v>244</v>
      </c>
      <c r="Z69" s="21" t="s">
        <v>520</v>
      </c>
      <c r="AA69" s="25"/>
      <c r="AB69" s="25"/>
      <c r="AC69" s="21" t="s">
        <v>246</v>
      </c>
      <c r="AD69" s="21" t="s">
        <v>247</v>
      </c>
      <c r="AE69" s="21" t="s">
        <v>246</v>
      </c>
      <c r="AF69" s="21" t="s">
        <v>248</v>
      </c>
      <c r="AG69" s="21" t="s">
        <v>246</v>
      </c>
      <c r="AH69" s="21" t="s">
        <v>246</v>
      </c>
      <c r="AI69" s="21" t="s">
        <v>246</v>
      </c>
      <c r="AJ69" s="21" t="s">
        <v>246</v>
      </c>
      <c r="AK69" s="21">
        <v>49.8</v>
      </c>
      <c r="AL69" s="6"/>
      <c r="AM69" s="26" t="s">
        <v>250</v>
      </c>
      <c r="AN69" s="26" t="s">
        <v>274</v>
      </c>
      <c r="AO69" s="21">
        <v>49.8</v>
      </c>
      <c r="AP69" s="21">
        <v>84.54</v>
      </c>
      <c r="AQ69" s="21">
        <v>213.6</v>
      </c>
      <c r="AR69" s="21">
        <v>22.9</v>
      </c>
      <c r="AS69" s="21"/>
      <c r="AT69" s="21"/>
      <c r="AU69" s="21"/>
      <c r="AV69" s="21"/>
      <c r="AW69" s="21"/>
      <c r="AX69" s="28">
        <f t="shared" si="256"/>
        <v>0.6975903614457839</v>
      </c>
      <c r="AY69" s="28">
        <f t="shared" si="257"/>
        <v>1.0710279154337887</v>
      </c>
      <c r="AZ69" s="28">
        <f t="shared" si="258"/>
        <v>-0.13096805247841892</v>
      </c>
      <c r="BA69" s="28">
        <f t="shared" ref="BA69:BB69" si="298">LOGEST(AP69:AQ69,AP$5:AQ$5)-1</f>
        <v>1.526614620298083</v>
      </c>
      <c r="BB69" s="28">
        <f t="shared" si="298"/>
        <v>-0.89279026217228463</v>
      </c>
      <c r="BC69" s="28">
        <f t="shared" si="260"/>
        <v>-0.4795408843781962</v>
      </c>
      <c r="BD69" s="28">
        <f t="shared" ref="BD69:BF69" si="299">((AP69/AO69)*100)-100</f>
        <v>69.759036144578346</v>
      </c>
      <c r="BE69" s="28">
        <f t="shared" si="299"/>
        <v>152.66146202980835</v>
      </c>
      <c r="BF69" s="28">
        <f t="shared" si="299"/>
        <v>-89.279026217228463</v>
      </c>
      <c r="BG69" s="28">
        <f t="shared" si="262"/>
        <v>328.91566265060243</v>
      </c>
      <c r="BH69" s="28">
        <f t="shared" si="263"/>
        <v>-54.016064257028113</v>
      </c>
      <c r="BI69" s="28">
        <f t="shared" si="264"/>
        <v>-72.91223089661699</v>
      </c>
      <c r="BJ69" s="3">
        <f t="shared" ref="BJ69:BL69" si="300">AP69-AO69</f>
        <v>34.740000000000009</v>
      </c>
      <c r="BK69" s="3">
        <f t="shared" si="300"/>
        <v>129.06</v>
      </c>
      <c r="BL69" s="3">
        <f t="shared" si="300"/>
        <v>-190.7</v>
      </c>
      <c r="BM69" s="3">
        <f t="shared" si="266"/>
        <v>163.80000000000001</v>
      </c>
      <c r="BN69" s="3">
        <f t="shared" si="267"/>
        <v>-26.9</v>
      </c>
      <c r="BO69" s="3">
        <f t="shared" si="268"/>
        <v>-61.640000000000008</v>
      </c>
      <c r="BP69" s="24">
        <v>218.3</v>
      </c>
      <c r="BQ69" s="21"/>
      <c r="BR69" s="21">
        <v>469.9</v>
      </c>
      <c r="BS69" s="21"/>
      <c r="BT69" s="21"/>
      <c r="BU69" s="21"/>
      <c r="BV69" s="21"/>
      <c r="BW69" s="24">
        <v>36</v>
      </c>
      <c r="BX69" s="21">
        <v>38.5</v>
      </c>
      <c r="BY69" s="21">
        <v>37</v>
      </c>
      <c r="BZ69" s="21">
        <v>37.4</v>
      </c>
      <c r="CA69" s="21">
        <v>36.4</v>
      </c>
      <c r="CB69" s="21"/>
      <c r="CC69" s="21"/>
      <c r="CD69" s="21"/>
      <c r="CE69" s="21"/>
      <c r="CF69" s="6"/>
      <c r="CG69" s="24" t="s">
        <v>746</v>
      </c>
      <c r="CH69" s="21"/>
      <c r="CI69" s="21"/>
      <c r="CJ69" s="21"/>
      <c r="CK69" s="21"/>
      <c r="CL69" s="21"/>
      <c r="CM69" s="21"/>
      <c r="CN69" s="24" t="s">
        <v>747</v>
      </c>
      <c r="CO69" s="21"/>
      <c r="CP69" s="21"/>
      <c r="CQ69" s="21"/>
      <c r="CR69" s="21"/>
      <c r="CS69" s="21"/>
      <c r="CT69" s="21"/>
      <c r="CU69" s="24">
        <v>2</v>
      </c>
      <c r="CV69" s="21"/>
      <c r="CW69" s="21"/>
      <c r="CX69" s="21"/>
      <c r="CY69" s="21"/>
      <c r="CZ69" s="21"/>
      <c r="DA69" s="21"/>
      <c r="DB69" s="24" t="s">
        <v>748</v>
      </c>
      <c r="DC69" s="21"/>
      <c r="DD69" s="21"/>
      <c r="DE69" s="21"/>
      <c r="DF69" s="21"/>
      <c r="DG69" s="21"/>
      <c r="DH69" s="21"/>
      <c r="DI69" s="24" t="s">
        <v>606</v>
      </c>
      <c r="DJ69" s="21" t="s">
        <v>606</v>
      </c>
      <c r="DK69" s="21" t="s">
        <v>606</v>
      </c>
      <c r="DL69" s="21"/>
      <c r="DM69" s="21"/>
      <c r="DN69" s="21"/>
      <c r="DO69" s="21"/>
      <c r="DP69" s="26">
        <v>8</v>
      </c>
      <c r="DQ69" s="6"/>
      <c r="DR69" s="24">
        <v>131.6</v>
      </c>
      <c r="DS69" s="21">
        <v>111.7</v>
      </c>
      <c r="DT69" s="21">
        <v>97.6</v>
      </c>
      <c r="DU69" s="21"/>
      <c r="DV69" s="21"/>
      <c r="DW69" s="21"/>
      <c r="DX69" s="21"/>
      <c r="DY69" s="24">
        <v>0.5</v>
      </c>
      <c r="DZ69" s="21">
        <v>0.5</v>
      </c>
      <c r="EA69" s="21">
        <v>0.4</v>
      </c>
      <c r="EB69" s="21"/>
      <c r="EC69" s="21"/>
      <c r="ED69" s="21"/>
      <c r="EE69" s="21"/>
      <c r="EF69" s="29">
        <f t="shared" si="293"/>
        <v>263.2</v>
      </c>
      <c r="EG69" s="79">
        <f t="shared" ref="EG69:EH69" si="301">DS69/DZ69</f>
        <v>223.4</v>
      </c>
      <c r="EH69" s="79">
        <f t="shared" si="301"/>
        <v>243.99999999999997</v>
      </c>
      <c r="EI69" s="79"/>
      <c r="EJ69" s="79"/>
      <c r="EK69" s="79"/>
      <c r="EL69" s="79"/>
      <c r="EM69" s="24">
        <v>1</v>
      </c>
      <c r="EN69" s="21">
        <v>1</v>
      </c>
      <c r="EO69" s="21">
        <v>1</v>
      </c>
      <c r="EP69" s="21"/>
      <c r="EQ69" s="21"/>
      <c r="ER69" s="21"/>
      <c r="ES69" s="21"/>
      <c r="ET69" s="24">
        <v>237</v>
      </c>
      <c r="EU69" s="21">
        <v>269</v>
      </c>
      <c r="EV69" s="21">
        <v>153</v>
      </c>
      <c r="EW69" s="21"/>
      <c r="EX69" s="21"/>
      <c r="EY69" s="21"/>
      <c r="EZ69" s="21"/>
      <c r="FA69" s="24">
        <v>19.3</v>
      </c>
      <c r="FB69" s="21">
        <v>17</v>
      </c>
      <c r="FC69" s="21">
        <v>12.3</v>
      </c>
      <c r="FD69" s="21"/>
      <c r="FE69" s="21"/>
      <c r="FF69" s="21"/>
      <c r="FG69" s="21"/>
      <c r="FH69" s="24">
        <v>3</v>
      </c>
      <c r="FI69" s="21">
        <v>3</v>
      </c>
      <c r="FJ69" s="21">
        <v>3</v>
      </c>
      <c r="FK69" s="21"/>
      <c r="FL69" s="21"/>
      <c r="FM69" s="21"/>
      <c r="FN69" s="21"/>
      <c r="FO69" s="24">
        <v>88</v>
      </c>
      <c r="FP69" s="21">
        <v>67</v>
      </c>
      <c r="FQ69" s="21">
        <v>72</v>
      </c>
      <c r="FR69" s="21"/>
      <c r="FS69" s="21"/>
      <c r="FT69" s="21"/>
      <c r="FU69" s="21"/>
      <c r="FV69" s="24" t="s">
        <v>295</v>
      </c>
      <c r="FW69" s="21" t="s">
        <v>296</v>
      </c>
      <c r="FX69" s="21" t="s">
        <v>674</v>
      </c>
      <c r="FY69" s="21"/>
      <c r="FZ69" s="21"/>
      <c r="GA69" s="21"/>
      <c r="GB69" s="21"/>
      <c r="GC69" s="24">
        <v>114</v>
      </c>
      <c r="GD69" s="21">
        <v>215</v>
      </c>
      <c r="GE69" s="21">
        <v>196</v>
      </c>
      <c r="GF69" s="21"/>
      <c r="GG69" s="21"/>
      <c r="GH69" s="21"/>
      <c r="GI69" s="21"/>
      <c r="GJ69" s="24">
        <v>1850</v>
      </c>
      <c r="GK69" s="21">
        <v>170</v>
      </c>
      <c r="GL69" s="21">
        <v>55</v>
      </c>
      <c r="GM69" s="21"/>
      <c r="GN69" s="21"/>
      <c r="GO69" s="21"/>
      <c r="GP69" s="21"/>
      <c r="GQ69" s="6"/>
      <c r="GR69" s="24">
        <v>18</v>
      </c>
      <c r="GS69" s="21">
        <v>90</v>
      </c>
      <c r="GT69" s="24">
        <v>18</v>
      </c>
      <c r="GU69" s="21">
        <v>90</v>
      </c>
      <c r="GV69" s="24">
        <v>18</v>
      </c>
      <c r="GW69" s="21">
        <v>90</v>
      </c>
      <c r="GX69" s="24"/>
      <c r="GY69" s="21"/>
      <c r="GZ69" s="24"/>
      <c r="HA69" s="21"/>
      <c r="HB69" s="24"/>
      <c r="HC69" s="21"/>
      <c r="HD69" s="24"/>
      <c r="HE69" s="21"/>
      <c r="HF69" s="6"/>
      <c r="HG69" s="21">
        <v>67</v>
      </c>
      <c r="HH69" s="21">
        <v>70</v>
      </c>
      <c r="HI69" s="21">
        <v>96</v>
      </c>
      <c r="HJ69" s="21">
        <v>38</v>
      </c>
      <c r="HK69" s="21">
        <v>1</v>
      </c>
      <c r="HL69" s="21">
        <v>94.5</v>
      </c>
      <c r="HM69" s="21">
        <v>0.5</v>
      </c>
      <c r="HN69" s="21">
        <v>10</v>
      </c>
      <c r="HO69" s="21">
        <v>72</v>
      </c>
      <c r="HP69" s="21">
        <v>11.64</v>
      </c>
      <c r="HQ69" s="21">
        <v>3.25</v>
      </c>
      <c r="HR69" s="21">
        <v>141.9</v>
      </c>
      <c r="HS69" s="21">
        <v>19</v>
      </c>
      <c r="HT69" s="21">
        <v>17</v>
      </c>
      <c r="HU69" s="21">
        <v>3</v>
      </c>
      <c r="HV69" s="6"/>
    </row>
    <row r="70" spans="1:239" ht="15.75" customHeight="1" x14ac:dyDescent="0.3">
      <c r="A70" s="7">
        <v>60</v>
      </c>
      <c r="B70" s="42" t="s">
        <v>431</v>
      </c>
      <c r="C70" s="43">
        <v>41293</v>
      </c>
      <c r="D70" s="43">
        <v>41293</v>
      </c>
      <c r="E70" s="21">
        <f t="shared" si="255"/>
        <v>0</v>
      </c>
      <c r="F70" s="42" t="s">
        <v>240</v>
      </c>
      <c r="G70" s="42" t="s">
        <v>347</v>
      </c>
      <c r="H70" s="44">
        <v>20448</v>
      </c>
      <c r="I70" s="42">
        <v>57</v>
      </c>
      <c r="J70" s="42">
        <v>188</v>
      </c>
      <c r="K70" s="42">
        <v>94</v>
      </c>
      <c r="L70" s="42" t="s">
        <v>749</v>
      </c>
      <c r="M70" s="42">
        <v>32</v>
      </c>
      <c r="N70" s="42">
        <v>12.8</v>
      </c>
      <c r="O70" s="42">
        <v>1</v>
      </c>
      <c r="P70" s="42" t="s">
        <v>750</v>
      </c>
      <c r="Q70" s="42">
        <v>1</v>
      </c>
      <c r="R70" s="42">
        <v>16</v>
      </c>
      <c r="S70" s="42" t="s">
        <v>272</v>
      </c>
      <c r="T70" s="42">
        <v>1</v>
      </c>
      <c r="U70" s="42">
        <v>0</v>
      </c>
      <c r="V70" s="42">
        <v>1</v>
      </c>
      <c r="W70" s="42">
        <v>0</v>
      </c>
      <c r="X70" s="6"/>
      <c r="Y70" s="45" t="s">
        <v>513</v>
      </c>
      <c r="Z70" s="42" t="s">
        <v>751</v>
      </c>
      <c r="AA70" s="46"/>
      <c r="AB70" s="46"/>
      <c r="AC70" s="42" t="s">
        <v>249</v>
      </c>
      <c r="AD70" s="42"/>
      <c r="AE70" s="42" t="s">
        <v>246</v>
      </c>
      <c r="AF70" s="42"/>
      <c r="AG70" s="42" t="s">
        <v>249</v>
      </c>
      <c r="AH70" s="42" t="s">
        <v>249</v>
      </c>
      <c r="AI70" s="42" t="s">
        <v>246</v>
      </c>
      <c r="AJ70" s="42" t="s">
        <v>246</v>
      </c>
      <c r="AK70" s="42">
        <v>3.98</v>
      </c>
      <c r="AL70" s="6"/>
      <c r="AM70" s="48" t="s">
        <v>250</v>
      </c>
      <c r="AN70" s="48" t="s">
        <v>274</v>
      </c>
      <c r="AO70" s="21">
        <v>3.98</v>
      </c>
      <c r="AP70" s="21">
        <v>3.76</v>
      </c>
      <c r="AQ70" s="21">
        <v>2.8</v>
      </c>
      <c r="AR70" s="21">
        <v>1.46</v>
      </c>
      <c r="AS70" s="21">
        <v>0.63</v>
      </c>
      <c r="AT70" s="21">
        <v>0.28000000000000003</v>
      </c>
      <c r="AU70" s="21"/>
      <c r="AV70" s="21"/>
      <c r="AW70" s="21"/>
      <c r="AX70" s="28">
        <f t="shared" si="256"/>
        <v>-5.5276381909547756E-2</v>
      </c>
      <c r="AY70" s="28">
        <f t="shared" si="257"/>
        <v>-0.161240446886178</v>
      </c>
      <c r="AZ70" s="28">
        <f t="shared" si="258"/>
        <v>-0.28131603731485455</v>
      </c>
      <c r="BA70" s="28">
        <f t="shared" ref="BA70:BB70" si="302">LOGEST(AP70:AQ70,AP$5:AQ$5)-1</f>
        <v>-0.25531914893617014</v>
      </c>
      <c r="BB70" s="28">
        <f t="shared" si="302"/>
        <v>-0.47857142857142865</v>
      </c>
      <c r="BC70" s="28">
        <f t="shared" si="260"/>
        <v>-0.37686448316563947</v>
      </c>
      <c r="BD70" s="28">
        <f t="shared" ref="BD70:BF70" si="303">((AP70/AO70)*100)-100</f>
        <v>-5.5276381909547752</v>
      </c>
      <c r="BE70" s="28">
        <f t="shared" si="303"/>
        <v>-25.531914893617028</v>
      </c>
      <c r="BF70" s="28">
        <f t="shared" si="303"/>
        <v>-47.857142857142854</v>
      </c>
      <c r="BG70" s="28">
        <f t="shared" si="262"/>
        <v>-29.64824120603015</v>
      </c>
      <c r="BH70" s="28">
        <f t="shared" si="263"/>
        <v>-63.316582914572869</v>
      </c>
      <c r="BI70" s="28">
        <f t="shared" si="264"/>
        <v>-61.170212765957444</v>
      </c>
      <c r="BJ70" s="3">
        <f t="shared" ref="BJ70:BL70" si="304">AP70-AO70</f>
        <v>-0.2200000000000002</v>
      </c>
      <c r="BK70" s="3">
        <f t="shared" si="304"/>
        <v>-0.96</v>
      </c>
      <c r="BL70" s="3">
        <f t="shared" si="304"/>
        <v>-1.3399999999999999</v>
      </c>
      <c r="BM70" s="3">
        <f t="shared" si="266"/>
        <v>-1.1800000000000002</v>
      </c>
      <c r="BN70" s="3">
        <f t="shared" si="267"/>
        <v>-2.52</v>
      </c>
      <c r="BO70" s="3">
        <f t="shared" si="268"/>
        <v>-2.2999999999999998</v>
      </c>
      <c r="BP70" s="45">
        <v>194.8</v>
      </c>
      <c r="BQ70" s="42"/>
      <c r="BR70" s="42">
        <v>120.9</v>
      </c>
      <c r="BS70" s="42">
        <v>45</v>
      </c>
      <c r="BT70" s="42"/>
      <c r="BU70" s="42"/>
      <c r="BV70" s="42"/>
      <c r="BW70" s="45">
        <v>36</v>
      </c>
      <c r="BX70" s="42">
        <v>36</v>
      </c>
      <c r="BY70" s="42">
        <v>36</v>
      </c>
      <c r="BZ70" s="42">
        <v>36</v>
      </c>
      <c r="CA70" s="42">
        <v>37</v>
      </c>
      <c r="CB70" s="42">
        <v>36.5</v>
      </c>
      <c r="CC70" s="42"/>
      <c r="CD70" s="42"/>
      <c r="CE70" s="42"/>
      <c r="CF70" s="6"/>
      <c r="CG70" s="45" t="s">
        <v>752</v>
      </c>
      <c r="CH70" s="42"/>
      <c r="CI70" s="42"/>
      <c r="CJ70" s="42"/>
      <c r="CK70" s="42"/>
      <c r="CL70" s="42"/>
      <c r="CM70" s="42"/>
      <c r="CN70" s="45" t="s">
        <v>753</v>
      </c>
      <c r="CO70" s="42"/>
      <c r="CP70" s="42"/>
      <c r="CQ70" s="42"/>
      <c r="CR70" s="42"/>
      <c r="CS70" s="42"/>
      <c r="CT70" s="42"/>
      <c r="CU70" s="45">
        <v>2</v>
      </c>
      <c r="CV70" s="42"/>
      <c r="CW70" s="42"/>
      <c r="CX70" s="42"/>
      <c r="CY70" s="42"/>
      <c r="CZ70" s="42"/>
      <c r="DA70" s="42"/>
      <c r="DB70" s="45" t="s">
        <v>754</v>
      </c>
      <c r="DC70" s="42"/>
      <c r="DD70" s="42"/>
      <c r="DE70" s="42"/>
      <c r="DF70" s="42"/>
      <c r="DG70" s="42"/>
      <c r="DH70" s="42"/>
      <c r="DI70" s="45" t="s">
        <v>755</v>
      </c>
      <c r="DJ70" s="42" t="s">
        <v>756</v>
      </c>
      <c r="DK70" s="42" t="s">
        <v>756</v>
      </c>
      <c r="DL70" s="42" t="s">
        <v>757</v>
      </c>
      <c r="DM70" s="42"/>
      <c r="DN70" s="42"/>
      <c r="DO70" s="42"/>
      <c r="DP70" s="48">
        <v>8</v>
      </c>
      <c r="DQ70" s="6"/>
      <c r="DR70" s="45">
        <v>75.2</v>
      </c>
      <c r="DS70" s="42">
        <v>103</v>
      </c>
      <c r="DT70" s="42">
        <v>53.8</v>
      </c>
      <c r="DU70" s="42">
        <v>93.3</v>
      </c>
      <c r="DV70" s="42"/>
      <c r="DW70" s="42"/>
      <c r="DX70" s="42"/>
      <c r="DY70" s="45">
        <v>0.21</v>
      </c>
      <c r="DZ70" s="42">
        <v>0.21</v>
      </c>
      <c r="EA70" s="42">
        <v>0.21</v>
      </c>
      <c r="EB70" s="42">
        <v>0.21</v>
      </c>
      <c r="EC70" s="42"/>
      <c r="ED70" s="42"/>
      <c r="EE70" s="42"/>
      <c r="EF70" s="80">
        <f t="shared" si="293"/>
        <v>358.09523809523813</v>
      </c>
      <c r="EG70" s="79">
        <f t="shared" ref="EG70:EI70" si="305">DS70/DZ70</f>
        <v>490.47619047619048</v>
      </c>
      <c r="EH70" s="79">
        <f t="shared" si="305"/>
        <v>256.1904761904762</v>
      </c>
      <c r="EI70" s="79">
        <f t="shared" si="305"/>
        <v>444.28571428571428</v>
      </c>
      <c r="EJ70" s="79"/>
      <c r="EK70" s="79"/>
      <c r="EL70" s="79"/>
      <c r="EM70" s="45">
        <v>0</v>
      </c>
      <c r="EN70" s="42">
        <v>0</v>
      </c>
      <c r="EO70" s="42">
        <v>0</v>
      </c>
      <c r="EP70" s="42">
        <v>0</v>
      </c>
      <c r="EQ70" s="42"/>
      <c r="ER70" s="42"/>
      <c r="ES70" s="42"/>
      <c r="ET70" s="45">
        <v>151</v>
      </c>
      <c r="EU70" s="42">
        <v>165</v>
      </c>
      <c r="EV70" s="42">
        <v>145</v>
      </c>
      <c r="EW70" s="42">
        <v>171</v>
      </c>
      <c r="EX70" s="42"/>
      <c r="EY70" s="42"/>
      <c r="EZ70" s="42"/>
      <c r="FA70" s="45">
        <v>8.9</v>
      </c>
      <c r="FB70" s="42">
        <v>6.1</v>
      </c>
      <c r="FC70" s="42">
        <v>5.3</v>
      </c>
      <c r="FD70" s="42">
        <v>4.7</v>
      </c>
      <c r="FE70" s="42"/>
      <c r="FF70" s="42"/>
      <c r="FG70" s="42"/>
      <c r="FH70" s="45">
        <v>15</v>
      </c>
      <c r="FI70" s="42">
        <v>15</v>
      </c>
      <c r="FJ70" s="42">
        <v>15</v>
      </c>
      <c r="FK70" s="42">
        <v>15</v>
      </c>
      <c r="FL70" s="42"/>
      <c r="FM70" s="42"/>
      <c r="FN70" s="42"/>
      <c r="FO70" s="45">
        <v>69</v>
      </c>
      <c r="FP70" s="42">
        <v>75</v>
      </c>
      <c r="FQ70" s="42">
        <v>107</v>
      </c>
      <c r="FR70" s="42">
        <v>96</v>
      </c>
      <c r="FS70" s="42"/>
      <c r="FT70" s="42"/>
      <c r="FU70" s="42"/>
      <c r="FV70" s="45" t="s">
        <v>310</v>
      </c>
      <c r="FW70" s="42">
        <v>0</v>
      </c>
      <c r="FX70" s="42">
        <v>0</v>
      </c>
      <c r="FY70" s="42">
        <v>0</v>
      </c>
      <c r="FZ70" s="42"/>
      <c r="GA70" s="42"/>
      <c r="GB70" s="42"/>
      <c r="GC70" s="45">
        <v>262</v>
      </c>
      <c r="GD70" s="42">
        <v>72</v>
      </c>
      <c r="GE70" s="42">
        <v>64</v>
      </c>
      <c r="GF70" s="42">
        <v>64</v>
      </c>
      <c r="GG70" s="42"/>
      <c r="GH70" s="42"/>
      <c r="GI70" s="42"/>
      <c r="GJ70" s="45">
        <v>800</v>
      </c>
      <c r="GK70" s="42">
        <v>2890</v>
      </c>
      <c r="GL70" s="42">
        <v>3140</v>
      </c>
      <c r="GM70" s="42">
        <v>560</v>
      </c>
      <c r="GN70" s="42"/>
      <c r="GO70" s="42"/>
      <c r="GP70" s="42"/>
      <c r="GQ70" s="6"/>
      <c r="GR70" s="45">
        <v>10</v>
      </c>
      <c r="GS70" s="42">
        <v>45</v>
      </c>
      <c r="GT70" s="45">
        <v>7</v>
      </c>
      <c r="GU70" s="42">
        <v>18</v>
      </c>
      <c r="GV70" s="45">
        <v>9</v>
      </c>
      <c r="GW70" s="42">
        <v>18</v>
      </c>
      <c r="GX70" s="45">
        <v>7</v>
      </c>
      <c r="GY70" s="42">
        <v>18</v>
      </c>
      <c r="GZ70" s="45"/>
      <c r="HA70" s="42"/>
      <c r="HB70" s="45"/>
      <c r="HC70" s="42"/>
      <c r="HD70" s="45"/>
      <c r="HE70" s="42"/>
      <c r="HF70" s="6"/>
      <c r="HG70" s="42">
        <v>57</v>
      </c>
      <c r="HH70" s="42">
        <v>81</v>
      </c>
      <c r="HI70" s="42">
        <v>141</v>
      </c>
      <c r="HJ70" s="42">
        <v>35.9</v>
      </c>
      <c r="HK70" s="42">
        <v>2</v>
      </c>
      <c r="HL70" s="42">
        <v>75.2</v>
      </c>
      <c r="HM70" s="42">
        <v>0.21</v>
      </c>
      <c r="HN70" s="42">
        <v>30</v>
      </c>
      <c r="HO70" s="42">
        <v>56</v>
      </c>
      <c r="HP70" s="42">
        <v>11.76</v>
      </c>
      <c r="HQ70" s="42">
        <v>3.79</v>
      </c>
      <c r="HR70" s="42">
        <v>136</v>
      </c>
      <c r="HS70" s="42">
        <v>27.6</v>
      </c>
      <c r="HT70" s="42">
        <v>7.2</v>
      </c>
      <c r="HU70" s="42">
        <v>15</v>
      </c>
      <c r="HV70" s="6"/>
    </row>
    <row r="71" spans="1:239" ht="15.75" customHeight="1" x14ac:dyDescent="0.3">
      <c r="A71" s="14"/>
      <c r="B71" s="14"/>
      <c r="C71" s="82"/>
      <c r="D71" s="82"/>
      <c r="E71" s="14"/>
      <c r="F71" s="14"/>
      <c r="G71" s="14"/>
      <c r="H71" s="83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6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6"/>
      <c r="AM71" s="14"/>
      <c r="AN71" s="14"/>
      <c r="AX71" s="36"/>
      <c r="AY71" s="36"/>
      <c r="AZ71" s="36"/>
      <c r="BA71" s="36"/>
      <c r="BB71" s="36"/>
      <c r="BC71" s="36"/>
      <c r="BD71" s="36"/>
      <c r="BE71" s="36"/>
      <c r="BF71" s="36"/>
      <c r="BG71" s="36"/>
      <c r="BH71" s="36"/>
      <c r="BI71" s="36"/>
      <c r="BJ71" s="14"/>
      <c r="BK71" s="14"/>
      <c r="BL71" s="14"/>
      <c r="BM71" s="14"/>
      <c r="BN71" s="14"/>
      <c r="BO71" s="14"/>
      <c r="BP71" s="14"/>
      <c r="BQ71" s="14"/>
      <c r="BR71" s="14"/>
      <c r="BS71" s="14"/>
      <c r="BT71" s="14"/>
      <c r="BU71" s="14"/>
      <c r="BV71" s="14"/>
      <c r="BW71" s="14"/>
      <c r="BX71" s="14"/>
      <c r="BY71" s="14"/>
      <c r="BZ71" s="14"/>
      <c r="CA71" s="14"/>
      <c r="CB71" s="14"/>
      <c r="CC71" s="14"/>
      <c r="CD71" s="14"/>
      <c r="CE71" s="14"/>
      <c r="CF71" s="6"/>
      <c r="CG71" s="14"/>
      <c r="CH71" s="14"/>
      <c r="CI71" s="14"/>
      <c r="CJ71" s="14"/>
      <c r="CK71" s="14"/>
      <c r="CL71" s="14"/>
      <c r="CM71" s="14"/>
      <c r="CN71" s="14"/>
      <c r="CO71" s="14"/>
      <c r="CP71" s="14"/>
      <c r="CQ71" s="14"/>
      <c r="CR71" s="14"/>
      <c r="CS71" s="14"/>
      <c r="CT71" s="14"/>
      <c r="CU71" s="14"/>
      <c r="CV71" s="14"/>
      <c r="CW71" s="14"/>
      <c r="CX71" s="14"/>
      <c r="CY71" s="14"/>
      <c r="CZ71" s="14"/>
      <c r="DA71" s="14"/>
      <c r="DB71" s="14"/>
      <c r="DC71" s="14"/>
      <c r="DD71" s="14"/>
      <c r="DE71" s="14"/>
      <c r="DF71" s="14"/>
      <c r="DG71" s="14"/>
      <c r="DH71" s="14"/>
      <c r="DI71" s="14"/>
      <c r="DJ71" s="14"/>
      <c r="DK71" s="14"/>
      <c r="DL71" s="14"/>
      <c r="DM71" s="14"/>
      <c r="DN71" s="14"/>
      <c r="DO71" s="14"/>
      <c r="DP71" s="14"/>
      <c r="DQ71" s="6"/>
      <c r="DR71" s="14"/>
      <c r="DS71" s="14"/>
      <c r="DT71" s="14"/>
      <c r="DU71" s="14"/>
      <c r="DV71" s="14"/>
      <c r="DW71" s="14"/>
      <c r="DX71" s="14"/>
      <c r="DY71" s="14"/>
      <c r="DZ71" s="14"/>
      <c r="EA71" s="14"/>
      <c r="EB71" s="14"/>
      <c r="EC71" s="14"/>
      <c r="ED71" s="14"/>
      <c r="EE71" s="14"/>
      <c r="EF71" s="36"/>
      <c r="EG71" s="36"/>
      <c r="EH71" s="36"/>
      <c r="EI71" s="36"/>
      <c r="EJ71" s="36"/>
      <c r="EK71" s="36"/>
      <c r="EL71" s="36"/>
      <c r="EM71" s="14"/>
      <c r="EN71" s="14"/>
      <c r="EO71" s="14"/>
      <c r="EP71" s="14"/>
      <c r="EQ71" s="14"/>
      <c r="ER71" s="14"/>
      <c r="ES71" s="14"/>
      <c r="ET71" s="14"/>
      <c r="EU71" s="14"/>
      <c r="EV71" s="14"/>
      <c r="EW71" s="14"/>
      <c r="EX71" s="14"/>
      <c r="EY71" s="14"/>
      <c r="EZ71" s="14"/>
      <c r="FA71" s="14"/>
      <c r="FB71" s="14"/>
      <c r="FC71" s="14"/>
      <c r="FD71" s="14"/>
      <c r="FE71" s="14"/>
      <c r="FF71" s="14"/>
      <c r="FG71" s="14"/>
      <c r="FH71" s="14"/>
      <c r="FI71" s="14"/>
      <c r="FJ71" s="14"/>
      <c r="FK71" s="14"/>
      <c r="FL71" s="14"/>
      <c r="FM71" s="14"/>
      <c r="FN71" s="14"/>
      <c r="FO71" s="14"/>
      <c r="FP71" s="14"/>
      <c r="FQ71" s="14"/>
      <c r="FR71" s="14"/>
      <c r="FS71" s="14"/>
      <c r="FT71" s="14"/>
      <c r="FU71" s="14"/>
      <c r="FV71" s="14"/>
      <c r="FW71" s="14"/>
      <c r="FX71" s="14"/>
      <c r="FY71" s="14"/>
      <c r="FZ71" s="14"/>
      <c r="GA71" s="14"/>
      <c r="GB71" s="14"/>
      <c r="GC71" s="14"/>
      <c r="GD71" s="14"/>
      <c r="GE71" s="14"/>
      <c r="GF71" s="14"/>
      <c r="GG71" s="14"/>
      <c r="GH71" s="14"/>
      <c r="GI71" s="14"/>
      <c r="GJ71" s="14"/>
      <c r="GK71" s="14"/>
      <c r="GL71" s="14"/>
      <c r="GM71" s="14"/>
      <c r="GN71" s="14"/>
      <c r="GO71" s="14"/>
      <c r="GP71" s="14"/>
      <c r="GQ71" s="6"/>
      <c r="GR71" s="14"/>
      <c r="GS71" s="14"/>
      <c r="GT71" s="14"/>
      <c r="GU71" s="14"/>
      <c r="GV71" s="14"/>
      <c r="GW71" s="14"/>
      <c r="GX71" s="14"/>
      <c r="GY71" s="14"/>
      <c r="GZ71" s="14"/>
      <c r="HA71" s="14"/>
      <c r="HB71" s="14"/>
      <c r="HC71" s="14"/>
      <c r="HD71" s="14"/>
      <c r="HE71" s="14"/>
      <c r="HF71" s="6"/>
      <c r="HG71" s="14"/>
      <c r="HH71" s="14"/>
      <c r="HI71" s="14"/>
      <c r="HJ71" s="14"/>
      <c r="HK71" s="14"/>
      <c r="HL71" s="14"/>
      <c r="HM71" s="14"/>
      <c r="HN71" s="14"/>
      <c r="HO71" s="14"/>
      <c r="HP71" s="14"/>
      <c r="HQ71" s="14"/>
      <c r="HR71" s="14"/>
      <c r="HS71" s="14"/>
      <c r="HT71" s="14"/>
      <c r="HU71" s="14"/>
      <c r="HV71" s="6"/>
      <c r="HW71" s="15"/>
      <c r="HX71" s="15"/>
      <c r="HY71" s="15"/>
      <c r="HZ71" s="15"/>
      <c r="IA71" s="15"/>
      <c r="IB71" s="15"/>
      <c r="IC71" s="15"/>
      <c r="ID71" s="15"/>
      <c r="IE71" s="15"/>
    </row>
    <row r="72" spans="1:239" ht="15.75" customHeight="1" x14ac:dyDescent="0.3">
      <c r="A72" s="51">
        <v>61</v>
      </c>
      <c r="B72" s="52" t="s">
        <v>635</v>
      </c>
      <c r="C72" s="53">
        <v>41292</v>
      </c>
      <c r="D72" s="53">
        <v>41292</v>
      </c>
      <c r="E72" s="21">
        <f t="shared" ref="E72:E81" si="306">D72-C72</f>
        <v>0</v>
      </c>
      <c r="F72" s="52"/>
      <c r="G72" s="52" t="s">
        <v>324</v>
      </c>
      <c r="H72" s="54">
        <v>7823</v>
      </c>
      <c r="I72" s="52">
        <v>91</v>
      </c>
      <c r="J72" s="52">
        <v>170</v>
      </c>
      <c r="K72" s="52">
        <v>68</v>
      </c>
      <c r="L72" s="52" t="s">
        <v>758</v>
      </c>
      <c r="M72" s="52">
        <v>68</v>
      </c>
      <c r="N72" s="52">
        <v>81.3</v>
      </c>
      <c r="O72" s="52">
        <v>6</v>
      </c>
      <c r="P72" s="52" t="s">
        <v>512</v>
      </c>
      <c r="Q72" s="52">
        <v>1</v>
      </c>
      <c r="R72" s="52">
        <v>6</v>
      </c>
      <c r="S72" s="52" t="s">
        <v>512</v>
      </c>
      <c r="T72" s="52">
        <v>1</v>
      </c>
      <c r="U72" s="52">
        <v>4</v>
      </c>
      <c r="V72" s="52">
        <v>2</v>
      </c>
      <c r="W72" s="52">
        <v>0</v>
      </c>
      <c r="X72" s="6"/>
      <c r="Y72" s="55" t="s">
        <v>244</v>
      </c>
      <c r="Z72" s="52" t="s">
        <v>759</v>
      </c>
      <c r="AA72" s="56"/>
      <c r="AB72" s="56"/>
      <c r="AC72" s="52" t="s">
        <v>249</v>
      </c>
      <c r="AD72" s="52"/>
      <c r="AE72" s="52" t="s">
        <v>246</v>
      </c>
      <c r="AF72" s="52" t="s">
        <v>248</v>
      </c>
      <c r="AG72" s="52" t="s">
        <v>246</v>
      </c>
      <c r="AH72" s="52" t="s">
        <v>246</v>
      </c>
      <c r="AI72" s="52" t="s">
        <v>246</v>
      </c>
      <c r="AJ72" s="52" t="s">
        <v>246</v>
      </c>
      <c r="AK72" s="52">
        <v>1.96</v>
      </c>
      <c r="AL72" s="6"/>
      <c r="AM72" s="57" t="s">
        <v>350</v>
      </c>
      <c r="AN72" s="57"/>
      <c r="AO72" s="27">
        <v>1.96</v>
      </c>
      <c r="AP72" s="21">
        <v>3</v>
      </c>
      <c r="AQ72" s="21">
        <v>2.4</v>
      </c>
      <c r="AR72" s="21">
        <v>1.53</v>
      </c>
      <c r="AS72" s="21">
        <v>0.66</v>
      </c>
      <c r="AT72" s="21">
        <v>0.48</v>
      </c>
      <c r="AU72" s="21">
        <v>0.27</v>
      </c>
      <c r="AV72" s="21">
        <v>0.18</v>
      </c>
      <c r="AW72" s="21"/>
      <c r="AX72" s="28">
        <f t="shared" ref="AX72:AX81" si="307">LOGEST(AO72:AP72,AO$5:AP$5)-1</f>
        <v>0.53061224489795955</v>
      </c>
      <c r="AY72" s="28">
        <f t="shared" ref="AY72:AY81" si="308">LOGEST(AO72:AQ72,AO$5:AQ$5)-1</f>
        <v>0.10656667034497636</v>
      </c>
      <c r="AZ72" s="28">
        <f t="shared" ref="AZ72:AZ81" si="309">LOGEST(AO72:AR72,AO$5:AR$5)-1</f>
        <v>-9.2096675153729435E-2</v>
      </c>
      <c r="BA72" s="28">
        <f t="shared" ref="BA72:BB72" si="310">LOGEST(AP72:AQ72,AP$5:AQ$5)-1</f>
        <v>-0.20000000000000018</v>
      </c>
      <c r="BB72" s="28">
        <f t="shared" si="310"/>
        <v>-0.36250000000000004</v>
      </c>
      <c r="BC72" s="28">
        <f t="shared" ref="BC72:BC81" si="311">LOGEST(AP72:AR72,AP$5:AR$5)-1</f>
        <v>-0.28585715714571502</v>
      </c>
      <c r="BD72" s="28">
        <f t="shared" ref="BD72:BF72" si="312">((AP72/AO72)*100)-100</f>
        <v>53.061224489795904</v>
      </c>
      <c r="BE72" s="28">
        <f t="shared" si="312"/>
        <v>-20</v>
      </c>
      <c r="BF72" s="28">
        <f t="shared" si="312"/>
        <v>-36.249999999999993</v>
      </c>
      <c r="BG72" s="28">
        <f t="shared" ref="BG72:BG81" si="313">((AQ72/AO72)*100)-100</f>
        <v>22.448979591836732</v>
      </c>
      <c r="BH72" s="28">
        <f t="shared" ref="BH72:BH81" si="314">((AR72/AO72)*100)-100</f>
        <v>-21.938775510204081</v>
      </c>
      <c r="BI72" s="28">
        <f t="shared" ref="BI72:BI81" si="315">((AR72/AP72)*100)-100</f>
        <v>-49</v>
      </c>
      <c r="BJ72" s="3">
        <f t="shared" ref="BJ72:BL72" si="316">AP72-AO72</f>
        <v>1.04</v>
      </c>
      <c r="BK72" s="3">
        <f t="shared" si="316"/>
        <v>-0.60000000000000009</v>
      </c>
      <c r="BL72" s="3">
        <f t="shared" si="316"/>
        <v>-0.86999999999999988</v>
      </c>
      <c r="BM72" s="3">
        <f t="shared" ref="BM72:BM81" si="317">AQ72-AO72</f>
        <v>0.43999999999999995</v>
      </c>
      <c r="BN72" s="3">
        <f t="shared" ref="BN72:BN81" si="318">AR72-AO72</f>
        <v>-0.42999999999999994</v>
      </c>
      <c r="BO72" s="3">
        <f t="shared" ref="BO72:BO81" si="319">AR72-AP72</f>
        <v>-1.47</v>
      </c>
      <c r="BP72" s="55">
        <v>164.1</v>
      </c>
      <c r="BQ72" s="52">
        <v>114</v>
      </c>
      <c r="BR72" s="52">
        <v>165</v>
      </c>
      <c r="BS72" s="52">
        <v>158.9</v>
      </c>
      <c r="BT72" s="52">
        <v>138.4</v>
      </c>
      <c r="BU72" s="52">
        <v>96.9</v>
      </c>
      <c r="BV72" s="52"/>
      <c r="BW72" s="55">
        <v>36.9</v>
      </c>
      <c r="BX72" s="52">
        <v>36</v>
      </c>
      <c r="BY72" s="52">
        <v>36.5</v>
      </c>
      <c r="BZ72" s="52">
        <v>37.4</v>
      </c>
      <c r="CA72" s="52">
        <v>36.6</v>
      </c>
      <c r="CB72" s="52">
        <v>36</v>
      </c>
      <c r="CC72" s="52">
        <v>36</v>
      </c>
      <c r="CD72" s="52">
        <v>36</v>
      </c>
      <c r="CE72" s="52"/>
      <c r="CF72" s="6"/>
      <c r="CG72" s="55" t="s">
        <v>760</v>
      </c>
      <c r="CH72" s="52"/>
      <c r="CI72" s="52"/>
      <c r="CJ72" s="52"/>
      <c r="CK72" s="52"/>
      <c r="CL72" s="52"/>
      <c r="CM72" s="52"/>
      <c r="CN72" s="55" t="s">
        <v>607</v>
      </c>
      <c r="CO72" s="52"/>
      <c r="CP72" s="52"/>
      <c r="CQ72" s="52"/>
      <c r="CR72" s="52"/>
      <c r="CS72" s="52"/>
      <c r="CT72" s="52"/>
      <c r="CU72" s="55">
        <v>1</v>
      </c>
      <c r="CV72" s="52"/>
      <c r="CW72" s="52"/>
      <c r="CX72" s="52"/>
      <c r="CY72" s="52"/>
      <c r="CZ72" s="52"/>
      <c r="DA72" s="52"/>
      <c r="DB72" s="55" t="s">
        <v>266</v>
      </c>
      <c r="DC72" s="52"/>
      <c r="DD72" s="52"/>
      <c r="DE72" s="52"/>
      <c r="DF72" s="52"/>
      <c r="DG72" s="52"/>
      <c r="DH72" s="52"/>
      <c r="DI72" s="55" t="s">
        <v>761</v>
      </c>
      <c r="DJ72" s="52" t="s">
        <v>761</v>
      </c>
      <c r="DK72" s="52" t="s">
        <v>761</v>
      </c>
      <c r="DL72" s="52" t="s">
        <v>761</v>
      </c>
      <c r="DM72" s="52"/>
      <c r="DN72" s="52"/>
      <c r="DO72" s="52"/>
      <c r="DP72" s="57">
        <v>8</v>
      </c>
      <c r="DQ72" s="6"/>
      <c r="DR72" s="55">
        <v>121.8</v>
      </c>
      <c r="DS72" s="52">
        <v>85.9</v>
      </c>
      <c r="DT72" s="52">
        <v>87.3</v>
      </c>
      <c r="DU72" s="52">
        <v>99.3</v>
      </c>
      <c r="DV72" s="52">
        <v>148</v>
      </c>
      <c r="DW72" s="52">
        <v>43.3</v>
      </c>
      <c r="DX72" s="52"/>
      <c r="DY72" s="55">
        <v>0.5</v>
      </c>
      <c r="DZ72" s="52">
        <v>0.6</v>
      </c>
      <c r="EA72" s="52">
        <v>0.4</v>
      </c>
      <c r="EB72" s="52">
        <v>0.5</v>
      </c>
      <c r="EC72" s="52">
        <v>0.4</v>
      </c>
      <c r="ED72" s="52">
        <v>0.3</v>
      </c>
      <c r="EE72" s="52"/>
      <c r="EF72" s="78">
        <f t="shared" ref="EF72:EK72" si="320">DR72/DY72</f>
        <v>243.6</v>
      </c>
      <c r="EG72" s="79">
        <f t="shared" si="320"/>
        <v>143.16666666666669</v>
      </c>
      <c r="EH72" s="79">
        <f t="shared" si="320"/>
        <v>218.24999999999997</v>
      </c>
      <c r="EI72" s="79">
        <f t="shared" si="320"/>
        <v>198.6</v>
      </c>
      <c r="EJ72" s="79">
        <f t="shared" si="320"/>
        <v>370</v>
      </c>
      <c r="EK72" s="79">
        <f t="shared" si="320"/>
        <v>144.33333333333334</v>
      </c>
      <c r="EL72" s="79"/>
      <c r="EM72" s="55">
        <v>1</v>
      </c>
      <c r="EN72" s="52">
        <v>1</v>
      </c>
      <c r="EO72" s="52">
        <v>1</v>
      </c>
      <c r="EP72" s="52">
        <v>1</v>
      </c>
      <c r="EQ72" s="52">
        <v>0</v>
      </c>
      <c r="ER72" s="52">
        <v>0</v>
      </c>
      <c r="ES72" s="52"/>
      <c r="ET72" s="55">
        <v>152</v>
      </c>
      <c r="EU72" s="52">
        <v>198</v>
      </c>
      <c r="EV72" s="52">
        <v>221</v>
      </c>
      <c r="EW72" s="52">
        <v>278</v>
      </c>
      <c r="EX72" s="52">
        <v>293</v>
      </c>
      <c r="EY72" s="52">
        <v>273</v>
      </c>
      <c r="EZ72" s="52"/>
      <c r="FA72" s="55">
        <v>7.9</v>
      </c>
      <c r="FB72" s="52">
        <v>6.2</v>
      </c>
      <c r="FC72" s="52">
        <v>6.2</v>
      </c>
      <c r="FD72" s="52">
        <v>4.7</v>
      </c>
      <c r="FE72" s="52">
        <v>5.7</v>
      </c>
      <c r="FF72" s="52">
        <v>6.8</v>
      </c>
      <c r="FG72" s="52"/>
      <c r="FH72" s="55">
        <v>3</v>
      </c>
      <c r="FI72" s="52">
        <v>10</v>
      </c>
      <c r="FJ72" s="52">
        <v>9</v>
      </c>
      <c r="FK72" s="52">
        <v>11</v>
      </c>
      <c r="FL72" s="52">
        <v>15</v>
      </c>
      <c r="FM72" s="52">
        <v>15</v>
      </c>
      <c r="FN72" s="52"/>
      <c r="FO72" s="55">
        <v>109</v>
      </c>
      <c r="FP72" s="52">
        <v>99</v>
      </c>
      <c r="FQ72" s="52">
        <v>70</v>
      </c>
      <c r="FR72" s="52">
        <v>96</v>
      </c>
      <c r="FS72" s="52">
        <v>95</v>
      </c>
      <c r="FT72" s="52">
        <v>128</v>
      </c>
      <c r="FU72" s="52"/>
      <c r="FV72" s="55" t="s">
        <v>378</v>
      </c>
      <c r="FW72" s="52">
        <v>0</v>
      </c>
      <c r="FX72" s="52">
        <v>0</v>
      </c>
      <c r="FY72" s="52">
        <v>0</v>
      </c>
      <c r="FZ72" s="52">
        <v>0</v>
      </c>
      <c r="GA72" s="52">
        <v>0</v>
      </c>
      <c r="GB72" s="52"/>
      <c r="GC72" s="55">
        <v>93</v>
      </c>
      <c r="GD72" s="52">
        <v>165</v>
      </c>
      <c r="GE72" s="52">
        <v>163</v>
      </c>
      <c r="GF72" s="52">
        <v>151</v>
      </c>
      <c r="GG72" s="52">
        <v>125</v>
      </c>
      <c r="GH72" s="52">
        <v>104</v>
      </c>
      <c r="GI72" s="52"/>
      <c r="GJ72" s="55">
        <v>395</v>
      </c>
      <c r="GK72" s="52">
        <v>1470</v>
      </c>
      <c r="GL72" s="52">
        <v>2200</v>
      </c>
      <c r="GM72" s="52">
        <v>2360</v>
      </c>
      <c r="GN72" s="52">
        <v>1470</v>
      </c>
      <c r="GO72" s="52">
        <v>560</v>
      </c>
      <c r="GP72" s="52"/>
      <c r="GQ72" s="6"/>
      <c r="GR72" s="55">
        <v>16</v>
      </c>
      <c r="GS72" s="52">
        <v>90</v>
      </c>
      <c r="GT72" s="55">
        <v>12</v>
      </c>
      <c r="GU72" s="52">
        <v>45</v>
      </c>
      <c r="GV72" s="55">
        <v>12</v>
      </c>
      <c r="GW72" s="52">
        <v>45</v>
      </c>
      <c r="GX72" s="55">
        <v>11</v>
      </c>
      <c r="GY72" s="52">
        <v>45</v>
      </c>
      <c r="GZ72" s="55">
        <v>7</v>
      </c>
      <c r="HA72" s="52">
        <v>18</v>
      </c>
      <c r="HB72" s="55">
        <v>9</v>
      </c>
      <c r="HC72" s="52">
        <v>18</v>
      </c>
      <c r="HD72" s="55"/>
      <c r="HE72" s="52"/>
      <c r="HF72" s="6"/>
      <c r="HG72" s="52">
        <v>91</v>
      </c>
      <c r="HH72" s="52">
        <v>138</v>
      </c>
      <c r="HI72" s="52">
        <v>89</v>
      </c>
      <c r="HJ72" s="52">
        <v>37</v>
      </c>
      <c r="HK72" s="52">
        <v>1</v>
      </c>
      <c r="HL72" s="52">
        <v>81</v>
      </c>
      <c r="HM72" s="52">
        <v>0.5</v>
      </c>
      <c r="HN72" s="52">
        <v>5</v>
      </c>
      <c r="HO72" s="52">
        <v>56</v>
      </c>
      <c r="HP72" s="52">
        <v>13.1</v>
      </c>
      <c r="HQ72" s="52">
        <v>3.38</v>
      </c>
      <c r="HR72" s="52">
        <v>138.4</v>
      </c>
      <c r="HS72" s="52">
        <v>26.3</v>
      </c>
      <c r="HT72" s="52">
        <v>7.9</v>
      </c>
      <c r="HU72" s="52">
        <v>15</v>
      </c>
      <c r="HV72" s="6"/>
    </row>
    <row r="73" spans="1:239" ht="15.75" customHeight="1" x14ac:dyDescent="0.3">
      <c r="A73" s="3">
        <v>62</v>
      </c>
      <c r="B73" s="21" t="s">
        <v>239</v>
      </c>
      <c r="C73" s="22">
        <v>41285</v>
      </c>
      <c r="D73" s="22">
        <v>41285</v>
      </c>
      <c r="E73" s="21">
        <f t="shared" si="306"/>
        <v>0</v>
      </c>
      <c r="F73" s="21" t="s">
        <v>240</v>
      </c>
      <c r="G73" s="21"/>
      <c r="H73" s="23">
        <v>11773</v>
      </c>
      <c r="I73" s="21">
        <v>80</v>
      </c>
      <c r="J73" s="21">
        <v>184</v>
      </c>
      <c r="K73" s="21">
        <v>90</v>
      </c>
      <c r="L73" s="21" t="s">
        <v>762</v>
      </c>
      <c r="M73" s="21">
        <v>82</v>
      </c>
      <c r="N73" s="21">
        <v>93.6</v>
      </c>
      <c r="O73" s="21">
        <v>12</v>
      </c>
      <c r="P73" s="21" t="s">
        <v>450</v>
      </c>
      <c r="Q73" s="21">
        <v>1</v>
      </c>
      <c r="R73" s="21">
        <v>14</v>
      </c>
      <c r="S73" s="21" t="s">
        <v>548</v>
      </c>
      <c r="T73" s="21">
        <v>2</v>
      </c>
      <c r="U73" s="21">
        <v>10</v>
      </c>
      <c r="V73" s="21">
        <v>1</v>
      </c>
      <c r="W73" s="21">
        <v>0</v>
      </c>
      <c r="X73" s="6"/>
      <c r="Y73" s="24" t="s">
        <v>244</v>
      </c>
      <c r="Z73" s="21" t="s">
        <v>763</v>
      </c>
      <c r="AA73" s="25"/>
      <c r="AB73" s="25"/>
      <c r="AC73" s="21" t="s">
        <v>249</v>
      </c>
      <c r="AD73" s="21"/>
      <c r="AE73" s="21" t="s">
        <v>249</v>
      </c>
      <c r="AF73" s="21"/>
      <c r="AG73" s="21" t="s">
        <v>246</v>
      </c>
      <c r="AH73" s="21" t="s">
        <v>246</v>
      </c>
      <c r="AI73" s="21" t="s">
        <v>246</v>
      </c>
      <c r="AJ73" s="21" t="s">
        <v>249</v>
      </c>
      <c r="AK73" s="21">
        <v>0.36</v>
      </c>
      <c r="AL73" s="6"/>
      <c r="AM73" s="26" t="s">
        <v>350</v>
      </c>
      <c r="AN73" s="26"/>
      <c r="AO73" s="27">
        <v>0.36</v>
      </c>
      <c r="AP73" s="21">
        <v>0.3</v>
      </c>
      <c r="AQ73" s="21">
        <v>0.28000000000000003</v>
      </c>
      <c r="AR73" s="21">
        <v>0.28000000000000003</v>
      </c>
      <c r="AS73" s="21">
        <v>0.37</v>
      </c>
      <c r="AT73" s="21">
        <v>0.31</v>
      </c>
      <c r="AU73" s="21">
        <v>0.28000000000000003</v>
      </c>
      <c r="AV73" s="21">
        <v>0.18</v>
      </c>
      <c r="AW73" s="21"/>
      <c r="AX73" s="28">
        <f t="shared" si="307"/>
        <v>-0.16666666666666674</v>
      </c>
      <c r="AY73" s="28">
        <f t="shared" si="308"/>
        <v>-0.11808289631180302</v>
      </c>
      <c r="AZ73" s="28">
        <f t="shared" si="309"/>
        <v>-7.8998501445332714E-2</v>
      </c>
      <c r="BA73" s="28">
        <f t="shared" ref="BA73:BB73" si="321">LOGEST(AP73:AQ73,AP$5:AQ$5)-1</f>
        <v>-6.666666666666643E-2</v>
      </c>
      <c r="BB73" s="28">
        <f t="shared" si="321"/>
        <v>0</v>
      </c>
      <c r="BC73" s="28">
        <f t="shared" si="311"/>
        <v>-3.3908216920704004E-2</v>
      </c>
      <c r="BD73" s="28">
        <f t="shared" ref="BD73:BF73" si="322">((AP73/AO73)*100)-100</f>
        <v>-16.666666666666657</v>
      </c>
      <c r="BE73" s="28">
        <f t="shared" si="322"/>
        <v>-6.6666666666666572</v>
      </c>
      <c r="BF73" s="28">
        <f t="shared" si="322"/>
        <v>0</v>
      </c>
      <c r="BG73" s="28">
        <f t="shared" si="313"/>
        <v>-22.222222222222214</v>
      </c>
      <c r="BH73" s="28">
        <f t="shared" si="314"/>
        <v>-22.222222222222214</v>
      </c>
      <c r="BI73" s="28">
        <f t="shared" si="315"/>
        <v>-6.6666666666666572</v>
      </c>
      <c r="BJ73" s="3">
        <f t="shared" ref="BJ73:BL73" si="323">AP73-AO73</f>
        <v>-0.06</v>
      </c>
      <c r="BK73" s="3">
        <f t="shared" si="323"/>
        <v>-1.9999999999999962E-2</v>
      </c>
      <c r="BL73" s="3">
        <f t="shared" si="323"/>
        <v>0</v>
      </c>
      <c r="BM73" s="3">
        <f t="shared" si="317"/>
        <v>-7.999999999999996E-2</v>
      </c>
      <c r="BN73" s="3">
        <f t="shared" si="318"/>
        <v>-7.999999999999996E-2</v>
      </c>
      <c r="BO73" s="3">
        <f t="shared" si="319"/>
        <v>-1.9999999999999962E-2</v>
      </c>
      <c r="BP73" s="24">
        <v>151</v>
      </c>
      <c r="BQ73" s="21">
        <v>159</v>
      </c>
      <c r="BR73" s="21">
        <v>187.3</v>
      </c>
      <c r="BS73" s="21">
        <v>230</v>
      </c>
      <c r="BT73" s="21"/>
      <c r="BU73" s="21"/>
      <c r="BV73" s="21"/>
      <c r="BW73" s="24">
        <v>36</v>
      </c>
      <c r="BX73" s="21">
        <v>37</v>
      </c>
      <c r="BY73" s="21">
        <v>37.9</v>
      </c>
      <c r="BZ73" s="21">
        <v>38.1</v>
      </c>
      <c r="CA73" s="21">
        <v>37.4</v>
      </c>
      <c r="CB73" s="21">
        <v>38</v>
      </c>
      <c r="CC73" s="21">
        <v>37.5</v>
      </c>
      <c r="CD73" s="21">
        <v>36</v>
      </c>
      <c r="CE73" s="21"/>
      <c r="CF73" s="6"/>
      <c r="CG73" s="24" t="s">
        <v>764</v>
      </c>
      <c r="CH73" s="21"/>
      <c r="CI73" s="21"/>
      <c r="CJ73" s="21"/>
      <c r="CK73" s="21"/>
      <c r="CL73" s="21"/>
      <c r="CM73" s="21"/>
      <c r="CN73" s="24" t="s">
        <v>765</v>
      </c>
      <c r="CO73" s="21"/>
      <c r="CP73" s="21"/>
      <c r="CQ73" s="21"/>
      <c r="CR73" s="21"/>
      <c r="CS73" s="21"/>
      <c r="CT73" s="21"/>
      <c r="CU73" s="24">
        <v>2</v>
      </c>
      <c r="CV73" s="21"/>
      <c r="CW73" s="21"/>
      <c r="CX73" s="21"/>
      <c r="CY73" s="21"/>
      <c r="CZ73" s="21"/>
      <c r="DA73" s="21"/>
      <c r="DB73" s="24" t="s">
        <v>748</v>
      </c>
      <c r="DC73" s="21"/>
      <c r="DD73" s="21"/>
      <c r="DE73" s="21"/>
      <c r="DF73" s="21"/>
      <c r="DG73" s="21"/>
      <c r="DH73" s="21"/>
      <c r="DI73" s="24" t="s">
        <v>400</v>
      </c>
      <c r="DJ73" s="21" t="s">
        <v>400</v>
      </c>
      <c r="DK73" s="21" t="s">
        <v>400</v>
      </c>
      <c r="DL73" s="21" t="s">
        <v>400</v>
      </c>
      <c r="DM73" s="21"/>
      <c r="DN73" s="21"/>
      <c r="DO73" s="21"/>
      <c r="DP73" s="26">
        <v>8</v>
      </c>
      <c r="DQ73" s="6"/>
      <c r="DR73" s="24">
        <v>69.8</v>
      </c>
      <c r="DS73" s="21">
        <v>98.4</v>
      </c>
      <c r="DT73" s="21">
        <v>79.8</v>
      </c>
      <c r="DU73" s="21">
        <v>75.8</v>
      </c>
      <c r="DV73" s="21">
        <v>73.8</v>
      </c>
      <c r="DW73" s="21">
        <v>52.1</v>
      </c>
      <c r="DX73" s="21"/>
      <c r="DY73" s="24">
        <v>0.5</v>
      </c>
      <c r="DZ73" s="21">
        <v>0.45</v>
      </c>
      <c r="EA73" s="21">
        <v>0.4</v>
      </c>
      <c r="EB73" s="21">
        <v>0.5</v>
      </c>
      <c r="EC73" s="21">
        <v>0.5</v>
      </c>
      <c r="ED73" s="21">
        <v>0.5</v>
      </c>
      <c r="EE73" s="21"/>
      <c r="EF73" s="29">
        <f t="shared" ref="EF73:EK73" si="324">DR73/DY73</f>
        <v>139.6</v>
      </c>
      <c r="EG73" s="79">
        <f t="shared" si="324"/>
        <v>218.66666666666669</v>
      </c>
      <c r="EH73" s="79">
        <f t="shared" si="324"/>
        <v>199.49999999999997</v>
      </c>
      <c r="EI73" s="79">
        <f t="shared" si="324"/>
        <v>151.6</v>
      </c>
      <c r="EJ73" s="79">
        <f t="shared" si="324"/>
        <v>147.6</v>
      </c>
      <c r="EK73" s="79">
        <f t="shared" si="324"/>
        <v>104.2</v>
      </c>
      <c r="EL73" s="79"/>
      <c r="EM73" s="24">
        <v>1</v>
      </c>
      <c r="EN73" s="21">
        <v>1</v>
      </c>
      <c r="EO73" s="21">
        <v>1</v>
      </c>
      <c r="EP73" s="21">
        <v>1</v>
      </c>
      <c r="EQ73" s="21">
        <v>1</v>
      </c>
      <c r="ER73" s="21">
        <v>0</v>
      </c>
      <c r="ES73" s="21"/>
      <c r="ET73" s="24">
        <v>205</v>
      </c>
      <c r="EU73" s="21">
        <v>181</v>
      </c>
      <c r="EV73" s="21">
        <v>173</v>
      </c>
      <c r="EW73" s="21">
        <v>218</v>
      </c>
      <c r="EX73" s="21">
        <v>248</v>
      </c>
      <c r="EY73" s="21">
        <v>289</v>
      </c>
      <c r="EZ73" s="21"/>
      <c r="FA73" s="24">
        <v>12</v>
      </c>
      <c r="FB73" s="21">
        <v>8.5</v>
      </c>
      <c r="FC73" s="21">
        <v>23.2</v>
      </c>
      <c r="FD73" s="21">
        <v>10.1</v>
      </c>
      <c r="FE73" s="21">
        <v>10.1</v>
      </c>
      <c r="FF73" s="21">
        <v>9.6</v>
      </c>
      <c r="FG73" s="21"/>
      <c r="FH73" s="24">
        <v>6</v>
      </c>
      <c r="FI73" s="21">
        <v>7</v>
      </c>
      <c r="FJ73" s="21">
        <v>6</v>
      </c>
      <c r="FK73" s="21">
        <v>9</v>
      </c>
      <c r="FL73" s="21">
        <v>9</v>
      </c>
      <c r="FM73" s="21">
        <v>9</v>
      </c>
      <c r="FN73" s="21"/>
      <c r="FO73" s="24">
        <v>65</v>
      </c>
      <c r="FP73" s="21">
        <v>78</v>
      </c>
      <c r="FQ73" s="21">
        <v>65</v>
      </c>
      <c r="FR73" s="21">
        <v>91</v>
      </c>
      <c r="FS73" s="21">
        <v>88</v>
      </c>
      <c r="FT73" s="21">
        <v>85</v>
      </c>
      <c r="FU73" s="21"/>
      <c r="FV73" s="24" t="s">
        <v>345</v>
      </c>
      <c r="FW73" s="21">
        <v>0</v>
      </c>
      <c r="FX73" s="21">
        <v>0</v>
      </c>
      <c r="FY73" s="21">
        <v>0</v>
      </c>
      <c r="FZ73" s="21">
        <v>0</v>
      </c>
      <c r="GA73" s="21">
        <v>0</v>
      </c>
      <c r="GB73" s="21"/>
      <c r="GC73" s="24">
        <v>151</v>
      </c>
      <c r="GD73" s="21">
        <v>113</v>
      </c>
      <c r="GE73" s="21">
        <v>138</v>
      </c>
      <c r="GF73" s="21">
        <v>136</v>
      </c>
      <c r="GG73" s="21">
        <v>122</v>
      </c>
      <c r="GH73" s="21">
        <v>91</v>
      </c>
      <c r="GI73" s="21"/>
      <c r="GJ73" s="24">
        <v>2260</v>
      </c>
      <c r="GK73" s="21">
        <v>2720</v>
      </c>
      <c r="GL73" s="21">
        <v>1720</v>
      </c>
      <c r="GM73" s="21">
        <v>2360</v>
      </c>
      <c r="GN73" s="21">
        <v>2810</v>
      </c>
      <c r="GO73" s="21">
        <v>1080</v>
      </c>
      <c r="GP73" s="21"/>
      <c r="GQ73" s="6"/>
      <c r="GR73" s="24">
        <v>13</v>
      </c>
      <c r="GS73" s="21">
        <v>55</v>
      </c>
      <c r="GT73" s="24">
        <v>12</v>
      </c>
      <c r="GU73" s="21">
        <v>45</v>
      </c>
      <c r="GV73" s="24">
        <v>15</v>
      </c>
      <c r="GW73" s="21">
        <v>80</v>
      </c>
      <c r="GX73" s="24">
        <v>13</v>
      </c>
      <c r="GY73" s="21">
        <v>55</v>
      </c>
      <c r="GZ73" s="24">
        <v>13</v>
      </c>
      <c r="HA73" s="21">
        <v>55</v>
      </c>
      <c r="HB73" s="24">
        <v>12</v>
      </c>
      <c r="HC73" s="21">
        <v>45</v>
      </c>
      <c r="HD73" s="24">
        <v>12</v>
      </c>
      <c r="HE73" s="21">
        <v>45</v>
      </c>
      <c r="HF73" s="6"/>
      <c r="HG73" s="21">
        <v>81</v>
      </c>
      <c r="HH73" s="21">
        <v>130</v>
      </c>
      <c r="HI73" s="21">
        <v>170</v>
      </c>
      <c r="HJ73" s="21">
        <v>38.5</v>
      </c>
      <c r="HK73" s="21">
        <v>1</v>
      </c>
      <c r="HL73" s="21">
        <v>69.8</v>
      </c>
      <c r="HM73" s="21">
        <v>0.5</v>
      </c>
      <c r="HN73" s="21">
        <v>30</v>
      </c>
      <c r="HO73" s="21">
        <v>40</v>
      </c>
      <c r="HP73" s="21">
        <v>11.11</v>
      </c>
      <c r="HQ73" s="21">
        <v>3.07</v>
      </c>
      <c r="HR73" s="21">
        <v>142</v>
      </c>
      <c r="HS73" s="21">
        <v>23.8</v>
      </c>
      <c r="HT73" s="21">
        <v>12</v>
      </c>
      <c r="HU73" s="21">
        <v>3</v>
      </c>
      <c r="HV73" s="6"/>
    </row>
    <row r="74" spans="1:239" ht="15.75" customHeight="1" x14ac:dyDescent="0.3">
      <c r="A74" s="3">
        <v>63</v>
      </c>
      <c r="B74" s="21" t="s">
        <v>239</v>
      </c>
      <c r="C74" s="22">
        <v>41270</v>
      </c>
      <c r="D74" s="22">
        <v>41270</v>
      </c>
      <c r="E74" s="21">
        <f t="shared" si="306"/>
        <v>0</v>
      </c>
      <c r="F74" s="21" t="s">
        <v>240</v>
      </c>
      <c r="G74" s="21"/>
      <c r="H74" s="23">
        <v>32889</v>
      </c>
      <c r="I74" s="21">
        <v>23</v>
      </c>
      <c r="J74" s="21"/>
      <c r="K74" s="21"/>
      <c r="L74" s="21" t="s">
        <v>766</v>
      </c>
      <c r="M74" s="21">
        <v>26</v>
      </c>
      <c r="N74" s="21">
        <v>7.2</v>
      </c>
      <c r="O74" s="21">
        <v>26</v>
      </c>
      <c r="P74" s="21" t="s">
        <v>512</v>
      </c>
      <c r="Q74" s="21">
        <v>1</v>
      </c>
      <c r="R74" s="21">
        <v>26</v>
      </c>
      <c r="S74" s="21" t="s">
        <v>512</v>
      </c>
      <c r="T74" s="21">
        <v>1</v>
      </c>
      <c r="U74" s="21">
        <v>16</v>
      </c>
      <c r="V74" s="21">
        <v>0</v>
      </c>
      <c r="W74" s="21">
        <v>0</v>
      </c>
      <c r="X74" s="6"/>
      <c r="Y74" s="24" t="s">
        <v>513</v>
      </c>
      <c r="Z74" s="21" t="s">
        <v>337</v>
      </c>
      <c r="AA74" s="25"/>
      <c r="AB74" s="25"/>
      <c r="AC74" s="21" t="s">
        <v>246</v>
      </c>
      <c r="AD74" s="21" t="s">
        <v>247</v>
      </c>
      <c r="AE74" s="21" t="s">
        <v>246</v>
      </c>
      <c r="AF74" s="21" t="s">
        <v>248</v>
      </c>
      <c r="AG74" s="21" t="s">
        <v>246</v>
      </c>
      <c r="AH74" s="21" t="s">
        <v>249</v>
      </c>
      <c r="AI74" s="21" t="s">
        <v>249</v>
      </c>
      <c r="AJ74" s="21" t="s">
        <v>249</v>
      </c>
      <c r="AK74" s="21">
        <v>0.08</v>
      </c>
      <c r="AL74" s="6"/>
      <c r="AM74" s="26" t="s">
        <v>350</v>
      </c>
      <c r="AN74" s="26"/>
      <c r="AO74" s="27">
        <v>0.1</v>
      </c>
      <c r="AP74" s="21">
        <v>0.08</v>
      </c>
      <c r="AQ74" s="21">
        <v>0.08</v>
      </c>
      <c r="AR74" s="21">
        <v>0.09</v>
      </c>
      <c r="AS74" s="21">
        <v>0.14000000000000001</v>
      </c>
      <c r="AT74" s="21">
        <v>0.28000000000000003</v>
      </c>
      <c r="AU74" s="21">
        <v>4.18</v>
      </c>
      <c r="AV74" s="21">
        <v>2.06</v>
      </c>
      <c r="AW74" s="21">
        <v>1.34</v>
      </c>
      <c r="AX74" s="28">
        <f t="shared" si="307"/>
        <v>-0.20000000000000029</v>
      </c>
      <c r="AY74" s="28">
        <f t="shared" si="308"/>
        <v>-0.10557280900008437</v>
      </c>
      <c r="AZ74" s="28">
        <f t="shared" si="309"/>
        <v>-3.1113838802736771E-2</v>
      </c>
      <c r="BA74" s="28">
        <f t="shared" ref="BA74:BB74" si="325">LOGEST(AP74:AQ74,AP$5:AQ$5)-1</f>
        <v>0</v>
      </c>
      <c r="BB74" s="28">
        <f t="shared" si="325"/>
        <v>0.125</v>
      </c>
      <c r="BC74" s="28">
        <f t="shared" si="311"/>
        <v>6.0660171779821193E-2</v>
      </c>
      <c r="BD74" s="28">
        <f t="shared" ref="BD74:BF74" si="326">((AP74/AO74)*100)-100</f>
        <v>-20</v>
      </c>
      <c r="BE74" s="28">
        <f t="shared" si="326"/>
        <v>0</v>
      </c>
      <c r="BF74" s="28">
        <f t="shared" si="326"/>
        <v>12.5</v>
      </c>
      <c r="BG74" s="28">
        <f t="shared" si="313"/>
        <v>-20</v>
      </c>
      <c r="BH74" s="28">
        <f t="shared" si="314"/>
        <v>-10.000000000000014</v>
      </c>
      <c r="BI74" s="28">
        <f t="shared" si="315"/>
        <v>12.5</v>
      </c>
      <c r="BJ74" s="3">
        <f t="shared" ref="BJ74:BL74" si="327">AP74-AO74</f>
        <v>-2.0000000000000004E-2</v>
      </c>
      <c r="BK74" s="3">
        <f t="shared" si="327"/>
        <v>0</v>
      </c>
      <c r="BL74" s="3">
        <f t="shared" si="327"/>
        <v>9.999999999999995E-3</v>
      </c>
      <c r="BM74" s="3">
        <f t="shared" si="317"/>
        <v>-2.0000000000000004E-2</v>
      </c>
      <c r="BN74" s="3">
        <f t="shared" si="318"/>
        <v>-1.0000000000000009E-2</v>
      </c>
      <c r="BO74" s="3">
        <f t="shared" si="319"/>
        <v>9.999999999999995E-3</v>
      </c>
      <c r="BP74" s="24">
        <v>95</v>
      </c>
      <c r="BQ74" s="21">
        <v>166.4</v>
      </c>
      <c r="BR74" s="21">
        <v>188.4</v>
      </c>
      <c r="BS74" s="21">
        <v>273</v>
      </c>
      <c r="BT74" s="21">
        <v>228.3</v>
      </c>
      <c r="BU74" s="21">
        <v>186.5</v>
      </c>
      <c r="BV74" s="21">
        <v>101</v>
      </c>
      <c r="BW74" s="24">
        <v>37</v>
      </c>
      <c r="BX74" s="21">
        <v>38</v>
      </c>
      <c r="BY74" s="21">
        <v>38</v>
      </c>
      <c r="BZ74" s="21">
        <v>38</v>
      </c>
      <c r="CA74" s="21">
        <v>37.6</v>
      </c>
      <c r="CB74" s="21">
        <v>36</v>
      </c>
      <c r="CC74" s="21">
        <v>37</v>
      </c>
      <c r="CD74" s="21">
        <v>36</v>
      </c>
      <c r="CE74" s="21">
        <v>36.6</v>
      </c>
      <c r="CF74" s="6"/>
      <c r="CG74" s="24" t="s">
        <v>767</v>
      </c>
      <c r="CH74" s="21"/>
      <c r="CI74" s="21"/>
      <c r="CJ74" s="21"/>
      <c r="CK74" s="21" t="s">
        <v>768</v>
      </c>
      <c r="CL74" s="21"/>
      <c r="CM74" s="21"/>
      <c r="CN74" s="24" t="s">
        <v>331</v>
      </c>
      <c r="CO74" s="21"/>
      <c r="CP74" s="21"/>
      <c r="CQ74" s="21"/>
      <c r="CR74" s="21" t="s">
        <v>769</v>
      </c>
      <c r="CS74" s="21"/>
      <c r="CT74" s="21"/>
      <c r="CU74" s="24"/>
      <c r="CV74" s="21"/>
      <c r="CW74" s="21"/>
      <c r="CX74" s="21">
        <v>3</v>
      </c>
      <c r="CY74" s="21"/>
      <c r="CZ74" s="21"/>
      <c r="DA74" s="21"/>
      <c r="DB74" s="24" t="s">
        <v>266</v>
      </c>
      <c r="DC74" s="21"/>
      <c r="DD74" s="21"/>
      <c r="DE74" s="21"/>
      <c r="DF74" s="21"/>
      <c r="DG74" s="21"/>
      <c r="DH74" s="21"/>
      <c r="DI74" s="24" t="s">
        <v>770</v>
      </c>
      <c r="DJ74" s="21" t="s">
        <v>771</v>
      </c>
      <c r="DK74" s="21" t="s">
        <v>771</v>
      </c>
      <c r="DL74" s="21" t="s">
        <v>772</v>
      </c>
      <c r="DM74" s="21" t="s">
        <v>773</v>
      </c>
      <c r="DN74" s="21" t="s">
        <v>772</v>
      </c>
      <c r="DO74" s="21" t="s">
        <v>774</v>
      </c>
      <c r="DP74" s="26">
        <v>9</v>
      </c>
      <c r="DQ74" s="6"/>
      <c r="DR74" s="24">
        <v>105.5</v>
      </c>
      <c r="DS74" s="21">
        <v>77.7</v>
      </c>
      <c r="DT74" s="21">
        <v>77.8</v>
      </c>
      <c r="DU74" s="21">
        <v>64</v>
      </c>
      <c r="DV74" s="21">
        <v>94.3</v>
      </c>
      <c r="DW74" s="21">
        <v>89.4</v>
      </c>
      <c r="DX74" s="21">
        <v>102.9</v>
      </c>
      <c r="DY74" s="24">
        <v>0.6</v>
      </c>
      <c r="DZ74" s="21">
        <v>0.6</v>
      </c>
      <c r="EA74" s="21">
        <v>0.4</v>
      </c>
      <c r="EB74" s="21">
        <v>0.4</v>
      </c>
      <c r="EC74" s="21">
        <v>0.1</v>
      </c>
      <c r="ED74" s="21">
        <v>0.1</v>
      </c>
      <c r="EE74" s="21">
        <v>0.9</v>
      </c>
      <c r="EF74" s="29">
        <f t="shared" ref="EF74:EL74" si="328">DR74/DY74</f>
        <v>175.83333333333334</v>
      </c>
      <c r="EG74" s="79">
        <f t="shared" si="328"/>
        <v>129.5</v>
      </c>
      <c r="EH74" s="79">
        <f t="shared" si="328"/>
        <v>194.49999999999997</v>
      </c>
      <c r="EI74" s="79">
        <f t="shared" si="328"/>
        <v>160</v>
      </c>
      <c r="EJ74" s="79">
        <f t="shared" si="328"/>
        <v>942.99999999999989</v>
      </c>
      <c r="EK74" s="79">
        <f t="shared" si="328"/>
        <v>894</v>
      </c>
      <c r="EL74" s="79">
        <f t="shared" si="328"/>
        <v>114.33333333333334</v>
      </c>
      <c r="EM74" s="24">
        <v>0</v>
      </c>
      <c r="EN74" s="21">
        <v>0</v>
      </c>
      <c r="EO74" s="21">
        <v>0</v>
      </c>
      <c r="EP74" s="21">
        <v>0</v>
      </c>
      <c r="EQ74" s="21">
        <v>1</v>
      </c>
      <c r="ER74" s="21">
        <v>1</v>
      </c>
      <c r="ES74" s="21">
        <v>1</v>
      </c>
      <c r="ET74" s="24">
        <v>519</v>
      </c>
      <c r="EU74" s="21">
        <v>449</v>
      </c>
      <c r="EV74" s="21">
        <v>428</v>
      </c>
      <c r="EW74" s="21">
        <v>515</v>
      </c>
      <c r="EX74" s="21">
        <v>451</v>
      </c>
      <c r="EY74" s="21">
        <v>384</v>
      </c>
      <c r="EZ74" s="21">
        <v>394</v>
      </c>
      <c r="FA74" s="24">
        <v>5.6</v>
      </c>
      <c r="FB74" s="21">
        <v>5.5</v>
      </c>
      <c r="FC74" s="21">
        <v>12.7</v>
      </c>
      <c r="FD74" s="21">
        <v>10</v>
      </c>
      <c r="FE74" s="21">
        <v>10</v>
      </c>
      <c r="FF74" s="21">
        <v>6.9</v>
      </c>
      <c r="FG74" s="21">
        <v>5.3</v>
      </c>
      <c r="FH74" s="24">
        <v>15</v>
      </c>
      <c r="FI74" s="21">
        <v>15</v>
      </c>
      <c r="FJ74" s="21">
        <v>15</v>
      </c>
      <c r="FK74" s="21">
        <v>15</v>
      </c>
      <c r="FL74" s="21">
        <v>3</v>
      </c>
      <c r="FM74" s="21">
        <v>3</v>
      </c>
      <c r="FN74" s="21">
        <v>3</v>
      </c>
      <c r="FO74" s="24">
        <v>101</v>
      </c>
      <c r="FP74" s="21">
        <v>84</v>
      </c>
      <c r="FQ74" s="21">
        <v>84</v>
      </c>
      <c r="FR74" s="21">
        <v>77</v>
      </c>
      <c r="FS74" s="21">
        <v>68</v>
      </c>
      <c r="FT74" s="21">
        <v>82</v>
      </c>
      <c r="FU74" s="21">
        <v>72</v>
      </c>
      <c r="FV74" s="24">
        <v>0</v>
      </c>
      <c r="FW74" s="21">
        <v>0</v>
      </c>
      <c r="FX74" s="21">
        <v>0</v>
      </c>
      <c r="FY74" s="21">
        <v>0</v>
      </c>
      <c r="FZ74" s="21">
        <v>0</v>
      </c>
      <c r="GA74" s="21">
        <v>0</v>
      </c>
      <c r="GB74" s="21">
        <v>0</v>
      </c>
      <c r="GC74" s="24">
        <v>41</v>
      </c>
      <c r="GD74" s="21">
        <v>54</v>
      </c>
      <c r="GE74" s="21">
        <v>49</v>
      </c>
      <c r="GF74" s="21">
        <v>41</v>
      </c>
      <c r="GG74" s="21">
        <v>41</v>
      </c>
      <c r="GH74" s="21">
        <v>42</v>
      </c>
      <c r="GI74" s="21">
        <v>38</v>
      </c>
      <c r="GJ74" s="24">
        <v>2390</v>
      </c>
      <c r="GK74" s="21">
        <v>2150</v>
      </c>
      <c r="GL74" s="21">
        <v>1150</v>
      </c>
      <c r="GM74" s="21">
        <v>2230</v>
      </c>
      <c r="GN74" s="21">
        <v>2280</v>
      </c>
      <c r="GO74" s="21">
        <v>2140</v>
      </c>
      <c r="GP74" s="21">
        <v>1510</v>
      </c>
      <c r="GQ74" s="6"/>
      <c r="GR74" s="24">
        <v>8</v>
      </c>
      <c r="GS74" s="21">
        <v>18</v>
      </c>
      <c r="GT74" s="24">
        <v>8</v>
      </c>
      <c r="GU74" s="21">
        <v>18</v>
      </c>
      <c r="GV74" s="24">
        <v>10</v>
      </c>
      <c r="GW74" s="21">
        <v>45</v>
      </c>
      <c r="GX74" s="24">
        <v>9</v>
      </c>
      <c r="GY74" s="21">
        <v>18</v>
      </c>
      <c r="GZ74" s="24">
        <v>16</v>
      </c>
      <c r="HA74" s="21">
        <v>90</v>
      </c>
      <c r="HB74" s="24">
        <v>15</v>
      </c>
      <c r="HC74" s="21">
        <v>80</v>
      </c>
      <c r="HD74" s="24">
        <v>13</v>
      </c>
      <c r="HE74" s="21">
        <v>55</v>
      </c>
      <c r="HF74" s="6"/>
      <c r="HG74" s="21"/>
      <c r="HH74" s="21"/>
      <c r="HI74" s="21"/>
      <c r="HJ74" s="21"/>
      <c r="HK74" s="21"/>
      <c r="HL74" s="21"/>
      <c r="HM74" s="21"/>
      <c r="HN74" s="21"/>
      <c r="HO74" s="21"/>
      <c r="HP74" s="21"/>
      <c r="HQ74" s="21"/>
      <c r="HR74" s="21"/>
      <c r="HS74" s="21"/>
      <c r="HT74" s="21"/>
      <c r="HU74" s="21">
        <v>15</v>
      </c>
      <c r="HV74" s="6"/>
    </row>
    <row r="75" spans="1:239" ht="15.75" customHeight="1" x14ac:dyDescent="0.3">
      <c r="A75" s="3">
        <v>64</v>
      </c>
      <c r="B75" s="21" t="s">
        <v>239</v>
      </c>
      <c r="C75" s="22">
        <v>41294</v>
      </c>
      <c r="D75" s="22">
        <v>41294</v>
      </c>
      <c r="E75" s="21">
        <f t="shared" si="306"/>
        <v>0</v>
      </c>
      <c r="F75" s="21" t="s">
        <v>775</v>
      </c>
      <c r="G75" s="21"/>
      <c r="H75" s="23">
        <v>20614</v>
      </c>
      <c r="I75" s="21">
        <v>56</v>
      </c>
      <c r="J75" s="21">
        <v>165</v>
      </c>
      <c r="K75" s="21">
        <v>80</v>
      </c>
      <c r="L75" s="21" t="s">
        <v>776</v>
      </c>
      <c r="M75" s="21">
        <v>65</v>
      </c>
      <c r="N75" s="21">
        <v>76</v>
      </c>
      <c r="O75" s="21">
        <v>9</v>
      </c>
      <c r="P75" s="21" t="s">
        <v>450</v>
      </c>
      <c r="Q75" s="21">
        <v>1</v>
      </c>
      <c r="R75" s="21">
        <v>10</v>
      </c>
      <c r="S75" s="21" t="s">
        <v>548</v>
      </c>
      <c r="T75" s="21">
        <v>2</v>
      </c>
      <c r="U75" s="21">
        <v>5</v>
      </c>
      <c r="V75" s="21">
        <v>4</v>
      </c>
      <c r="W75" s="21">
        <v>0</v>
      </c>
      <c r="X75" s="6"/>
      <c r="Y75" s="24" t="s">
        <v>244</v>
      </c>
      <c r="Z75" s="21" t="s">
        <v>337</v>
      </c>
      <c r="AA75" s="25"/>
      <c r="AB75" s="25"/>
      <c r="AC75" s="21" t="s">
        <v>246</v>
      </c>
      <c r="AD75" s="21" t="s">
        <v>247</v>
      </c>
      <c r="AE75" s="21" t="s">
        <v>249</v>
      </c>
      <c r="AF75" s="21"/>
      <c r="AG75" s="21" t="s">
        <v>246</v>
      </c>
      <c r="AH75" s="21" t="s">
        <v>246</v>
      </c>
      <c r="AI75" s="21" t="s">
        <v>246</v>
      </c>
      <c r="AJ75" s="21" t="s">
        <v>246</v>
      </c>
      <c r="AK75" s="21">
        <v>14.27</v>
      </c>
      <c r="AL75" s="6"/>
      <c r="AM75" s="26" t="s">
        <v>250</v>
      </c>
      <c r="AN75" s="26" t="s">
        <v>274</v>
      </c>
      <c r="AO75" s="27">
        <v>14.27</v>
      </c>
      <c r="AP75" s="21">
        <v>16.93</v>
      </c>
      <c r="AQ75" s="21">
        <v>15.86</v>
      </c>
      <c r="AR75" s="21">
        <v>9.33</v>
      </c>
      <c r="AS75" s="21">
        <v>3.92</v>
      </c>
      <c r="AT75" s="21">
        <v>1.72</v>
      </c>
      <c r="AU75" s="21">
        <v>0.9</v>
      </c>
      <c r="AV75" s="21">
        <v>0.51</v>
      </c>
      <c r="AW75" s="21">
        <v>0.3</v>
      </c>
      <c r="AX75" s="28">
        <f t="shared" si="307"/>
        <v>0.18640504555010518</v>
      </c>
      <c r="AY75" s="28">
        <f t="shared" si="308"/>
        <v>5.4240278504527284E-2</v>
      </c>
      <c r="AZ75" s="28">
        <f t="shared" si="309"/>
        <v>-0.12541520302161546</v>
      </c>
      <c r="BA75" s="28">
        <f t="shared" ref="BA75:BB75" si="329">LOGEST(AP75:AQ75,AP$5:AQ$5)-1</f>
        <v>-6.3201417601890464E-2</v>
      </c>
      <c r="BB75" s="28">
        <f t="shared" si="329"/>
        <v>-0.41172761664564939</v>
      </c>
      <c r="BC75" s="28">
        <f t="shared" si="311"/>
        <v>-0.25764379520993219</v>
      </c>
      <c r="BD75" s="28">
        <f t="shared" ref="BD75:BF75" si="330">((AP75/AO75)*100)-100</f>
        <v>18.640504555010523</v>
      </c>
      <c r="BE75" s="28">
        <f t="shared" si="330"/>
        <v>-6.3201417601890171</v>
      </c>
      <c r="BF75" s="28">
        <f t="shared" si="330"/>
        <v>-41.172761664564938</v>
      </c>
      <c r="BG75" s="28">
        <f t="shared" si="313"/>
        <v>11.142256482130335</v>
      </c>
      <c r="BH75" s="28">
        <f t="shared" si="314"/>
        <v>-34.618079887876661</v>
      </c>
      <c r="BI75" s="28">
        <f t="shared" si="315"/>
        <v>-44.890726520968691</v>
      </c>
      <c r="BJ75" s="3">
        <f t="shared" ref="BJ75:BL75" si="331">AP75-AO75</f>
        <v>2.66</v>
      </c>
      <c r="BK75" s="3">
        <f t="shared" si="331"/>
        <v>-1.0700000000000003</v>
      </c>
      <c r="BL75" s="3">
        <f t="shared" si="331"/>
        <v>-6.5299999999999994</v>
      </c>
      <c r="BM75" s="3">
        <f t="shared" si="317"/>
        <v>1.5899999999999999</v>
      </c>
      <c r="BN75" s="3">
        <f t="shared" si="318"/>
        <v>-4.9399999999999995</v>
      </c>
      <c r="BO75" s="3">
        <f t="shared" si="319"/>
        <v>-7.6</v>
      </c>
      <c r="BP75" s="24">
        <v>264</v>
      </c>
      <c r="BQ75" s="21">
        <v>184.4</v>
      </c>
      <c r="BR75" s="21">
        <v>141</v>
      </c>
      <c r="BS75" s="21">
        <v>127.6</v>
      </c>
      <c r="BT75" s="21"/>
      <c r="BU75" s="21">
        <v>114.9</v>
      </c>
      <c r="BV75" s="21">
        <v>111</v>
      </c>
      <c r="BW75" s="24">
        <v>38</v>
      </c>
      <c r="BX75" s="21">
        <v>36.9</v>
      </c>
      <c r="BY75" s="21">
        <v>38</v>
      </c>
      <c r="BZ75" s="21">
        <v>39</v>
      </c>
      <c r="CA75" s="21">
        <v>38</v>
      </c>
      <c r="CB75" s="21">
        <v>36.5</v>
      </c>
      <c r="CC75" s="21">
        <v>36</v>
      </c>
      <c r="CD75" s="21">
        <v>37</v>
      </c>
      <c r="CE75" s="21">
        <v>37</v>
      </c>
      <c r="CF75" s="6"/>
      <c r="CG75" s="24" t="s">
        <v>777</v>
      </c>
      <c r="CH75" s="21" t="s">
        <v>778</v>
      </c>
      <c r="CI75" s="21"/>
      <c r="CJ75" s="21"/>
      <c r="CK75" s="21"/>
      <c r="CL75" s="21"/>
      <c r="CM75" s="21"/>
      <c r="CN75" s="24" t="s">
        <v>712</v>
      </c>
      <c r="CO75" s="21" t="s">
        <v>607</v>
      </c>
      <c r="CP75" s="21"/>
      <c r="CQ75" s="21"/>
      <c r="CR75" s="21"/>
      <c r="CS75" s="21"/>
      <c r="CT75" s="21"/>
      <c r="CU75" s="24">
        <v>1</v>
      </c>
      <c r="CV75" s="21">
        <v>1</v>
      </c>
      <c r="CW75" s="21"/>
      <c r="CX75" s="21"/>
      <c r="CY75" s="21"/>
      <c r="CZ75" s="21"/>
      <c r="DA75" s="21"/>
      <c r="DB75" s="24" t="s">
        <v>779</v>
      </c>
      <c r="DC75" s="21"/>
      <c r="DD75" s="21"/>
      <c r="DE75" s="21"/>
      <c r="DF75" s="21"/>
      <c r="DG75" s="21"/>
      <c r="DH75" s="21"/>
      <c r="DI75" s="24" t="s">
        <v>780</v>
      </c>
      <c r="DJ75" s="21" t="s">
        <v>780</v>
      </c>
      <c r="DK75" s="21" t="s">
        <v>781</v>
      </c>
      <c r="DL75" s="21" t="s">
        <v>781</v>
      </c>
      <c r="DM75" s="21" t="s">
        <v>781</v>
      </c>
      <c r="DN75" s="21" t="s">
        <v>782</v>
      </c>
      <c r="DO75" s="21" t="s">
        <v>782</v>
      </c>
      <c r="DP75" s="26">
        <v>8</v>
      </c>
      <c r="DQ75" s="6"/>
      <c r="DR75" s="24">
        <v>155</v>
      </c>
      <c r="DS75" s="21">
        <v>154.1</v>
      </c>
      <c r="DT75" s="21">
        <v>149</v>
      </c>
      <c r="DU75" s="21">
        <v>107.2</v>
      </c>
      <c r="DV75" s="21">
        <v>125.7</v>
      </c>
      <c r="DW75" s="21">
        <v>265</v>
      </c>
      <c r="DX75" s="21">
        <v>140.9</v>
      </c>
      <c r="DY75" s="24">
        <v>0.6</v>
      </c>
      <c r="DZ75" s="21">
        <v>0.6</v>
      </c>
      <c r="EA75" s="21">
        <v>0.6</v>
      </c>
      <c r="EB75" s="21">
        <v>0.4</v>
      </c>
      <c r="EC75" s="21">
        <v>0.4</v>
      </c>
      <c r="ED75" s="21">
        <v>0.3</v>
      </c>
      <c r="EE75" s="21">
        <v>0.3</v>
      </c>
      <c r="EF75" s="29">
        <f t="shared" ref="EF75:EL75" si="332">DR75/DY75</f>
        <v>258.33333333333337</v>
      </c>
      <c r="EG75" s="79">
        <f t="shared" si="332"/>
        <v>256.83333333333331</v>
      </c>
      <c r="EH75" s="79">
        <f t="shared" si="332"/>
        <v>248.33333333333334</v>
      </c>
      <c r="EI75" s="79">
        <f t="shared" si="332"/>
        <v>268</v>
      </c>
      <c r="EJ75" s="79">
        <f t="shared" si="332"/>
        <v>314.25</v>
      </c>
      <c r="EK75" s="79">
        <f t="shared" si="332"/>
        <v>883.33333333333337</v>
      </c>
      <c r="EL75" s="79">
        <f t="shared" si="332"/>
        <v>469.66666666666669</v>
      </c>
      <c r="EM75" s="24">
        <v>1</v>
      </c>
      <c r="EN75" s="21">
        <v>1</v>
      </c>
      <c r="EO75" s="21">
        <v>1</v>
      </c>
      <c r="EP75" s="21">
        <v>1</v>
      </c>
      <c r="EQ75" s="21">
        <v>1</v>
      </c>
      <c r="ER75" s="21">
        <v>0</v>
      </c>
      <c r="ES75" s="21">
        <v>0</v>
      </c>
      <c r="ET75" s="24">
        <v>158</v>
      </c>
      <c r="EU75" s="21">
        <v>130</v>
      </c>
      <c r="EV75" s="21">
        <v>186</v>
      </c>
      <c r="EW75" s="21">
        <v>144</v>
      </c>
      <c r="EX75" s="21">
        <v>135</v>
      </c>
      <c r="EY75" s="21">
        <v>171</v>
      </c>
      <c r="EZ75" s="21">
        <v>186</v>
      </c>
      <c r="FA75" s="24">
        <v>17</v>
      </c>
      <c r="FB75" s="21">
        <v>15.3</v>
      </c>
      <c r="FC75" s="21">
        <v>14.7</v>
      </c>
      <c r="FD75" s="21">
        <v>11.9</v>
      </c>
      <c r="FE75" s="21">
        <v>9.5</v>
      </c>
      <c r="FF75" s="21">
        <v>9.5</v>
      </c>
      <c r="FG75" s="21">
        <v>5.7</v>
      </c>
      <c r="FH75" s="24">
        <v>12</v>
      </c>
      <c r="FI75" s="21">
        <v>3</v>
      </c>
      <c r="FJ75" s="21">
        <v>3</v>
      </c>
      <c r="FK75" s="21">
        <v>9</v>
      </c>
      <c r="FL75" s="21">
        <v>9</v>
      </c>
      <c r="FM75" s="21">
        <v>12</v>
      </c>
      <c r="FN75" s="21">
        <v>8</v>
      </c>
      <c r="FO75" s="24">
        <v>76</v>
      </c>
      <c r="FP75" s="21">
        <v>71</v>
      </c>
      <c r="FQ75" s="21">
        <v>94</v>
      </c>
      <c r="FR75" s="21">
        <v>80</v>
      </c>
      <c r="FS75" s="21">
        <v>68</v>
      </c>
      <c r="FT75" s="21">
        <v>83</v>
      </c>
      <c r="FU75" s="21">
        <v>71</v>
      </c>
      <c r="FV75" s="24">
        <v>0</v>
      </c>
      <c r="FW75" s="21" t="s">
        <v>345</v>
      </c>
      <c r="FX75" s="21" t="s">
        <v>295</v>
      </c>
      <c r="FY75" s="21" t="s">
        <v>310</v>
      </c>
      <c r="FZ75" s="21" t="s">
        <v>334</v>
      </c>
      <c r="GA75" s="21" t="s">
        <v>322</v>
      </c>
      <c r="GB75" s="21">
        <v>0</v>
      </c>
      <c r="GC75" s="24">
        <v>172</v>
      </c>
      <c r="GD75" s="21">
        <v>142</v>
      </c>
      <c r="GE75" s="21">
        <v>120</v>
      </c>
      <c r="GF75" s="21">
        <v>83</v>
      </c>
      <c r="GG75" s="21">
        <v>53</v>
      </c>
      <c r="GH75" s="21">
        <v>48</v>
      </c>
      <c r="GI75" s="21">
        <v>40</v>
      </c>
      <c r="GJ75" s="24">
        <v>610</v>
      </c>
      <c r="GK75" s="21">
        <v>2050</v>
      </c>
      <c r="GL75" s="21">
        <v>3000</v>
      </c>
      <c r="GM75" s="21">
        <v>1830</v>
      </c>
      <c r="GN75" s="21">
        <v>1490</v>
      </c>
      <c r="GO75" s="21">
        <v>1220</v>
      </c>
      <c r="GP75" s="21">
        <v>1500</v>
      </c>
      <c r="GQ75" s="6"/>
      <c r="GR75" s="24">
        <v>12</v>
      </c>
      <c r="GS75" s="21">
        <v>45</v>
      </c>
      <c r="GT75" s="24">
        <v>18</v>
      </c>
      <c r="GU75" s="21">
        <v>90</v>
      </c>
      <c r="GV75" s="24">
        <v>18</v>
      </c>
      <c r="GW75" s="21">
        <v>90</v>
      </c>
      <c r="GX75" s="24">
        <v>16</v>
      </c>
      <c r="GY75" s="21">
        <v>90</v>
      </c>
      <c r="GZ75" s="24">
        <v>15</v>
      </c>
      <c r="HA75" s="21">
        <v>80</v>
      </c>
      <c r="HB75" s="24">
        <v>12</v>
      </c>
      <c r="HC75" s="21">
        <v>45</v>
      </c>
      <c r="HD75" s="24">
        <v>9</v>
      </c>
      <c r="HE75" s="21">
        <v>18</v>
      </c>
      <c r="HF75" s="6"/>
      <c r="HG75" s="21">
        <v>56</v>
      </c>
      <c r="HH75" s="21">
        <v>115</v>
      </c>
      <c r="HI75" s="21">
        <v>86</v>
      </c>
      <c r="HJ75" s="21">
        <v>39</v>
      </c>
      <c r="HK75" s="21">
        <v>1</v>
      </c>
      <c r="HL75" s="21">
        <v>110.7</v>
      </c>
      <c r="HM75" s="21">
        <v>0.6</v>
      </c>
      <c r="HN75" s="21">
        <v>5</v>
      </c>
      <c r="HO75" s="21">
        <v>35</v>
      </c>
      <c r="HP75" s="21">
        <v>9</v>
      </c>
      <c r="HQ75" s="21">
        <v>2.66</v>
      </c>
      <c r="HR75" s="21">
        <v>155</v>
      </c>
      <c r="HS75" s="21">
        <v>27.4</v>
      </c>
      <c r="HT75" s="21">
        <v>17</v>
      </c>
      <c r="HU75" s="21">
        <v>12</v>
      </c>
      <c r="HV75" s="6"/>
    </row>
    <row r="76" spans="1:239" ht="15.75" customHeight="1" x14ac:dyDescent="0.3">
      <c r="A76" s="3">
        <v>65</v>
      </c>
      <c r="B76" s="21" t="s">
        <v>431</v>
      </c>
      <c r="C76" s="22">
        <v>41295</v>
      </c>
      <c r="D76" s="22">
        <v>41295</v>
      </c>
      <c r="E76" s="21">
        <f t="shared" si="306"/>
        <v>0</v>
      </c>
      <c r="F76" s="21"/>
      <c r="G76" s="21" t="s">
        <v>783</v>
      </c>
      <c r="H76" s="23">
        <v>8817</v>
      </c>
      <c r="I76" s="21">
        <v>88</v>
      </c>
      <c r="J76" s="21">
        <v>152</v>
      </c>
      <c r="K76" s="21">
        <v>56</v>
      </c>
      <c r="L76" s="21" t="s">
        <v>784</v>
      </c>
      <c r="M76" s="21">
        <v>101</v>
      </c>
      <c r="N76" s="21">
        <v>98.7</v>
      </c>
      <c r="O76" s="21">
        <v>5</v>
      </c>
      <c r="P76" s="21" t="s">
        <v>450</v>
      </c>
      <c r="Q76" s="21">
        <v>1</v>
      </c>
      <c r="R76" s="21">
        <v>23</v>
      </c>
      <c r="S76" s="21" t="s">
        <v>272</v>
      </c>
      <c r="T76" s="21">
        <v>1</v>
      </c>
      <c r="U76" s="21">
        <v>3</v>
      </c>
      <c r="V76" s="21">
        <v>3</v>
      </c>
      <c r="W76" s="21">
        <v>0</v>
      </c>
      <c r="X76" s="6"/>
      <c r="Y76" s="24" t="s">
        <v>244</v>
      </c>
      <c r="Z76" s="21" t="s">
        <v>337</v>
      </c>
      <c r="AA76" s="25"/>
      <c r="AB76" s="25"/>
      <c r="AC76" s="21" t="s">
        <v>246</v>
      </c>
      <c r="AD76" s="21" t="s">
        <v>247</v>
      </c>
      <c r="AE76" s="21" t="s">
        <v>246</v>
      </c>
      <c r="AF76" s="21" t="s">
        <v>248</v>
      </c>
      <c r="AG76" s="21" t="s">
        <v>246</v>
      </c>
      <c r="AH76" s="21" t="s">
        <v>246</v>
      </c>
      <c r="AI76" s="21" t="s">
        <v>246</v>
      </c>
      <c r="AJ76" s="21" t="s">
        <v>246</v>
      </c>
      <c r="AK76" s="21">
        <v>3.52</v>
      </c>
      <c r="AL76" s="6"/>
      <c r="AM76" s="26" t="s">
        <v>250</v>
      </c>
      <c r="AN76" s="26" t="s">
        <v>274</v>
      </c>
      <c r="AO76" s="27">
        <v>2.52</v>
      </c>
      <c r="AP76" s="21">
        <v>3.51</v>
      </c>
      <c r="AQ76" s="21">
        <v>4.55</v>
      </c>
      <c r="AR76" s="21">
        <v>2.13</v>
      </c>
      <c r="AS76" s="21">
        <v>1</v>
      </c>
      <c r="AT76" s="21">
        <v>0.48</v>
      </c>
      <c r="AU76" s="21">
        <v>0.31</v>
      </c>
      <c r="AV76" s="21"/>
      <c r="AW76" s="21"/>
      <c r="AX76" s="28">
        <f t="shared" si="307"/>
        <v>0.39285714285714279</v>
      </c>
      <c r="AY76" s="28">
        <f t="shared" si="308"/>
        <v>0.34370962471642508</v>
      </c>
      <c r="AZ76" s="28">
        <f t="shared" si="309"/>
        <v>-2.4192511088474644E-2</v>
      </c>
      <c r="BA76" s="28">
        <f t="shared" ref="BA76:BB76" si="333">LOGEST(AP76:AQ76,AP$5:AQ$5)-1</f>
        <v>0.29629629629629672</v>
      </c>
      <c r="BB76" s="28">
        <f t="shared" si="333"/>
        <v>-0.53186813186813209</v>
      </c>
      <c r="BC76" s="28">
        <f t="shared" si="311"/>
        <v>-0.22100217789931731</v>
      </c>
      <c r="BD76" s="28">
        <f t="shared" ref="BD76:BF76" si="334">((AP76/AO76)*100)-100</f>
        <v>39.285714285714278</v>
      </c>
      <c r="BE76" s="28">
        <f t="shared" si="334"/>
        <v>29.629629629629619</v>
      </c>
      <c r="BF76" s="28">
        <f t="shared" si="334"/>
        <v>-53.18681318681319</v>
      </c>
      <c r="BG76" s="28">
        <f t="shared" si="313"/>
        <v>80.555555555555571</v>
      </c>
      <c r="BH76" s="28">
        <f t="shared" si="314"/>
        <v>-15.476190476190482</v>
      </c>
      <c r="BI76" s="28">
        <f t="shared" si="315"/>
        <v>-39.316239316239319</v>
      </c>
      <c r="BJ76" s="3">
        <f t="shared" ref="BJ76:BL76" si="335">AP76-AO76</f>
        <v>0.98999999999999977</v>
      </c>
      <c r="BK76" s="3">
        <f t="shared" si="335"/>
        <v>1.04</v>
      </c>
      <c r="BL76" s="3">
        <f t="shared" si="335"/>
        <v>-2.42</v>
      </c>
      <c r="BM76" s="3">
        <f t="shared" si="317"/>
        <v>2.0299999999999998</v>
      </c>
      <c r="BN76" s="3">
        <f t="shared" si="318"/>
        <v>-0.39000000000000012</v>
      </c>
      <c r="BO76" s="3">
        <f t="shared" si="319"/>
        <v>-1.38</v>
      </c>
      <c r="BP76" s="24"/>
      <c r="BQ76" s="21">
        <v>43.4</v>
      </c>
      <c r="BR76" s="21"/>
      <c r="BS76" s="21">
        <v>53.6</v>
      </c>
      <c r="BT76" s="21">
        <v>19.7</v>
      </c>
      <c r="BU76" s="21"/>
      <c r="BV76" s="21"/>
      <c r="BW76" s="24">
        <v>38.4</v>
      </c>
      <c r="BX76" s="21">
        <v>37.6</v>
      </c>
      <c r="BY76" s="21">
        <v>38.6</v>
      </c>
      <c r="BZ76" s="21">
        <v>37</v>
      </c>
      <c r="CA76" s="21">
        <v>36.9</v>
      </c>
      <c r="CB76" s="21">
        <v>36.1</v>
      </c>
      <c r="CC76" s="21">
        <v>35</v>
      </c>
      <c r="CD76" s="21"/>
      <c r="CE76" s="21"/>
      <c r="CF76" s="6"/>
      <c r="CG76" s="24" t="s">
        <v>628</v>
      </c>
      <c r="CH76" s="21"/>
      <c r="CI76" s="21"/>
      <c r="CJ76" s="21"/>
      <c r="CK76" s="21"/>
      <c r="CL76" s="21"/>
      <c r="CM76" s="21"/>
      <c r="CN76" s="24" t="s">
        <v>785</v>
      </c>
      <c r="CO76" s="21"/>
      <c r="CP76" s="21"/>
      <c r="CQ76" s="21"/>
      <c r="CR76" s="21"/>
      <c r="CS76" s="21"/>
      <c r="CT76" s="21"/>
      <c r="CU76" s="24">
        <v>1</v>
      </c>
      <c r="CV76" s="21"/>
      <c r="CW76" s="21"/>
      <c r="CX76" s="21"/>
      <c r="CY76" s="21"/>
      <c r="CZ76" s="21"/>
      <c r="DA76" s="21"/>
      <c r="DB76" s="24" t="s">
        <v>748</v>
      </c>
      <c r="DC76" s="21"/>
      <c r="DD76" s="21"/>
      <c r="DE76" s="21"/>
      <c r="DF76" s="21"/>
      <c r="DG76" s="21"/>
      <c r="DH76" s="21"/>
      <c r="DI76" s="24" t="s">
        <v>786</v>
      </c>
      <c r="DJ76" s="21" t="s">
        <v>787</v>
      </c>
      <c r="DK76" s="21" t="s">
        <v>787</v>
      </c>
      <c r="DL76" s="21" t="s">
        <v>787</v>
      </c>
      <c r="DM76" s="21" t="s">
        <v>787</v>
      </c>
      <c r="DN76" s="21"/>
      <c r="DO76" s="21"/>
      <c r="DP76" s="26">
        <v>8</v>
      </c>
      <c r="DQ76" s="6"/>
      <c r="DR76" s="24">
        <v>121.9</v>
      </c>
      <c r="DS76" s="21">
        <v>142.6</v>
      </c>
      <c r="DT76" s="21">
        <v>106.1</v>
      </c>
      <c r="DU76" s="21">
        <v>138</v>
      </c>
      <c r="DV76" s="21">
        <v>113.5</v>
      </c>
      <c r="DW76" s="21"/>
      <c r="DX76" s="21"/>
      <c r="DY76" s="24">
        <v>0.5</v>
      </c>
      <c r="DZ76" s="21">
        <v>0.4</v>
      </c>
      <c r="EA76" s="21">
        <v>0.21</v>
      </c>
      <c r="EB76" s="21">
        <v>0.21</v>
      </c>
      <c r="EC76" s="21">
        <v>0.21</v>
      </c>
      <c r="ED76" s="21"/>
      <c r="EE76" s="21"/>
      <c r="EF76" s="29">
        <f t="shared" ref="EF76:EJ76" si="336">DR76/DY76</f>
        <v>243.8</v>
      </c>
      <c r="EG76" s="79">
        <f t="shared" si="336"/>
        <v>356.49999999999994</v>
      </c>
      <c r="EH76" s="79">
        <f t="shared" si="336"/>
        <v>505.23809523809524</v>
      </c>
      <c r="EI76" s="79">
        <f t="shared" si="336"/>
        <v>657.14285714285711</v>
      </c>
      <c r="EJ76" s="79">
        <f t="shared" si="336"/>
        <v>540.47619047619048</v>
      </c>
      <c r="EK76" s="79"/>
      <c r="EL76" s="79"/>
      <c r="EM76" s="24">
        <v>1</v>
      </c>
      <c r="EN76" s="21">
        <v>1</v>
      </c>
      <c r="EO76" s="21">
        <v>0</v>
      </c>
      <c r="EP76" s="21">
        <v>0</v>
      </c>
      <c r="EQ76" s="21">
        <v>0</v>
      </c>
      <c r="ER76" s="21"/>
      <c r="ES76" s="21"/>
      <c r="ET76" s="24">
        <v>238</v>
      </c>
      <c r="EU76" s="21">
        <v>184</v>
      </c>
      <c r="EV76" s="21">
        <v>143</v>
      </c>
      <c r="EW76" s="21">
        <v>155</v>
      </c>
      <c r="EX76" s="21">
        <v>191</v>
      </c>
      <c r="EY76" s="21"/>
      <c r="EZ76" s="21"/>
      <c r="FA76" s="24">
        <v>12.3</v>
      </c>
      <c r="FB76" s="21">
        <v>10.7</v>
      </c>
      <c r="FC76" s="21">
        <v>10.7</v>
      </c>
      <c r="FD76" s="21">
        <v>7.5</v>
      </c>
      <c r="FE76" s="21">
        <v>7.5</v>
      </c>
      <c r="FF76" s="21"/>
      <c r="FG76" s="21"/>
      <c r="FH76" s="24">
        <v>3</v>
      </c>
      <c r="FI76" s="21">
        <v>8</v>
      </c>
      <c r="FJ76" s="21">
        <v>11</v>
      </c>
      <c r="FK76" s="21">
        <v>15</v>
      </c>
      <c r="FL76" s="21">
        <v>15</v>
      </c>
      <c r="FM76" s="21"/>
      <c r="FN76" s="21"/>
      <c r="FO76" s="24">
        <v>90</v>
      </c>
      <c r="FP76" s="21">
        <v>76</v>
      </c>
      <c r="FQ76" s="21">
        <v>73</v>
      </c>
      <c r="FR76" s="21">
        <v>85</v>
      </c>
      <c r="FS76" s="21">
        <v>75</v>
      </c>
      <c r="FT76" s="21"/>
      <c r="FU76" s="21"/>
      <c r="FV76" s="24" t="s">
        <v>345</v>
      </c>
      <c r="FW76" s="21">
        <v>0</v>
      </c>
      <c r="FX76" s="21">
        <v>0</v>
      </c>
      <c r="FY76" s="21">
        <v>0</v>
      </c>
      <c r="FZ76" s="21">
        <v>0</v>
      </c>
      <c r="GA76" s="21"/>
      <c r="GB76" s="21"/>
      <c r="GC76" s="24">
        <v>200</v>
      </c>
      <c r="GD76" s="21">
        <v>170</v>
      </c>
      <c r="GE76" s="21">
        <v>87</v>
      </c>
      <c r="GF76" s="21">
        <v>61</v>
      </c>
      <c r="GG76" s="21">
        <v>51</v>
      </c>
      <c r="GH76" s="21"/>
      <c r="GI76" s="21"/>
      <c r="GJ76" s="24">
        <v>310</v>
      </c>
      <c r="GK76" s="21">
        <v>1640</v>
      </c>
      <c r="GL76" s="21">
        <v>1600</v>
      </c>
      <c r="GM76" s="21">
        <v>1730</v>
      </c>
      <c r="GN76" s="21">
        <v>600</v>
      </c>
      <c r="GO76" s="21"/>
      <c r="GP76" s="21"/>
      <c r="GQ76" s="6"/>
      <c r="GR76" s="24">
        <v>17</v>
      </c>
      <c r="GS76" s="21">
        <v>90</v>
      </c>
      <c r="GT76" s="24">
        <v>11</v>
      </c>
      <c r="GU76" s="21">
        <v>45</v>
      </c>
      <c r="GV76" s="24">
        <v>11</v>
      </c>
      <c r="GW76" s="21">
        <v>45</v>
      </c>
      <c r="GX76" s="24">
        <v>7</v>
      </c>
      <c r="GY76" s="21">
        <v>18</v>
      </c>
      <c r="GZ76" s="24">
        <v>8</v>
      </c>
      <c r="HA76" s="21">
        <v>18</v>
      </c>
      <c r="HB76" s="24"/>
      <c r="HC76" s="21"/>
      <c r="HD76" s="24"/>
      <c r="HE76" s="21"/>
      <c r="HF76" s="6"/>
      <c r="HG76" s="21">
        <v>89</v>
      </c>
      <c r="HH76" s="21">
        <v>151</v>
      </c>
      <c r="HI76" s="21">
        <v>92</v>
      </c>
      <c r="HJ76" s="21">
        <v>38.5</v>
      </c>
      <c r="HK76" s="21">
        <v>1</v>
      </c>
      <c r="HL76" s="21">
        <v>70.2</v>
      </c>
      <c r="HM76" s="21">
        <v>0.5</v>
      </c>
      <c r="HN76" s="21">
        <v>5</v>
      </c>
      <c r="HO76" s="21">
        <v>53.5</v>
      </c>
      <c r="HP76" s="21">
        <v>22.9</v>
      </c>
      <c r="HQ76" s="21">
        <v>3.07</v>
      </c>
      <c r="HR76" s="21">
        <v>153</v>
      </c>
      <c r="HS76" s="21">
        <v>19.3</v>
      </c>
      <c r="HT76" s="21">
        <v>14.2</v>
      </c>
      <c r="HU76" s="21">
        <v>3</v>
      </c>
      <c r="HV76" s="6"/>
    </row>
    <row r="77" spans="1:239" ht="15.75" customHeight="1" x14ac:dyDescent="0.3">
      <c r="A77" s="3">
        <v>66</v>
      </c>
      <c r="B77" s="21" t="s">
        <v>626</v>
      </c>
      <c r="C77" s="22">
        <v>41293</v>
      </c>
      <c r="D77" s="22">
        <v>41296</v>
      </c>
      <c r="E77" s="21">
        <f t="shared" si="306"/>
        <v>3</v>
      </c>
      <c r="F77" s="21"/>
      <c r="G77" s="21" t="s">
        <v>324</v>
      </c>
      <c r="H77" s="23">
        <v>24279</v>
      </c>
      <c r="I77" s="21">
        <v>47</v>
      </c>
      <c r="J77" s="21">
        <v>170</v>
      </c>
      <c r="K77" s="21">
        <v>80</v>
      </c>
      <c r="L77" s="21" t="s">
        <v>788</v>
      </c>
      <c r="M77" s="21">
        <v>68</v>
      </c>
      <c r="N77" s="21">
        <v>81.3</v>
      </c>
      <c r="O77" s="21">
        <v>9</v>
      </c>
      <c r="P77" s="21" t="s">
        <v>450</v>
      </c>
      <c r="Q77" s="21">
        <v>1</v>
      </c>
      <c r="R77" s="21">
        <v>18</v>
      </c>
      <c r="S77" s="21" t="s">
        <v>272</v>
      </c>
      <c r="T77" s="21">
        <v>1</v>
      </c>
      <c r="U77" s="21">
        <v>1</v>
      </c>
      <c r="V77" s="21">
        <v>2</v>
      </c>
      <c r="W77" s="21">
        <v>0</v>
      </c>
      <c r="X77" s="6"/>
      <c r="Y77" s="24" t="s">
        <v>244</v>
      </c>
      <c r="Z77" s="21" t="s">
        <v>337</v>
      </c>
      <c r="AA77" s="25"/>
      <c r="AB77" s="25"/>
      <c r="AC77" s="21" t="s">
        <v>249</v>
      </c>
      <c r="AD77" s="21"/>
      <c r="AE77" s="21" t="s">
        <v>249</v>
      </c>
      <c r="AF77" s="21"/>
      <c r="AG77" s="21" t="s">
        <v>246</v>
      </c>
      <c r="AH77" s="21" t="s">
        <v>246</v>
      </c>
      <c r="AI77" s="21" t="s">
        <v>246</v>
      </c>
      <c r="AJ77" s="21" t="s">
        <v>246</v>
      </c>
      <c r="AK77" s="21">
        <v>2.84</v>
      </c>
      <c r="AL77" s="6"/>
      <c r="AM77" s="26" t="s">
        <v>250</v>
      </c>
      <c r="AN77" s="26" t="s">
        <v>274</v>
      </c>
      <c r="AO77" s="27">
        <v>2.84</v>
      </c>
      <c r="AP77" s="21">
        <v>2.91</v>
      </c>
      <c r="AQ77" s="21">
        <v>5.84</v>
      </c>
      <c r="AR77" s="21">
        <v>4.1399999999999997</v>
      </c>
      <c r="AS77" s="21">
        <v>3.86</v>
      </c>
      <c r="AT77" s="21">
        <v>2.68</v>
      </c>
      <c r="AU77" s="21">
        <v>1</v>
      </c>
      <c r="AV77" s="21">
        <v>0.49</v>
      </c>
      <c r="AW77" s="21"/>
      <c r="AX77" s="28">
        <f t="shared" si="307"/>
        <v>2.464788732394374E-2</v>
      </c>
      <c r="AY77" s="28">
        <f t="shared" si="308"/>
        <v>0.43399373365751281</v>
      </c>
      <c r="AZ77" s="28">
        <f t="shared" si="309"/>
        <v>0.20048458037970307</v>
      </c>
      <c r="BA77" s="28">
        <f t="shared" ref="BA77:BB77" si="337">LOGEST(AP77:AQ77,AP$5:AQ$5)-1</f>
        <v>1.0068728522336765</v>
      </c>
      <c r="BB77" s="28">
        <f t="shared" si="337"/>
        <v>-0.29109589041095896</v>
      </c>
      <c r="BC77" s="28">
        <f t="shared" si="311"/>
        <v>0.1927616745901648</v>
      </c>
      <c r="BD77" s="28">
        <f t="shared" ref="BD77:BF77" si="338">((AP77/AO77)*100)-100</f>
        <v>2.4647887323943678</v>
      </c>
      <c r="BE77" s="28">
        <f t="shared" si="338"/>
        <v>100.6872852233677</v>
      </c>
      <c r="BF77" s="28">
        <f t="shared" si="338"/>
        <v>-29.109589041095902</v>
      </c>
      <c r="BG77" s="28">
        <f t="shared" si="313"/>
        <v>105.63380281690141</v>
      </c>
      <c r="BH77" s="28">
        <f t="shared" si="314"/>
        <v>45.774647887323937</v>
      </c>
      <c r="BI77" s="28">
        <f t="shared" si="315"/>
        <v>42.26804123711338</v>
      </c>
      <c r="BJ77" s="3">
        <f t="shared" ref="BJ77:BL77" si="339">AP77-AO77</f>
        <v>7.0000000000000284E-2</v>
      </c>
      <c r="BK77" s="3">
        <f t="shared" si="339"/>
        <v>2.9299999999999997</v>
      </c>
      <c r="BL77" s="3">
        <f t="shared" si="339"/>
        <v>-1.7000000000000002</v>
      </c>
      <c r="BM77" s="3">
        <f t="shared" si="317"/>
        <v>3</v>
      </c>
      <c r="BN77" s="3">
        <f t="shared" si="318"/>
        <v>1.2999999999999998</v>
      </c>
      <c r="BO77" s="3">
        <f t="shared" si="319"/>
        <v>1.2299999999999995</v>
      </c>
      <c r="BP77" s="24"/>
      <c r="BQ77" s="21"/>
      <c r="BR77" s="21">
        <v>303.8</v>
      </c>
      <c r="BS77" s="21">
        <v>239.5</v>
      </c>
      <c r="BT77" s="21">
        <v>174.6</v>
      </c>
      <c r="BU77" s="21"/>
      <c r="BV77" s="21"/>
      <c r="BW77" s="24">
        <v>36.6</v>
      </c>
      <c r="BX77" s="21">
        <v>36.9</v>
      </c>
      <c r="BY77" s="21">
        <v>37</v>
      </c>
      <c r="BZ77" s="21">
        <v>36</v>
      </c>
      <c r="CA77" s="21">
        <v>36.5</v>
      </c>
      <c r="CB77" s="21">
        <v>36.4</v>
      </c>
      <c r="CC77" s="21">
        <v>36.5</v>
      </c>
      <c r="CD77" s="21">
        <v>36</v>
      </c>
      <c r="CE77" s="21"/>
      <c r="CF77" s="6"/>
      <c r="CG77" s="24" t="s">
        <v>789</v>
      </c>
      <c r="CH77" s="21"/>
      <c r="CI77" s="21"/>
      <c r="CJ77" s="21"/>
      <c r="CK77" s="21"/>
      <c r="CL77" s="21"/>
      <c r="CM77" s="21"/>
      <c r="CN77" s="24" t="s">
        <v>537</v>
      </c>
      <c r="CO77" s="21"/>
      <c r="CP77" s="21"/>
      <c r="CQ77" s="21"/>
      <c r="CR77" s="21"/>
      <c r="CS77" s="21"/>
      <c r="CT77" s="21"/>
      <c r="CU77" s="24">
        <v>3</v>
      </c>
      <c r="CV77" s="21"/>
      <c r="CW77" s="21"/>
      <c r="CX77" s="21"/>
      <c r="CY77" s="21"/>
      <c r="CZ77" s="21"/>
      <c r="DA77" s="21"/>
      <c r="DB77" s="24" t="s">
        <v>790</v>
      </c>
      <c r="DC77" s="21"/>
      <c r="DD77" s="21"/>
      <c r="DE77" s="21"/>
      <c r="DF77" s="21"/>
      <c r="DG77" s="21"/>
      <c r="DH77" s="21"/>
      <c r="DI77" s="24" t="s">
        <v>791</v>
      </c>
      <c r="DJ77" s="21" t="s">
        <v>792</v>
      </c>
      <c r="DK77" s="21" t="s">
        <v>792</v>
      </c>
      <c r="DL77" s="21" t="s">
        <v>792</v>
      </c>
      <c r="DM77" s="21" t="s">
        <v>793</v>
      </c>
      <c r="DN77" s="21" t="s">
        <v>792</v>
      </c>
      <c r="DO77" s="21"/>
      <c r="DP77" s="26">
        <v>8</v>
      </c>
      <c r="DQ77" s="6"/>
      <c r="DR77" s="24">
        <v>240.8</v>
      </c>
      <c r="DS77" s="21">
        <v>116.4</v>
      </c>
      <c r="DT77" s="21">
        <v>86.4</v>
      </c>
      <c r="DU77" s="21">
        <v>96.6</v>
      </c>
      <c r="DV77" s="21">
        <v>77</v>
      </c>
      <c r="DW77" s="21">
        <v>150.6</v>
      </c>
      <c r="DX77" s="21"/>
      <c r="DY77" s="24">
        <v>0.4</v>
      </c>
      <c r="DZ77" s="21">
        <v>0.4</v>
      </c>
      <c r="EA77" s="21">
        <v>0.3</v>
      </c>
      <c r="EB77" s="21">
        <v>0.3</v>
      </c>
      <c r="EC77" s="21">
        <v>0.3</v>
      </c>
      <c r="ED77" s="21">
        <v>0.3</v>
      </c>
      <c r="EE77" s="21"/>
      <c r="EF77" s="29">
        <f t="shared" ref="EF77:EK77" si="340">DR77/DY77</f>
        <v>602</v>
      </c>
      <c r="EG77" s="79">
        <f t="shared" si="340"/>
        <v>291</v>
      </c>
      <c r="EH77" s="79">
        <f t="shared" si="340"/>
        <v>288.00000000000006</v>
      </c>
      <c r="EI77" s="79">
        <f t="shared" si="340"/>
        <v>322</v>
      </c>
      <c r="EJ77" s="79">
        <f t="shared" si="340"/>
        <v>256.66666666666669</v>
      </c>
      <c r="EK77" s="79">
        <f t="shared" si="340"/>
        <v>502</v>
      </c>
      <c r="EL77" s="79"/>
      <c r="EM77" s="24">
        <v>0</v>
      </c>
      <c r="EN77" s="21">
        <v>0</v>
      </c>
      <c r="EO77" s="21">
        <v>0</v>
      </c>
      <c r="EP77" s="21">
        <v>0</v>
      </c>
      <c r="EQ77" s="21">
        <v>0</v>
      </c>
      <c r="ER77" s="21">
        <v>0</v>
      </c>
      <c r="ES77" s="21"/>
      <c r="ET77" s="24">
        <v>48</v>
      </c>
      <c r="EU77" s="21">
        <v>61</v>
      </c>
      <c r="EV77" s="21">
        <v>78</v>
      </c>
      <c r="EW77" s="21">
        <v>103</v>
      </c>
      <c r="EX77" s="21">
        <v>103</v>
      </c>
      <c r="EY77" s="21">
        <v>119</v>
      </c>
      <c r="EZ77" s="21"/>
      <c r="FA77" s="24">
        <v>25.6</v>
      </c>
      <c r="FB77" s="21">
        <v>19</v>
      </c>
      <c r="FC77" s="21">
        <v>15</v>
      </c>
      <c r="FD77" s="21">
        <v>16</v>
      </c>
      <c r="FE77" s="21">
        <v>14.2</v>
      </c>
      <c r="FF77" s="21">
        <v>13</v>
      </c>
      <c r="FG77" s="21"/>
      <c r="FH77" s="24">
        <v>13</v>
      </c>
      <c r="FI77" s="21">
        <v>15</v>
      </c>
      <c r="FJ77" s="21">
        <v>15</v>
      </c>
      <c r="FK77" s="21">
        <v>15</v>
      </c>
      <c r="FL77" s="21">
        <v>15</v>
      </c>
      <c r="FM77" s="21">
        <v>15</v>
      </c>
      <c r="FN77" s="21"/>
      <c r="FO77" s="24">
        <v>81</v>
      </c>
      <c r="FP77" s="21">
        <v>88</v>
      </c>
      <c r="FQ77" s="21">
        <v>75</v>
      </c>
      <c r="FR77" s="21">
        <v>102</v>
      </c>
      <c r="FS77" s="21">
        <v>100</v>
      </c>
      <c r="FT77" s="21">
        <v>120</v>
      </c>
      <c r="FU77" s="21"/>
      <c r="FV77" s="24">
        <v>0</v>
      </c>
      <c r="FW77" s="21">
        <v>0</v>
      </c>
      <c r="FX77" s="21" t="s">
        <v>334</v>
      </c>
      <c r="FY77" s="21">
        <v>0</v>
      </c>
      <c r="FZ77" s="21">
        <v>0</v>
      </c>
      <c r="GA77" s="21">
        <v>0</v>
      </c>
      <c r="GB77" s="21"/>
      <c r="GC77" s="24">
        <v>457</v>
      </c>
      <c r="GD77" s="21">
        <v>481</v>
      </c>
      <c r="GE77" s="21">
        <v>403</v>
      </c>
      <c r="GF77" s="21">
        <v>337</v>
      </c>
      <c r="GG77" s="21">
        <v>254</v>
      </c>
      <c r="GH77" s="21">
        <v>192</v>
      </c>
      <c r="GI77" s="21"/>
      <c r="GJ77" s="24">
        <v>2795</v>
      </c>
      <c r="GK77" s="21">
        <v>2910</v>
      </c>
      <c r="GL77" s="21">
        <v>4500</v>
      </c>
      <c r="GM77" s="21">
        <v>6140</v>
      </c>
      <c r="GN77" s="21">
        <v>5610</v>
      </c>
      <c r="GO77" s="21">
        <v>1140</v>
      </c>
      <c r="GP77" s="21"/>
      <c r="GQ77" s="6"/>
      <c r="GR77" s="24">
        <v>12</v>
      </c>
      <c r="GS77" s="21">
        <v>45</v>
      </c>
      <c r="GT77" s="24">
        <v>12</v>
      </c>
      <c r="GU77" s="21">
        <v>45</v>
      </c>
      <c r="GV77" s="24">
        <v>15</v>
      </c>
      <c r="GW77" s="21">
        <v>80</v>
      </c>
      <c r="GX77" s="24">
        <v>10</v>
      </c>
      <c r="GY77" s="21">
        <v>45</v>
      </c>
      <c r="GZ77" s="24">
        <v>11</v>
      </c>
      <c r="HA77" s="21">
        <v>45</v>
      </c>
      <c r="HB77" s="24">
        <v>9</v>
      </c>
      <c r="HC77" s="21">
        <v>18</v>
      </c>
      <c r="HD77" s="24"/>
      <c r="HE77" s="21"/>
      <c r="HF77" s="6"/>
      <c r="HG77" s="21">
        <v>47</v>
      </c>
      <c r="HH77" s="21">
        <v>112</v>
      </c>
      <c r="HI77" s="21">
        <v>168</v>
      </c>
      <c r="HJ77" s="21">
        <v>34</v>
      </c>
      <c r="HK77" s="21">
        <v>1</v>
      </c>
      <c r="HL77" s="21">
        <v>85.8</v>
      </c>
      <c r="HM77" s="21">
        <v>0.3</v>
      </c>
      <c r="HN77" s="21">
        <v>5</v>
      </c>
      <c r="HO77" s="21">
        <v>12.88</v>
      </c>
      <c r="HP77" s="21">
        <v>10.28</v>
      </c>
      <c r="HQ77" s="21">
        <v>2.4</v>
      </c>
      <c r="HR77" s="21">
        <v>134</v>
      </c>
      <c r="HS77" s="21">
        <v>22.1</v>
      </c>
      <c r="HT77" s="21">
        <v>28.4</v>
      </c>
      <c r="HU77" s="21">
        <v>5</v>
      </c>
      <c r="HV77" s="6"/>
    </row>
    <row r="78" spans="1:239" ht="15.75" customHeight="1" x14ac:dyDescent="0.3">
      <c r="A78" s="3">
        <v>67</v>
      </c>
      <c r="B78" s="21" t="s">
        <v>626</v>
      </c>
      <c r="C78" s="22">
        <v>41253</v>
      </c>
      <c r="D78" s="22">
        <v>41299</v>
      </c>
      <c r="E78" s="21">
        <f t="shared" si="306"/>
        <v>46</v>
      </c>
      <c r="F78" s="21"/>
      <c r="G78" s="21" t="s">
        <v>432</v>
      </c>
      <c r="H78" s="23">
        <v>19502</v>
      </c>
      <c r="I78" s="21">
        <v>59</v>
      </c>
      <c r="J78" s="21">
        <v>180</v>
      </c>
      <c r="K78" s="21">
        <v>120</v>
      </c>
      <c r="L78" s="21" t="s">
        <v>719</v>
      </c>
      <c r="M78" s="21">
        <v>71</v>
      </c>
      <c r="N78" s="21">
        <v>85</v>
      </c>
      <c r="O78" s="21">
        <v>70</v>
      </c>
      <c r="P78" s="21" t="s">
        <v>794</v>
      </c>
      <c r="Q78" s="21">
        <v>1</v>
      </c>
      <c r="R78" s="21">
        <v>147</v>
      </c>
      <c r="S78" s="21" t="s">
        <v>795</v>
      </c>
      <c r="T78" s="21">
        <v>1</v>
      </c>
      <c r="U78" s="21">
        <v>54</v>
      </c>
      <c r="V78" s="21">
        <v>23</v>
      </c>
      <c r="W78" s="21">
        <v>70</v>
      </c>
      <c r="X78" s="6"/>
      <c r="Y78" s="24" t="s">
        <v>244</v>
      </c>
      <c r="Z78" s="21" t="s">
        <v>796</v>
      </c>
      <c r="AA78" s="25"/>
      <c r="AB78" s="25"/>
      <c r="AC78" s="21" t="s">
        <v>249</v>
      </c>
      <c r="AD78" s="21"/>
      <c r="AE78" s="21" t="s">
        <v>249</v>
      </c>
      <c r="AF78" s="21"/>
      <c r="AG78" s="21" t="s">
        <v>246</v>
      </c>
      <c r="AH78" s="21" t="s">
        <v>246</v>
      </c>
      <c r="AI78" s="21" t="s">
        <v>249</v>
      </c>
      <c r="AJ78" s="21" t="s">
        <v>246</v>
      </c>
      <c r="AK78" s="21">
        <v>1.39</v>
      </c>
      <c r="AL78" s="6"/>
      <c r="AM78" s="26" t="s">
        <v>797</v>
      </c>
      <c r="AN78" s="26"/>
      <c r="AO78" s="27">
        <v>1.3</v>
      </c>
      <c r="AP78" s="21">
        <v>1.64</v>
      </c>
      <c r="AQ78" s="21">
        <v>1.75</v>
      </c>
      <c r="AR78" s="21">
        <v>1.66</v>
      </c>
      <c r="AS78" s="21">
        <v>1.72</v>
      </c>
      <c r="AT78" s="21">
        <v>1.79</v>
      </c>
      <c r="AU78" s="21">
        <v>1.28</v>
      </c>
      <c r="AV78" s="21">
        <v>1</v>
      </c>
      <c r="AW78" s="21">
        <v>1.02</v>
      </c>
      <c r="AX78" s="28">
        <f t="shared" si="307"/>
        <v>0.2615384615384615</v>
      </c>
      <c r="AY78" s="28">
        <f t="shared" si="308"/>
        <v>0.16023870223064285</v>
      </c>
      <c r="AZ78" s="28">
        <f t="shared" si="309"/>
        <v>8.3100710644525844E-2</v>
      </c>
      <c r="BA78" s="28">
        <f t="shared" ref="BA78:BB78" si="341">LOGEST(AP78:AQ78,AP$5:AQ$5)-1</f>
        <v>6.7073170731707377E-2</v>
      </c>
      <c r="BB78" s="28">
        <f t="shared" si="341"/>
        <v>-5.142857142857149E-2</v>
      </c>
      <c r="BC78" s="28">
        <f t="shared" si="311"/>
        <v>6.0790833484312135E-3</v>
      </c>
      <c r="BD78" s="28">
        <f t="shared" ref="BD78:BF78" si="342">((AP78/AO78)*100)-100</f>
        <v>26.153846153846146</v>
      </c>
      <c r="BE78" s="28">
        <f t="shared" si="342"/>
        <v>6.7073170731707421</v>
      </c>
      <c r="BF78" s="28">
        <f t="shared" si="342"/>
        <v>-5.142857142857153</v>
      </c>
      <c r="BG78" s="28">
        <f t="shared" si="313"/>
        <v>34.615384615384613</v>
      </c>
      <c r="BH78" s="28">
        <f t="shared" si="314"/>
        <v>27.692307692307679</v>
      </c>
      <c r="BI78" s="28">
        <f t="shared" si="315"/>
        <v>1.2195121951219505</v>
      </c>
      <c r="BJ78" s="3">
        <f t="shared" ref="BJ78:BL78" si="343">AP78-AO78</f>
        <v>0.33999999999999986</v>
      </c>
      <c r="BK78" s="3">
        <f t="shared" si="343"/>
        <v>0.1100000000000001</v>
      </c>
      <c r="BL78" s="3">
        <f t="shared" si="343"/>
        <v>-9.000000000000008E-2</v>
      </c>
      <c r="BM78" s="3">
        <f t="shared" si="317"/>
        <v>0.44999999999999996</v>
      </c>
      <c r="BN78" s="3">
        <f t="shared" si="318"/>
        <v>0.35999999999999988</v>
      </c>
      <c r="BO78" s="3">
        <f t="shared" si="319"/>
        <v>2.0000000000000018E-2</v>
      </c>
      <c r="BP78" s="24">
        <v>276.3</v>
      </c>
      <c r="BQ78" s="21">
        <v>216.2</v>
      </c>
      <c r="BR78" s="21">
        <v>191.9</v>
      </c>
      <c r="BS78" s="21"/>
      <c r="BT78" s="21"/>
      <c r="BU78" s="21"/>
      <c r="BV78" s="21"/>
      <c r="BW78" s="24">
        <v>36</v>
      </c>
      <c r="BX78" s="21">
        <v>37.4</v>
      </c>
      <c r="BY78" s="21">
        <v>37.4</v>
      </c>
      <c r="BZ78" s="21">
        <v>37.5</v>
      </c>
      <c r="CA78" s="21">
        <v>36.9</v>
      </c>
      <c r="CB78" s="21">
        <v>36.5</v>
      </c>
      <c r="CC78" s="21">
        <v>36</v>
      </c>
      <c r="CD78" s="21">
        <v>36.1</v>
      </c>
      <c r="CE78" s="21">
        <v>36</v>
      </c>
      <c r="CF78" s="6"/>
      <c r="CG78" s="24" t="s">
        <v>798</v>
      </c>
      <c r="CH78" s="21"/>
      <c r="CI78" s="21"/>
      <c r="CJ78" s="21"/>
      <c r="CK78" s="21"/>
      <c r="CL78" s="21"/>
      <c r="CM78" s="21" t="s">
        <v>799</v>
      </c>
      <c r="CN78" s="24" t="s">
        <v>800</v>
      </c>
      <c r="CO78" s="21"/>
      <c r="CP78" s="21"/>
      <c r="CQ78" s="21"/>
      <c r="CR78" s="21"/>
      <c r="CS78" s="21"/>
      <c r="CT78" s="21"/>
      <c r="CU78" s="24">
        <v>2</v>
      </c>
      <c r="CV78" s="21"/>
      <c r="CW78" s="21"/>
      <c r="CX78" s="21"/>
      <c r="CY78" s="21"/>
      <c r="CZ78" s="21"/>
      <c r="DA78" s="21"/>
      <c r="DB78" s="24" t="s">
        <v>801</v>
      </c>
      <c r="DC78" s="21"/>
      <c r="DD78" s="21"/>
      <c r="DE78" s="21"/>
      <c r="DF78" s="21"/>
      <c r="DG78" s="21"/>
      <c r="DH78" s="21"/>
      <c r="DI78" s="24">
        <v>0</v>
      </c>
      <c r="DJ78" s="21">
        <v>0</v>
      </c>
      <c r="DK78" s="21" t="s">
        <v>802</v>
      </c>
      <c r="DL78" s="21" t="s">
        <v>802</v>
      </c>
      <c r="DM78" s="21" t="s">
        <v>802</v>
      </c>
      <c r="DN78" s="21" t="s">
        <v>802</v>
      </c>
      <c r="DO78" s="21" t="s">
        <v>802</v>
      </c>
      <c r="DP78" s="26">
        <v>8</v>
      </c>
      <c r="DQ78" s="6"/>
      <c r="DR78" s="24">
        <v>73</v>
      </c>
      <c r="DS78" s="21">
        <v>73</v>
      </c>
      <c r="DT78" s="21">
        <v>132</v>
      </c>
      <c r="DU78" s="21">
        <v>116.5</v>
      </c>
      <c r="DV78" s="21">
        <v>118</v>
      </c>
      <c r="DW78" s="21">
        <v>102.6</v>
      </c>
      <c r="DX78" s="21">
        <v>110.2</v>
      </c>
      <c r="DY78" s="24">
        <v>0.6</v>
      </c>
      <c r="DZ78" s="21">
        <v>0.6</v>
      </c>
      <c r="EA78" s="21">
        <v>0.4</v>
      </c>
      <c r="EB78" s="21">
        <v>0.4</v>
      </c>
      <c r="EC78" s="21">
        <v>0.4</v>
      </c>
      <c r="ED78" s="21">
        <v>0.4</v>
      </c>
      <c r="EE78" s="21">
        <v>0.4</v>
      </c>
      <c r="EF78" s="29">
        <f t="shared" ref="EF78:EL78" si="344">DR78/DY78</f>
        <v>121.66666666666667</v>
      </c>
      <c r="EG78" s="79">
        <f t="shared" si="344"/>
        <v>121.66666666666667</v>
      </c>
      <c r="EH78" s="79">
        <f t="shared" si="344"/>
        <v>330</v>
      </c>
      <c r="EI78" s="79">
        <f t="shared" si="344"/>
        <v>291.25</v>
      </c>
      <c r="EJ78" s="79">
        <f t="shared" si="344"/>
        <v>295</v>
      </c>
      <c r="EK78" s="79">
        <f t="shared" si="344"/>
        <v>256.49999999999994</v>
      </c>
      <c r="EL78" s="79">
        <f t="shared" si="344"/>
        <v>275.5</v>
      </c>
      <c r="EM78" s="24">
        <v>1</v>
      </c>
      <c r="EN78" s="21">
        <v>1</v>
      </c>
      <c r="EO78" s="21">
        <v>1</v>
      </c>
      <c r="EP78" s="21">
        <v>1</v>
      </c>
      <c r="EQ78" s="21">
        <v>1</v>
      </c>
      <c r="ER78" s="21">
        <v>1</v>
      </c>
      <c r="ES78" s="21">
        <v>1</v>
      </c>
      <c r="ET78" s="24">
        <v>205</v>
      </c>
      <c r="EU78" s="21">
        <v>198</v>
      </c>
      <c r="EV78" s="21">
        <v>170</v>
      </c>
      <c r="EW78" s="21">
        <v>151</v>
      </c>
      <c r="EX78" s="21">
        <v>149</v>
      </c>
      <c r="EY78" s="21">
        <v>147</v>
      </c>
      <c r="EZ78" s="21">
        <v>163</v>
      </c>
      <c r="FA78" s="24">
        <v>6.1</v>
      </c>
      <c r="FB78" s="21">
        <v>7</v>
      </c>
      <c r="FC78" s="21">
        <v>8</v>
      </c>
      <c r="FD78" s="21">
        <v>8</v>
      </c>
      <c r="FE78" s="21">
        <v>6.1</v>
      </c>
      <c r="FF78" s="21">
        <v>6.1</v>
      </c>
      <c r="FG78" s="21">
        <v>6.1</v>
      </c>
      <c r="FH78" s="24">
        <v>13</v>
      </c>
      <c r="FI78" s="21">
        <v>12</v>
      </c>
      <c r="FJ78" s="21">
        <v>11</v>
      </c>
      <c r="FK78" s="21">
        <v>13</v>
      </c>
      <c r="FL78" s="21">
        <v>15</v>
      </c>
      <c r="FM78" s="21">
        <v>15</v>
      </c>
      <c r="FN78" s="21">
        <v>15</v>
      </c>
      <c r="FO78" s="24">
        <v>99</v>
      </c>
      <c r="FP78" s="21">
        <v>72</v>
      </c>
      <c r="FQ78" s="21">
        <v>69</v>
      </c>
      <c r="FR78" s="21">
        <v>72</v>
      </c>
      <c r="FS78" s="21">
        <v>85</v>
      </c>
      <c r="FT78" s="21">
        <v>67</v>
      </c>
      <c r="FU78" s="21">
        <v>74</v>
      </c>
      <c r="FV78" s="24">
        <v>0</v>
      </c>
      <c r="FW78" s="21" t="s">
        <v>803</v>
      </c>
      <c r="FX78" s="21" t="s">
        <v>334</v>
      </c>
      <c r="FY78" s="21" t="s">
        <v>804</v>
      </c>
      <c r="FZ78" s="21" t="s">
        <v>805</v>
      </c>
      <c r="GA78" s="21">
        <v>0</v>
      </c>
      <c r="GB78" s="21">
        <v>0</v>
      </c>
      <c r="GC78" s="24">
        <v>338</v>
      </c>
      <c r="GD78" s="21">
        <v>255</v>
      </c>
      <c r="GE78" s="21">
        <v>314</v>
      </c>
      <c r="GF78" s="21">
        <v>361</v>
      </c>
      <c r="GG78" s="21">
        <v>228</v>
      </c>
      <c r="GH78" s="21">
        <v>291</v>
      </c>
      <c r="GI78" s="21">
        <v>226</v>
      </c>
      <c r="GJ78" s="24">
        <v>275</v>
      </c>
      <c r="GK78" s="21">
        <v>490</v>
      </c>
      <c r="GL78" s="21">
        <v>210</v>
      </c>
      <c r="GM78" s="21">
        <v>360</v>
      </c>
      <c r="GN78" s="21">
        <v>435</v>
      </c>
      <c r="GO78" s="21">
        <v>320</v>
      </c>
      <c r="GP78" s="21">
        <v>320</v>
      </c>
      <c r="GQ78" s="6"/>
      <c r="GR78" s="24">
        <v>11</v>
      </c>
      <c r="GS78" s="21">
        <v>45</v>
      </c>
      <c r="GT78" s="24">
        <v>15</v>
      </c>
      <c r="GU78" s="21">
        <v>80</v>
      </c>
      <c r="GV78" s="24">
        <v>13</v>
      </c>
      <c r="GW78" s="21">
        <v>55</v>
      </c>
      <c r="GX78" s="24">
        <v>13</v>
      </c>
      <c r="GY78" s="21">
        <v>55</v>
      </c>
      <c r="GZ78" s="24">
        <v>13</v>
      </c>
      <c r="HA78" s="21">
        <v>55</v>
      </c>
      <c r="HB78" s="24">
        <v>11</v>
      </c>
      <c r="HC78" s="21">
        <v>45</v>
      </c>
      <c r="HD78" s="24">
        <v>9</v>
      </c>
      <c r="HE78" s="21">
        <v>18</v>
      </c>
      <c r="HF78" s="6"/>
      <c r="HG78" s="21">
        <v>59</v>
      </c>
      <c r="HH78" s="21">
        <v>108</v>
      </c>
      <c r="HI78" s="21">
        <v>115</v>
      </c>
      <c r="HJ78" s="21">
        <v>37.9</v>
      </c>
      <c r="HK78" s="21">
        <v>1</v>
      </c>
      <c r="HL78" s="21">
        <v>110.7</v>
      </c>
      <c r="HM78" s="21">
        <v>0.5</v>
      </c>
      <c r="HN78" s="21">
        <v>0</v>
      </c>
      <c r="HO78" s="21">
        <v>34.17</v>
      </c>
      <c r="HP78" s="21">
        <v>8.06</v>
      </c>
      <c r="HQ78" s="21">
        <v>3.88</v>
      </c>
      <c r="HR78" s="21">
        <v>140.4</v>
      </c>
      <c r="HS78" s="21">
        <v>22.7</v>
      </c>
      <c r="HT78" s="21">
        <v>9.9</v>
      </c>
      <c r="HU78" s="21">
        <v>3</v>
      </c>
      <c r="HV78" s="6"/>
    </row>
    <row r="79" spans="1:239" ht="15.75" customHeight="1" x14ac:dyDescent="0.3">
      <c r="A79" s="3">
        <v>68</v>
      </c>
      <c r="B79" s="21" t="s">
        <v>431</v>
      </c>
      <c r="C79" s="22">
        <v>41305</v>
      </c>
      <c r="D79" s="22">
        <v>41306</v>
      </c>
      <c r="E79" s="21">
        <f t="shared" si="306"/>
        <v>1</v>
      </c>
      <c r="F79" s="21" t="s">
        <v>240</v>
      </c>
      <c r="G79" s="21" t="s">
        <v>806</v>
      </c>
      <c r="H79" s="23">
        <v>18075</v>
      </c>
      <c r="I79" s="21">
        <v>63</v>
      </c>
      <c r="J79" s="21">
        <v>178</v>
      </c>
      <c r="K79" s="21">
        <v>130</v>
      </c>
      <c r="L79" s="21" t="s">
        <v>807</v>
      </c>
      <c r="M79" s="21">
        <v>37</v>
      </c>
      <c r="N79" s="21">
        <v>19</v>
      </c>
      <c r="O79" s="21">
        <v>5</v>
      </c>
      <c r="P79" s="21" t="s">
        <v>548</v>
      </c>
      <c r="Q79" s="21">
        <v>2</v>
      </c>
      <c r="R79" s="21">
        <v>5</v>
      </c>
      <c r="S79" s="21" t="s">
        <v>548</v>
      </c>
      <c r="T79" s="21">
        <v>2</v>
      </c>
      <c r="U79" s="21">
        <v>0</v>
      </c>
      <c r="V79" s="21">
        <v>0</v>
      </c>
      <c r="W79" s="21">
        <v>0</v>
      </c>
      <c r="X79" s="6"/>
      <c r="Y79" s="24" t="s">
        <v>244</v>
      </c>
      <c r="Z79" s="21" t="s">
        <v>808</v>
      </c>
      <c r="AA79" s="25"/>
      <c r="AB79" s="25"/>
      <c r="AC79" s="21" t="s">
        <v>249</v>
      </c>
      <c r="AD79" s="21"/>
      <c r="AE79" s="21" t="s">
        <v>249</v>
      </c>
      <c r="AF79" s="21"/>
      <c r="AG79" s="21" t="s">
        <v>249</v>
      </c>
      <c r="AH79" s="21" t="s">
        <v>249</v>
      </c>
      <c r="AI79" s="21" t="s">
        <v>249</v>
      </c>
      <c r="AJ79" s="21" t="s">
        <v>249</v>
      </c>
      <c r="AK79" s="21">
        <v>0.32</v>
      </c>
      <c r="AL79" s="6"/>
      <c r="AM79" s="26" t="s">
        <v>350</v>
      </c>
      <c r="AN79" s="26"/>
      <c r="AO79" s="27">
        <v>0.32</v>
      </c>
      <c r="AP79" s="21">
        <v>0.34</v>
      </c>
      <c r="AQ79" s="21">
        <v>0.3</v>
      </c>
      <c r="AR79" s="21">
        <v>28</v>
      </c>
      <c r="AS79" s="21">
        <v>0.28000000000000003</v>
      </c>
      <c r="AT79" s="21"/>
      <c r="AU79" s="21"/>
      <c r="AV79" s="21"/>
      <c r="AW79" s="21"/>
      <c r="AX79" s="28">
        <f t="shared" si="307"/>
        <v>6.2500000000000222E-2</v>
      </c>
      <c r="AY79" s="28">
        <f t="shared" si="308"/>
        <v>-3.1754163448145856E-2</v>
      </c>
      <c r="AZ79" s="28">
        <f t="shared" si="309"/>
        <v>2.7771710263691189</v>
      </c>
      <c r="BA79" s="28">
        <f t="shared" ref="BA79:BB79" si="345">LOGEST(AP79:AQ79,AP$5:AQ$5)-1</f>
        <v>-0.11764705882352977</v>
      </c>
      <c r="BB79" s="28">
        <f t="shared" si="345"/>
        <v>92.333333333333357</v>
      </c>
      <c r="BC79" s="28">
        <f t="shared" si="311"/>
        <v>8.0748521297302958</v>
      </c>
      <c r="BD79" s="28">
        <f t="shared" ref="BD79:BF79" si="346">((AP79/AO79)*100)-100</f>
        <v>6.25</v>
      </c>
      <c r="BE79" s="28">
        <f t="shared" si="346"/>
        <v>-11.764705882352956</v>
      </c>
      <c r="BF79" s="28">
        <f t="shared" si="346"/>
        <v>9233.3333333333339</v>
      </c>
      <c r="BG79" s="28">
        <f t="shared" si="313"/>
        <v>-6.25</v>
      </c>
      <c r="BH79" s="28">
        <f t="shared" si="314"/>
        <v>8650</v>
      </c>
      <c r="BI79" s="28">
        <f t="shared" si="315"/>
        <v>8135.2941176470576</v>
      </c>
      <c r="BJ79" s="3">
        <f t="shared" ref="BJ79:BL79" si="347">AP79-AO79</f>
        <v>2.0000000000000018E-2</v>
      </c>
      <c r="BK79" s="3">
        <f t="shared" si="347"/>
        <v>-4.0000000000000036E-2</v>
      </c>
      <c r="BL79" s="3">
        <f t="shared" si="347"/>
        <v>27.7</v>
      </c>
      <c r="BM79" s="3">
        <f t="shared" si="317"/>
        <v>-2.0000000000000018E-2</v>
      </c>
      <c r="BN79" s="3">
        <f t="shared" si="318"/>
        <v>27.68</v>
      </c>
      <c r="BO79" s="3">
        <f t="shared" si="319"/>
        <v>27.66</v>
      </c>
      <c r="BP79" s="24">
        <v>104.2</v>
      </c>
      <c r="BQ79" s="21">
        <v>99.1</v>
      </c>
      <c r="BR79" s="21">
        <v>104.9</v>
      </c>
      <c r="BS79" s="21"/>
      <c r="BT79" s="21"/>
      <c r="BU79" s="21"/>
      <c r="BV79" s="21"/>
      <c r="BW79" s="24">
        <v>37.1</v>
      </c>
      <c r="BX79" s="21">
        <v>37</v>
      </c>
      <c r="BY79" s="21">
        <v>37</v>
      </c>
      <c r="BZ79" s="21">
        <v>37.4</v>
      </c>
      <c r="CA79" s="21">
        <v>37.9</v>
      </c>
      <c r="CB79" s="21"/>
      <c r="CC79" s="21"/>
      <c r="CD79" s="21"/>
      <c r="CE79" s="21"/>
      <c r="CF79" s="6"/>
      <c r="CG79" s="24" t="s">
        <v>809</v>
      </c>
      <c r="CH79" s="21"/>
      <c r="CI79" s="21"/>
      <c r="CJ79" s="21"/>
      <c r="CK79" s="21"/>
      <c r="CL79" s="21"/>
      <c r="CM79" s="21"/>
      <c r="CN79" s="24" t="s">
        <v>810</v>
      </c>
      <c r="CO79" s="21"/>
      <c r="CP79" s="21"/>
      <c r="CQ79" s="21"/>
      <c r="CR79" s="21"/>
      <c r="CS79" s="21"/>
      <c r="CT79" s="21"/>
      <c r="CU79" s="24">
        <v>1</v>
      </c>
      <c r="CV79" s="21"/>
      <c r="CW79" s="21"/>
      <c r="CX79" s="21"/>
      <c r="CY79" s="21"/>
      <c r="CZ79" s="21"/>
      <c r="DA79" s="21"/>
      <c r="DB79" s="24" t="s">
        <v>811</v>
      </c>
      <c r="DC79" s="21"/>
      <c r="DD79" s="21"/>
      <c r="DE79" s="21"/>
      <c r="DF79" s="21"/>
      <c r="DG79" s="21"/>
      <c r="DH79" s="21"/>
      <c r="DI79" s="24" t="s">
        <v>782</v>
      </c>
      <c r="DJ79" s="21" t="s">
        <v>812</v>
      </c>
      <c r="DK79" s="21" t="s">
        <v>812</v>
      </c>
      <c r="DL79" s="21"/>
      <c r="DM79" s="21"/>
      <c r="DN79" s="21"/>
      <c r="DO79" s="21"/>
      <c r="DP79" s="26">
        <v>9</v>
      </c>
      <c r="DQ79" s="6"/>
      <c r="DR79" s="24">
        <v>130.9</v>
      </c>
      <c r="DS79" s="21">
        <v>95.1</v>
      </c>
      <c r="DT79" s="21">
        <v>130</v>
      </c>
      <c r="DU79" s="21"/>
      <c r="DV79" s="21"/>
      <c r="DW79" s="21"/>
      <c r="DX79" s="21"/>
      <c r="DY79" s="24">
        <v>0.3</v>
      </c>
      <c r="DZ79" s="21">
        <v>0.25</v>
      </c>
      <c r="EA79" s="21">
        <v>0.25</v>
      </c>
      <c r="EB79" s="21"/>
      <c r="EC79" s="21"/>
      <c r="ED79" s="21"/>
      <c r="EE79" s="21"/>
      <c r="EF79" s="29">
        <f t="shared" ref="EF79:EH79" si="348">DR79/DY79</f>
        <v>436.33333333333337</v>
      </c>
      <c r="EG79" s="79">
        <f t="shared" si="348"/>
        <v>380.4</v>
      </c>
      <c r="EH79" s="79">
        <f t="shared" si="348"/>
        <v>520</v>
      </c>
      <c r="EI79" s="79"/>
      <c r="EJ79" s="79"/>
      <c r="EK79" s="79"/>
      <c r="EL79" s="79"/>
      <c r="EM79" s="24">
        <v>0</v>
      </c>
      <c r="EN79" s="21">
        <v>0</v>
      </c>
      <c r="EO79" s="21">
        <v>0</v>
      </c>
      <c r="EP79" s="21"/>
      <c r="EQ79" s="21"/>
      <c r="ER79" s="21"/>
      <c r="ES79" s="21"/>
      <c r="ET79" s="24">
        <v>128</v>
      </c>
      <c r="EU79" s="21">
        <v>137</v>
      </c>
      <c r="EV79" s="21">
        <v>131</v>
      </c>
      <c r="EW79" s="21"/>
      <c r="EX79" s="21"/>
      <c r="EY79" s="21"/>
      <c r="EZ79" s="21"/>
      <c r="FA79" s="24">
        <v>23.1</v>
      </c>
      <c r="FB79" s="21">
        <v>13.3</v>
      </c>
      <c r="FC79" s="21">
        <v>14.1</v>
      </c>
      <c r="FD79" s="21"/>
      <c r="FE79" s="21"/>
      <c r="FF79" s="21"/>
      <c r="FG79" s="21"/>
      <c r="FH79" s="24">
        <v>15</v>
      </c>
      <c r="FI79" s="21">
        <v>15</v>
      </c>
      <c r="FJ79" s="21">
        <v>15</v>
      </c>
      <c r="FK79" s="21"/>
      <c r="FL79" s="21"/>
      <c r="FM79" s="21"/>
      <c r="FN79" s="21"/>
      <c r="FO79" s="24">
        <v>77</v>
      </c>
      <c r="FP79" s="21">
        <v>79</v>
      </c>
      <c r="FQ79" s="21">
        <v>75</v>
      </c>
      <c r="FR79" s="21"/>
      <c r="FS79" s="21"/>
      <c r="FT79" s="21"/>
      <c r="FU79" s="21"/>
      <c r="FV79" s="24">
        <v>0</v>
      </c>
      <c r="FW79" s="21">
        <v>0</v>
      </c>
      <c r="FX79" s="21">
        <v>0</v>
      </c>
      <c r="FY79" s="21"/>
      <c r="FZ79" s="21"/>
      <c r="GA79" s="21"/>
      <c r="GB79" s="21"/>
      <c r="GC79" s="24">
        <v>79</v>
      </c>
      <c r="GD79" s="21">
        <v>80</v>
      </c>
      <c r="GE79" s="21">
        <v>82</v>
      </c>
      <c r="GF79" s="21"/>
      <c r="GG79" s="21"/>
      <c r="GH79" s="21"/>
      <c r="GI79" s="21"/>
      <c r="GJ79" s="24">
        <v>1175</v>
      </c>
      <c r="GK79" s="21">
        <v>1140</v>
      </c>
      <c r="GL79" s="21">
        <v>820</v>
      </c>
      <c r="GM79" s="21"/>
      <c r="GN79" s="21"/>
      <c r="GO79" s="21"/>
      <c r="GP79" s="21"/>
      <c r="GQ79" s="6"/>
      <c r="GR79" s="24">
        <v>9</v>
      </c>
      <c r="GS79" s="21">
        <v>18</v>
      </c>
      <c r="GT79" s="24">
        <v>10</v>
      </c>
      <c r="GU79" s="21">
        <v>45</v>
      </c>
      <c r="GV79" s="24">
        <v>9</v>
      </c>
      <c r="GW79" s="21">
        <v>18</v>
      </c>
      <c r="GX79" s="24"/>
      <c r="GY79" s="21"/>
      <c r="GZ79" s="24"/>
      <c r="HA79" s="21"/>
      <c r="HB79" s="24"/>
      <c r="HC79" s="21"/>
      <c r="HD79" s="24"/>
      <c r="HE79" s="21"/>
      <c r="HF79" s="6"/>
      <c r="HG79" s="21">
        <v>63</v>
      </c>
      <c r="HH79" s="21">
        <v>110</v>
      </c>
      <c r="HI79" s="21">
        <v>134</v>
      </c>
      <c r="HJ79" s="21">
        <v>37</v>
      </c>
      <c r="HK79" s="21">
        <v>2</v>
      </c>
      <c r="HL79" s="21">
        <v>85.7</v>
      </c>
      <c r="HM79" s="21">
        <v>0.3</v>
      </c>
      <c r="HN79" s="21">
        <v>30</v>
      </c>
      <c r="HO79" s="21">
        <v>33</v>
      </c>
      <c r="HP79" s="21">
        <v>11</v>
      </c>
      <c r="HQ79" s="21">
        <v>4.28</v>
      </c>
      <c r="HR79" s="21">
        <v>141.9</v>
      </c>
      <c r="HS79" s="21">
        <v>33.1</v>
      </c>
      <c r="HT79" s="21">
        <v>23.1</v>
      </c>
      <c r="HU79" s="21">
        <v>15</v>
      </c>
      <c r="HV79" s="6"/>
    </row>
    <row r="80" spans="1:239" ht="15.75" customHeight="1" x14ac:dyDescent="0.3">
      <c r="A80" s="3">
        <v>69</v>
      </c>
      <c r="B80" s="21" t="s">
        <v>626</v>
      </c>
      <c r="C80" s="22">
        <v>41305</v>
      </c>
      <c r="D80" s="22">
        <v>41305</v>
      </c>
      <c r="E80" s="21">
        <f t="shared" si="306"/>
        <v>0</v>
      </c>
      <c r="F80" s="21" t="s">
        <v>813</v>
      </c>
      <c r="G80" s="21" t="s">
        <v>440</v>
      </c>
      <c r="H80" s="23">
        <v>17691</v>
      </c>
      <c r="I80" s="21">
        <v>64</v>
      </c>
      <c r="J80" s="21">
        <v>180</v>
      </c>
      <c r="K80" s="21">
        <v>98</v>
      </c>
      <c r="L80" s="21" t="s">
        <v>421</v>
      </c>
      <c r="M80" s="21">
        <v>45</v>
      </c>
      <c r="N80" s="21">
        <v>34</v>
      </c>
      <c r="O80" s="21">
        <v>5</v>
      </c>
      <c r="P80" s="21" t="s">
        <v>814</v>
      </c>
      <c r="Q80" s="21">
        <v>1</v>
      </c>
      <c r="R80" s="21">
        <v>13</v>
      </c>
      <c r="S80" s="21" t="s">
        <v>272</v>
      </c>
      <c r="T80" s="21">
        <v>1</v>
      </c>
      <c r="U80" s="21">
        <v>0</v>
      </c>
      <c r="V80" s="21">
        <v>0</v>
      </c>
      <c r="W80" s="21">
        <v>0</v>
      </c>
      <c r="X80" s="6"/>
      <c r="Y80" s="24" t="s">
        <v>244</v>
      </c>
      <c r="Z80" s="21" t="s">
        <v>815</v>
      </c>
      <c r="AA80" s="25"/>
      <c r="AB80" s="25"/>
      <c r="AC80" s="21" t="s">
        <v>246</v>
      </c>
      <c r="AD80" s="21" t="s">
        <v>247</v>
      </c>
      <c r="AE80" s="21" t="s">
        <v>246</v>
      </c>
      <c r="AF80" s="21" t="s">
        <v>248</v>
      </c>
      <c r="AG80" s="21" t="s">
        <v>246</v>
      </c>
      <c r="AH80" s="21" t="s">
        <v>249</v>
      </c>
      <c r="AI80" s="21" t="s">
        <v>249</v>
      </c>
      <c r="AJ80" s="21" t="s">
        <v>246</v>
      </c>
      <c r="AK80" s="21">
        <v>1.17</v>
      </c>
      <c r="AL80" s="6"/>
      <c r="AM80" s="26" t="s">
        <v>250</v>
      </c>
      <c r="AN80" s="26" t="s">
        <v>274</v>
      </c>
      <c r="AO80" s="27">
        <v>1.17</v>
      </c>
      <c r="AP80" s="21">
        <v>2.57</v>
      </c>
      <c r="AQ80" s="21">
        <v>2.56</v>
      </c>
      <c r="AR80" s="21">
        <v>1.53</v>
      </c>
      <c r="AS80" s="21">
        <v>1.25</v>
      </c>
      <c r="AT80" s="21">
        <v>0.22</v>
      </c>
      <c r="AU80" s="21">
        <v>0.22</v>
      </c>
      <c r="AV80" s="21"/>
      <c r="AW80" s="21"/>
      <c r="AX80" s="28">
        <f t="shared" si="307"/>
        <v>1.1965811965811972</v>
      </c>
      <c r="AY80" s="28">
        <f t="shared" si="308"/>
        <v>0.4792005232672778</v>
      </c>
      <c r="AZ80" s="28">
        <f t="shared" si="309"/>
        <v>8.3383844129415241E-2</v>
      </c>
      <c r="BA80" s="28">
        <f t="shared" ref="BA80:BB80" si="349">LOGEST(AP80:AQ80,AP$5:AQ$5)-1</f>
        <v>-3.8910505836574627E-3</v>
      </c>
      <c r="BB80" s="28">
        <f t="shared" si="349"/>
        <v>-0.40234375000000011</v>
      </c>
      <c r="BC80" s="28">
        <f t="shared" si="311"/>
        <v>-0.22842321231156071</v>
      </c>
      <c r="BD80" s="28">
        <f t="shared" ref="BD80:BF80" si="350">((AP80/AO80)*100)-100</f>
        <v>119.65811965811969</v>
      </c>
      <c r="BE80" s="28">
        <f t="shared" si="350"/>
        <v>-0.38910505836574316</v>
      </c>
      <c r="BF80" s="28">
        <f t="shared" si="350"/>
        <v>-40.234375</v>
      </c>
      <c r="BG80" s="28">
        <f t="shared" si="313"/>
        <v>118.80341880341882</v>
      </c>
      <c r="BH80" s="28">
        <f t="shared" si="314"/>
        <v>30.769230769230774</v>
      </c>
      <c r="BI80" s="28">
        <f t="shared" si="315"/>
        <v>-40.466926070038909</v>
      </c>
      <c r="BJ80" s="3">
        <f t="shared" ref="BJ80:BL80" si="351">AP80-AO80</f>
        <v>1.4</v>
      </c>
      <c r="BK80" s="3">
        <f t="shared" si="351"/>
        <v>-9.9999999999997868E-3</v>
      </c>
      <c r="BL80" s="3">
        <f t="shared" si="351"/>
        <v>-1.03</v>
      </c>
      <c r="BM80" s="3">
        <f t="shared" si="317"/>
        <v>1.3900000000000001</v>
      </c>
      <c r="BN80" s="3">
        <f t="shared" si="318"/>
        <v>0.3600000000000001</v>
      </c>
      <c r="BO80" s="3">
        <f t="shared" si="319"/>
        <v>-1.0399999999999998</v>
      </c>
      <c r="BP80" s="24">
        <v>86.6</v>
      </c>
      <c r="BQ80" s="21">
        <v>191.8</v>
      </c>
      <c r="BR80" s="21">
        <v>166.8</v>
      </c>
      <c r="BS80" s="21"/>
      <c r="BT80" s="21"/>
      <c r="BU80" s="21"/>
      <c r="BV80" s="21"/>
      <c r="BW80" s="24">
        <v>38.1</v>
      </c>
      <c r="BX80" s="21">
        <v>36.9</v>
      </c>
      <c r="BY80" s="21">
        <v>36.5</v>
      </c>
      <c r="BZ80" s="21">
        <v>36.6</v>
      </c>
      <c r="CA80" s="21">
        <v>36</v>
      </c>
      <c r="CB80" s="21">
        <v>36</v>
      </c>
      <c r="CC80" s="21">
        <v>36.4</v>
      </c>
      <c r="CD80" s="21"/>
      <c r="CE80" s="21"/>
      <c r="CF80" s="6"/>
      <c r="CG80" s="24" t="s">
        <v>816</v>
      </c>
      <c r="CH80" s="21"/>
      <c r="CI80" s="21"/>
      <c r="CJ80" s="21"/>
      <c r="CK80" s="21"/>
      <c r="CL80" s="21"/>
      <c r="CM80" s="21"/>
      <c r="CN80" s="24" t="s">
        <v>607</v>
      </c>
      <c r="CO80" s="21"/>
      <c r="CP80" s="21"/>
      <c r="CQ80" s="21"/>
      <c r="CR80" s="21"/>
      <c r="CS80" s="21"/>
      <c r="CT80" s="21"/>
      <c r="CU80" s="24">
        <v>2</v>
      </c>
      <c r="CV80" s="21"/>
      <c r="CW80" s="21"/>
      <c r="CX80" s="21"/>
      <c r="CY80" s="21"/>
      <c r="CZ80" s="21"/>
      <c r="DA80" s="21"/>
      <c r="DB80" s="24" t="s">
        <v>331</v>
      </c>
      <c r="DC80" s="21"/>
      <c r="DD80" s="21"/>
      <c r="DE80" s="21"/>
      <c r="DF80" s="21"/>
      <c r="DG80" s="21"/>
      <c r="DH80" s="21"/>
      <c r="DI80" s="24" t="s">
        <v>612</v>
      </c>
      <c r="DJ80" s="21" t="s">
        <v>612</v>
      </c>
      <c r="DK80" s="21" t="s">
        <v>612</v>
      </c>
      <c r="DL80" s="21" t="s">
        <v>612</v>
      </c>
      <c r="DM80" s="21" t="s">
        <v>612</v>
      </c>
      <c r="DN80" s="21"/>
      <c r="DO80" s="21"/>
      <c r="DP80" s="26" t="s">
        <v>607</v>
      </c>
      <c r="DQ80" s="6"/>
      <c r="DR80" s="24">
        <v>69</v>
      </c>
      <c r="DS80" s="21">
        <v>88.6</v>
      </c>
      <c r="DT80" s="21">
        <v>132.5</v>
      </c>
      <c r="DU80" s="21">
        <v>64</v>
      </c>
      <c r="DV80" s="21">
        <v>114.7</v>
      </c>
      <c r="DW80" s="21"/>
      <c r="DX80" s="21"/>
      <c r="DY80" s="24">
        <v>0.4</v>
      </c>
      <c r="DZ80" s="21">
        <v>0.4</v>
      </c>
      <c r="EA80" s="21">
        <v>0.4</v>
      </c>
      <c r="EB80" s="21">
        <v>0.4</v>
      </c>
      <c r="EC80" s="21">
        <v>0.4</v>
      </c>
      <c r="ED80" s="21"/>
      <c r="EE80" s="21"/>
      <c r="EF80" s="29">
        <f t="shared" ref="EF80:EJ80" si="352">DR80/DY80</f>
        <v>172.5</v>
      </c>
      <c r="EG80" s="79">
        <f t="shared" si="352"/>
        <v>221.49999999999997</v>
      </c>
      <c r="EH80" s="79">
        <f t="shared" si="352"/>
        <v>331.25</v>
      </c>
      <c r="EI80" s="79">
        <f t="shared" si="352"/>
        <v>160</v>
      </c>
      <c r="EJ80" s="79">
        <f t="shared" si="352"/>
        <v>286.75</v>
      </c>
      <c r="EK80" s="79"/>
      <c r="EL80" s="79"/>
      <c r="EM80" s="24">
        <v>0</v>
      </c>
      <c r="EN80" s="21">
        <v>0</v>
      </c>
      <c r="EO80" s="21">
        <v>0</v>
      </c>
      <c r="EP80" s="21">
        <v>0</v>
      </c>
      <c r="EQ80" s="21">
        <v>0</v>
      </c>
      <c r="ER80" s="21"/>
      <c r="ES80" s="21"/>
      <c r="ET80" s="24">
        <v>293</v>
      </c>
      <c r="EU80" s="21">
        <v>276</v>
      </c>
      <c r="EV80" s="21">
        <v>281</v>
      </c>
      <c r="EW80" s="21">
        <v>316</v>
      </c>
      <c r="EX80" s="21">
        <v>316</v>
      </c>
      <c r="EY80" s="21"/>
      <c r="EZ80" s="21"/>
      <c r="FA80" s="24">
        <v>10.8</v>
      </c>
      <c r="FB80" s="21">
        <v>9</v>
      </c>
      <c r="FC80" s="21">
        <v>5.8</v>
      </c>
      <c r="FD80" s="21">
        <v>5.8</v>
      </c>
      <c r="FE80" s="21">
        <v>5.8</v>
      </c>
      <c r="FF80" s="21"/>
      <c r="FG80" s="21"/>
      <c r="FH80" s="24">
        <v>15</v>
      </c>
      <c r="FI80" s="21">
        <v>15</v>
      </c>
      <c r="FJ80" s="21">
        <v>15</v>
      </c>
      <c r="FK80" s="21">
        <v>15</v>
      </c>
      <c r="FL80" s="21">
        <v>15</v>
      </c>
      <c r="FM80" s="21"/>
      <c r="FN80" s="21"/>
      <c r="FO80" s="24">
        <v>105</v>
      </c>
      <c r="FP80" s="21">
        <v>84</v>
      </c>
      <c r="FQ80" s="21">
        <v>81</v>
      </c>
      <c r="FR80" s="21">
        <v>92</v>
      </c>
      <c r="FS80" s="21">
        <v>103</v>
      </c>
      <c r="FT80" s="21"/>
      <c r="FU80" s="21"/>
      <c r="FV80" s="24">
        <v>0</v>
      </c>
      <c r="FW80" s="21">
        <v>0</v>
      </c>
      <c r="FX80" s="21">
        <v>0</v>
      </c>
      <c r="FY80" s="21">
        <v>0</v>
      </c>
      <c r="FZ80" s="21">
        <v>0</v>
      </c>
      <c r="GA80" s="21"/>
      <c r="GB80" s="21"/>
      <c r="GC80" s="24">
        <v>72</v>
      </c>
      <c r="GD80" s="21">
        <v>69</v>
      </c>
      <c r="GE80" s="21">
        <v>64</v>
      </c>
      <c r="GF80" s="21">
        <v>64</v>
      </c>
      <c r="GG80" s="21">
        <v>64</v>
      </c>
      <c r="GH80" s="21"/>
      <c r="GI80" s="21"/>
      <c r="GJ80" s="24">
        <v>1440</v>
      </c>
      <c r="GK80" s="21">
        <v>1115</v>
      </c>
      <c r="GL80" s="21">
        <v>1700</v>
      </c>
      <c r="GM80" s="21">
        <v>1855</v>
      </c>
      <c r="GN80" s="21">
        <v>2020</v>
      </c>
      <c r="GO80" s="21"/>
      <c r="GP80" s="21"/>
      <c r="GQ80" s="6"/>
      <c r="GR80" s="24">
        <v>9</v>
      </c>
      <c r="GS80" s="21">
        <v>18</v>
      </c>
      <c r="GT80" s="24">
        <v>9</v>
      </c>
      <c r="GU80" s="21">
        <v>18</v>
      </c>
      <c r="GV80" s="24">
        <v>7</v>
      </c>
      <c r="GW80" s="21">
        <v>18</v>
      </c>
      <c r="GX80" s="24">
        <v>8</v>
      </c>
      <c r="GY80" s="21">
        <v>18</v>
      </c>
      <c r="GZ80" s="24">
        <v>8</v>
      </c>
      <c r="HA80" s="21">
        <v>18</v>
      </c>
      <c r="HB80" s="24"/>
      <c r="HC80" s="21"/>
      <c r="HD80" s="24"/>
      <c r="HE80" s="21"/>
      <c r="HF80" s="6"/>
      <c r="HG80" s="21">
        <v>64</v>
      </c>
      <c r="HH80" s="21">
        <v>147</v>
      </c>
      <c r="HI80" s="21">
        <v>152</v>
      </c>
      <c r="HJ80" s="21">
        <v>38.1</v>
      </c>
      <c r="HK80" s="21">
        <v>2</v>
      </c>
      <c r="HL80" s="21">
        <v>69</v>
      </c>
      <c r="HM80" s="21">
        <v>0.4</v>
      </c>
      <c r="HN80" s="21">
        <v>20</v>
      </c>
      <c r="HO80" s="21">
        <v>12.6</v>
      </c>
      <c r="HP80" s="21">
        <v>16.25</v>
      </c>
      <c r="HQ80" s="21">
        <v>2.85</v>
      </c>
      <c r="HR80" s="21">
        <v>139.6</v>
      </c>
      <c r="HS80" s="21">
        <v>28.1</v>
      </c>
      <c r="HT80" s="21">
        <v>10.8</v>
      </c>
      <c r="HU80" s="21">
        <v>15</v>
      </c>
      <c r="HV80" s="6"/>
    </row>
    <row r="81" spans="1:239" ht="15.75" customHeight="1" x14ac:dyDescent="0.3">
      <c r="A81" s="7">
        <v>70</v>
      </c>
      <c r="B81" s="42" t="s">
        <v>239</v>
      </c>
      <c r="C81" s="43">
        <v>41304</v>
      </c>
      <c r="D81" s="43">
        <v>41304</v>
      </c>
      <c r="E81" s="21">
        <f t="shared" si="306"/>
        <v>0</v>
      </c>
      <c r="F81" s="42" t="s">
        <v>240</v>
      </c>
      <c r="G81" s="42" t="s">
        <v>324</v>
      </c>
      <c r="H81" s="44">
        <v>12674</v>
      </c>
      <c r="I81" s="42">
        <v>78</v>
      </c>
      <c r="J81" s="42">
        <v>155</v>
      </c>
      <c r="K81" s="42">
        <v>60</v>
      </c>
      <c r="L81" s="42" t="s">
        <v>817</v>
      </c>
      <c r="M81" s="42">
        <v>44</v>
      </c>
      <c r="N81" s="42">
        <v>32.6</v>
      </c>
      <c r="O81" s="42">
        <v>6</v>
      </c>
      <c r="P81" s="42" t="s">
        <v>818</v>
      </c>
      <c r="Q81" s="42">
        <v>1</v>
      </c>
      <c r="R81" s="42">
        <v>7</v>
      </c>
      <c r="S81" s="42" t="s">
        <v>272</v>
      </c>
      <c r="T81" s="42">
        <v>1</v>
      </c>
      <c r="U81" s="42">
        <v>0</v>
      </c>
      <c r="V81" s="42">
        <v>2</v>
      </c>
      <c r="W81" s="42">
        <v>0</v>
      </c>
      <c r="X81" s="6"/>
      <c r="Y81" s="45" t="s">
        <v>244</v>
      </c>
      <c r="Z81" s="42" t="s">
        <v>819</v>
      </c>
      <c r="AA81" s="46"/>
      <c r="AB81" s="46"/>
      <c r="AC81" s="42" t="s">
        <v>249</v>
      </c>
      <c r="AD81" s="42"/>
      <c r="AE81" s="42" t="s">
        <v>249</v>
      </c>
      <c r="AF81" s="42"/>
      <c r="AG81" s="42" t="s">
        <v>249</v>
      </c>
      <c r="AH81" s="42" t="s">
        <v>246</v>
      </c>
      <c r="AI81" s="42" t="s">
        <v>246</v>
      </c>
      <c r="AJ81" s="42" t="s">
        <v>246</v>
      </c>
      <c r="AK81" s="42">
        <v>36</v>
      </c>
      <c r="AL81" s="6"/>
      <c r="AM81" s="48" t="s">
        <v>250</v>
      </c>
      <c r="AN81" s="48" t="s">
        <v>274</v>
      </c>
      <c r="AO81" s="27">
        <v>37.68</v>
      </c>
      <c r="AP81" s="21">
        <v>36.43</v>
      </c>
      <c r="AQ81" s="21">
        <v>29.84</v>
      </c>
      <c r="AR81" s="21">
        <v>18</v>
      </c>
      <c r="AS81" s="21">
        <v>18</v>
      </c>
      <c r="AT81" s="21">
        <v>5.37</v>
      </c>
      <c r="AU81" s="21">
        <v>2.78</v>
      </c>
      <c r="AV81" s="21">
        <v>0.5</v>
      </c>
      <c r="AW81" s="21"/>
      <c r="AX81" s="28">
        <f t="shared" si="307"/>
        <v>-3.3174097664543378E-2</v>
      </c>
      <c r="AY81" s="28">
        <f t="shared" si="308"/>
        <v>-0.11009435362619291</v>
      </c>
      <c r="AZ81" s="28">
        <f t="shared" si="309"/>
        <v>-0.214615279238068</v>
      </c>
      <c r="BA81" s="28">
        <f t="shared" ref="BA81:BB81" si="353">LOGEST(AP81:AQ81,AP$5:AQ$5)-1</f>
        <v>-0.18089486686796574</v>
      </c>
      <c r="BB81" s="28">
        <f t="shared" si="353"/>
        <v>-0.39678284182305668</v>
      </c>
      <c r="BC81" s="28">
        <f t="shared" si="311"/>
        <v>-0.29707875927949601</v>
      </c>
      <c r="BD81" s="28">
        <f t="shared" ref="BD81:BF81" si="354">((AP81/AO81)*100)-100</f>
        <v>-3.3174097664543467</v>
      </c>
      <c r="BE81" s="28">
        <f t="shared" si="354"/>
        <v>-18.08948668679659</v>
      </c>
      <c r="BF81" s="28">
        <f t="shared" si="354"/>
        <v>-39.678284182305632</v>
      </c>
      <c r="BG81" s="28">
        <f t="shared" si="313"/>
        <v>-20.806794055201692</v>
      </c>
      <c r="BH81" s="28">
        <f t="shared" si="314"/>
        <v>-52.229299363057322</v>
      </c>
      <c r="BI81" s="28">
        <f t="shared" si="315"/>
        <v>-50.59017293439473</v>
      </c>
      <c r="BJ81" s="3">
        <f t="shared" ref="BJ81:BL81" si="355">AP81-AO81</f>
        <v>-1.25</v>
      </c>
      <c r="BK81" s="3">
        <f t="shared" si="355"/>
        <v>-6.59</v>
      </c>
      <c r="BL81" s="3">
        <f t="shared" si="355"/>
        <v>-11.84</v>
      </c>
      <c r="BM81" s="3">
        <f t="shared" si="317"/>
        <v>-7.84</v>
      </c>
      <c r="BN81" s="3">
        <f t="shared" si="318"/>
        <v>-19.68</v>
      </c>
      <c r="BO81" s="3">
        <f t="shared" si="319"/>
        <v>-18.43</v>
      </c>
      <c r="BP81" s="45">
        <v>134</v>
      </c>
      <c r="BQ81" s="42">
        <v>145</v>
      </c>
      <c r="BR81" s="42">
        <v>145</v>
      </c>
      <c r="BS81" s="42">
        <v>63.5</v>
      </c>
      <c r="BT81" s="42">
        <v>39.1</v>
      </c>
      <c r="BU81" s="42">
        <v>23.2</v>
      </c>
      <c r="BV81" s="42"/>
      <c r="BW81" s="45">
        <v>35</v>
      </c>
      <c r="BX81" s="42">
        <v>36</v>
      </c>
      <c r="BY81" s="42">
        <v>36.9</v>
      </c>
      <c r="BZ81" s="42">
        <v>36.1</v>
      </c>
      <c r="CA81" s="42">
        <v>36.1</v>
      </c>
      <c r="CB81" s="42">
        <v>36</v>
      </c>
      <c r="CC81" s="42">
        <v>36</v>
      </c>
      <c r="CD81" s="42">
        <v>36.1</v>
      </c>
      <c r="CE81" s="42"/>
      <c r="CF81" s="6"/>
      <c r="CG81" s="45" t="s">
        <v>820</v>
      </c>
      <c r="CH81" s="42"/>
      <c r="CI81" s="42"/>
      <c r="CJ81" s="42"/>
      <c r="CK81" s="42"/>
      <c r="CL81" s="42"/>
      <c r="CM81" s="42"/>
      <c r="CN81" s="45" t="s">
        <v>821</v>
      </c>
      <c r="CO81" s="42"/>
      <c r="CP81" s="42"/>
      <c r="CQ81" s="42"/>
      <c r="CR81" s="42"/>
      <c r="CS81" s="42"/>
      <c r="CT81" s="42"/>
      <c r="CU81" s="45">
        <v>2</v>
      </c>
      <c r="CV81" s="42"/>
      <c r="CW81" s="42"/>
      <c r="CX81" s="42"/>
      <c r="CY81" s="42"/>
      <c r="CZ81" s="42"/>
      <c r="DA81" s="42"/>
      <c r="DB81" s="45" t="s">
        <v>822</v>
      </c>
      <c r="DC81" s="42"/>
      <c r="DD81" s="42"/>
      <c r="DE81" s="42"/>
      <c r="DF81" s="42"/>
      <c r="DG81" s="42"/>
      <c r="DH81" s="42"/>
      <c r="DI81" s="45" t="s">
        <v>255</v>
      </c>
      <c r="DJ81" s="42" t="s">
        <v>255</v>
      </c>
      <c r="DK81" s="42" t="s">
        <v>255</v>
      </c>
      <c r="DL81" s="42" t="s">
        <v>400</v>
      </c>
      <c r="DM81" s="42" t="s">
        <v>400</v>
      </c>
      <c r="DN81" s="42" t="s">
        <v>400</v>
      </c>
      <c r="DO81" s="42"/>
      <c r="DP81" s="48">
        <v>8</v>
      </c>
      <c r="DQ81" s="6"/>
      <c r="DR81" s="45">
        <v>85.8</v>
      </c>
      <c r="DS81" s="42">
        <v>85.8</v>
      </c>
      <c r="DT81" s="42">
        <v>115.1</v>
      </c>
      <c r="DU81" s="42">
        <v>70</v>
      </c>
      <c r="DV81" s="42">
        <v>87</v>
      </c>
      <c r="DW81" s="42">
        <v>92.8</v>
      </c>
      <c r="DX81" s="42"/>
      <c r="DY81" s="45">
        <v>0.3</v>
      </c>
      <c r="DZ81" s="42">
        <v>0.3</v>
      </c>
      <c r="EA81" s="42">
        <v>0.3</v>
      </c>
      <c r="EB81" s="42">
        <v>0.3</v>
      </c>
      <c r="EC81" s="42">
        <v>0.3</v>
      </c>
      <c r="ED81" s="42">
        <v>0.3</v>
      </c>
      <c r="EE81" s="42"/>
      <c r="EF81" s="80">
        <f t="shared" ref="EF81:EK81" si="356">DR81/DY81</f>
        <v>286</v>
      </c>
      <c r="EG81" s="79">
        <f t="shared" si="356"/>
        <v>286</v>
      </c>
      <c r="EH81" s="79">
        <f t="shared" si="356"/>
        <v>383.66666666666669</v>
      </c>
      <c r="EI81" s="79">
        <f t="shared" si="356"/>
        <v>233.33333333333334</v>
      </c>
      <c r="EJ81" s="79">
        <f t="shared" si="356"/>
        <v>290</v>
      </c>
      <c r="EK81" s="79">
        <f t="shared" si="356"/>
        <v>309.33333333333331</v>
      </c>
      <c r="EL81" s="79"/>
      <c r="EM81" s="45">
        <v>0</v>
      </c>
      <c r="EN81" s="42">
        <v>0</v>
      </c>
      <c r="EO81" s="42">
        <v>0</v>
      </c>
      <c r="EP81" s="42">
        <v>0</v>
      </c>
      <c r="EQ81" s="42">
        <v>0</v>
      </c>
      <c r="ER81" s="42">
        <v>0</v>
      </c>
      <c r="ES81" s="42"/>
      <c r="ET81" s="45">
        <v>370</v>
      </c>
      <c r="EU81" s="42">
        <v>319</v>
      </c>
      <c r="EV81" s="42">
        <v>281</v>
      </c>
      <c r="EW81" s="42">
        <v>267</v>
      </c>
      <c r="EX81" s="42">
        <v>252</v>
      </c>
      <c r="EY81" s="42">
        <v>235</v>
      </c>
      <c r="EZ81" s="42"/>
      <c r="FA81" s="45">
        <v>9</v>
      </c>
      <c r="FB81" s="42">
        <v>8.4</v>
      </c>
      <c r="FC81" s="42">
        <v>8.4</v>
      </c>
      <c r="FD81" s="42">
        <v>5.4</v>
      </c>
      <c r="FE81" s="42">
        <v>5.4</v>
      </c>
      <c r="FF81" s="42">
        <v>4</v>
      </c>
      <c r="FG81" s="42"/>
      <c r="FH81" s="45">
        <v>15</v>
      </c>
      <c r="FI81" s="42">
        <v>15</v>
      </c>
      <c r="FJ81" s="42">
        <v>15</v>
      </c>
      <c r="FK81" s="42">
        <v>15</v>
      </c>
      <c r="FL81" s="42">
        <v>15</v>
      </c>
      <c r="FM81" s="42">
        <v>15</v>
      </c>
      <c r="FN81" s="42"/>
      <c r="FO81" s="45">
        <v>85</v>
      </c>
      <c r="FP81" s="42">
        <v>85</v>
      </c>
      <c r="FQ81" s="42">
        <v>74</v>
      </c>
      <c r="FR81" s="42">
        <v>89</v>
      </c>
      <c r="FS81" s="42">
        <v>79</v>
      </c>
      <c r="FT81" s="42">
        <v>81</v>
      </c>
      <c r="FU81" s="42"/>
      <c r="FV81" s="45" t="s">
        <v>378</v>
      </c>
      <c r="FW81" s="42" t="s">
        <v>310</v>
      </c>
      <c r="FX81" s="42">
        <v>0</v>
      </c>
      <c r="FY81" s="42">
        <v>0</v>
      </c>
      <c r="FZ81" s="42">
        <v>0</v>
      </c>
      <c r="GA81" s="42">
        <v>0</v>
      </c>
      <c r="GB81" s="42"/>
      <c r="GC81" s="45">
        <v>246</v>
      </c>
      <c r="GD81" s="42">
        <v>218</v>
      </c>
      <c r="GE81" s="42">
        <v>219</v>
      </c>
      <c r="GF81" s="42">
        <v>181</v>
      </c>
      <c r="GG81" s="42">
        <v>209</v>
      </c>
      <c r="GH81" s="42">
        <v>195</v>
      </c>
      <c r="GI81" s="42"/>
      <c r="GJ81" s="45">
        <v>990</v>
      </c>
      <c r="GK81" s="42">
        <v>3420</v>
      </c>
      <c r="GL81" s="42">
        <v>2750</v>
      </c>
      <c r="GM81" s="42">
        <v>1580</v>
      </c>
      <c r="GN81" s="42">
        <v>1280</v>
      </c>
      <c r="GO81" s="42">
        <v>560</v>
      </c>
      <c r="GP81" s="42"/>
      <c r="GQ81" s="6"/>
      <c r="GR81" s="45">
        <v>12</v>
      </c>
      <c r="GS81" s="42">
        <v>45</v>
      </c>
      <c r="GT81" s="45">
        <v>12</v>
      </c>
      <c r="GU81" s="42">
        <v>45</v>
      </c>
      <c r="GV81" s="45">
        <v>8</v>
      </c>
      <c r="GW81" s="42">
        <v>18</v>
      </c>
      <c r="GX81" s="45">
        <v>8</v>
      </c>
      <c r="GY81" s="42">
        <v>18</v>
      </c>
      <c r="GZ81" s="45">
        <v>8</v>
      </c>
      <c r="HA81" s="42">
        <v>18</v>
      </c>
      <c r="HB81" s="45">
        <v>6</v>
      </c>
      <c r="HC81" s="42">
        <v>10</v>
      </c>
      <c r="HD81" s="45"/>
      <c r="HE81" s="42"/>
      <c r="HF81" s="6"/>
      <c r="HG81" s="42">
        <v>78</v>
      </c>
      <c r="HH81" s="42">
        <v>101</v>
      </c>
      <c r="HI81" s="42">
        <v>131</v>
      </c>
      <c r="HJ81" s="42">
        <v>35.4</v>
      </c>
      <c r="HK81" s="42">
        <v>2</v>
      </c>
      <c r="HL81" s="42">
        <v>85.8</v>
      </c>
      <c r="HM81" s="42">
        <v>0.3</v>
      </c>
      <c r="HN81" s="42">
        <v>30</v>
      </c>
      <c r="HO81" s="42">
        <v>71.7</v>
      </c>
      <c r="HP81" s="42">
        <v>13.99</v>
      </c>
      <c r="HQ81" s="42">
        <v>3.88</v>
      </c>
      <c r="HR81" s="42">
        <v>139.4</v>
      </c>
      <c r="HS81" s="42">
        <v>15.4</v>
      </c>
      <c r="HT81" s="42">
        <v>9</v>
      </c>
      <c r="HU81" s="42">
        <v>15</v>
      </c>
      <c r="HV81" s="6"/>
    </row>
    <row r="82" spans="1:239" ht="15.75" customHeight="1" x14ac:dyDescent="0.3">
      <c r="A82" s="14"/>
      <c r="B82" s="14"/>
      <c r="C82" s="82"/>
      <c r="D82" s="82"/>
      <c r="E82" s="14"/>
      <c r="F82" s="14"/>
      <c r="G82" s="14"/>
      <c r="H82" s="83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6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6"/>
      <c r="AM82" s="14"/>
      <c r="AN82" s="14"/>
      <c r="AX82" s="36"/>
      <c r="AY82" s="36"/>
      <c r="AZ82" s="36"/>
      <c r="BA82" s="36"/>
      <c r="BB82" s="36"/>
      <c r="BC82" s="36"/>
      <c r="BD82" s="36"/>
      <c r="BE82" s="36"/>
      <c r="BF82" s="36"/>
      <c r="BG82" s="36"/>
      <c r="BH82" s="36"/>
      <c r="BI82" s="36"/>
      <c r="BJ82" s="14"/>
      <c r="BK82" s="14"/>
      <c r="BL82" s="14"/>
      <c r="BM82" s="14"/>
      <c r="BN82" s="14"/>
      <c r="BO82" s="14"/>
      <c r="BP82" s="14"/>
      <c r="BQ82" s="14"/>
      <c r="BR82" s="14"/>
      <c r="BS82" s="14"/>
      <c r="BT82" s="14"/>
      <c r="BU82" s="14"/>
      <c r="BV82" s="14"/>
      <c r="BW82" s="14"/>
      <c r="BX82" s="14"/>
      <c r="BY82" s="14"/>
      <c r="BZ82" s="14"/>
      <c r="CA82" s="14"/>
      <c r="CB82" s="14"/>
      <c r="CC82" s="14"/>
      <c r="CD82" s="14"/>
      <c r="CE82" s="14"/>
      <c r="CF82" s="6"/>
      <c r="CG82" s="14"/>
      <c r="CH82" s="14"/>
      <c r="CI82" s="14"/>
      <c r="CJ82" s="14"/>
      <c r="CK82" s="14"/>
      <c r="CL82" s="14"/>
      <c r="CM82" s="14"/>
      <c r="CN82" s="14"/>
      <c r="CO82" s="14"/>
      <c r="CP82" s="14"/>
      <c r="CQ82" s="14"/>
      <c r="CR82" s="14"/>
      <c r="CS82" s="14"/>
      <c r="CT82" s="14"/>
      <c r="CU82" s="14"/>
      <c r="CV82" s="14"/>
      <c r="CW82" s="14"/>
      <c r="CX82" s="14"/>
      <c r="CY82" s="14"/>
      <c r="CZ82" s="14"/>
      <c r="DA82" s="14"/>
      <c r="DB82" s="14"/>
      <c r="DC82" s="14"/>
      <c r="DD82" s="14"/>
      <c r="DE82" s="14"/>
      <c r="DF82" s="14"/>
      <c r="DG82" s="14"/>
      <c r="DH82" s="14"/>
      <c r="DI82" s="14"/>
      <c r="DJ82" s="14"/>
      <c r="DK82" s="14"/>
      <c r="DL82" s="14"/>
      <c r="DM82" s="14"/>
      <c r="DN82" s="14"/>
      <c r="DO82" s="14"/>
      <c r="DP82" s="14"/>
      <c r="DQ82" s="6"/>
      <c r="DR82" s="14"/>
      <c r="DS82" s="14"/>
      <c r="DT82" s="14"/>
      <c r="DU82" s="14"/>
      <c r="DV82" s="14"/>
      <c r="DW82" s="14"/>
      <c r="DX82" s="14"/>
      <c r="DY82" s="14"/>
      <c r="DZ82" s="14"/>
      <c r="EA82" s="14"/>
      <c r="EB82" s="14"/>
      <c r="EC82" s="14"/>
      <c r="ED82" s="14"/>
      <c r="EE82" s="14"/>
      <c r="EF82" s="36"/>
      <c r="EG82" s="36"/>
      <c r="EH82" s="36"/>
      <c r="EI82" s="36"/>
      <c r="EJ82" s="36"/>
      <c r="EK82" s="36"/>
      <c r="EL82" s="36"/>
      <c r="EM82" s="14"/>
      <c r="EN82" s="14"/>
      <c r="EO82" s="14"/>
      <c r="EP82" s="14"/>
      <c r="EQ82" s="14"/>
      <c r="ER82" s="14"/>
      <c r="ES82" s="14"/>
      <c r="ET82" s="14"/>
      <c r="EU82" s="14"/>
      <c r="EV82" s="14"/>
      <c r="EW82" s="14"/>
      <c r="EX82" s="14"/>
      <c r="EY82" s="14"/>
      <c r="EZ82" s="14"/>
      <c r="FA82" s="14"/>
      <c r="FB82" s="14"/>
      <c r="FC82" s="14"/>
      <c r="FD82" s="14"/>
      <c r="FE82" s="14"/>
      <c r="FF82" s="14"/>
      <c r="FG82" s="14"/>
      <c r="FH82" s="14"/>
      <c r="FI82" s="14"/>
      <c r="FJ82" s="14"/>
      <c r="FK82" s="14"/>
      <c r="FL82" s="14"/>
      <c r="FM82" s="14"/>
      <c r="FN82" s="14"/>
      <c r="FO82" s="14"/>
      <c r="FP82" s="14"/>
      <c r="FQ82" s="14"/>
      <c r="FR82" s="14"/>
      <c r="FS82" s="14"/>
      <c r="FT82" s="14"/>
      <c r="FU82" s="14"/>
      <c r="FV82" s="14"/>
      <c r="FW82" s="14"/>
      <c r="FX82" s="14"/>
      <c r="FY82" s="14"/>
      <c r="FZ82" s="14"/>
      <c r="GA82" s="14"/>
      <c r="GB82" s="14"/>
      <c r="GC82" s="14"/>
      <c r="GD82" s="14"/>
      <c r="GE82" s="14"/>
      <c r="GF82" s="14"/>
      <c r="GG82" s="14"/>
      <c r="GH82" s="14"/>
      <c r="GI82" s="14"/>
      <c r="GJ82" s="14"/>
      <c r="GK82" s="14"/>
      <c r="GL82" s="14"/>
      <c r="GM82" s="14"/>
      <c r="GN82" s="14"/>
      <c r="GO82" s="14"/>
      <c r="GP82" s="14"/>
      <c r="GQ82" s="6"/>
      <c r="GR82" s="14"/>
      <c r="GS82" s="14"/>
      <c r="GT82" s="14"/>
      <c r="GU82" s="14"/>
      <c r="GV82" s="14"/>
      <c r="GW82" s="14"/>
      <c r="GX82" s="14"/>
      <c r="GY82" s="14"/>
      <c r="GZ82" s="14"/>
      <c r="HA82" s="14"/>
      <c r="HB82" s="14"/>
      <c r="HC82" s="14"/>
      <c r="HD82" s="14"/>
      <c r="HE82" s="14"/>
      <c r="HF82" s="6"/>
      <c r="HG82" s="14"/>
      <c r="HH82" s="14"/>
      <c r="HI82" s="14"/>
      <c r="HJ82" s="14"/>
      <c r="HK82" s="14"/>
      <c r="HL82" s="14"/>
      <c r="HM82" s="14"/>
      <c r="HN82" s="14"/>
      <c r="HO82" s="14"/>
      <c r="HP82" s="14"/>
      <c r="HQ82" s="14"/>
      <c r="HR82" s="14"/>
      <c r="HS82" s="14"/>
      <c r="HT82" s="14"/>
      <c r="HU82" s="14"/>
      <c r="HV82" s="6"/>
      <c r="HW82" s="15"/>
      <c r="HX82" s="15"/>
      <c r="HY82" s="15"/>
      <c r="HZ82" s="15"/>
      <c r="IA82" s="15"/>
      <c r="IB82" s="15"/>
      <c r="IC82" s="15"/>
      <c r="ID82" s="15"/>
      <c r="IE82" s="15"/>
    </row>
    <row r="83" spans="1:239" ht="15.75" customHeight="1" x14ac:dyDescent="0.3">
      <c r="A83" s="51">
        <v>71</v>
      </c>
      <c r="B83" s="52" t="s">
        <v>626</v>
      </c>
      <c r="C83" s="53">
        <v>41305</v>
      </c>
      <c r="D83" s="53">
        <v>41306</v>
      </c>
      <c r="E83" s="21">
        <f t="shared" ref="E83:E92" si="357">D83-C83</f>
        <v>1</v>
      </c>
      <c r="F83" s="52"/>
      <c r="G83" s="52" t="s">
        <v>285</v>
      </c>
      <c r="H83" s="54">
        <v>22836</v>
      </c>
      <c r="I83" s="52">
        <v>61</v>
      </c>
      <c r="J83" s="52">
        <v>175</v>
      </c>
      <c r="K83" s="52">
        <v>60</v>
      </c>
      <c r="L83" s="52" t="s">
        <v>823</v>
      </c>
      <c r="M83" s="52">
        <v>81</v>
      </c>
      <c r="N83" s="52">
        <v>93.1</v>
      </c>
      <c r="O83" s="52">
        <v>7</v>
      </c>
      <c r="P83" s="52" t="s">
        <v>548</v>
      </c>
      <c r="Q83" s="52">
        <v>2</v>
      </c>
      <c r="R83" s="52">
        <v>21</v>
      </c>
      <c r="S83" s="52" t="s">
        <v>548</v>
      </c>
      <c r="T83" s="52">
        <v>2</v>
      </c>
      <c r="U83" s="52">
        <v>6</v>
      </c>
      <c r="V83" s="52">
        <v>4</v>
      </c>
      <c r="W83" s="52">
        <v>0</v>
      </c>
      <c r="X83" s="6"/>
      <c r="Y83" s="55" t="s">
        <v>244</v>
      </c>
      <c r="Z83" s="52" t="s">
        <v>824</v>
      </c>
      <c r="AA83" s="56"/>
      <c r="AB83" s="56"/>
      <c r="AC83" s="52" t="s">
        <v>246</v>
      </c>
      <c r="AD83" s="52" t="s">
        <v>247</v>
      </c>
      <c r="AE83" s="52" t="s">
        <v>246</v>
      </c>
      <c r="AF83" s="52" t="s">
        <v>248</v>
      </c>
      <c r="AG83" s="52" t="s">
        <v>246</v>
      </c>
      <c r="AH83" s="52" t="s">
        <v>246</v>
      </c>
      <c r="AI83" s="52" t="s">
        <v>246</v>
      </c>
      <c r="AJ83" s="52" t="s">
        <v>246</v>
      </c>
      <c r="AK83" s="52">
        <v>22.46</v>
      </c>
      <c r="AL83" s="6"/>
      <c r="AM83" s="57" t="s">
        <v>250</v>
      </c>
      <c r="AN83" s="57" t="s">
        <v>274</v>
      </c>
      <c r="AO83" s="27">
        <v>22.46</v>
      </c>
      <c r="AP83" s="21">
        <v>23.7</v>
      </c>
      <c r="AQ83" s="21">
        <v>23.98</v>
      </c>
      <c r="AR83" s="21">
        <v>15.75</v>
      </c>
      <c r="AS83" s="21">
        <v>10.23</v>
      </c>
      <c r="AT83" s="21">
        <v>4.78</v>
      </c>
      <c r="AU83" s="21"/>
      <c r="AV83" s="21"/>
      <c r="AW83" s="21"/>
      <c r="AX83" s="28">
        <f t="shared" ref="AX83:AX92" si="358">LOGEST(AO83:AP83,AO$5:AP$5)-1</f>
        <v>5.520926090828171E-2</v>
      </c>
      <c r="AY83" s="28">
        <f t="shared" ref="AY83:AY92" si="359">LOGEST(AO83:AQ83,AO$5:AQ$5)-1</f>
        <v>3.328402107559536E-2</v>
      </c>
      <c r="AZ83" s="28">
        <f t="shared" ref="AZ83:AZ92" si="360">LOGEST(AO83:AR83,AO$5:AR$5)-1</f>
        <v>-9.994028248602338E-2</v>
      </c>
      <c r="BA83" s="28">
        <f t="shared" ref="BA83:BB83" si="361">LOGEST(AP83:AQ83,AP$5:AQ$5)-1</f>
        <v>1.181434599156117E-2</v>
      </c>
      <c r="BB83" s="28">
        <f t="shared" si="361"/>
        <v>-0.34320266889074236</v>
      </c>
      <c r="BC83" s="28">
        <f t="shared" ref="BC83:BC92" si="362">LOGEST(AP83:AR83,AP$5:AR$5)-1</f>
        <v>-0.18479636775507646</v>
      </c>
      <c r="BD83" s="28">
        <f t="shared" ref="BD83:BF83" si="363">((AP83/AO83)*100)-100</f>
        <v>5.5209260908281266</v>
      </c>
      <c r="BE83" s="28">
        <f t="shared" si="363"/>
        <v>1.1814345991561197</v>
      </c>
      <c r="BF83" s="28">
        <f t="shared" si="363"/>
        <v>-34.320266889074219</v>
      </c>
      <c r="BG83" s="28">
        <f t="shared" ref="BG83:BG92" si="364">((AQ83/AO83)*100)-100</f>
        <v>6.7675868210151293</v>
      </c>
      <c r="BH83" s="28">
        <f t="shared" ref="BH83:BH92" si="365">((AR83/AO83)*100)-100</f>
        <v>-29.875333926981313</v>
      </c>
      <c r="BI83" s="28">
        <f t="shared" ref="BI83:BI92" si="366">((AR83/AP83)*100)-100</f>
        <v>-33.544303797468359</v>
      </c>
      <c r="BJ83" s="3">
        <f t="shared" ref="BJ83:BL83" si="367">AP83-AO83</f>
        <v>1.2399999999999984</v>
      </c>
      <c r="BK83" s="3">
        <f t="shared" si="367"/>
        <v>0.28000000000000114</v>
      </c>
      <c r="BL83" s="3">
        <f t="shared" si="367"/>
        <v>-8.23</v>
      </c>
      <c r="BM83" s="3">
        <f t="shared" ref="BM83:BM92" si="368">AQ83-AO83</f>
        <v>1.5199999999999996</v>
      </c>
      <c r="BN83" s="3">
        <f t="shared" ref="BN83:BN92" si="369">AR83-AO83</f>
        <v>-6.7100000000000009</v>
      </c>
      <c r="BO83" s="3">
        <f t="shared" ref="BO83:BO92" si="370">AR83-AP83</f>
        <v>-7.9499999999999993</v>
      </c>
      <c r="BP83" s="55">
        <v>67.2</v>
      </c>
      <c r="BQ83" s="52">
        <v>275.7</v>
      </c>
      <c r="BR83" s="52">
        <v>272.5</v>
      </c>
      <c r="BS83" s="52">
        <v>178.5</v>
      </c>
      <c r="BT83" s="52"/>
      <c r="BU83" s="52"/>
      <c r="BV83" s="52"/>
      <c r="BW83" s="55">
        <v>39.5</v>
      </c>
      <c r="BX83" s="52">
        <v>36.1</v>
      </c>
      <c r="BY83" s="52">
        <v>35.5</v>
      </c>
      <c r="BZ83" s="52">
        <v>36.9</v>
      </c>
      <c r="CA83" s="52">
        <v>37</v>
      </c>
      <c r="CB83" s="52">
        <v>36</v>
      </c>
      <c r="CC83" s="52"/>
      <c r="CD83" s="52"/>
      <c r="CE83" s="52"/>
      <c r="CF83" s="6"/>
      <c r="CG83" s="55" t="s">
        <v>825</v>
      </c>
      <c r="CH83" s="52"/>
      <c r="CI83" s="52"/>
      <c r="CJ83" s="52"/>
      <c r="CK83" s="52"/>
      <c r="CL83" s="52"/>
      <c r="CM83" s="52"/>
      <c r="CN83" s="55" t="s">
        <v>826</v>
      </c>
      <c r="CO83" s="52"/>
      <c r="CP83" s="52"/>
      <c r="CQ83" s="52"/>
      <c r="CR83" s="52"/>
      <c r="CS83" s="52"/>
      <c r="CT83" s="52"/>
      <c r="CU83" s="55">
        <v>2</v>
      </c>
      <c r="CV83" s="52"/>
      <c r="CW83" s="52"/>
      <c r="CX83" s="52"/>
      <c r="CY83" s="52"/>
      <c r="CZ83" s="52"/>
      <c r="DA83" s="52"/>
      <c r="DB83" s="55" t="s">
        <v>827</v>
      </c>
      <c r="DC83" s="52"/>
      <c r="DD83" s="52"/>
      <c r="DE83" s="52"/>
      <c r="DF83" s="52"/>
      <c r="DG83" s="52"/>
      <c r="DH83" s="52"/>
      <c r="DI83" s="55" t="s">
        <v>828</v>
      </c>
      <c r="DJ83" s="52" t="s">
        <v>829</v>
      </c>
      <c r="DK83" s="52" t="s">
        <v>829</v>
      </c>
      <c r="DL83" s="52" t="s">
        <v>829</v>
      </c>
      <c r="DM83" s="52"/>
      <c r="DN83" s="52"/>
      <c r="DO83" s="52"/>
      <c r="DP83" s="57">
        <v>8</v>
      </c>
      <c r="DQ83" s="6"/>
      <c r="DR83" s="55">
        <v>163.4</v>
      </c>
      <c r="DS83" s="52">
        <v>163.4</v>
      </c>
      <c r="DT83" s="52">
        <v>177.9</v>
      </c>
      <c r="DU83" s="52">
        <v>183.5</v>
      </c>
      <c r="DV83" s="52"/>
      <c r="DW83" s="52"/>
      <c r="DX83" s="52"/>
      <c r="DY83" s="55">
        <v>0.45</v>
      </c>
      <c r="DZ83" s="52">
        <v>0.45</v>
      </c>
      <c r="EA83" s="52">
        <v>0.4</v>
      </c>
      <c r="EB83" s="52">
        <v>0.4</v>
      </c>
      <c r="EC83" s="52"/>
      <c r="ED83" s="52"/>
      <c r="EE83" s="52"/>
      <c r="EF83" s="78">
        <f t="shared" ref="EF83:EI83" si="371">DR83/DY83</f>
        <v>363.11111111111114</v>
      </c>
      <c r="EG83" s="79">
        <f t="shared" si="371"/>
        <v>363.11111111111114</v>
      </c>
      <c r="EH83" s="79">
        <f t="shared" si="371"/>
        <v>444.75</v>
      </c>
      <c r="EI83" s="79">
        <f t="shared" si="371"/>
        <v>458.75</v>
      </c>
      <c r="EJ83" s="79"/>
      <c r="EK83" s="79"/>
      <c r="EL83" s="79"/>
      <c r="EM83" s="55">
        <v>1</v>
      </c>
      <c r="EN83" s="52">
        <v>1</v>
      </c>
      <c r="EO83" s="52">
        <v>1</v>
      </c>
      <c r="EP83" s="52">
        <v>1</v>
      </c>
      <c r="EQ83" s="52"/>
      <c r="ER83" s="52"/>
      <c r="ES83" s="52"/>
      <c r="ET83" s="55">
        <v>216</v>
      </c>
      <c r="EU83" s="52">
        <v>157</v>
      </c>
      <c r="EV83" s="52">
        <v>150</v>
      </c>
      <c r="EW83" s="52">
        <v>155</v>
      </c>
      <c r="EX83" s="52"/>
      <c r="EY83" s="52"/>
      <c r="EZ83" s="52"/>
      <c r="FA83" s="55">
        <v>11.8</v>
      </c>
      <c r="FB83" s="52">
        <v>7.3</v>
      </c>
      <c r="FC83" s="52">
        <v>7.3</v>
      </c>
      <c r="FD83" s="52">
        <v>7.3</v>
      </c>
      <c r="FE83" s="52"/>
      <c r="FF83" s="52"/>
      <c r="FG83" s="52"/>
      <c r="FH83" s="55">
        <v>3</v>
      </c>
      <c r="FI83" s="52">
        <v>3</v>
      </c>
      <c r="FJ83" s="52">
        <v>3</v>
      </c>
      <c r="FK83" s="52">
        <v>3</v>
      </c>
      <c r="FL83" s="52"/>
      <c r="FM83" s="52"/>
      <c r="FN83" s="52"/>
      <c r="FO83" s="55">
        <v>85</v>
      </c>
      <c r="FP83" s="52">
        <v>70</v>
      </c>
      <c r="FQ83" s="52">
        <v>93</v>
      </c>
      <c r="FR83" s="52">
        <v>104</v>
      </c>
      <c r="FS83" s="52"/>
      <c r="FT83" s="52"/>
      <c r="FU83" s="52"/>
      <c r="FV83" s="55" t="s">
        <v>494</v>
      </c>
      <c r="FW83" s="52" t="s">
        <v>439</v>
      </c>
      <c r="FX83" s="52" t="s">
        <v>378</v>
      </c>
      <c r="FY83" s="52" t="s">
        <v>467</v>
      </c>
      <c r="FZ83" s="52"/>
      <c r="GA83" s="52"/>
      <c r="GB83" s="52"/>
      <c r="GC83" s="55">
        <v>80</v>
      </c>
      <c r="GD83" s="52">
        <v>56</v>
      </c>
      <c r="GE83" s="52">
        <v>49</v>
      </c>
      <c r="GF83" s="52">
        <v>43</v>
      </c>
      <c r="GG83" s="52"/>
      <c r="GH83" s="52"/>
      <c r="GI83" s="52"/>
      <c r="GJ83" s="55">
        <v>1340</v>
      </c>
      <c r="GK83" s="52">
        <v>845</v>
      </c>
      <c r="GL83" s="52">
        <v>1060</v>
      </c>
      <c r="GM83" s="52">
        <v>940</v>
      </c>
      <c r="GN83" s="52"/>
      <c r="GO83" s="52"/>
      <c r="GP83" s="52"/>
      <c r="GQ83" s="6"/>
      <c r="GR83" s="55">
        <v>16</v>
      </c>
      <c r="GS83" s="52">
        <v>90</v>
      </c>
      <c r="GT83" s="55">
        <v>16</v>
      </c>
      <c r="GU83" s="52">
        <v>90</v>
      </c>
      <c r="GV83" s="55">
        <v>15</v>
      </c>
      <c r="GW83" s="52">
        <v>80</v>
      </c>
      <c r="GX83" s="55">
        <v>14</v>
      </c>
      <c r="GY83" s="52">
        <v>55</v>
      </c>
      <c r="GZ83" s="55"/>
      <c r="HA83" s="52"/>
      <c r="HB83" s="55"/>
      <c r="HC83" s="52"/>
      <c r="HD83" s="55"/>
      <c r="HE83" s="52"/>
      <c r="HF83" s="6"/>
      <c r="HG83" s="52">
        <v>61</v>
      </c>
      <c r="HH83" s="52">
        <v>48</v>
      </c>
      <c r="HI83" s="52">
        <v>177</v>
      </c>
      <c r="HJ83" s="52">
        <v>39</v>
      </c>
      <c r="HK83" s="52">
        <v>1</v>
      </c>
      <c r="HL83" s="52">
        <v>107.8</v>
      </c>
      <c r="HM83" s="52">
        <v>0.45</v>
      </c>
      <c r="HN83" s="52">
        <v>20</v>
      </c>
      <c r="HO83" s="52">
        <v>54.9</v>
      </c>
      <c r="HP83" s="52">
        <v>17.09</v>
      </c>
      <c r="HQ83" s="52">
        <v>3.35</v>
      </c>
      <c r="HR83" s="52">
        <v>140</v>
      </c>
      <c r="HS83" s="52">
        <v>25.2</v>
      </c>
      <c r="HT83" s="52">
        <v>11.8</v>
      </c>
      <c r="HU83" s="52">
        <v>3</v>
      </c>
      <c r="HV83" s="6"/>
    </row>
    <row r="84" spans="1:239" ht="15.75" customHeight="1" x14ac:dyDescent="0.3">
      <c r="A84" s="3">
        <v>72</v>
      </c>
      <c r="B84" s="21" t="s">
        <v>239</v>
      </c>
      <c r="C84" s="22">
        <v>41308</v>
      </c>
      <c r="D84" s="22">
        <v>41308</v>
      </c>
      <c r="E84" s="21">
        <f t="shared" si="357"/>
        <v>0</v>
      </c>
      <c r="F84" s="21" t="s">
        <v>775</v>
      </c>
      <c r="G84" s="21" t="s">
        <v>701</v>
      </c>
      <c r="H84" s="23">
        <v>14340</v>
      </c>
      <c r="I84" s="21">
        <v>74</v>
      </c>
      <c r="J84" s="21">
        <v>163</v>
      </c>
      <c r="K84" s="21">
        <v>80</v>
      </c>
      <c r="L84" s="21" t="s">
        <v>830</v>
      </c>
      <c r="M84" s="21">
        <v>92</v>
      </c>
      <c r="N84" s="21">
        <v>97.2</v>
      </c>
      <c r="O84" s="21">
        <v>10</v>
      </c>
      <c r="P84" s="21" t="s">
        <v>548</v>
      </c>
      <c r="Q84" s="21">
        <v>2</v>
      </c>
      <c r="R84" s="21">
        <v>11</v>
      </c>
      <c r="S84" s="21" t="s">
        <v>548</v>
      </c>
      <c r="T84" s="21">
        <v>2</v>
      </c>
      <c r="U84" s="21">
        <v>7</v>
      </c>
      <c r="V84" s="21">
        <v>4</v>
      </c>
      <c r="W84" s="21">
        <v>0</v>
      </c>
      <c r="X84" s="6"/>
      <c r="Y84" s="24" t="s">
        <v>244</v>
      </c>
      <c r="Z84" s="21" t="s">
        <v>337</v>
      </c>
      <c r="AA84" s="25"/>
      <c r="AB84" s="25"/>
      <c r="AC84" s="21" t="s">
        <v>249</v>
      </c>
      <c r="AD84" s="21"/>
      <c r="AE84" s="21" t="s">
        <v>246</v>
      </c>
      <c r="AF84" s="21" t="s">
        <v>248</v>
      </c>
      <c r="AG84" s="21" t="s">
        <v>246</v>
      </c>
      <c r="AH84" s="21" t="s">
        <v>246</v>
      </c>
      <c r="AI84" s="21" t="s">
        <v>246</v>
      </c>
      <c r="AJ84" s="21" t="s">
        <v>246</v>
      </c>
      <c r="AK84" s="21">
        <v>52.98</v>
      </c>
      <c r="AL84" s="6"/>
      <c r="AM84" s="26" t="s">
        <v>250</v>
      </c>
      <c r="AN84" s="26" t="s">
        <v>274</v>
      </c>
      <c r="AO84" s="27">
        <v>52.98</v>
      </c>
      <c r="AP84" s="21">
        <v>42.65</v>
      </c>
      <c r="AQ84" s="21">
        <v>29.53</v>
      </c>
      <c r="AR84" s="21">
        <v>23.06</v>
      </c>
      <c r="AS84" s="21">
        <v>15.57</v>
      </c>
      <c r="AT84" s="21">
        <v>7.24</v>
      </c>
      <c r="AU84" s="21">
        <v>4.93</v>
      </c>
      <c r="AV84" s="21">
        <v>3.35</v>
      </c>
      <c r="AW84" s="21">
        <v>1.93</v>
      </c>
      <c r="AX84" s="28">
        <f t="shared" si="358"/>
        <v>-0.19497923744809387</v>
      </c>
      <c r="AY84" s="28">
        <f t="shared" si="359"/>
        <v>-0.25342104004307853</v>
      </c>
      <c r="AZ84" s="28">
        <f t="shared" si="360"/>
        <v>-0.24896764720026276</v>
      </c>
      <c r="BA84" s="28">
        <f t="shared" ref="BA84:BB84" si="372">LOGEST(AP84:AQ84,AP$5:AQ$5)-1</f>
        <v>-0.30762016412661186</v>
      </c>
      <c r="BB84" s="28">
        <f t="shared" si="372"/>
        <v>-0.21909922113105318</v>
      </c>
      <c r="BC84" s="28">
        <f t="shared" si="362"/>
        <v>-0.26469057322329781</v>
      </c>
      <c r="BD84" s="28">
        <f t="shared" ref="BD84:BF84" si="373">((AP84/AO84)*100)-100</f>
        <v>-19.49792374480937</v>
      </c>
      <c r="BE84" s="28">
        <f t="shared" si="373"/>
        <v>-30.762016412661183</v>
      </c>
      <c r="BF84" s="28">
        <f t="shared" si="373"/>
        <v>-21.909922113105324</v>
      </c>
      <c r="BG84" s="28">
        <f t="shared" si="364"/>
        <v>-44.261985654964128</v>
      </c>
      <c r="BH84" s="28">
        <f t="shared" si="365"/>
        <v>-56.474141185352963</v>
      </c>
      <c r="BI84" s="28">
        <f t="shared" si="366"/>
        <v>-45.932004689331777</v>
      </c>
      <c r="BJ84" s="3">
        <f t="shared" ref="BJ84:BL84" si="374">AP84-AO84</f>
        <v>-10.329999999999998</v>
      </c>
      <c r="BK84" s="3">
        <f t="shared" si="374"/>
        <v>-13.119999999999997</v>
      </c>
      <c r="BL84" s="3">
        <f t="shared" si="374"/>
        <v>-6.4700000000000024</v>
      </c>
      <c r="BM84" s="3">
        <f t="shared" si="368"/>
        <v>-23.449999999999996</v>
      </c>
      <c r="BN84" s="3">
        <f t="shared" si="369"/>
        <v>-29.919999999999998</v>
      </c>
      <c r="BO84" s="3">
        <f t="shared" si="370"/>
        <v>-19.59</v>
      </c>
      <c r="BP84" s="24">
        <v>268.8</v>
      </c>
      <c r="BQ84" s="21">
        <v>212.5</v>
      </c>
      <c r="BR84" s="21">
        <v>139</v>
      </c>
      <c r="BS84" s="21">
        <v>83.8</v>
      </c>
      <c r="BT84" s="21">
        <v>118.5</v>
      </c>
      <c r="BU84" s="21">
        <v>99.2</v>
      </c>
      <c r="BV84" s="21">
        <v>73.7</v>
      </c>
      <c r="BW84" s="24"/>
      <c r="BX84" s="21">
        <v>37.1</v>
      </c>
      <c r="BY84" s="21">
        <v>37</v>
      </c>
      <c r="BZ84" s="21">
        <v>36</v>
      </c>
      <c r="CA84" s="21">
        <v>38.1</v>
      </c>
      <c r="CB84" s="21">
        <v>36.4</v>
      </c>
      <c r="CC84" s="21">
        <v>36.6</v>
      </c>
      <c r="CD84" s="21">
        <v>37</v>
      </c>
      <c r="CE84" s="21">
        <v>36.5</v>
      </c>
      <c r="CF84" s="6"/>
      <c r="CG84" s="24" t="s">
        <v>831</v>
      </c>
      <c r="CH84" s="21"/>
      <c r="CI84" s="21"/>
      <c r="CJ84" s="21"/>
      <c r="CK84" s="21"/>
      <c r="CL84" s="21"/>
      <c r="CM84" s="21"/>
      <c r="CN84" s="24" t="s">
        <v>712</v>
      </c>
      <c r="CO84" s="21"/>
      <c r="CP84" s="21"/>
      <c r="CQ84" s="21"/>
      <c r="CR84" s="21"/>
      <c r="CS84" s="21"/>
      <c r="CT84" s="21"/>
      <c r="CU84" s="24">
        <v>1</v>
      </c>
      <c r="CV84" s="21"/>
      <c r="CW84" s="21"/>
      <c r="CX84" s="21"/>
      <c r="CY84" s="21"/>
      <c r="CZ84" s="21"/>
      <c r="DA84" s="21"/>
      <c r="DB84" s="24" t="s">
        <v>832</v>
      </c>
      <c r="DC84" s="21"/>
      <c r="DD84" s="21"/>
      <c r="DE84" s="21"/>
      <c r="DF84" s="21"/>
      <c r="DG84" s="21"/>
      <c r="DH84" s="21"/>
      <c r="DI84" s="24" t="s">
        <v>833</v>
      </c>
      <c r="DJ84" s="21" t="s">
        <v>833</v>
      </c>
      <c r="DK84" s="21" t="s">
        <v>833</v>
      </c>
      <c r="DL84" s="21" t="s">
        <v>268</v>
      </c>
      <c r="DM84" s="21" t="s">
        <v>268</v>
      </c>
      <c r="DN84" s="21" t="s">
        <v>268</v>
      </c>
      <c r="DO84" s="21">
        <v>0</v>
      </c>
      <c r="DP84" s="26">
        <v>9</v>
      </c>
      <c r="DQ84" s="6"/>
      <c r="DR84" s="24">
        <v>67</v>
      </c>
      <c r="DS84" s="21">
        <v>92.1</v>
      </c>
      <c r="DT84" s="21">
        <v>117.4</v>
      </c>
      <c r="DU84" s="21">
        <v>112.4</v>
      </c>
      <c r="DV84" s="21">
        <v>105.1</v>
      </c>
      <c r="DW84" s="21">
        <v>161</v>
      </c>
      <c r="DX84" s="21">
        <v>103.5</v>
      </c>
      <c r="DY84" s="24">
        <v>0.1</v>
      </c>
      <c r="DZ84" s="21">
        <v>0.3</v>
      </c>
      <c r="EA84" s="21">
        <v>0.4</v>
      </c>
      <c r="EB84" s="21">
        <v>0.3</v>
      </c>
      <c r="EC84" s="21">
        <v>0.45</v>
      </c>
      <c r="ED84" s="21">
        <v>0.5</v>
      </c>
      <c r="EE84" s="21">
        <v>0.4</v>
      </c>
      <c r="EF84" s="78">
        <f t="shared" ref="EF84:EL84" si="375">DR84/DY84</f>
        <v>670</v>
      </c>
      <c r="EG84" s="79">
        <f t="shared" si="375"/>
        <v>307</v>
      </c>
      <c r="EH84" s="79">
        <f t="shared" si="375"/>
        <v>293.5</v>
      </c>
      <c r="EI84" s="79">
        <f t="shared" si="375"/>
        <v>374.66666666666669</v>
      </c>
      <c r="EJ84" s="79">
        <f t="shared" si="375"/>
        <v>233.55555555555554</v>
      </c>
      <c r="EK84" s="79">
        <f t="shared" si="375"/>
        <v>322</v>
      </c>
      <c r="EL84" s="79">
        <f t="shared" si="375"/>
        <v>258.75</v>
      </c>
      <c r="EM84" s="24">
        <v>1</v>
      </c>
      <c r="EN84" s="21">
        <v>1</v>
      </c>
      <c r="EO84" s="21">
        <v>1</v>
      </c>
      <c r="EP84" s="21">
        <v>0</v>
      </c>
      <c r="EQ84" s="21">
        <v>1</v>
      </c>
      <c r="ER84" s="21">
        <v>1</v>
      </c>
      <c r="ES84" s="21">
        <v>1</v>
      </c>
      <c r="ET84" s="24">
        <v>170</v>
      </c>
      <c r="EU84" s="21">
        <v>178</v>
      </c>
      <c r="EV84" s="21">
        <v>141</v>
      </c>
      <c r="EW84" s="21">
        <v>113</v>
      </c>
      <c r="EX84" s="21">
        <v>148</v>
      </c>
      <c r="EY84" s="21">
        <v>171</v>
      </c>
      <c r="EZ84" s="21">
        <v>144</v>
      </c>
      <c r="FA84" s="24">
        <v>13.3</v>
      </c>
      <c r="FB84" s="21">
        <v>7.3</v>
      </c>
      <c r="FC84" s="21">
        <v>5.2</v>
      </c>
      <c r="FD84" s="21">
        <v>5.2</v>
      </c>
      <c r="FE84" s="21">
        <v>5</v>
      </c>
      <c r="FF84" s="21">
        <v>3.9</v>
      </c>
      <c r="FG84" s="21">
        <v>4.3</v>
      </c>
      <c r="FH84" s="24">
        <v>15</v>
      </c>
      <c r="FI84" s="21">
        <v>3</v>
      </c>
      <c r="FJ84" s="21">
        <v>3</v>
      </c>
      <c r="FK84" s="21">
        <v>11</v>
      </c>
      <c r="FL84" s="21">
        <v>4</v>
      </c>
      <c r="FM84" s="21">
        <v>11</v>
      </c>
      <c r="FN84" s="21">
        <v>15</v>
      </c>
      <c r="FO84" s="24">
        <v>97</v>
      </c>
      <c r="FP84" s="21">
        <v>78</v>
      </c>
      <c r="FQ84" s="21">
        <v>70</v>
      </c>
      <c r="FR84" s="21">
        <v>87</v>
      </c>
      <c r="FS84" s="21">
        <v>71</v>
      </c>
      <c r="FT84" s="21">
        <v>85</v>
      </c>
      <c r="FU84" s="21">
        <v>72</v>
      </c>
      <c r="FV84" s="24">
        <v>0</v>
      </c>
      <c r="FW84" s="21" t="s">
        <v>834</v>
      </c>
      <c r="FX84" s="21" t="s">
        <v>345</v>
      </c>
      <c r="FY84" s="21">
        <v>0</v>
      </c>
      <c r="FZ84" s="21" t="s">
        <v>311</v>
      </c>
      <c r="GA84" s="21" t="s">
        <v>345</v>
      </c>
      <c r="GB84" s="21">
        <v>0</v>
      </c>
      <c r="GC84" s="24">
        <v>345</v>
      </c>
      <c r="GD84" s="21">
        <v>302</v>
      </c>
      <c r="GE84" s="21">
        <v>240</v>
      </c>
      <c r="GF84" s="21">
        <v>198</v>
      </c>
      <c r="GG84" s="21">
        <v>195</v>
      </c>
      <c r="GH84" s="21">
        <v>206</v>
      </c>
      <c r="GI84" s="21">
        <v>193</v>
      </c>
      <c r="GJ84" s="24">
        <v>920</v>
      </c>
      <c r="GK84" s="21">
        <v>1640</v>
      </c>
      <c r="GL84" s="21">
        <v>1730</v>
      </c>
      <c r="GM84" s="21">
        <v>2200</v>
      </c>
      <c r="GN84" s="21">
        <v>1430</v>
      </c>
      <c r="GO84" s="21">
        <v>2060</v>
      </c>
      <c r="GP84" s="21">
        <v>1910</v>
      </c>
      <c r="GQ84" s="6"/>
      <c r="GR84" s="24">
        <v>12</v>
      </c>
      <c r="GS84" s="21">
        <v>45</v>
      </c>
      <c r="GT84" s="24">
        <v>15</v>
      </c>
      <c r="GU84" s="21">
        <v>80</v>
      </c>
      <c r="GV84" s="24">
        <v>16</v>
      </c>
      <c r="GW84" s="21">
        <v>90</v>
      </c>
      <c r="GX84" s="24">
        <v>10</v>
      </c>
      <c r="GY84" s="21">
        <v>45</v>
      </c>
      <c r="GZ84" s="24">
        <v>16</v>
      </c>
      <c r="HA84" s="21">
        <v>90</v>
      </c>
      <c r="HB84" s="24">
        <v>12</v>
      </c>
      <c r="HC84" s="21">
        <v>45</v>
      </c>
      <c r="HD84" s="24">
        <v>9</v>
      </c>
      <c r="HE84" s="21">
        <v>18</v>
      </c>
      <c r="HF84" s="6"/>
      <c r="HG84" s="21">
        <v>74</v>
      </c>
      <c r="HH84" s="21">
        <v>128</v>
      </c>
      <c r="HI84" s="21">
        <v>148</v>
      </c>
      <c r="HJ84" s="21">
        <v>37</v>
      </c>
      <c r="HK84" s="21">
        <v>1</v>
      </c>
      <c r="HL84" s="21">
        <v>67</v>
      </c>
      <c r="HM84" s="21">
        <v>1</v>
      </c>
      <c r="HN84" s="21">
        <v>10</v>
      </c>
      <c r="HO84" s="21">
        <v>81</v>
      </c>
      <c r="HP84" s="21">
        <v>14.89</v>
      </c>
      <c r="HQ84" s="21">
        <v>4</v>
      </c>
      <c r="HR84" s="21">
        <v>147.1</v>
      </c>
      <c r="HS84" s="21">
        <v>14.9</v>
      </c>
      <c r="HT84" s="21">
        <v>13.3</v>
      </c>
      <c r="HU84" s="21">
        <v>3</v>
      </c>
      <c r="HV84" s="6"/>
    </row>
    <row r="85" spans="1:239" ht="15.75" customHeight="1" x14ac:dyDescent="0.3">
      <c r="A85" s="3">
        <v>73</v>
      </c>
      <c r="B85" s="21" t="s">
        <v>626</v>
      </c>
      <c r="C85" s="22">
        <v>41305</v>
      </c>
      <c r="D85" s="22">
        <v>41308</v>
      </c>
      <c r="E85" s="21">
        <f t="shared" si="357"/>
        <v>3</v>
      </c>
      <c r="F85" s="21"/>
      <c r="G85" s="21" t="s">
        <v>835</v>
      </c>
      <c r="H85" s="23">
        <v>30014</v>
      </c>
      <c r="I85" s="21">
        <v>30</v>
      </c>
      <c r="J85" s="21">
        <v>180</v>
      </c>
      <c r="K85" s="21">
        <v>80</v>
      </c>
      <c r="L85" s="21" t="s">
        <v>836</v>
      </c>
      <c r="M85" s="21">
        <v>58</v>
      </c>
      <c r="N85" s="21">
        <v>64</v>
      </c>
      <c r="O85" s="21">
        <v>6</v>
      </c>
      <c r="P85" s="21" t="s">
        <v>837</v>
      </c>
      <c r="Q85" s="21">
        <v>1</v>
      </c>
      <c r="R85" s="21">
        <v>7</v>
      </c>
      <c r="S85" s="21" t="s">
        <v>512</v>
      </c>
      <c r="T85" s="21">
        <v>1</v>
      </c>
      <c r="U85" s="21">
        <v>5</v>
      </c>
      <c r="V85" s="21">
        <v>5</v>
      </c>
      <c r="W85" s="21">
        <v>0</v>
      </c>
      <c r="X85" s="6"/>
      <c r="Y85" s="24" t="s">
        <v>244</v>
      </c>
      <c r="Z85" s="21" t="s">
        <v>497</v>
      </c>
      <c r="AA85" s="25"/>
      <c r="AB85" s="25"/>
      <c r="AC85" s="21" t="s">
        <v>246</v>
      </c>
      <c r="AD85" s="21" t="s">
        <v>247</v>
      </c>
      <c r="AE85" s="21" t="s">
        <v>246</v>
      </c>
      <c r="AF85" s="21" t="s">
        <v>248</v>
      </c>
      <c r="AG85" s="21" t="s">
        <v>246</v>
      </c>
      <c r="AH85" s="21" t="s">
        <v>246</v>
      </c>
      <c r="AI85" s="21" t="s">
        <v>246</v>
      </c>
      <c r="AJ85" s="21" t="s">
        <v>246</v>
      </c>
      <c r="AK85" s="21">
        <v>1.42</v>
      </c>
      <c r="AL85" s="6"/>
      <c r="AM85" s="26" t="s">
        <v>350</v>
      </c>
      <c r="AN85" s="26"/>
      <c r="AO85" s="27">
        <v>1.42</v>
      </c>
      <c r="AP85" s="21">
        <v>1.39</v>
      </c>
      <c r="AQ85" s="21">
        <v>1</v>
      </c>
      <c r="AR85" s="21">
        <v>0.95</v>
      </c>
      <c r="AS85" s="21">
        <v>0.76</v>
      </c>
      <c r="AT85" s="21">
        <v>0.49</v>
      </c>
      <c r="AU85" s="21"/>
      <c r="AV85" s="21"/>
      <c r="AW85" s="21"/>
      <c r="AX85" s="28">
        <f t="shared" si="358"/>
        <v>-2.1126760563380365E-2</v>
      </c>
      <c r="AY85" s="28">
        <f t="shared" si="359"/>
        <v>-0.16081864170331084</v>
      </c>
      <c r="AZ85" s="28">
        <f t="shared" si="360"/>
        <v>-0.14231246531699593</v>
      </c>
      <c r="BA85" s="28">
        <f t="shared" ref="BA85:BB85" si="376">LOGEST(AP85:AQ85,AP$5:AQ$5)-1</f>
        <v>-0.28057553956834524</v>
      </c>
      <c r="BB85" s="28">
        <f t="shared" si="376"/>
        <v>-5.0000000000000044E-2</v>
      </c>
      <c r="BC85" s="28">
        <f t="shared" si="362"/>
        <v>-0.17328769368656916</v>
      </c>
      <c r="BD85" s="28">
        <f t="shared" ref="BD85:BF85" si="377">((AP85/AO85)*100)-100</f>
        <v>-2.1126760563380316</v>
      </c>
      <c r="BE85" s="28">
        <f t="shared" si="377"/>
        <v>-28.057553956834525</v>
      </c>
      <c r="BF85" s="28">
        <f t="shared" si="377"/>
        <v>-5</v>
      </c>
      <c r="BG85" s="28">
        <f t="shared" si="364"/>
        <v>-29.577464788732385</v>
      </c>
      <c r="BH85" s="28">
        <f t="shared" si="365"/>
        <v>-33.098591549295776</v>
      </c>
      <c r="BI85" s="28">
        <f t="shared" si="366"/>
        <v>-31.654676258992808</v>
      </c>
      <c r="BJ85" s="3">
        <f t="shared" ref="BJ85:BL85" si="378">AP85-AO85</f>
        <v>-3.0000000000000027E-2</v>
      </c>
      <c r="BK85" s="3">
        <f t="shared" si="378"/>
        <v>-0.3899999999999999</v>
      </c>
      <c r="BL85" s="3">
        <f t="shared" si="378"/>
        <v>-5.0000000000000044E-2</v>
      </c>
      <c r="BM85" s="3">
        <f t="shared" si="368"/>
        <v>-0.41999999999999993</v>
      </c>
      <c r="BN85" s="3">
        <f t="shared" si="369"/>
        <v>-0.47</v>
      </c>
      <c r="BO85" s="3">
        <f t="shared" si="370"/>
        <v>-0.43999999999999995</v>
      </c>
      <c r="BP85" s="24"/>
      <c r="BQ85" s="21">
        <v>298</v>
      </c>
      <c r="BR85" s="21">
        <v>249.6</v>
      </c>
      <c r="BS85" s="21">
        <v>251.3</v>
      </c>
      <c r="BT85" s="21"/>
      <c r="BU85" s="21"/>
      <c r="BV85" s="21"/>
      <c r="BW85" s="24">
        <v>38</v>
      </c>
      <c r="BX85" s="21">
        <v>37.9</v>
      </c>
      <c r="BY85" s="21">
        <v>37</v>
      </c>
      <c r="BZ85" s="21">
        <v>37.6</v>
      </c>
      <c r="CA85" s="21">
        <v>37.6</v>
      </c>
      <c r="CB85" s="21">
        <v>37</v>
      </c>
      <c r="CC85" s="21"/>
      <c r="CD85" s="21"/>
      <c r="CE85" s="21"/>
      <c r="CF85" s="6"/>
      <c r="CG85" s="24" t="s">
        <v>838</v>
      </c>
      <c r="CH85" s="21"/>
      <c r="CI85" s="21"/>
      <c r="CJ85" s="21"/>
      <c r="CK85" s="21"/>
      <c r="CL85" s="21"/>
      <c r="CM85" s="21"/>
      <c r="CN85" s="24" t="s">
        <v>607</v>
      </c>
      <c r="CO85" s="21"/>
      <c r="CP85" s="21"/>
      <c r="CQ85" s="21"/>
      <c r="CR85" s="21"/>
      <c r="CS85" s="21"/>
      <c r="CT85" s="21"/>
      <c r="CU85" s="24">
        <v>1</v>
      </c>
      <c r="CV85" s="21"/>
      <c r="CW85" s="21"/>
      <c r="CX85" s="21"/>
      <c r="CY85" s="21"/>
      <c r="CZ85" s="21"/>
      <c r="DA85" s="21"/>
      <c r="DB85" s="24" t="s">
        <v>331</v>
      </c>
      <c r="DC85" s="21"/>
      <c r="DD85" s="21"/>
      <c r="DE85" s="21"/>
      <c r="DF85" s="21"/>
      <c r="DG85" s="21"/>
      <c r="DH85" s="21"/>
      <c r="DI85" s="24" t="s">
        <v>374</v>
      </c>
      <c r="DJ85" s="21" t="s">
        <v>374</v>
      </c>
      <c r="DK85" s="21" t="s">
        <v>374</v>
      </c>
      <c r="DL85" s="21" t="s">
        <v>374</v>
      </c>
      <c r="DM85" s="21"/>
      <c r="DN85" s="21"/>
      <c r="DO85" s="21"/>
      <c r="DP85" s="26" t="s">
        <v>607</v>
      </c>
      <c r="DQ85" s="6"/>
      <c r="DR85" s="24">
        <v>85.7</v>
      </c>
      <c r="DS85" s="21">
        <v>171.3</v>
      </c>
      <c r="DT85" s="21">
        <v>111.4</v>
      </c>
      <c r="DU85" s="21">
        <v>187.7</v>
      </c>
      <c r="DV85" s="21"/>
      <c r="DW85" s="21"/>
      <c r="DX85" s="21"/>
      <c r="DY85" s="24">
        <v>0.6</v>
      </c>
      <c r="DZ85" s="21">
        <v>0.6</v>
      </c>
      <c r="EA85" s="21">
        <v>0.45</v>
      </c>
      <c r="EB85" s="21">
        <v>0.4</v>
      </c>
      <c r="EC85" s="21"/>
      <c r="ED85" s="21"/>
      <c r="EE85" s="21"/>
      <c r="EF85" s="78">
        <f t="shared" ref="EF85:EI85" si="379">DR85/DY85</f>
        <v>142.83333333333334</v>
      </c>
      <c r="EG85" s="79">
        <f t="shared" si="379"/>
        <v>285.50000000000006</v>
      </c>
      <c r="EH85" s="79">
        <f t="shared" si="379"/>
        <v>247.55555555555557</v>
      </c>
      <c r="EI85" s="79">
        <f t="shared" si="379"/>
        <v>469.24999999999994</v>
      </c>
      <c r="EJ85" s="79"/>
      <c r="EK85" s="79"/>
      <c r="EL85" s="79"/>
      <c r="EM85" s="24">
        <v>1</v>
      </c>
      <c r="EN85" s="21">
        <v>1</v>
      </c>
      <c r="EO85" s="21">
        <v>1</v>
      </c>
      <c r="EP85" s="21">
        <v>0</v>
      </c>
      <c r="EQ85" s="21"/>
      <c r="ER85" s="21"/>
      <c r="ES85" s="21"/>
      <c r="ET85" s="24">
        <v>231</v>
      </c>
      <c r="EU85" s="21">
        <v>203</v>
      </c>
      <c r="EV85" s="21">
        <v>220</v>
      </c>
      <c r="EW85" s="21">
        <v>249</v>
      </c>
      <c r="EX85" s="21"/>
      <c r="EY85" s="21"/>
      <c r="EZ85" s="21"/>
      <c r="FA85" s="24">
        <v>18.5</v>
      </c>
      <c r="FB85" s="21">
        <v>13.7</v>
      </c>
      <c r="FC85" s="21">
        <v>9.9</v>
      </c>
      <c r="FD85" s="21">
        <v>7.5</v>
      </c>
      <c r="FE85" s="21"/>
      <c r="FF85" s="21"/>
      <c r="FG85" s="21"/>
      <c r="FH85" s="24">
        <v>13</v>
      </c>
      <c r="FI85" s="21">
        <v>13</v>
      </c>
      <c r="FJ85" s="21">
        <v>3</v>
      </c>
      <c r="FK85" s="21">
        <v>15</v>
      </c>
      <c r="FL85" s="21"/>
      <c r="FM85" s="21"/>
      <c r="FN85" s="21"/>
      <c r="FO85" s="24">
        <v>78</v>
      </c>
      <c r="FP85" s="21">
        <v>81</v>
      </c>
      <c r="FQ85" s="21">
        <v>77</v>
      </c>
      <c r="FR85" s="21">
        <v>92</v>
      </c>
      <c r="FS85" s="21"/>
      <c r="FT85" s="21"/>
      <c r="FU85" s="21"/>
      <c r="FV85" s="24" t="s">
        <v>392</v>
      </c>
      <c r="FW85" s="21" t="s">
        <v>403</v>
      </c>
      <c r="FX85" s="21" t="s">
        <v>345</v>
      </c>
      <c r="FY85" s="21">
        <v>0</v>
      </c>
      <c r="FZ85" s="21"/>
      <c r="GA85" s="21"/>
      <c r="GB85" s="21"/>
      <c r="GC85" s="24">
        <v>69</v>
      </c>
      <c r="GD85" s="21">
        <v>90</v>
      </c>
      <c r="GE85" s="21">
        <v>69</v>
      </c>
      <c r="GF85" s="21">
        <v>63</v>
      </c>
      <c r="GG85" s="21"/>
      <c r="GH85" s="21"/>
      <c r="GI85" s="21"/>
      <c r="GJ85" s="24">
        <v>2870</v>
      </c>
      <c r="GK85" s="21">
        <v>1310</v>
      </c>
      <c r="GL85" s="21">
        <v>1560</v>
      </c>
      <c r="GM85" s="21">
        <v>340</v>
      </c>
      <c r="GN85" s="21"/>
      <c r="GO85" s="21"/>
      <c r="GP85" s="21"/>
      <c r="GQ85" s="6"/>
      <c r="GR85" s="24">
        <v>16</v>
      </c>
      <c r="GS85" s="21">
        <v>90</v>
      </c>
      <c r="GT85" s="24">
        <v>15</v>
      </c>
      <c r="GU85" s="21">
        <v>80</v>
      </c>
      <c r="GV85" s="24">
        <v>16</v>
      </c>
      <c r="GW85" s="21">
        <v>90</v>
      </c>
      <c r="GX85" s="24">
        <v>7</v>
      </c>
      <c r="GY85" s="21">
        <v>18</v>
      </c>
      <c r="GZ85" s="24"/>
      <c r="HA85" s="21"/>
      <c r="HB85" s="24"/>
      <c r="HC85" s="21"/>
      <c r="HD85" s="24"/>
      <c r="HE85" s="21"/>
      <c r="HF85" s="6"/>
      <c r="HG85" s="21">
        <v>30</v>
      </c>
      <c r="HH85" s="21">
        <v>39</v>
      </c>
      <c r="HI85" s="21">
        <v>165</v>
      </c>
      <c r="HJ85" s="21">
        <v>32.9</v>
      </c>
      <c r="HK85" s="21">
        <v>1</v>
      </c>
      <c r="HL85" s="21">
        <v>63.3</v>
      </c>
      <c r="HM85" s="21">
        <v>0.4</v>
      </c>
      <c r="HN85" s="21">
        <v>30</v>
      </c>
      <c r="HO85" s="21">
        <v>43.13</v>
      </c>
      <c r="HP85" s="21">
        <v>16.18</v>
      </c>
      <c r="HQ85" s="21">
        <v>3.34</v>
      </c>
      <c r="HR85" s="21">
        <v>141.9</v>
      </c>
      <c r="HS85" s="21">
        <v>20.6</v>
      </c>
      <c r="HT85" s="21">
        <v>19</v>
      </c>
      <c r="HU85" s="21">
        <v>7</v>
      </c>
      <c r="HV85" s="6"/>
    </row>
    <row r="86" spans="1:239" ht="15.75" customHeight="1" x14ac:dyDescent="0.3">
      <c r="A86" s="3">
        <v>74</v>
      </c>
      <c r="B86" s="21" t="s">
        <v>431</v>
      </c>
      <c r="C86" s="22">
        <v>41305</v>
      </c>
      <c r="D86" s="22">
        <v>41307</v>
      </c>
      <c r="E86" s="21">
        <f t="shared" si="357"/>
        <v>2</v>
      </c>
      <c r="F86" s="21" t="s">
        <v>240</v>
      </c>
      <c r="G86" s="21"/>
      <c r="H86" s="23">
        <v>14643</v>
      </c>
      <c r="I86" s="21">
        <v>72</v>
      </c>
      <c r="J86" s="21">
        <v>165</v>
      </c>
      <c r="K86" s="21">
        <v>90</v>
      </c>
      <c r="L86" s="21" t="s">
        <v>839</v>
      </c>
      <c r="M86" s="21">
        <v>84</v>
      </c>
      <c r="N86" s="21">
        <v>94.6</v>
      </c>
      <c r="O86" s="21">
        <v>9</v>
      </c>
      <c r="P86" s="21" t="s">
        <v>450</v>
      </c>
      <c r="Q86" s="21">
        <v>1</v>
      </c>
      <c r="R86" s="21">
        <v>28</v>
      </c>
      <c r="S86" s="21" t="s">
        <v>840</v>
      </c>
      <c r="T86" s="21">
        <v>1</v>
      </c>
      <c r="U86" s="21">
        <v>6</v>
      </c>
      <c r="V86" s="21">
        <v>0</v>
      </c>
      <c r="W86" s="21">
        <v>5</v>
      </c>
      <c r="X86" s="6"/>
      <c r="Y86" s="24" t="s">
        <v>244</v>
      </c>
      <c r="Z86" s="21" t="s">
        <v>549</v>
      </c>
      <c r="AA86" s="25"/>
      <c r="AB86" s="25"/>
      <c r="AC86" s="21" t="s">
        <v>246</v>
      </c>
      <c r="AD86" s="21" t="s">
        <v>247</v>
      </c>
      <c r="AE86" s="21" t="s">
        <v>246</v>
      </c>
      <c r="AF86" s="21" t="s">
        <v>248</v>
      </c>
      <c r="AG86" s="21" t="s">
        <v>246</v>
      </c>
      <c r="AH86" s="21" t="s">
        <v>246</v>
      </c>
      <c r="AI86" s="21" t="s">
        <v>249</v>
      </c>
      <c r="AJ86" s="21" t="s">
        <v>246</v>
      </c>
      <c r="AK86" s="21">
        <v>2</v>
      </c>
      <c r="AL86" s="6"/>
      <c r="AM86" s="26" t="s">
        <v>350</v>
      </c>
      <c r="AN86" s="26"/>
      <c r="AO86" s="27">
        <v>1.4</v>
      </c>
      <c r="AP86" s="21">
        <v>2.57</v>
      </c>
      <c r="AQ86" s="21">
        <v>2.4</v>
      </c>
      <c r="AR86" s="21">
        <v>2</v>
      </c>
      <c r="AS86" s="21">
        <v>2</v>
      </c>
      <c r="AT86" s="21">
        <v>2.36</v>
      </c>
      <c r="AU86" s="21">
        <v>1.61</v>
      </c>
      <c r="AV86" s="21">
        <v>0.87</v>
      </c>
      <c r="AW86" s="21">
        <v>0.5</v>
      </c>
      <c r="AX86" s="28">
        <f t="shared" si="358"/>
        <v>0.83571428571428541</v>
      </c>
      <c r="AY86" s="28">
        <f t="shared" si="359"/>
        <v>0.3093073414159544</v>
      </c>
      <c r="AZ86" s="28">
        <f t="shared" si="360"/>
        <v>0.10534639670560186</v>
      </c>
      <c r="BA86" s="28">
        <f t="shared" ref="BA86:BB86" si="380">LOGEST(AP86:AQ86,AP$5:AQ$5)-1</f>
        <v>-6.6147859922179086E-2</v>
      </c>
      <c r="BB86" s="28">
        <f t="shared" si="380"/>
        <v>-0.16666666666666663</v>
      </c>
      <c r="BC86" s="28">
        <f t="shared" si="362"/>
        <v>-0.11783781721753828</v>
      </c>
      <c r="BD86" s="28">
        <f t="shared" ref="BD86:BF86" si="381">((AP86/AO86)*100)-100</f>
        <v>83.571428571428555</v>
      </c>
      <c r="BE86" s="28">
        <f t="shared" si="381"/>
        <v>-6.6147859922179038</v>
      </c>
      <c r="BF86" s="28">
        <f t="shared" si="381"/>
        <v>-16.666666666666657</v>
      </c>
      <c r="BG86" s="28">
        <f t="shared" si="364"/>
        <v>71.428571428571445</v>
      </c>
      <c r="BH86" s="28">
        <f t="shared" si="365"/>
        <v>42.857142857142861</v>
      </c>
      <c r="BI86" s="28">
        <f t="shared" si="366"/>
        <v>-22.178988326848241</v>
      </c>
      <c r="BJ86" s="3">
        <f t="shared" ref="BJ86:BL86" si="382">AP86-AO86</f>
        <v>1.17</v>
      </c>
      <c r="BK86" s="3">
        <f t="shared" si="382"/>
        <v>-0.16999999999999993</v>
      </c>
      <c r="BL86" s="3">
        <f t="shared" si="382"/>
        <v>-0.39999999999999991</v>
      </c>
      <c r="BM86" s="3">
        <f t="shared" si="368"/>
        <v>1</v>
      </c>
      <c r="BN86" s="3">
        <f t="shared" si="369"/>
        <v>0.60000000000000009</v>
      </c>
      <c r="BO86" s="3">
        <f t="shared" si="370"/>
        <v>-0.56999999999999984</v>
      </c>
      <c r="BP86" s="24">
        <v>186.6</v>
      </c>
      <c r="BQ86" s="21">
        <v>159</v>
      </c>
      <c r="BR86" s="21">
        <v>158.4</v>
      </c>
      <c r="BS86" s="21">
        <v>124.7</v>
      </c>
      <c r="BT86" s="21">
        <v>117.4</v>
      </c>
      <c r="BU86" s="21">
        <v>93.9</v>
      </c>
      <c r="BV86" s="21">
        <v>116.1</v>
      </c>
      <c r="BW86" s="24">
        <v>37</v>
      </c>
      <c r="BX86" s="21">
        <v>37</v>
      </c>
      <c r="BY86" s="21">
        <v>37.6</v>
      </c>
      <c r="BZ86" s="21">
        <v>37</v>
      </c>
      <c r="CA86" s="21">
        <v>37.6</v>
      </c>
      <c r="CB86" s="21">
        <v>37.4</v>
      </c>
      <c r="CC86" s="21">
        <v>37.5</v>
      </c>
      <c r="CD86" s="21">
        <v>37.5</v>
      </c>
      <c r="CE86" s="21">
        <v>36</v>
      </c>
      <c r="CF86" s="6"/>
      <c r="CG86" s="24" t="s">
        <v>841</v>
      </c>
      <c r="CH86" s="21"/>
      <c r="CI86" s="21"/>
      <c r="CJ86" s="21"/>
      <c r="CK86" s="21"/>
      <c r="CL86" s="21"/>
      <c r="CM86" s="21"/>
      <c r="CN86" s="24" t="s">
        <v>842</v>
      </c>
      <c r="CO86" s="21"/>
      <c r="CP86" s="21"/>
      <c r="CQ86" s="21"/>
      <c r="CR86" s="21"/>
      <c r="CS86" s="21"/>
      <c r="CT86" s="21"/>
      <c r="CU86" s="24">
        <v>2</v>
      </c>
      <c r="CV86" s="21"/>
      <c r="CW86" s="21"/>
      <c r="CX86" s="21"/>
      <c r="CY86" s="21"/>
      <c r="CZ86" s="21"/>
      <c r="DA86" s="21"/>
      <c r="DB86" s="24" t="s">
        <v>748</v>
      </c>
      <c r="DC86" s="21"/>
      <c r="DD86" s="21"/>
      <c r="DE86" s="21"/>
      <c r="DF86" s="21"/>
      <c r="DG86" s="21"/>
      <c r="DH86" s="21"/>
      <c r="DI86" s="24" t="s">
        <v>843</v>
      </c>
      <c r="DJ86" s="21" t="s">
        <v>843</v>
      </c>
      <c r="DK86" s="21" t="s">
        <v>843</v>
      </c>
      <c r="DL86" s="21" t="s">
        <v>844</v>
      </c>
      <c r="DM86" s="21" t="s">
        <v>284</v>
      </c>
      <c r="DN86" s="21" t="s">
        <v>284</v>
      </c>
      <c r="DO86" s="21" t="s">
        <v>284</v>
      </c>
      <c r="DP86" s="26">
        <v>8</v>
      </c>
      <c r="DQ86" s="6"/>
      <c r="DR86" s="24">
        <v>95.8</v>
      </c>
      <c r="DS86" s="21">
        <v>154.1</v>
      </c>
      <c r="DT86" s="21">
        <v>77</v>
      </c>
      <c r="DU86" s="21">
        <v>124</v>
      </c>
      <c r="DV86" s="21">
        <v>70</v>
      </c>
      <c r="DW86" s="21">
        <v>74.8</v>
      </c>
      <c r="DX86" s="21">
        <v>133.1</v>
      </c>
      <c r="DY86" s="24">
        <v>0.5</v>
      </c>
      <c r="DZ86" s="21">
        <v>0.6</v>
      </c>
      <c r="EA86" s="21">
        <v>0.5</v>
      </c>
      <c r="EB86" s="21">
        <v>0.5</v>
      </c>
      <c r="EC86" s="21">
        <v>0.4</v>
      </c>
      <c r="ED86" s="21">
        <v>0.3</v>
      </c>
      <c r="EE86" s="21">
        <v>0.3</v>
      </c>
      <c r="EF86" s="78">
        <f t="shared" ref="EF86:EL86" si="383">DR86/DY86</f>
        <v>191.6</v>
      </c>
      <c r="EG86" s="79">
        <f t="shared" si="383"/>
        <v>256.83333333333331</v>
      </c>
      <c r="EH86" s="79">
        <f t="shared" si="383"/>
        <v>154</v>
      </c>
      <c r="EI86" s="79">
        <f t="shared" si="383"/>
        <v>248</v>
      </c>
      <c r="EJ86" s="79">
        <f t="shared" si="383"/>
        <v>175</v>
      </c>
      <c r="EK86" s="79">
        <f t="shared" si="383"/>
        <v>249.33333333333334</v>
      </c>
      <c r="EL86" s="79">
        <f t="shared" si="383"/>
        <v>443.66666666666669</v>
      </c>
      <c r="EM86" s="24">
        <v>1</v>
      </c>
      <c r="EN86" s="21">
        <v>1</v>
      </c>
      <c r="EO86" s="21">
        <v>1</v>
      </c>
      <c r="EP86" s="21">
        <v>1</v>
      </c>
      <c r="EQ86" s="21">
        <v>1</v>
      </c>
      <c r="ER86" s="21">
        <v>0</v>
      </c>
      <c r="ES86" s="21">
        <v>0</v>
      </c>
      <c r="ET86" s="24">
        <v>140</v>
      </c>
      <c r="EU86" s="21">
        <v>132</v>
      </c>
      <c r="EV86" s="21">
        <v>126</v>
      </c>
      <c r="EW86" s="21">
        <v>131</v>
      </c>
      <c r="EX86" s="21">
        <v>159</v>
      </c>
      <c r="EY86" s="21">
        <v>216</v>
      </c>
      <c r="EZ86" s="21">
        <v>278</v>
      </c>
      <c r="FA86" s="24">
        <v>14.6</v>
      </c>
      <c r="FB86" s="21">
        <v>11.1</v>
      </c>
      <c r="FC86" s="21">
        <v>9.4</v>
      </c>
      <c r="FD86" s="21">
        <v>12.6</v>
      </c>
      <c r="FE86" s="21">
        <v>9</v>
      </c>
      <c r="FF86" s="21">
        <v>9</v>
      </c>
      <c r="FG86" s="21">
        <v>10.5</v>
      </c>
      <c r="FH86" s="24">
        <v>5</v>
      </c>
      <c r="FI86" s="21">
        <v>5</v>
      </c>
      <c r="FJ86" s="21">
        <v>9</v>
      </c>
      <c r="FK86" s="21">
        <v>10</v>
      </c>
      <c r="FL86" s="21">
        <v>10</v>
      </c>
      <c r="FM86" s="21">
        <v>15</v>
      </c>
      <c r="FN86" s="21">
        <v>15</v>
      </c>
      <c r="FO86" s="24">
        <v>82</v>
      </c>
      <c r="FP86" s="21">
        <v>88</v>
      </c>
      <c r="FQ86" s="21">
        <v>94</v>
      </c>
      <c r="FR86" s="21">
        <v>78</v>
      </c>
      <c r="FS86" s="21">
        <v>87</v>
      </c>
      <c r="FT86" s="21">
        <v>92</v>
      </c>
      <c r="FU86" s="21">
        <v>77</v>
      </c>
      <c r="FV86" s="24">
        <v>0</v>
      </c>
      <c r="FW86" s="21">
        <v>0</v>
      </c>
      <c r="FX86" s="21">
        <v>0</v>
      </c>
      <c r="FY86" s="21">
        <v>0</v>
      </c>
      <c r="FZ86" s="21">
        <v>0</v>
      </c>
      <c r="GA86" s="21">
        <v>0</v>
      </c>
      <c r="GB86" s="21">
        <v>0</v>
      </c>
      <c r="GC86" s="24">
        <v>375</v>
      </c>
      <c r="GD86" s="21">
        <v>417</v>
      </c>
      <c r="GE86" s="21">
        <v>415</v>
      </c>
      <c r="GF86" s="21">
        <v>407</v>
      </c>
      <c r="GG86" s="21">
        <v>328</v>
      </c>
      <c r="GH86" s="21">
        <v>305</v>
      </c>
      <c r="GI86" s="21">
        <v>294</v>
      </c>
      <c r="GJ86" s="24">
        <v>200</v>
      </c>
      <c r="GK86" s="21">
        <v>110</v>
      </c>
      <c r="GL86" s="21">
        <v>125</v>
      </c>
      <c r="GM86" s="21">
        <v>735</v>
      </c>
      <c r="GN86" s="21">
        <v>1935</v>
      </c>
      <c r="GO86" s="21">
        <v>1870</v>
      </c>
      <c r="GP86" s="21">
        <v>660</v>
      </c>
      <c r="GQ86" s="6"/>
      <c r="GR86" s="24">
        <v>16</v>
      </c>
      <c r="GS86" s="21">
        <v>90</v>
      </c>
      <c r="GT86" s="24">
        <v>14</v>
      </c>
      <c r="GU86" s="21">
        <v>55</v>
      </c>
      <c r="GV86" s="24">
        <v>14</v>
      </c>
      <c r="GW86" s="21">
        <v>55</v>
      </c>
      <c r="GX86" s="24">
        <v>13</v>
      </c>
      <c r="GY86" s="21">
        <v>55</v>
      </c>
      <c r="GZ86" s="24">
        <v>12</v>
      </c>
      <c r="HA86" s="21">
        <v>45</v>
      </c>
      <c r="HB86" s="24">
        <v>9</v>
      </c>
      <c r="HC86" s="21">
        <v>18</v>
      </c>
      <c r="HD86" s="24">
        <v>7</v>
      </c>
      <c r="HE86" s="21">
        <v>18</v>
      </c>
      <c r="HF86" s="6"/>
      <c r="HG86" s="21">
        <v>72</v>
      </c>
      <c r="HH86" s="21">
        <v>100</v>
      </c>
      <c r="HI86" s="21">
        <v>140</v>
      </c>
      <c r="HJ86" s="21">
        <v>38.5</v>
      </c>
      <c r="HK86" s="21">
        <v>1</v>
      </c>
      <c r="HL86" s="21">
        <v>55.4</v>
      </c>
      <c r="HM86" s="21">
        <v>0.6</v>
      </c>
      <c r="HN86" s="21">
        <v>0</v>
      </c>
      <c r="HO86" s="21">
        <v>74.78</v>
      </c>
      <c r="HP86" s="21">
        <v>10.68</v>
      </c>
      <c r="HQ86" s="21">
        <v>3.38</v>
      </c>
      <c r="HR86" s="21">
        <v>135.9</v>
      </c>
      <c r="HS86" s="21">
        <v>23.1</v>
      </c>
      <c r="HT86" s="21">
        <v>14.6</v>
      </c>
      <c r="HU86" s="21">
        <v>5</v>
      </c>
      <c r="HV86" s="6"/>
    </row>
    <row r="87" spans="1:239" ht="15.75" customHeight="1" x14ac:dyDescent="0.3">
      <c r="A87" s="3">
        <v>75</v>
      </c>
      <c r="B87" s="21" t="s">
        <v>635</v>
      </c>
      <c r="C87" s="22">
        <v>41310</v>
      </c>
      <c r="D87" s="22">
        <v>41310</v>
      </c>
      <c r="E87" s="21">
        <f t="shared" si="357"/>
        <v>0</v>
      </c>
      <c r="F87" s="21" t="s">
        <v>845</v>
      </c>
      <c r="G87" s="21" t="s">
        <v>347</v>
      </c>
      <c r="H87" s="23">
        <v>10909</v>
      </c>
      <c r="I87" s="21">
        <v>83</v>
      </c>
      <c r="J87" s="21">
        <v>160</v>
      </c>
      <c r="K87" s="21">
        <v>80</v>
      </c>
      <c r="L87" s="21" t="s">
        <v>846</v>
      </c>
      <c r="M87" s="21">
        <v>90</v>
      </c>
      <c r="N87" s="21">
        <v>96.7</v>
      </c>
      <c r="O87" s="21">
        <v>4</v>
      </c>
      <c r="P87" s="21" t="s">
        <v>548</v>
      </c>
      <c r="Q87" s="21">
        <v>2</v>
      </c>
      <c r="R87" s="21">
        <v>33</v>
      </c>
      <c r="S87" s="21" t="s">
        <v>548</v>
      </c>
      <c r="T87" s="21">
        <v>2</v>
      </c>
      <c r="U87" s="21">
        <v>1</v>
      </c>
      <c r="V87" s="21">
        <v>4</v>
      </c>
      <c r="W87" s="21">
        <v>0</v>
      </c>
      <c r="X87" s="6"/>
      <c r="Y87" s="24" t="s">
        <v>244</v>
      </c>
      <c r="Z87" s="21" t="s">
        <v>847</v>
      </c>
      <c r="AA87" s="25"/>
      <c r="AB87" s="25"/>
      <c r="AC87" s="21" t="s">
        <v>249</v>
      </c>
      <c r="AD87" s="21"/>
      <c r="AE87" s="21" t="s">
        <v>246</v>
      </c>
      <c r="AF87" s="21" t="s">
        <v>248</v>
      </c>
      <c r="AG87" s="21" t="s">
        <v>246</v>
      </c>
      <c r="AH87" s="21" t="s">
        <v>246</v>
      </c>
      <c r="AI87" s="21" t="s">
        <v>246</v>
      </c>
      <c r="AJ87" s="21" t="s">
        <v>246</v>
      </c>
      <c r="AK87" s="21">
        <v>0.99</v>
      </c>
      <c r="AL87" s="6"/>
      <c r="AM87" s="26" t="s">
        <v>250</v>
      </c>
      <c r="AN87" s="26" t="s">
        <v>274</v>
      </c>
      <c r="AO87" s="27">
        <v>0.59</v>
      </c>
      <c r="AP87" s="21">
        <v>0.92</v>
      </c>
      <c r="AQ87" s="21">
        <v>1.85</v>
      </c>
      <c r="AR87" s="21">
        <v>0.74</v>
      </c>
      <c r="AS87" s="21">
        <v>0.45</v>
      </c>
      <c r="AT87" s="21">
        <v>0.31</v>
      </c>
      <c r="AU87" s="21"/>
      <c r="AV87" s="21"/>
      <c r="AW87" s="21"/>
      <c r="AX87" s="28">
        <f t="shared" si="358"/>
        <v>0.55932203389830559</v>
      </c>
      <c r="AY87" s="28">
        <f t="shared" si="359"/>
        <v>0.77076063327005984</v>
      </c>
      <c r="AZ87" s="28">
        <f t="shared" si="360"/>
        <v>0.14776321692840688</v>
      </c>
      <c r="BA87" s="28">
        <f t="shared" ref="BA87:BB87" si="384">LOGEST(AP87:AQ87,AP$5:AQ$5)-1</f>
        <v>1.0108695652173911</v>
      </c>
      <c r="BB87" s="28">
        <f t="shared" si="384"/>
        <v>-0.6000000000000002</v>
      </c>
      <c r="BC87" s="28">
        <f t="shared" si="362"/>
        <v>-0.10314559370711873</v>
      </c>
      <c r="BD87" s="28">
        <f t="shared" ref="BD87:BF87" si="385">((AP87/AO87)*100)-100</f>
        <v>55.932203389830505</v>
      </c>
      <c r="BE87" s="28">
        <f t="shared" si="385"/>
        <v>101.08695652173913</v>
      </c>
      <c r="BF87" s="28">
        <f t="shared" si="385"/>
        <v>-60</v>
      </c>
      <c r="BG87" s="28">
        <f t="shared" si="364"/>
        <v>213.55932203389835</v>
      </c>
      <c r="BH87" s="28">
        <f t="shared" si="365"/>
        <v>25.423728813559322</v>
      </c>
      <c r="BI87" s="28">
        <f t="shared" si="366"/>
        <v>-19.565217391304358</v>
      </c>
      <c r="BJ87" s="3">
        <f t="shared" ref="BJ87:BL87" si="386">AP87-AO87</f>
        <v>0.33000000000000007</v>
      </c>
      <c r="BK87" s="3">
        <f t="shared" si="386"/>
        <v>0.93</v>
      </c>
      <c r="BL87" s="3">
        <f t="shared" si="386"/>
        <v>-1.1100000000000001</v>
      </c>
      <c r="BM87" s="3">
        <f t="shared" si="368"/>
        <v>1.2600000000000002</v>
      </c>
      <c r="BN87" s="3">
        <f t="shared" si="369"/>
        <v>0.15000000000000002</v>
      </c>
      <c r="BO87" s="3">
        <f t="shared" si="370"/>
        <v>-0.18000000000000005</v>
      </c>
      <c r="BP87" s="24">
        <v>257.5</v>
      </c>
      <c r="BQ87" s="21">
        <v>186.7</v>
      </c>
      <c r="BR87" s="21">
        <v>140</v>
      </c>
      <c r="BS87" s="21">
        <v>102.1</v>
      </c>
      <c r="BT87" s="21"/>
      <c r="BU87" s="21"/>
      <c r="BV87" s="21"/>
      <c r="BW87" s="24">
        <v>36.4</v>
      </c>
      <c r="BX87" s="21">
        <v>36</v>
      </c>
      <c r="BY87" s="21">
        <v>36.1</v>
      </c>
      <c r="BZ87" s="21">
        <v>36</v>
      </c>
      <c r="CA87" s="21">
        <v>36</v>
      </c>
      <c r="CB87" s="21">
        <v>36</v>
      </c>
      <c r="CC87" s="21"/>
      <c r="CD87" s="21"/>
      <c r="CE87" s="21"/>
      <c r="CF87" s="6"/>
      <c r="CG87" s="24" t="s">
        <v>848</v>
      </c>
      <c r="CH87" s="21"/>
      <c r="CI87" s="21"/>
      <c r="CJ87" s="21"/>
      <c r="CK87" s="21"/>
      <c r="CL87" s="21"/>
      <c r="CM87" s="21"/>
      <c r="CN87" s="24" t="s">
        <v>849</v>
      </c>
      <c r="CO87" s="21"/>
      <c r="CP87" s="21"/>
      <c r="CQ87" s="21"/>
      <c r="CR87" s="21"/>
      <c r="CS87" s="21"/>
      <c r="CT87" s="21"/>
      <c r="CU87" s="24">
        <v>3</v>
      </c>
      <c r="CV87" s="21"/>
      <c r="CW87" s="21"/>
      <c r="CX87" s="21"/>
      <c r="CY87" s="21"/>
      <c r="CZ87" s="21"/>
      <c r="DA87" s="21"/>
      <c r="DB87" s="24" t="s">
        <v>748</v>
      </c>
      <c r="DC87" s="21"/>
      <c r="DD87" s="21"/>
      <c r="DE87" s="21"/>
      <c r="DF87" s="21"/>
      <c r="DG87" s="21"/>
      <c r="DH87" s="21"/>
      <c r="DI87" s="24" t="s">
        <v>606</v>
      </c>
      <c r="DJ87" s="21" t="s">
        <v>606</v>
      </c>
      <c r="DK87" s="21" t="s">
        <v>606</v>
      </c>
      <c r="DL87" s="21" t="s">
        <v>606</v>
      </c>
      <c r="DM87" s="21"/>
      <c r="DN87" s="21"/>
      <c r="DO87" s="21"/>
      <c r="DP87" s="26">
        <v>8</v>
      </c>
      <c r="DQ87" s="6"/>
      <c r="DR87" s="24">
        <v>164</v>
      </c>
      <c r="DS87" s="21">
        <v>109.9</v>
      </c>
      <c r="DT87" s="21">
        <v>127.6</v>
      </c>
      <c r="DU87" s="21">
        <v>57</v>
      </c>
      <c r="DV87" s="21"/>
      <c r="DW87" s="21"/>
      <c r="DX87" s="21"/>
      <c r="DY87" s="24">
        <v>0.4</v>
      </c>
      <c r="DZ87" s="21">
        <v>0.25</v>
      </c>
      <c r="EA87" s="21">
        <v>0.25</v>
      </c>
      <c r="EB87" s="21">
        <v>0.25</v>
      </c>
      <c r="EC87" s="21"/>
      <c r="ED87" s="21"/>
      <c r="EE87" s="21"/>
      <c r="EF87" s="78">
        <f t="shared" ref="EF87:EI87" si="387">DR87/DY87</f>
        <v>410</v>
      </c>
      <c r="EG87" s="79">
        <f t="shared" si="387"/>
        <v>439.6</v>
      </c>
      <c r="EH87" s="79">
        <f t="shared" si="387"/>
        <v>510.4</v>
      </c>
      <c r="EI87" s="79">
        <f t="shared" si="387"/>
        <v>228</v>
      </c>
      <c r="EJ87" s="79"/>
      <c r="EK87" s="79"/>
      <c r="EL87" s="79"/>
      <c r="EM87" s="24">
        <v>1</v>
      </c>
      <c r="EN87" s="21">
        <v>0</v>
      </c>
      <c r="EO87" s="21">
        <v>0</v>
      </c>
      <c r="EP87" s="21">
        <v>0</v>
      </c>
      <c r="EQ87" s="21"/>
      <c r="ER87" s="21"/>
      <c r="ES87" s="21"/>
      <c r="ET87" s="24">
        <v>361</v>
      </c>
      <c r="EU87" s="21">
        <v>176</v>
      </c>
      <c r="EV87" s="21">
        <v>137</v>
      </c>
      <c r="EW87" s="21">
        <v>137</v>
      </c>
      <c r="EX87" s="21"/>
      <c r="EY87" s="21"/>
      <c r="EZ87" s="21"/>
      <c r="FA87" s="24">
        <v>16</v>
      </c>
      <c r="FB87" s="21">
        <v>7.1</v>
      </c>
      <c r="FC87" s="21">
        <v>7.1</v>
      </c>
      <c r="FD87" s="21">
        <v>7.1</v>
      </c>
      <c r="FE87" s="21"/>
      <c r="FF87" s="21"/>
      <c r="FG87" s="21"/>
      <c r="FH87" s="24">
        <v>3</v>
      </c>
      <c r="FI87" s="21">
        <v>15</v>
      </c>
      <c r="FJ87" s="21">
        <v>11</v>
      </c>
      <c r="FK87" s="21">
        <v>11</v>
      </c>
      <c r="FL87" s="21"/>
      <c r="FM87" s="21"/>
      <c r="FN87" s="21"/>
      <c r="FO87" s="24">
        <v>67</v>
      </c>
      <c r="FP87" s="21">
        <v>76</v>
      </c>
      <c r="FQ87" s="21">
        <v>69</v>
      </c>
      <c r="FR87" s="21">
        <v>71</v>
      </c>
      <c r="FS87" s="21"/>
      <c r="FT87" s="21"/>
      <c r="FU87" s="21"/>
      <c r="FV87" s="24" t="s">
        <v>294</v>
      </c>
      <c r="FW87" s="21" t="s">
        <v>378</v>
      </c>
      <c r="FX87" s="21" t="s">
        <v>322</v>
      </c>
      <c r="FY87" s="21">
        <v>0</v>
      </c>
      <c r="FZ87" s="21"/>
      <c r="GA87" s="21"/>
      <c r="GB87" s="21"/>
      <c r="GC87" s="24">
        <v>81</v>
      </c>
      <c r="GD87" s="21">
        <v>81</v>
      </c>
      <c r="GE87" s="21">
        <v>68</v>
      </c>
      <c r="GF87" s="21">
        <v>62</v>
      </c>
      <c r="GG87" s="21"/>
      <c r="GH87" s="21"/>
      <c r="GI87" s="21"/>
      <c r="GJ87" s="24">
        <v>780</v>
      </c>
      <c r="GK87" s="21">
        <v>2700</v>
      </c>
      <c r="GL87" s="21">
        <v>1870</v>
      </c>
      <c r="GM87" s="21">
        <v>400</v>
      </c>
      <c r="GN87" s="21"/>
      <c r="GO87" s="21"/>
      <c r="GP87" s="21"/>
      <c r="GQ87" s="6"/>
      <c r="GR87" s="24">
        <v>16</v>
      </c>
      <c r="GS87" s="21">
        <v>90</v>
      </c>
      <c r="GT87" s="24">
        <v>10</v>
      </c>
      <c r="GU87" s="21">
        <v>45</v>
      </c>
      <c r="GV87" s="24">
        <v>13</v>
      </c>
      <c r="GW87" s="21">
        <v>55</v>
      </c>
      <c r="GX87" s="24">
        <v>12</v>
      </c>
      <c r="GY87" s="21">
        <v>45</v>
      </c>
      <c r="GZ87" s="24"/>
      <c r="HA87" s="21"/>
      <c r="HB87" s="24"/>
      <c r="HC87" s="21"/>
      <c r="HD87" s="24"/>
      <c r="HE87" s="21"/>
      <c r="HF87" s="6"/>
      <c r="HG87" s="21">
        <v>83</v>
      </c>
      <c r="HH87" s="21">
        <v>116</v>
      </c>
      <c r="HI87" s="21">
        <v>88</v>
      </c>
      <c r="HJ87" s="21">
        <v>36.5</v>
      </c>
      <c r="HK87" s="21">
        <v>1</v>
      </c>
      <c r="HL87" s="21">
        <v>127</v>
      </c>
      <c r="HM87" s="21">
        <v>0.4</v>
      </c>
      <c r="HN87" s="21">
        <v>10</v>
      </c>
      <c r="HO87" s="21">
        <v>30.25</v>
      </c>
      <c r="HP87" s="21">
        <v>16</v>
      </c>
      <c r="HQ87" s="21">
        <v>2.8</v>
      </c>
      <c r="HR87" s="21">
        <v>136</v>
      </c>
      <c r="HS87" s="21">
        <v>20</v>
      </c>
      <c r="HT87" s="21">
        <v>16</v>
      </c>
      <c r="HU87" s="21">
        <v>3</v>
      </c>
      <c r="HV87" s="6"/>
    </row>
    <row r="88" spans="1:239" ht="15.75" customHeight="1" x14ac:dyDescent="0.3">
      <c r="A88" s="3">
        <v>76</v>
      </c>
      <c r="B88" s="21" t="s">
        <v>635</v>
      </c>
      <c r="C88" s="22">
        <v>41311</v>
      </c>
      <c r="D88" s="22">
        <v>41312</v>
      </c>
      <c r="E88" s="21">
        <f t="shared" si="357"/>
        <v>1</v>
      </c>
      <c r="F88" s="21"/>
      <c r="G88" s="21" t="s">
        <v>386</v>
      </c>
      <c r="H88" s="23">
        <v>20324</v>
      </c>
      <c r="I88" s="21">
        <v>68</v>
      </c>
      <c r="J88" s="21">
        <v>184</v>
      </c>
      <c r="K88" s="21">
        <v>90</v>
      </c>
      <c r="L88" s="21" t="s">
        <v>520</v>
      </c>
      <c r="M88" s="21">
        <v>36</v>
      </c>
      <c r="N88" s="21">
        <v>18</v>
      </c>
      <c r="O88" s="21">
        <v>3</v>
      </c>
      <c r="P88" s="21" t="s">
        <v>695</v>
      </c>
      <c r="Q88" s="21">
        <v>1</v>
      </c>
      <c r="R88" s="21">
        <v>4</v>
      </c>
      <c r="S88" s="21" t="s">
        <v>272</v>
      </c>
      <c r="T88" s="21">
        <v>1</v>
      </c>
      <c r="U88" s="21">
        <v>0</v>
      </c>
      <c r="V88" s="21">
        <v>0</v>
      </c>
      <c r="W88" s="21">
        <v>0</v>
      </c>
      <c r="X88" s="6"/>
      <c r="Y88" s="24" t="s">
        <v>244</v>
      </c>
      <c r="Z88" s="21" t="s">
        <v>520</v>
      </c>
      <c r="AA88" s="25"/>
      <c r="AB88" s="25"/>
      <c r="AC88" s="21" t="s">
        <v>249</v>
      </c>
      <c r="AD88" s="21"/>
      <c r="AE88" s="21" t="s">
        <v>246</v>
      </c>
      <c r="AF88" s="21" t="s">
        <v>248</v>
      </c>
      <c r="AG88" s="21" t="s">
        <v>246</v>
      </c>
      <c r="AH88" s="21" t="s">
        <v>249</v>
      </c>
      <c r="AI88" s="21" t="s">
        <v>249</v>
      </c>
      <c r="AJ88" s="21" t="s">
        <v>246</v>
      </c>
      <c r="AK88" s="21">
        <v>1</v>
      </c>
      <c r="AL88" s="6"/>
      <c r="AM88" s="26" t="s">
        <v>350</v>
      </c>
      <c r="AN88" s="26"/>
      <c r="AO88" s="27">
        <v>1</v>
      </c>
      <c r="AP88" s="21">
        <v>0.89</v>
      </c>
      <c r="AQ88" s="21">
        <v>0.66</v>
      </c>
      <c r="AR88" s="21">
        <v>0.4</v>
      </c>
      <c r="AS88" s="21"/>
      <c r="AT88" s="21"/>
      <c r="AU88" s="21"/>
      <c r="AV88" s="21"/>
      <c r="AW88" s="21"/>
      <c r="AX88" s="28">
        <f t="shared" si="358"/>
        <v>-0.10999999999999999</v>
      </c>
      <c r="AY88" s="28">
        <f t="shared" si="359"/>
        <v>-0.18759615953640396</v>
      </c>
      <c r="AZ88" s="28">
        <f t="shared" si="360"/>
        <v>-0.26271840893189524</v>
      </c>
      <c r="BA88" s="28">
        <f t="shared" ref="BA88:BB88" si="388">LOGEST(AP88:AQ88,AP$5:AQ$5)-1</f>
        <v>-0.25842696629213491</v>
      </c>
      <c r="BB88" s="28">
        <f t="shared" si="388"/>
        <v>-0.39393939393939403</v>
      </c>
      <c r="BC88" s="28">
        <f t="shared" si="362"/>
        <v>-0.32959847684600907</v>
      </c>
      <c r="BD88" s="28">
        <f t="shared" ref="BD88:BF88" si="389">((AP88/AO88)*100)-100</f>
        <v>-11</v>
      </c>
      <c r="BE88" s="28">
        <f t="shared" si="389"/>
        <v>-25.842696629213478</v>
      </c>
      <c r="BF88" s="28">
        <f t="shared" si="389"/>
        <v>-39.393939393939391</v>
      </c>
      <c r="BG88" s="28">
        <f t="shared" si="364"/>
        <v>-34</v>
      </c>
      <c r="BH88" s="28">
        <f t="shared" si="365"/>
        <v>-60</v>
      </c>
      <c r="BI88" s="28">
        <f t="shared" si="366"/>
        <v>-55.056179775280896</v>
      </c>
      <c r="BJ88" s="3">
        <f t="shared" ref="BJ88:BL88" si="390">AP88-AO88</f>
        <v>-0.10999999999999999</v>
      </c>
      <c r="BK88" s="3">
        <f t="shared" si="390"/>
        <v>-0.22999999999999998</v>
      </c>
      <c r="BL88" s="3">
        <f t="shared" si="390"/>
        <v>-0.26</v>
      </c>
      <c r="BM88" s="3">
        <f t="shared" si="368"/>
        <v>-0.33999999999999997</v>
      </c>
      <c r="BN88" s="3">
        <f t="shared" si="369"/>
        <v>-0.6</v>
      </c>
      <c r="BO88" s="3">
        <f t="shared" si="370"/>
        <v>-0.49</v>
      </c>
      <c r="BP88" s="24"/>
      <c r="BQ88" s="21">
        <v>265</v>
      </c>
      <c r="BR88" s="21"/>
      <c r="BS88" s="21"/>
      <c r="BT88" s="21"/>
      <c r="BU88" s="21"/>
      <c r="BV88" s="21"/>
      <c r="BW88" s="24">
        <v>36.4</v>
      </c>
      <c r="BX88" s="21">
        <v>36</v>
      </c>
      <c r="BY88" s="21">
        <v>36</v>
      </c>
      <c r="BZ88" s="21">
        <v>36.9</v>
      </c>
      <c r="CA88" s="21"/>
      <c r="CB88" s="21"/>
      <c r="CC88" s="21"/>
      <c r="CD88" s="21"/>
      <c r="CE88" s="21"/>
      <c r="CF88" s="6"/>
      <c r="CG88" s="24" t="s">
        <v>850</v>
      </c>
      <c r="CH88" s="21"/>
      <c r="CI88" s="21"/>
      <c r="CJ88" s="21"/>
      <c r="CK88" s="21"/>
      <c r="CL88" s="21"/>
      <c r="CM88" s="21"/>
      <c r="CN88" s="24" t="s">
        <v>607</v>
      </c>
      <c r="CO88" s="21"/>
      <c r="CP88" s="21"/>
      <c r="CQ88" s="21"/>
      <c r="CR88" s="21"/>
      <c r="CS88" s="21"/>
      <c r="CT88" s="21"/>
      <c r="CU88" s="24"/>
      <c r="CV88" s="21"/>
      <c r="CW88" s="21"/>
      <c r="CX88" s="21"/>
      <c r="CY88" s="21"/>
      <c r="CZ88" s="21"/>
      <c r="DA88" s="21"/>
      <c r="DB88" s="24"/>
      <c r="DC88" s="21"/>
      <c r="DD88" s="21"/>
      <c r="DE88" s="21"/>
      <c r="DF88" s="21"/>
      <c r="DG88" s="21"/>
      <c r="DH88" s="21"/>
      <c r="DI88" s="24" t="s">
        <v>851</v>
      </c>
      <c r="DJ88" s="21" t="s">
        <v>851</v>
      </c>
      <c r="DK88" s="21"/>
      <c r="DL88" s="21"/>
      <c r="DM88" s="21"/>
      <c r="DN88" s="21"/>
      <c r="DO88" s="21"/>
      <c r="DP88" s="26">
        <v>8</v>
      </c>
      <c r="DQ88" s="6"/>
      <c r="DR88" s="24">
        <v>151</v>
      </c>
      <c r="DS88" s="21">
        <v>103.4</v>
      </c>
      <c r="DT88" s="21"/>
      <c r="DU88" s="21"/>
      <c r="DV88" s="21"/>
      <c r="DW88" s="21"/>
      <c r="DX88" s="21"/>
      <c r="DY88" s="24">
        <v>0.25</v>
      </c>
      <c r="DZ88" s="21">
        <v>0.25</v>
      </c>
      <c r="EA88" s="21"/>
      <c r="EB88" s="21"/>
      <c r="EC88" s="21"/>
      <c r="ED88" s="21"/>
      <c r="EE88" s="21"/>
      <c r="EF88" s="78">
        <f t="shared" ref="EF88:EG88" si="391">DR88/DY88</f>
        <v>604</v>
      </c>
      <c r="EG88" s="79">
        <f t="shared" si="391"/>
        <v>413.6</v>
      </c>
      <c r="EH88" s="79"/>
      <c r="EI88" s="79"/>
      <c r="EJ88" s="79"/>
      <c r="EK88" s="79"/>
      <c r="EL88" s="79"/>
      <c r="EM88" s="24">
        <v>0</v>
      </c>
      <c r="EN88" s="21">
        <v>0</v>
      </c>
      <c r="EO88" s="21"/>
      <c r="EP88" s="21"/>
      <c r="EQ88" s="21"/>
      <c r="ER88" s="21"/>
      <c r="ES88" s="21"/>
      <c r="ET88" s="24">
        <v>149</v>
      </c>
      <c r="EU88" s="21">
        <v>158</v>
      </c>
      <c r="EV88" s="21"/>
      <c r="EW88" s="21"/>
      <c r="EX88" s="21"/>
      <c r="EY88" s="21"/>
      <c r="EZ88" s="21"/>
      <c r="FA88" s="24">
        <v>111.6</v>
      </c>
      <c r="FB88" s="21">
        <v>94.4</v>
      </c>
      <c r="FC88" s="21"/>
      <c r="FD88" s="21"/>
      <c r="FE88" s="21"/>
      <c r="FF88" s="21"/>
      <c r="FG88" s="21"/>
      <c r="FH88" s="24">
        <v>15</v>
      </c>
      <c r="FI88" s="21">
        <v>15</v>
      </c>
      <c r="FJ88" s="21"/>
      <c r="FK88" s="21"/>
      <c r="FL88" s="21"/>
      <c r="FM88" s="21"/>
      <c r="FN88" s="21"/>
      <c r="FO88" s="24">
        <v>68</v>
      </c>
      <c r="FP88" s="21">
        <v>61</v>
      </c>
      <c r="FQ88" s="21"/>
      <c r="FR88" s="21"/>
      <c r="FS88" s="21"/>
      <c r="FT88" s="21"/>
      <c r="FU88" s="21"/>
      <c r="FV88" s="24">
        <v>0</v>
      </c>
      <c r="FW88" s="21">
        <v>0</v>
      </c>
      <c r="FX88" s="21"/>
      <c r="FY88" s="21"/>
      <c r="FZ88" s="21"/>
      <c r="GA88" s="21"/>
      <c r="GB88" s="21"/>
      <c r="GC88" s="24">
        <v>63</v>
      </c>
      <c r="GD88" s="21">
        <v>50</v>
      </c>
      <c r="GE88" s="21"/>
      <c r="GF88" s="21"/>
      <c r="GG88" s="21"/>
      <c r="GH88" s="21"/>
      <c r="GI88" s="21"/>
      <c r="GJ88" s="24">
        <v>1500</v>
      </c>
      <c r="GK88" s="21">
        <v>1940</v>
      </c>
      <c r="GL88" s="21"/>
      <c r="GM88" s="21"/>
      <c r="GN88" s="21"/>
      <c r="GO88" s="21"/>
      <c r="GP88" s="21"/>
      <c r="GQ88" s="6"/>
      <c r="GR88" s="24">
        <v>10</v>
      </c>
      <c r="GS88" s="21">
        <v>45</v>
      </c>
      <c r="GT88" s="24">
        <v>9</v>
      </c>
      <c r="GU88" s="21">
        <v>18</v>
      </c>
      <c r="GV88" s="24"/>
      <c r="GW88" s="21"/>
      <c r="GX88" s="24"/>
      <c r="GY88" s="21"/>
      <c r="GZ88" s="24"/>
      <c r="HA88" s="21"/>
      <c r="HB88" s="24"/>
      <c r="HC88" s="21"/>
      <c r="HD88" s="24"/>
      <c r="HE88" s="21"/>
      <c r="HF88" s="6"/>
      <c r="HG88" s="21">
        <v>57</v>
      </c>
      <c r="HH88" s="21">
        <v>116</v>
      </c>
      <c r="HI88" s="21">
        <v>140</v>
      </c>
      <c r="HJ88" s="21">
        <v>35.6</v>
      </c>
      <c r="HK88" s="21">
        <v>2</v>
      </c>
      <c r="HL88" s="21">
        <v>151</v>
      </c>
      <c r="HM88" s="21">
        <v>0.25</v>
      </c>
      <c r="HN88" s="21">
        <v>20</v>
      </c>
      <c r="HO88" s="21">
        <v>26.33</v>
      </c>
      <c r="HP88" s="21">
        <v>15</v>
      </c>
      <c r="HQ88" s="21">
        <v>3.51</v>
      </c>
      <c r="HR88" s="21">
        <v>139</v>
      </c>
      <c r="HS88" s="21">
        <v>18.7</v>
      </c>
      <c r="HT88" s="21">
        <v>143.1</v>
      </c>
      <c r="HU88" s="21">
        <v>15</v>
      </c>
      <c r="HV88" s="6"/>
    </row>
    <row r="89" spans="1:239" ht="15.75" customHeight="1" x14ac:dyDescent="0.3">
      <c r="A89" s="3">
        <v>77</v>
      </c>
      <c r="B89" s="21" t="s">
        <v>431</v>
      </c>
      <c r="C89" s="22">
        <v>41312</v>
      </c>
      <c r="D89" s="22">
        <v>41312</v>
      </c>
      <c r="E89" s="21">
        <f t="shared" si="357"/>
        <v>0</v>
      </c>
      <c r="F89" s="21" t="s">
        <v>395</v>
      </c>
      <c r="G89" s="21" t="s">
        <v>347</v>
      </c>
      <c r="H89" s="23">
        <v>10580</v>
      </c>
      <c r="I89" s="21">
        <v>85</v>
      </c>
      <c r="J89" s="21">
        <v>165</v>
      </c>
      <c r="K89" s="21">
        <v>70</v>
      </c>
      <c r="L89" s="21" t="s">
        <v>852</v>
      </c>
      <c r="M89" s="21">
        <v>54</v>
      </c>
      <c r="N89" s="21">
        <v>55.3</v>
      </c>
      <c r="O89" s="21">
        <v>6</v>
      </c>
      <c r="P89" s="21" t="s">
        <v>512</v>
      </c>
      <c r="Q89" s="21">
        <v>1</v>
      </c>
      <c r="R89" s="21">
        <v>7</v>
      </c>
      <c r="S89" s="21" t="s">
        <v>512</v>
      </c>
      <c r="T89" s="21">
        <v>1</v>
      </c>
      <c r="U89" s="21">
        <v>0</v>
      </c>
      <c r="V89" s="21">
        <v>0</v>
      </c>
      <c r="W89" s="21">
        <v>0</v>
      </c>
      <c r="X89" s="6"/>
      <c r="Y89" s="24" t="s">
        <v>244</v>
      </c>
      <c r="Z89" s="21" t="s">
        <v>497</v>
      </c>
      <c r="AA89" s="25"/>
      <c r="AB89" s="25"/>
      <c r="AC89" s="21" t="s">
        <v>249</v>
      </c>
      <c r="AD89" s="21"/>
      <c r="AE89" s="21" t="s">
        <v>246</v>
      </c>
      <c r="AF89" s="21" t="s">
        <v>248</v>
      </c>
      <c r="AG89" s="21" t="s">
        <v>246</v>
      </c>
      <c r="AH89" s="21" t="s">
        <v>249</v>
      </c>
      <c r="AI89" s="21" t="s">
        <v>249</v>
      </c>
      <c r="AJ89" s="21" t="s">
        <v>246</v>
      </c>
      <c r="AK89" s="21">
        <v>1.17</v>
      </c>
      <c r="AL89" s="6"/>
      <c r="AM89" s="26" t="s">
        <v>350</v>
      </c>
      <c r="AN89" s="26"/>
      <c r="AO89" s="27">
        <v>1.17</v>
      </c>
      <c r="AP89" s="21">
        <v>1.27</v>
      </c>
      <c r="AQ89" s="21">
        <v>1.28</v>
      </c>
      <c r="AR89" s="21">
        <v>1.21</v>
      </c>
      <c r="AS89" s="21">
        <v>1.19</v>
      </c>
      <c r="AT89" s="21">
        <v>0.46</v>
      </c>
      <c r="AU89" s="21"/>
      <c r="AV89" s="21"/>
      <c r="AW89" s="21"/>
      <c r="AX89" s="28">
        <f t="shared" si="358"/>
        <v>8.5470085470085611E-2</v>
      </c>
      <c r="AY89" s="28">
        <f t="shared" si="359"/>
        <v>4.5952720736981645E-2</v>
      </c>
      <c r="AZ89" s="28">
        <f t="shared" si="360"/>
        <v>1.0928586440208665E-2</v>
      </c>
      <c r="BA89" s="28">
        <f t="shared" ref="BA89:BB89" si="392">LOGEST(AP89:AQ89,AP$5:AQ$5)-1</f>
        <v>7.8740157480314821E-3</v>
      </c>
      <c r="BB89" s="28">
        <f t="shared" si="392"/>
        <v>-5.46875E-2</v>
      </c>
      <c r="BC89" s="28">
        <f t="shared" si="362"/>
        <v>-2.3907839642274831E-2</v>
      </c>
      <c r="BD89" s="28">
        <f t="shared" ref="BD89:BF89" si="393">((AP89/AO89)*100)-100</f>
        <v>8.5470085470085593</v>
      </c>
      <c r="BE89" s="28">
        <f t="shared" si="393"/>
        <v>0.7874015748031411</v>
      </c>
      <c r="BF89" s="28">
        <f t="shared" si="393"/>
        <v>-5.46875</v>
      </c>
      <c r="BG89" s="28">
        <f t="shared" si="364"/>
        <v>9.4017094017094109</v>
      </c>
      <c r="BH89" s="28">
        <f t="shared" si="365"/>
        <v>3.4188034188034351</v>
      </c>
      <c r="BI89" s="28">
        <f t="shared" si="366"/>
        <v>-4.7244094488189035</v>
      </c>
      <c r="BJ89" s="3">
        <f t="shared" ref="BJ89:BL89" si="394">AP89-AO89</f>
        <v>0.10000000000000009</v>
      </c>
      <c r="BK89" s="3">
        <f t="shared" si="394"/>
        <v>1.0000000000000009E-2</v>
      </c>
      <c r="BL89" s="3">
        <f t="shared" si="394"/>
        <v>-7.0000000000000062E-2</v>
      </c>
      <c r="BM89" s="3">
        <f t="shared" si="368"/>
        <v>0.1100000000000001</v>
      </c>
      <c r="BN89" s="3">
        <f t="shared" si="369"/>
        <v>4.0000000000000036E-2</v>
      </c>
      <c r="BO89" s="3">
        <f t="shared" si="370"/>
        <v>-6.0000000000000053E-2</v>
      </c>
      <c r="BP89" s="24">
        <v>205</v>
      </c>
      <c r="BQ89" s="21">
        <v>126.9</v>
      </c>
      <c r="BR89" s="21">
        <v>75</v>
      </c>
      <c r="BS89" s="21">
        <v>43</v>
      </c>
      <c r="BT89" s="21"/>
      <c r="BU89" s="21"/>
      <c r="BV89" s="21"/>
      <c r="BW89" s="24">
        <v>36</v>
      </c>
      <c r="BX89" s="21">
        <v>36</v>
      </c>
      <c r="BY89" s="21">
        <v>36</v>
      </c>
      <c r="BZ89" s="21">
        <v>36.1</v>
      </c>
      <c r="CA89" s="21">
        <v>36</v>
      </c>
      <c r="CB89" s="21">
        <v>36.5</v>
      </c>
      <c r="CC89" s="21"/>
      <c r="CD89" s="21"/>
      <c r="CE89" s="21"/>
      <c r="CF89" s="6"/>
      <c r="CG89" s="24" t="s">
        <v>853</v>
      </c>
      <c r="CH89" s="21"/>
      <c r="CI89" s="21"/>
      <c r="CJ89" s="21"/>
      <c r="CK89" s="21"/>
      <c r="CL89" s="21"/>
      <c r="CM89" s="21"/>
      <c r="CN89" s="24" t="s">
        <v>607</v>
      </c>
      <c r="CO89" s="21"/>
      <c r="CP89" s="21"/>
      <c r="CQ89" s="21"/>
      <c r="CR89" s="21"/>
      <c r="CS89" s="21"/>
      <c r="CT89" s="21"/>
      <c r="CU89" s="24">
        <v>2</v>
      </c>
      <c r="CV89" s="21"/>
      <c r="CW89" s="21"/>
      <c r="CX89" s="21"/>
      <c r="CY89" s="21"/>
      <c r="CZ89" s="21"/>
      <c r="DA89" s="21"/>
      <c r="DB89" s="24"/>
      <c r="DC89" s="21"/>
      <c r="DD89" s="21"/>
      <c r="DE89" s="21"/>
      <c r="DF89" s="21"/>
      <c r="DG89" s="21"/>
      <c r="DH89" s="21"/>
      <c r="DI89" s="24" t="s">
        <v>854</v>
      </c>
      <c r="DJ89" s="21" t="s">
        <v>855</v>
      </c>
      <c r="DK89" s="21" t="s">
        <v>855</v>
      </c>
      <c r="DL89" s="21" t="s">
        <v>465</v>
      </c>
      <c r="DM89" s="21"/>
      <c r="DN89" s="21"/>
      <c r="DO89" s="21"/>
      <c r="DP89" s="26">
        <v>8</v>
      </c>
      <c r="DQ89" s="6"/>
      <c r="DR89" s="24">
        <v>76</v>
      </c>
      <c r="DS89" s="21">
        <v>40.6</v>
      </c>
      <c r="DT89" s="21">
        <v>59.1</v>
      </c>
      <c r="DU89" s="21">
        <v>75.7</v>
      </c>
      <c r="DV89" s="21"/>
      <c r="DW89" s="21"/>
      <c r="DX89" s="21"/>
      <c r="DY89" s="24">
        <v>0.5</v>
      </c>
      <c r="DZ89" s="21">
        <v>0.5</v>
      </c>
      <c r="EA89" s="21">
        <v>0.5</v>
      </c>
      <c r="EB89" s="21">
        <v>0.35</v>
      </c>
      <c r="EC89" s="21"/>
      <c r="ED89" s="21"/>
      <c r="EE89" s="21"/>
      <c r="EF89" s="78">
        <f t="shared" ref="EF89:EI89" si="395">DR89/DY89</f>
        <v>152</v>
      </c>
      <c r="EG89" s="79">
        <f t="shared" si="395"/>
        <v>81.2</v>
      </c>
      <c r="EH89" s="79">
        <f t="shared" si="395"/>
        <v>118.2</v>
      </c>
      <c r="EI89" s="79">
        <f t="shared" si="395"/>
        <v>216.28571428571431</v>
      </c>
      <c r="EJ89" s="79"/>
      <c r="EK89" s="79"/>
      <c r="EL89" s="79"/>
      <c r="EM89" s="24">
        <v>0</v>
      </c>
      <c r="EN89" s="21">
        <v>0</v>
      </c>
      <c r="EO89" s="21">
        <v>0</v>
      </c>
      <c r="EP89" s="21">
        <v>0</v>
      </c>
      <c r="EQ89" s="21"/>
      <c r="ER89" s="21"/>
      <c r="ES89" s="21"/>
      <c r="ET89" s="24">
        <v>328</v>
      </c>
      <c r="EU89" s="21">
        <v>380</v>
      </c>
      <c r="EV89" s="21">
        <v>305</v>
      </c>
      <c r="EW89" s="21">
        <v>292</v>
      </c>
      <c r="EX89" s="21"/>
      <c r="EY89" s="21"/>
      <c r="EZ89" s="21"/>
      <c r="FA89" s="24">
        <v>9.5</v>
      </c>
      <c r="FB89" s="21">
        <v>7.5</v>
      </c>
      <c r="FC89" s="21">
        <v>5.5</v>
      </c>
      <c r="FD89" s="21">
        <v>5.3</v>
      </c>
      <c r="FE89" s="21"/>
      <c r="FF89" s="21"/>
      <c r="FG89" s="21"/>
      <c r="FH89" s="24">
        <v>15</v>
      </c>
      <c r="FI89" s="21">
        <v>15</v>
      </c>
      <c r="FJ89" s="21">
        <v>15</v>
      </c>
      <c r="FK89" s="21">
        <v>15</v>
      </c>
      <c r="FL89" s="21"/>
      <c r="FM89" s="21"/>
      <c r="FN89" s="21"/>
      <c r="FO89" s="24">
        <v>93</v>
      </c>
      <c r="FP89" s="21">
        <v>75</v>
      </c>
      <c r="FQ89" s="21">
        <v>88</v>
      </c>
      <c r="FR89" s="21">
        <v>99</v>
      </c>
      <c r="FS89" s="21"/>
      <c r="FT89" s="21"/>
      <c r="FU89" s="21"/>
      <c r="FV89" s="24">
        <v>0</v>
      </c>
      <c r="FW89" s="21">
        <v>0</v>
      </c>
      <c r="FX89" s="21">
        <v>0</v>
      </c>
      <c r="FY89" s="21">
        <v>0</v>
      </c>
      <c r="FZ89" s="21"/>
      <c r="GA89" s="21"/>
      <c r="GB89" s="21"/>
      <c r="GC89" s="24">
        <v>43</v>
      </c>
      <c r="GD89" s="21">
        <v>52</v>
      </c>
      <c r="GE89" s="21">
        <v>82</v>
      </c>
      <c r="GF89" s="21">
        <v>57</v>
      </c>
      <c r="GG89" s="21"/>
      <c r="GH89" s="21"/>
      <c r="GI89" s="21"/>
      <c r="GJ89" s="24">
        <v>720</v>
      </c>
      <c r="GK89" s="21">
        <v>800</v>
      </c>
      <c r="GL89" s="21">
        <v>685</v>
      </c>
      <c r="GM89" s="21">
        <v>1550</v>
      </c>
      <c r="GN89" s="21"/>
      <c r="GO89" s="21"/>
      <c r="GP89" s="21"/>
      <c r="GQ89" s="6"/>
      <c r="GR89" s="24">
        <v>9</v>
      </c>
      <c r="GS89" s="21">
        <v>18</v>
      </c>
      <c r="GT89" s="24">
        <v>9</v>
      </c>
      <c r="GU89" s="21">
        <v>18</v>
      </c>
      <c r="GV89" s="24">
        <v>8</v>
      </c>
      <c r="GW89" s="21">
        <v>18</v>
      </c>
      <c r="GX89" s="24">
        <v>8</v>
      </c>
      <c r="GY89" s="21">
        <v>18</v>
      </c>
      <c r="GZ89" s="24">
        <v>8</v>
      </c>
      <c r="HA89" s="21">
        <v>18</v>
      </c>
      <c r="HB89" s="24"/>
      <c r="HC89" s="21"/>
      <c r="HD89" s="24"/>
      <c r="HE89" s="21"/>
      <c r="HF89" s="6"/>
      <c r="HG89" s="21">
        <v>84</v>
      </c>
      <c r="HH89" s="21">
        <v>158</v>
      </c>
      <c r="HI89" s="21">
        <v>159</v>
      </c>
      <c r="HJ89" s="21">
        <v>36</v>
      </c>
      <c r="HK89" s="21">
        <v>2</v>
      </c>
      <c r="HL89" s="21">
        <v>65.8</v>
      </c>
      <c r="HM89" s="21">
        <v>0.5</v>
      </c>
      <c r="HN89" s="21">
        <v>10</v>
      </c>
      <c r="HO89" s="21">
        <v>19.04</v>
      </c>
      <c r="HP89" s="21">
        <v>24.45</v>
      </c>
      <c r="HQ89" s="21">
        <v>5.48</v>
      </c>
      <c r="HR89" s="21">
        <v>137.1</v>
      </c>
      <c r="HS89" s="21">
        <v>29.6</v>
      </c>
      <c r="HT89" s="21">
        <v>13</v>
      </c>
      <c r="HU89" s="21">
        <v>15</v>
      </c>
      <c r="HV89" s="6"/>
    </row>
    <row r="90" spans="1:239" ht="15.75" customHeight="1" x14ac:dyDescent="0.3">
      <c r="A90" s="3">
        <v>78</v>
      </c>
      <c r="B90" s="21" t="s">
        <v>431</v>
      </c>
      <c r="C90" s="22">
        <v>41303</v>
      </c>
      <c r="D90" s="22">
        <v>41303</v>
      </c>
      <c r="E90" s="21">
        <f t="shared" si="357"/>
        <v>0</v>
      </c>
      <c r="F90" s="21"/>
      <c r="G90" s="21"/>
      <c r="H90" s="23">
        <v>15226</v>
      </c>
      <c r="I90" s="21">
        <v>72</v>
      </c>
      <c r="J90" s="21">
        <v>152</v>
      </c>
      <c r="K90" s="21">
        <v>48</v>
      </c>
      <c r="L90" s="21" t="s">
        <v>856</v>
      </c>
      <c r="M90" s="21">
        <v>51</v>
      </c>
      <c r="N90" s="21">
        <v>48.4</v>
      </c>
      <c r="O90" s="21">
        <v>12</v>
      </c>
      <c r="P90" s="21" t="s">
        <v>450</v>
      </c>
      <c r="Q90" s="21">
        <v>1</v>
      </c>
      <c r="R90" s="21">
        <v>14</v>
      </c>
      <c r="S90" s="21" t="s">
        <v>512</v>
      </c>
      <c r="T90" s="21">
        <v>1</v>
      </c>
      <c r="U90" s="21">
        <v>2</v>
      </c>
      <c r="V90" s="21">
        <v>1</v>
      </c>
      <c r="W90" s="21">
        <v>0</v>
      </c>
      <c r="X90" s="6"/>
      <c r="Y90" s="24" t="s">
        <v>244</v>
      </c>
      <c r="Z90" s="21" t="s">
        <v>497</v>
      </c>
      <c r="AA90" s="25"/>
      <c r="AB90" s="25"/>
      <c r="AC90" s="21" t="s">
        <v>249</v>
      </c>
      <c r="AD90" s="21"/>
      <c r="AE90" s="21" t="s">
        <v>249</v>
      </c>
      <c r="AF90" s="21"/>
      <c r="AG90" s="21" t="s">
        <v>249</v>
      </c>
      <c r="AH90" s="21" t="s">
        <v>249</v>
      </c>
      <c r="AI90" s="21" t="s">
        <v>246</v>
      </c>
      <c r="AJ90" s="21" t="s">
        <v>246</v>
      </c>
      <c r="AK90" s="21">
        <v>120.3</v>
      </c>
      <c r="AL90" s="6"/>
      <c r="AM90" s="26" t="s">
        <v>250</v>
      </c>
      <c r="AN90" s="26" t="s">
        <v>274</v>
      </c>
      <c r="AO90" s="27">
        <v>20.3</v>
      </c>
      <c r="AP90" s="21">
        <v>55.8</v>
      </c>
      <c r="AQ90" s="21">
        <v>35</v>
      </c>
      <c r="AR90" s="21">
        <v>19.64</v>
      </c>
      <c r="AS90" s="21">
        <v>10.88</v>
      </c>
      <c r="AT90" s="21">
        <v>4.95</v>
      </c>
      <c r="AU90" s="21">
        <v>2.64</v>
      </c>
      <c r="AV90" s="21">
        <v>1.54</v>
      </c>
      <c r="AW90" s="21">
        <v>0.93</v>
      </c>
      <c r="AX90" s="28">
        <f t="shared" si="358"/>
        <v>1.7487684729064039</v>
      </c>
      <c r="AY90" s="28">
        <f t="shared" si="359"/>
        <v>0.31306432859722544</v>
      </c>
      <c r="AZ90" s="28">
        <f t="shared" si="360"/>
        <v>-5.4988663936745286E-2</v>
      </c>
      <c r="BA90" s="28">
        <f t="shared" ref="BA90:BB90" si="396">LOGEST(AP90:AQ90,AP$5:AQ$5)-1</f>
        <v>-0.37275985663082423</v>
      </c>
      <c r="BB90" s="28">
        <f t="shared" si="396"/>
        <v>-0.43885714285714283</v>
      </c>
      <c r="BC90" s="28">
        <f t="shared" si="362"/>
        <v>-0.40672828639410541</v>
      </c>
      <c r="BD90" s="28">
        <f t="shared" ref="BD90:BF90" si="397">((AP90/AO90)*100)-100</f>
        <v>174.8768472906404</v>
      </c>
      <c r="BE90" s="28">
        <f t="shared" si="397"/>
        <v>-37.275985663082437</v>
      </c>
      <c r="BF90" s="28">
        <f t="shared" si="397"/>
        <v>-43.885714285714286</v>
      </c>
      <c r="BG90" s="28">
        <f t="shared" si="364"/>
        <v>72.413793103448256</v>
      </c>
      <c r="BH90" s="28">
        <f t="shared" si="365"/>
        <v>-3.2512315270935943</v>
      </c>
      <c r="BI90" s="28">
        <f t="shared" si="366"/>
        <v>-64.802867383512535</v>
      </c>
      <c r="BJ90" s="3">
        <f t="shared" ref="BJ90:BL90" si="398">AP90-AO90</f>
        <v>35.5</v>
      </c>
      <c r="BK90" s="3">
        <f t="shared" si="398"/>
        <v>-20.799999999999997</v>
      </c>
      <c r="BL90" s="3">
        <f t="shared" si="398"/>
        <v>-15.36</v>
      </c>
      <c r="BM90" s="3">
        <f t="shared" si="368"/>
        <v>14.7</v>
      </c>
      <c r="BN90" s="3">
        <f t="shared" si="369"/>
        <v>-0.66000000000000014</v>
      </c>
      <c r="BO90" s="3">
        <f t="shared" si="370"/>
        <v>-36.159999999999997</v>
      </c>
      <c r="BP90" s="24">
        <v>470</v>
      </c>
      <c r="BQ90" s="21">
        <v>485.9</v>
      </c>
      <c r="BR90" s="21">
        <v>350.9</v>
      </c>
      <c r="BS90" s="21">
        <v>209.3</v>
      </c>
      <c r="BT90" s="21">
        <v>129.5</v>
      </c>
      <c r="BU90" s="21">
        <v>89.6</v>
      </c>
      <c r="BV90" s="21">
        <v>55.8</v>
      </c>
      <c r="BW90" s="24">
        <v>37</v>
      </c>
      <c r="BX90" s="21">
        <v>37</v>
      </c>
      <c r="BY90" s="21">
        <v>37.6</v>
      </c>
      <c r="BZ90" s="21">
        <v>36</v>
      </c>
      <c r="CA90" s="21">
        <v>36.5</v>
      </c>
      <c r="CB90" s="21">
        <v>36</v>
      </c>
      <c r="CC90" s="21">
        <v>37</v>
      </c>
      <c r="CD90" s="21">
        <v>37.1</v>
      </c>
      <c r="CE90" s="21">
        <v>36.4</v>
      </c>
      <c r="CF90" s="6"/>
      <c r="CG90" s="24" t="s">
        <v>853</v>
      </c>
      <c r="CH90" s="21"/>
      <c r="CI90" s="21"/>
      <c r="CJ90" s="21"/>
      <c r="CK90" s="21"/>
      <c r="CL90" s="21"/>
      <c r="CM90" s="21"/>
      <c r="CN90" s="24" t="s">
        <v>857</v>
      </c>
      <c r="CO90" s="21"/>
      <c r="CP90" s="21"/>
      <c r="CQ90" s="21"/>
      <c r="CR90" s="21"/>
      <c r="CS90" s="21"/>
      <c r="CT90" s="21"/>
      <c r="CU90" s="24">
        <v>2</v>
      </c>
      <c r="CV90" s="21"/>
      <c r="CW90" s="21"/>
      <c r="CX90" s="21"/>
      <c r="CY90" s="21"/>
      <c r="CZ90" s="21"/>
      <c r="DA90" s="21"/>
      <c r="DB90" s="24" t="s">
        <v>735</v>
      </c>
      <c r="DC90" s="21"/>
      <c r="DD90" s="21"/>
      <c r="DE90" s="21"/>
      <c r="DF90" s="21"/>
      <c r="DG90" s="21"/>
      <c r="DH90" s="21"/>
      <c r="DI90" s="24" t="s">
        <v>858</v>
      </c>
      <c r="DJ90" s="21" t="s">
        <v>400</v>
      </c>
      <c r="DK90" s="21" t="s">
        <v>400</v>
      </c>
      <c r="DL90" s="21" t="s">
        <v>400</v>
      </c>
      <c r="DM90" s="21" t="s">
        <v>400</v>
      </c>
      <c r="DN90" s="21" t="s">
        <v>400</v>
      </c>
      <c r="DO90" s="21">
        <v>0</v>
      </c>
      <c r="DP90" s="26">
        <v>8</v>
      </c>
      <c r="DQ90" s="6"/>
      <c r="DR90" s="24">
        <v>57.4</v>
      </c>
      <c r="DS90" s="21">
        <v>73</v>
      </c>
      <c r="DT90" s="21">
        <v>72.2</v>
      </c>
      <c r="DU90" s="21">
        <v>126.4</v>
      </c>
      <c r="DV90" s="21">
        <v>111.9</v>
      </c>
      <c r="DW90" s="21">
        <v>73.5</v>
      </c>
      <c r="DX90" s="21">
        <v>73.5</v>
      </c>
      <c r="DY90" s="24">
        <v>0.3</v>
      </c>
      <c r="DZ90" s="21">
        <v>0.4</v>
      </c>
      <c r="EA90" s="21">
        <v>0.5</v>
      </c>
      <c r="EB90" s="21">
        <v>0.45</v>
      </c>
      <c r="EC90" s="21">
        <v>0.45</v>
      </c>
      <c r="ED90" s="21">
        <v>0.45</v>
      </c>
      <c r="EE90" s="21">
        <v>0.3</v>
      </c>
      <c r="EF90" s="78">
        <f t="shared" ref="EF90:EL90" si="399">DR90/DY90</f>
        <v>191.33333333333334</v>
      </c>
      <c r="EG90" s="79">
        <f t="shared" si="399"/>
        <v>182.5</v>
      </c>
      <c r="EH90" s="79">
        <f t="shared" si="399"/>
        <v>144.4</v>
      </c>
      <c r="EI90" s="79">
        <f t="shared" si="399"/>
        <v>280.88888888888891</v>
      </c>
      <c r="EJ90" s="79">
        <f t="shared" si="399"/>
        <v>248.66666666666669</v>
      </c>
      <c r="EK90" s="79">
        <f t="shared" si="399"/>
        <v>163.33333333333334</v>
      </c>
      <c r="EL90" s="79">
        <f t="shared" si="399"/>
        <v>245</v>
      </c>
      <c r="EM90" s="24">
        <v>0</v>
      </c>
      <c r="EN90" s="21">
        <v>0</v>
      </c>
      <c r="EO90" s="21">
        <v>1</v>
      </c>
      <c r="EP90" s="21">
        <v>0</v>
      </c>
      <c r="EQ90" s="21">
        <v>0</v>
      </c>
      <c r="ER90" s="21">
        <v>0</v>
      </c>
      <c r="ES90" s="21">
        <v>0</v>
      </c>
      <c r="ET90" s="24">
        <v>180</v>
      </c>
      <c r="EU90" s="21">
        <v>116</v>
      </c>
      <c r="EV90" s="21">
        <v>148</v>
      </c>
      <c r="EW90" s="21">
        <v>100</v>
      </c>
      <c r="EX90" s="21">
        <v>133</v>
      </c>
      <c r="EY90" s="21">
        <v>181</v>
      </c>
      <c r="EZ90" s="21">
        <v>234</v>
      </c>
      <c r="FA90" s="24">
        <v>11.2</v>
      </c>
      <c r="FB90" s="21">
        <v>8.1</v>
      </c>
      <c r="FC90" s="21">
        <v>3.7</v>
      </c>
      <c r="FD90" s="21">
        <v>6.2</v>
      </c>
      <c r="FE90" s="21">
        <v>6.1</v>
      </c>
      <c r="FF90" s="21">
        <v>7.1</v>
      </c>
      <c r="FG90" s="21">
        <v>5.6</v>
      </c>
      <c r="FH90" s="24">
        <v>15</v>
      </c>
      <c r="FI90" s="21">
        <v>15</v>
      </c>
      <c r="FJ90" s="21">
        <v>15</v>
      </c>
      <c r="FK90" s="21">
        <v>15</v>
      </c>
      <c r="FL90" s="21">
        <v>15</v>
      </c>
      <c r="FM90" s="21">
        <v>15</v>
      </c>
      <c r="FN90" s="21">
        <v>15</v>
      </c>
      <c r="FO90" s="24">
        <v>59</v>
      </c>
      <c r="FP90" s="21">
        <v>62</v>
      </c>
      <c r="FQ90" s="21">
        <v>85</v>
      </c>
      <c r="FR90" s="21">
        <v>91</v>
      </c>
      <c r="FS90" s="21">
        <v>92</v>
      </c>
      <c r="FT90" s="21">
        <v>79</v>
      </c>
      <c r="FU90" s="21">
        <v>65</v>
      </c>
      <c r="FV90" s="24" t="s">
        <v>859</v>
      </c>
      <c r="FW90" s="21">
        <v>0</v>
      </c>
      <c r="FX90" s="21" t="s">
        <v>311</v>
      </c>
      <c r="FY90" s="21">
        <v>0</v>
      </c>
      <c r="FZ90" s="21">
        <v>0</v>
      </c>
      <c r="GA90" s="21">
        <v>0</v>
      </c>
      <c r="GB90" s="21">
        <v>0</v>
      </c>
      <c r="GC90" s="24">
        <v>307</v>
      </c>
      <c r="GD90" s="21">
        <v>88</v>
      </c>
      <c r="GE90" s="21">
        <v>77</v>
      </c>
      <c r="GF90" s="21">
        <v>56</v>
      </c>
      <c r="GG90" s="21">
        <v>37</v>
      </c>
      <c r="GH90" s="21">
        <v>34</v>
      </c>
      <c r="GI90" s="21">
        <v>25</v>
      </c>
      <c r="GJ90" s="24">
        <v>1570</v>
      </c>
      <c r="GK90" s="21">
        <v>2040</v>
      </c>
      <c r="GL90" s="21">
        <v>1445</v>
      </c>
      <c r="GM90" s="21">
        <v>1060</v>
      </c>
      <c r="GN90" s="21">
        <v>1625</v>
      </c>
      <c r="GO90" s="21">
        <v>1210</v>
      </c>
      <c r="GP90" s="21">
        <v>1260</v>
      </c>
      <c r="GQ90" s="6"/>
      <c r="GR90" s="24">
        <v>13</v>
      </c>
      <c r="GS90" s="21">
        <v>55</v>
      </c>
      <c r="GT90" s="24">
        <v>11</v>
      </c>
      <c r="GU90" s="21">
        <v>45</v>
      </c>
      <c r="GV90" s="24">
        <v>13</v>
      </c>
      <c r="GW90" s="21">
        <v>55</v>
      </c>
      <c r="GX90" s="24">
        <v>11</v>
      </c>
      <c r="GY90" s="21">
        <v>45</v>
      </c>
      <c r="GZ90" s="24">
        <v>10</v>
      </c>
      <c r="HA90" s="21">
        <v>45</v>
      </c>
      <c r="HB90" s="24">
        <v>9</v>
      </c>
      <c r="HC90" s="21">
        <v>18</v>
      </c>
      <c r="HD90" s="24">
        <v>9</v>
      </c>
      <c r="HE90" s="21">
        <v>18</v>
      </c>
      <c r="HF90" s="6"/>
      <c r="HG90" s="21">
        <v>72</v>
      </c>
      <c r="HH90" s="21">
        <v>125</v>
      </c>
      <c r="HI90" s="21">
        <v>116</v>
      </c>
      <c r="HJ90" s="21">
        <v>37</v>
      </c>
      <c r="HK90" s="21">
        <v>2</v>
      </c>
      <c r="HL90" s="21">
        <v>57.4</v>
      </c>
      <c r="HM90" s="21">
        <v>0.4</v>
      </c>
      <c r="HN90" s="21">
        <v>0</v>
      </c>
      <c r="HO90" s="21">
        <v>62.4</v>
      </c>
      <c r="HP90" s="21">
        <v>16.32</v>
      </c>
      <c r="HQ90" s="21">
        <v>3.75</v>
      </c>
      <c r="HR90" s="21">
        <v>125.9</v>
      </c>
      <c r="HS90" s="21">
        <v>20.7</v>
      </c>
      <c r="HT90" s="21">
        <v>11.2</v>
      </c>
      <c r="HU90" s="21">
        <v>15</v>
      </c>
      <c r="HV90" s="6"/>
    </row>
    <row r="91" spans="1:239" ht="15.75" customHeight="1" x14ac:dyDescent="0.3">
      <c r="A91" s="3">
        <v>79</v>
      </c>
      <c r="B91" s="21" t="s">
        <v>431</v>
      </c>
      <c r="C91" s="22">
        <v>41310</v>
      </c>
      <c r="D91" s="22">
        <v>41312</v>
      </c>
      <c r="E91" s="21">
        <f t="shared" si="357"/>
        <v>2</v>
      </c>
      <c r="F91" s="21"/>
      <c r="G91" s="21" t="s">
        <v>324</v>
      </c>
      <c r="H91" s="23">
        <v>11764</v>
      </c>
      <c r="I91" s="21">
        <v>81</v>
      </c>
      <c r="J91" s="21">
        <v>152</v>
      </c>
      <c r="K91" s="21">
        <v>70</v>
      </c>
      <c r="L91" s="21" t="s">
        <v>860</v>
      </c>
      <c r="M91" s="21">
        <v>64</v>
      </c>
      <c r="N91" s="21">
        <v>75.3</v>
      </c>
      <c r="O91" s="21">
        <v>8</v>
      </c>
      <c r="P91" s="21" t="s">
        <v>861</v>
      </c>
      <c r="Q91" s="21">
        <v>1</v>
      </c>
      <c r="R91" s="21">
        <v>11</v>
      </c>
      <c r="S91" s="21" t="s">
        <v>861</v>
      </c>
      <c r="T91" s="21">
        <v>1</v>
      </c>
      <c r="U91" s="21">
        <v>0</v>
      </c>
      <c r="V91" s="21">
        <v>0</v>
      </c>
      <c r="W91" s="21">
        <v>7</v>
      </c>
      <c r="X91" s="6"/>
      <c r="Y91" s="24" t="s">
        <v>244</v>
      </c>
      <c r="Z91" s="21" t="s">
        <v>862</v>
      </c>
      <c r="AA91" s="25"/>
      <c r="AB91" s="25"/>
      <c r="AC91" s="21" t="s">
        <v>246</v>
      </c>
      <c r="AD91" s="21" t="s">
        <v>247</v>
      </c>
      <c r="AE91" s="21" t="s">
        <v>246</v>
      </c>
      <c r="AF91" s="21" t="s">
        <v>248</v>
      </c>
      <c r="AG91" s="21" t="s">
        <v>246</v>
      </c>
      <c r="AH91" s="21" t="s">
        <v>249</v>
      </c>
      <c r="AI91" s="21" t="s">
        <v>246</v>
      </c>
      <c r="AJ91" s="21" t="s">
        <v>246</v>
      </c>
      <c r="AK91" s="21">
        <v>3.69</v>
      </c>
      <c r="AL91" s="6"/>
      <c r="AM91" s="26" t="s">
        <v>250</v>
      </c>
      <c r="AN91" s="26" t="s">
        <v>274</v>
      </c>
      <c r="AO91" s="27">
        <v>2.69</v>
      </c>
      <c r="AP91" s="21">
        <v>2.82</v>
      </c>
      <c r="AQ91" s="21">
        <v>3.29</v>
      </c>
      <c r="AR91" s="21">
        <v>2.73</v>
      </c>
      <c r="AS91" s="21">
        <v>1.86</v>
      </c>
      <c r="AT91" s="21">
        <v>1.46</v>
      </c>
      <c r="AU91" s="21">
        <v>1.27</v>
      </c>
      <c r="AV91" s="21">
        <v>0.32</v>
      </c>
      <c r="AW91" s="21"/>
      <c r="AX91" s="28">
        <f t="shared" si="358"/>
        <v>4.8327137546468446E-2</v>
      </c>
      <c r="AY91" s="28">
        <f t="shared" si="359"/>
        <v>0.10591515367931659</v>
      </c>
      <c r="AZ91" s="28">
        <f t="shared" si="360"/>
        <v>2.0041377507953095E-2</v>
      </c>
      <c r="BA91" s="28">
        <f t="shared" ref="BA91:BB91" si="400">LOGEST(AP91:AQ91,AP$5:AQ$5)-1</f>
        <v>0.16666666666666674</v>
      </c>
      <c r="BB91" s="28">
        <f t="shared" si="400"/>
        <v>-0.17021276595744683</v>
      </c>
      <c r="BC91" s="28">
        <f t="shared" si="362"/>
        <v>-1.6086840019415738E-2</v>
      </c>
      <c r="BD91" s="28">
        <f t="shared" ref="BD91:BF91" si="401">((AP91/AO91)*100)-100</f>
        <v>4.8327137546468464</v>
      </c>
      <c r="BE91" s="28">
        <f t="shared" si="401"/>
        <v>16.666666666666671</v>
      </c>
      <c r="BF91" s="28">
        <f t="shared" si="401"/>
        <v>-17.021276595744681</v>
      </c>
      <c r="BG91" s="28">
        <f t="shared" si="364"/>
        <v>22.304832713754649</v>
      </c>
      <c r="BH91" s="28">
        <f t="shared" si="365"/>
        <v>1.4869888475836461</v>
      </c>
      <c r="BI91" s="28">
        <f t="shared" si="366"/>
        <v>-3.1914893617021249</v>
      </c>
      <c r="BJ91" s="3">
        <f t="shared" ref="BJ91:BL91" si="402">AP91-AO91</f>
        <v>0.12999999999999989</v>
      </c>
      <c r="BK91" s="3">
        <f t="shared" si="402"/>
        <v>0.4700000000000002</v>
      </c>
      <c r="BL91" s="3">
        <f t="shared" si="402"/>
        <v>-0.56000000000000005</v>
      </c>
      <c r="BM91" s="3">
        <f t="shared" si="368"/>
        <v>0.60000000000000009</v>
      </c>
      <c r="BN91" s="3">
        <f t="shared" si="369"/>
        <v>4.0000000000000036E-2</v>
      </c>
      <c r="BO91" s="3">
        <f t="shared" si="370"/>
        <v>-8.9999999999999858E-2</v>
      </c>
      <c r="BP91" s="24"/>
      <c r="BQ91" s="21">
        <v>78</v>
      </c>
      <c r="BR91" s="21">
        <v>71</v>
      </c>
      <c r="BS91" s="21">
        <v>61</v>
      </c>
      <c r="BT91" s="21"/>
      <c r="BU91" s="21"/>
      <c r="BV91" s="21"/>
      <c r="BW91" s="24">
        <v>37.4</v>
      </c>
      <c r="BX91" s="21">
        <v>37</v>
      </c>
      <c r="BY91" s="21">
        <v>36.9</v>
      </c>
      <c r="BZ91" s="21">
        <v>36</v>
      </c>
      <c r="CA91" s="21">
        <v>36.6</v>
      </c>
      <c r="CB91" s="21">
        <v>36.9</v>
      </c>
      <c r="CC91" s="21">
        <v>37</v>
      </c>
      <c r="CD91" s="21">
        <v>37.1</v>
      </c>
      <c r="CE91" s="21"/>
      <c r="CF91" s="6"/>
      <c r="CG91" s="24" t="s">
        <v>809</v>
      </c>
      <c r="CH91" s="21"/>
      <c r="CI91" s="21"/>
      <c r="CJ91" s="21"/>
      <c r="CK91" s="21"/>
      <c r="CL91" s="21"/>
      <c r="CM91" s="21"/>
      <c r="CN91" s="24" t="s">
        <v>863</v>
      </c>
      <c r="CO91" s="21"/>
      <c r="CP91" s="21"/>
      <c r="CQ91" s="21"/>
      <c r="CR91" s="21"/>
      <c r="CS91" s="21"/>
      <c r="CT91" s="21"/>
      <c r="CU91" s="24">
        <v>1</v>
      </c>
      <c r="CV91" s="21"/>
      <c r="CW91" s="21"/>
      <c r="CX91" s="21"/>
      <c r="CY91" s="21"/>
      <c r="CZ91" s="21"/>
      <c r="DA91" s="21"/>
      <c r="DB91" s="24" t="s">
        <v>735</v>
      </c>
      <c r="DC91" s="21"/>
      <c r="DD91" s="21"/>
      <c r="DE91" s="21"/>
      <c r="DF91" s="21"/>
      <c r="DG91" s="21"/>
      <c r="DH91" s="21"/>
      <c r="DI91" s="24" t="s">
        <v>864</v>
      </c>
      <c r="DJ91" s="21" t="s">
        <v>864</v>
      </c>
      <c r="DK91" s="21" t="s">
        <v>864</v>
      </c>
      <c r="DL91" s="21" t="s">
        <v>865</v>
      </c>
      <c r="DM91" s="21" t="s">
        <v>865</v>
      </c>
      <c r="DN91" s="21" t="s">
        <v>865</v>
      </c>
      <c r="DO91" s="21"/>
      <c r="DP91" s="26">
        <v>8</v>
      </c>
      <c r="DQ91" s="6"/>
      <c r="DR91" s="24">
        <v>82.6</v>
      </c>
      <c r="DS91" s="21">
        <v>86</v>
      </c>
      <c r="DT91" s="21">
        <v>66</v>
      </c>
      <c r="DU91" s="21">
        <v>135</v>
      </c>
      <c r="DV91" s="21">
        <v>77.7</v>
      </c>
      <c r="DW91" s="21">
        <v>82.8</v>
      </c>
      <c r="DX91" s="21"/>
      <c r="DY91" s="24">
        <v>0.3</v>
      </c>
      <c r="DZ91" s="21">
        <v>0.25</v>
      </c>
      <c r="EA91" s="21">
        <v>0.25</v>
      </c>
      <c r="EB91" s="21">
        <v>0.25</v>
      </c>
      <c r="EC91" s="21">
        <v>0.25</v>
      </c>
      <c r="ED91" s="21">
        <v>0.4</v>
      </c>
      <c r="EE91" s="21"/>
      <c r="EF91" s="78">
        <f t="shared" ref="EF91:EK91" si="403">DR91/DY91</f>
        <v>275.33333333333331</v>
      </c>
      <c r="EG91" s="79">
        <f t="shared" si="403"/>
        <v>344</v>
      </c>
      <c r="EH91" s="79">
        <f t="shared" si="403"/>
        <v>264</v>
      </c>
      <c r="EI91" s="79">
        <f t="shared" si="403"/>
        <v>540</v>
      </c>
      <c r="EJ91" s="79">
        <f t="shared" si="403"/>
        <v>310.8</v>
      </c>
      <c r="EK91" s="79">
        <f t="shared" si="403"/>
        <v>206.99999999999997</v>
      </c>
      <c r="EL91" s="79"/>
      <c r="EM91" s="24">
        <v>0</v>
      </c>
      <c r="EN91" s="21">
        <v>0</v>
      </c>
      <c r="EO91" s="21">
        <v>0</v>
      </c>
      <c r="EP91" s="21">
        <v>0</v>
      </c>
      <c r="EQ91" s="21">
        <v>0</v>
      </c>
      <c r="ER91" s="21">
        <v>0</v>
      </c>
      <c r="ES91" s="21"/>
      <c r="ET91" s="24">
        <v>273</v>
      </c>
      <c r="EU91" s="21">
        <v>255</v>
      </c>
      <c r="EV91" s="21">
        <v>232</v>
      </c>
      <c r="EW91" s="21">
        <v>215</v>
      </c>
      <c r="EX91" s="21">
        <v>218</v>
      </c>
      <c r="EY91" s="21">
        <v>235</v>
      </c>
      <c r="EZ91" s="21"/>
      <c r="FA91" s="24">
        <v>7.8</v>
      </c>
      <c r="FB91" s="21">
        <v>6.5</v>
      </c>
      <c r="FC91" s="21">
        <v>6.8</v>
      </c>
      <c r="FD91" s="21">
        <v>8</v>
      </c>
      <c r="FE91" s="21">
        <v>8</v>
      </c>
      <c r="FF91" s="21">
        <v>8</v>
      </c>
      <c r="FG91" s="21"/>
      <c r="FH91" s="24">
        <v>15</v>
      </c>
      <c r="FI91" s="21">
        <v>15</v>
      </c>
      <c r="FJ91" s="21">
        <v>15</v>
      </c>
      <c r="FK91" s="21">
        <v>15</v>
      </c>
      <c r="FL91" s="21">
        <v>15</v>
      </c>
      <c r="FM91" s="21">
        <v>15</v>
      </c>
      <c r="FN91" s="21"/>
      <c r="FO91" s="24">
        <v>69</v>
      </c>
      <c r="FP91" s="21">
        <v>72</v>
      </c>
      <c r="FQ91" s="21">
        <v>69</v>
      </c>
      <c r="FR91" s="21">
        <v>87</v>
      </c>
      <c r="FS91" s="21">
        <v>79</v>
      </c>
      <c r="FT91" s="21">
        <v>76</v>
      </c>
      <c r="FU91" s="21"/>
      <c r="FV91" s="24" t="s">
        <v>311</v>
      </c>
      <c r="FW91" s="21">
        <v>0</v>
      </c>
      <c r="FX91" s="21">
        <v>0</v>
      </c>
      <c r="FY91" s="21">
        <v>0</v>
      </c>
      <c r="FZ91" s="21">
        <v>0</v>
      </c>
      <c r="GA91" s="21">
        <v>0</v>
      </c>
      <c r="GB91" s="21"/>
      <c r="GC91" s="24">
        <v>192</v>
      </c>
      <c r="GD91" s="21">
        <v>171</v>
      </c>
      <c r="GE91" s="21">
        <v>158</v>
      </c>
      <c r="GF91" s="21">
        <v>229</v>
      </c>
      <c r="GG91" s="21">
        <v>170</v>
      </c>
      <c r="GH91" s="21">
        <v>145</v>
      </c>
      <c r="GI91" s="21"/>
      <c r="GJ91" s="24">
        <v>25</v>
      </c>
      <c r="GK91" s="21">
        <v>295</v>
      </c>
      <c r="GL91" s="21">
        <v>295</v>
      </c>
      <c r="GM91" s="21">
        <v>260</v>
      </c>
      <c r="GN91" s="21">
        <v>150</v>
      </c>
      <c r="GO91" s="21">
        <v>35</v>
      </c>
      <c r="GP91" s="21"/>
      <c r="GQ91" s="6"/>
      <c r="GR91" s="24">
        <v>12</v>
      </c>
      <c r="GS91" s="21">
        <v>45</v>
      </c>
      <c r="GT91" s="24">
        <v>8</v>
      </c>
      <c r="GU91" s="21">
        <v>18</v>
      </c>
      <c r="GV91" s="24">
        <v>10</v>
      </c>
      <c r="GW91" s="21">
        <v>45</v>
      </c>
      <c r="GX91" s="24">
        <v>7</v>
      </c>
      <c r="GY91" s="21">
        <v>18</v>
      </c>
      <c r="GZ91" s="24">
        <v>8</v>
      </c>
      <c r="HA91" s="21">
        <v>18</v>
      </c>
      <c r="HB91" s="24">
        <v>9</v>
      </c>
      <c r="HC91" s="21">
        <v>18</v>
      </c>
      <c r="HD91" s="24"/>
      <c r="HE91" s="21"/>
      <c r="HF91" s="6"/>
      <c r="HG91" s="21">
        <v>81</v>
      </c>
      <c r="HH91" s="21">
        <v>64</v>
      </c>
      <c r="HI91" s="21">
        <v>140</v>
      </c>
      <c r="HJ91" s="21">
        <v>37.5</v>
      </c>
      <c r="HK91" s="21">
        <v>2</v>
      </c>
      <c r="HL91" s="21">
        <v>69.7</v>
      </c>
      <c r="HM91" s="21">
        <v>0.3</v>
      </c>
      <c r="HN91" s="21">
        <v>0</v>
      </c>
      <c r="HO91" s="21">
        <v>47.05</v>
      </c>
      <c r="HP91" s="21">
        <v>20.2</v>
      </c>
      <c r="HQ91" s="21">
        <v>6.69</v>
      </c>
      <c r="HR91" s="21">
        <v>133</v>
      </c>
      <c r="HS91" s="21">
        <v>5.9</v>
      </c>
      <c r="HT91" s="21">
        <v>6.9</v>
      </c>
      <c r="HU91" s="21">
        <v>15</v>
      </c>
      <c r="HV91" s="6"/>
    </row>
    <row r="92" spans="1:239" ht="15.75" customHeight="1" x14ac:dyDescent="0.3">
      <c r="A92" s="7">
        <v>80</v>
      </c>
      <c r="B92" s="42" t="s">
        <v>431</v>
      </c>
      <c r="C92" s="43">
        <v>41324</v>
      </c>
      <c r="D92" s="43">
        <v>41325</v>
      </c>
      <c r="E92" s="21">
        <f t="shared" si="357"/>
        <v>1</v>
      </c>
      <c r="F92" s="42"/>
      <c r="G92" s="42" t="s">
        <v>866</v>
      </c>
      <c r="H92" s="44">
        <v>11866</v>
      </c>
      <c r="I92" s="42">
        <v>81</v>
      </c>
      <c r="J92" s="42">
        <v>185</v>
      </c>
      <c r="K92" s="42">
        <v>90</v>
      </c>
      <c r="L92" s="42" t="s">
        <v>867</v>
      </c>
      <c r="M92" s="42">
        <v>96</v>
      </c>
      <c r="N92" s="42">
        <v>98</v>
      </c>
      <c r="O92" s="42">
        <v>2</v>
      </c>
      <c r="P92" s="42" t="s">
        <v>548</v>
      </c>
      <c r="Q92" s="42">
        <v>2</v>
      </c>
      <c r="R92" s="42">
        <v>4</v>
      </c>
      <c r="S92" s="42" t="s">
        <v>548</v>
      </c>
      <c r="T92" s="42">
        <v>2</v>
      </c>
      <c r="U92" s="42">
        <v>4</v>
      </c>
      <c r="V92" s="42">
        <v>3</v>
      </c>
      <c r="W92" s="42">
        <v>0</v>
      </c>
      <c r="X92" s="6"/>
      <c r="Y92" s="45" t="s">
        <v>244</v>
      </c>
      <c r="Z92" s="42" t="s">
        <v>819</v>
      </c>
      <c r="AA92" s="46">
        <v>2</v>
      </c>
      <c r="AB92" s="46" t="s">
        <v>486</v>
      </c>
      <c r="AC92" s="42" t="s">
        <v>246</v>
      </c>
      <c r="AD92" s="42" t="s">
        <v>247</v>
      </c>
      <c r="AE92" s="42" t="s">
        <v>246</v>
      </c>
      <c r="AF92" s="42" t="s">
        <v>248</v>
      </c>
      <c r="AG92" s="42" t="s">
        <v>246</v>
      </c>
      <c r="AH92" s="42" t="s">
        <v>246</v>
      </c>
      <c r="AI92" s="42" t="s">
        <v>246</v>
      </c>
      <c r="AJ92" s="42" t="s">
        <v>246</v>
      </c>
      <c r="AK92" s="42">
        <v>38.29</v>
      </c>
      <c r="AL92" s="6"/>
      <c r="AM92" s="48" t="s">
        <v>797</v>
      </c>
      <c r="AN92" s="48" t="s">
        <v>603</v>
      </c>
      <c r="AO92" s="27">
        <v>38.29</v>
      </c>
      <c r="AP92" s="21">
        <v>40</v>
      </c>
      <c r="AQ92" s="21">
        <v>51.79</v>
      </c>
      <c r="AR92" s="21">
        <v>50.13</v>
      </c>
      <c r="AS92" s="21"/>
      <c r="AT92" s="21"/>
      <c r="AU92" s="21"/>
      <c r="AV92" s="21"/>
      <c r="AW92" s="21"/>
      <c r="AX92" s="28">
        <f t="shared" si="358"/>
        <v>4.4659179942543537E-2</v>
      </c>
      <c r="AY92" s="28">
        <f t="shared" si="359"/>
        <v>0.16300149321942325</v>
      </c>
      <c r="AZ92" s="28">
        <f t="shared" si="360"/>
        <v>0.11255705859532061</v>
      </c>
      <c r="BA92" s="28">
        <f t="shared" ref="BA92:BB92" si="404">LOGEST(AP92:AQ92,AP$5:AQ$5)-1</f>
        <v>0.29474999999999985</v>
      </c>
      <c r="BB92" s="28">
        <f t="shared" si="404"/>
        <v>-3.2052519791465395E-2</v>
      </c>
      <c r="BC92" s="28">
        <f t="shared" si="362"/>
        <v>0.11948648942271745</v>
      </c>
      <c r="BD92" s="28">
        <f t="shared" ref="BD92:BF92" si="405">((AP92/AO92)*100)-100</f>
        <v>4.4659179942543688</v>
      </c>
      <c r="BE92" s="28">
        <f t="shared" si="405"/>
        <v>29.474999999999994</v>
      </c>
      <c r="BF92" s="28">
        <f t="shared" si="405"/>
        <v>-3.2052519791465528</v>
      </c>
      <c r="BG92" s="28">
        <f t="shared" si="364"/>
        <v>35.257247323060852</v>
      </c>
      <c r="BH92" s="28">
        <f t="shared" si="365"/>
        <v>30.9219117262993</v>
      </c>
      <c r="BI92" s="28">
        <f t="shared" si="366"/>
        <v>25.325000000000003</v>
      </c>
      <c r="BJ92" s="3">
        <f t="shared" ref="BJ92:BL92" si="406">AP92-AO92</f>
        <v>1.7100000000000009</v>
      </c>
      <c r="BK92" s="3">
        <f t="shared" si="406"/>
        <v>11.79</v>
      </c>
      <c r="BL92" s="3">
        <f t="shared" si="406"/>
        <v>-1.6599999999999966</v>
      </c>
      <c r="BM92" s="3">
        <f t="shared" si="368"/>
        <v>13.5</v>
      </c>
      <c r="BN92" s="3">
        <f t="shared" si="369"/>
        <v>11.840000000000003</v>
      </c>
      <c r="BO92" s="3">
        <f t="shared" si="370"/>
        <v>10.130000000000003</v>
      </c>
      <c r="BP92" s="45">
        <v>106.5</v>
      </c>
      <c r="BQ92" s="42">
        <v>123.9</v>
      </c>
      <c r="BR92" s="42"/>
      <c r="BS92" s="42"/>
      <c r="BT92" s="42"/>
      <c r="BU92" s="42"/>
      <c r="BV92" s="42"/>
      <c r="BW92" s="45">
        <v>34</v>
      </c>
      <c r="BX92" s="42">
        <v>33</v>
      </c>
      <c r="BY92" s="42">
        <v>32.4</v>
      </c>
      <c r="BZ92" s="42">
        <v>32</v>
      </c>
      <c r="CA92" s="42"/>
      <c r="CB92" s="42"/>
      <c r="CC92" s="42"/>
      <c r="CD92" s="42"/>
      <c r="CE92" s="42"/>
      <c r="CF92" s="6"/>
      <c r="CG92" s="45" t="s">
        <v>853</v>
      </c>
      <c r="CH92" s="42"/>
      <c r="CI92" s="42"/>
      <c r="CJ92" s="42"/>
      <c r="CK92" s="42"/>
      <c r="CL92" s="42"/>
      <c r="CM92" s="42"/>
      <c r="CN92" s="84" t="s">
        <v>868</v>
      </c>
      <c r="CO92" s="42"/>
      <c r="CP92" s="42"/>
      <c r="CQ92" s="42"/>
      <c r="CR92" s="42"/>
      <c r="CS92" s="42"/>
      <c r="CT92" s="42"/>
      <c r="CU92" s="45">
        <v>1</v>
      </c>
      <c r="CV92" s="42"/>
      <c r="CW92" s="42"/>
      <c r="CX92" s="42"/>
      <c r="CY92" s="42"/>
      <c r="CZ92" s="42"/>
      <c r="DA92" s="42"/>
      <c r="DB92" s="84" t="s">
        <v>331</v>
      </c>
      <c r="DC92" s="42"/>
      <c r="DD92" s="42"/>
      <c r="DE92" s="42"/>
      <c r="DF92" s="42"/>
      <c r="DG92" s="42"/>
      <c r="DH92" s="42"/>
      <c r="DI92" s="45" t="s">
        <v>782</v>
      </c>
      <c r="DJ92" s="42" t="s">
        <v>787</v>
      </c>
      <c r="DK92" s="42"/>
      <c r="DL92" s="42"/>
      <c r="DM92" s="42"/>
      <c r="DN92" s="42"/>
      <c r="DO92" s="42"/>
      <c r="DP92" s="48" t="s">
        <v>607</v>
      </c>
      <c r="DQ92" s="6"/>
      <c r="DR92" s="45">
        <v>95.2</v>
      </c>
      <c r="DS92" s="42">
        <v>120.9</v>
      </c>
      <c r="DT92" s="42"/>
      <c r="DU92" s="42"/>
      <c r="DV92" s="42"/>
      <c r="DW92" s="42"/>
      <c r="DX92" s="42"/>
      <c r="DY92" s="45">
        <v>0.5</v>
      </c>
      <c r="DZ92" s="42">
        <v>0.4</v>
      </c>
      <c r="EA92" s="42"/>
      <c r="EB92" s="42"/>
      <c r="EC92" s="42"/>
      <c r="ED92" s="42"/>
      <c r="EE92" s="42"/>
      <c r="EF92" s="78">
        <f t="shared" ref="EF92:EG92" si="407">DR92/DY92</f>
        <v>190.4</v>
      </c>
      <c r="EG92" s="79">
        <f t="shared" si="407"/>
        <v>302.25</v>
      </c>
      <c r="EH92" s="79"/>
      <c r="EI92" s="79"/>
      <c r="EJ92" s="79"/>
      <c r="EK92" s="79"/>
      <c r="EL92" s="79"/>
      <c r="EM92" s="45">
        <v>1</v>
      </c>
      <c r="EN92" s="42">
        <v>1</v>
      </c>
      <c r="EO92" s="42"/>
      <c r="EP92" s="42"/>
      <c r="EQ92" s="42"/>
      <c r="ER92" s="42"/>
      <c r="ES92" s="42"/>
      <c r="ET92" s="45">
        <v>443</v>
      </c>
      <c r="EU92" s="42">
        <v>351</v>
      </c>
      <c r="EV92" s="42"/>
      <c r="EW92" s="42"/>
      <c r="EX92" s="42"/>
      <c r="EY92" s="42"/>
      <c r="EZ92" s="42"/>
      <c r="FA92" s="45">
        <v>32</v>
      </c>
      <c r="FB92" s="42">
        <v>33</v>
      </c>
      <c r="FC92" s="42"/>
      <c r="FD92" s="42"/>
      <c r="FE92" s="42"/>
      <c r="FF92" s="42"/>
      <c r="FG92" s="42"/>
      <c r="FH92" s="45">
        <v>3</v>
      </c>
      <c r="FI92" s="42">
        <v>3</v>
      </c>
      <c r="FJ92" s="42"/>
      <c r="FK92" s="42"/>
      <c r="FL92" s="42"/>
      <c r="FM92" s="42"/>
      <c r="FN92" s="42"/>
      <c r="FO92" s="45">
        <v>77</v>
      </c>
      <c r="FP92" s="42">
        <v>55</v>
      </c>
      <c r="FQ92" s="42"/>
      <c r="FR92" s="42"/>
      <c r="FS92" s="42"/>
      <c r="FT92" s="42"/>
      <c r="FU92" s="42"/>
      <c r="FV92" s="45" t="s">
        <v>438</v>
      </c>
      <c r="FW92" s="42" t="s">
        <v>321</v>
      </c>
      <c r="FX92" s="42"/>
      <c r="FY92" s="42"/>
      <c r="FZ92" s="42"/>
      <c r="GA92" s="42"/>
      <c r="GB92" s="42"/>
      <c r="GC92" s="45">
        <v>217</v>
      </c>
      <c r="GD92" s="42">
        <v>220</v>
      </c>
      <c r="GE92" s="42"/>
      <c r="GF92" s="42"/>
      <c r="GG92" s="42"/>
      <c r="GH92" s="42"/>
      <c r="GI92" s="42"/>
      <c r="GJ92" s="45">
        <v>135</v>
      </c>
      <c r="GK92" s="42">
        <v>35</v>
      </c>
      <c r="GL92" s="42"/>
      <c r="GM92" s="42"/>
      <c r="GN92" s="42"/>
      <c r="GO92" s="42"/>
      <c r="GP92" s="42"/>
      <c r="GQ92" s="6"/>
      <c r="GR92" s="45">
        <v>16</v>
      </c>
      <c r="GS92" s="42">
        <v>90</v>
      </c>
      <c r="GT92" s="45">
        <v>16</v>
      </c>
      <c r="GU92" s="42">
        <v>90</v>
      </c>
      <c r="GV92" s="45"/>
      <c r="GW92" s="42"/>
      <c r="GX92" s="45"/>
      <c r="GY92" s="42"/>
      <c r="GZ92" s="45"/>
      <c r="HA92" s="42"/>
      <c r="HB92" s="45"/>
      <c r="HC92" s="42"/>
      <c r="HD92" s="45"/>
      <c r="HE92" s="42"/>
      <c r="HF92" s="6"/>
      <c r="HG92" s="42">
        <v>81</v>
      </c>
      <c r="HH92" s="42">
        <v>113</v>
      </c>
      <c r="HI92" s="42">
        <v>89</v>
      </c>
      <c r="HJ92" s="42">
        <v>32</v>
      </c>
      <c r="HK92" s="42">
        <v>1</v>
      </c>
      <c r="HL92" s="42">
        <v>86.1</v>
      </c>
      <c r="HM92" s="42">
        <v>0.5</v>
      </c>
      <c r="HN92" s="42">
        <v>0</v>
      </c>
      <c r="HO92" s="42">
        <v>61.06</v>
      </c>
      <c r="HP92" s="42">
        <v>20.95</v>
      </c>
      <c r="HQ92" s="42">
        <v>6.33</v>
      </c>
      <c r="HR92" s="42">
        <v>140.5</v>
      </c>
      <c r="HS92" s="42">
        <v>131</v>
      </c>
      <c r="HT92" s="42">
        <v>32</v>
      </c>
      <c r="HU92" s="42">
        <v>3</v>
      </c>
      <c r="HV92" s="6"/>
    </row>
    <row r="93" spans="1:239" ht="15.75" customHeight="1" x14ac:dyDescent="0.3">
      <c r="A93" s="14"/>
      <c r="B93" s="14"/>
      <c r="C93" s="82"/>
      <c r="D93" s="82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6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6"/>
      <c r="AM93" s="14"/>
      <c r="AN93" s="14"/>
      <c r="AX93" s="36"/>
      <c r="AY93" s="36"/>
      <c r="AZ93" s="36"/>
      <c r="BA93" s="36"/>
      <c r="BB93" s="36"/>
      <c r="BC93" s="36"/>
      <c r="BD93" s="36"/>
      <c r="BE93" s="36"/>
      <c r="BF93" s="36"/>
      <c r="BG93" s="36"/>
      <c r="BH93" s="36"/>
      <c r="BI93" s="36"/>
      <c r="BJ93" s="14"/>
      <c r="BK93" s="14"/>
      <c r="BL93" s="14"/>
      <c r="BM93" s="14"/>
      <c r="BN93" s="14"/>
      <c r="BO93" s="14"/>
      <c r="BP93" s="14"/>
      <c r="BQ93" s="14"/>
      <c r="BR93" s="14"/>
      <c r="BS93" s="14"/>
      <c r="BT93" s="14"/>
      <c r="BU93" s="14"/>
      <c r="BV93" s="14"/>
      <c r="BW93" s="14"/>
      <c r="BX93" s="14"/>
      <c r="BY93" s="14"/>
      <c r="BZ93" s="14"/>
      <c r="CA93" s="14"/>
      <c r="CB93" s="14"/>
      <c r="CC93" s="14"/>
      <c r="CD93" s="14"/>
      <c r="CE93" s="14"/>
      <c r="CF93" s="6"/>
      <c r="CG93" s="14"/>
      <c r="CH93" s="14"/>
      <c r="CI93" s="14"/>
      <c r="CJ93" s="14"/>
      <c r="CK93" s="14"/>
      <c r="CL93" s="14"/>
      <c r="CM93" s="14"/>
      <c r="CN93" s="14"/>
      <c r="CO93" s="14"/>
      <c r="CP93" s="14"/>
      <c r="CQ93" s="14"/>
      <c r="CR93" s="14"/>
      <c r="CS93" s="14"/>
      <c r="CT93" s="14"/>
      <c r="CU93" s="14"/>
      <c r="CV93" s="14"/>
      <c r="CW93" s="14"/>
      <c r="CX93" s="14"/>
      <c r="CY93" s="14"/>
      <c r="CZ93" s="14"/>
      <c r="DA93" s="14"/>
      <c r="DB93" s="14"/>
      <c r="DC93" s="14"/>
      <c r="DD93" s="14"/>
      <c r="DE93" s="14"/>
      <c r="DF93" s="14"/>
      <c r="DG93" s="14"/>
      <c r="DH93" s="14"/>
      <c r="DI93" s="14"/>
      <c r="DJ93" s="14"/>
      <c r="DK93" s="14"/>
      <c r="DL93" s="14"/>
      <c r="DM93" s="14"/>
      <c r="DN93" s="14"/>
      <c r="DO93" s="14"/>
      <c r="DP93" s="14"/>
      <c r="DQ93" s="6"/>
      <c r="DR93" s="14"/>
      <c r="DS93" s="14"/>
      <c r="DT93" s="14"/>
      <c r="DU93" s="14"/>
      <c r="DV93" s="14"/>
      <c r="DW93" s="14"/>
      <c r="DX93" s="14"/>
      <c r="DY93" s="14"/>
      <c r="DZ93" s="14"/>
      <c r="EA93" s="14"/>
      <c r="EB93" s="14"/>
      <c r="EC93" s="14"/>
      <c r="ED93" s="14"/>
      <c r="EE93" s="14"/>
      <c r="EF93" s="36"/>
      <c r="EG93" s="36"/>
      <c r="EH93" s="36"/>
      <c r="EI93" s="36"/>
      <c r="EJ93" s="36"/>
      <c r="EK93" s="36"/>
      <c r="EL93" s="36"/>
      <c r="EM93" s="14"/>
      <c r="EN93" s="14"/>
      <c r="EO93" s="14"/>
      <c r="EP93" s="14"/>
      <c r="EQ93" s="14"/>
      <c r="ER93" s="14"/>
      <c r="ES93" s="14"/>
      <c r="ET93" s="14"/>
      <c r="EU93" s="14"/>
      <c r="EV93" s="14"/>
      <c r="EW93" s="14"/>
      <c r="EX93" s="14"/>
      <c r="EY93" s="14"/>
      <c r="EZ93" s="14"/>
      <c r="FA93" s="14"/>
      <c r="FB93" s="14"/>
      <c r="FC93" s="14"/>
      <c r="FD93" s="14"/>
      <c r="FE93" s="14"/>
      <c r="FF93" s="14"/>
      <c r="FG93" s="14"/>
      <c r="FH93" s="14"/>
      <c r="FI93" s="14"/>
      <c r="FJ93" s="14"/>
      <c r="FK93" s="14"/>
      <c r="FL93" s="14"/>
      <c r="FM93" s="14"/>
      <c r="FN93" s="14"/>
      <c r="FO93" s="14"/>
      <c r="FP93" s="14"/>
      <c r="FQ93" s="14"/>
      <c r="FR93" s="14"/>
      <c r="FS93" s="14"/>
      <c r="FT93" s="14"/>
      <c r="FU93" s="14"/>
      <c r="FV93" s="14"/>
      <c r="FW93" s="14"/>
      <c r="FX93" s="14"/>
      <c r="FY93" s="14"/>
      <c r="FZ93" s="14"/>
      <c r="GA93" s="14"/>
      <c r="GB93" s="14"/>
      <c r="GC93" s="14"/>
      <c r="GD93" s="14"/>
      <c r="GE93" s="14"/>
      <c r="GF93" s="14"/>
      <c r="GG93" s="14"/>
      <c r="GH93" s="14"/>
      <c r="GI93" s="14"/>
      <c r="GJ93" s="14"/>
      <c r="GK93" s="14"/>
      <c r="GL93" s="14"/>
      <c r="GM93" s="14"/>
      <c r="GN93" s="14"/>
      <c r="GO93" s="14"/>
      <c r="GP93" s="14"/>
      <c r="GQ93" s="6"/>
      <c r="GR93" s="14"/>
      <c r="GS93" s="14"/>
      <c r="GT93" s="14"/>
      <c r="GU93" s="14"/>
      <c r="GV93" s="14"/>
      <c r="GW93" s="14"/>
      <c r="GX93" s="14"/>
      <c r="GY93" s="14"/>
      <c r="GZ93" s="14"/>
      <c r="HA93" s="14"/>
      <c r="HB93" s="14"/>
      <c r="HC93" s="14"/>
      <c r="HD93" s="14"/>
      <c r="HE93" s="14"/>
      <c r="HF93" s="6"/>
      <c r="HG93" s="14"/>
      <c r="HH93" s="14"/>
      <c r="HI93" s="14"/>
      <c r="HJ93" s="14"/>
      <c r="HK93" s="14"/>
      <c r="HL93" s="14"/>
      <c r="HM93" s="14"/>
      <c r="HN93" s="14"/>
      <c r="HO93" s="14"/>
      <c r="HP93" s="14"/>
      <c r="HQ93" s="14"/>
      <c r="HR93" s="14"/>
      <c r="HS93" s="14"/>
      <c r="HT93" s="14"/>
      <c r="HU93" s="14"/>
      <c r="HV93" s="6"/>
      <c r="HW93" s="15"/>
      <c r="HX93" s="15"/>
      <c r="HY93" s="15"/>
      <c r="HZ93" s="15"/>
      <c r="IA93" s="15"/>
      <c r="IB93" s="15"/>
      <c r="IC93" s="15"/>
      <c r="ID93" s="15"/>
      <c r="IE93" s="15"/>
    </row>
    <row r="94" spans="1:239" ht="15.75" customHeight="1" x14ac:dyDescent="0.3">
      <c r="A94" s="51">
        <v>81</v>
      </c>
      <c r="B94" s="52" t="s">
        <v>635</v>
      </c>
      <c r="C94" s="53">
        <v>41324</v>
      </c>
      <c r="D94" s="53">
        <v>41324</v>
      </c>
      <c r="E94" s="21">
        <f t="shared" ref="E94:E103" si="408">D94-C94</f>
        <v>0</v>
      </c>
      <c r="F94" s="52"/>
      <c r="G94" s="52" t="s">
        <v>869</v>
      </c>
      <c r="H94" s="54">
        <v>18070</v>
      </c>
      <c r="I94" s="52">
        <v>63</v>
      </c>
      <c r="J94" s="52">
        <v>190</v>
      </c>
      <c r="K94" s="52">
        <v>85</v>
      </c>
      <c r="L94" s="52" t="s">
        <v>870</v>
      </c>
      <c r="M94" s="52">
        <v>50</v>
      </c>
      <c r="N94" s="52">
        <v>46.1</v>
      </c>
      <c r="O94" s="52">
        <v>4</v>
      </c>
      <c r="P94" s="52" t="s">
        <v>548</v>
      </c>
      <c r="Q94" s="52">
        <v>2</v>
      </c>
      <c r="R94" s="52">
        <v>4</v>
      </c>
      <c r="S94" s="52" t="s">
        <v>548</v>
      </c>
      <c r="T94" s="52">
        <v>2</v>
      </c>
      <c r="U94" s="52">
        <v>3</v>
      </c>
      <c r="V94" s="52">
        <v>3</v>
      </c>
      <c r="W94" s="52">
        <v>0</v>
      </c>
      <c r="X94" s="6"/>
      <c r="Y94" s="55" t="s">
        <v>298</v>
      </c>
      <c r="Z94" s="52" t="s">
        <v>497</v>
      </c>
      <c r="AA94" s="56">
        <v>1</v>
      </c>
      <c r="AB94" s="56"/>
      <c r="AC94" s="52" t="s">
        <v>249</v>
      </c>
      <c r="AD94" s="52"/>
      <c r="AE94" s="52" t="s">
        <v>246</v>
      </c>
      <c r="AF94" s="52" t="s">
        <v>248</v>
      </c>
      <c r="AG94" s="52" t="s">
        <v>246</v>
      </c>
      <c r="AH94" s="52" t="s">
        <v>249</v>
      </c>
      <c r="AI94" s="52" t="s">
        <v>249</v>
      </c>
      <c r="AJ94" s="52" t="s">
        <v>246</v>
      </c>
      <c r="AK94" s="52">
        <v>1.26</v>
      </c>
      <c r="AL94" s="6"/>
      <c r="AM94" s="57" t="s">
        <v>250</v>
      </c>
      <c r="AN94" s="57" t="s">
        <v>274</v>
      </c>
      <c r="AO94" s="27">
        <v>1.26</v>
      </c>
      <c r="AP94" s="21">
        <v>1.26</v>
      </c>
      <c r="AQ94" s="21">
        <v>1</v>
      </c>
      <c r="AR94" s="21">
        <v>0.96</v>
      </c>
      <c r="AS94" s="21">
        <v>6.69</v>
      </c>
      <c r="AT94" s="21"/>
      <c r="AU94" s="21"/>
      <c r="AV94" s="21"/>
      <c r="AW94" s="21"/>
      <c r="AX94" s="28">
        <f t="shared" ref="AX94:AX103" si="409">LOGEST(AO94:AP94,AO$5:AP$5)-1</f>
        <v>0</v>
      </c>
      <c r="AY94" s="28">
        <f t="shared" ref="AY94:AY103" si="410">LOGEST(AO94:AQ94,AO$5:AQ$5)-1</f>
        <v>-0.10912919362525209</v>
      </c>
      <c r="AZ94" s="28">
        <f t="shared" ref="AZ94:AZ103" si="411">LOGEST(AO94:AR94,AO$5:AR$5)-1</f>
        <v>-9.9397492389973863E-2</v>
      </c>
      <c r="BA94" s="28">
        <f t="shared" ref="BA94:BB94" si="412">LOGEST(AP94:AQ94,AP$5:AQ$5)-1</f>
        <v>-0.20634920634920639</v>
      </c>
      <c r="BB94" s="28">
        <f t="shared" si="412"/>
        <v>-4.0000000000000036E-2</v>
      </c>
      <c r="BC94" s="28">
        <f t="shared" ref="BC94:BC103" si="413">LOGEST(AP94:AR94,AP$5:AR$5)-1</f>
        <v>-0.12712843905603055</v>
      </c>
      <c r="BD94" s="28">
        <f t="shared" ref="BD94:BF94" si="414">((AP94/AO94)*100)-100</f>
        <v>0</v>
      </c>
      <c r="BE94" s="28">
        <f t="shared" si="414"/>
        <v>-20.634920634920633</v>
      </c>
      <c r="BF94" s="28">
        <f t="shared" si="414"/>
        <v>-4</v>
      </c>
      <c r="BG94" s="28">
        <f t="shared" ref="BG94:BG103" si="415">((AQ94/AO94)*100)-100</f>
        <v>-20.634920634920633</v>
      </c>
      <c r="BH94" s="28">
        <f t="shared" ref="BH94:BH103" si="416">((AR94/AO94)*100)-100</f>
        <v>-23.80952380952381</v>
      </c>
      <c r="BI94" s="28">
        <f t="shared" ref="BI94:BI103" si="417">((AR94/AP94)*100)-100</f>
        <v>-23.80952380952381</v>
      </c>
      <c r="BJ94" s="3">
        <f t="shared" ref="BJ94:BL94" si="418">AP94-AO94</f>
        <v>0</v>
      </c>
      <c r="BK94" s="3">
        <f t="shared" si="418"/>
        <v>-0.26</v>
      </c>
      <c r="BL94" s="3">
        <f t="shared" si="418"/>
        <v>-4.0000000000000036E-2</v>
      </c>
      <c r="BM94" s="3">
        <f t="shared" ref="BM94:BM103" si="419">AQ94-AO94</f>
        <v>-0.26</v>
      </c>
      <c r="BN94" s="3">
        <f t="shared" ref="BN94:BN103" si="420">AR94-AO94</f>
        <v>-0.30000000000000004</v>
      </c>
      <c r="BO94" s="3">
        <f t="shared" ref="BO94:BO103" si="421">AR94-AP94</f>
        <v>-0.30000000000000004</v>
      </c>
      <c r="BP94" s="55">
        <v>269.3</v>
      </c>
      <c r="BQ94" s="52">
        <v>200</v>
      </c>
      <c r="BR94" s="52">
        <v>236</v>
      </c>
      <c r="BS94" s="52"/>
      <c r="BT94" s="52"/>
      <c r="BU94" s="52"/>
      <c r="BV94" s="52"/>
      <c r="BW94" s="55">
        <v>36.4</v>
      </c>
      <c r="BX94" s="52">
        <v>36</v>
      </c>
      <c r="BY94" s="52">
        <v>36.1</v>
      </c>
      <c r="BZ94" s="52">
        <v>36.5</v>
      </c>
      <c r="CA94" s="52">
        <v>39.1</v>
      </c>
      <c r="CB94" s="52"/>
      <c r="CC94" s="52"/>
      <c r="CD94" s="52"/>
      <c r="CE94" s="52"/>
      <c r="CF94" s="6"/>
      <c r="CG94" s="55" t="s">
        <v>871</v>
      </c>
      <c r="CH94" s="52"/>
      <c r="CI94" s="52"/>
      <c r="CJ94" s="52"/>
      <c r="CK94" s="52"/>
      <c r="CL94" s="52"/>
      <c r="CM94" s="52"/>
      <c r="CN94" s="55" t="s">
        <v>872</v>
      </c>
      <c r="CO94" s="52"/>
      <c r="CP94" s="52"/>
      <c r="CQ94" s="52"/>
      <c r="CR94" s="52"/>
      <c r="CS94" s="52"/>
      <c r="CT94" s="52"/>
      <c r="CU94" s="55">
        <v>1</v>
      </c>
      <c r="CV94" s="52"/>
      <c r="CW94" s="52"/>
      <c r="CX94" s="52"/>
      <c r="CY94" s="52"/>
      <c r="CZ94" s="52"/>
      <c r="DA94" s="52"/>
      <c r="DB94" s="55" t="s">
        <v>735</v>
      </c>
      <c r="DC94" s="52"/>
      <c r="DD94" s="52"/>
      <c r="DE94" s="52"/>
      <c r="DF94" s="52"/>
      <c r="DG94" s="52"/>
      <c r="DH94" s="52"/>
      <c r="DI94" s="55" t="s">
        <v>873</v>
      </c>
      <c r="DJ94" s="52" t="s">
        <v>873</v>
      </c>
      <c r="DK94" s="52" t="s">
        <v>873</v>
      </c>
      <c r="DL94" s="52"/>
      <c r="DM94" s="52"/>
      <c r="DN94" s="52"/>
      <c r="DO94" s="52"/>
      <c r="DP94" s="57">
        <v>8</v>
      </c>
      <c r="DQ94" s="6"/>
      <c r="DR94" s="55">
        <v>75.2</v>
      </c>
      <c r="DS94" s="52">
        <v>83.1</v>
      </c>
      <c r="DT94" s="52">
        <v>62.7</v>
      </c>
      <c r="DU94" s="52"/>
      <c r="DV94" s="52"/>
      <c r="DW94" s="52"/>
      <c r="DX94" s="52"/>
      <c r="DY94" s="55">
        <v>0.4</v>
      </c>
      <c r="DZ94" s="52">
        <v>0.9</v>
      </c>
      <c r="EA94" s="52">
        <v>0.8</v>
      </c>
      <c r="EB94" s="52"/>
      <c r="EC94" s="52"/>
      <c r="ED94" s="52"/>
      <c r="EE94" s="52"/>
      <c r="EF94" s="78">
        <f t="shared" ref="EF94:EH94" si="422">DR94/DY94</f>
        <v>188</v>
      </c>
      <c r="EG94" s="79">
        <f t="shared" si="422"/>
        <v>92.333333333333329</v>
      </c>
      <c r="EH94" s="79">
        <f t="shared" si="422"/>
        <v>78.375</v>
      </c>
      <c r="EI94" s="79"/>
      <c r="EJ94" s="79"/>
      <c r="EK94" s="79"/>
      <c r="EL94" s="79"/>
      <c r="EM94" s="55">
        <v>0</v>
      </c>
      <c r="EN94" s="52">
        <v>1</v>
      </c>
      <c r="EO94" s="52">
        <v>1</v>
      </c>
      <c r="EP94" s="52"/>
      <c r="EQ94" s="52"/>
      <c r="ER94" s="52"/>
      <c r="ES94" s="52"/>
      <c r="ET94" s="55">
        <v>27</v>
      </c>
      <c r="EU94" s="52">
        <v>9</v>
      </c>
      <c r="EV94" s="52">
        <v>3</v>
      </c>
      <c r="EW94" s="52"/>
      <c r="EX94" s="52"/>
      <c r="EY94" s="52"/>
      <c r="EZ94" s="52"/>
      <c r="FA94" s="55">
        <v>12.7</v>
      </c>
      <c r="FB94" s="52">
        <v>17.3</v>
      </c>
      <c r="FC94" s="52">
        <v>16</v>
      </c>
      <c r="FD94" s="52"/>
      <c r="FE94" s="52"/>
      <c r="FF94" s="52"/>
      <c r="FG94" s="52"/>
      <c r="FH94" s="55">
        <v>15</v>
      </c>
      <c r="FI94" s="52">
        <v>3</v>
      </c>
      <c r="FJ94" s="52">
        <v>6</v>
      </c>
      <c r="FK94" s="52"/>
      <c r="FL94" s="52"/>
      <c r="FM94" s="52"/>
      <c r="FN94" s="52"/>
      <c r="FO94" s="55">
        <v>85</v>
      </c>
      <c r="FP94" s="52">
        <v>67</v>
      </c>
      <c r="FQ94" s="52">
        <v>74</v>
      </c>
      <c r="FR94" s="52"/>
      <c r="FS94" s="52"/>
      <c r="FT94" s="52"/>
      <c r="FU94" s="52"/>
      <c r="FV94" s="55">
        <v>0</v>
      </c>
      <c r="FW94" s="52" t="s">
        <v>310</v>
      </c>
      <c r="FX94" s="52" t="s">
        <v>294</v>
      </c>
      <c r="FY94" s="52"/>
      <c r="FZ94" s="52"/>
      <c r="GA94" s="52"/>
      <c r="GB94" s="52"/>
      <c r="GC94" s="55">
        <v>37</v>
      </c>
      <c r="GD94" s="52">
        <v>48</v>
      </c>
      <c r="GE94" s="52">
        <v>80</v>
      </c>
      <c r="GF94" s="52"/>
      <c r="GG94" s="52"/>
      <c r="GH94" s="52"/>
      <c r="GI94" s="52"/>
      <c r="GJ94" s="55">
        <v>1170</v>
      </c>
      <c r="GK94" s="52">
        <v>1380</v>
      </c>
      <c r="GL94" s="52">
        <v>510</v>
      </c>
      <c r="GM94" s="52"/>
      <c r="GN94" s="52"/>
      <c r="GO94" s="52"/>
      <c r="GP94" s="52"/>
      <c r="GQ94" s="6"/>
      <c r="GR94" s="55">
        <v>13</v>
      </c>
      <c r="GS94" s="52">
        <v>55</v>
      </c>
      <c r="GT94" s="55">
        <v>23</v>
      </c>
      <c r="GU94" s="52">
        <v>90</v>
      </c>
      <c r="GV94" s="55">
        <v>23</v>
      </c>
      <c r="GW94" s="52">
        <v>90</v>
      </c>
      <c r="GX94" s="55"/>
      <c r="GY94" s="52"/>
      <c r="GZ94" s="55"/>
      <c r="HA94" s="52"/>
      <c r="HB94" s="55"/>
      <c r="HC94" s="52"/>
      <c r="HD94" s="55"/>
      <c r="HE94" s="52"/>
      <c r="HF94" s="6"/>
      <c r="HG94" s="52">
        <v>63</v>
      </c>
      <c r="HH94" s="52">
        <v>110</v>
      </c>
      <c r="HI94" s="52">
        <v>98</v>
      </c>
      <c r="HJ94" s="52">
        <v>37.1</v>
      </c>
      <c r="HK94" s="52">
        <v>1</v>
      </c>
      <c r="HL94" s="52">
        <v>38.5</v>
      </c>
      <c r="HM94" s="52">
        <v>0.8</v>
      </c>
      <c r="HN94" s="52">
        <v>30</v>
      </c>
      <c r="HO94" s="52">
        <v>14.56</v>
      </c>
      <c r="HP94" s="52">
        <v>30.1</v>
      </c>
      <c r="HQ94" s="52">
        <v>3.7</v>
      </c>
      <c r="HR94" s="52">
        <v>137.4</v>
      </c>
      <c r="HS94" s="52">
        <v>27.1</v>
      </c>
      <c r="HT94" s="52">
        <v>12.7</v>
      </c>
      <c r="HU94" s="52">
        <v>15</v>
      </c>
      <c r="HV94" s="6"/>
    </row>
    <row r="95" spans="1:239" ht="15.75" customHeight="1" x14ac:dyDescent="0.3">
      <c r="A95" s="3">
        <v>82</v>
      </c>
      <c r="B95" s="21" t="s">
        <v>874</v>
      </c>
      <c r="C95" s="22">
        <v>41317</v>
      </c>
      <c r="D95" s="22">
        <v>41317</v>
      </c>
      <c r="E95" s="21">
        <f t="shared" si="408"/>
        <v>0</v>
      </c>
      <c r="F95" s="21" t="s">
        <v>875</v>
      </c>
      <c r="G95" s="21" t="s">
        <v>876</v>
      </c>
      <c r="H95" s="23">
        <v>19939</v>
      </c>
      <c r="I95" s="21">
        <v>58</v>
      </c>
      <c r="J95" s="21">
        <v>165</v>
      </c>
      <c r="K95" s="21">
        <v>80</v>
      </c>
      <c r="L95" s="21" t="s">
        <v>877</v>
      </c>
      <c r="M95" s="21">
        <v>85</v>
      </c>
      <c r="N95" s="21">
        <v>95</v>
      </c>
      <c r="O95" s="21">
        <v>14</v>
      </c>
      <c r="P95" s="21" t="s">
        <v>512</v>
      </c>
      <c r="Q95" s="21">
        <v>1</v>
      </c>
      <c r="R95" s="21">
        <v>15</v>
      </c>
      <c r="S95" s="21" t="s">
        <v>512</v>
      </c>
      <c r="T95" s="21">
        <v>1</v>
      </c>
      <c r="U95" s="21">
        <v>9</v>
      </c>
      <c r="V95" s="21">
        <v>5</v>
      </c>
      <c r="W95" s="21">
        <v>0</v>
      </c>
      <c r="X95" s="6"/>
      <c r="Y95" s="24" t="s">
        <v>298</v>
      </c>
      <c r="Z95" s="21" t="s">
        <v>497</v>
      </c>
      <c r="AA95" s="25">
        <v>1</v>
      </c>
      <c r="AB95" s="25"/>
      <c r="AC95" s="21" t="s">
        <v>246</v>
      </c>
      <c r="AD95" s="21" t="s">
        <v>247</v>
      </c>
      <c r="AE95" s="21" t="s">
        <v>249</v>
      </c>
      <c r="AF95" s="21"/>
      <c r="AG95" s="21" t="s">
        <v>246</v>
      </c>
      <c r="AH95" s="21" t="s">
        <v>246</v>
      </c>
      <c r="AI95" s="21" t="s">
        <v>246</v>
      </c>
      <c r="AJ95" s="21" t="s">
        <v>249</v>
      </c>
      <c r="AK95" s="21">
        <v>0.12</v>
      </c>
      <c r="AL95" s="6"/>
      <c r="AM95" s="26" t="s">
        <v>250</v>
      </c>
      <c r="AN95" s="26" t="s">
        <v>274</v>
      </c>
      <c r="AO95" s="27">
        <v>0.12</v>
      </c>
      <c r="AP95" s="21">
        <v>0.19</v>
      </c>
      <c r="AQ95" s="21">
        <v>0.32</v>
      </c>
      <c r="AR95" s="21">
        <v>0.19</v>
      </c>
      <c r="AS95" s="21">
        <v>0.15</v>
      </c>
      <c r="AT95" s="21">
        <v>0.08</v>
      </c>
      <c r="AU95" s="21">
        <v>0.06</v>
      </c>
      <c r="AV95" s="21">
        <v>0.06</v>
      </c>
      <c r="AW95" s="21">
        <v>0.06</v>
      </c>
      <c r="AX95" s="28">
        <f t="shared" si="409"/>
        <v>0.58333333333333326</v>
      </c>
      <c r="AY95" s="28">
        <f t="shared" si="410"/>
        <v>0.63299316185545207</v>
      </c>
      <c r="AZ95" s="28">
        <f t="shared" si="411"/>
        <v>0.20923676901018706</v>
      </c>
      <c r="BA95" s="28">
        <f t="shared" ref="BA95:BB95" si="423">LOGEST(AP95:AQ95,AP$5:AQ$5)-1</f>
        <v>0.68421052631578982</v>
      </c>
      <c r="BB95" s="28">
        <f t="shared" si="423"/>
        <v>-0.40625000000000011</v>
      </c>
      <c r="BC95" s="28">
        <f t="shared" si="413"/>
        <v>0</v>
      </c>
      <c r="BD95" s="28">
        <f t="shared" ref="BD95:BF95" si="424">((AP95/AO95)*100)-100</f>
        <v>58.333333333333343</v>
      </c>
      <c r="BE95" s="28">
        <f t="shared" si="424"/>
        <v>68.421052631578931</v>
      </c>
      <c r="BF95" s="28">
        <f t="shared" si="424"/>
        <v>-40.625</v>
      </c>
      <c r="BG95" s="28">
        <f t="shared" si="415"/>
        <v>166.66666666666669</v>
      </c>
      <c r="BH95" s="28">
        <f t="shared" si="416"/>
        <v>58.333333333333343</v>
      </c>
      <c r="BI95" s="28">
        <f t="shared" si="417"/>
        <v>0</v>
      </c>
      <c r="BJ95" s="3">
        <f t="shared" ref="BJ95:BL95" si="425">AP95-AO95</f>
        <v>7.0000000000000007E-2</v>
      </c>
      <c r="BK95" s="3">
        <f t="shared" si="425"/>
        <v>0.13</v>
      </c>
      <c r="BL95" s="3">
        <f t="shared" si="425"/>
        <v>-0.13</v>
      </c>
      <c r="BM95" s="3">
        <f t="shared" si="419"/>
        <v>0.2</v>
      </c>
      <c r="BN95" s="3">
        <f t="shared" si="420"/>
        <v>7.0000000000000007E-2</v>
      </c>
      <c r="BO95" s="3">
        <f t="shared" si="421"/>
        <v>0</v>
      </c>
      <c r="BP95" s="24">
        <v>87.4</v>
      </c>
      <c r="BQ95" s="21">
        <v>47</v>
      </c>
      <c r="BR95" s="21">
        <v>80.2</v>
      </c>
      <c r="BS95" s="21"/>
      <c r="BT95" s="21">
        <v>104.6</v>
      </c>
      <c r="BU95" s="21">
        <v>90.2</v>
      </c>
      <c r="BV95" s="21">
        <v>67</v>
      </c>
      <c r="BW95" s="24">
        <v>36</v>
      </c>
      <c r="BX95" s="21">
        <v>37.4</v>
      </c>
      <c r="BY95" s="21">
        <v>37.4</v>
      </c>
      <c r="BZ95" s="21">
        <v>37.6</v>
      </c>
      <c r="CA95" s="21">
        <v>36.1</v>
      </c>
      <c r="CB95" s="21">
        <v>37.4</v>
      </c>
      <c r="CC95" s="21">
        <v>36.1</v>
      </c>
      <c r="CD95" s="21">
        <v>36</v>
      </c>
      <c r="CE95" s="21">
        <v>37.4</v>
      </c>
      <c r="CF95" s="6"/>
      <c r="CG95" s="24" t="s">
        <v>878</v>
      </c>
      <c r="CH95" s="21"/>
      <c r="CI95" s="21" t="s">
        <v>879</v>
      </c>
      <c r="CJ95" s="21"/>
      <c r="CK95" s="21"/>
      <c r="CL95" s="21"/>
      <c r="CM95" s="21"/>
      <c r="CN95" s="24" t="s">
        <v>880</v>
      </c>
      <c r="CO95" s="21"/>
      <c r="CP95" s="21" t="s">
        <v>607</v>
      </c>
      <c r="CQ95" s="21"/>
      <c r="CR95" s="21"/>
      <c r="CS95" s="21"/>
      <c r="CT95" s="21"/>
      <c r="CU95" s="24">
        <v>0</v>
      </c>
      <c r="CV95" s="21"/>
      <c r="CW95" s="21">
        <v>4</v>
      </c>
      <c r="CX95" s="21"/>
      <c r="CY95" s="21"/>
      <c r="CZ95" s="21"/>
      <c r="DA95" s="21"/>
      <c r="DB95" s="24" t="s">
        <v>735</v>
      </c>
      <c r="DC95" s="21"/>
      <c r="DD95" s="21"/>
      <c r="DE95" s="21"/>
      <c r="DF95" s="21"/>
      <c r="DG95" s="21"/>
      <c r="DH95" s="21"/>
      <c r="DI95" s="24" t="s">
        <v>558</v>
      </c>
      <c r="DJ95" s="21" t="s">
        <v>558</v>
      </c>
      <c r="DK95" s="21" t="s">
        <v>558</v>
      </c>
      <c r="DL95" s="21" t="s">
        <v>558</v>
      </c>
      <c r="DM95" s="21" t="s">
        <v>558</v>
      </c>
      <c r="DN95" s="21">
        <v>0</v>
      </c>
      <c r="DO95" s="21">
        <v>0</v>
      </c>
      <c r="DP95" s="26">
        <v>8</v>
      </c>
      <c r="DQ95" s="6"/>
      <c r="DR95" s="24">
        <v>54.2</v>
      </c>
      <c r="DS95" s="21">
        <v>102.2</v>
      </c>
      <c r="DT95" s="21">
        <v>79</v>
      </c>
      <c r="DU95" s="21">
        <v>118.4</v>
      </c>
      <c r="DV95" s="21">
        <v>70</v>
      </c>
      <c r="DW95" s="21">
        <v>67</v>
      </c>
      <c r="DX95" s="21">
        <v>67</v>
      </c>
      <c r="DY95" s="24">
        <v>0.1</v>
      </c>
      <c r="DZ95" s="21">
        <v>0.6</v>
      </c>
      <c r="EA95" s="21">
        <v>0.4</v>
      </c>
      <c r="EB95" s="21">
        <v>0.4</v>
      </c>
      <c r="EC95" s="21">
        <v>0.4</v>
      </c>
      <c r="ED95" s="21">
        <v>0.4</v>
      </c>
      <c r="EE95" s="21">
        <v>0.4</v>
      </c>
      <c r="EF95" s="78">
        <f t="shared" ref="EF95:EL95" si="426">DR95/DY95</f>
        <v>542</v>
      </c>
      <c r="EG95" s="79">
        <f t="shared" si="426"/>
        <v>170.33333333333334</v>
      </c>
      <c r="EH95" s="79">
        <f t="shared" si="426"/>
        <v>197.5</v>
      </c>
      <c r="EI95" s="79">
        <f t="shared" si="426"/>
        <v>296</v>
      </c>
      <c r="EJ95" s="79">
        <f t="shared" si="426"/>
        <v>175</v>
      </c>
      <c r="EK95" s="79">
        <f t="shared" si="426"/>
        <v>167.5</v>
      </c>
      <c r="EL95" s="79">
        <f t="shared" si="426"/>
        <v>167.5</v>
      </c>
      <c r="EM95" s="24">
        <v>1</v>
      </c>
      <c r="EN95" s="21">
        <v>1</v>
      </c>
      <c r="EO95" s="21">
        <v>1</v>
      </c>
      <c r="EP95" s="21">
        <v>1</v>
      </c>
      <c r="EQ95" s="21">
        <v>1</v>
      </c>
      <c r="ER95" s="21">
        <v>1</v>
      </c>
      <c r="ES95" s="21">
        <v>1</v>
      </c>
      <c r="ET95" s="24">
        <v>438</v>
      </c>
      <c r="EU95" s="21">
        <v>458</v>
      </c>
      <c r="EV95" s="21">
        <v>447</v>
      </c>
      <c r="EW95" s="21">
        <v>459</v>
      </c>
      <c r="EX95" s="21">
        <v>440</v>
      </c>
      <c r="EY95" s="21">
        <v>475</v>
      </c>
      <c r="EZ95" s="21">
        <v>496</v>
      </c>
      <c r="FA95" s="24">
        <v>3.7</v>
      </c>
      <c r="FB95" s="21">
        <v>3.9</v>
      </c>
      <c r="FC95" s="21">
        <v>6</v>
      </c>
      <c r="FD95" s="21">
        <v>6</v>
      </c>
      <c r="FE95" s="21">
        <v>6.7</v>
      </c>
      <c r="FF95" s="21">
        <v>7.4</v>
      </c>
      <c r="FG95" s="21">
        <v>7.8</v>
      </c>
      <c r="FH95" s="24">
        <v>3</v>
      </c>
      <c r="FI95" s="21">
        <v>3</v>
      </c>
      <c r="FJ95" s="21">
        <v>5</v>
      </c>
      <c r="FK95" s="21">
        <v>5</v>
      </c>
      <c r="FL95" s="21">
        <v>10</v>
      </c>
      <c r="FM95" s="21">
        <v>11</v>
      </c>
      <c r="FN95" s="21">
        <v>11</v>
      </c>
      <c r="FO95" s="24">
        <v>60</v>
      </c>
      <c r="FP95" s="21">
        <v>66</v>
      </c>
      <c r="FQ95" s="21">
        <v>71</v>
      </c>
      <c r="FR95" s="21">
        <v>74</v>
      </c>
      <c r="FS95" s="21">
        <v>100</v>
      </c>
      <c r="FT95" s="21">
        <v>85</v>
      </c>
      <c r="FU95" s="21">
        <v>82</v>
      </c>
      <c r="FV95" s="24" t="s">
        <v>345</v>
      </c>
      <c r="FW95" s="21" t="s">
        <v>430</v>
      </c>
      <c r="FX95" s="21" t="s">
        <v>345</v>
      </c>
      <c r="FY95" s="21" t="s">
        <v>311</v>
      </c>
      <c r="FZ95" s="21" t="s">
        <v>334</v>
      </c>
      <c r="GA95" s="21">
        <v>0</v>
      </c>
      <c r="GB95" s="21">
        <v>0</v>
      </c>
      <c r="GC95" s="24">
        <v>75</v>
      </c>
      <c r="GD95" s="21">
        <v>107</v>
      </c>
      <c r="GE95" s="21">
        <v>117</v>
      </c>
      <c r="GF95" s="21">
        <v>82</v>
      </c>
      <c r="GG95" s="21">
        <v>58</v>
      </c>
      <c r="GH95" s="21">
        <v>56</v>
      </c>
      <c r="GI95" s="21">
        <v>64</v>
      </c>
      <c r="GJ95" s="24">
        <v>830</v>
      </c>
      <c r="GK95" s="21">
        <v>1330</v>
      </c>
      <c r="GL95" s="21">
        <v>2440</v>
      </c>
      <c r="GM95" s="21">
        <v>1820</v>
      </c>
      <c r="GN95" s="21">
        <v>2020</v>
      </c>
      <c r="GO95" s="21">
        <v>2660</v>
      </c>
      <c r="GP95" s="21">
        <v>2000</v>
      </c>
      <c r="GQ95" s="6"/>
      <c r="GR95" s="24">
        <v>17</v>
      </c>
      <c r="GS95" s="21">
        <v>90</v>
      </c>
      <c r="GT95" s="24">
        <v>17</v>
      </c>
      <c r="GU95" s="21">
        <v>90</v>
      </c>
      <c r="GV95" s="24">
        <v>18</v>
      </c>
      <c r="GW95" s="21">
        <v>90</v>
      </c>
      <c r="GX95" s="24">
        <v>16</v>
      </c>
      <c r="GY95" s="21">
        <v>90</v>
      </c>
      <c r="GZ95" s="24">
        <v>15</v>
      </c>
      <c r="HA95" s="21">
        <v>80</v>
      </c>
      <c r="HB95" s="24">
        <v>12</v>
      </c>
      <c r="HC95" s="21">
        <v>45</v>
      </c>
      <c r="HD95" s="24">
        <v>12</v>
      </c>
      <c r="HE95" s="21">
        <v>45</v>
      </c>
      <c r="HF95" s="6"/>
      <c r="HG95" s="21">
        <v>58</v>
      </c>
      <c r="HH95" s="21">
        <v>59</v>
      </c>
      <c r="HI95" s="21">
        <v>64</v>
      </c>
      <c r="HJ95" s="21">
        <v>37.6</v>
      </c>
      <c r="HK95" s="21">
        <v>1</v>
      </c>
      <c r="HL95" s="21">
        <v>54.2</v>
      </c>
      <c r="HM95" s="21">
        <v>0.7</v>
      </c>
      <c r="HN95" s="21">
        <v>10</v>
      </c>
      <c r="HO95" s="21">
        <v>44.53</v>
      </c>
      <c r="HP95" s="21">
        <v>10.45</v>
      </c>
      <c r="HQ95" s="21">
        <v>5.32</v>
      </c>
      <c r="HR95" s="21">
        <v>133.1</v>
      </c>
      <c r="HS95" s="21">
        <v>28.4</v>
      </c>
      <c r="HT95" s="21">
        <v>3.7</v>
      </c>
      <c r="HU95" s="21">
        <v>3</v>
      </c>
      <c r="HV95" s="6"/>
    </row>
    <row r="96" spans="1:239" ht="15.75" customHeight="1" x14ac:dyDescent="0.3">
      <c r="A96" s="3">
        <v>83</v>
      </c>
      <c r="B96" s="21" t="s">
        <v>635</v>
      </c>
      <c r="C96" s="22">
        <v>41318</v>
      </c>
      <c r="D96" s="22">
        <v>41318</v>
      </c>
      <c r="E96" s="21">
        <f t="shared" si="408"/>
        <v>0</v>
      </c>
      <c r="F96" s="21"/>
      <c r="G96" s="21" t="s">
        <v>881</v>
      </c>
      <c r="H96" s="23">
        <v>20363</v>
      </c>
      <c r="I96" s="21">
        <v>57</v>
      </c>
      <c r="J96" s="21">
        <v>173</v>
      </c>
      <c r="K96" s="21">
        <v>72</v>
      </c>
      <c r="L96" s="21" t="s">
        <v>882</v>
      </c>
      <c r="M96" s="21">
        <v>59</v>
      </c>
      <c r="N96" s="21">
        <v>66</v>
      </c>
      <c r="O96" s="21">
        <v>5</v>
      </c>
      <c r="P96" s="21" t="s">
        <v>883</v>
      </c>
      <c r="Q96" s="21">
        <v>1</v>
      </c>
      <c r="R96" s="21">
        <v>34</v>
      </c>
      <c r="S96" s="21" t="s">
        <v>272</v>
      </c>
      <c r="T96" s="21">
        <v>1</v>
      </c>
      <c r="U96" s="21">
        <v>0</v>
      </c>
      <c r="V96" s="21">
        <v>0</v>
      </c>
      <c r="W96" s="21">
        <v>2</v>
      </c>
      <c r="X96" s="6"/>
      <c r="Y96" s="24" t="s">
        <v>884</v>
      </c>
      <c r="Z96" s="21" t="s">
        <v>885</v>
      </c>
      <c r="AA96" s="25">
        <v>1</v>
      </c>
      <c r="AB96" s="25"/>
      <c r="AC96" s="21" t="s">
        <v>249</v>
      </c>
      <c r="AD96" s="21"/>
      <c r="AE96" s="21" t="s">
        <v>246</v>
      </c>
      <c r="AF96" s="21" t="s">
        <v>248</v>
      </c>
      <c r="AG96" s="21" t="s">
        <v>246</v>
      </c>
      <c r="AH96" s="21" t="s">
        <v>246</v>
      </c>
      <c r="AI96" s="21" t="s">
        <v>249</v>
      </c>
      <c r="AJ96" s="21" t="s">
        <v>246</v>
      </c>
      <c r="AK96" s="21">
        <v>9.77</v>
      </c>
      <c r="AL96" s="6"/>
      <c r="AM96" s="26" t="s">
        <v>250</v>
      </c>
      <c r="AN96" s="26" t="s">
        <v>274</v>
      </c>
      <c r="AO96" s="27">
        <v>9.77</v>
      </c>
      <c r="AP96" s="21">
        <v>12.34</v>
      </c>
      <c r="AQ96" s="21">
        <v>8.08</v>
      </c>
      <c r="AR96" s="21">
        <v>6.74</v>
      </c>
      <c r="AS96" s="21">
        <v>4</v>
      </c>
      <c r="AT96" s="21">
        <v>3.12</v>
      </c>
      <c r="AU96" s="21">
        <v>2</v>
      </c>
      <c r="AV96" s="21">
        <v>1.7</v>
      </c>
      <c r="AW96" s="21"/>
      <c r="AX96" s="28">
        <f t="shared" si="409"/>
        <v>0.26305015353121797</v>
      </c>
      <c r="AY96" s="28">
        <f t="shared" si="410"/>
        <v>-9.0592778580177447E-2</v>
      </c>
      <c r="AZ96" s="28">
        <f t="shared" si="411"/>
        <v>-0.14248994746130939</v>
      </c>
      <c r="BA96" s="28">
        <f t="shared" ref="BA96:BB96" si="427">LOGEST(AP96:AQ96,AP$5:AQ$5)-1</f>
        <v>-0.34521880064829813</v>
      </c>
      <c r="BB96" s="28">
        <f t="shared" si="427"/>
        <v>-0.16584158415841599</v>
      </c>
      <c r="BC96" s="28">
        <f t="shared" si="413"/>
        <v>-0.26095247245250319</v>
      </c>
      <c r="BD96" s="28">
        <f t="shared" ref="BD96:BF96" si="428">((AP96/AO96)*100)-100</f>
        <v>26.305015353121803</v>
      </c>
      <c r="BE96" s="28">
        <f t="shared" si="428"/>
        <v>-34.52188006482983</v>
      </c>
      <c r="BF96" s="28">
        <f t="shared" si="428"/>
        <v>-16.584158415841586</v>
      </c>
      <c r="BG96" s="28">
        <f t="shared" si="415"/>
        <v>-17.297850562947787</v>
      </c>
      <c r="BH96" s="28">
        <f t="shared" si="416"/>
        <v>-31.013306038894569</v>
      </c>
      <c r="BI96" s="28">
        <f t="shared" si="417"/>
        <v>-45.380875202593188</v>
      </c>
      <c r="BJ96" s="3">
        <f t="shared" ref="BJ96:BL96" si="429">AP96-AO96</f>
        <v>2.5700000000000003</v>
      </c>
      <c r="BK96" s="3">
        <f t="shared" si="429"/>
        <v>-4.26</v>
      </c>
      <c r="BL96" s="3">
        <f t="shared" si="429"/>
        <v>-1.3399999999999999</v>
      </c>
      <c r="BM96" s="3">
        <f t="shared" si="419"/>
        <v>-1.6899999999999995</v>
      </c>
      <c r="BN96" s="3">
        <f t="shared" si="420"/>
        <v>-3.0299999999999994</v>
      </c>
      <c r="BO96" s="3">
        <f t="shared" si="421"/>
        <v>-5.6</v>
      </c>
      <c r="BP96" s="24">
        <v>390</v>
      </c>
      <c r="BQ96" s="21">
        <v>326</v>
      </c>
      <c r="BR96" s="21">
        <v>228.7</v>
      </c>
      <c r="BS96" s="21">
        <v>229</v>
      </c>
      <c r="BT96" s="21">
        <v>132</v>
      </c>
      <c r="BU96" s="21"/>
      <c r="BV96" s="21"/>
      <c r="BW96" s="24">
        <v>36</v>
      </c>
      <c r="BX96" s="21">
        <v>37.5</v>
      </c>
      <c r="BY96" s="21">
        <v>37.5</v>
      </c>
      <c r="BZ96" s="21">
        <v>37.6</v>
      </c>
      <c r="CA96" s="21">
        <v>37.6</v>
      </c>
      <c r="CB96" s="21">
        <v>36</v>
      </c>
      <c r="CC96" s="21">
        <v>36</v>
      </c>
      <c r="CD96" s="21">
        <v>37.6</v>
      </c>
      <c r="CE96" s="21"/>
      <c r="CF96" s="6"/>
      <c r="CG96" s="24" t="s">
        <v>886</v>
      </c>
      <c r="CH96" s="21"/>
      <c r="CI96" s="21"/>
      <c r="CJ96" s="21"/>
      <c r="CK96" s="21"/>
      <c r="CL96" s="21"/>
      <c r="CM96" s="21"/>
      <c r="CN96" s="24" t="s">
        <v>887</v>
      </c>
      <c r="CO96" s="21"/>
      <c r="CP96" s="21"/>
      <c r="CQ96" s="21"/>
      <c r="CR96" s="21"/>
      <c r="CS96" s="21"/>
      <c r="CT96" s="21"/>
      <c r="CU96" s="24">
        <v>1</v>
      </c>
      <c r="CV96" s="21"/>
      <c r="CW96" s="21"/>
      <c r="CX96" s="21"/>
      <c r="CY96" s="21"/>
      <c r="CZ96" s="21"/>
      <c r="DA96" s="21"/>
      <c r="DB96" s="24" t="s">
        <v>868</v>
      </c>
      <c r="DC96" s="21"/>
      <c r="DD96" s="21"/>
      <c r="DE96" s="21"/>
      <c r="DF96" s="21"/>
      <c r="DG96" s="21"/>
      <c r="DH96" s="21"/>
      <c r="DI96" s="24" t="s">
        <v>888</v>
      </c>
      <c r="DJ96" s="21" t="s">
        <v>888</v>
      </c>
      <c r="DK96" s="21" t="s">
        <v>888</v>
      </c>
      <c r="DL96" s="21" t="s">
        <v>888</v>
      </c>
      <c r="DM96" s="21" t="s">
        <v>889</v>
      </c>
      <c r="DN96" s="21" t="s">
        <v>888</v>
      </c>
      <c r="DO96" s="21"/>
      <c r="DP96" s="26" t="s">
        <v>607</v>
      </c>
      <c r="DQ96" s="6"/>
      <c r="DR96" s="24">
        <v>91.6</v>
      </c>
      <c r="DS96" s="21">
        <v>134</v>
      </c>
      <c r="DT96" s="21">
        <v>115</v>
      </c>
      <c r="DU96" s="21">
        <v>78.8</v>
      </c>
      <c r="DV96" s="21">
        <v>121.4</v>
      </c>
      <c r="DW96" s="21">
        <v>121.4</v>
      </c>
      <c r="DX96" s="21"/>
      <c r="DY96" s="24">
        <v>0.4</v>
      </c>
      <c r="DZ96" s="21">
        <v>0.4</v>
      </c>
      <c r="EA96" s="21">
        <v>0.4</v>
      </c>
      <c r="EB96" s="21">
        <v>0.4</v>
      </c>
      <c r="EC96" s="21">
        <v>0.4</v>
      </c>
      <c r="ED96" s="21">
        <v>0.4</v>
      </c>
      <c r="EE96" s="21"/>
      <c r="EF96" s="78">
        <f t="shared" ref="EF96:EK96" si="430">DR96/DY96</f>
        <v>228.99999999999997</v>
      </c>
      <c r="EG96" s="79">
        <f t="shared" si="430"/>
        <v>335</v>
      </c>
      <c r="EH96" s="79">
        <f t="shared" si="430"/>
        <v>287.5</v>
      </c>
      <c r="EI96" s="79">
        <f t="shared" si="430"/>
        <v>196.99999999999997</v>
      </c>
      <c r="EJ96" s="79">
        <f t="shared" si="430"/>
        <v>303.5</v>
      </c>
      <c r="EK96" s="79">
        <f t="shared" si="430"/>
        <v>303.5</v>
      </c>
      <c r="EL96" s="79"/>
      <c r="EM96" s="24">
        <v>0</v>
      </c>
      <c r="EN96" s="21">
        <v>0</v>
      </c>
      <c r="EO96" s="21">
        <v>0</v>
      </c>
      <c r="EP96" s="21">
        <v>0</v>
      </c>
      <c r="EQ96" s="21">
        <v>0</v>
      </c>
      <c r="ER96" s="21">
        <v>0</v>
      </c>
      <c r="ES96" s="21"/>
      <c r="ET96" s="24">
        <v>359</v>
      </c>
      <c r="EU96" s="21">
        <v>257</v>
      </c>
      <c r="EV96" s="21">
        <v>278</v>
      </c>
      <c r="EW96" s="21">
        <v>132</v>
      </c>
      <c r="EX96" s="21">
        <v>252</v>
      </c>
      <c r="EY96" s="21">
        <v>252</v>
      </c>
      <c r="EZ96" s="21"/>
      <c r="FA96" s="24">
        <v>9.5</v>
      </c>
      <c r="FB96" s="21">
        <v>9.5</v>
      </c>
      <c r="FC96" s="21">
        <v>8.4</v>
      </c>
      <c r="FD96" s="21">
        <v>6.4</v>
      </c>
      <c r="FE96" s="21">
        <v>7.5</v>
      </c>
      <c r="FF96" s="21">
        <v>7.8</v>
      </c>
      <c r="FG96" s="21"/>
      <c r="FH96" s="24">
        <v>11</v>
      </c>
      <c r="FI96" s="21">
        <v>15</v>
      </c>
      <c r="FJ96" s="21">
        <v>15</v>
      </c>
      <c r="FK96" s="21">
        <v>15</v>
      </c>
      <c r="FL96" s="21">
        <v>15</v>
      </c>
      <c r="FM96" s="21">
        <v>15</v>
      </c>
      <c r="FN96" s="21"/>
      <c r="FO96" s="24">
        <v>130</v>
      </c>
      <c r="FP96" s="21">
        <v>107</v>
      </c>
      <c r="FQ96" s="21">
        <v>111</v>
      </c>
      <c r="FR96" s="21">
        <v>104</v>
      </c>
      <c r="FS96" s="21">
        <v>67</v>
      </c>
      <c r="FT96" s="21">
        <v>109</v>
      </c>
      <c r="FU96" s="21"/>
      <c r="FV96" s="24">
        <v>0</v>
      </c>
      <c r="FW96" s="21">
        <v>0</v>
      </c>
      <c r="FX96" s="21">
        <v>0</v>
      </c>
      <c r="FY96" s="21">
        <v>0</v>
      </c>
      <c r="FZ96" s="21">
        <v>0</v>
      </c>
      <c r="GA96" s="21">
        <v>0</v>
      </c>
      <c r="GB96" s="21"/>
      <c r="GC96" s="24">
        <v>508</v>
      </c>
      <c r="GD96" s="21">
        <v>378</v>
      </c>
      <c r="GE96" s="21">
        <v>508</v>
      </c>
      <c r="GF96" s="21">
        <v>409</v>
      </c>
      <c r="GG96" s="21">
        <v>517</v>
      </c>
      <c r="GH96" s="21">
        <v>552</v>
      </c>
      <c r="GI96" s="21"/>
      <c r="GJ96" s="24">
        <v>980</v>
      </c>
      <c r="GK96" s="21">
        <v>1180</v>
      </c>
      <c r="GL96" s="21">
        <v>0</v>
      </c>
      <c r="GM96" s="21">
        <v>1050</v>
      </c>
      <c r="GN96" s="21">
        <v>1680</v>
      </c>
      <c r="GO96" s="21">
        <v>120</v>
      </c>
      <c r="GP96" s="21"/>
      <c r="GQ96" s="6"/>
      <c r="GR96" s="24">
        <v>11</v>
      </c>
      <c r="GS96" s="21">
        <v>45</v>
      </c>
      <c r="GT96" s="24">
        <v>8</v>
      </c>
      <c r="GU96" s="21">
        <v>18</v>
      </c>
      <c r="GV96" s="24">
        <v>9</v>
      </c>
      <c r="GW96" s="21">
        <v>18</v>
      </c>
      <c r="GX96" s="24">
        <v>10</v>
      </c>
      <c r="GY96" s="21">
        <v>45</v>
      </c>
      <c r="GZ96" s="24">
        <v>9</v>
      </c>
      <c r="HA96" s="21">
        <v>18</v>
      </c>
      <c r="HB96" s="24">
        <v>8</v>
      </c>
      <c r="HC96" s="21">
        <v>18</v>
      </c>
      <c r="HD96" s="24"/>
      <c r="HE96" s="21"/>
      <c r="HF96" s="6"/>
      <c r="HG96" s="21">
        <v>57</v>
      </c>
      <c r="HH96" s="21">
        <v>129</v>
      </c>
      <c r="HI96" s="21">
        <v>199</v>
      </c>
      <c r="HJ96" s="21">
        <v>37</v>
      </c>
      <c r="HK96" s="21">
        <v>2</v>
      </c>
      <c r="HL96" s="21">
        <v>86.5</v>
      </c>
      <c r="HM96" s="21">
        <v>0.4</v>
      </c>
      <c r="HN96" s="21">
        <v>0</v>
      </c>
      <c r="HO96" s="21">
        <v>26.2</v>
      </c>
      <c r="HP96" s="21">
        <v>15.2</v>
      </c>
      <c r="HQ96" s="21">
        <v>6.25</v>
      </c>
      <c r="HR96" s="21">
        <v>132.5</v>
      </c>
      <c r="HS96" s="21">
        <v>20</v>
      </c>
      <c r="HT96" s="21">
        <v>9.5</v>
      </c>
      <c r="HU96" s="21">
        <v>11</v>
      </c>
      <c r="HV96" s="6"/>
    </row>
    <row r="97" spans="1:239" ht="15.75" customHeight="1" x14ac:dyDescent="0.3">
      <c r="A97" s="3">
        <v>84</v>
      </c>
      <c r="B97" s="21" t="s">
        <v>635</v>
      </c>
      <c r="C97" s="22">
        <v>41316</v>
      </c>
      <c r="D97" s="22">
        <v>41316</v>
      </c>
      <c r="E97" s="21">
        <f t="shared" si="408"/>
        <v>0</v>
      </c>
      <c r="F97" s="21" t="s">
        <v>890</v>
      </c>
      <c r="G97" s="21" t="s">
        <v>891</v>
      </c>
      <c r="H97" s="23">
        <v>9199</v>
      </c>
      <c r="I97" s="21">
        <v>87</v>
      </c>
      <c r="J97" s="21">
        <v>165</v>
      </c>
      <c r="K97" s="21">
        <v>48</v>
      </c>
      <c r="L97" s="21" t="s">
        <v>892</v>
      </c>
      <c r="M97" s="21">
        <v>63</v>
      </c>
      <c r="N97" s="21">
        <v>73</v>
      </c>
      <c r="O97" s="21">
        <v>4</v>
      </c>
      <c r="P97" s="21" t="s">
        <v>893</v>
      </c>
      <c r="Q97" s="21">
        <v>1</v>
      </c>
      <c r="R97" s="21">
        <v>13</v>
      </c>
      <c r="S97" s="21" t="s">
        <v>548</v>
      </c>
      <c r="T97" s="21">
        <v>2</v>
      </c>
      <c r="U97" s="21">
        <v>0</v>
      </c>
      <c r="V97" s="21">
        <v>0</v>
      </c>
      <c r="W97" s="21">
        <v>0</v>
      </c>
      <c r="X97" s="6"/>
      <c r="Y97" s="24" t="s">
        <v>298</v>
      </c>
      <c r="Z97" s="21" t="s">
        <v>894</v>
      </c>
      <c r="AA97" s="25">
        <v>1</v>
      </c>
      <c r="AB97" s="25"/>
      <c r="AC97" s="21" t="s">
        <v>249</v>
      </c>
      <c r="AD97" s="21"/>
      <c r="AE97" s="21" t="s">
        <v>246</v>
      </c>
      <c r="AF97" s="21" t="s">
        <v>248</v>
      </c>
      <c r="AG97" s="21" t="s">
        <v>246</v>
      </c>
      <c r="AH97" s="21" t="s">
        <v>249</v>
      </c>
      <c r="AI97" s="21" t="s">
        <v>249</v>
      </c>
      <c r="AJ97" s="21" t="s">
        <v>246</v>
      </c>
      <c r="AK97" s="21">
        <v>23.19</v>
      </c>
      <c r="AL97" s="6"/>
      <c r="AM97" s="26" t="s">
        <v>250</v>
      </c>
      <c r="AN97" s="26" t="s">
        <v>274</v>
      </c>
      <c r="AO97" s="27">
        <v>19</v>
      </c>
      <c r="AP97" s="21">
        <v>30.97</v>
      </c>
      <c r="AQ97" s="21">
        <v>30.84</v>
      </c>
      <c r="AR97" s="21">
        <v>30.61</v>
      </c>
      <c r="AS97" s="21">
        <v>27.5</v>
      </c>
      <c r="AT97" s="21">
        <v>20</v>
      </c>
      <c r="AU97" s="21">
        <v>13.7</v>
      </c>
      <c r="AV97" s="21"/>
      <c r="AW97" s="21"/>
      <c r="AX97" s="28">
        <f t="shared" si="409"/>
        <v>0.63000000000000012</v>
      </c>
      <c r="AY97" s="28">
        <f t="shared" si="410"/>
        <v>0.27403214038612167</v>
      </c>
      <c r="AZ97" s="28">
        <f t="shared" si="411"/>
        <v>0.15332109331006061</v>
      </c>
      <c r="BA97" s="28">
        <f t="shared" ref="BA97:BB97" si="431">LOGEST(AP97:AQ97,AP$5:AQ$5)-1</f>
        <v>-4.1976105908942962E-3</v>
      </c>
      <c r="BB97" s="28">
        <f t="shared" si="431"/>
        <v>-7.4578469520103496E-3</v>
      </c>
      <c r="BC97" s="28">
        <f t="shared" si="413"/>
        <v>-5.8290652033492485E-3</v>
      </c>
      <c r="BD97" s="28">
        <f t="shared" ref="BD97:BF97" si="432">((AP97/AO97)*100)-100</f>
        <v>63</v>
      </c>
      <c r="BE97" s="28">
        <f t="shared" si="432"/>
        <v>-0.4197610590894385</v>
      </c>
      <c r="BF97" s="28">
        <f t="shared" si="432"/>
        <v>-0.74578469520103852</v>
      </c>
      <c r="BG97" s="28">
        <f t="shared" si="415"/>
        <v>62.31578947368422</v>
      </c>
      <c r="BH97" s="28">
        <f t="shared" si="416"/>
        <v>61.10526315789474</v>
      </c>
      <c r="BI97" s="28">
        <f t="shared" si="417"/>
        <v>-1.1624152405553758</v>
      </c>
      <c r="BJ97" s="3">
        <f t="shared" ref="BJ97:BL97" si="433">AP97-AO97</f>
        <v>11.969999999999999</v>
      </c>
      <c r="BK97" s="3">
        <f t="shared" si="433"/>
        <v>-0.12999999999999901</v>
      </c>
      <c r="BL97" s="3">
        <f t="shared" si="433"/>
        <v>-0.23000000000000043</v>
      </c>
      <c r="BM97" s="3">
        <f t="shared" si="419"/>
        <v>11.84</v>
      </c>
      <c r="BN97" s="3">
        <f t="shared" si="420"/>
        <v>11.61</v>
      </c>
      <c r="BO97" s="3">
        <f t="shared" si="421"/>
        <v>-0.35999999999999943</v>
      </c>
      <c r="BP97" s="24">
        <v>100</v>
      </c>
      <c r="BQ97" s="21"/>
      <c r="BR97" s="21">
        <v>99.2</v>
      </c>
      <c r="BS97" s="21">
        <v>120</v>
      </c>
      <c r="BT97" s="21">
        <v>76</v>
      </c>
      <c r="BU97" s="21"/>
      <c r="BV97" s="21"/>
      <c r="BW97" s="24">
        <v>37</v>
      </c>
      <c r="BX97" s="21">
        <v>36.5</v>
      </c>
      <c r="BY97" s="21">
        <v>35.9</v>
      </c>
      <c r="BZ97" s="21">
        <v>36.1</v>
      </c>
      <c r="CA97" s="21">
        <v>36</v>
      </c>
      <c r="CB97" s="21">
        <v>36</v>
      </c>
      <c r="CC97" s="21">
        <v>36</v>
      </c>
      <c r="CD97" s="21"/>
      <c r="CE97" s="21"/>
      <c r="CF97" s="6"/>
      <c r="CG97" s="24" t="s">
        <v>895</v>
      </c>
      <c r="CH97" s="21"/>
      <c r="CI97" s="21"/>
      <c r="CJ97" s="21"/>
      <c r="CK97" s="21"/>
      <c r="CL97" s="21"/>
      <c r="CM97" s="21"/>
      <c r="CN97" s="24" t="s">
        <v>896</v>
      </c>
      <c r="CO97" s="21"/>
      <c r="CP97" s="21"/>
      <c r="CQ97" s="21"/>
      <c r="CR97" s="21"/>
      <c r="CS97" s="21"/>
      <c r="CT97" s="21"/>
      <c r="CU97" s="24">
        <v>2</v>
      </c>
      <c r="CV97" s="21"/>
      <c r="CW97" s="21"/>
      <c r="CX97" s="21"/>
      <c r="CY97" s="21"/>
      <c r="CZ97" s="21"/>
      <c r="DA97" s="21"/>
      <c r="DB97" s="24" t="s">
        <v>735</v>
      </c>
      <c r="DC97" s="21"/>
      <c r="DD97" s="21"/>
      <c r="DE97" s="21"/>
      <c r="DF97" s="21"/>
      <c r="DG97" s="21"/>
      <c r="DH97" s="21"/>
      <c r="DI97" s="24" t="s">
        <v>897</v>
      </c>
      <c r="DJ97" s="21" t="s">
        <v>897</v>
      </c>
      <c r="DK97" s="21" t="s">
        <v>898</v>
      </c>
      <c r="DL97" s="21" t="s">
        <v>897</v>
      </c>
      <c r="DM97" s="21"/>
      <c r="DN97" s="21"/>
      <c r="DO97" s="21"/>
      <c r="DP97" s="26">
        <v>8</v>
      </c>
      <c r="DQ97" s="6"/>
      <c r="DR97" s="24">
        <v>87</v>
      </c>
      <c r="DS97" s="21">
        <v>126.5</v>
      </c>
      <c r="DT97" s="21">
        <v>131.9</v>
      </c>
      <c r="DU97" s="21">
        <v>127</v>
      </c>
      <c r="DV97" s="21"/>
      <c r="DW97" s="21"/>
      <c r="DX97" s="21"/>
      <c r="DY97" s="24">
        <v>0.3</v>
      </c>
      <c r="DZ97" s="21">
        <v>0.3</v>
      </c>
      <c r="EA97" s="21">
        <v>0.3</v>
      </c>
      <c r="EB97" s="21">
        <v>0.3</v>
      </c>
      <c r="EC97" s="21"/>
      <c r="ED97" s="21"/>
      <c r="EE97" s="21"/>
      <c r="EF97" s="78">
        <f t="shared" ref="EF97:EI97" si="434">DR97/DY97</f>
        <v>290</v>
      </c>
      <c r="EG97" s="79">
        <f t="shared" si="434"/>
        <v>421.66666666666669</v>
      </c>
      <c r="EH97" s="79">
        <f t="shared" si="434"/>
        <v>439.66666666666669</v>
      </c>
      <c r="EI97" s="79">
        <f t="shared" si="434"/>
        <v>423.33333333333337</v>
      </c>
      <c r="EJ97" s="79"/>
      <c r="EK97" s="79"/>
      <c r="EL97" s="79"/>
      <c r="EM97" s="24">
        <v>0</v>
      </c>
      <c r="EN97" s="21">
        <v>0</v>
      </c>
      <c r="EO97" s="21">
        <v>0</v>
      </c>
      <c r="EP97" s="21">
        <v>0</v>
      </c>
      <c r="EQ97" s="21"/>
      <c r="ER97" s="21"/>
      <c r="ES97" s="21"/>
      <c r="ET97" s="24">
        <v>619</v>
      </c>
      <c r="EU97" s="21">
        <v>343</v>
      </c>
      <c r="EV97" s="21">
        <v>458</v>
      </c>
      <c r="EW97" s="21">
        <v>389</v>
      </c>
      <c r="EX97" s="21"/>
      <c r="EY97" s="21"/>
      <c r="EZ97" s="21"/>
      <c r="FA97" s="24">
        <v>14.8</v>
      </c>
      <c r="FB97" s="21">
        <v>11.4</v>
      </c>
      <c r="FC97" s="21">
        <v>12.7</v>
      </c>
      <c r="FD97" s="21">
        <v>15.5</v>
      </c>
      <c r="FE97" s="21"/>
      <c r="FF97" s="21"/>
      <c r="FG97" s="21"/>
      <c r="FH97" s="24">
        <v>15</v>
      </c>
      <c r="FI97" s="21">
        <v>15</v>
      </c>
      <c r="FJ97" s="21">
        <v>15</v>
      </c>
      <c r="FK97" s="21">
        <v>15</v>
      </c>
      <c r="FL97" s="21"/>
      <c r="FM97" s="21"/>
      <c r="FN97" s="21"/>
      <c r="FO97" s="24">
        <v>109</v>
      </c>
      <c r="FP97" s="21">
        <v>73</v>
      </c>
      <c r="FQ97" s="21">
        <v>101</v>
      </c>
      <c r="FR97" s="21">
        <v>94</v>
      </c>
      <c r="FS97" s="21"/>
      <c r="FT97" s="21"/>
      <c r="FU97" s="21"/>
      <c r="FV97" s="24">
        <v>0</v>
      </c>
      <c r="FW97" s="21">
        <v>0</v>
      </c>
      <c r="FX97" s="21">
        <v>0</v>
      </c>
      <c r="FY97" s="21">
        <v>0</v>
      </c>
      <c r="FZ97" s="21"/>
      <c r="GA97" s="21"/>
      <c r="GB97" s="21"/>
      <c r="GC97" s="24">
        <v>106</v>
      </c>
      <c r="GD97" s="21">
        <v>133</v>
      </c>
      <c r="GE97" s="21">
        <v>172</v>
      </c>
      <c r="GF97" s="21">
        <v>172</v>
      </c>
      <c r="GG97" s="21"/>
      <c r="GH97" s="21"/>
      <c r="GI97" s="21"/>
      <c r="GJ97" s="24">
        <v>1250</v>
      </c>
      <c r="GK97" s="21">
        <v>750</v>
      </c>
      <c r="GL97" s="21">
        <v>935</v>
      </c>
      <c r="GM97" s="21">
        <v>560</v>
      </c>
      <c r="GN97" s="21"/>
      <c r="GO97" s="21"/>
      <c r="GP97" s="21"/>
      <c r="GQ97" s="6"/>
      <c r="GR97" s="24">
        <v>10</v>
      </c>
      <c r="GS97" s="21">
        <v>45</v>
      </c>
      <c r="GT97" s="24">
        <v>7</v>
      </c>
      <c r="GU97" s="21">
        <v>18</v>
      </c>
      <c r="GV97" s="24">
        <v>8</v>
      </c>
      <c r="GW97" s="21">
        <v>18</v>
      </c>
      <c r="GX97" s="24">
        <v>8</v>
      </c>
      <c r="GY97" s="21">
        <v>18</v>
      </c>
      <c r="GZ97" s="24"/>
      <c r="HA97" s="21"/>
      <c r="HB97" s="24"/>
      <c r="HC97" s="21"/>
      <c r="HD97" s="24"/>
      <c r="HE97" s="21"/>
      <c r="HF97" s="6"/>
      <c r="HG97" s="21">
        <v>87</v>
      </c>
      <c r="HH97" s="21">
        <v>189</v>
      </c>
      <c r="HI97" s="21">
        <v>158</v>
      </c>
      <c r="HJ97" s="21">
        <v>37</v>
      </c>
      <c r="HK97" s="21">
        <v>2</v>
      </c>
      <c r="HL97" s="21">
        <v>87</v>
      </c>
      <c r="HM97" s="21">
        <v>0.3</v>
      </c>
      <c r="HN97" s="21">
        <v>0</v>
      </c>
      <c r="HO97" s="21">
        <v>47.61</v>
      </c>
      <c r="HP97" s="21">
        <v>21.62</v>
      </c>
      <c r="HQ97" s="21">
        <v>4</v>
      </c>
      <c r="HR97" s="21">
        <v>133</v>
      </c>
      <c r="HS97" s="21">
        <v>15.7</v>
      </c>
      <c r="HT97" s="21">
        <v>17.7</v>
      </c>
      <c r="HU97" s="21">
        <v>15</v>
      </c>
      <c r="HV97" s="6"/>
    </row>
    <row r="98" spans="1:239" ht="15.75" customHeight="1" x14ac:dyDescent="0.3">
      <c r="A98" s="3">
        <v>85</v>
      </c>
      <c r="B98" s="21" t="s">
        <v>431</v>
      </c>
      <c r="C98" s="22">
        <v>41331</v>
      </c>
      <c r="D98" s="22">
        <v>41331</v>
      </c>
      <c r="E98" s="21">
        <f t="shared" si="408"/>
        <v>0</v>
      </c>
      <c r="F98" s="21" t="s">
        <v>890</v>
      </c>
      <c r="G98" s="21" t="s">
        <v>869</v>
      </c>
      <c r="H98" s="23">
        <v>19212</v>
      </c>
      <c r="I98" s="21">
        <v>60</v>
      </c>
      <c r="J98" s="21">
        <v>162</v>
      </c>
      <c r="K98" s="21">
        <v>71</v>
      </c>
      <c r="L98" s="21" t="s">
        <v>899</v>
      </c>
      <c r="M98" s="21">
        <v>45</v>
      </c>
      <c r="N98" s="21">
        <v>34</v>
      </c>
      <c r="O98" s="21">
        <v>3</v>
      </c>
      <c r="P98" s="21" t="s">
        <v>900</v>
      </c>
      <c r="Q98" s="21">
        <v>1</v>
      </c>
      <c r="R98" s="21">
        <v>7</v>
      </c>
      <c r="S98" s="21" t="s">
        <v>548</v>
      </c>
      <c r="T98" s="21">
        <v>2</v>
      </c>
      <c r="U98" s="21">
        <v>0</v>
      </c>
      <c r="V98" s="21">
        <v>2</v>
      </c>
      <c r="W98" s="21">
        <v>0</v>
      </c>
      <c r="X98" s="6"/>
      <c r="Y98" s="24" t="s">
        <v>884</v>
      </c>
      <c r="Z98" s="21" t="s">
        <v>901</v>
      </c>
      <c r="AA98" s="25"/>
      <c r="AB98" s="25"/>
      <c r="AC98" s="21" t="s">
        <v>249</v>
      </c>
      <c r="AD98" s="21"/>
      <c r="AE98" s="21" t="s">
        <v>246</v>
      </c>
      <c r="AF98" s="21" t="s">
        <v>328</v>
      </c>
      <c r="AG98" s="21" t="s">
        <v>249</v>
      </c>
      <c r="AH98" s="21" t="s">
        <v>249</v>
      </c>
      <c r="AI98" s="21" t="s">
        <v>246</v>
      </c>
      <c r="AJ98" s="21" t="s">
        <v>246</v>
      </c>
      <c r="AK98" s="21">
        <v>28.72</v>
      </c>
      <c r="AL98" s="6"/>
      <c r="AM98" s="26" t="s">
        <v>250</v>
      </c>
      <c r="AN98" s="26" t="s">
        <v>274</v>
      </c>
      <c r="AO98" s="27">
        <v>28.72</v>
      </c>
      <c r="AP98" s="21">
        <v>26.25</v>
      </c>
      <c r="AQ98" s="21">
        <v>23.71</v>
      </c>
      <c r="AR98" s="21">
        <v>15.6</v>
      </c>
      <c r="AS98" s="21">
        <v>10</v>
      </c>
      <c r="AT98" s="21"/>
      <c r="AU98" s="21"/>
      <c r="AV98" s="21"/>
      <c r="AW98" s="21"/>
      <c r="AX98" s="28">
        <f t="shared" si="409"/>
        <v>-8.6002785515320368E-2</v>
      </c>
      <c r="AY98" s="28">
        <f t="shared" si="410"/>
        <v>-9.1398270382415103E-2</v>
      </c>
      <c r="AZ98" s="28">
        <f t="shared" si="411"/>
        <v>-0.17574370340087064</v>
      </c>
      <c r="BA98" s="28">
        <f t="shared" ref="BA98:BB98" si="435">LOGEST(AP98:AQ98,AP$5:AQ$5)-1</f>
        <v>-9.6761904761904827E-2</v>
      </c>
      <c r="BB98" s="28">
        <f t="shared" si="435"/>
        <v>-0.34204976803036713</v>
      </c>
      <c r="BC98" s="28">
        <f t="shared" si="413"/>
        <v>-0.22910071067245485</v>
      </c>
      <c r="BD98" s="28">
        <f t="shared" ref="BD98:BF98" si="436">((AP98/AO98)*100)-100</f>
        <v>-8.6002785515320284</v>
      </c>
      <c r="BE98" s="28">
        <f t="shared" si="436"/>
        <v>-9.6761904761904702</v>
      </c>
      <c r="BF98" s="28">
        <f t="shared" si="436"/>
        <v>-34.204976803036701</v>
      </c>
      <c r="BG98" s="28">
        <f t="shared" si="415"/>
        <v>-17.444289693593305</v>
      </c>
      <c r="BH98" s="28">
        <f t="shared" si="416"/>
        <v>-45.682451253481894</v>
      </c>
      <c r="BI98" s="28">
        <f t="shared" si="417"/>
        <v>-40.571428571428569</v>
      </c>
      <c r="BJ98" s="3">
        <f t="shared" ref="BJ98:BL98" si="437">AP98-AO98</f>
        <v>-2.4699999999999989</v>
      </c>
      <c r="BK98" s="3">
        <f t="shared" si="437"/>
        <v>-2.5399999999999991</v>
      </c>
      <c r="BL98" s="3">
        <f t="shared" si="437"/>
        <v>-8.1100000000000012</v>
      </c>
      <c r="BM98" s="3">
        <f t="shared" si="419"/>
        <v>-5.009999999999998</v>
      </c>
      <c r="BN98" s="3">
        <f t="shared" si="420"/>
        <v>-13.12</v>
      </c>
      <c r="BO98" s="3">
        <f t="shared" si="421"/>
        <v>-10.65</v>
      </c>
      <c r="BP98" s="24">
        <v>128</v>
      </c>
      <c r="BQ98" s="21">
        <v>144.9</v>
      </c>
      <c r="BR98" s="21">
        <v>147.6</v>
      </c>
      <c r="BS98" s="21"/>
      <c r="BT98" s="21"/>
      <c r="BU98" s="21"/>
      <c r="BV98" s="21"/>
      <c r="BW98" s="24">
        <v>37.4</v>
      </c>
      <c r="BX98" s="21">
        <v>36.4</v>
      </c>
      <c r="BY98" s="21">
        <v>36.1</v>
      </c>
      <c r="BZ98" s="21">
        <v>36.4</v>
      </c>
      <c r="CA98" s="21">
        <v>36.6</v>
      </c>
      <c r="CB98" s="21"/>
      <c r="CC98" s="21"/>
      <c r="CD98" s="21"/>
      <c r="CE98" s="21"/>
      <c r="CF98" s="6"/>
      <c r="CG98" s="24" t="s">
        <v>902</v>
      </c>
      <c r="CH98" s="21"/>
      <c r="CI98" s="21"/>
      <c r="CJ98" s="21"/>
      <c r="CK98" s="21"/>
      <c r="CL98" s="21"/>
      <c r="CM98" s="21"/>
      <c r="CN98" s="24" t="s">
        <v>903</v>
      </c>
      <c r="CO98" s="21"/>
      <c r="CP98" s="21"/>
      <c r="CQ98" s="21"/>
      <c r="CR98" s="21"/>
      <c r="CS98" s="21"/>
      <c r="CT98" s="21"/>
      <c r="CU98" s="24">
        <v>1</v>
      </c>
      <c r="CV98" s="21"/>
      <c r="CW98" s="21"/>
      <c r="CX98" s="21"/>
      <c r="CY98" s="21"/>
      <c r="CZ98" s="21"/>
      <c r="DA98" s="21"/>
      <c r="DB98" s="24" t="s">
        <v>735</v>
      </c>
      <c r="DC98" s="21"/>
      <c r="DD98" s="21"/>
      <c r="DE98" s="21"/>
      <c r="DF98" s="21"/>
      <c r="DG98" s="21"/>
      <c r="DH98" s="21"/>
      <c r="DI98" s="24" t="s">
        <v>904</v>
      </c>
      <c r="DJ98" s="21" t="s">
        <v>905</v>
      </c>
      <c r="DK98" s="21" t="s">
        <v>906</v>
      </c>
      <c r="DL98" s="21"/>
      <c r="DM98" s="21"/>
      <c r="DN98" s="21"/>
      <c r="DO98" s="21"/>
      <c r="DP98" s="26">
        <v>8</v>
      </c>
      <c r="DQ98" s="6"/>
      <c r="DR98" s="24">
        <v>81.5</v>
      </c>
      <c r="DS98" s="21">
        <v>120.5</v>
      </c>
      <c r="DT98" s="21">
        <v>105.5</v>
      </c>
      <c r="DU98" s="21"/>
      <c r="DV98" s="21"/>
      <c r="DW98" s="21"/>
      <c r="DX98" s="21"/>
      <c r="DY98" s="24">
        <v>0.35</v>
      </c>
      <c r="DZ98" s="21">
        <v>0.21</v>
      </c>
      <c r="EA98" s="21">
        <v>0.21</v>
      </c>
      <c r="EB98" s="21"/>
      <c r="EC98" s="21"/>
      <c r="ED98" s="21"/>
      <c r="EE98" s="21"/>
      <c r="EF98" s="78">
        <f t="shared" ref="EF98:EH98" si="438">DR98/DY98</f>
        <v>232.85714285714286</v>
      </c>
      <c r="EG98" s="79">
        <f t="shared" si="438"/>
        <v>573.80952380952385</v>
      </c>
      <c r="EH98" s="79">
        <f t="shared" si="438"/>
        <v>502.38095238095241</v>
      </c>
      <c r="EI98" s="79"/>
      <c r="EJ98" s="79"/>
      <c r="EK98" s="79"/>
      <c r="EL98" s="79"/>
      <c r="EM98" s="24">
        <v>0</v>
      </c>
      <c r="EN98" s="21">
        <v>0</v>
      </c>
      <c r="EO98" s="21">
        <v>0</v>
      </c>
      <c r="EP98" s="21"/>
      <c r="EQ98" s="21"/>
      <c r="ER98" s="21"/>
      <c r="ES98" s="21"/>
      <c r="ET98" s="24">
        <v>8</v>
      </c>
      <c r="EU98" s="21">
        <v>11</v>
      </c>
      <c r="EV98" s="21">
        <v>12</v>
      </c>
      <c r="EW98" s="21"/>
      <c r="EX98" s="21"/>
      <c r="EY98" s="21"/>
      <c r="EZ98" s="21"/>
      <c r="FA98" s="24">
        <v>14.8</v>
      </c>
      <c r="FB98" s="21">
        <v>19.3</v>
      </c>
      <c r="FC98" s="21">
        <v>19.3</v>
      </c>
      <c r="FD98" s="21"/>
      <c r="FE98" s="21"/>
      <c r="FF98" s="21"/>
      <c r="FG98" s="21"/>
      <c r="FH98" s="24">
        <v>15</v>
      </c>
      <c r="FI98" s="21">
        <v>15</v>
      </c>
      <c r="FJ98" s="21">
        <v>15</v>
      </c>
      <c r="FK98" s="21"/>
      <c r="FL98" s="21"/>
      <c r="FM98" s="21"/>
      <c r="FN98" s="21"/>
      <c r="FO98" s="24">
        <v>61</v>
      </c>
      <c r="FP98" s="21">
        <v>67</v>
      </c>
      <c r="FQ98" s="21">
        <v>65</v>
      </c>
      <c r="FR98" s="21"/>
      <c r="FS98" s="21"/>
      <c r="FT98" s="21"/>
      <c r="FU98" s="21"/>
      <c r="FV98" s="24" t="s">
        <v>345</v>
      </c>
      <c r="FW98" s="21" t="s">
        <v>311</v>
      </c>
      <c r="FX98" s="21" t="s">
        <v>430</v>
      </c>
      <c r="FY98" s="21"/>
      <c r="FZ98" s="21"/>
      <c r="GA98" s="21"/>
      <c r="GB98" s="21"/>
      <c r="GC98" s="24">
        <v>294</v>
      </c>
      <c r="GD98" s="21">
        <v>278</v>
      </c>
      <c r="GE98" s="21">
        <v>257</v>
      </c>
      <c r="GF98" s="21"/>
      <c r="GG98" s="21"/>
      <c r="GH98" s="21"/>
      <c r="GI98" s="21"/>
      <c r="GJ98" s="24">
        <v>730</v>
      </c>
      <c r="GK98" s="21">
        <v>1820</v>
      </c>
      <c r="GL98" s="21">
        <v>1700</v>
      </c>
      <c r="GM98" s="21"/>
      <c r="GN98" s="21"/>
      <c r="GO98" s="21"/>
      <c r="GP98" s="21"/>
      <c r="GQ98" s="6"/>
      <c r="GR98" s="24">
        <v>17</v>
      </c>
      <c r="GS98" s="21">
        <v>90</v>
      </c>
      <c r="GT98" s="24">
        <v>15</v>
      </c>
      <c r="GU98" s="21">
        <v>80</v>
      </c>
      <c r="GV98" s="24">
        <v>15</v>
      </c>
      <c r="GW98" s="21">
        <v>80</v>
      </c>
      <c r="GX98" s="24"/>
      <c r="GY98" s="21"/>
      <c r="GZ98" s="24"/>
      <c r="HA98" s="21"/>
      <c r="HB98" s="24"/>
      <c r="HC98" s="21"/>
      <c r="HD98" s="24"/>
      <c r="HE98" s="21"/>
      <c r="HF98" s="6"/>
      <c r="HG98" s="21">
        <v>60</v>
      </c>
      <c r="HH98" s="21">
        <v>101</v>
      </c>
      <c r="HI98" s="21">
        <v>82</v>
      </c>
      <c r="HJ98" s="21">
        <v>36.6</v>
      </c>
      <c r="HK98" s="21">
        <v>2</v>
      </c>
      <c r="HL98" s="21">
        <v>81.5</v>
      </c>
      <c r="HM98" s="21">
        <v>0.21</v>
      </c>
      <c r="HN98" s="21">
        <v>30</v>
      </c>
      <c r="HO98" s="21">
        <v>47.61</v>
      </c>
      <c r="HP98" s="21">
        <v>6.08</v>
      </c>
      <c r="HQ98" s="21">
        <v>3.27</v>
      </c>
      <c r="HR98" s="21">
        <v>138</v>
      </c>
      <c r="HS98" s="21">
        <v>16</v>
      </c>
      <c r="HT98" s="21">
        <v>14.8</v>
      </c>
      <c r="HU98" s="21">
        <v>15</v>
      </c>
      <c r="HV98" s="6"/>
    </row>
    <row r="99" spans="1:239" ht="15.75" customHeight="1" x14ac:dyDescent="0.3">
      <c r="A99" s="3">
        <v>86</v>
      </c>
      <c r="B99" s="21" t="s">
        <v>635</v>
      </c>
      <c r="C99" s="22">
        <v>41332</v>
      </c>
      <c r="D99" s="22">
        <v>41332</v>
      </c>
      <c r="E99" s="21">
        <f t="shared" si="408"/>
        <v>0</v>
      </c>
      <c r="F99" s="21"/>
      <c r="G99" s="21" t="s">
        <v>907</v>
      </c>
      <c r="H99" s="23">
        <v>14493</v>
      </c>
      <c r="I99" s="21">
        <v>74</v>
      </c>
      <c r="J99" s="21">
        <v>165</v>
      </c>
      <c r="K99" s="21">
        <v>80</v>
      </c>
      <c r="L99" s="21" t="s">
        <v>908</v>
      </c>
      <c r="M99" s="21">
        <v>72</v>
      </c>
      <c r="N99" s="21">
        <v>86.1</v>
      </c>
      <c r="O99" s="21">
        <v>8</v>
      </c>
      <c r="P99" s="21" t="s">
        <v>548</v>
      </c>
      <c r="Q99" s="21">
        <v>2</v>
      </c>
      <c r="R99" s="21">
        <v>8</v>
      </c>
      <c r="S99" s="21" t="s">
        <v>548</v>
      </c>
      <c r="T99" s="21">
        <v>2</v>
      </c>
      <c r="U99" s="21">
        <v>8</v>
      </c>
      <c r="V99" s="21">
        <v>0</v>
      </c>
      <c r="W99" s="21">
        <v>0</v>
      </c>
      <c r="X99" s="6"/>
      <c r="Y99" s="24" t="s">
        <v>884</v>
      </c>
      <c r="Z99" s="21" t="s">
        <v>497</v>
      </c>
      <c r="AA99" s="25">
        <v>2</v>
      </c>
      <c r="AB99" s="25" t="s">
        <v>486</v>
      </c>
      <c r="AC99" s="21" t="s">
        <v>249</v>
      </c>
      <c r="AD99" s="21"/>
      <c r="AE99" s="21" t="s">
        <v>249</v>
      </c>
      <c r="AF99" s="21"/>
      <c r="AG99" s="21" t="s">
        <v>246</v>
      </c>
      <c r="AH99" s="21" t="s">
        <v>246</v>
      </c>
      <c r="AI99" s="21" t="s">
        <v>249</v>
      </c>
      <c r="AJ99" s="21" t="s">
        <v>249</v>
      </c>
      <c r="AK99" s="21">
        <v>0.06</v>
      </c>
      <c r="AL99" s="6"/>
      <c r="AM99" s="26" t="s">
        <v>350</v>
      </c>
      <c r="AN99" s="26"/>
      <c r="AO99" s="27">
        <v>0.06</v>
      </c>
      <c r="AP99" s="21">
        <v>0.1</v>
      </c>
      <c r="AQ99" s="21">
        <v>0.11</v>
      </c>
      <c r="AR99" s="21">
        <v>0.1</v>
      </c>
      <c r="AS99" s="21"/>
      <c r="AT99" s="21"/>
      <c r="AU99" s="21"/>
      <c r="AV99" s="21"/>
      <c r="AW99" s="21"/>
      <c r="AX99" s="28">
        <f t="shared" si="409"/>
        <v>0.66666666666666718</v>
      </c>
      <c r="AY99" s="28">
        <f t="shared" si="410"/>
        <v>0.35400640077266021</v>
      </c>
      <c r="AZ99" s="28">
        <f t="shared" si="411"/>
        <v>0.17677624630242494</v>
      </c>
      <c r="BA99" s="28">
        <f t="shared" ref="BA99:BB99" si="439">LOGEST(AP99:AQ99,AP$5:AQ$5)-1</f>
        <v>9.9999999999999867E-2</v>
      </c>
      <c r="BB99" s="28">
        <f t="shared" si="439"/>
        <v>-9.0909090909090828E-2</v>
      </c>
      <c r="BC99" s="28">
        <f t="shared" si="413"/>
        <v>0</v>
      </c>
      <c r="BD99" s="28">
        <f t="shared" ref="BD99:BF99" si="440">((AP99/AO99)*100)-100</f>
        <v>66.666666666666686</v>
      </c>
      <c r="BE99" s="28">
        <f t="shared" si="440"/>
        <v>9.9999999999999858</v>
      </c>
      <c r="BF99" s="28">
        <f t="shared" si="440"/>
        <v>-9.0909090909090793</v>
      </c>
      <c r="BG99" s="28">
        <f t="shared" si="415"/>
        <v>83.333333333333343</v>
      </c>
      <c r="BH99" s="28">
        <f t="shared" si="416"/>
        <v>66.666666666666686</v>
      </c>
      <c r="BI99" s="28">
        <f t="shared" si="417"/>
        <v>0</v>
      </c>
      <c r="BJ99" s="3">
        <f t="shared" ref="BJ99:BL99" si="441">AP99-AO99</f>
        <v>4.0000000000000008E-2</v>
      </c>
      <c r="BK99" s="3">
        <f t="shared" si="441"/>
        <v>9.999999999999995E-3</v>
      </c>
      <c r="BL99" s="3">
        <f t="shared" si="441"/>
        <v>-9.999999999999995E-3</v>
      </c>
      <c r="BM99" s="3">
        <f t="shared" si="419"/>
        <v>0.05</v>
      </c>
      <c r="BN99" s="3">
        <f t="shared" si="420"/>
        <v>4.0000000000000008E-2</v>
      </c>
      <c r="BO99" s="3">
        <f t="shared" si="421"/>
        <v>0</v>
      </c>
      <c r="BP99" s="24">
        <v>2</v>
      </c>
      <c r="BQ99" s="21">
        <v>142.1</v>
      </c>
      <c r="BR99" s="21"/>
      <c r="BS99" s="21"/>
      <c r="BT99" s="21"/>
      <c r="BU99" s="21"/>
      <c r="BV99" s="21"/>
      <c r="BW99" s="24">
        <v>36.5</v>
      </c>
      <c r="BX99" s="21">
        <v>36.5</v>
      </c>
      <c r="BY99" s="21">
        <v>36</v>
      </c>
      <c r="BZ99" s="21">
        <v>36</v>
      </c>
      <c r="CA99" s="21"/>
      <c r="CB99" s="21"/>
      <c r="CC99" s="21"/>
      <c r="CD99" s="21"/>
      <c r="CE99" s="21"/>
      <c r="CF99" s="6"/>
      <c r="CG99" s="24" t="s">
        <v>909</v>
      </c>
      <c r="CH99" s="21"/>
      <c r="CI99" s="21"/>
      <c r="CJ99" s="21"/>
      <c r="CK99" s="21"/>
      <c r="CL99" s="21"/>
      <c r="CM99" s="21"/>
      <c r="CN99" s="24" t="s">
        <v>607</v>
      </c>
      <c r="CO99" s="21"/>
      <c r="CP99" s="21"/>
      <c r="CQ99" s="21"/>
      <c r="CR99" s="21"/>
      <c r="CS99" s="21"/>
      <c r="CT99" s="21"/>
      <c r="CU99" s="24">
        <v>1</v>
      </c>
      <c r="CV99" s="21"/>
      <c r="CW99" s="21"/>
      <c r="CX99" s="21"/>
      <c r="CY99" s="21"/>
      <c r="CZ99" s="21"/>
      <c r="DA99" s="21"/>
      <c r="DB99" s="24" t="s">
        <v>607</v>
      </c>
      <c r="DC99" s="21"/>
      <c r="DD99" s="21"/>
      <c r="DE99" s="21"/>
      <c r="DF99" s="21"/>
      <c r="DG99" s="21"/>
      <c r="DH99" s="21"/>
      <c r="DI99" s="24" t="s">
        <v>910</v>
      </c>
      <c r="DJ99" s="21" t="s">
        <v>631</v>
      </c>
      <c r="DK99" s="21"/>
      <c r="DL99" s="21"/>
      <c r="DM99" s="21"/>
      <c r="DN99" s="21"/>
      <c r="DO99" s="21"/>
      <c r="DP99" s="26" t="s">
        <v>607</v>
      </c>
      <c r="DQ99" s="6"/>
      <c r="DR99" s="24">
        <v>162.5</v>
      </c>
      <c r="DS99" s="21">
        <v>128.6</v>
      </c>
      <c r="DT99" s="21"/>
      <c r="DU99" s="21"/>
      <c r="DV99" s="21"/>
      <c r="DW99" s="21"/>
      <c r="DX99" s="21"/>
      <c r="DY99" s="24">
        <v>0.5</v>
      </c>
      <c r="DZ99" s="21">
        <v>0.45</v>
      </c>
      <c r="EA99" s="21"/>
      <c r="EB99" s="21"/>
      <c r="EC99" s="21"/>
      <c r="ED99" s="21"/>
      <c r="EE99" s="21"/>
      <c r="EF99" s="78">
        <f t="shared" ref="EF99:EG99" si="442">DR99/DY99</f>
        <v>325</v>
      </c>
      <c r="EG99" s="79">
        <f t="shared" si="442"/>
        <v>285.77777777777777</v>
      </c>
      <c r="EH99" s="79"/>
      <c r="EI99" s="79"/>
      <c r="EJ99" s="79"/>
      <c r="EK99" s="79"/>
      <c r="EL99" s="79"/>
      <c r="EM99" s="24">
        <v>1</v>
      </c>
      <c r="EN99" s="21">
        <v>1</v>
      </c>
      <c r="EO99" s="21"/>
      <c r="EP99" s="21"/>
      <c r="EQ99" s="21"/>
      <c r="ER99" s="21"/>
      <c r="ES99" s="21"/>
      <c r="ET99" s="24">
        <v>134</v>
      </c>
      <c r="EU99" s="21">
        <v>129</v>
      </c>
      <c r="EV99" s="21"/>
      <c r="EW99" s="21"/>
      <c r="EX99" s="21"/>
      <c r="EY99" s="21"/>
      <c r="EZ99" s="21"/>
      <c r="FA99" s="24">
        <v>11.9</v>
      </c>
      <c r="FB99" s="21">
        <v>13</v>
      </c>
      <c r="FC99" s="21"/>
      <c r="FD99" s="21"/>
      <c r="FE99" s="21"/>
      <c r="FF99" s="21"/>
      <c r="FG99" s="21"/>
      <c r="FH99" s="24">
        <v>10</v>
      </c>
      <c r="FI99" s="21">
        <v>11</v>
      </c>
      <c r="FJ99" s="21"/>
      <c r="FK99" s="21"/>
      <c r="FL99" s="21"/>
      <c r="FM99" s="21"/>
      <c r="FN99" s="21"/>
      <c r="FO99" s="24">
        <v>65</v>
      </c>
      <c r="FP99" s="21">
        <v>73</v>
      </c>
      <c r="FQ99" s="21"/>
      <c r="FR99" s="21"/>
      <c r="FS99" s="21"/>
      <c r="FT99" s="21"/>
      <c r="FU99" s="21"/>
      <c r="FV99" s="24">
        <v>0</v>
      </c>
      <c r="FW99" s="21">
        <v>0</v>
      </c>
      <c r="FX99" s="21"/>
      <c r="FY99" s="21"/>
      <c r="FZ99" s="21"/>
      <c r="GA99" s="21"/>
      <c r="GB99" s="21"/>
      <c r="GC99" s="24">
        <v>26</v>
      </c>
      <c r="GD99" s="21">
        <v>30</v>
      </c>
      <c r="GE99" s="21"/>
      <c r="GF99" s="21"/>
      <c r="GG99" s="21"/>
      <c r="GH99" s="21"/>
      <c r="GI99" s="21"/>
      <c r="GJ99" s="24">
        <v>700</v>
      </c>
      <c r="GK99" s="21">
        <v>820</v>
      </c>
      <c r="GL99" s="21"/>
      <c r="GM99" s="21"/>
      <c r="GN99" s="21"/>
      <c r="GO99" s="21"/>
      <c r="GP99" s="21"/>
      <c r="GQ99" s="6"/>
      <c r="GR99" s="24">
        <v>12</v>
      </c>
      <c r="GS99" s="21">
        <v>45</v>
      </c>
      <c r="GT99" s="24">
        <v>13</v>
      </c>
      <c r="GU99" s="21">
        <v>55</v>
      </c>
      <c r="GV99" s="24"/>
      <c r="GW99" s="21"/>
      <c r="GX99" s="24"/>
      <c r="GY99" s="21"/>
      <c r="GZ99" s="24"/>
      <c r="HA99" s="21"/>
      <c r="HB99" s="24"/>
      <c r="HC99" s="21"/>
      <c r="HD99" s="24"/>
      <c r="HE99" s="21"/>
      <c r="HF99" s="6"/>
      <c r="HG99" s="21">
        <v>74</v>
      </c>
      <c r="HH99" s="21">
        <v>41</v>
      </c>
      <c r="HI99" s="21">
        <v>54</v>
      </c>
      <c r="HJ99" s="21">
        <v>36.4</v>
      </c>
      <c r="HK99" s="21">
        <v>1</v>
      </c>
      <c r="HL99" s="21">
        <v>88.3</v>
      </c>
      <c r="HM99" s="21">
        <v>0.5</v>
      </c>
      <c r="HN99" s="21">
        <v>10</v>
      </c>
      <c r="HO99" s="21">
        <v>10.36</v>
      </c>
      <c r="HP99" s="21">
        <v>10.07</v>
      </c>
      <c r="HQ99" s="21">
        <v>3.99</v>
      </c>
      <c r="HR99" s="21">
        <v>127</v>
      </c>
      <c r="HS99" s="21">
        <v>25.5</v>
      </c>
      <c r="HT99" s="21">
        <v>11.9</v>
      </c>
      <c r="HU99" s="21">
        <v>10</v>
      </c>
      <c r="HV99" s="6"/>
    </row>
    <row r="100" spans="1:239" ht="15.75" customHeight="1" x14ac:dyDescent="0.3">
      <c r="A100" s="3">
        <v>87</v>
      </c>
      <c r="B100" s="21" t="s">
        <v>626</v>
      </c>
      <c r="C100" s="22">
        <v>41322</v>
      </c>
      <c r="D100" s="22">
        <v>41325</v>
      </c>
      <c r="E100" s="21">
        <f t="shared" si="408"/>
        <v>3</v>
      </c>
      <c r="F100" s="21"/>
      <c r="G100" s="21" t="s">
        <v>432</v>
      </c>
      <c r="H100" s="23">
        <v>11015</v>
      </c>
      <c r="I100" s="21">
        <v>83</v>
      </c>
      <c r="J100" s="21">
        <v>175</v>
      </c>
      <c r="K100" s="21">
        <v>75</v>
      </c>
      <c r="L100" s="21" t="s">
        <v>911</v>
      </c>
      <c r="M100" s="21">
        <v>74</v>
      </c>
      <c r="N100" s="21">
        <v>88</v>
      </c>
      <c r="O100" s="21">
        <v>9</v>
      </c>
      <c r="P100" s="21" t="s">
        <v>912</v>
      </c>
      <c r="Q100" s="21">
        <v>1</v>
      </c>
      <c r="R100" s="21">
        <v>9</v>
      </c>
      <c r="S100" s="21" t="s">
        <v>912</v>
      </c>
      <c r="T100" s="21">
        <v>1</v>
      </c>
      <c r="U100" s="21">
        <v>4</v>
      </c>
      <c r="V100" s="21">
        <v>5</v>
      </c>
      <c r="W100" s="21">
        <v>0</v>
      </c>
      <c r="X100" s="6"/>
      <c r="Y100" s="24" t="s">
        <v>884</v>
      </c>
      <c r="Z100" s="21" t="s">
        <v>549</v>
      </c>
      <c r="AA100" s="25"/>
      <c r="AB100" s="25"/>
      <c r="AC100" s="21" t="s">
        <v>249</v>
      </c>
      <c r="AD100" s="21"/>
      <c r="AE100" s="21" t="s">
        <v>246</v>
      </c>
      <c r="AF100" s="21" t="s">
        <v>248</v>
      </c>
      <c r="AG100" s="21" t="s">
        <v>246</v>
      </c>
      <c r="AH100" s="21" t="s">
        <v>246</v>
      </c>
      <c r="AI100" s="21" t="s">
        <v>246</v>
      </c>
      <c r="AJ100" s="21" t="s">
        <v>249</v>
      </c>
      <c r="AK100" s="21">
        <v>0.6</v>
      </c>
      <c r="AL100" s="6"/>
      <c r="AM100" s="26" t="s">
        <v>250</v>
      </c>
      <c r="AN100" s="26" t="s">
        <v>274</v>
      </c>
      <c r="AO100" s="27">
        <v>0.6</v>
      </c>
      <c r="AP100" s="21">
        <v>1.05</v>
      </c>
      <c r="AQ100" s="21">
        <v>1.89</v>
      </c>
      <c r="AR100" s="21">
        <v>0.96</v>
      </c>
      <c r="AS100" s="21">
        <v>0.9</v>
      </c>
      <c r="AT100" s="21">
        <v>0.73</v>
      </c>
      <c r="AU100" s="21">
        <v>0.5</v>
      </c>
      <c r="AV100" s="21">
        <v>0.37</v>
      </c>
      <c r="AW100" s="21">
        <v>0.37</v>
      </c>
      <c r="AX100" s="28">
        <f t="shared" si="409"/>
        <v>0.75000000000000044</v>
      </c>
      <c r="AY100" s="28">
        <f t="shared" si="410"/>
        <v>0.77482393492988488</v>
      </c>
      <c r="AZ100" s="28">
        <f t="shared" si="411"/>
        <v>0.22113378025363817</v>
      </c>
      <c r="BA100" s="28">
        <f t="shared" ref="BA100:BB100" si="443">LOGEST(AP100:AQ100,AP$5:AQ$5)-1</f>
        <v>0.80000000000000027</v>
      </c>
      <c r="BB100" s="28">
        <f t="shared" si="443"/>
        <v>-0.49206349206349209</v>
      </c>
      <c r="BC100" s="28">
        <f t="shared" si="413"/>
        <v>-4.3817112532484992E-2</v>
      </c>
      <c r="BD100" s="28">
        <f t="shared" ref="BD100:BF100" si="444">((AP100/AO100)*100)-100</f>
        <v>75.000000000000028</v>
      </c>
      <c r="BE100" s="28">
        <f t="shared" si="444"/>
        <v>79.999999999999972</v>
      </c>
      <c r="BF100" s="28">
        <f t="shared" si="444"/>
        <v>-49.206349206349209</v>
      </c>
      <c r="BG100" s="28">
        <f t="shared" si="415"/>
        <v>215</v>
      </c>
      <c r="BH100" s="28">
        <f t="shared" si="416"/>
        <v>60</v>
      </c>
      <c r="BI100" s="28">
        <f t="shared" si="417"/>
        <v>-8.5714285714285694</v>
      </c>
      <c r="BJ100" s="3">
        <f t="shared" ref="BJ100:BL100" si="445">AP100-AO100</f>
        <v>0.45000000000000007</v>
      </c>
      <c r="BK100" s="3">
        <f t="shared" si="445"/>
        <v>0.83999999999999986</v>
      </c>
      <c r="BL100" s="3">
        <f t="shared" si="445"/>
        <v>-0.92999999999999994</v>
      </c>
      <c r="BM100" s="3">
        <f t="shared" si="419"/>
        <v>1.29</v>
      </c>
      <c r="BN100" s="3">
        <f t="shared" si="420"/>
        <v>0.36</v>
      </c>
      <c r="BO100" s="3">
        <f t="shared" si="421"/>
        <v>-9.000000000000008E-2</v>
      </c>
      <c r="BP100" s="24"/>
      <c r="BQ100" s="21"/>
      <c r="BR100" s="21"/>
      <c r="BS100" s="21">
        <v>190</v>
      </c>
      <c r="BT100" s="21"/>
      <c r="BU100" s="21"/>
      <c r="BV100" s="21"/>
      <c r="BW100" s="24">
        <v>37.1</v>
      </c>
      <c r="BX100" s="21">
        <v>36.6</v>
      </c>
      <c r="BY100" s="21">
        <v>36.6</v>
      </c>
      <c r="BZ100" s="21">
        <v>36.5</v>
      </c>
      <c r="CA100" s="21">
        <v>36</v>
      </c>
      <c r="CB100" s="21">
        <v>36.4</v>
      </c>
      <c r="CC100" s="21">
        <v>36</v>
      </c>
      <c r="CD100" s="21">
        <v>37.1</v>
      </c>
      <c r="CE100" s="21">
        <v>37</v>
      </c>
      <c r="CF100" s="6"/>
      <c r="CG100" s="24" t="s">
        <v>913</v>
      </c>
      <c r="CH100" s="21"/>
      <c r="CI100" s="21"/>
      <c r="CJ100" s="21"/>
      <c r="CK100" s="21"/>
      <c r="CL100" s="21" t="s">
        <v>914</v>
      </c>
      <c r="CM100" s="21"/>
      <c r="CN100" s="24" t="s">
        <v>915</v>
      </c>
      <c r="CO100" s="21"/>
      <c r="CP100" s="21"/>
      <c r="CQ100" s="21"/>
      <c r="CR100" s="21"/>
      <c r="CS100" s="21" t="s">
        <v>916</v>
      </c>
      <c r="CT100" s="21"/>
      <c r="CU100" s="24">
        <v>2</v>
      </c>
      <c r="CV100" s="21"/>
      <c r="CW100" s="21"/>
      <c r="CX100" s="21"/>
      <c r="CY100" s="21"/>
      <c r="CZ100" s="21">
        <v>1</v>
      </c>
      <c r="DA100" s="21"/>
      <c r="DB100" s="24" t="s">
        <v>735</v>
      </c>
      <c r="DC100" s="21"/>
      <c r="DD100" s="21"/>
      <c r="DE100" s="21"/>
      <c r="DF100" s="21"/>
      <c r="DG100" s="21" t="s">
        <v>303</v>
      </c>
      <c r="DH100" s="21"/>
      <c r="DI100" s="24" t="s">
        <v>917</v>
      </c>
      <c r="DJ100" s="21" t="s">
        <v>917</v>
      </c>
      <c r="DK100" s="21" t="s">
        <v>918</v>
      </c>
      <c r="DL100" s="21" t="s">
        <v>917</v>
      </c>
      <c r="DM100" s="21" t="s">
        <v>855</v>
      </c>
      <c r="DN100" s="21" t="s">
        <v>465</v>
      </c>
      <c r="DO100" s="21" t="s">
        <v>465</v>
      </c>
      <c r="DP100" s="26">
        <v>8</v>
      </c>
      <c r="DQ100" s="6"/>
      <c r="DR100" s="24">
        <v>102.9</v>
      </c>
      <c r="DS100" s="21">
        <v>81.8</v>
      </c>
      <c r="DT100" s="21">
        <v>134.4</v>
      </c>
      <c r="DU100" s="21">
        <v>111</v>
      </c>
      <c r="DV100" s="21">
        <v>86.2</v>
      </c>
      <c r="DW100" s="21">
        <v>100</v>
      </c>
      <c r="DX100" s="21">
        <v>95</v>
      </c>
      <c r="DY100" s="24">
        <v>0.6</v>
      </c>
      <c r="DZ100" s="21">
        <v>0.6</v>
      </c>
      <c r="EA100" s="21">
        <v>0.7</v>
      </c>
      <c r="EB100" s="21">
        <v>0.4</v>
      </c>
      <c r="EC100" s="21">
        <v>0.5</v>
      </c>
      <c r="ED100" s="21">
        <v>0.4</v>
      </c>
      <c r="EE100" s="21">
        <v>0.4</v>
      </c>
      <c r="EF100" s="78">
        <f t="shared" ref="EF100:EL100" si="446">DR100/DY100</f>
        <v>171.50000000000003</v>
      </c>
      <c r="EG100" s="79">
        <f t="shared" si="446"/>
        <v>136.33333333333334</v>
      </c>
      <c r="EH100" s="79">
        <f t="shared" si="446"/>
        <v>192.00000000000003</v>
      </c>
      <c r="EI100" s="79">
        <f t="shared" si="446"/>
        <v>277.5</v>
      </c>
      <c r="EJ100" s="79">
        <f t="shared" si="446"/>
        <v>172.4</v>
      </c>
      <c r="EK100" s="79">
        <f t="shared" si="446"/>
        <v>250</v>
      </c>
      <c r="EL100" s="79">
        <f t="shared" si="446"/>
        <v>237.5</v>
      </c>
      <c r="EM100" s="24">
        <v>1</v>
      </c>
      <c r="EN100" s="21">
        <v>1</v>
      </c>
      <c r="EO100" s="21">
        <v>1</v>
      </c>
      <c r="EP100" s="21">
        <v>1</v>
      </c>
      <c r="EQ100" s="21">
        <v>1</v>
      </c>
      <c r="ER100" s="21">
        <v>0</v>
      </c>
      <c r="ES100" s="21">
        <v>0</v>
      </c>
      <c r="ET100" s="24">
        <v>122</v>
      </c>
      <c r="EU100" s="21">
        <v>141</v>
      </c>
      <c r="EV100" s="21">
        <v>127</v>
      </c>
      <c r="EW100" s="21">
        <v>185</v>
      </c>
      <c r="EX100" s="21">
        <v>196</v>
      </c>
      <c r="EY100" s="21">
        <v>188</v>
      </c>
      <c r="EZ100" s="21">
        <v>188</v>
      </c>
      <c r="FA100" s="24">
        <v>4.8</v>
      </c>
      <c r="FB100" s="21">
        <v>4.8</v>
      </c>
      <c r="FC100" s="21">
        <v>4.8</v>
      </c>
      <c r="FD100" s="21">
        <v>4.8</v>
      </c>
      <c r="FE100" s="21">
        <v>4.8</v>
      </c>
      <c r="FF100" s="21">
        <v>4.8</v>
      </c>
      <c r="FG100" s="21">
        <v>4.8</v>
      </c>
      <c r="FH100" s="24">
        <v>3</v>
      </c>
      <c r="FI100" s="21">
        <v>3</v>
      </c>
      <c r="FJ100" s="21">
        <v>3</v>
      </c>
      <c r="FK100" s="21">
        <v>4</v>
      </c>
      <c r="FL100" s="21">
        <v>5</v>
      </c>
      <c r="FM100" s="21">
        <v>7</v>
      </c>
      <c r="FN100" s="21">
        <v>8</v>
      </c>
      <c r="FO100" s="24">
        <v>66</v>
      </c>
      <c r="FP100" s="21">
        <v>70</v>
      </c>
      <c r="FQ100" s="21">
        <v>57</v>
      </c>
      <c r="FR100" s="21">
        <v>91</v>
      </c>
      <c r="FS100" s="21">
        <v>77</v>
      </c>
      <c r="FT100" s="21">
        <v>79</v>
      </c>
      <c r="FU100" s="21">
        <v>90</v>
      </c>
      <c r="FV100" s="24" t="s">
        <v>310</v>
      </c>
      <c r="FW100" s="21" t="s">
        <v>392</v>
      </c>
      <c r="FX100" s="21" t="s">
        <v>311</v>
      </c>
      <c r="FY100" s="21" t="s">
        <v>334</v>
      </c>
      <c r="FZ100" s="21">
        <v>0</v>
      </c>
      <c r="GA100" s="21">
        <v>0</v>
      </c>
      <c r="GB100" s="21">
        <v>0</v>
      </c>
      <c r="GC100" s="24">
        <v>84</v>
      </c>
      <c r="GD100" s="21">
        <v>80</v>
      </c>
      <c r="GE100" s="21">
        <v>91</v>
      </c>
      <c r="GF100" s="21">
        <v>78</v>
      </c>
      <c r="GG100" s="21">
        <v>64</v>
      </c>
      <c r="GH100" s="21">
        <v>65</v>
      </c>
      <c r="GI100" s="21">
        <v>65</v>
      </c>
      <c r="GJ100" s="24">
        <v>1390</v>
      </c>
      <c r="GK100" s="21">
        <v>2295</v>
      </c>
      <c r="GL100" s="21">
        <v>1125</v>
      </c>
      <c r="GM100" s="21">
        <v>1525</v>
      </c>
      <c r="GN100" s="21">
        <v>1900</v>
      </c>
      <c r="GO100" s="21">
        <v>3670</v>
      </c>
      <c r="GP100" s="21">
        <v>1110</v>
      </c>
      <c r="GQ100" s="6"/>
      <c r="GR100" s="24">
        <v>17</v>
      </c>
      <c r="GS100" s="21">
        <v>90</v>
      </c>
      <c r="GT100" s="24">
        <v>17</v>
      </c>
      <c r="GU100" s="21">
        <v>90</v>
      </c>
      <c r="GV100" s="24">
        <v>17</v>
      </c>
      <c r="GW100" s="21">
        <v>90</v>
      </c>
      <c r="GX100" s="24">
        <v>15</v>
      </c>
      <c r="GY100" s="21">
        <v>80</v>
      </c>
      <c r="GZ100" s="24">
        <v>13</v>
      </c>
      <c r="HA100" s="21">
        <v>55</v>
      </c>
      <c r="HB100" s="24">
        <v>11</v>
      </c>
      <c r="HC100" s="21">
        <v>45</v>
      </c>
      <c r="HD100" s="24">
        <v>11</v>
      </c>
      <c r="HE100" s="21">
        <v>45</v>
      </c>
      <c r="HF100" s="6"/>
      <c r="HG100" s="21">
        <v>83</v>
      </c>
      <c r="HH100" s="21">
        <v>114</v>
      </c>
      <c r="HI100" s="21">
        <v>174</v>
      </c>
      <c r="HJ100" s="21">
        <v>35.1</v>
      </c>
      <c r="HK100" s="21">
        <v>1</v>
      </c>
      <c r="HL100" s="21">
        <v>60.3</v>
      </c>
      <c r="HM100" s="21">
        <v>0.5</v>
      </c>
      <c r="HN100" s="21">
        <v>0</v>
      </c>
      <c r="HO100" s="21">
        <v>10.64</v>
      </c>
      <c r="HP100" s="21">
        <v>13.64</v>
      </c>
      <c r="HQ100" s="21">
        <v>3.13</v>
      </c>
      <c r="HR100" s="21">
        <v>138</v>
      </c>
      <c r="HS100" s="21">
        <v>23.3</v>
      </c>
      <c r="HT100" s="21">
        <v>5.2</v>
      </c>
      <c r="HU100" s="21">
        <v>3</v>
      </c>
      <c r="HV100" s="6"/>
    </row>
    <row r="101" spans="1:239" ht="15.75" customHeight="1" x14ac:dyDescent="0.3">
      <c r="A101" s="3">
        <v>88</v>
      </c>
      <c r="B101" s="21" t="s">
        <v>431</v>
      </c>
      <c r="C101" s="22">
        <v>41326</v>
      </c>
      <c r="D101" s="22">
        <v>41326</v>
      </c>
      <c r="E101" s="21">
        <f t="shared" si="408"/>
        <v>0</v>
      </c>
      <c r="F101" s="21"/>
      <c r="G101" s="21" t="s">
        <v>432</v>
      </c>
      <c r="H101" s="23">
        <v>15255</v>
      </c>
      <c r="I101" s="21">
        <v>71</v>
      </c>
      <c r="J101" s="21">
        <v>174</v>
      </c>
      <c r="K101" s="21">
        <v>78</v>
      </c>
      <c r="L101" s="21" t="s">
        <v>919</v>
      </c>
      <c r="M101" s="21">
        <v>50</v>
      </c>
      <c r="N101" s="21">
        <v>46.1</v>
      </c>
      <c r="O101" s="21">
        <v>8</v>
      </c>
      <c r="P101" s="21" t="s">
        <v>920</v>
      </c>
      <c r="Q101" s="21">
        <v>1</v>
      </c>
      <c r="R101" s="21">
        <v>16</v>
      </c>
      <c r="S101" s="21" t="s">
        <v>272</v>
      </c>
      <c r="T101" s="21">
        <v>1</v>
      </c>
      <c r="U101" s="21">
        <v>0</v>
      </c>
      <c r="V101" s="21">
        <v>0</v>
      </c>
      <c r="W101" s="21">
        <v>7</v>
      </c>
      <c r="X101" s="6"/>
      <c r="Y101" s="24" t="s">
        <v>513</v>
      </c>
      <c r="Z101" s="21" t="s">
        <v>819</v>
      </c>
      <c r="AA101" s="25">
        <v>1</v>
      </c>
      <c r="AB101" s="25"/>
      <c r="AC101" s="21" t="s">
        <v>249</v>
      </c>
      <c r="AD101" s="21"/>
      <c r="AE101" s="21" t="s">
        <v>249</v>
      </c>
      <c r="AF101" s="21"/>
      <c r="AG101" s="21" t="s">
        <v>249</v>
      </c>
      <c r="AH101" s="21" t="s">
        <v>246</v>
      </c>
      <c r="AI101" s="21" t="s">
        <v>249</v>
      </c>
      <c r="AJ101" s="21" t="s">
        <v>246</v>
      </c>
      <c r="AK101" s="21">
        <v>52.6</v>
      </c>
      <c r="AL101" s="6"/>
      <c r="AM101" s="26" t="s">
        <v>250</v>
      </c>
      <c r="AN101" s="26" t="s">
        <v>274</v>
      </c>
      <c r="AO101" s="27">
        <v>52.6</v>
      </c>
      <c r="AP101" s="21">
        <v>55.17</v>
      </c>
      <c r="AQ101" s="21">
        <v>59.1</v>
      </c>
      <c r="AR101" s="21">
        <v>52.01</v>
      </c>
      <c r="AS101" s="21">
        <v>28.5</v>
      </c>
      <c r="AT101" s="21">
        <v>18.04</v>
      </c>
      <c r="AU101" s="21">
        <v>10</v>
      </c>
      <c r="AV101" s="21">
        <v>5.53</v>
      </c>
      <c r="AW101" s="21">
        <v>3.09</v>
      </c>
      <c r="AX101" s="28">
        <f t="shared" si="409"/>
        <v>4.8859315589353969E-2</v>
      </c>
      <c r="AY101" s="28">
        <f t="shared" si="410"/>
        <v>5.998780393299441E-2</v>
      </c>
      <c r="AZ101" s="28">
        <f t="shared" si="411"/>
        <v>3.5032482052157476E-3</v>
      </c>
      <c r="BA101" s="28">
        <f t="shared" ref="BA101:BB101" si="447">LOGEST(AP101:AQ101,AP$5:AQ$5)-1</f>
        <v>7.1234366503534208E-2</v>
      </c>
      <c r="BB101" s="28">
        <f t="shared" si="447"/>
        <v>-0.11996615905245345</v>
      </c>
      <c r="BC101" s="28">
        <f t="shared" si="413"/>
        <v>-2.9061024518473144E-2</v>
      </c>
      <c r="BD101" s="28">
        <f t="shared" ref="BD101:BF101" si="448">((AP101/AO101)*100)-100</f>
        <v>4.8859315589353542</v>
      </c>
      <c r="BE101" s="28">
        <f t="shared" si="448"/>
        <v>7.1234366503534403</v>
      </c>
      <c r="BF101" s="28">
        <f t="shared" si="448"/>
        <v>-11.996615905245349</v>
      </c>
      <c r="BG101" s="28">
        <f t="shared" si="415"/>
        <v>12.357414448669203</v>
      </c>
      <c r="BH101" s="28">
        <f t="shared" si="416"/>
        <v>-1.121673003802286</v>
      </c>
      <c r="BI101" s="28">
        <f t="shared" si="417"/>
        <v>-5.7277505890882736</v>
      </c>
      <c r="BJ101" s="3">
        <f t="shared" ref="BJ101:BL101" si="449">AP101-AO101</f>
        <v>2.5700000000000003</v>
      </c>
      <c r="BK101" s="3">
        <f t="shared" si="449"/>
        <v>3.9299999999999997</v>
      </c>
      <c r="BL101" s="3">
        <f t="shared" si="449"/>
        <v>-7.0900000000000034</v>
      </c>
      <c r="BM101" s="3">
        <f t="shared" si="419"/>
        <v>6.5</v>
      </c>
      <c r="BN101" s="3">
        <f t="shared" si="420"/>
        <v>-0.59000000000000341</v>
      </c>
      <c r="BO101" s="3">
        <f t="shared" si="421"/>
        <v>-3.1600000000000037</v>
      </c>
      <c r="BP101" s="24">
        <v>276</v>
      </c>
      <c r="BQ101" s="21">
        <v>268.2</v>
      </c>
      <c r="BR101" s="21">
        <v>213</v>
      </c>
      <c r="BS101" s="21">
        <v>154.6</v>
      </c>
      <c r="BT101" s="21">
        <v>126</v>
      </c>
      <c r="BU101" s="21"/>
      <c r="BV101" s="21">
        <v>81</v>
      </c>
      <c r="BW101" s="24">
        <v>37</v>
      </c>
      <c r="BX101" s="21">
        <v>36</v>
      </c>
      <c r="BY101" s="21">
        <v>37.4</v>
      </c>
      <c r="BZ101" s="21">
        <v>36.9</v>
      </c>
      <c r="CA101" s="21">
        <v>36</v>
      </c>
      <c r="CB101" s="21">
        <v>35</v>
      </c>
      <c r="CC101" s="21">
        <v>36</v>
      </c>
      <c r="CD101" s="21">
        <v>35.9</v>
      </c>
      <c r="CE101" s="21">
        <v>35</v>
      </c>
      <c r="CF101" s="6"/>
      <c r="CG101" s="24" t="s">
        <v>871</v>
      </c>
      <c r="CH101" s="21"/>
      <c r="CI101" s="21"/>
      <c r="CJ101" s="21"/>
      <c r="CK101" s="21"/>
      <c r="CL101" s="21"/>
      <c r="CM101" s="21"/>
      <c r="CN101" s="24" t="s">
        <v>921</v>
      </c>
      <c r="CO101" s="21"/>
      <c r="CP101" s="21"/>
      <c r="CQ101" s="21"/>
      <c r="CR101" s="21"/>
      <c r="CS101" s="21"/>
      <c r="CT101" s="21"/>
      <c r="CU101" s="24">
        <v>1</v>
      </c>
      <c r="CV101" s="21"/>
      <c r="CW101" s="21"/>
      <c r="CX101" s="21"/>
      <c r="CY101" s="21"/>
      <c r="CZ101" s="21"/>
      <c r="DA101" s="21"/>
      <c r="DB101" s="24" t="s">
        <v>735</v>
      </c>
      <c r="DC101" s="21"/>
      <c r="DD101" s="21"/>
      <c r="DE101" s="21"/>
      <c r="DF101" s="21"/>
      <c r="DG101" s="21"/>
      <c r="DH101" s="21"/>
      <c r="DI101" s="24" t="s">
        <v>922</v>
      </c>
      <c r="DJ101" s="21" t="s">
        <v>593</v>
      </c>
      <c r="DK101" s="21" t="s">
        <v>593</v>
      </c>
      <c r="DL101" s="21" t="s">
        <v>593</v>
      </c>
      <c r="DM101" s="21" t="s">
        <v>284</v>
      </c>
      <c r="DN101" s="21" t="s">
        <v>284</v>
      </c>
      <c r="DO101" s="21" t="s">
        <v>284</v>
      </c>
      <c r="DP101" s="26">
        <v>8</v>
      </c>
      <c r="DQ101" s="6"/>
      <c r="DR101" s="24">
        <v>181.8</v>
      </c>
      <c r="DS101" s="21">
        <v>86.4</v>
      </c>
      <c r="DT101" s="21">
        <v>78.8</v>
      </c>
      <c r="DU101" s="21">
        <v>59</v>
      </c>
      <c r="DV101" s="21">
        <v>116.5</v>
      </c>
      <c r="DW101" s="21">
        <v>126</v>
      </c>
      <c r="DX101" s="21">
        <v>150</v>
      </c>
      <c r="DY101" s="24">
        <v>0.3</v>
      </c>
      <c r="DZ101" s="21">
        <v>0.3</v>
      </c>
      <c r="EA101" s="21">
        <v>0.3</v>
      </c>
      <c r="EB101" s="21">
        <v>0.3</v>
      </c>
      <c r="EC101" s="21">
        <v>0.3</v>
      </c>
      <c r="ED101" s="21">
        <v>0.3</v>
      </c>
      <c r="EE101" s="21">
        <v>0.3</v>
      </c>
      <c r="EF101" s="78">
        <f t="shared" ref="EF101:EL101" si="450">DR101/DY101</f>
        <v>606.00000000000011</v>
      </c>
      <c r="EG101" s="79">
        <f t="shared" si="450"/>
        <v>288.00000000000006</v>
      </c>
      <c r="EH101" s="79">
        <f t="shared" si="450"/>
        <v>262.66666666666669</v>
      </c>
      <c r="EI101" s="79">
        <f t="shared" si="450"/>
        <v>196.66666666666669</v>
      </c>
      <c r="EJ101" s="79">
        <f t="shared" si="450"/>
        <v>388.33333333333337</v>
      </c>
      <c r="EK101" s="79">
        <f t="shared" si="450"/>
        <v>420</v>
      </c>
      <c r="EL101" s="79">
        <f t="shared" si="450"/>
        <v>500</v>
      </c>
      <c r="EM101" s="24">
        <v>0</v>
      </c>
      <c r="EN101" s="21">
        <v>0</v>
      </c>
      <c r="EO101" s="21">
        <v>0</v>
      </c>
      <c r="EP101" s="21">
        <v>0</v>
      </c>
      <c r="EQ101" s="21">
        <v>0</v>
      </c>
      <c r="ER101" s="21">
        <v>0</v>
      </c>
      <c r="ES101" s="21">
        <v>0</v>
      </c>
      <c r="ET101" s="24">
        <v>132</v>
      </c>
      <c r="EU101" s="21">
        <v>129</v>
      </c>
      <c r="EV101" s="21">
        <v>161</v>
      </c>
      <c r="EW101" s="21">
        <v>204</v>
      </c>
      <c r="EX101" s="21">
        <v>197</v>
      </c>
      <c r="EY101" s="21">
        <v>144</v>
      </c>
      <c r="EZ101" s="21">
        <v>111</v>
      </c>
      <c r="FA101" s="24">
        <v>9</v>
      </c>
      <c r="FB101" s="21">
        <v>10.8</v>
      </c>
      <c r="FC101" s="21">
        <v>10.6</v>
      </c>
      <c r="FD101" s="21">
        <v>10.7</v>
      </c>
      <c r="FE101" s="21">
        <v>10.1</v>
      </c>
      <c r="FF101" s="21">
        <v>10.1</v>
      </c>
      <c r="FG101" s="21">
        <v>8</v>
      </c>
      <c r="FH101" s="24">
        <v>15</v>
      </c>
      <c r="FI101" s="21">
        <v>15</v>
      </c>
      <c r="FJ101" s="21">
        <v>15</v>
      </c>
      <c r="FK101" s="21">
        <v>15</v>
      </c>
      <c r="FL101" s="21">
        <v>15</v>
      </c>
      <c r="FM101" s="21">
        <v>15</v>
      </c>
      <c r="FN101" s="21">
        <v>15</v>
      </c>
      <c r="FO101" s="24">
        <v>93</v>
      </c>
      <c r="FP101" s="21">
        <v>76</v>
      </c>
      <c r="FQ101" s="21">
        <v>77</v>
      </c>
      <c r="FR101" s="21">
        <v>83</v>
      </c>
      <c r="FS101" s="21">
        <v>58</v>
      </c>
      <c r="FT101" s="21">
        <v>90</v>
      </c>
      <c r="FU101" s="21">
        <v>78</v>
      </c>
      <c r="FV101" s="24">
        <v>0</v>
      </c>
      <c r="FW101" s="21">
        <v>0</v>
      </c>
      <c r="FX101" s="21">
        <v>0</v>
      </c>
      <c r="FY101" s="21">
        <v>0</v>
      </c>
      <c r="FZ101" s="21">
        <v>0</v>
      </c>
      <c r="GA101" s="21">
        <v>0</v>
      </c>
      <c r="GB101" s="21">
        <v>0</v>
      </c>
      <c r="GC101" s="24">
        <v>354</v>
      </c>
      <c r="GD101" s="21">
        <v>428</v>
      </c>
      <c r="GE101" s="21">
        <v>313</v>
      </c>
      <c r="GF101" s="21">
        <v>306</v>
      </c>
      <c r="GG101" s="21">
        <v>273</v>
      </c>
      <c r="GH101" s="21">
        <v>280</v>
      </c>
      <c r="GI101" s="21">
        <v>273</v>
      </c>
      <c r="GJ101" s="24">
        <v>75</v>
      </c>
      <c r="GK101" s="21">
        <v>65</v>
      </c>
      <c r="GL101" s="21">
        <v>25</v>
      </c>
      <c r="GM101" s="21">
        <v>513</v>
      </c>
      <c r="GN101" s="21">
        <v>20</v>
      </c>
      <c r="GO101" s="21">
        <v>0</v>
      </c>
      <c r="GP101" s="21">
        <v>0</v>
      </c>
      <c r="GQ101" s="6"/>
      <c r="GR101" s="24">
        <v>8</v>
      </c>
      <c r="GS101" s="21">
        <v>18</v>
      </c>
      <c r="GT101" s="24">
        <v>10</v>
      </c>
      <c r="GU101" s="21">
        <v>45</v>
      </c>
      <c r="GV101" s="24">
        <v>9</v>
      </c>
      <c r="GW101" s="21">
        <v>18</v>
      </c>
      <c r="GX101" s="24">
        <v>9</v>
      </c>
      <c r="GY101" s="21">
        <v>18</v>
      </c>
      <c r="GZ101" s="24">
        <v>9</v>
      </c>
      <c r="HA101" s="21">
        <v>18</v>
      </c>
      <c r="HB101" s="24">
        <v>8</v>
      </c>
      <c r="HC101" s="21">
        <v>18</v>
      </c>
      <c r="HD101" s="24">
        <v>8</v>
      </c>
      <c r="HE101" s="21">
        <v>18</v>
      </c>
      <c r="HF101" s="6"/>
      <c r="HG101" s="21">
        <v>71</v>
      </c>
      <c r="HH101" s="21">
        <v>105</v>
      </c>
      <c r="HI101" s="21">
        <v>131</v>
      </c>
      <c r="HJ101" s="21">
        <v>37.4</v>
      </c>
      <c r="HK101" s="21">
        <v>2</v>
      </c>
      <c r="HL101" s="21">
        <v>86.4</v>
      </c>
      <c r="HM101" s="21">
        <v>0.3</v>
      </c>
      <c r="HN101" s="21">
        <v>0</v>
      </c>
      <c r="HO101" s="21">
        <v>48.17</v>
      </c>
      <c r="HP101" s="21">
        <v>10.15</v>
      </c>
      <c r="HQ101" s="21">
        <v>3.43</v>
      </c>
      <c r="HR101" s="21">
        <v>127.1</v>
      </c>
      <c r="HS101" s="21">
        <v>18.2</v>
      </c>
      <c r="HT101" s="21">
        <v>9</v>
      </c>
      <c r="HU101" s="21">
        <v>15</v>
      </c>
      <c r="HV101" s="6"/>
    </row>
    <row r="102" spans="1:239" ht="15.75" customHeight="1" x14ac:dyDescent="0.3">
      <c r="A102" s="3">
        <v>89</v>
      </c>
      <c r="B102" s="21" t="s">
        <v>874</v>
      </c>
      <c r="C102" s="22">
        <v>41329</v>
      </c>
      <c r="D102" s="22">
        <v>41329</v>
      </c>
      <c r="E102" s="21">
        <f t="shared" si="408"/>
        <v>0</v>
      </c>
      <c r="F102" s="21" t="s">
        <v>923</v>
      </c>
      <c r="G102" s="21" t="s">
        <v>924</v>
      </c>
      <c r="H102" s="23">
        <v>12374</v>
      </c>
      <c r="I102" s="21">
        <v>79</v>
      </c>
      <c r="J102" s="21">
        <v>180</v>
      </c>
      <c r="K102" s="21">
        <v>65</v>
      </c>
      <c r="L102" s="21" t="s">
        <v>421</v>
      </c>
      <c r="M102" s="21">
        <v>65</v>
      </c>
      <c r="N102" s="21">
        <v>76</v>
      </c>
      <c r="O102" s="21">
        <v>6</v>
      </c>
      <c r="P102" s="21" t="s">
        <v>548</v>
      </c>
      <c r="Q102" s="21">
        <v>2</v>
      </c>
      <c r="R102" s="21">
        <v>6</v>
      </c>
      <c r="S102" s="21" t="s">
        <v>548</v>
      </c>
      <c r="T102" s="21">
        <v>2</v>
      </c>
      <c r="U102" s="21">
        <v>6</v>
      </c>
      <c r="V102" s="21">
        <v>5</v>
      </c>
      <c r="W102" s="21">
        <v>0</v>
      </c>
      <c r="X102" s="6"/>
      <c r="Y102" s="24" t="s">
        <v>884</v>
      </c>
      <c r="Z102" s="21" t="s">
        <v>497</v>
      </c>
      <c r="AA102" s="25">
        <v>2</v>
      </c>
      <c r="AB102" s="25" t="s">
        <v>673</v>
      </c>
      <c r="AC102" s="21" t="s">
        <v>246</v>
      </c>
      <c r="AD102" s="21" t="s">
        <v>247</v>
      </c>
      <c r="AE102" s="21" t="s">
        <v>249</v>
      </c>
      <c r="AF102" s="21"/>
      <c r="AG102" s="21" t="s">
        <v>246</v>
      </c>
      <c r="AH102" s="21" t="s">
        <v>249</v>
      </c>
      <c r="AI102" s="21" t="s">
        <v>246</v>
      </c>
      <c r="AJ102" s="21" t="s">
        <v>246</v>
      </c>
      <c r="AK102" s="21">
        <v>3.83</v>
      </c>
      <c r="AL102" s="6"/>
      <c r="AM102" s="26" t="s">
        <v>250</v>
      </c>
      <c r="AN102" s="26" t="s">
        <v>251</v>
      </c>
      <c r="AO102" s="27">
        <v>22.62</v>
      </c>
      <c r="AP102" s="21">
        <v>28.94</v>
      </c>
      <c r="AQ102" s="21">
        <v>36.89</v>
      </c>
      <c r="AR102" s="21">
        <v>47.62</v>
      </c>
      <c r="AS102" s="21">
        <v>34</v>
      </c>
      <c r="AT102" s="21">
        <v>17.25</v>
      </c>
      <c r="AU102" s="21">
        <v>10.220000000000001</v>
      </c>
      <c r="AV102" s="21">
        <v>5.68</v>
      </c>
      <c r="AW102" s="21"/>
      <c r="AX102" s="28">
        <f t="shared" si="409"/>
        <v>0.2793987621573828</v>
      </c>
      <c r="AY102" s="28">
        <f t="shared" si="410"/>
        <v>0.27705037022782575</v>
      </c>
      <c r="AZ102" s="28">
        <f t="shared" si="411"/>
        <v>0.28094372336699225</v>
      </c>
      <c r="BA102" s="28">
        <f t="shared" ref="BA102:BB102" si="451">LOGEST(AP102:AQ102,AP$5:AQ$5)-1</f>
        <v>0.27470628887353099</v>
      </c>
      <c r="BB102" s="28">
        <f t="shared" si="451"/>
        <v>0.29086473298997029</v>
      </c>
      <c r="BC102" s="28">
        <f t="shared" si="413"/>
        <v>0.28276006845682811</v>
      </c>
      <c r="BD102" s="28">
        <f t="shared" ref="BD102:BF102" si="452">((AP102/AO102)*100)-100</f>
        <v>27.939876215738281</v>
      </c>
      <c r="BE102" s="28">
        <f t="shared" si="452"/>
        <v>27.470628887353143</v>
      </c>
      <c r="BF102" s="28">
        <f t="shared" si="452"/>
        <v>29.086473298997021</v>
      </c>
      <c r="BG102" s="28">
        <f t="shared" si="415"/>
        <v>63.085764809902741</v>
      </c>
      <c r="BH102" s="28">
        <f t="shared" si="416"/>
        <v>110.52166224580014</v>
      </c>
      <c r="BI102" s="28">
        <f t="shared" si="417"/>
        <v>64.54733932273669</v>
      </c>
      <c r="BJ102" s="3">
        <f t="shared" ref="BJ102:BL102" si="453">AP102-AO102</f>
        <v>6.32</v>
      </c>
      <c r="BK102" s="3">
        <f t="shared" si="453"/>
        <v>7.9499999999999993</v>
      </c>
      <c r="BL102" s="3">
        <f t="shared" si="453"/>
        <v>10.729999999999997</v>
      </c>
      <c r="BM102" s="3">
        <f t="shared" si="419"/>
        <v>14.27</v>
      </c>
      <c r="BN102" s="3">
        <f t="shared" si="420"/>
        <v>24.999999999999996</v>
      </c>
      <c r="BO102" s="3">
        <f t="shared" si="421"/>
        <v>18.679999999999996</v>
      </c>
      <c r="BP102" s="24">
        <v>307</v>
      </c>
      <c r="BQ102" s="21">
        <v>307</v>
      </c>
      <c r="BR102" s="21">
        <v>313</v>
      </c>
      <c r="BS102" s="21">
        <v>316</v>
      </c>
      <c r="BT102" s="21">
        <v>303</v>
      </c>
      <c r="BU102" s="21">
        <v>290.7</v>
      </c>
      <c r="BV102" s="21"/>
      <c r="BW102" s="24">
        <v>36</v>
      </c>
      <c r="BX102" s="21">
        <v>36.5</v>
      </c>
      <c r="BY102" s="21">
        <v>36.5</v>
      </c>
      <c r="BZ102" s="21">
        <v>36</v>
      </c>
      <c r="CA102" s="21">
        <v>36.4</v>
      </c>
      <c r="CB102" s="21">
        <v>37</v>
      </c>
      <c r="CC102" s="21">
        <v>36.9</v>
      </c>
      <c r="CD102" s="21">
        <v>37</v>
      </c>
      <c r="CE102" s="21"/>
      <c r="CF102" s="6"/>
      <c r="CG102" s="24" t="s">
        <v>925</v>
      </c>
      <c r="CH102" s="21"/>
      <c r="CI102" s="21" t="s">
        <v>926</v>
      </c>
      <c r="CJ102" s="21"/>
      <c r="CK102" s="21"/>
      <c r="CL102" s="21"/>
      <c r="CM102" s="21"/>
      <c r="CN102" s="24" t="s">
        <v>331</v>
      </c>
      <c r="CO102" s="21"/>
      <c r="CP102" s="21" t="s">
        <v>670</v>
      </c>
      <c r="CQ102" s="21"/>
      <c r="CR102" s="21"/>
      <c r="CS102" s="21"/>
      <c r="CT102" s="21"/>
      <c r="CU102" s="24">
        <v>2</v>
      </c>
      <c r="CV102" s="21"/>
      <c r="CW102" s="21">
        <v>1</v>
      </c>
      <c r="CX102" s="21"/>
      <c r="CY102" s="21"/>
      <c r="CZ102" s="21"/>
      <c r="DA102" s="21"/>
      <c r="DB102" s="24" t="s">
        <v>607</v>
      </c>
      <c r="DC102" s="21"/>
      <c r="DD102" s="21" t="s">
        <v>927</v>
      </c>
      <c r="DE102" s="21"/>
      <c r="DF102" s="21"/>
      <c r="DG102" s="21"/>
      <c r="DH102" s="21"/>
      <c r="DI102" s="24" t="s">
        <v>928</v>
      </c>
      <c r="DJ102" s="21" t="s">
        <v>929</v>
      </c>
      <c r="DK102" s="21" t="s">
        <v>930</v>
      </c>
      <c r="DL102" s="21" t="s">
        <v>930</v>
      </c>
      <c r="DM102" s="21" t="s">
        <v>931</v>
      </c>
      <c r="DN102" s="21" t="s">
        <v>932</v>
      </c>
      <c r="DO102" s="21"/>
      <c r="DP102" s="26" t="s">
        <v>673</v>
      </c>
      <c r="DQ102" s="6"/>
      <c r="DR102" s="24">
        <v>51.9</v>
      </c>
      <c r="DS102" s="21">
        <v>85</v>
      </c>
      <c r="DT102" s="21">
        <v>72</v>
      </c>
      <c r="DU102" s="21">
        <v>91.7</v>
      </c>
      <c r="DV102" s="21">
        <v>81</v>
      </c>
      <c r="DW102" s="21">
        <v>69.2</v>
      </c>
      <c r="DX102" s="21"/>
      <c r="DY102" s="24">
        <v>0.1</v>
      </c>
      <c r="DZ102" s="21">
        <v>0.8</v>
      </c>
      <c r="EA102" s="21">
        <v>0.8</v>
      </c>
      <c r="EB102" s="21">
        <v>0.6</v>
      </c>
      <c r="EC102" s="21">
        <v>0.5</v>
      </c>
      <c r="ED102" s="21">
        <v>0.5</v>
      </c>
      <c r="EE102" s="21"/>
      <c r="EF102" s="78">
        <f t="shared" ref="EF102:EK102" si="454">DR102/DY102</f>
        <v>519</v>
      </c>
      <c r="EG102" s="79">
        <f t="shared" si="454"/>
        <v>106.25</v>
      </c>
      <c r="EH102" s="79">
        <f t="shared" si="454"/>
        <v>90</v>
      </c>
      <c r="EI102" s="79">
        <f t="shared" si="454"/>
        <v>152.83333333333334</v>
      </c>
      <c r="EJ102" s="79">
        <f t="shared" si="454"/>
        <v>162</v>
      </c>
      <c r="EK102" s="79">
        <f t="shared" si="454"/>
        <v>138.4</v>
      </c>
      <c r="EL102" s="79"/>
      <c r="EM102" s="24">
        <v>0</v>
      </c>
      <c r="EN102" s="21">
        <v>0</v>
      </c>
      <c r="EO102" s="21">
        <v>0</v>
      </c>
      <c r="EP102" s="21">
        <v>1</v>
      </c>
      <c r="EQ102" s="21">
        <v>1</v>
      </c>
      <c r="ER102" s="21">
        <v>1</v>
      </c>
      <c r="ES102" s="21"/>
      <c r="ET102" s="24">
        <v>151</v>
      </c>
      <c r="EU102" s="21">
        <v>151</v>
      </c>
      <c r="EV102" s="21">
        <v>125</v>
      </c>
      <c r="EW102" s="21">
        <v>134</v>
      </c>
      <c r="EX102" s="21">
        <v>129</v>
      </c>
      <c r="EY102" s="21">
        <v>131</v>
      </c>
      <c r="EZ102" s="21"/>
      <c r="FA102" s="24">
        <v>9</v>
      </c>
      <c r="FB102" s="21">
        <v>7.7</v>
      </c>
      <c r="FC102" s="21">
        <v>6.9</v>
      </c>
      <c r="FD102" s="21">
        <v>18</v>
      </c>
      <c r="FE102" s="21">
        <v>18</v>
      </c>
      <c r="FF102" s="21">
        <v>19.3</v>
      </c>
      <c r="FG102" s="21"/>
      <c r="FH102" s="24">
        <v>11</v>
      </c>
      <c r="FI102" s="21">
        <v>3</v>
      </c>
      <c r="FJ102" s="21">
        <v>3</v>
      </c>
      <c r="FK102" s="21">
        <v>3</v>
      </c>
      <c r="FL102" s="21">
        <v>3</v>
      </c>
      <c r="FM102" s="21">
        <v>3</v>
      </c>
      <c r="FN102" s="21"/>
      <c r="FO102" s="24">
        <v>71</v>
      </c>
      <c r="FP102" s="21">
        <v>110</v>
      </c>
      <c r="FQ102" s="21">
        <v>68</v>
      </c>
      <c r="FR102" s="21">
        <v>65</v>
      </c>
      <c r="FS102" s="21">
        <v>71</v>
      </c>
      <c r="FT102" s="21">
        <v>68</v>
      </c>
      <c r="FU102" s="21"/>
      <c r="FV102" s="24" t="s">
        <v>311</v>
      </c>
      <c r="FW102" s="21" t="s">
        <v>296</v>
      </c>
      <c r="FX102" s="21" t="s">
        <v>933</v>
      </c>
      <c r="FY102" s="21" t="s">
        <v>295</v>
      </c>
      <c r="FZ102" s="21" t="s">
        <v>296</v>
      </c>
      <c r="GA102" s="21" t="s">
        <v>321</v>
      </c>
      <c r="GB102" s="21"/>
      <c r="GC102" s="24">
        <v>312</v>
      </c>
      <c r="GD102" s="21">
        <v>312</v>
      </c>
      <c r="GE102" s="21">
        <v>381</v>
      </c>
      <c r="GF102" s="21">
        <v>414</v>
      </c>
      <c r="GG102" s="21">
        <v>477</v>
      </c>
      <c r="GH102" s="21">
        <v>530</v>
      </c>
      <c r="GI102" s="21"/>
      <c r="GJ102" s="24">
        <v>145</v>
      </c>
      <c r="GK102" s="21">
        <v>1290</v>
      </c>
      <c r="GL102" s="21">
        <v>1320</v>
      </c>
      <c r="GM102" s="21">
        <v>2120</v>
      </c>
      <c r="GN102" s="21">
        <v>1340</v>
      </c>
      <c r="GO102" s="21">
        <v>110</v>
      </c>
      <c r="GP102" s="21"/>
      <c r="GQ102" s="6"/>
      <c r="GR102" s="24">
        <v>14</v>
      </c>
      <c r="GS102" s="21">
        <v>55</v>
      </c>
      <c r="GT102" s="24">
        <v>16</v>
      </c>
      <c r="GU102" s="21">
        <v>90</v>
      </c>
      <c r="GV102" s="24">
        <v>15</v>
      </c>
      <c r="GW102" s="21">
        <v>80</v>
      </c>
      <c r="GX102" s="24">
        <v>19</v>
      </c>
      <c r="GY102" s="21">
        <v>90</v>
      </c>
      <c r="GZ102" s="24">
        <v>19</v>
      </c>
      <c r="HA102" s="21">
        <v>90</v>
      </c>
      <c r="HB102" s="24">
        <v>19</v>
      </c>
      <c r="HC102" s="21">
        <v>90</v>
      </c>
      <c r="HD102" s="24"/>
      <c r="HE102" s="21"/>
      <c r="HF102" s="6"/>
      <c r="HG102" s="21">
        <v>79</v>
      </c>
      <c r="HH102" s="21">
        <v>121</v>
      </c>
      <c r="HI102" s="21">
        <v>74</v>
      </c>
      <c r="HJ102" s="21">
        <v>35</v>
      </c>
      <c r="HK102" s="21">
        <v>2</v>
      </c>
      <c r="HL102" s="21">
        <v>51.9</v>
      </c>
      <c r="HM102" s="21">
        <v>1</v>
      </c>
      <c r="HN102" s="21">
        <v>0</v>
      </c>
      <c r="HO102" s="21">
        <v>93.27</v>
      </c>
      <c r="HP102" s="21">
        <v>10.53</v>
      </c>
      <c r="HQ102" s="21">
        <v>3.12</v>
      </c>
      <c r="HR102" s="21">
        <v>163</v>
      </c>
      <c r="HS102" s="21">
        <v>18</v>
      </c>
      <c r="HT102" s="21">
        <v>8</v>
      </c>
      <c r="HU102" s="21">
        <v>15</v>
      </c>
      <c r="HV102" s="6"/>
    </row>
    <row r="103" spans="1:239" ht="15.75" customHeight="1" x14ac:dyDescent="0.3">
      <c r="A103" s="7">
        <v>90</v>
      </c>
      <c r="B103" s="42" t="s">
        <v>635</v>
      </c>
      <c r="C103" s="43">
        <v>41322</v>
      </c>
      <c r="D103" s="43">
        <v>41324</v>
      </c>
      <c r="E103" s="21">
        <f t="shared" si="408"/>
        <v>2</v>
      </c>
      <c r="F103" s="42"/>
      <c r="G103" s="42" t="s">
        <v>432</v>
      </c>
      <c r="H103" s="44">
        <v>13436</v>
      </c>
      <c r="I103" s="42">
        <v>76</v>
      </c>
      <c r="J103" s="42">
        <v>172</v>
      </c>
      <c r="K103" s="42">
        <v>78</v>
      </c>
      <c r="L103" s="42" t="s">
        <v>934</v>
      </c>
      <c r="M103" s="42">
        <v>90</v>
      </c>
      <c r="N103" s="42">
        <v>96.7</v>
      </c>
      <c r="O103" s="42">
        <v>16</v>
      </c>
      <c r="P103" s="42" t="s">
        <v>912</v>
      </c>
      <c r="Q103" s="42">
        <v>1</v>
      </c>
      <c r="R103" s="42">
        <v>16</v>
      </c>
      <c r="S103" s="42" t="s">
        <v>912</v>
      </c>
      <c r="T103" s="42">
        <v>1</v>
      </c>
      <c r="U103" s="42">
        <v>16</v>
      </c>
      <c r="V103" s="42">
        <v>9</v>
      </c>
      <c r="W103" s="42">
        <v>0</v>
      </c>
      <c r="X103" s="6"/>
      <c r="Y103" s="45" t="s">
        <v>513</v>
      </c>
      <c r="Z103" s="42" t="s">
        <v>815</v>
      </c>
      <c r="AA103" s="46">
        <v>1</v>
      </c>
      <c r="AB103" s="46"/>
      <c r="AC103" s="42" t="s">
        <v>246</v>
      </c>
      <c r="AD103" s="42" t="s">
        <v>247</v>
      </c>
      <c r="AE103" s="42" t="s">
        <v>246</v>
      </c>
      <c r="AF103" s="42" t="s">
        <v>248</v>
      </c>
      <c r="AG103" s="42" t="s">
        <v>246</v>
      </c>
      <c r="AH103" s="42" t="s">
        <v>246</v>
      </c>
      <c r="AI103" s="42" t="s">
        <v>246</v>
      </c>
      <c r="AJ103" s="42" t="s">
        <v>246</v>
      </c>
      <c r="AK103" s="42">
        <v>4.7</v>
      </c>
      <c r="AL103" s="6"/>
      <c r="AM103" s="48" t="s">
        <v>250</v>
      </c>
      <c r="AN103" s="48" t="s">
        <v>274</v>
      </c>
      <c r="AO103" s="27">
        <v>1.7</v>
      </c>
      <c r="AP103" s="21">
        <v>4.71</v>
      </c>
      <c r="AQ103" s="21">
        <v>5.82</v>
      </c>
      <c r="AR103" s="21">
        <v>6.45</v>
      </c>
      <c r="AS103" s="21">
        <v>8.65</v>
      </c>
      <c r="AT103" s="21">
        <v>10.9</v>
      </c>
      <c r="AU103" s="21">
        <v>5.46</v>
      </c>
      <c r="AV103" s="21">
        <v>3.19</v>
      </c>
      <c r="AW103" s="21">
        <v>2.08</v>
      </c>
      <c r="AX103" s="28">
        <f t="shared" si="409"/>
        <v>1.770588235294118</v>
      </c>
      <c r="AY103" s="28">
        <f t="shared" si="410"/>
        <v>0.85027819847846264</v>
      </c>
      <c r="AZ103" s="28">
        <f t="shared" si="411"/>
        <v>0.52378412854510459</v>
      </c>
      <c r="BA103" s="28">
        <f t="shared" ref="BA103:BB103" si="455">LOGEST(AP103:AQ103,AP$5:AQ$5)-1</f>
        <v>0.23566878980891715</v>
      </c>
      <c r="BB103" s="28">
        <f t="shared" si="455"/>
        <v>0.10824742268041243</v>
      </c>
      <c r="BC103" s="28">
        <f t="shared" si="413"/>
        <v>0.17022508586696983</v>
      </c>
      <c r="BD103" s="28">
        <f t="shared" ref="BD103:BF103" si="456">((AP103/AO103)*100)-100</f>
        <v>177.05882352941177</v>
      </c>
      <c r="BE103" s="28">
        <f t="shared" si="456"/>
        <v>23.566878980891744</v>
      </c>
      <c r="BF103" s="28">
        <f t="shared" si="456"/>
        <v>10.824742268041248</v>
      </c>
      <c r="BG103" s="28">
        <f t="shared" si="415"/>
        <v>242.35294117647061</v>
      </c>
      <c r="BH103" s="28">
        <f t="shared" si="416"/>
        <v>279.41176470588238</v>
      </c>
      <c r="BI103" s="28">
        <f t="shared" si="417"/>
        <v>36.942675159235677</v>
      </c>
      <c r="BJ103" s="3">
        <f t="shared" ref="BJ103:BL103" si="457">AP103-AO103</f>
        <v>3.01</v>
      </c>
      <c r="BK103" s="3">
        <f t="shared" si="457"/>
        <v>1.1100000000000003</v>
      </c>
      <c r="BL103" s="3">
        <f t="shared" si="457"/>
        <v>0.62999999999999989</v>
      </c>
      <c r="BM103" s="3">
        <f t="shared" si="419"/>
        <v>4.12</v>
      </c>
      <c r="BN103" s="3">
        <f t="shared" si="420"/>
        <v>4.75</v>
      </c>
      <c r="BO103" s="3">
        <f t="shared" si="421"/>
        <v>1.7400000000000002</v>
      </c>
      <c r="BP103" s="45"/>
      <c r="BQ103" s="42"/>
      <c r="BR103" s="42">
        <v>214.4</v>
      </c>
      <c r="BS103" s="42">
        <v>117</v>
      </c>
      <c r="BT103" s="42">
        <v>69</v>
      </c>
      <c r="BU103" s="42">
        <v>82.3</v>
      </c>
      <c r="BV103" s="42">
        <v>91.8</v>
      </c>
      <c r="BW103" s="45">
        <v>38.1</v>
      </c>
      <c r="BX103" s="42">
        <v>38.1</v>
      </c>
      <c r="BY103" s="42">
        <v>38.6</v>
      </c>
      <c r="BZ103" s="42">
        <v>38.4</v>
      </c>
      <c r="CA103" s="42">
        <v>37.4</v>
      </c>
      <c r="CB103" s="42">
        <v>36</v>
      </c>
      <c r="CC103" s="42">
        <v>36</v>
      </c>
      <c r="CD103" s="42">
        <v>36</v>
      </c>
      <c r="CE103" s="42">
        <v>37</v>
      </c>
      <c r="CF103" s="6"/>
      <c r="CG103" s="45" t="s">
        <v>935</v>
      </c>
      <c r="CH103" s="42"/>
      <c r="CI103" s="42"/>
      <c r="CJ103" s="42"/>
      <c r="CK103" s="42"/>
      <c r="CL103" s="42"/>
      <c r="CM103" s="42" t="s">
        <v>936</v>
      </c>
      <c r="CN103" s="45" t="s">
        <v>937</v>
      </c>
      <c r="CO103" s="42"/>
      <c r="CP103" s="42"/>
      <c r="CQ103" s="42"/>
      <c r="CR103" s="42"/>
      <c r="CS103" s="42"/>
      <c r="CT103" s="42" t="s">
        <v>938</v>
      </c>
      <c r="CU103" s="45">
        <v>2</v>
      </c>
      <c r="CV103" s="42"/>
      <c r="CW103" s="42"/>
      <c r="CX103" s="42"/>
      <c r="CY103" s="42"/>
      <c r="CZ103" s="42"/>
      <c r="DA103" s="42">
        <v>2</v>
      </c>
      <c r="DB103" s="45" t="s">
        <v>735</v>
      </c>
      <c r="DC103" s="42"/>
      <c r="DD103" s="42"/>
      <c r="DE103" s="42"/>
      <c r="DF103" s="42"/>
      <c r="DG103" s="42"/>
      <c r="DH103" s="42" t="s">
        <v>939</v>
      </c>
      <c r="DI103" s="45" t="s">
        <v>940</v>
      </c>
      <c r="DJ103" s="42" t="s">
        <v>940</v>
      </c>
      <c r="DK103" s="42" t="s">
        <v>940</v>
      </c>
      <c r="DL103" s="42" t="s">
        <v>940</v>
      </c>
      <c r="DM103" s="42" t="s">
        <v>940</v>
      </c>
      <c r="DN103" s="42" t="s">
        <v>940</v>
      </c>
      <c r="DO103" s="42" t="s">
        <v>940</v>
      </c>
      <c r="DP103" s="48">
        <v>8</v>
      </c>
      <c r="DQ103" s="6"/>
      <c r="DR103" s="45">
        <v>123.6</v>
      </c>
      <c r="DS103" s="42">
        <v>120</v>
      </c>
      <c r="DT103" s="42">
        <v>106.7</v>
      </c>
      <c r="DU103" s="42">
        <v>72</v>
      </c>
      <c r="DV103" s="42">
        <v>68.3</v>
      </c>
      <c r="DW103" s="42">
        <v>88</v>
      </c>
      <c r="DX103" s="42">
        <v>107.1</v>
      </c>
      <c r="DY103" s="45">
        <v>0.5</v>
      </c>
      <c r="DZ103" s="42">
        <v>0.5</v>
      </c>
      <c r="EA103" s="42">
        <v>0.5</v>
      </c>
      <c r="EB103" s="42">
        <v>0.4</v>
      </c>
      <c r="EC103" s="42">
        <v>0.5</v>
      </c>
      <c r="ED103" s="42">
        <v>0.45</v>
      </c>
      <c r="EE103" s="42">
        <v>0.5</v>
      </c>
      <c r="EF103" s="78">
        <f t="shared" ref="EF103:EL103" si="458">DR103/DY103</f>
        <v>247.2</v>
      </c>
      <c r="EG103" s="79">
        <f t="shared" si="458"/>
        <v>240</v>
      </c>
      <c r="EH103" s="79">
        <f t="shared" si="458"/>
        <v>213.4</v>
      </c>
      <c r="EI103" s="79">
        <f t="shared" si="458"/>
        <v>180</v>
      </c>
      <c r="EJ103" s="79">
        <f t="shared" si="458"/>
        <v>136.6</v>
      </c>
      <c r="EK103" s="79">
        <f t="shared" si="458"/>
        <v>195.55555555555554</v>
      </c>
      <c r="EL103" s="79">
        <f t="shared" si="458"/>
        <v>214.2</v>
      </c>
      <c r="EM103" s="45">
        <v>1</v>
      </c>
      <c r="EN103" s="42">
        <v>1</v>
      </c>
      <c r="EO103" s="42">
        <v>1</v>
      </c>
      <c r="EP103" s="42">
        <v>1</v>
      </c>
      <c r="EQ103" s="42">
        <v>1</v>
      </c>
      <c r="ER103" s="42">
        <v>1</v>
      </c>
      <c r="ES103" s="42">
        <v>1</v>
      </c>
      <c r="ET103" s="45">
        <v>120</v>
      </c>
      <c r="EU103" s="42">
        <v>110</v>
      </c>
      <c r="EV103" s="42">
        <v>114</v>
      </c>
      <c r="EW103" s="42">
        <v>122</v>
      </c>
      <c r="EX103" s="42">
        <v>160</v>
      </c>
      <c r="EY103" s="42">
        <v>229</v>
      </c>
      <c r="EZ103" s="42">
        <v>322</v>
      </c>
      <c r="FA103" s="45">
        <v>23.3</v>
      </c>
      <c r="FB103" s="42">
        <v>37</v>
      </c>
      <c r="FC103" s="42">
        <v>28.7</v>
      </c>
      <c r="FD103" s="42">
        <v>20.7</v>
      </c>
      <c r="FE103" s="42">
        <v>20.7</v>
      </c>
      <c r="FF103" s="42">
        <v>20.7</v>
      </c>
      <c r="FG103" s="42">
        <v>20.7</v>
      </c>
      <c r="FH103" s="45">
        <v>3</v>
      </c>
      <c r="FI103" s="42">
        <v>3</v>
      </c>
      <c r="FJ103" s="42">
        <v>3</v>
      </c>
      <c r="FK103" s="42">
        <v>4</v>
      </c>
      <c r="FL103" s="42">
        <v>10</v>
      </c>
      <c r="FM103" s="42">
        <v>10</v>
      </c>
      <c r="FN103" s="42">
        <v>15</v>
      </c>
      <c r="FO103" s="45">
        <v>73</v>
      </c>
      <c r="FP103" s="42">
        <v>60</v>
      </c>
      <c r="FQ103" s="42">
        <v>85</v>
      </c>
      <c r="FR103" s="42">
        <v>73</v>
      </c>
      <c r="FS103" s="42">
        <v>67</v>
      </c>
      <c r="FT103" s="42">
        <v>79</v>
      </c>
      <c r="FU103" s="42">
        <v>86</v>
      </c>
      <c r="FV103" s="45" t="s">
        <v>439</v>
      </c>
      <c r="FW103" s="42" t="s">
        <v>941</v>
      </c>
      <c r="FX103" s="42" t="s">
        <v>430</v>
      </c>
      <c r="FY103" s="42" t="s">
        <v>310</v>
      </c>
      <c r="FZ103" s="42" t="s">
        <v>378</v>
      </c>
      <c r="GA103" s="42" t="s">
        <v>345</v>
      </c>
      <c r="GB103" s="42" t="s">
        <v>296</v>
      </c>
      <c r="GC103" s="45">
        <v>326</v>
      </c>
      <c r="GD103" s="42">
        <v>242</v>
      </c>
      <c r="GE103" s="42">
        <v>130</v>
      </c>
      <c r="GF103" s="42">
        <v>106</v>
      </c>
      <c r="GG103" s="42">
        <v>88</v>
      </c>
      <c r="GH103" s="42">
        <v>82</v>
      </c>
      <c r="GI103" s="42">
        <v>92</v>
      </c>
      <c r="GJ103" s="45">
        <v>1700</v>
      </c>
      <c r="GK103" s="42">
        <v>2160</v>
      </c>
      <c r="GL103" s="42">
        <v>1310</v>
      </c>
      <c r="GM103" s="42">
        <v>2240</v>
      </c>
      <c r="GN103" s="42">
        <v>3130</v>
      </c>
      <c r="GO103" s="42">
        <v>2030</v>
      </c>
      <c r="GP103" s="42">
        <v>2950</v>
      </c>
      <c r="GQ103" s="6"/>
      <c r="GR103" s="45">
        <v>19</v>
      </c>
      <c r="GS103" s="42">
        <v>90</v>
      </c>
      <c r="GT103" s="45">
        <v>19</v>
      </c>
      <c r="GU103" s="42">
        <v>90</v>
      </c>
      <c r="GV103" s="45">
        <v>18</v>
      </c>
      <c r="GW103" s="42">
        <v>90</v>
      </c>
      <c r="GX103" s="45">
        <v>19</v>
      </c>
      <c r="GY103" s="42">
        <v>90</v>
      </c>
      <c r="GZ103" s="45">
        <v>16</v>
      </c>
      <c r="HA103" s="42">
        <v>90</v>
      </c>
      <c r="HB103" s="45">
        <v>16</v>
      </c>
      <c r="HC103" s="42">
        <v>90</v>
      </c>
      <c r="HD103" s="45">
        <v>14</v>
      </c>
      <c r="HE103" s="42">
        <v>55</v>
      </c>
      <c r="HF103" s="6"/>
      <c r="HG103" s="42">
        <v>76</v>
      </c>
      <c r="HH103" s="42">
        <v>49</v>
      </c>
      <c r="HI103" s="42">
        <v>119</v>
      </c>
      <c r="HJ103" s="42">
        <v>37</v>
      </c>
      <c r="HK103" s="42">
        <v>1</v>
      </c>
      <c r="HL103" s="42">
        <v>53.1</v>
      </c>
      <c r="HM103" s="42">
        <v>1</v>
      </c>
      <c r="HN103" s="42">
        <v>5</v>
      </c>
      <c r="HO103" s="42">
        <v>29.97</v>
      </c>
      <c r="HP103" s="42">
        <v>17</v>
      </c>
      <c r="HQ103" s="42">
        <v>3.71</v>
      </c>
      <c r="HR103" s="42">
        <v>136.5</v>
      </c>
      <c r="HS103" s="42">
        <v>17</v>
      </c>
      <c r="HT103" s="42">
        <v>18.2</v>
      </c>
      <c r="HU103" s="42">
        <v>3</v>
      </c>
      <c r="HV103" s="6"/>
    </row>
    <row r="104" spans="1:239" ht="15.75" customHeight="1" x14ac:dyDescent="0.3">
      <c r="A104" s="14"/>
      <c r="B104" s="14"/>
      <c r="C104" s="82"/>
      <c r="D104" s="82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6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6"/>
      <c r="AM104" s="14"/>
      <c r="AN104" s="14"/>
      <c r="AX104" s="36"/>
      <c r="AY104" s="36"/>
      <c r="AZ104" s="36"/>
      <c r="BA104" s="36"/>
      <c r="BB104" s="36"/>
      <c r="BC104" s="36"/>
      <c r="BD104" s="36"/>
      <c r="BE104" s="36"/>
      <c r="BF104" s="36"/>
      <c r="BG104" s="36"/>
      <c r="BH104" s="36"/>
      <c r="BI104" s="36"/>
      <c r="BJ104" s="14"/>
      <c r="BK104" s="14"/>
      <c r="BL104" s="14"/>
      <c r="BM104" s="14"/>
      <c r="BN104" s="14"/>
      <c r="BO104" s="14"/>
      <c r="BP104" s="14"/>
      <c r="BQ104" s="14"/>
      <c r="BR104" s="14"/>
      <c r="BS104" s="14"/>
      <c r="BT104" s="14"/>
      <c r="BU104" s="14"/>
      <c r="BV104" s="14"/>
      <c r="BW104" s="14"/>
      <c r="BX104" s="14"/>
      <c r="BY104" s="14"/>
      <c r="BZ104" s="14"/>
      <c r="CA104" s="14"/>
      <c r="CB104" s="14"/>
      <c r="CC104" s="14"/>
      <c r="CD104" s="14"/>
      <c r="CE104" s="14"/>
      <c r="CF104" s="6"/>
      <c r="CG104" s="14"/>
      <c r="CH104" s="14"/>
      <c r="CI104" s="14"/>
      <c r="CJ104" s="14"/>
      <c r="CK104" s="14"/>
      <c r="CL104" s="14"/>
      <c r="CM104" s="14"/>
      <c r="CN104" s="14"/>
      <c r="CO104" s="14"/>
      <c r="CP104" s="14"/>
      <c r="CQ104" s="14"/>
      <c r="CR104" s="14"/>
      <c r="CS104" s="14"/>
      <c r="CT104" s="14"/>
      <c r="CU104" s="14"/>
      <c r="CV104" s="14"/>
      <c r="CW104" s="14"/>
      <c r="CX104" s="14"/>
      <c r="CY104" s="14"/>
      <c r="CZ104" s="14"/>
      <c r="DA104" s="14"/>
      <c r="DB104" s="14"/>
      <c r="DC104" s="14"/>
      <c r="DD104" s="14"/>
      <c r="DE104" s="14"/>
      <c r="DF104" s="14"/>
      <c r="DG104" s="14"/>
      <c r="DH104" s="14"/>
      <c r="DI104" s="14"/>
      <c r="DJ104" s="14"/>
      <c r="DK104" s="14"/>
      <c r="DL104" s="14"/>
      <c r="DM104" s="14"/>
      <c r="DN104" s="14"/>
      <c r="DO104" s="14"/>
      <c r="DP104" s="14"/>
      <c r="DQ104" s="6"/>
      <c r="DR104" s="14"/>
      <c r="DS104" s="14"/>
      <c r="DT104" s="14"/>
      <c r="DU104" s="14"/>
      <c r="DV104" s="14"/>
      <c r="DW104" s="14"/>
      <c r="DX104" s="14"/>
      <c r="DY104" s="14"/>
      <c r="DZ104" s="14"/>
      <c r="EA104" s="14"/>
      <c r="EB104" s="14"/>
      <c r="EC104" s="14"/>
      <c r="ED104" s="14"/>
      <c r="EE104" s="14"/>
      <c r="EF104" s="85"/>
      <c r="EG104" s="36"/>
      <c r="EH104" s="36"/>
      <c r="EI104" s="36"/>
      <c r="EJ104" s="36"/>
      <c r="EK104" s="36"/>
      <c r="EL104" s="36"/>
      <c r="EM104" s="14"/>
      <c r="EN104" s="14"/>
      <c r="EO104" s="14"/>
      <c r="EP104" s="14"/>
      <c r="EQ104" s="14"/>
      <c r="ER104" s="14"/>
      <c r="ES104" s="14"/>
      <c r="ET104" s="14"/>
      <c r="EU104" s="14"/>
      <c r="EV104" s="14"/>
      <c r="EW104" s="14"/>
      <c r="EX104" s="14"/>
      <c r="EY104" s="14"/>
      <c r="EZ104" s="14"/>
      <c r="FA104" s="14"/>
      <c r="FB104" s="14"/>
      <c r="FC104" s="14"/>
      <c r="FD104" s="14"/>
      <c r="FE104" s="14"/>
      <c r="FF104" s="14"/>
      <c r="FG104" s="14"/>
      <c r="FH104" s="14"/>
      <c r="FI104" s="14"/>
      <c r="FJ104" s="14"/>
      <c r="FK104" s="14"/>
      <c r="FL104" s="14"/>
      <c r="FM104" s="14"/>
      <c r="FN104" s="14"/>
      <c r="FO104" s="14"/>
      <c r="FP104" s="14"/>
      <c r="FQ104" s="14"/>
      <c r="FR104" s="14"/>
      <c r="FS104" s="14"/>
      <c r="FT104" s="14"/>
      <c r="FU104" s="14"/>
      <c r="FV104" s="14"/>
      <c r="FW104" s="14"/>
      <c r="FX104" s="14"/>
      <c r="FY104" s="14"/>
      <c r="FZ104" s="14"/>
      <c r="GA104" s="14"/>
      <c r="GB104" s="14"/>
      <c r="GC104" s="14"/>
      <c r="GD104" s="14"/>
      <c r="GE104" s="14"/>
      <c r="GF104" s="14"/>
      <c r="GG104" s="14"/>
      <c r="GH104" s="14"/>
      <c r="GI104" s="14"/>
      <c r="GJ104" s="14"/>
      <c r="GK104" s="14"/>
      <c r="GL104" s="14"/>
      <c r="GM104" s="14"/>
      <c r="GN104" s="14"/>
      <c r="GO104" s="14"/>
      <c r="GP104" s="14"/>
      <c r="GQ104" s="6"/>
      <c r="GR104" s="14"/>
      <c r="GS104" s="14"/>
      <c r="GT104" s="14"/>
      <c r="GU104" s="14"/>
      <c r="GV104" s="14"/>
      <c r="GW104" s="14"/>
      <c r="GX104" s="14"/>
      <c r="GY104" s="14"/>
      <c r="GZ104" s="14"/>
      <c r="HA104" s="14"/>
      <c r="HB104" s="14"/>
      <c r="HC104" s="14"/>
      <c r="HD104" s="14"/>
      <c r="HE104" s="14"/>
      <c r="HF104" s="6"/>
      <c r="HG104" s="14"/>
      <c r="HH104" s="14"/>
      <c r="HI104" s="14"/>
      <c r="HJ104" s="14"/>
      <c r="HK104" s="14"/>
      <c r="HL104" s="14"/>
      <c r="HM104" s="14"/>
      <c r="HN104" s="14"/>
      <c r="HO104" s="14"/>
      <c r="HP104" s="14"/>
      <c r="HQ104" s="14"/>
      <c r="HR104" s="14"/>
      <c r="HS104" s="14"/>
      <c r="HT104" s="14"/>
      <c r="HU104" s="14"/>
      <c r="HV104" s="6"/>
      <c r="HW104" s="15"/>
      <c r="HX104" s="15"/>
      <c r="HY104" s="15"/>
      <c r="HZ104" s="15"/>
      <c r="IA104" s="15"/>
      <c r="IB104" s="15"/>
      <c r="IC104" s="15"/>
      <c r="ID104" s="15"/>
      <c r="IE104" s="15"/>
    </row>
    <row r="105" spans="1:239" ht="15.75" customHeight="1" x14ac:dyDescent="0.3">
      <c r="A105" s="51">
        <v>91</v>
      </c>
      <c r="B105" s="21" t="s">
        <v>431</v>
      </c>
      <c r="C105" s="22">
        <v>41330</v>
      </c>
      <c r="D105" s="22">
        <v>41330</v>
      </c>
      <c r="E105" s="21">
        <f t="shared" ref="E105:E114" si="459">D105-C105</f>
        <v>0</v>
      </c>
      <c r="F105" s="21"/>
      <c r="G105" s="21"/>
      <c r="H105" s="23">
        <v>16261</v>
      </c>
      <c r="I105" s="21">
        <v>69</v>
      </c>
      <c r="J105" s="21">
        <v>192</v>
      </c>
      <c r="K105" s="21">
        <v>90</v>
      </c>
      <c r="L105" s="21" t="s">
        <v>485</v>
      </c>
      <c r="M105" s="21">
        <v>89</v>
      </c>
      <c r="N105" s="21">
        <v>96.4</v>
      </c>
      <c r="O105" s="21">
        <v>9</v>
      </c>
      <c r="P105" s="21" t="s">
        <v>942</v>
      </c>
      <c r="Q105" s="21">
        <v>1</v>
      </c>
      <c r="R105" s="21">
        <v>9</v>
      </c>
      <c r="S105" s="21" t="s">
        <v>942</v>
      </c>
      <c r="T105" s="21">
        <v>1</v>
      </c>
      <c r="U105" s="21">
        <v>9</v>
      </c>
      <c r="V105" s="21">
        <v>5</v>
      </c>
      <c r="W105" s="21">
        <v>0</v>
      </c>
      <c r="X105" s="6"/>
      <c r="Y105" s="55" t="s">
        <v>884</v>
      </c>
      <c r="Z105" s="52" t="s">
        <v>486</v>
      </c>
      <c r="AA105" s="56">
        <v>1</v>
      </c>
      <c r="AB105" s="56"/>
      <c r="AC105" s="52" t="s">
        <v>249</v>
      </c>
      <c r="AD105" s="52"/>
      <c r="AE105" s="52" t="s">
        <v>246</v>
      </c>
      <c r="AF105" s="52" t="s">
        <v>248</v>
      </c>
      <c r="AG105" s="52" t="s">
        <v>246</v>
      </c>
      <c r="AH105" s="52" t="s">
        <v>246</v>
      </c>
      <c r="AI105" s="52" t="s">
        <v>246</v>
      </c>
      <c r="AJ105" s="52" t="s">
        <v>246</v>
      </c>
      <c r="AK105" s="52">
        <v>3.32</v>
      </c>
      <c r="AL105" s="6"/>
      <c r="AM105" s="57" t="s">
        <v>250</v>
      </c>
      <c r="AN105" s="57" t="s">
        <v>274</v>
      </c>
      <c r="AO105" s="27">
        <v>2.3199999999999998</v>
      </c>
      <c r="AP105" s="21">
        <v>3.36</v>
      </c>
      <c r="AQ105" s="21">
        <v>4</v>
      </c>
      <c r="AR105" s="21">
        <v>1.88</v>
      </c>
      <c r="AS105" s="21">
        <v>1.19</v>
      </c>
      <c r="AT105" s="21">
        <v>0.77</v>
      </c>
      <c r="AU105" s="21">
        <v>0.77</v>
      </c>
      <c r="AV105" s="21">
        <v>0.3</v>
      </c>
      <c r="AW105" s="21">
        <v>0.22</v>
      </c>
      <c r="AX105" s="28">
        <f t="shared" ref="AX105:AX114" si="460">LOGEST(AO105:AP105,AO$5:AP$5)-1</f>
        <v>0.44827586206896552</v>
      </c>
      <c r="AY105" s="28">
        <f t="shared" ref="AY105:AY114" si="461">LOGEST(AO105:AQ105,AO$5:AQ$5)-1</f>
        <v>0.31306432859722566</v>
      </c>
      <c r="AZ105" s="28">
        <f t="shared" ref="AZ105:AZ114" si="462">LOGEST(AO105:AR105,AO$5:AR$5)-1</f>
        <v>-4.4626852009210127E-2</v>
      </c>
      <c r="BA105" s="28">
        <f t="shared" ref="BA105:BB105" si="463">LOGEST(AP105:AQ105,AP$5:AQ$5)-1</f>
        <v>0.19047619047619047</v>
      </c>
      <c r="BB105" s="28">
        <f t="shared" si="463"/>
        <v>-0.53</v>
      </c>
      <c r="BC105" s="28">
        <f t="shared" ref="BC105:BC114" si="464">LOGEST(AP105:AR105,AP$5:AR$5)-1</f>
        <v>-0.25198675845690433</v>
      </c>
      <c r="BD105" s="28">
        <f t="shared" ref="BD105:BF105" si="465">((AP105/AO105)*100)-100</f>
        <v>44.827586206896541</v>
      </c>
      <c r="BE105" s="28">
        <f t="shared" si="465"/>
        <v>19.047619047619051</v>
      </c>
      <c r="BF105" s="28">
        <f t="shared" si="465"/>
        <v>-53</v>
      </c>
      <c r="BG105" s="28">
        <f t="shared" ref="BG105:BG114" si="466">((AQ105/AO105)*100)-100</f>
        <v>72.413793103448285</v>
      </c>
      <c r="BH105" s="28">
        <f t="shared" ref="BH105:BH114" si="467">((AR105/AO105)*100)-100</f>
        <v>-18.965517241379303</v>
      </c>
      <c r="BI105" s="28">
        <f t="shared" ref="BI105:BI114" si="468">((AR105/AP105)*100)-100</f>
        <v>-44.047619047619044</v>
      </c>
      <c r="BJ105" s="3">
        <f t="shared" ref="BJ105:BL105" si="469">AP105-AO105</f>
        <v>1.04</v>
      </c>
      <c r="BK105" s="3">
        <f t="shared" si="469"/>
        <v>0.64000000000000012</v>
      </c>
      <c r="BL105" s="3">
        <f t="shared" si="469"/>
        <v>-2.12</v>
      </c>
      <c r="BM105" s="3">
        <f t="shared" ref="BM105:BM114" si="470">AQ105-AO105</f>
        <v>1.6800000000000002</v>
      </c>
      <c r="BN105" s="3">
        <f t="shared" ref="BN105:BN114" si="471">AR105-AO105</f>
        <v>-0.43999999999999995</v>
      </c>
      <c r="BO105" s="3">
        <f t="shared" ref="BO105:BO114" si="472">AR105-AP105</f>
        <v>-1.48</v>
      </c>
      <c r="BP105" s="55"/>
      <c r="BQ105" s="52"/>
      <c r="BR105" s="52"/>
      <c r="BS105" s="52">
        <v>94</v>
      </c>
      <c r="BT105" s="52"/>
      <c r="BU105" s="52"/>
      <c r="BV105" s="52"/>
      <c r="BW105" s="55">
        <v>36.5</v>
      </c>
      <c r="BX105" s="52">
        <v>37.4</v>
      </c>
      <c r="BY105" s="52">
        <v>37.4</v>
      </c>
      <c r="BZ105" s="52">
        <v>37</v>
      </c>
      <c r="CA105" s="52">
        <v>38</v>
      </c>
      <c r="CB105" s="52">
        <v>37</v>
      </c>
      <c r="CC105" s="52">
        <v>37.9</v>
      </c>
      <c r="CD105" s="52">
        <v>37.4</v>
      </c>
      <c r="CE105" s="52">
        <v>37</v>
      </c>
      <c r="CF105" s="6"/>
      <c r="CG105" s="55" t="s">
        <v>943</v>
      </c>
      <c r="CH105" s="52"/>
      <c r="CI105" s="52"/>
      <c r="CJ105" s="52"/>
      <c r="CK105" s="52"/>
      <c r="CL105" s="52"/>
      <c r="CM105" s="52" t="s">
        <v>263</v>
      </c>
      <c r="CN105" s="55" t="s">
        <v>944</v>
      </c>
      <c r="CO105" s="52"/>
      <c r="CP105" s="52"/>
      <c r="CQ105" s="52"/>
      <c r="CR105" s="52"/>
      <c r="CS105" s="52"/>
      <c r="CT105" s="52" t="s">
        <v>537</v>
      </c>
      <c r="CU105" s="55">
        <v>2</v>
      </c>
      <c r="CV105" s="52"/>
      <c r="CW105" s="52"/>
      <c r="CX105" s="52"/>
      <c r="CY105" s="52"/>
      <c r="CZ105" s="52"/>
      <c r="DA105" s="52">
        <v>2</v>
      </c>
      <c r="DB105" s="55" t="s">
        <v>945</v>
      </c>
      <c r="DC105" s="52"/>
      <c r="DD105" s="52"/>
      <c r="DE105" s="52"/>
      <c r="DF105" s="52"/>
      <c r="DG105" s="52"/>
      <c r="DH105" s="52" t="s">
        <v>735</v>
      </c>
      <c r="DI105" s="55" t="s">
        <v>946</v>
      </c>
      <c r="DJ105" s="52" t="s">
        <v>947</v>
      </c>
      <c r="DK105" s="52" t="s">
        <v>947</v>
      </c>
      <c r="DL105" s="52" t="s">
        <v>947</v>
      </c>
      <c r="DM105" s="52" t="s">
        <v>948</v>
      </c>
      <c r="DN105" s="52" t="s">
        <v>948</v>
      </c>
      <c r="DO105" s="52" t="s">
        <v>949</v>
      </c>
      <c r="DP105" s="57">
        <v>8</v>
      </c>
      <c r="DQ105" s="6"/>
      <c r="DR105" s="55">
        <v>139.9</v>
      </c>
      <c r="DS105" s="52">
        <v>105.9</v>
      </c>
      <c r="DT105" s="52">
        <v>91.6</v>
      </c>
      <c r="DU105" s="52">
        <v>96</v>
      </c>
      <c r="DV105" s="52">
        <v>70</v>
      </c>
      <c r="DW105" s="52">
        <v>81</v>
      </c>
      <c r="DX105" s="52">
        <v>88.7</v>
      </c>
      <c r="DY105" s="55">
        <v>0.8</v>
      </c>
      <c r="DZ105" s="52">
        <v>0.6</v>
      </c>
      <c r="EA105" s="52">
        <v>0.6</v>
      </c>
      <c r="EB105" s="52">
        <v>0.5</v>
      </c>
      <c r="EC105" s="52">
        <v>0.4</v>
      </c>
      <c r="ED105" s="52">
        <v>0.5</v>
      </c>
      <c r="EE105" s="52">
        <v>0.6</v>
      </c>
      <c r="EF105" s="78">
        <f t="shared" ref="EF105:EL105" si="473">DR105/DY105</f>
        <v>174.875</v>
      </c>
      <c r="EG105" s="79">
        <f t="shared" si="473"/>
        <v>176.50000000000003</v>
      </c>
      <c r="EH105" s="79">
        <f t="shared" si="473"/>
        <v>152.66666666666666</v>
      </c>
      <c r="EI105" s="79">
        <f t="shared" si="473"/>
        <v>192</v>
      </c>
      <c r="EJ105" s="79">
        <f t="shared" si="473"/>
        <v>175</v>
      </c>
      <c r="EK105" s="79">
        <f t="shared" si="473"/>
        <v>162</v>
      </c>
      <c r="EL105" s="79">
        <f t="shared" si="473"/>
        <v>147.83333333333334</v>
      </c>
      <c r="EM105" s="55">
        <v>1</v>
      </c>
      <c r="EN105" s="52">
        <v>1</v>
      </c>
      <c r="EO105" s="52">
        <v>1</v>
      </c>
      <c r="EP105" s="52">
        <v>1</v>
      </c>
      <c r="EQ105" s="52">
        <v>1</v>
      </c>
      <c r="ER105" s="52">
        <v>1</v>
      </c>
      <c r="ES105" s="52">
        <v>1</v>
      </c>
      <c r="ET105" s="55">
        <v>149</v>
      </c>
      <c r="EU105" s="52">
        <v>132</v>
      </c>
      <c r="EV105" s="52">
        <v>144</v>
      </c>
      <c r="EW105" s="52">
        <v>101</v>
      </c>
      <c r="EX105" s="52">
        <v>81</v>
      </c>
      <c r="EY105" s="52">
        <v>88</v>
      </c>
      <c r="EZ105" s="52">
        <v>101</v>
      </c>
      <c r="FA105" s="55">
        <v>77.5</v>
      </c>
      <c r="FB105" s="52">
        <v>76.3</v>
      </c>
      <c r="FC105" s="52">
        <v>63</v>
      </c>
      <c r="FD105" s="52">
        <v>45</v>
      </c>
      <c r="FE105" s="52">
        <v>37.5</v>
      </c>
      <c r="FF105" s="52">
        <v>37.5</v>
      </c>
      <c r="FG105" s="52">
        <v>35.6</v>
      </c>
      <c r="FH105" s="55">
        <v>3</v>
      </c>
      <c r="FI105" s="52">
        <v>3</v>
      </c>
      <c r="FJ105" s="52">
        <v>3</v>
      </c>
      <c r="FK105" s="52">
        <v>3</v>
      </c>
      <c r="FL105" s="52">
        <v>6</v>
      </c>
      <c r="FM105" s="52">
        <v>6</v>
      </c>
      <c r="FN105" s="52">
        <v>7</v>
      </c>
      <c r="FO105" s="55">
        <v>63</v>
      </c>
      <c r="FP105" s="52">
        <v>68</v>
      </c>
      <c r="FQ105" s="52">
        <v>83</v>
      </c>
      <c r="FR105" s="52">
        <v>73</v>
      </c>
      <c r="FS105" s="52">
        <v>67</v>
      </c>
      <c r="FT105" s="52">
        <v>60</v>
      </c>
      <c r="FU105" s="52">
        <v>62</v>
      </c>
      <c r="FV105" s="55" t="s">
        <v>950</v>
      </c>
      <c r="FW105" s="52" t="s">
        <v>321</v>
      </c>
      <c r="FX105" s="52" t="s">
        <v>345</v>
      </c>
      <c r="FY105" s="52" t="s">
        <v>311</v>
      </c>
      <c r="FZ105" s="52">
        <v>0</v>
      </c>
      <c r="GA105" s="52">
        <v>0</v>
      </c>
      <c r="GB105" s="52">
        <v>0</v>
      </c>
      <c r="GC105" s="55">
        <v>174</v>
      </c>
      <c r="GD105" s="52">
        <v>186</v>
      </c>
      <c r="GE105" s="52">
        <v>110</v>
      </c>
      <c r="GF105" s="52">
        <v>91</v>
      </c>
      <c r="GG105" s="52">
        <v>87</v>
      </c>
      <c r="GH105" s="52">
        <v>91</v>
      </c>
      <c r="GI105" s="52">
        <v>87</v>
      </c>
      <c r="GJ105" s="55">
        <v>1240</v>
      </c>
      <c r="GK105" s="52">
        <v>2770</v>
      </c>
      <c r="GL105" s="52">
        <v>1635</v>
      </c>
      <c r="GM105" s="52">
        <v>1435</v>
      </c>
      <c r="GN105" s="52">
        <v>1330</v>
      </c>
      <c r="GO105" s="52">
        <v>1420</v>
      </c>
      <c r="GP105" s="52">
        <v>1650</v>
      </c>
      <c r="GQ105" s="6"/>
      <c r="GR105" s="55">
        <v>19</v>
      </c>
      <c r="GS105" s="52">
        <v>90</v>
      </c>
      <c r="GT105" s="55">
        <v>19</v>
      </c>
      <c r="GU105" s="52">
        <v>90</v>
      </c>
      <c r="GV105" s="55">
        <v>19</v>
      </c>
      <c r="GW105" s="52">
        <v>90</v>
      </c>
      <c r="GX105" s="55">
        <v>19</v>
      </c>
      <c r="GY105" s="52">
        <v>90</v>
      </c>
      <c r="GZ105" s="55">
        <v>17</v>
      </c>
      <c r="HA105" s="52">
        <v>90</v>
      </c>
      <c r="HB105" s="55">
        <v>17</v>
      </c>
      <c r="HC105" s="52">
        <v>90</v>
      </c>
      <c r="HD105" s="55">
        <v>16</v>
      </c>
      <c r="HE105" s="52">
        <v>90</v>
      </c>
      <c r="HF105" s="6"/>
      <c r="HG105" s="52">
        <v>69</v>
      </c>
      <c r="HH105" s="52">
        <v>113</v>
      </c>
      <c r="HI105" s="52">
        <v>85</v>
      </c>
      <c r="HJ105" s="52">
        <v>37.4</v>
      </c>
      <c r="HK105" s="52">
        <v>1</v>
      </c>
      <c r="HL105" s="52">
        <v>75.8</v>
      </c>
      <c r="HM105" s="52">
        <v>0.8</v>
      </c>
      <c r="HN105" s="52">
        <v>10</v>
      </c>
      <c r="HO105" s="52">
        <v>53.78</v>
      </c>
      <c r="HP105" s="52">
        <v>21.6</v>
      </c>
      <c r="HQ105" s="52">
        <v>3.81</v>
      </c>
      <c r="HR105" s="52">
        <v>132.1</v>
      </c>
      <c r="HS105" s="52">
        <v>19.5</v>
      </c>
      <c r="HT105" s="52">
        <v>95.9</v>
      </c>
      <c r="HU105" s="52">
        <v>3</v>
      </c>
      <c r="HV105" s="6"/>
    </row>
    <row r="106" spans="1:239" ht="15.75" customHeight="1" x14ac:dyDescent="0.3">
      <c r="A106" s="3">
        <v>92</v>
      </c>
      <c r="B106" s="21" t="s">
        <v>431</v>
      </c>
      <c r="C106" s="22">
        <v>41337</v>
      </c>
      <c r="D106" s="22">
        <v>41337</v>
      </c>
      <c r="E106" s="21">
        <f t="shared" si="459"/>
        <v>0</v>
      </c>
      <c r="F106" s="21"/>
      <c r="G106" s="21" t="s">
        <v>432</v>
      </c>
      <c r="H106" s="23">
        <v>15836</v>
      </c>
      <c r="I106" s="21">
        <v>69</v>
      </c>
      <c r="J106" s="21">
        <v>175</v>
      </c>
      <c r="K106" s="21">
        <v>80</v>
      </c>
      <c r="L106" s="21" t="s">
        <v>951</v>
      </c>
      <c r="M106" s="21">
        <v>55</v>
      </c>
      <c r="N106" s="21">
        <v>57.5</v>
      </c>
      <c r="O106" s="21">
        <v>2</v>
      </c>
      <c r="P106" s="21" t="s">
        <v>547</v>
      </c>
      <c r="Q106" s="21">
        <v>1</v>
      </c>
      <c r="R106" s="21">
        <v>17</v>
      </c>
      <c r="S106" s="21" t="s">
        <v>272</v>
      </c>
      <c r="T106" s="21">
        <v>1</v>
      </c>
      <c r="U106" s="21">
        <v>0</v>
      </c>
      <c r="V106" s="21">
        <v>0</v>
      </c>
      <c r="W106" s="21">
        <v>0</v>
      </c>
      <c r="X106" s="6"/>
      <c r="Y106" s="24" t="s">
        <v>884</v>
      </c>
      <c r="Z106" s="21" t="s">
        <v>497</v>
      </c>
      <c r="AA106" s="25">
        <v>2</v>
      </c>
      <c r="AB106" s="25" t="s">
        <v>486</v>
      </c>
      <c r="AC106" s="21" t="s">
        <v>249</v>
      </c>
      <c r="AD106" s="21"/>
      <c r="AE106" s="21" t="s">
        <v>246</v>
      </c>
      <c r="AF106" s="21" t="s">
        <v>248</v>
      </c>
      <c r="AG106" s="21" t="s">
        <v>246</v>
      </c>
      <c r="AH106" s="21" t="s">
        <v>246</v>
      </c>
      <c r="AI106" s="21" t="s">
        <v>249</v>
      </c>
      <c r="AJ106" s="21" t="s">
        <v>249</v>
      </c>
      <c r="AK106" s="21">
        <v>0.08</v>
      </c>
      <c r="AL106" s="6"/>
      <c r="AM106" s="26" t="s">
        <v>350</v>
      </c>
      <c r="AN106" s="26"/>
      <c r="AO106" s="27">
        <v>0.08</v>
      </c>
      <c r="AP106" s="21">
        <v>7</v>
      </c>
      <c r="AQ106" s="21">
        <v>7</v>
      </c>
      <c r="AR106" s="21">
        <v>0.06</v>
      </c>
      <c r="AS106" s="21">
        <v>7</v>
      </c>
      <c r="AT106" s="21"/>
      <c r="AU106" s="21"/>
      <c r="AV106" s="21"/>
      <c r="AW106" s="21"/>
      <c r="AX106" s="28">
        <f t="shared" si="460"/>
        <v>86.500000000000185</v>
      </c>
      <c r="AY106" s="28">
        <f t="shared" si="461"/>
        <v>8.3541434669348469</v>
      </c>
      <c r="AZ106" s="28">
        <f t="shared" si="462"/>
        <v>-8.2685245357598358E-2</v>
      </c>
      <c r="BA106" s="28">
        <f t="shared" ref="BA106:BB106" si="474">LOGEST(AP106:AQ106,AP$5:AQ$5)-1</f>
        <v>0</v>
      </c>
      <c r="BB106" s="28">
        <f t="shared" si="474"/>
        <v>-0.99142857142857144</v>
      </c>
      <c r="BC106" s="28">
        <f t="shared" si="464"/>
        <v>-0.90741799002274481</v>
      </c>
      <c r="BD106" s="28">
        <f t="shared" ref="BD106:BF106" si="475">((AP106/AO106)*100)-100</f>
        <v>8650</v>
      </c>
      <c r="BE106" s="28">
        <f t="shared" si="475"/>
        <v>0</v>
      </c>
      <c r="BF106" s="28">
        <f t="shared" si="475"/>
        <v>-99.142857142857139</v>
      </c>
      <c r="BG106" s="28">
        <f t="shared" si="466"/>
        <v>8650</v>
      </c>
      <c r="BH106" s="28">
        <f t="shared" si="467"/>
        <v>-25</v>
      </c>
      <c r="BI106" s="28">
        <f t="shared" si="468"/>
        <v>-99.142857142857139</v>
      </c>
      <c r="BJ106" s="3">
        <f t="shared" ref="BJ106:BL106" si="476">AP106-AO106</f>
        <v>6.92</v>
      </c>
      <c r="BK106" s="3">
        <f t="shared" si="476"/>
        <v>0</v>
      </c>
      <c r="BL106" s="3">
        <f t="shared" si="476"/>
        <v>-6.94</v>
      </c>
      <c r="BM106" s="3">
        <f t="shared" si="470"/>
        <v>6.92</v>
      </c>
      <c r="BN106" s="3">
        <f t="shared" si="471"/>
        <v>-2.0000000000000004E-2</v>
      </c>
      <c r="BO106" s="3">
        <f t="shared" si="472"/>
        <v>-6.94</v>
      </c>
      <c r="BP106" s="24">
        <v>105.5</v>
      </c>
      <c r="BQ106" s="21">
        <v>110.4</v>
      </c>
      <c r="BR106" s="21">
        <v>108.3</v>
      </c>
      <c r="BS106" s="21"/>
      <c r="BT106" s="21"/>
      <c r="BU106" s="21"/>
      <c r="BV106" s="21"/>
      <c r="BW106" s="24">
        <v>36</v>
      </c>
      <c r="BX106" s="21">
        <v>36.4</v>
      </c>
      <c r="BY106" s="21">
        <v>36</v>
      </c>
      <c r="BZ106" s="21">
        <v>36.6</v>
      </c>
      <c r="CA106" s="21">
        <v>36</v>
      </c>
      <c r="CB106" s="21"/>
      <c r="CC106" s="21"/>
      <c r="CD106" s="21"/>
      <c r="CE106" s="21"/>
      <c r="CF106" s="6"/>
      <c r="CG106" s="24" t="s">
        <v>952</v>
      </c>
      <c r="CH106" s="21"/>
      <c r="CI106" s="21"/>
      <c r="CJ106" s="21"/>
      <c r="CK106" s="21"/>
      <c r="CL106" s="21"/>
      <c r="CM106" s="21"/>
      <c r="CN106" s="24" t="s">
        <v>607</v>
      </c>
      <c r="CO106" s="21"/>
      <c r="CP106" s="21"/>
      <c r="CQ106" s="21"/>
      <c r="CR106" s="21"/>
      <c r="CS106" s="21"/>
      <c r="CT106" s="21"/>
      <c r="CU106" s="24">
        <v>1</v>
      </c>
      <c r="CV106" s="21"/>
      <c r="CW106" s="21"/>
      <c r="CX106" s="21"/>
      <c r="CY106" s="21"/>
      <c r="CZ106" s="21"/>
      <c r="DA106" s="21"/>
      <c r="DB106" s="24" t="s">
        <v>607</v>
      </c>
      <c r="DC106" s="21"/>
      <c r="DD106" s="21"/>
      <c r="DE106" s="21"/>
      <c r="DF106" s="21"/>
      <c r="DG106" s="21"/>
      <c r="DH106" s="21"/>
      <c r="DI106" s="24" t="s">
        <v>953</v>
      </c>
      <c r="DJ106" s="21" t="s">
        <v>954</v>
      </c>
      <c r="DK106" s="21" t="s">
        <v>954</v>
      </c>
      <c r="DL106" s="21"/>
      <c r="DM106" s="21"/>
      <c r="DN106" s="21"/>
      <c r="DO106" s="21"/>
      <c r="DP106" s="26" t="s">
        <v>607</v>
      </c>
      <c r="DQ106" s="6"/>
      <c r="DR106" s="24">
        <v>238.5</v>
      </c>
      <c r="DS106" s="21">
        <v>76</v>
      </c>
      <c r="DT106" s="21">
        <v>85.8</v>
      </c>
      <c r="DU106" s="21"/>
      <c r="DV106" s="21"/>
      <c r="DW106" s="21"/>
      <c r="DX106" s="21"/>
      <c r="DY106" s="24">
        <v>0.3</v>
      </c>
      <c r="DZ106" s="21">
        <v>0.3</v>
      </c>
      <c r="EA106" s="21">
        <v>0.3</v>
      </c>
      <c r="EB106" s="21"/>
      <c r="EC106" s="21"/>
      <c r="ED106" s="21"/>
      <c r="EE106" s="21"/>
      <c r="EF106" s="78">
        <f t="shared" ref="EF106:EH106" si="477">DR106/DY106</f>
        <v>795</v>
      </c>
      <c r="EG106" s="79">
        <f t="shared" si="477"/>
        <v>253.33333333333334</v>
      </c>
      <c r="EH106" s="79">
        <f t="shared" si="477"/>
        <v>286</v>
      </c>
      <c r="EI106" s="79"/>
      <c r="EJ106" s="79"/>
      <c r="EK106" s="79"/>
      <c r="EL106" s="79"/>
      <c r="EM106" s="24">
        <v>0</v>
      </c>
      <c r="EN106" s="21">
        <v>0</v>
      </c>
      <c r="EO106" s="21">
        <v>0</v>
      </c>
      <c r="EP106" s="21"/>
      <c r="EQ106" s="21"/>
      <c r="ER106" s="21"/>
      <c r="ES106" s="21"/>
      <c r="ET106" s="24">
        <v>231</v>
      </c>
      <c r="EU106" s="21">
        <v>219</v>
      </c>
      <c r="EV106" s="21">
        <v>245</v>
      </c>
      <c r="EW106" s="21"/>
      <c r="EX106" s="21"/>
      <c r="EY106" s="21"/>
      <c r="EZ106" s="21"/>
      <c r="FA106" s="24">
        <v>13.4</v>
      </c>
      <c r="FB106" s="21">
        <v>7.7</v>
      </c>
      <c r="FC106" s="21">
        <v>6.9</v>
      </c>
      <c r="FD106" s="21"/>
      <c r="FE106" s="21"/>
      <c r="FF106" s="21"/>
      <c r="FG106" s="21"/>
      <c r="FH106" s="24">
        <v>13</v>
      </c>
      <c r="FI106" s="21">
        <v>15</v>
      </c>
      <c r="FJ106" s="21">
        <v>15</v>
      </c>
      <c r="FK106" s="21"/>
      <c r="FL106" s="21"/>
      <c r="FM106" s="21"/>
      <c r="FN106" s="21"/>
      <c r="FO106" s="24">
        <v>95</v>
      </c>
      <c r="FP106" s="21">
        <v>81</v>
      </c>
      <c r="FQ106" s="21">
        <v>94</v>
      </c>
      <c r="FR106" s="21"/>
      <c r="FS106" s="21"/>
      <c r="FT106" s="21"/>
      <c r="FU106" s="21"/>
      <c r="FV106" s="24">
        <v>0</v>
      </c>
      <c r="FW106" s="21">
        <v>0</v>
      </c>
      <c r="FX106" s="21">
        <v>0</v>
      </c>
      <c r="FY106" s="21"/>
      <c r="FZ106" s="21"/>
      <c r="GA106" s="21"/>
      <c r="GB106" s="21"/>
      <c r="GC106" s="24">
        <v>81</v>
      </c>
      <c r="GD106" s="21">
        <v>60</v>
      </c>
      <c r="GE106" s="21">
        <v>61</v>
      </c>
      <c r="GF106" s="21"/>
      <c r="GG106" s="21"/>
      <c r="GH106" s="21"/>
      <c r="GI106" s="21"/>
      <c r="GJ106" s="24">
        <v>1035</v>
      </c>
      <c r="GK106" s="21">
        <v>1280</v>
      </c>
      <c r="GL106" s="21">
        <v>1580</v>
      </c>
      <c r="GM106" s="21"/>
      <c r="GN106" s="21"/>
      <c r="GO106" s="21"/>
      <c r="GP106" s="21"/>
      <c r="GQ106" s="6"/>
      <c r="GR106" s="24">
        <v>9</v>
      </c>
      <c r="GS106" s="21">
        <v>18</v>
      </c>
      <c r="GT106" s="24">
        <v>9</v>
      </c>
      <c r="GU106" s="21">
        <v>18</v>
      </c>
      <c r="GV106" s="24">
        <v>9</v>
      </c>
      <c r="GW106" s="21">
        <v>18</v>
      </c>
      <c r="GX106" s="24"/>
      <c r="GY106" s="21"/>
      <c r="GZ106" s="24"/>
      <c r="HA106" s="21"/>
      <c r="HB106" s="24"/>
      <c r="HC106" s="21"/>
      <c r="HD106" s="24"/>
      <c r="HE106" s="21"/>
      <c r="HF106" s="6"/>
      <c r="HG106" s="21">
        <v>69</v>
      </c>
      <c r="HH106" s="21">
        <v>138</v>
      </c>
      <c r="HI106" s="21">
        <v>142</v>
      </c>
      <c r="HJ106" s="21">
        <v>36.6</v>
      </c>
      <c r="HK106" s="21">
        <v>2</v>
      </c>
      <c r="HL106" s="21">
        <v>76</v>
      </c>
      <c r="HM106" s="21">
        <v>0.3</v>
      </c>
      <c r="HN106" s="21">
        <v>10</v>
      </c>
      <c r="HO106" s="21">
        <v>27.73</v>
      </c>
      <c r="HP106" s="21">
        <v>15.48</v>
      </c>
      <c r="HQ106" s="21">
        <v>3.19</v>
      </c>
      <c r="HR106" s="21">
        <v>142.9</v>
      </c>
      <c r="HS106" s="21">
        <v>36.1</v>
      </c>
      <c r="HT106" s="21">
        <v>13.4</v>
      </c>
      <c r="HU106" s="21">
        <v>10</v>
      </c>
      <c r="HV106" s="6"/>
    </row>
    <row r="107" spans="1:239" ht="15.75" customHeight="1" x14ac:dyDescent="0.3">
      <c r="A107" s="3">
        <v>93</v>
      </c>
      <c r="B107" s="21" t="s">
        <v>431</v>
      </c>
      <c r="C107" s="22">
        <v>41338</v>
      </c>
      <c r="D107" s="22">
        <v>41338</v>
      </c>
      <c r="E107" s="21">
        <f t="shared" si="459"/>
        <v>0</v>
      </c>
      <c r="F107" s="21"/>
      <c r="G107" s="21" t="s">
        <v>907</v>
      </c>
      <c r="H107" s="23">
        <v>16112</v>
      </c>
      <c r="I107" s="21">
        <v>68</v>
      </c>
      <c r="J107" s="21">
        <v>156</v>
      </c>
      <c r="K107" s="21">
        <v>45</v>
      </c>
      <c r="L107" s="21" t="s">
        <v>955</v>
      </c>
      <c r="M107" s="21">
        <v>55</v>
      </c>
      <c r="N107" s="21">
        <v>57.5</v>
      </c>
      <c r="O107" s="21">
        <v>3</v>
      </c>
      <c r="P107" s="21" t="s">
        <v>547</v>
      </c>
      <c r="Q107" s="21">
        <v>1</v>
      </c>
      <c r="R107" s="21">
        <v>13</v>
      </c>
      <c r="S107" s="21" t="s">
        <v>272</v>
      </c>
      <c r="T107" s="21">
        <v>1</v>
      </c>
      <c r="U107" s="21">
        <v>0</v>
      </c>
      <c r="V107" s="21">
        <v>3</v>
      </c>
      <c r="W107" s="21">
        <v>0</v>
      </c>
      <c r="X107" s="6"/>
      <c r="Y107" s="24" t="s">
        <v>513</v>
      </c>
      <c r="Z107" s="21" t="s">
        <v>956</v>
      </c>
      <c r="AA107" s="25">
        <v>1</v>
      </c>
      <c r="AB107" s="25"/>
      <c r="AC107" s="21" t="s">
        <v>249</v>
      </c>
      <c r="AD107" s="21"/>
      <c r="AE107" s="21" t="s">
        <v>246</v>
      </c>
      <c r="AF107" s="21" t="s">
        <v>248</v>
      </c>
      <c r="AG107" s="21" t="s">
        <v>246</v>
      </c>
      <c r="AH107" s="21" t="s">
        <v>246</v>
      </c>
      <c r="AI107" s="21" t="s">
        <v>246</v>
      </c>
      <c r="AJ107" s="21" t="s">
        <v>246</v>
      </c>
      <c r="AK107" s="21">
        <v>59.69</v>
      </c>
      <c r="AL107" s="6"/>
      <c r="AM107" s="26" t="s">
        <v>250</v>
      </c>
      <c r="AN107" s="26" t="s">
        <v>274</v>
      </c>
      <c r="AO107" s="27">
        <v>59.69</v>
      </c>
      <c r="AP107" s="21">
        <v>46.06</v>
      </c>
      <c r="AQ107" s="21">
        <v>32.75</v>
      </c>
      <c r="AR107" s="21">
        <v>15.9</v>
      </c>
      <c r="AS107" s="21"/>
      <c r="AT107" s="21"/>
      <c r="AU107" s="21"/>
      <c r="AV107" s="21"/>
      <c r="AW107" s="21"/>
      <c r="AX107" s="28">
        <f t="shared" si="460"/>
        <v>-0.22834645669291342</v>
      </c>
      <c r="AY107" s="28">
        <f t="shared" si="461"/>
        <v>-0.25927864981976334</v>
      </c>
      <c r="AZ107" s="28">
        <f t="shared" si="462"/>
        <v>-0.35011367182563247</v>
      </c>
      <c r="BA107" s="28">
        <f t="shared" ref="BA107:BB107" si="478">LOGEST(AP107:AQ107,AP$5:AQ$5)-1</f>
        <v>-0.28897090751194121</v>
      </c>
      <c r="BB107" s="28">
        <f t="shared" si="478"/>
        <v>-0.5145038167938929</v>
      </c>
      <c r="BC107" s="28">
        <f t="shared" si="464"/>
        <v>-0.41246114124131783</v>
      </c>
      <c r="BD107" s="28">
        <f t="shared" ref="BD107:BF107" si="479">((AP107/AO107)*100)-100</f>
        <v>-22.834645669291334</v>
      </c>
      <c r="BE107" s="28">
        <f t="shared" si="479"/>
        <v>-28.897090751194099</v>
      </c>
      <c r="BF107" s="28">
        <f t="shared" si="479"/>
        <v>-51.450381679389309</v>
      </c>
      <c r="BG107" s="28">
        <f t="shared" si="466"/>
        <v>-45.133188138716697</v>
      </c>
      <c r="BH107" s="28">
        <f t="shared" si="467"/>
        <v>-73.362372256659398</v>
      </c>
      <c r="BI107" s="28">
        <f t="shared" si="468"/>
        <v>-65.47980894485454</v>
      </c>
      <c r="BJ107" s="3">
        <f t="shared" ref="BJ107:BL107" si="480">AP107-AO107</f>
        <v>-13.629999999999995</v>
      </c>
      <c r="BK107" s="3">
        <f t="shared" si="480"/>
        <v>-13.310000000000002</v>
      </c>
      <c r="BL107" s="3">
        <f t="shared" si="480"/>
        <v>-16.850000000000001</v>
      </c>
      <c r="BM107" s="3">
        <f t="shared" si="470"/>
        <v>-26.939999999999998</v>
      </c>
      <c r="BN107" s="3">
        <f t="shared" si="471"/>
        <v>-43.79</v>
      </c>
      <c r="BO107" s="3">
        <f t="shared" si="472"/>
        <v>-30.160000000000004</v>
      </c>
      <c r="BP107" s="24">
        <v>271</v>
      </c>
      <c r="BQ107" s="21">
        <v>156.4</v>
      </c>
      <c r="BR107" s="21"/>
      <c r="BS107" s="21"/>
      <c r="BT107" s="21"/>
      <c r="BU107" s="21"/>
      <c r="BV107" s="21"/>
      <c r="BW107" s="24">
        <v>36</v>
      </c>
      <c r="BX107" s="21">
        <v>36.5</v>
      </c>
      <c r="BY107" s="21">
        <v>36</v>
      </c>
      <c r="BZ107" s="21">
        <v>36.1</v>
      </c>
      <c r="CA107" s="21"/>
      <c r="CB107" s="21"/>
      <c r="CC107" s="21"/>
      <c r="CD107" s="21"/>
      <c r="CE107" s="21"/>
      <c r="CF107" s="6"/>
      <c r="CG107" s="24" t="s">
        <v>957</v>
      </c>
      <c r="CH107" s="21"/>
      <c r="CI107" s="21"/>
      <c r="CJ107" s="21"/>
      <c r="CK107" s="21"/>
      <c r="CL107" s="21"/>
      <c r="CM107" s="21"/>
      <c r="CN107" s="24" t="s">
        <v>958</v>
      </c>
      <c r="CO107" s="21"/>
      <c r="CP107" s="21"/>
      <c r="CQ107" s="21"/>
      <c r="CR107" s="21"/>
      <c r="CS107" s="21"/>
      <c r="CT107" s="21"/>
      <c r="CU107" s="24">
        <v>2</v>
      </c>
      <c r="CV107" s="21"/>
      <c r="CW107" s="21"/>
      <c r="CX107" s="21"/>
      <c r="CY107" s="21"/>
      <c r="CZ107" s="21"/>
      <c r="DA107" s="21"/>
      <c r="DB107" s="24" t="s">
        <v>959</v>
      </c>
      <c r="DC107" s="21"/>
      <c r="DD107" s="21"/>
      <c r="DE107" s="21"/>
      <c r="DF107" s="21"/>
      <c r="DG107" s="21"/>
      <c r="DH107" s="21"/>
      <c r="DI107" s="24" t="s">
        <v>255</v>
      </c>
      <c r="DJ107" s="21" t="s">
        <v>255</v>
      </c>
      <c r="DK107" s="21"/>
      <c r="DL107" s="21"/>
      <c r="DM107" s="21"/>
      <c r="DN107" s="21"/>
      <c r="DO107" s="21"/>
      <c r="DP107" s="26">
        <v>8</v>
      </c>
      <c r="DQ107" s="6"/>
      <c r="DR107" s="55">
        <v>103.9</v>
      </c>
      <c r="DS107" s="52">
        <v>85.8</v>
      </c>
      <c r="DT107" s="52"/>
      <c r="DU107" s="52"/>
      <c r="DV107" s="52"/>
      <c r="DW107" s="52"/>
      <c r="DX107" s="52"/>
      <c r="DY107" s="55">
        <v>0.3</v>
      </c>
      <c r="DZ107" s="52">
        <v>0.3</v>
      </c>
      <c r="EA107" s="52"/>
      <c r="EB107" s="52"/>
      <c r="EC107" s="52"/>
      <c r="ED107" s="52"/>
      <c r="EE107" s="52"/>
      <c r="EF107" s="78">
        <f t="shared" ref="EF107:EG107" si="481">DR107/DY107</f>
        <v>346.33333333333337</v>
      </c>
      <c r="EG107" s="79">
        <f t="shared" si="481"/>
        <v>286</v>
      </c>
      <c r="EH107" s="79"/>
      <c r="EI107" s="79"/>
      <c r="EJ107" s="79"/>
      <c r="EK107" s="79"/>
      <c r="EL107" s="79"/>
      <c r="EM107" s="55">
        <v>0</v>
      </c>
      <c r="EN107" s="52">
        <v>0</v>
      </c>
      <c r="EO107" s="52"/>
      <c r="EP107" s="52"/>
      <c r="EQ107" s="52"/>
      <c r="ER107" s="52"/>
      <c r="ES107" s="52"/>
      <c r="ET107" s="55">
        <v>16</v>
      </c>
      <c r="EU107" s="52">
        <v>10</v>
      </c>
      <c r="EV107" s="52"/>
      <c r="EW107" s="52"/>
      <c r="EX107" s="52"/>
      <c r="EY107" s="52"/>
      <c r="EZ107" s="52"/>
      <c r="FA107" s="55">
        <v>274</v>
      </c>
      <c r="FB107" s="52">
        <v>283</v>
      </c>
      <c r="FC107" s="52"/>
      <c r="FD107" s="52"/>
      <c r="FE107" s="52"/>
      <c r="FF107" s="52"/>
      <c r="FG107" s="52"/>
      <c r="FH107" s="55">
        <v>15</v>
      </c>
      <c r="FI107" s="52">
        <v>15</v>
      </c>
      <c r="FJ107" s="52"/>
      <c r="FK107" s="52"/>
      <c r="FL107" s="52"/>
      <c r="FM107" s="52"/>
      <c r="FN107" s="52"/>
      <c r="FO107" s="55">
        <v>67</v>
      </c>
      <c r="FP107" s="52">
        <v>77</v>
      </c>
      <c r="FQ107" s="52"/>
      <c r="FR107" s="52"/>
      <c r="FS107" s="52"/>
      <c r="FT107" s="52"/>
      <c r="FU107" s="52"/>
      <c r="FV107" s="55" t="s">
        <v>559</v>
      </c>
      <c r="FW107" s="52" t="s">
        <v>322</v>
      </c>
      <c r="FX107" s="52"/>
      <c r="FY107" s="52"/>
      <c r="FZ107" s="52"/>
      <c r="GA107" s="52"/>
      <c r="GB107" s="52"/>
      <c r="GC107" s="55">
        <v>212</v>
      </c>
      <c r="GD107" s="52">
        <v>169</v>
      </c>
      <c r="GE107" s="52"/>
      <c r="GF107" s="52"/>
      <c r="GG107" s="52"/>
      <c r="GH107" s="52"/>
      <c r="GI107" s="52"/>
      <c r="GJ107" s="55">
        <v>965</v>
      </c>
      <c r="GK107" s="52">
        <v>2030</v>
      </c>
      <c r="GL107" s="52"/>
      <c r="GM107" s="52"/>
      <c r="GN107" s="52"/>
      <c r="GO107" s="52"/>
      <c r="GP107" s="52"/>
      <c r="GQ107" s="6"/>
      <c r="GR107" s="24">
        <v>16</v>
      </c>
      <c r="GS107" s="21">
        <v>90</v>
      </c>
      <c r="GT107" s="24">
        <v>17</v>
      </c>
      <c r="GU107" s="21">
        <v>90</v>
      </c>
      <c r="GV107" s="24"/>
      <c r="GW107" s="21"/>
      <c r="GX107" s="24"/>
      <c r="GY107" s="21"/>
      <c r="GZ107" s="24"/>
      <c r="HA107" s="21"/>
      <c r="HB107" s="24"/>
      <c r="HC107" s="21"/>
      <c r="HD107" s="24"/>
      <c r="HE107" s="21"/>
      <c r="HF107" s="6"/>
      <c r="HG107" s="21">
        <v>68</v>
      </c>
      <c r="HH107" s="21">
        <v>91</v>
      </c>
      <c r="HI107" s="21">
        <v>86</v>
      </c>
      <c r="HJ107" s="21">
        <v>35.6</v>
      </c>
      <c r="HK107" s="21">
        <v>2</v>
      </c>
      <c r="HL107" s="21">
        <v>88.4</v>
      </c>
      <c r="HM107" s="21">
        <v>0.3</v>
      </c>
      <c r="HN107" s="21">
        <v>5</v>
      </c>
      <c r="HO107" s="21">
        <v>57.42</v>
      </c>
      <c r="HP107" s="21">
        <v>21.9</v>
      </c>
      <c r="HQ107" s="21">
        <v>3.1</v>
      </c>
      <c r="HR107" s="21">
        <v>138.4</v>
      </c>
      <c r="HS107" s="21">
        <v>14.9</v>
      </c>
      <c r="HT107" s="21">
        <v>274</v>
      </c>
      <c r="HU107" s="21">
        <v>15</v>
      </c>
      <c r="HV107" s="6"/>
    </row>
    <row r="108" spans="1:239" ht="15.75" customHeight="1" x14ac:dyDescent="0.3">
      <c r="A108" s="3">
        <v>94</v>
      </c>
      <c r="B108" s="21" t="s">
        <v>874</v>
      </c>
      <c r="C108" s="22">
        <v>41332</v>
      </c>
      <c r="D108" s="22">
        <v>41334</v>
      </c>
      <c r="E108" s="21">
        <f t="shared" si="459"/>
        <v>2</v>
      </c>
      <c r="F108" s="21" t="s">
        <v>240</v>
      </c>
      <c r="G108" s="21" t="s">
        <v>324</v>
      </c>
      <c r="H108" s="23">
        <v>10837</v>
      </c>
      <c r="I108" s="21">
        <v>83</v>
      </c>
      <c r="J108" s="21">
        <v>170</v>
      </c>
      <c r="K108" s="21">
        <v>65</v>
      </c>
      <c r="L108" s="21" t="s">
        <v>421</v>
      </c>
      <c r="M108" s="21">
        <v>95</v>
      </c>
      <c r="N108" s="21">
        <v>97.8</v>
      </c>
      <c r="O108" s="21">
        <v>7</v>
      </c>
      <c r="P108" s="21" t="s">
        <v>547</v>
      </c>
      <c r="Q108" s="21">
        <v>1</v>
      </c>
      <c r="R108" s="21">
        <v>31</v>
      </c>
      <c r="S108" s="21" t="s">
        <v>272</v>
      </c>
      <c r="T108" s="21">
        <v>1</v>
      </c>
      <c r="U108" s="21">
        <v>0</v>
      </c>
      <c r="V108" s="21">
        <v>0</v>
      </c>
      <c r="W108" s="21">
        <v>2</v>
      </c>
      <c r="X108" s="6"/>
      <c r="Y108" s="55" t="s">
        <v>884</v>
      </c>
      <c r="Z108" s="52" t="s">
        <v>497</v>
      </c>
      <c r="AA108" s="56">
        <v>2</v>
      </c>
      <c r="AB108" s="56" t="s">
        <v>960</v>
      </c>
      <c r="AC108" s="52" t="s">
        <v>249</v>
      </c>
      <c r="AD108" s="52"/>
      <c r="AE108" s="52" t="s">
        <v>246</v>
      </c>
      <c r="AF108" s="52" t="s">
        <v>248</v>
      </c>
      <c r="AG108" s="52" t="s">
        <v>246</v>
      </c>
      <c r="AH108" s="52" t="s">
        <v>961</v>
      </c>
      <c r="AI108" s="52" t="s">
        <v>249</v>
      </c>
      <c r="AJ108" s="52" t="s">
        <v>246</v>
      </c>
      <c r="AK108" s="52">
        <v>4</v>
      </c>
      <c r="AL108" s="6"/>
      <c r="AM108" s="26" t="s">
        <v>250</v>
      </c>
      <c r="AN108" s="26" t="s">
        <v>274</v>
      </c>
      <c r="AO108" s="27">
        <v>1.1399999999999999</v>
      </c>
      <c r="AP108" s="21">
        <v>4</v>
      </c>
      <c r="AQ108" s="21">
        <v>4.55</v>
      </c>
      <c r="AR108" s="21">
        <v>2.2999999999999998</v>
      </c>
      <c r="AS108" s="21">
        <v>2.0099999999999998</v>
      </c>
      <c r="AT108" s="21">
        <v>1.95</v>
      </c>
      <c r="AU108" s="21">
        <v>1.33</v>
      </c>
      <c r="AV108" s="21">
        <v>0.42</v>
      </c>
      <c r="AW108" s="21"/>
      <c r="AX108" s="28">
        <f t="shared" si="460"/>
        <v>2.5087719298245621</v>
      </c>
      <c r="AY108" s="28">
        <f t="shared" si="461"/>
        <v>0.99780581393073309</v>
      </c>
      <c r="AZ108" s="28">
        <f t="shared" si="462"/>
        <v>0.25038005029945531</v>
      </c>
      <c r="BA108" s="28">
        <f t="shared" ref="BA108:BB108" si="482">LOGEST(AP108:AQ108,AP$5:AQ$5)-1</f>
        <v>0.13750000000000018</v>
      </c>
      <c r="BB108" s="28">
        <f t="shared" si="482"/>
        <v>-0.49450549450549453</v>
      </c>
      <c r="BC108" s="28">
        <f t="shared" si="464"/>
        <v>-0.24171245559484489</v>
      </c>
      <c r="BD108" s="28">
        <f t="shared" ref="BD108:BF108" si="483">((AP108/AO108)*100)-100</f>
        <v>250.87719298245617</v>
      </c>
      <c r="BE108" s="28">
        <f t="shared" si="483"/>
        <v>13.75</v>
      </c>
      <c r="BF108" s="28">
        <f t="shared" si="483"/>
        <v>-49.450549450549453</v>
      </c>
      <c r="BG108" s="28">
        <f t="shared" si="466"/>
        <v>299.12280701754389</v>
      </c>
      <c r="BH108" s="28">
        <f t="shared" si="467"/>
        <v>101.75438596491227</v>
      </c>
      <c r="BI108" s="28">
        <f t="shared" si="468"/>
        <v>-42.500000000000007</v>
      </c>
      <c r="BJ108" s="3">
        <f t="shared" ref="BJ108:BL108" si="484">AP108-AO108</f>
        <v>2.8600000000000003</v>
      </c>
      <c r="BK108" s="3">
        <f t="shared" si="484"/>
        <v>0.54999999999999982</v>
      </c>
      <c r="BL108" s="3">
        <f t="shared" si="484"/>
        <v>-2.25</v>
      </c>
      <c r="BM108" s="3">
        <f t="shared" si="470"/>
        <v>3.41</v>
      </c>
      <c r="BN108" s="3">
        <f t="shared" si="471"/>
        <v>1.1599999999999999</v>
      </c>
      <c r="BO108" s="3">
        <f t="shared" si="472"/>
        <v>-1.7000000000000002</v>
      </c>
      <c r="BP108" s="24">
        <v>98.5</v>
      </c>
      <c r="BQ108" s="21">
        <v>42</v>
      </c>
      <c r="BR108" s="21">
        <v>35</v>
      </c>
      <c r="BS108" s="21"/>
      <c r="BT108" s="21">
        <v>38.6</v>
      </c>
      <c r="BU108" s="21">
        <v>36</v>
      </c>
      <c r="BV108" s="21"/>
      <c r="BW108" s="24">
        <v>36</v>
      </c>
      <c r="BX108" s="21">
        <v>36</v>
      </c>
      <c r="BY108" s="21">
        <v>36</v>
      </c>
      <c r="BZ108" s="21">
        <v>36</v>
      </c>
      <c r="CA108" s="21">
        <v>36.4</v>
      </c>
      <c r="CB108" s="21">
        <v>36</v>
      </c>
      <c r="CC108" s="21">
        <v>36</v>
      </c>
      <c r="CD108" s="21">
        <v>36.1</v>
      </c>
      <c r="CE108" s="21"/>
      <c r="CF108" s="6"/>
      <c r="CG108" s="24" t="s">
        <v>962</v>
      </c>
      <c r="CH108" s="21"/>
      <c r="CI108" s="21"/>
      <c r="CJ108" s="21"/>
      <c r="CK108" s="21"/>
      <c r="CL108" s="21"/>
      <c r="CM108" s="21"/>
      <c r="CN108" s="24" t="s">
        <v>963</v>
      </c>
      <c r="CO108" s="21"/>
      <c r="CP108" s="21"/>
      <c r="CQ108" s="21"/>
      <c r="CR108" s="21"/>
      <c r="CS108" s="21"/>
      <c r="CT108" s="21"/>
      <c r="CU108" s="24">
        <v>1</v>
      </c>
      <c r="CV108" s="21"/>
      <c r="CW108" s="21"/>
      <c r="CX108" s="21"/>
      <c r="CY108" s="21"/>
      <c r="CZ108" s="21"/>
      <c r="DA108" s="21"/>
      <c r="DB108" s="24" t="s">
        <v>735</v>
      </c>
      <c r="DC108" s="21"/>
      <c r="DD108" s="21"/>
      <c r="DE108" s="21"/>
      <c r="DF108" s="21"/>
      <c r="DG108" s="21"/>
      <c r="DH108" s="21"/>
      <c r="DI108" s="24" t="s">
        <v>964</v>
      </c>
      <c r="DJ108" s="21" t="s">
        <v>965</v>
      </c>
      <c r="DK108" s="21" t="s">
        <v>966</v>
      </c>
      <c r="DL108" s="21" t="s">
        <v>965</v>
      </c>
      <c r="DM108" s="21" t="s">
        <v>967</v>
      </c>
      <c r="DN108" s="21" t="s">
        <v>967</v>
      </c>
      <c r="DO108" s="21"/>
      <c r="DP108" s="26">
        <v>8</v>
      </c>
      <c r="DQ108" s="6"/>
      <c r="DR108" s="24">
        <v>357.7</v>
      </c>
      <c r="DS108" s="21">
        <v>114.1</v>
      </c>
      <c r="DT108" s="21">
        <v>69.5</v>
      </c>
      <c r="DU108" s="21">
        <v>75</v>
      </c>
      <c r="DV108" s="21">
        <v>80</v>
      </c>
      <c r="DW108" s="21">
        <v>150.4</v>
      </c>
      <c r="DX108" s="21"/>
      <c r="DY108" s="24">
        <v>0.3</v>
      </c>
      <c r="DZ108" s="21">
        <v>0.25</v>
      </c>
      <c r="EA108" s="21">
        <v>0.25</v>
      </c>
      <c r="EB108" s="21">
        <v>0.25</v>
      </c>
      <c r="EC108" s="21">
        <v>0.25</v>
      </c>
      <c r="ED108" s="21">
        <v>0.25</v>
      </c>
      <c r="EE108" s="21"/>
      <c r="EF108" s="78">
        <f t="shared" ref="EF108:EK108" si="485">DR108/DY108</f>
        <v>1192.3333333333333</v>
      </c>
      <c r="EG108" s="79">
        <f t="shared" si="485"/>
        <v>456.4</v>
      </c>
      <c r="EH108" s="79">
        <f t="shared" si="485"/>
        <v>278</v>
      </c>
      <c r="EI108" s="79">
        <f t="shared" si="485"/>
        <v>300</v>
      </c>
      <c r="EJ108" s="79">
        <f t="shared" si="485"/>
        <v>320</v>
      </c>
      <c r="EK108" s="79">
        <f t="shared" si="485"/>
        <v>601.6</v>
      </c>
      <c r="EL108" s="79"/>
      <c r="EM108" s="24">
        <v>0</v>
      </c>
      <c r="EN108" s="21">
        <v>0</v>
      </c>
      <c r="EO108" s="21">
        <v>0</v>
      </c>
      <c r="EP108" s="21">
        <v>0</v>
      </c>
      <c r="EQ108" s="21">
        <v>0</v>
      </c>
      <c r="ER108" s="21">
        <v>0</v>
      </c>
      <c r="ES108" s="21"/>
      <c r="ET108" s="24">
        <v>145</v>
      </c>
      <c r="EU108" s="21">
        <v>170</v>
      </c>
      <c r="EV108" s="21">
        <v>141</v>
      </c>
      <c r="EW108" s="21">
        <v>141</v>
      </c>
      <c r="EX108" s="21">
        <v>124</v>
      </c>
      <c r="EY108" s="21">
        <v>129</v>
      </c>
      <c r="EZ108" s="21"/>
      <c r="FA108" s="24">
        <v>8.6</v>
      </c>
      <c r="FB108" s="21">
        <v>6.8</v>
      </c>
      <c r="FC108" s="21">
        <v>6.8</v>
      </c>
      <c r="FD108" s="21">
        <v>9</v>
      </c>
      <c r="FE108" s="21">
        <v>8.4</v>
      </c>
      <c r="FF108" s="21">
        <v>19</v>
      </c>
      <c r="FG108" s="21"/>
      <c r="FH108" s="24">
        <v>15</v>
      </c>
      <c r="FI108" s="21">
        <v>15</v>
      </c>
      <c r="FJ108" s="21">
        <v>15</v>
      </c>
      <c r="FK108" s="21">
        <v>15</v>
      </c>
      <c r="FL108" s="21">
        <v>15</v>
      </c>
      <c r="FM108" s="21">
        <v>15</v>
      </c>
      <c r="FN108" s="21"/>
      <c r="FO108" s="24">
        <v>93</v>
      </c>
      <c r="FP108" s="21">
        <v>93</v>
      </c>
      <c r="FQ108" s="21">
        <v>93</v>
      </c>
      <c r="FR108" s="21">
        <v>115</v>
      </c>
      <c r="FS108" s="21">
        <v>101</v>
      </c>
      <c r="FT108" s="21">
        <v>102</v>
      </c>
      <c r="FU108" s="21"/>
      <c r="FV108" s="24">
        <v>0</v>
      </c>
      <c r="FW108" s="21">
        <v>0</v>
      </c>
      <c r="FX108" s="21">
        <v>0</v>
      </c>
      <c r="FY108" s="21">
        <v>0</v>
      </c>
      <c r="FZ108" s="21">
        <v>0</v>
      </c>
      <c r="GA108" s="21">
        <v>0</v>
      </c>
      <c r="GB108" s="21"/>
      <c r="GC108" s="24">
        <v>243</v>
      </c>
      <c r="GD108" s="21">
        <v>164</v>
      </c>
      <c r="GE108" s="21">
        <v>214</v>
      </c>
      <c r="GF108" s="21">
        <v>235</v>
      </c>
      <c r="GG108" s="21">
        <v>173</v>
      </c>
      <c r="GH108" s="21">
        <v>221</v>
      </c>
      <c r="GI108" s="21"/>
      <c r="GJ108" s="24">
        <v>310</v>
      </c>
      <c r="GK108" s="21">
        <v>660</v>
      </c>
      <c r="GL108" s="21">
        <v>170</v>
      </c>
      <c r="GM108" s="21">
        <v>180</v>
      </c>
      <c r="GN108" s="21">
        <v>230</v>
      </c>
      <c r="GO108" s="21">
        <v>460</v>
      </c>
      <c r="GP108" s="21"/>
      <c r="GQ108" s="6"/>
      <c r="GR108" s="24">
        <v>8</v>
      </c>
      <c r="GS108" s="21">
        <v>18</v>
      </c>
      <c r="GT108" s="24">
        <v>7</v>
      </c>
      <c r="GU108" s="21">
        <v>18</v>
      </c>
      <c r="GV108" s="24">
        <v>10</v>
      </c>
      <c r="GW108" s="21">
        <v>45</v>
      </c>
      <c r="GX108" s="24">
        <v>10</v>
      </c>
      <c r="GY108" s="21">
        <v>45</v>
      </c>
      <c r="GZ108" s="24">
        <v>9</v>
      </c>
      <c r="HA108" s="21">
        <v>128</v>
      </c>
      <c r="HB108" s="24">
        <v>9</v>
      </c>
      <c r="HC108" s="21">
        <v>18</v>
      </c>
      <c r="HD108" s="24"/>
      <c r="HE108" s="21"/>
      <c r="HF108" s="6"/>
      <c r="HG108" s="21">
        <v>83</v>
      </c>
      <c r="HH108" s="21">
        <v>38</v>
      </c>
      <c r="HI108" s="21">
        <v>89</v>
      </c>
      <c r="HJ108" s="21">
        <v>35</v>
      </c>
      <c r="HK108" s="21">
        <v>2</v>
      </c>
      <c r="HL108" s="21">
        <v>93.9</v>
      </c>
      <c r="HM108" s="21">
        <v>0.3</v>
      </c>
      <c r="HN108" s="21">
        <v>0</v>
      </c>
      <c r="HO108" s="21">
        <v>45.09</v>
      </c>
      <c r="HP108" s="21">
        <v>7.83</v>
      </c>
      <c r="HQ108" s="21">
        <v>6.16</v>
      </c>
      <c r="HR108" s="21">
        <v>137</v>
      </c>
      <c r="HS108" s="21">
        <v>22.4</v>
      </c>
      <c r="HT108" s="21">
        <v>9</v>
      </c>
      <c r="HU108" s="21">
        <v>4</v>
      </c>
      <c r="HV108" s="6"/>
    </row>
    <row r="109" spans="1:239" ht="15.75" customHeight="1" x14ac:dyDescent="0.3">
      <c r="A109" s="3">
        <v>95</v>
      </c>
      <c r="B109" s="21" t="s">
        <v>635</v>
      </c>
      <c r="C109" s="22">
        <v>41339</v>
      </c>
      <c r="D109" s="22">
        <v>41340</v>
      </c>
      <c r="E109" s="21">
        <f t="shared" si="459"/>
        <v>1</v>
      </c>
      <c r="F109" s="21"/>
      <c r="G109" s="21" t="s">
        <v>324</v>
      </c>
      <c r="H109" s="23">
        <v>14781</v>
      </c>
      <c r="I109" s="21">
        <v>72</v>
      </c>
      <c r="J109" s="21">
        <v>160</v>
      </c>
      <c r="K109" s="21">
        <v>64</v>
      </c>
      <c r="L109" s="21" t="s">
        <v>968</v>
      </c>
      <c r="M109" s="21">
        <v>44</v>
      </c>
      <c r="N109" s="21">
        <v>32.6</v>
      </c>
      <c r="O109" s="21">
        <v>6</v>
      </c>
      <c r="P109" s="21" t="s">
        <v>638</v>
      </c>
      <c r="Q109" s="21">
        <v>1</v>
      </c>
      <c r="R109" s="21">
        <v>35</v>
      </c>
      <c r="S109" s="21" t="s">
        <v>272</v>
      </c>
      <c r="T109" s="21">
        <v>1</v>
      </c>
      <c r="U109" s="21">
        <v>0</v>
      </c>
      <c r="V109" s="21">
        <v>0</v>
      </c>
      <c r="W109" s="21">
        <v>0</v>
      </c>
      <c r="X109" s="6"/>
      <c r="Y109" s="24" t="s">
        <v>513</v>
      </c>
      <c r="Z109" s="21" t="s">
        <v>969</v>
      </c>
      <c r="AA109" s="25">
        <v>1</v>
      </c>
      <c r="AB109" s="25"/>
      <c r="AC109" s="21" t="s">
        <v>249</v>
      </c>
      <c r="AD109" s="21"/>
      <c r="AE109" s="21" t="s">
        <v>246</v>
      </c>
      <c r="AF109" s="21" t="s">
        <v>248</v>
      </c>
      <c r="AG109" s="21" t="s">
        <v>249</v>
      </c>
      <c r="AH109" s="21" t="s">
        <v>246</v>
      </c>
      <c r="AI109" s="21" t="s">
        <v>249</v>
      </c>
      <c r="AJ109" s="21" t="s">
        <v>246</v>
      </c>
      <c r="AK109" s="21">
        <v>2.62</v>
      </c>
      <c r="AL109" s="6"/>
      <c r="AM109" s="26" t="s">
        <v>250</v>
      </c>
      <c r="AN109" s="26" t="s">
        <v>274</v>
      </c>
      <c r="AO109" s="27">
        <v>2.62</v>
      </c>
      <c r="AP109" s="21">
        <v>3.88</v>
      </c>
      <c r="AQ109" s="21">
        <v>5.47</v>
      </c>
      <c r="AR109" s="21">
        <v>2</v>
      </c>
      <c r="AS109" s="21">
        <v>1.95</v>
      </c>
      <c r="AT109" s="21">
        <v>1</v>
      </c>
      <c r="AU109" s="21">
        <v>0.81</v>
      </c>
      <c r="AV109" s="21">
        <v>0.51</v>
      </c>
      <c r="AW109" s="21"/>
      <c r="AX109" s="28">
        <f t="shared" si="460"/>
        <v>0.48091603053435117</v>
      </c>
      <c r="AY109" s="28">
        <f t="shared" si="461"/>
        <v>0.44491738848350226</v>
      </c>
      <c r="AZ109" s="28">
        <f t="shared" si="462"/>
        <v>-4.5591779417349265E-2</v>
      </c>
      <c r="BA109" s="28">
        <f t="shared" ref="BA109:BB109" si="486">LOGEST(AP109:AQ109,AP$5:AQ$5)-1</f>
        <v>0.40979381443298957</v>
      </c>
      <c r="BB109" s="28">
        <f t="shared" si="486"/>
        <v>-0.63436928702010964</v>
      </c>
      <c r="BC109" s="28">
        <f t="shared" si="464"/>
        <v>-0.28204184138226185</v>
      </c>
      <c r="BD109" s="28">
        <f t="shared" ref="BD109:BF109" si="487">((AP109/AO109)*100)-100</f>
        <v>48.091603053435108</v>
      </c>
      <c r="BE109" s="28">
        <f t="shared" si="487"/>
        <v>40.979381443298962</v>
      </c>
      <c r="BF109" s="28">
        <f t="shared" si="487"/>
        <v>-63.436928702010967</v>
      </c>
      <c r="BG109" s="28">
        <f t="shared" si="466"/>
        <v>108.77862595419847</v>
      </c>
      <c r="BH109" s="28">
        <f t="shared" si="467"/>
        <v>-23.66412213740459</v>
      </c>
      <c r="BI109" s="28">
        <f t="shared" si="468"/>
        <v>-48.453608247422672</v>
      </c>
      <c r="BJ109" s="3">
        <f t="shared" ref="BJ109:BL109" si="488">AP109-AO109</f>
        <v>1.2599999999999998</v>
      </c>
      <c r="BK109" s="3">
        <f t="shared" si="488"/>
        <v>1.5899999999999999</v>
      </c>
      <c r="BL109" s="3">
        <f t="shared" si="488"/>
        <v>-3.4699999999999998</v>
      </c>
      <c r="BM109" s="3">
        <f t="shared" si="470"/>
        <v>2.8499999999999996</v>
      </c>
      <c r="BN109" s="3">
        <f t="shared" si="471"/>
        <v>-0.62000000000000011</v>
      </c>
      <c r="BO109" s="3">
        <f t="shared" si="472"/>
        <v>-1.88</v>
      </c>
      <c r="BP109" s="24">
        <v>202.4</v>
      </c>
      <c r="BQ109" s="21">
        <v>232.6</v>
      </c>
      <c r="BR109" s="21">
        <v>230</v>
      </c>
      <c r="BS109" s="21">
        <v>177</v>
      </c>
      <c r="BT109" s="21">
        <v>176</v>
      </c>
      <c r="BU109" s="21"/>
      <c r="BV109" s="21"/>
      <c r="BW109" s="24">
        <v>36.4</v>
      </c>
      <c r="BX109" s="21">
        <v>35.9</v>
      </c>
      <c r="BY109" s="21">
        <v>36</v>
      </c>
      <c r="BZ109" s="21">
        <v>37.1</v>
      </c>
      <c r="CA109" s="21">
        <v>37.1</v>
      </c>
      <c r="CB109" s="21">
        <v>36.5</v>
      </c>
      <c r="CC109" s="21">
        <v>36</v>
      </c>
      <c r="CD109" s="21">
        <v>36.6</v>
      </c>
      <c r="CE109" s="21"/>
      <c r="CF109" s="6"/>
      <c r="CG109" s="24" t="s">
        <v>970</v>
      </c>
      <c r="CH109" s="21"/>
      <c r="CI109" s="21"/>
      <c r="CJ109" s="21"/>
      <c r="CK109" s="21"/>
      <c r="CL109" s="21"/>
      <c r="CM109" s="21"/>
      <c r="CN109" s="24" t="s">
        <v>971</v>
      </c>
      <c r="CO109" s="21"/>
      <c r="CP109" s="21"/>
      <c r="CQ109" s="21"/>
      <c r="CR109" s="21"/>
      <c r="CS109" s="21"/>
      <c r="CT109" s="21"/>
      <c r="CU109" s="24">
        <v>2</v>
      </c>
      <c r="CV109" s="21"/>
      <c r="CW109" s="21"/>
      <c r="CX109" s="21"/>
      <c r="CY109" s="21"/>
      <c r="CZ109" s="21"/>
      <c r="DA109" s="21"/>
      <c r="DB109" s="24" t="s">
        <v>972</v>
      </c>
      <c r="DC109" s="21"/>
      <c r="DD109" s="21"/>
      <c r="DE109" s="21"/>
      <c r="DF109" s="21"/>
      <c r="DG109" s="21"/>
      <c r="DH109" s="21"/>
      <c r="DI109" s="24" t="s">
        <v>255</v>
      </c>
      <c r="DJ109" s="21" t="s">
        <v>973</v>
      </c>
      <c r="DK109" s="21" t="s">
        <v>973</v>
      </c>
      <c r="DL109" s="21" t="s">
        <v>973</v>
      </c>
      <c r="DM109" s="21" t="s">
        <v>973</v>
      </c>
      <c r="DN109" s="21" t="s">
        <v>973</v>
      </c>
      <c r="DO109" s="21"/>
      <c r="DP109" s="26">
        <v>8</v>
      </c>
      <c r="DQ109" s="6"/>
      <c r="DR109" s="55">
        <v>76</v>
      </c>
      <c r="DS109" s="52">
        <v>61.4</v>
      </c>
      <c r="DT109" s="52">
        <v>102.8</v>
      </c>
      <c r="DU109" s="52">
        <v>104.8</v>
      </c>
      <c r="DV109" s="52">
        <v>86.8</v>
      </c>
      <c r="DW109" s="52">
        <v>86.8</v>
      </c>
      <c r="DX109" s="52"/>
      <c r="DY109" s="55">
        <v>0.25</v>
      </c>
      <c r="DZ109" s="52">
        <v>0.25</v>
      </c>
      <c r="EA109" s="52">
        <v>0.25</v>
      </c>
      <c r="EB109" s="52">
        <v>0.25</v>
      </c>
      <c r="EC109" s="52">
        <v>0.25</v>
      </c>
      <c r="ED109" s="52">
        <v>0.25</v>
      </c>
      <c r="EE109" s="52"/>
      <c r="EF109" s="78">
        <f t="shared" ref="EF109:EK109" si="489">DR109/DY109</f>
        <v>304</v>
      </c>
      <c r="EG109" s="79">
        <f t="shared" si="489"/>
        <v>245.6</v>
      </c>
      <c r="EH109" s="79">
        <f t="shared" si="489"/>
        <v>411.2</v>
      </c>
      <c r="EI109" s="79">
        <f t="shared" si="489"/>
        <v>419.2</v>
      </c>
      <c r="EJ109" s="79">
        <f t="shared" si="489"/>
        <v>347.2</v>
      </c>
      <c r="EK109" s="79">
        <f t="shared" si="489"/>
        <v>347.2</v>
      </c>
      <c r="EL109" s="79"/>
      <c r="EM109" s="55">
        <v>0</v>
      </c>
      <c r="EN109" s="52">
        <v>0</v>
      </c>
      <c r="EO109" s="52">
        <v>0</v>
      </c>
      <c r="EP109" s="52">
        <v>0</v>
      </c>
      <c r="EQ109" s="52">
        <v>0</v>
      </c>
      <c r="ER109" s="52">
        <v>0</v>
      </c>
      <c r="ES109" s="52"/>
      <c r="ET109" s="55">
        <v>57</v>
      </c>
      <c r="EU109" s="52">
        <v>47</v>
      </c>
      <c r="EV109" s="52">
        <v>23</v>
      </c>
      <c r="EW109" s="52">
        <v>18</v>
      </c>
      <c r="EX109" s="52">
        <v>46</v>
      </c>
      <c r="EY109" s="52">
        <v>38</v>
      </c>
      <c r="EZ109" s="52"/>
      <c r="FA109" s="55">
        <v>11.6</v>
      </c>
      <c r="FB109" s="52">
        <v>8</v>
      </c>
      <c r="FC109" s="52">
        <v>11.6</v>
      </c>
      <c r="FD109" s="52">
        <v>9.9</v>
      </c>
      <c r="FE109" s="52">
        <v>9.9</v>
      </c>
      <c r="FF109" s="52">
        <v>9.9</v>
      </c>
      <c r="FG109" s="52"/>
      <c r="FH109" s="55">
        <v>15</v>
      </c>
      <c r="FI109" s="52">
        <v>15</v>
      </c>
      <c r="FJ109" s="52">
        <v>15</v>
      </c>
      <c r="FK109" s="52">
        <v>15</v>
      </c>
      <c r="FL109" s="52">
        <v>15</v>
      </c>
      <c r="FM109" s="52">
        <v>15</v>
      </c>
      <c r="FN109" s="52"/>
      <c r="FO109" s="55">
        <v>97</v>
      </c>
      <c r="FP109" s="52">
        <v>82</v>
      </c>
      <c r="FQ109" s="52">
        <v>73</v>
      </c>
      <c r="FR109" s="52">
        <v>80</v>
      </c>
      <c r="FS109" s="52">
        <v>82</v>
      </c>
      <c r="FT109" s="52">
        <v>94</v>
      </c>
      <c r="FU109" s="52"/>
      <c r="FV109" s="55">
        <v>0</v>
      </c>
      <c r="FW109" s="52">
        <v>0</v>
      </c>
      <c r="FX109" s="52">
        <v>0</v>
      </c>
      <c r="FY109" s="52">
        <v>0</v>
      </c>
      <c r="FZ109" s="52">
        <v>0</v>
      </c>
      <c r="GA109" s="52">
        <v>0</v>
      </c>
      <c r="GB109" s="52"/>
      <c r="GC109" s="55">
        <v>135</v>
      </c>
      <c r="GD109" s="52">
        <v>170</v>
      </c>
      <c r="GE109" s="52">
        <v>183</v>
      </c>
      <c r="GF109" s="52">
        <v>167</v>
      </c>
      <c r="GG109" s="52">
        <v>156</v>
      </c>
      <c r="GH109" s="52">
        <v>136</v>
      </c>
      <c r="GI109" s="52"/>
      <c r="GJ109" s="55">
        <v>960</v>
      </c>
      <c r="GK109" s="52">
        <v>920</v>
      </c>
      <c r="GL109" s="52">
        <v>2050</v>
      </c>
      <c r="GM109" s="52">
        <v>3060</v>
      </c>
      <c r="GN109" s="52">
        <v>3450</v>
      </c>
      <c r="GO109" s="52">
        <v>600</v>
      </c>
      <c r="GP109" s="52"/>
      <c r="GQ109" s="6"/>
      <c r="GR109" s="24">
        <v>10</v>
      </c>
      <c r="GS109" s="21">
        <v>45</v>
      </c>
      <c r="GT109" s="24">
        <v>12</v>
      </c>
      <c r="GU109" s="21">
        <v>45</v>
      </c>
      <c r="GV109" s="24">
        <v>10</v>
      </c>
      <c r="GW109" s="21">
        <v>45</v>
      </c>
      <c r="GX109" s="24">
        <v>11</v>
      </c>
      <c r="GY109" s="21">
        <v>45</v>
      </c>
      <c r="GZ109" s="24">
        <v>11</v>
      </c>
      <c r="HA109" s="21">
        <v>45</v>
      </c>
      <c r="HB109" s="24">
        <v>11</v>
      </c>
      <c r="HC109" s="21">
        <v>45</v>
      </c>
      <c r="HD109" s="24"/>
      <c r="HE109" s="21"/>
      <c r="HF109" s="6"/>
      <c r="HG109" s="21">
        <v>72</v>
      </c>
      <c r="HH109" s="21">
        <v>134</v>
      </c>
      <c r="HI109" s="21">
        <v>153</v>
      </c>
      <c r="HJ109" s="21">
        <v>38.1</v>
      </c>
      <c r="HK109" s="21">
        <v>2</v>
      </c>
      <c r="HL109" s="21">
        <v>61.4</v>
      </c>
      <c r="HM109" s="21">
        <v>0.3</v>
      </c>
      <c r="HN109" s="21">
        <v>25</v>
      </c>
      <c r="HO109" s="21">
        <v>27.17</v>
      </c>
      <c r="HP109" s="21">
        <v>28.1</v>
      </c>
      <c r="HQ109" s="21">
        <v>2.9</v>
      </c>
      <c r="HR109" s="21">
        <v>142.1</v>
      </c>
      <c r="HS109" s="21">
        <v>23.5</v>
      </c>
      <c r="HT109" s="21">
        <v>11.6</v>
      </c>
      <c r="HU109" s="21">
        <v>15</v>
      </c>
      <c r="HV109" s="6"/>
    </row>
    <row r="110" spans="1:239" ht="15.75" customHeight="1" x14ac:dyDescent="0.3">
      <c r="A110" s="3">
        <v>96</v>
      </c>
      <c r="B110" s="21" t="s">
        <v>431</v>
      </c>
      <c r="C110" s="22">
        <v>41340</v>
      </c>
      <c r="D110" s="22">
        <v>41340</v>
      </c>
      <c r="E110" s="21">
        <f t="shared" si="459"/>
        <v>0</v>
      </c>
      <c r="F110" s="21"/>
      <c r="G110" s="21" t="s">
        <v>432</v>
      </c>
      <c r="H110" s="23">
        <v>11899</v>
      </c>
      <c r="I110" s="21">
        <v>81</v>
      </c>
      <c r="J110" s="21">
        <v>160</v>
      </c>
      <c r="K110" s="21">
        <v>50</v>
      </c>
      <c r="L110" s="21" t="s">
        <v>974</v>
      </c>
      <c r="M110" s="21">
        <v>82</v>
      </c>
      <c r="N110" s="21">
        <v>93.6</v>
      </c>
      <c r="O110" s="21">
        <v>7</v>
      </c>
      <c r="P110" s="21" t="s">
        <v>547</v>
      </c>
      <c r="Q110" s="21">
        <v>1</v>
      </c>
      <c r="R110" s="21">
        <v>7</v>
      </c>
      <c r="S110" s="21" t="s">
        <v>548</v>
      </c>
      <c r="T110" s="21">
        <v>2</v>
      </c>
      <c r="U110" s="21">
        <v>6</v>
      </c>
      <c r="V110" s="21">
        <v>6</v>
      </c>
      <c r="W110" s="21">
        <v>0</v>
      </c>
      <c r="X110" s="6"/>
      <c r="Y110" s="24" t="s">
        <v>513</v>
      </c>
      <c r="Z110" s="21" t="s">
        <v>497</v>
      </c>
      <c r="AA110" s="25">
        <v>1</v>
      </c>
      <c r="AB110" s="25"/>
      <c r="AC110" s="21" t="s">
        <v>246</v>
      </c>
      <c r="AD110" s="21" t="s">
        <v>247</v>
      </c>
      <c r="AE110" s="21" t="s">
        <v>246</v>
      </c>
      <c r="AF110" s="21" t="s">
        <v>248</v>
      </c>
      <c r="AG110" s="21" t="s">
        <v>246</v>
      </c>
      <c r="AH110" s="21" t="s">
        <v>246</v>
      </c>
      <c r="AI110" s="21" t="s">
        <v>246</v>
      </c>
      <c r="AJ110" s="21" t="s">
        <v>246</v>
      </c>
      <c r="AK110" s="21">
        <v>8.93</v>
      </c>
      <c r="AL110" s="6"/>
      <c r="AM110" s="26" t="s">
        <v>250</v>
      </c>
      <c r="AN110" s="26" t="s">
        <v>274</v>
      </c>
      <c r="AO110" s="27">
        <v>8.93</v>
      </c>
      <c r="AP110" s="21">
        <v>79.7</v>
      </c>
      <c r="AQ110" s="21">
        <v>95.53</v>
      </c>
      <c r="AR110" s="21">
        <v>67.3</v>
      </c>
      <c r="AS110" s="21">
        <v>54.77</v>
      </c>
      <c r="AT110" s="21">
        <v>34.36</v>
      </c>
      <c r="AU110" s="21">
        <v>18.75</v>
      </c>
      <c r="AV110" s="21">
        <v>9.75</v>
      </c>
      <c r="AW110" s="21">
        <v>5.3</v>
      </c>
      <c r="AX110" s="28">
        <f t="shared" si="460"/>
        <v>7.9249720044792813</v>
      </c>
      <c r="AY110" s="28">
        <f t="shared" si="461"/>
        <v>2.2707259708296879</v>
      </c>
      <c r="AZ110" s="28">
        <f t="shared" si="462"/>
        <v>0.86645372631448669</v>
      </c>
      <c r="BA110" s="28">
        <f t="shared" ref="BA110:BB110" si="490">LOGEST(AP110:AQ110,AP$5:AQ$5)-1</f>
        <v>0.19861982434128</v>
      </c>
      <c r="BB110" s="28">
        <f t="shared" si="490"/>
        <v>-0.29550926410551681</v>
      </c>
      <c r="BC110" s="28">
        <f t="shared" si="464"/>
        <v>-8.1078587632269494E-2</v>
      </c>
      <c r="BD110" s="28">
        <f t="shared" ref="BD110:BF110" si="491">((AP110/AO110)*100)-100</f>
        <v>792.49720044792832</v>
      </c>
      <c r="BE110" s="28">
        <f t="shared" si="491"/>
        <v>19.861982434127981</v>
      </c>
      <c r="BF110" s="28">
        <f t="shared" si="491"/>
        <v>-29.550926410551654</v>
      </c>
      <c r="BG110" s="28">
        <f t="shared" si="466"/>
        <v>969.76483762597991</v>
      </c>
      <c r="BH110" s="28">
        <f t="shared" si="467"/>
        <v>653.63941769316909</v>
      </c>
      <c r="BI110" s="28">
        <f t="shared" si="468"/>
        <v>-15.558343789209545</v>
      </c>
      <c r="BJ110" s="3">
        <f t="shared" ref="BJ110:BL110" si="492">AP110-AO110</f>
        <v>70.77000000000001</v>
      </c>
      <c r="BK110" s="3">
        <f t="shared" si="492"/>
        <v>15.829999999999998</v>
      </c>
      <c r="BL110" s="3">
        <f t="shared" si="492"/>
        <v>-28.230000000000004</v>
      </c>
      <c r="BM110" s="3">
        <f t="shared" si="470"/>
        <v>86.6</v>
      </c>
      <c r="BN110" s="3">
        <f t="shared" si="471"/>
        <v>58.37</v>
      </c>
      <c r="BO110" s="3">
        <f t="shared" si="472"/>
        <v>-12.400000000000006</v>
      </c>
      <c r="BP110" s="24"/>
      <c r="BQ110" s="21">
        <v>308</v>
      </c>
      <c r="BR110" s="21">
        <v>920</v>
      </c>
      <c r="BS110" s="21">
        <v>371.8</v>
      </c>
      <c r="BT110" s="21">
        <v>215</v>
      </c>
      <c r="BU110" s="21">
        <v>207.8</v>
      </c>
      <c r="BV110" s="21">
        <v>171</v>
      </c>
      <c r="BW110" s="24">
        <v>39.5</v>
      </c>
      <c r="BX110" s="21">
        <v>37</v>
      </c>
      <c r="BY110" s="21">
        <v>37</v>
      </c>
      <c r="BZ110" s="21">
        <v>37.9</v>
      </c>
      <c r="CA110" s="21">
        <v>38.6</v>
      </c>
      <c r="CB110" s="21">
        <v>38</v>
      </c>
      <c r="CC110" s="21">
        <v>37.4</v>
      </c>
      <c r="CD110" s="21">
        <v>36</v>
      </c>
      <c r="CE110" s="21">
        <v>36.1</v>
      </c>
      <c r="CF110" s="6"/>
      <c r="CG110" s="24" t="s">
        <v>909</v>
      </c>
      <c r="CH110" s="21"/>
      <c r="CI110" s="21"/>
      <c r="CJ110" s="21"/>
      <c r="CK110" s="21"/>
      <c r="CL110" s="21"/>
      <c r="CM110" s="21"/>
      <c r="CN110" s="24" t="s">
        <v>975</v>
      </c>
      <c r="CO110" s="21"/>
      <c r="CP110" s="21"/>
      <c r="CQ110" s="21"/>
      <c r="CR110" s="21"/>
      <c r="CS110" s="21"/>
      <c r="CT110" s="21"/>
      <c r="CU110" s="24">
        <v>1</v>
      </c>
      <c r="CV110" s="21"/>
      <c r="CW110" s="21"/>
      <c r="CX110" s="21"/>
      <c r="CY110" s="21"/>
      <c r="CZ110" s="21"/>
      <c r="DA110" s="21"/>
      <c r="DB110" s="24" t="s">
        <v>585</v>
      </c>
      <c r="DC110" s="21"/>
      <c r="DD110" s="21"/>
      <c r="DE110" s="21"/>
      <c r="DF110" s="21"/>
      <c r="DG110" s="21"/>
      <c r="DH110" s="21"/>
      <c r="DI110" s="24" t="s">
        <v>976</v>
      </c>
      <c r="DJ110" s="21" t="s">
        <v>977</v>
      </c>
      <c r="DK110" s="21" t="s">
        <v>585</v>
      </c>
      <c r="DL110" s="21" t="s">
        <v>585</v>
      </c>
      <c r="DM110" s="21" t="s">
        <v>585</v>
      </c>
      <c r="DN110" s="21" t="s">
        <v>585</v>
      </c>
      <c r="DO110" s="21" t="s">
        <v>585</v>
      </c>
      <c r="DP110" s="26">
        <v>8</v>
      </c>
      <c r="DQ110" s="6"/>
      <c r="DR110" s="24">
        <v>70</v>
      </c>
      <c r="DS110" s="21">
        <v>107.7</v>
      </c>
      <c r="DT110" s="21">
        <v>122.8</v>
      </c>
      <c r="DU110" s="21">
        <v>122.5</v>
      </c>
      <c r="DV110" s="21">
        <v>117.3</v>
      </c>
      <c r="DW110" s="21">
        <v>80</v>
      </c>
      <c r="DX110" s="21">
        <v>88.1</v>
      </c>
      <c r="DY110" s="24">
        <v>0.4</v>
      </c>
      <c r="DZ110" s="21">
        <v>0.4</v>
      </c>
      <c r="EA110" s="21">
        <v>0.4</v>
      </c>
      <c r="EB110" s="21">
        <v>0.4</v>
      </c>
      <c r="EC110" s="21">
        <v>0.4</v>
      </c>
      <c r="ED110" s="21">
        <v>0.4</v>
      </c>
      <c r="EE110" s="21">
        <v>0.4</v>
      </c>
      <c r="EF110" s="78">
        <f t="shared" ref="EF110:EL110" si="493">DR110/DY110</f>
        <v>175</v>
      </c>
      <c r="EG110" s="79">
        <f t="shared" si="493"/>
        <v>269.25</v>
      </c>
      <c r="EH110" s="79">
        <f t="shared" si="493"/>
        <v>307</v>
      </c>
      <c r="EI110" s="79">
        <f t="shared" si="493"/>
        <v>306.25</v>
      </c>
      <c r="EJ110" s="79">
        <f t="shared" si="493"/>
        <v>293.25</v>
      </c>
      <c r="EK110" s="79">
        <f t="shared" si="493"/>
        <v>200</v>
      </c>
      <c r="EL110" s="79">
        <f t="shared" si="493"/>
        <v>220.24999999999997</v>
      </c>
      <c r="EM110" s="24">
        <v>1</v>
      </c>
      <c r="EN110" s="21">
        <v>1</v>
      </c>
      <c r="EO110" s="21">
        <v>1</v>
      </c>
      <c r="EP110" s="21">
        <v>1</v>
      </c>
      <c r="EQ110" s="21">
        <v>1</v>
      </c>
      <c r="ER110" s="21">
        <v>1</v>
      </c>
      <c r="ES110" s="21">
        <v>0</v>
      </c>
      <c r="ET110" s="24">
        <v>222</v>
      </c>
      <c r="EU110" s="21">
        <v>162</v>
      </c>
      <c r="EV110" s="21">
        <v>132</v>
      </c>
      <c r="EW110" s="21">
        <v>119</v>
      </c>
      <c r="EX110" s="21">
        <v>175</v>
      </c>
      <c r="EY110" s="21">
        <v>113</v>
      </c>
      <c r="EZ110" s="21">
        <v>126</v>
      </c>
      <c r="FA110" s="24">
        <v>6.7</v>
      </c>
      <c r="FB110" s="21">
        <v>6.6</v>
      </c>
      <c r="FC110" s="21">
        <v>5.5</v>
      </c>
      <c r="FD110" s="21">
        <v>5.9</v>
      </c>
      <c r="FE110" s="21">
        <v>6.3</v>
      </c>
      <c r="FF110" s="21">
        <v>5</v>
      </c>
      <c r="FG110" s="21">
        <v>6.4</v>
      </c>
      <c r="FH110" s="24">
        <v>7</v>
      </c>
      <c r="FI110" s="21">
        <v>10</v>
      </c>
      <c r="FJ110" s="21">
        <v>6</v>
      </c>
      <c r="FK110" s="21">
        <v>4</v>
      </c>
      <c r="FL110" s="21">
        <v>15</v>
      </c>
      <c r="FM110" s="21">
        <v>15</v>
      </c>
      <c r="FN110" s="21">
        <v>15</v>
      </c>
      <c r="FO110" s="24">
        <v>74</v>
      </c>
      <c r="FP110" s="21">
        <v>74</v>
      </c>
      <c r="FQ110" s="21">
        <v>73</v>
      </c>
      <c r="FR110" s="21">
        <v>85</v>
      </c>
      <c r="FS110" s="21">
        <v>76</v>
      </c>
      <c r="FT110" s="21">
        <v>72</v>
      </c>
      <c r="FU110" s="21">
        <v>69</v>
      </c>
      <c r="FV110" s="24" t="s">
        <v>430</v>
      </c>
      <c r="FW110" s="21" t="s">
        <v>392</v>
      </c>
      <c r="FX110" s="21" t="s">
        <v>978</v>
      </c>
      <c r="FY110" s="21" t="s">
        <v>321</v>
      </c>
      <c r="FZ110" s="21" t="s">
        <v>665</v>
      </c>
      <c r="GA110" s="21" t="s">
        <v>311</v>
      </c>
      <c r="GB110" s="21">
        <v>0</v>
      </c>
      <c r="GC110" s="24">
        <v>110</v>
      </c>
      <c r="GD110" s="21">
        <v>107</v>
      </c>
      <c r="GE110" s="21">
        <v>78</v>
      </c>
      <c r="GF110" s="21">
        <v>68</v>
      </c>
      <c r="GG110" s="21">
        <v>56</v>
      </c>
      <c r="GH110" s="21">
        <v>50</v>
      </c>
      <c r="GI110" s="21">
        <v>42</v>
      </c>
      <c r="GJ110" s="24">
        <v>805</v>
      </c>
      <c r="GK110" s="21">
        <v>1445</v>
      </c>
      <c r="GL110" s="21">
        <v>1920</v>
      </c>
      <c r="GM110" s="21">
        <v>1430</v>
      </c>
      <c r="GN110" s="21">
        <v>2220</v>
      </c>
      <c r="GO110" s="21">
        <v>1830</v>
      </c>
      <c r="GP110" s="21">
        <v>775</v>
      </c>
      <c r="GQ110" s="6"/>
      <c r="GR110" s="24">
        <v>16</v>
      </c>
      <c r="GS110" s="21">
        <v>90</v>
      </c>
      <c r="GT110" s="24">
        <v>14</v>
      </c>
      <c r="GU110" s="21">
        <v>55</v>
      </c>
      <c r="GV110" s="24">
        <v>14</v>
      </c>
      <c r="GW110" s="21">
        <v>55</v>
      </c>
      <c r="GX110" s="24">
        <v>15</v>
      </c>
      <c r="GY110" s="21">
        <v>80</v>
      </c>
      <c r="GZ110" s="24">
        <v>13</v>
      </c>
      <c r="HA110" s="21">
        <v>55</v>
      </c>
      <c r="HB110" s="24">
        <v>13</v>
      </c>
      <c r="HC110" s="21">
        <v>55</v>
      </c>
      <c r="HD110" s="24">
        <v>11</v>
      </c>
      <c r="HE110" s="21">
        <v>45</v>
      </c>
      <c r="HF110" s="6"/>
      <c r="HG110" s="21">
        <v>82</v>
      </c>
      <c r="HH110" s="21">
        <v>55</v>
      </c>
      <c r="HI110" s="21">
        <v>139</v>
      </c>
      <c r="HJ110" s="21">
        <v>39</v>
      </c>
      <c r="HK110" s="21">
        <v>1</v>
      </c>
      <c r="HL110" s="21">
        <v>70</v>
      </c>
      <c r="HM110" s="21">
        <v>0.4</v>
      </c>
      <c r="HN110" s="21">
        <v>5</v>
      </c>
      <c r="HO110" s="21">
        <v>308.12</v>
      </c>
      <c r="HP110" s="21">
        <v>21.95</v>
      </c>
      <c r="HQ110" s="21">
        <v>3.08</v>
      </c>
      <c r="HR110" s="21">
        <v>145</v>
      </c>
      <c r="HS110" s="21">
        <v>18</v>
      </c>
      <c r="HT110" s="21">
        <v>6.7</v>
      </c>
      <c r="HU110" s="21">
        <v>10</v>
      </c>
      <c r="HV110" s="6"/>
    </row>
    <row r="111" spans="1:239" ht="15.75" customHeight="1" x14ac:dyDescent="0.3">
      <c r="A111" s="3">
        <v>97</v>
      </c>
      <c r="B111" s="21" t="s">
        <v>635</v>
      </c>
      <c r="C111" s="22">
        <v>41342</v>
      </c>
      <c r="D111" s="22">
        <v>41342</v>
      </c>
      <c r="E111" s="21">
        <f t="shared" si="459"/>
        <v>0</v>
      </c>
      <c r="F111" s="21" t="s">
        <v>410</v>
      </c>
      <c r="G111" s="21" t="s">
        <v>440</v>
      </c>
      <c r="H111" s="23">
        <v>17359</v>
      </c>
      <c r="I111" s="21">
        <v>65</v>
      </c>
      <c r="J111" s="21">
        <v>167</v>
      </c>
      <c r="K111" s="21">
        <v>58</v>
      </c>
      <c r="L111" s="21" t="s">
        <v>979</v>
      </c>
      <c r="M111" s="21">
        <v>49</v>
      </c>
      <c r="N111" s="21">
        <v>43.8</v>
      </c>
      <c r="O111" s="21">
        <v>4</v>
      </c>
      <c r="P111" s="21" t="s">
        <v>893</v>
      </c>
      <c r="Q111" s="21">
        <v>1</v>
      </c>
      <c r="R111" s="21">
        <v>11</v>
      </c>
      <c r="S111" s="21" t="s">
        <v>548</v>
      </c>
      <c r="T111" s="21">
        <v>2</v>
      </c>
      <c r="U111" s="21">
        <v>0</v>
      </c>
      <c r="V111" s="21">
        <v>0</v>
      </c>
      <c r="W111" s="21">
        <v>4</v>
      </c>
      <c r="X111" s="6"/>
      <c r="Y111" s="55" t="s">
        <v>513</v>
      </c>
      <c r="Z111" s="52" t="s">
        <v>980</v>
      </c>
      <c r="AA111" s="56">
        <v>1</v>
      </c>
      <c r="AB111" s="56"/>
      <c r="AC111" s="52" t="s">
        <v>246</v>
      </c>
      <c r="AD111" s="52" t="s">
        <v>247</v>
      </c>
      <c r="AE111" s="52" t="s">
        <v>246</v>
      </c>
      <c r="AF111" s="52" t="s">
        <v>248</v>
      </c>
      <c r="AG111" s="52" t="s">
        <v>249</v>
      </c>
      <c r="AH111" s="52" t="s">
        <v>249</v>
      </c>
      <c r="AI111" s="52" t="s">
        <v>249</v>
      </c>
      <c r="AJ111" s="52" t="s">
        <v>246</v>
      </c>
      <c r="AK111" s="52">
        <v>60.1</v>
      </c>
      <c r="AL111" s="6"/>
      <c r="AM111" s="26" t="s">
        <v>250</v>
      </c>
      <c r="AN111" s="26" t="s">
        <v>274</v>
      </c>
      <c r="AO111" s="27">
        <v>60.1</v>
      </c>
      <c r="AP111" s="21">
        <v>63.74</v>
      </c>
      <c r="AQ111" s="21">
        <v>70</v>
      </c>
      <c r="AR111" s="21">
        <v>81</v>
      </c>
      <c r="AS111" s="21">
        <v>108.4</v>
      </c>
      <c r="AT111" s="21">
        <v>144.85</v>
      </c>
      <c r="AU111" s="21"/>
      <c r="AV111" s="21"/>
      <c r="AW111" s="21"/>
      <c r="AX111" s="28">
        <f t="shared" si="460"/>
        <v>6.0565723793677417E-2</v>
      </c>
      <c r="AY111" s="28">
        <f t="shared" si="461"/>
        <v>7.9224470428055138E-2</v>
      </c>
      <c r="AZ111" s="28">
        <f t="shared" si="462"/>
        <v>0.10395599476415174</v>
      </c>
      <c r="BA111" s="28">
        <f t="shared" ref="BA111:BB111" si="494">LOGEST(AP111:AQ111,AP$5:AQ$5)-1</f>
        <v>9.8211484154377526E-2</v>
      </c>
      <c r="BB111" s="28">
        <f t="shared" si="494"/>
        <v>0.15714285714285703</v>
      </c>
      <c r="BC111" s="28">
        <f t="shared" si="464"/>
        <v>0.12729214249079823</v>
      </c>
      <c r="BD111" s="28">
        <f t="shared" ref="BD111:BF111" si="495">((AP111/AO111)*100)-100</f>
        <v>6.0565723793677222</v>
      </c>
      <c r="BE111" s="28">
        <f t="shared" si="495"/>
        <v>9.8211484154377047</v>
      </c>
      <c r="BF111" s="28">
        <f t="shared" si="495"/>
        <v>15.714285714285722</v>
      </c>
      <c r="BG111" s="28">
        <f t="shared" si="466"/>
        <v>16.472545757071558</v>
      </c>
      <c r="BH111" s="28">
        <f t="shared" si="467"/>
        <v>34.775374376039935</v>
      </c>
      <c r="BI111" s="28">
        <f t="shared" si="468"/>
        <v>27.078757452149361</v>
      </c>
      <c r="BJ111" s="3">
        <f t="shared" ref="BJ111:BL111" si="496">AP111-AO111</f>
        <v>3.6400000000000006</v>
      </c>
      <c r="BK111" s="3">
        <f t="shared" si="496"/>
        <v>6.259999999999998</v>
      </c>
      <c r="BL111" s="3">
        <f t="shared" si="496"/>
        <v>11</v>
      </c>
      <c r="BM111" s="3">
        <f t="shared" si="470"/>
        <v>9.8999999999999986</v>
      </c>
      <c r="BN111" s="3">
        <f t="shared" si="471"/>
        <v>20.9</v>
      </c>
      <c r="BO111" s="3">
        <f t="shared" si="472"/>
        <v>17.259999999999998</v>
      </c>
      <c r="BP111" s="24">
        <v>187</v>
      </c>
      <c r="BQ111" s="21">
        <v>241</v>
      </c>
      <c r="BR111" s="21"/>
      <c r="BS111" s="21">
        <v>111.5</v>
      </c>
      <c r="BT111" s="21">
        <v>58.5</v>
      </c>
      <c r="BU111" s="21"/>
      <c r="BV111" s="21"/>
      <c r="BW111" s="24">
        <v>36.9</v>
      </c>
      <c r="BX111" s="21">
        <v>36</v>
      </c>
      <c r="BY111" s="21">
        <v>36.4</v>
      </c>
      <c r="BZ111" s="21">
        <v>36</v>
      </c>
      <c r="CA111" s="21">
        <v>36.9</v>
      </c>
      <c r="CB111" s="21">
        <v>36.6</v>
      </c>
      <c r="CC111" s="21">
        <v>36.5</v>
      </c>
      <c r="CD111" s="21"/>
      <c r="CE111" s="21"/>
      <c r="CF111" s="6"/>
      <c r="CG111" s="24" t="s">
        <v>981</v>
      </c>
      <c r="CH111" s="21"/>
      <c r="CI111" s="21"/>
      <c r="CJ111" s="21" t="s">
        <v>982</v>
      </c>
      <c r="CK111" s="21"/>
      <c r="CL111" s="21"/>
      <c r="CM111" s="21"/>
      <c r="CN111" s="24" t="s">
        <v>280</v>
      </c>
      <c r="CO111" s="21"/>
      <c r="CP111" s="21"/>
      <c r="CQ111" s="21" t="s">
        <v>607</v>
      </c>
      <c r="CR111" s="21"/>
      <c r="CS111" s="21"/>
      <c r="CT111" s="21"/>
      <c r="CU111" s="24">
        <v>3</v>
      </c>
      <c r="CV111" s="21"/>
      <c r="CW111" s="21"/>
      <c r="CX111" s="21">
        <v>1</v>
      </c>
      <c r="CY111" s="21"/>
      <c r="CZ111" s="21"/>
      <c r="DA111" s="21"/>
      <c r="DB111" s="24" t="s">
        <v>983</v>
      </c>
      <c r="DC111" s="21"/>
      <c r="DD111" s="21"/>
      <c r="DE111" s="21" t="s">
        <v>303</v>
      </c>
      <c r="DF111" s="21"/>
      <c r="DG111" s="21"/>
      <c r="DH111" s="21"/>
      <c r="DI111" s="24" t="s">
        <v>606</v>
      </c>
      <c r="DJ111" s="21" t="s">
        <v>888</v>
      </c>
      <c r="DK111" s="21" t="s">
        <v>888</v>
      </c>
      <c r="DL111" s="21" t="s">
        <v>888</v>
      </c>
      <c r="DM111" s="21" t="s">
        <v>606</v>
      </c>
      <c r="DN111" s="21"/>
      <c r="DO111" s="21"/>
      <c r="DP111" s="26">
        <v>8</v>
      </c>
      <c r="DQ111" s="6"/>
      <c r="DR111" s="55">
        <v>112.3</v>
      </c>
      <c r="DS111" s="52">
        <v>55.3</v>
      </c>
      <c r="DT111" s="52">
        <v>166.6</v>
      </c>
      <c r="DU111" s="52">
        <v>73.7</v>
      </c>
      <c r="DV111" s="52">
        <v>58.9</v>
      </c>
      <c r="DW111" s="52"/>
      <c r="DX111" s="52"/>
      <c r="DY111" s="55">
        <v>0.4</v>
      </c>
      <c r="DZ111" s="52">
        <v>0.4</v>
      </c>
      <c r="EA111" s="52">
        <v>0.4</v>
      </c>
      <c r="EB111" s="52">
        <v>0.4</v>
      </c>
      <c r="EC111" s="52">
        <v>0.4</v>
      </c>
      <c r="ED111" s="52"/>
      <c r="EE111" s="52"/>
      <c r="EF111" s="78">
        <f t="shared" ref="EF111:EJ111" si="497">DR111/DY111</f>
        <v>280.75</v>
      </c>
      <c r="EG111" s="79">
        <f t="shared" si="497"/>
        <v>138.24999999999997</v>
      </c>
      <c r="EH111" s="79">
        <f t="shared" si="497"/>
        <v>416.49999999999994</v>
      </c>
      <c r="EI111" s="79">
        <f t="shared" si="497"/>
        <v>184.25</v>
      </c>
      <c r="EJ111" s="79">
        <f t="shared" si="497"/>
        <v>147.25</v>
      </c>
      <c r="EK111" s="79"/>
      <c r="EL111" s="79"/>
      <c r="EM111" s="55">
        <v>0</v>
      </c>
      <c r="EN111" s="52">
        <v>0</v>
      </c>
      <c r="EO111" s="52">
        <v>0</v>
      </c>
      <c r="EP111" s="52">
        <v>0</v>
      </c>
      <c r="EQ111" s="52">
        <v>0</v>
      </c>
      <c r="ER111" s="52"/>
      <c r="ES111" s="52"/>
      <c r="ET111" s="55">
        <v>255</v>
      </c>
      <c r="EU111" s="52">
        <v>205</v>
      </c>
      <c r="EV111" s="52">
        <v>266</v>
      </c>
      <c r="EW111" s="52">
        <v>317</v>
      </c>
      <c r="EX111" s="52">
        <v>321</v>
      </c>
      <c r="EY111" s="52"/>
      <c r="EZ111" s="52"/>
      <c r="FA111" s="55">
        <v>10</v>
      </c>
      <c r="FB111" s="52">
        <v>10</v>
      </c>
      <c r="FC111" s="52">
        <v>8</v>
      </c>
      <c r="FD111" s="52">
        <v>8</v>
      </c>
      <c r="FE111" s="52">
        <v>7.7</v>
      </c>
      <c r="FF111" s="52"/>
      <c r="FG111" s="52"/>
      <c r="FH111" s="55">
        <v>12</v>
      </c>
      <c r="FI111" s="52">
        <v>14</v>
      </c>
      <c r="FJ111" s="52">
        <v>13</v>
      </c>
      <c r="FK111" s="52">
        <v>13</v>
      </c>
      <c r="FL111" s="52">
        <v>15</v>
      </c>
      <c r="FM111" s="52"/>
      <c r="FN111" s="52"/>
      <c r="FO111" s="55">
        <v>90</v>
      </c>
      <c r="FP111" s="52">
        <v>99</v>
      </c>
      <c r="FQ111" s="52">
        <v>94</v>
      </c>
      <c r="FR111" s="52">
        <v>117</v>
      </c>
      <c r="FS111" s="52">
        <v>116</v>
      </c>
      <c r="FT111" s="52"/>
      <c r="FU111" s="52"/>
      <c r="FV111" s="55">
        <v>0</v>
      </c>
      <c r="FW111" s="52">
        <v>0</v>
      </c>
      <c r="FX111" s="52">
        <v>0</v>
      </c>
      <c r="FY111" s="52">
        <v>0</v>
      </c>
      <c r="FZ111" s="52">
        <v>0</v>
      </c>
      <c r="GA111" s="52"/>
      <c r="GB111" s="52"/>
      <c r="GC111" s="55">
        <v>498</v>
      </c>
      <c r="GD111" s="52">
        <v>448</v>
      </c>
      <c r="GE111" s="52">
        <v>540</v>
      </c>
      <c r="GF111" s="52">
        <v>629</v>
      </c>
      <c r="GG111" s="52">
        <v>420</v>
      </c>
      <c r="GH111" s="52"/>
      <c r="GI111" s="52"/>
      <c r="GJ111" s="55">
        <v>450</v>
      </c>
      <c r="GK111" s="52">
        <v>550</v>
      </c>
      <c r="GL111" s="52">
        <v>365</v>
      </c>
      <c r="GM111" s="52">
        <v>250</v>
      </c>
      <c r="GN111" s="52">
        <v>460</v>
      </c>
      <c r="GO111" s="52"/>
      <c r="GP111" s="52"/>
      <c r="GQ111" s="6"/>
      <c r="GR111" s="24">
        <v>11</v>
      </c>
      <c r="GS111" s="21">
        <v>45</v>
      </c>
      <c r="GT111" s="24">
        <v>10</v>
      </c>
      <c r="GU111" s="21">
        <v>45</v>
      </c>
      <c r="GV111" s="24">
        <v>8</v>
      </c>
      <c r="GW111" s="21">
        <v>18</v>
      </c>
      <c r="GX111" s="24">
        <v>10</v>
      </c>
      <c r="GY111" s="21">
        <v>45</v>
      </c>
      <c r="GZ111" s="24">
        <v>9</v>
      </c>
      <c r="HA111" s="21">
        <v>18</v>
      </c>
      <c r="HB111" s="24"/>
      <c r="HC111" s="21"/>
      <c r="HD111" s="24"/>
      <c r="HE111" s="21"/>
      <c r="HF111" s="6"/>
      <c r="HG111" s="21">
        <v>65</v>
      </c>
      <c r="HH111" s="21">
        <v>112</v>
      </c>
      <c r="HI111" s="21">
        <v>169</v>
      </c>
      <c r="HJ111" s="21">
        <v>36.9</v>
      </c>
      <c r="HK111" s="21">
        <v>2</v>
      </c>
      <c r="HL111" s="21">
        <v>51.4</v>
      </c>
      <c r="HM111" s="21">
        <v>0.4</v>
      </c>
      <c r="HN111" s="21">
        <v>0</v>
      </c>
      <c r="HO111" s="21">
        <v>34</v>
      </c>
      <c r="HP111" s="21">
        <v>16.3</v>
      </c>
      <c r="HQ111" s="21">
        <v>3.54</v>
      </c>
      <c r="HR111" s="21">
        <v>138</v>
      </c>
      <c r="HS111" s="21">
        <v>20.7</v>
      </c>
      <c r="HT111" s="21">
        <v>10</v>
      </c>
      <c r="HU111" s="21">
        <v>12</v>
      </c>
      <c r="HV111" s="6"/>
    </row>
    <row r="112" spans="1:239" ht="15.75" customHeight="1" x14ac:dyDescent="0.3">
      <c r="A112" s="3">
        <v>98</v>
      </c>
      <c r="B112" s="21" t="s">
        <v>874</v>
      </c>
      <c r="C112" s="22">
        <v>41326</v>
      </c>
      <c r="D112" s="22">
        <v>41331</v>
      </c>
      <c r="E112" s="21">
        <f t="shared" si="459"/>
        <v>5</v>
      </c>
      <c r="F112" s="21"/>
      <c r="G112" s="21" t="s">
        <v>432</v>
      </c>
      <c r="H112" s="23">
        <v>18748</v>
      </c>
      <c r="I112" s="21">
        <v>61</v>
      </c>
      <c r="J112" s="21">
        <v>158</v>
      </c>
      <c r="K112" s="21">
        <v>56</v>
      </c>
      <c r="L112" s="21" t="s">
        <v>984</v>
      </c>
      <c r="M112" s="21">
        <v>27</v>
      </c>
      <c r="N112" s="21">
        <v>7.9</v>
      </c>
      <c r="O112" s="21">
        <v>21</v>
      </c>
      <c r="P112" s="21" t="s">
        <v>818</v>
      </c>
      <c r="Q112" s="21">
        <v>1</v>
      </c>
      <c r="R112" s="21">
        <v>33</v>
      </c>
      <c r="S112" s="21" t="s">
        <v>272</v>
      </c>
      <c r="T112" s="21">
        <v>1</v>
      </c>
      <c r="U112" s="21">
        <v>11</v>
      </c>
      <c r="V112" s="21">
        <v>7</v>
      </c>
      <c r="W112" s="21">
        <v>0</v>
      </c>
      <c r="X112" s="6"/>
      <c r="Y112" s="24" t="s">
        <v>513</v>
      </c>
      <c r="Z112" s="21" t="s">
        <v>497</v>
      </c>
      <c r="AA112" s="25">
        <v>1</v>
      </c>
      <c r="AB112" s="25"/>
      <c r="AC112" s="21" t="s">
        <v>246</v>
      </c>
      <c r="AD112" s="21" t="s">
        <v>247</v>
      </c>
      <c r="AE112" s="21" t="s">
        <v>246</v>
      </c>
      <c r="AF112" s="21" t="s">
        <v>248</v>
      </c>
      <c r="AG112" s="21" t="s">
        <v>246</v>
      </c>
      <c r="AH112" s="21" t="s">
        <v>246</v>
      </c>
      <c r="AI112" s="21" t="s">
        <v>246</v>
      </c>
      <c r="AJ112" s="21" t="s">
        <v>246</v>
      </c>
      <c r="AK112" s="21">
        <v>0.9</v>
      </c>
      <c r="AL112" s="6"/>
      <c r="AM112" s="26" t="s">
        <v>250</v>
      </c>
      <c r="AN112" s="26" t="s">
        <v>274</v>
      </c>
      <c r="AO112" s="27">
        <v>0.9</v>
      </c>
      <c r="AP112" s="21">
        <v>1.17</v>
      </c>
      <c r="AQ112" s="21">
        <v>1.26</v>
      </c>
      <c r="AR112" s="21">
        <v>1</v>
      </c>
      <c r="AS112" s="21">
        <v>0.63</v>
      </c>
      <c r="AT112" s="21">
        <v>0.4</v>
      </c>
      <c r="AU112" s="21">
        <v>0.27</v>
      </c>
      <c r="AV112" s="21">
        <v>0.22</v>
      </c>
      <c r="AW112" s="21">
        <v>0.14000000000000001</v>
      </c>
      <c r="AX112" s="28">
        <f t="shared" si="460"/>
        <v>0.29999999999999982</v>
      </c>
      <c r="AY112" s="28">
        <f t="shared" si="461"/>
        <v>0.18321595661992318</v>
      </c>
      <c r="AZ112" s="28">
        <f t="shared" si="462"/>
        <v>3.979018947634394E-2</v>
      </c>
      <c r="BA112" s="28">
        <f t="shared" ref="BA112:BB112" si="498">LOGEST(AP112:AQ112,AP$5:AQ$5)-1</f>
        <v>7.6923076923077094E-2</v>
      </c>
      <c r="BB112" s="28">
        <f t="shared" si="498"/>
        <v>-0.20634920634920639</v>
      </c>
      <c r="BC112" s="28">
        <f t="shared" si="464"/>
        <v>-7.5499672957951458E-2</v>
      </c>
      <c r="BD112" s="28">
        <f t="shared" ref="BD112:BF112" si="499">((AP112/AO112)*100)-100</f>
        <v>29.999999999999972</v>
      </c>
      <c r="BE112" s="28">
        <f t="shared" si="499"/>
        <v>7.6923076923077076</v>
      </c>
      <c r="BF112" s="28">
        <f t="shared" si="499"/>
        <v>-20.634920634920633</v>
      </c>
      <c r="BG112" s="28">
        <f t="shared" si="466"/>
        <v>40</v>
      </c>
      <c r="BH112" s="28">
        <f t="shared" si="467"/>
        <v>11.111111111111114</v>
      </c>
      <c r="BI112" s="28">
        <f t="shared" si="468"/>
        <v>-14.529914529914521</v>
      </c>
      <c r="BJ112" s="3">
        <f t="shared" ref="BJ112:BL112" si="500">AP112-AO112</f>
        <v>0.26999999999999991</v>
      </c>
      <c r="BK112" s="3">
        <f t="shared" si="500"/>
        <v>9.000000000000008E-2</v>
      </c>
      <c r="BL112" s="3">
        <f t="shared" si="500"/>
        <v>-0.26</v>
      </c>
      <c r="BM112" s="3">
        <f t="shared" si="470"/>
        <v>0.36</v>
      </c>
      <c r="BN112" s="3">
        <f t="shared" si="471"/>
        <v>9.9999999999999978E-2</v>
      </c>
      <c r="BO112" s="3">
        <f t="shared" si="472"/>
        <v>-0.16999999999999993</v>
      </c>
      <c r="BP112" s="24">
        <v>208.8</v>
      </c>
      <c r="BQ112" s="21">
        <v>238.2</v>
      </c>
      <c r="BR112" s="21">
        <v>136.5</v>
      </c>
      <c r="BS112" s="21">
        <v>58.2</v>
      </c>
      <c r="BT112" s="21">
        <v>52.4</v>
      </c>
      <c r="BU112" s="21">
        <v>70</v>
      </c>
      <c r="BV112" s="21">
        <v>121.8</v>
      </c>
      <c r="BW112" s="24">
        <v>37</v>
      </c>
      <c r="BX112" s="21">
        <v>38.1</v>
      </c>
      <c r="BY112" s="21">
        <v>38</v>
      </c>
      <c r="BZ112" s="21">
        <v>38</v>
      </c>
      <c r="CA112" s="21">
        <v>36.9</v>
      </c>
      <c r="CB112" s="21">
        <v>36.5</v>
      </c>
      <c r="CC112" s="21">
        <v>36.6</v>
      </c>
      <c r="CD112" s="21">
        <v>36.4</v>
      </c>
      <c r="CE112" s="21">
        <v>36.6</v>
      </c>
      <c r="CF112" s="6"/>
      <c r="CG112" s="24" t="s">
        <v>985</v>
      </c>
      <c r="CH112" s="21" t="s">
        <v>986</v>
      </c>
      <c r="CI112" s="21"/>
      <c r="CJ112" s="21"/>
      <c r="CK112" s="21"/>
      <c r="CL112" s="21"/>
      <c r="CM112" s="21"/>
      <c r="CN112" s="24" t="s">
        <v>574</v>
      </c>
      <c r="CO112" s="21" t="s">
        <v>987</v>
      </c>
      <c r="CP112" s="21"/>
      <c r="CQ112" s="21"/>
      <c r="CR112" s="21"/>
      <c r="CS112" s="21"/>
      <c r="CT112" s="21"/>
      <c r="CU112" s="24">
        <v>1</v>
      </c>
      <c r="CV112" s="21">
        <v>1</v>
      </c>
      <c r="CW112" s="21"/>
      <c r="CX112" s="21"/>
      <c r="CY112" s="21"/>
      <c r="CZ112" s="21"/>
      <c r="DA112" s="21"/>
      <c r="DB112" s="24" t="s">
        <v>940</v>
      </c>
      <c r="DC112" s="21" t="s">
        <v>940</v>
      </c>
      <c r="DD112" s="21"/>
      <c r="DE112" s="21"/>
      <c r="DF112" s="21"/>
      <c r="DG112" s="21"/>
      <c r="DH112" s="21"/>
      <c r="DI112" s="24" t="s">
        <v>988</v>
      </c>
      <c r="DJ112" s="21" t="s">
        <v>988</v>
      </c>
      <c r="DK112" s="21" t="s">
        <v>988</v>
      </c>
      <c r="DL112" s="21" t="s">
        <v>988</v>
      </c>
      <c r="DM112" s="21" t="s">
        <v>988</v>
      </c>
      <c r="DN112" s="21" t="s">
        <v>988</v>
      </c>
      <c r="DO112" s="21">
        <v>0</v>
      </c>
      <c r="DP112" s="26">
        <v>8</v>
      </c>
      <c r="DQ112" s="6"/>
      <c r="DR112" s="24">
        <v>106.6</v>
      </c>
      <c r="DS112" s="21">
        <v>149</v>
      </c>
      <c r="DT112" s="21">
        <v>82.3</v>
      </c>
      <c r="DU112" s="21">
        <v>81</v>
      </c>
      <c r="DV112" s="21">
        <v>87</v>
      </c>
      <c r="DW112" s="21">
        <v>101.3</v>
      </c>
      <c r="DX112" s="21">
        <v>93.5</v>
      </c>
      <c r="DY112" s="24">
        <v>0.8</v>
      </c>
      <c r="DZ112" s="21">
        <v>0.5</v>
      </c>
      <c r="EA112" s="21">
        <v>0.4</v>
      </c>
      <c r="EB112" s="21">
        <v>0.4</v>
      </c>
      <c r="EC112" s="21">
        <v>0.4</v>
      </c>
      <c r="ED112" s="21">
        <v>0.3</v>
      </c>
      <c r="EE112" s="21">
        <v>0.3</v>
      </c>
      <c r="EF112" s="78">
        <f t="shared" ref="EF112:EL112" si="501">DR112/DY112</f>
        <v>133.24999999999997</v>
      </c>
      <c r="EG112" s="79">
        <f t="shared" si="501"/>
        <v>298</v>
      </c>
      <c r="EH112" s="79">
        <f t="shared" si="501"/>
        <v>205.74999999999997</v>
      </c>
      <c r="EI112" s="79">
        <f t="shared" si="501"/>
        <v>202.5</v>
      </c>
      <c r="EJ112" s="79">
        <f t="shared" si="501"/>
        <v>217.5</v>
      </c>
      <c r="EK112" s="79">
        <f t="shared" si="501"/>
        <v>337.66666666666669</v>
      </c>
      <c r="EL112" s="79">
        <f t="shared" si="501"/>
        <v>311.66666666666669</v>
      </c>
      <c r="EM112" s="24">
        <v>1</v>
      </c>
      <c r="EN112" s="21">
        <v>1</v>
      </c>
      <c r="EO112" s="21">
        <v>1</v>
      </c>
      <c r="EP112" s="21">
        <v>1</v>
      </c>
      <c r="EQ112" s="21">
        <v>0</v>
      </c>
      <c r="ER112" s="21">
        <v>0</v>
      </c>
      <c r="ES112" s="21">
        <v>0</v>
      </c>
      <c r="ET112" s="24">
        <v>189</v>
      </c>
      <c r="EU112" s="21">
        <v>187</v>
      </c>
      <c r="EV112" s="21">
        <v>109</v>
      </c>
      <c r="EW112" s="21">
        <v>125</v>
      </c>
      <c r="EX112" s="21">
        <v>162</v>
      </c>
      <c r="EY112" s="21">
        <v>240</v>
      </c>
      <c r="EZ112" s="21">
        <v>292</v>
      </c>
      <c r="FA112" s="24">
        <v>2.4</v>
      </c>
      <c r="FB112" s="21">
        <v>2.4</v>
      </c>
      <c r="FC112" s="21">
        <v>2.4</v>
      </c>
      <c r="FD112" s="21">
        <v>3.7</v>
      </c>
      <c r="FE112" s="21">
        <v>3.7</v>
      </c>
      <c r="FF112" s="21">
        <v>5.6</v>
      </c>
      <c r="FG112" s="21">
        <v>5</v>
      </c>
      <c r="FH112" s="24">
        <v>3</v>
      </c>
      <c r="FI112" s="21">
        <v>3</v>
      </c>
      <c r="FJ112" s="21">
        <v>3</v>
      </c>
      <c r="FK112" s="21">
        <v>10</v>
      </c>
      <c r="FL112" s="21">
        <v>11</v>
      </c>
      <c r="FM112" s="21">
        <v>12</v>
      </c>
      <c r="FN112" s="21">
        <v>14</v>
      </c>
      <c r="FO112" s="24">
        <v>65</v>
      </c>
      <c r="FP112" s="21">
        <v>80</v>
      </c>
      <c r="FQ112" s="21">
        <v>81</v>
      </c>
      <c r="FR112" s="21">
        <v>88</v>
      </c>
      <c r="FS112" s="21">
        <v>99</v>
      </c>
      <c r="FT112" s="21">
        <v>100</v>
      </c>
      <c r="FU112" s="21">
        <v>94</v>
      </c>
      <c r="FV112" s="24" t="s">
        <v>559</v>
      </c>
      <c r="FW112" s="21" t="s">
        <v>295</v>
      </c>
      <c r="FX112" s="21" t="s">
        <v>311</v>
      </c>
      <c r="FY112" s="21">
        <v>0</v>
      </c>
      <c r="FZ112" s="21">
        <v>0</v>
      </c>
      <c r="GA112" s="21">
        <v>0</v>
      </c>
      <c r="GB112" s="21">
        <v>0</v>
      </c>
      <c r="GC112" s="24">
        <v>98</v>
      </c>
      <c r="GD112" s="21">
        <v>98</v>
      </c>
      <c r="GE112" s="21">
        <v>78</v>
      </c>
      <c r="GF112" s="21">
        <v>78</v>
      </c>
      <c r="GG112" s="21">
        <v>76</v>
      </c>
      <c r="GH112" s="21">
        <v>63</v>
      </c>
      <c r="GI112" s="21">
        <v>45</v>
      </c>
      <c r="GJ112" s="24">
        <v>2300</v>
      </c>
      <c r="GK112" s="21">
        <v>1900</v>
      </c>
      <c r="GL112" s="21">
        <v>2300</v>
      </c>
      <c r="GM112" s="21">
        <v>3150</v>
      </c>
      <c r="GN112" s="21">
        <v>3000</v>
      </c>
      <c r="GO112" s="21">
        <v>2300</v>
      </c>
      <c r="GP112" s="21">
        <v>2500</v>
      </c>
      <c r="GQ112" s="6"/>
      <c r="GR112" s="24">
        <v>16</v>
      </c>
      <c r="GS112" s="21">
        <v>90</v>
      </c>
      <c r="GT112" s="24">
        <v>15</v>
      </c>
      <c r="GU112" s="21">
        <v>80</v>
      </c>
      <c r="GV112" s="24">
        <v>16</v>
      </c>
      <c r="GW112" s="21">
        <v>90</v>
      </c>
      <c r="GX112" s="24">
        <v>11</v>
      </c>
      <c r="GY112" s="21">
        <v>45</v>
      </c>
      <c r="GZ112" s="24">
        <v>10</v>
      </c>
      <c r="HA112" s="21">
        <v>45</v>
      </c>
      <c r="HB112" s="24">
        <v>9</v>
      </c>
      <c r="HC112" s="21">
        <v>18</v>
      </c>
      <c r="HD112" s="24">
        <v>8</v>
      </c>
      <c r="HE112" s="21">
        <v>18</v>
      </c>
      <c r="HF112" s="6"/>
      <c r="HG112" s="21"/>
      <c r="HH112" s="21"/>
      <c r="HI112" s="21"/>
      <c r="HJ112" s="21"/>
      <c r="HK112" s="21"/>
      <c r="HL112" s="21"/>
      <c r="HM112" s="21"/>
      <c r="HN112" s="21"/>
      <c r="HO112" s="21"/>
      <c r="HP112" s="21"/>
      <c r="HQ112" s="21"/>
      <c r="HR112" s="21"/>
      <c r="HS112" s="21"/>
      <c r="HT112" s="21"/>
      <c r="HU112" s="21"/>
      <c r="HV112" s="6"/>
    </row>
    <row r="113" spans="1:230" ht="15.75" customHeight="1" x14ac:dyDescent="0.3">
      <c r="A113" s="3">
        <v>99</v>
      </c>
      <c r="B113" s="21" t="s">
        <v>874</v>
      </c>
      <c r="C113" s="22">
        <v>41344</v>
      </c>
      <c r="D113" s="22">
        <v>41347</v>
      </c>
      <c r="E113" s="21">
        <f t="shared" si="459"/>
        <v>3</v>
      </c>
      <c r="F113" s="21"/>
      <c r="G113" s="21" t="s">
        <v>989</v>
      </c>
      <c r="H113" s="23">
        <v>20635</v>
      </c>
      <c r="I113" s="21">
        <v>56</v>
      </c>
      <c r="J113" s="21">
        <v>180</v>
      </c>
      <c r="K113" s="21">
        <v>130</v>
      </c>
      <c r="L113" s="21" t="s">
        <v>990</v>
      </c>
      <c r="M113" s="21">
        <v>60</v>
      </c>
      <c r="N113" s="21">
        <v>68</v>
      </c>
      <c r="O113" s="21">
        <v>8</v>
      </c>
      <c r="P113" s="21" t="s">
        <v>548</v>
      </c>
      <c r="Q113" s="21">
        <v>2</v>
      </c>
      <c r="R113" s="21">
        <v>11</v>
      </c>
      <c r="S113" s="21" t="s">
        <v>548</v>
      </c>
      <c r="T113" s="21">
        <v>2</v>
      </c>
      <c r="U113" s="21">
        <v>8</v>
      </c>
      <c r="V113" s="21">
        <v>1</v>
      </c>
      <c r="W113" s="21">
        <v>0</v>
      </c>
      <c r="X113" s="6"/>
      <c r="Y113" s="24" t="s">
        <v>513</v>
      </c>
      <c r="Z113" s="21" t="s">
        <v>497</v>
      </c>
      <c r="AA113" s="25">
        <v>1</v>
      </c>
      <c r="AB113" s="25"/>
      <c r="AC113" s="21" t="s">
        <v>249</v>
      </c>
      <c r="AD113" s="21"/>
      <c r="AE113" s="21" t="s">
        <v>249</v>
      </c>
      <c r="AF113" s="21"/>
      <c r="AG113" s="21" t="s">
        <v>246</v>
      </c>
      <c r="AH113" s="21" t="s">
        <v>246</v>
      </c>
      <c r="AI113" s="21" t="s">
        <v>249</v>
      </c>
      <c r="AJ113" s="21" t="s">
        <v>249</v>
      </c>
      <c r="AK113" s="21">
        <v>0.13</v>
      </c>
      <c r="AL113" s="6"/>
      <c r="AM113" s="26" t="s">
        <v>250</v>
      </c>
      <c r="AN113" s="26" t="s">
        <v>274</v>
      </c>
      <c r="AO113" s="27">
        <v>0.13</v>
      </c>
      <c r="AP113" s="21">
        <v>0.16</v>
      </c>
      <c r="AQ113" s="21">
        <v>0.76</v>
      </c>
      <c r="AR113" s="21">
        <v>0.2</v>
      </c>
      <c r="AS113" s="21">
        <v>0.33</v>
      </c>
      <c r="AT113" s="21">
        <v>0.36</v>
      </c>
      <c r="AU113" s="21">
        <v>0.31</v>
      </c>
      <c r="AV113" s="21">
        <v>0.28000000000000003</v>
      </c>
      <c r="AW113" s="21"/>
      <c r="AX113" s="28">
        <f t="shared" si="460"/>
        <v>0.23076923076923062</v>
      </c>
      <c r="AY113" s="28">
        <f t="shared" si="461"/>
        <v>1.4178820993079553</v>
      </c>
      <c r="AZ113" s="28">
        <f t="shared" si="462"/>
        <v>0.32982763572023877</v>
      </c>
      <c r="BA113" s="28">
        <f t="shared" ref="BA113:BB113" si="502">LOGEST(AP113:AQ113,AP$5:AQ$5)-1</f>
        <v>3.7500000000000044</v>
      </c>
      <c r="BB113" s="28">
        <f t="shared" si="502"/>
        <v>-0.73684210526315785</v>
      </c>
      <c r="BC113" s="28">
        <f t="shared" si="464"/>
        <v>0.1180339887498949</v>
      </c>
      <c r="BD113" s="28">
        <f t="shared" ref="BD113:BF113" si="503">((AP113/AO113)*100)-100</f>
        <v>23.07692307692308</v>
      </c>
      <c r="BE113" s="28">
        <f t="shared" si="503"/>
        <v>375</v>
      </c>
      <c r="BF113" s="28">
        <f t="shared" si="503"/>
        <v>-73.684210526315795</v>
      </c>
      <c r="BG113" s="28">
        <f t="shared" si="466"/>
        <v>484.61538461538453</v>
      </c>
      <c r="BH113" s="28">
        <f t="shared" si="467"/>
        <v>53.846153846153868</v>
      </c>
      <c r="BI113" s="28">
        <f t="shared" si="468"/>
        <v>25</v>
      </c>
      <c r="BJ113" s="3">
        <f t="shared" ref="BJ113:BL113" si="504">AP113-AO113</f>
        <v>0.03</v>
      </c>
      <c r="BK113" s="3">
        <f t="shared" si="504"/>
        <v>0.6</v>
      </c>
      <c r="BL113" s="3">
        <f t="shared" si="504"/>
        <v>-0.56000000000000005</v>
      </c>
      <c r="BM113" s="3">
        <f t="shared" si="470"/>
        <v>0.63</v>
      </c>
      <c r="BN113" s="3">
        <f t="shared" si="471"/>
        <v>7.0000000000000007E-2</v>
      </c>
      <c r="BO113" s="3">
        <f t="shared" si="472"/>
        <v>4.0000000000000008E-2</v>
      </c>
      <c r="BP113" s="24">
        <v>156</v>
      </c>
      <c r="BQ113" s="21">
        <v>211.4</v>
      </c>
      <c r="BR113" s="21">
        <v>255</v>
      </c>
      <c r="BS113" s="21">
        <v>279</v>
      </c>
      <c r="BT113" s="21">
        <v>248.2</v>
      </c>
      <c r="BU113" s="21">
        <v>301.2</v>
      </c>
      <c r="BV113" s="21"/>
      <c r="BW113" s="24">
        <v>36</v>
      </c>
      <c r="BX113" s="21">
        <v>36.9</v>
      </c>
      <c r="BY113" s="21">
        <v>37</v>
      </c>
      <c r="BZ113" s="21">
        <v>37</v>
      </c>
      <c r="CA113" s="21">
        <v>36.4</v>
      </c>
      <c r="CB113" s="21">
        <v>36.4</v>
      </c>
      <c r="CC113" s="21">
        <v>37</v>
      </c>
      <c r="CD113" s="21">
        <v>36.4</v>
      </c>
      <c r="CE113" s="21"/>
      <c r="CF113" s="6"/>
      <c r="CG113" s="24" t="s">
        <v>991</v>
      </c>
      <c r="CH113" s="21"/>
      <c r="CI113" s="21"/>
      <c r="CJ113" s="21"/>
      <c r="CK113" s="21"/>
      <c r="CL113" s="21"/>
      <c r="CM113" s="21"/>
      <c r="CN113" s="24" t="s">
        <v>992</v>
      </c>
      <c r="CO113" s="21"/>
      <c r="CP113" s="21"/>
      <c r="CQ113" s="21"/>
      <c r="CR113" s="21"/>
      <c r="CS113" s="21"/>
      <c r="CT113" s="21"/>
      <c r="CU113" s="24">
        <v>2</v>
      </c>
      <c r="CV113" s="21"/>
      <c r="CW113" s="21"/>
      <c r="CX113" s="21"/>
      <c r="CY113" s="21"/>
      <c r="CZ113" s="21"/>
      <c r="DA113" s="21"/>
      <c r="DB113" s="24" t="s">
        <v>993</v>
      </c>
      <c r="DC113" s="21"/>
      <c r="DD113" s="21"/>
      <c r="DE113" s="21"/>
      <c r="DF113" s="21"/>
      <c r="DG113" s="21"/>
      <c r="DH113" s="21"/>
      <c r="DI113" s="24" t="s">
        <v>994</v>
      </c>
      <c r="DJ113" s="21" t="s">
        <v>994</v>
      </c>
      <c r="DK113" s="21" t="s">
        <v>994</v>
      </c>
      <c r="DL113" s="21" t="s">
        <v>994</v>
      </c>
      <c r="DM113" s="21" t="s">
        <v>994</v>
      </c>
      <c r="DN113" s="21" t="s">
        <v>994</v>
      </c>
      <c r="DO113" s="21"/>
      <c r="DP113" s="26">
        <v>8</v>
      </c>
      <c r="DQ113" s="6"/>
      <c r="DR113" s="55">
        <v>78.8</v>
      </c>
      <c r="DS113" s="52">
        <v>66</v>
      </c>
      <c r="DT113" s="52">
        <v>108.8</v>
      </c>
      <c r="DU113" s="52">
        <v>134</v>
      </c>
      <c r="DV113" s="52">
        <v>88.2</v>
      </c>
      <c r="DW113" s="52">
        <v>130.5</v>
      </c>
      <c r="DX113" s="52"/>
      <c r="DY113" s="55">
        <v>0.6</v>
      </c>
      <c r="DZ113" s="52">
        <v>0.5</v>
      </c>
      <c r="EA113" s="52">
        <v>0.6</v>
      </c>
      <c r="EB113" s="52">
        <v>0.6</v>
      </c>
      <c r="EC113" s="52">
        <v>0.5</v>
      </c>
      <c r="ED113" s="52">
        <v>0.5</v>
      </c>
      <c r="EE113" s="52"/>
      <c r="EF113" s="78">
        <f t="shared" ref="EF113:EK113" si="505">DR113/DY113</f>
        <v>131.33333333333334</v>
      </c>
      <c r="EG113" s="79">
        <f t="shared" si="505"/>
        <v>132</v>
      </c>
      <c r="EH113" s="79">
        <f t="shared" si="505"/>
        <v>181.33333333333334</v>
      </c>
      <c r="EI113" s="79">
        <f t="shared" si="505"/>
        <v>223.33333333333334</v>
      </c>
      <c r="EJ113" s="79">
        <f t="shared" si="505"/>
        <v>176.4</v>
      </c>
      <c r="EK113" s="79">
        <f t="shared" si="505"/>
        <v>261</v>
      </c>
      <c r="EL113" s="79"/>
      <c r="EM113" s="55">
        <v>1</v>
      </c>
      <c r="EN113" s="52">
        <v>1</v>
      </c>
      <c r="EO113" s="52">
        <v>1</v>
      </c>
      <c r="EP113" s="52">
        <v>1</v>
      </c>
      <c r="EQ113" s="52">
        <v>1</v>
      </c>
      <c r="ER113" s="52">
        <v>1</v>
      </c>
      <c r="ES113" s="52"/>
      <c r="ET113" s="55">
        <v>121</v>
      </c>
      <c r="EU113" s="52">
        <v>149</v>
      </c>
      <c r="EV113" s="52">
        <v>179</v>
      </c>
      <c r="EW113" s="52">
        <v>179</v>
      </c>
      <c r="EX113" s="52">
        <v>246</v>
      </c>
      <c r="EY113" s="52">
        <v>329</v>
      </c>
      <c r="EZ113" s="52"/>
      <c r="FA113" s="55">
        <v>17</v>
      </c>
      <c r="FB113" s="52">
        <v>15.1</v>
      </c>
      <c r="FC113" s="52">
        <v>9</v>
      </c>
      <c r="FD113" s="52">
        <v>9</v>
      </c>
      <c r="FE113" s="52">
        <v>7.4</v>
      </c>
      <c r="FF113" s="52">
        <v>8</v>
      </c>
      <c r="FG113" s="52"/>
      <c r="FH113" s="55">
        <v>8</v>
      </c>
      <c r="FI113" s="52">
        <v>8</v>
      </c>
      <c r="FJ113" s="52">
        <v>8</v>
      </c>
      <c r="FK113" s="52">
        <v>5</v>
      </c>
      <c r="FL113" s="52">
        <v>5</v>
      </c>
      <c r="FM113" s="52">
        <v>3</v>
      </c>
      <c r="FN113" s="52"/>
      <c r="FO113" s="55">
        <v>90</v>
      </c>
      <c r="FP113" s="52">
        <v>80</v>
      </c>
      <c r="FQ113" s="52">
        <v>82</v>
      </c>
      <c r="FR113" s="52">
        <v>74</v>
      </c>
      <c r="FS113" s="52">
        <v>72</v>
      </c>
      <c r="FT113" s="52">
        <v>78</v>
      </c>
      <c r="FU113" s="52"/>
      <c r="FV113" s="55">
        <v>0</v>
      </c>
      <c r="FW113" s="52">
        <v>0</v>
      </c>
      <c r="FX113" s="52">
        <v>0</v>
      </c>
      <c r="FY113" s="52">
        <v>0</v>
      </c>
      <c r="FZ113" s="52">
        <v>0</v>
      </c>
      <c r="GA113" s="52" t="s">
        <v>378</v>
      </c>
      <c r="GB113" s="52"/>
      <c r="GC113" s="55">
        <v>52</v>
      </c>
      <c r="GD113" s="52">
        <v>50</v>
      </c>
      <c r="GE113" s="52">
        <v>57</v>
      </c>
      <c r="GF113" s="52">
        <v>52</v>
      </c>
      <c r="GG113" s="52">
        <v>57</v>
      </c>
      <c r="GH113" s="52">
        <v>61</v>
      </c>
      <c r="GI113" s="52"/>
      <c r="GJ113" s="55">
        <v>1790</v>
      </c>
      <c r="GK113" s="52">
        <v>1550</v>
      </c>
      <c r="GL113" s="52">
        <v>2370</v>
      </c>
      <c r="GM113" s="52">
        <v>2210</v>
      </c>
      <c r="GN113" s="52">
        <v>3230</v>
      </c>
      <c r="GO113" s="52">
        <v>500</v>
      </c>
      <c r="GP113" s="52"/>
      <c r="GQ113" s="6"/>
      <c r="GR113" s="24">
        <v>15</v>
      </c>
      <c r="GS113" s="21">
        <v>80</v>
      </c>
      <c r="GT113" s="24">
        <v>15</v>
      </c>
      <c r="GU113" s="21">
        <v>80</v>
      </c>
      <c r="GV113" s="24">
        <v>13</v>
      </c>
      <c r="GW113" s="21">
        <v>55</v>
      </c>
      <c r="GX113" s="24">
        <v>13</v>
      </c>
      <c r="GY113" s="21">
        <v>55</v>
      </c>
      <c r="GZ113" s="24">
        <v>14</v>
      </c>
      <c r="HA113" s="21">
        <v>55</v>
      </c>
      <c r="HB113" s="24">
        <v>16</v>
      </c>
      <c r="HC113" s="21">
        <v>90</v>
      </c>
      <c r="HD113" s="24"/>
      <c r="HE113" s="21"/>
      <c r="HF113" s="6"/>
      <c r="HG113" s="21">
        <v>57</v>
      </c>
      <c r="HH113" s="21">
        <v>106</v>
      </c>
      <c r="HI113" s="21">
        <v>147</v>
      </c>
      <c r="HJ113" s="21">
        <v>37</v>
      </c>
      <c r="HK113" s="21">
        <v>1</v>
      </c>
      <c r="HL113" s="21">
        <v>50.9</v>
      </c>
      <c r="HM113" s="21">
        <v>0.8</v>
      </c>
      <c r="HN113" s="21">
        <v>10</v>
      </c>
      <c r="HO113" s="21">
        <v>16</v>
      </c>
      <c r="HP113" s="21">
        <v>6.19</v>
      </c>
      <c r="HQ113" s="21">
        <v>2.96</v>
      </c>
      <c r="HR113" s="21">
        <v>135.6</v>
      </c>
      <c r="HS113" s="21">
        <v>23.4</v>
      </c>
      <c r="HT113" s="21">
        <v>26.3</v>
      </c>
      <c r="HU113" s="21">
        <v>8</v>
      </c>
      <c r="HV113" s="6"/>
    </row>
    <row r="114" spans="1:230" ht="15.75" customHeight="1" x14ac:dyDescent="0.3">
      <c r="A114" s="7">
        <v>100</v>
      </c>
      <c r="B114" s="42" t="s">
        <v>431</v>
      </c>
      <c r="C114" s="22">
        <v>41339</v>
      </c>
      <c r="D114" s="22">
        <v>41339</v>
      </c>
      <c r="E114" s="21">
        <f t="shared" si="459"/>
        <v>0</v>
      </c>
      <c r="F114" s="21"/>
      <c r="G114" s="21" t="s">
        <v>432</v>
      </c>
      <c r="H114" s="23">
        <v>15783</v>
      </c>
      <c r="I114" s="21">
        <v>69</v>
      </c>
      <c r="J114" s="21">
        <v>192</v>
      </c>
      <c r="K114" s="21">
        <v>85</v>
      </c>
      <c r="L114" s="21" t="s">
        <v>995</v>
      </c>
      <c r="M114" s="21">
        <v>99</v>
      </c>
      <c r="N114" s="21">
        <v>98.4</v>
      </c>
      <c r="O114" s="21">
        <v>14</v>
      </c>
      <c r="P114" s="21" t="s">
        <v>996</v>
      </c>
      <c r="Q114" s="21">
        <v>1</v>
      </c>
      <c r="R114" s="21">
        <v>14</v>
      </c>
      <c r="S114" s="21" t="s">
        <v>997</v>
      </c>
      <c r="T114" s="21">
        <v>1</v>
      </c>
      <c r="U114" s="21">
        <v>9</v>
      </c>
      <c r="V114" s="21">
        <v>7</v>
      </c>
      <c r="W114" s="21">
        <v>10</v>
      </c>
      <c r="X114" s="6"/>
      <c r="Y114" s="55" t="s">
        <v>513</v>
      </c>
      <c r="Z114" s="52" t="s">
        <v>497</v>
      </c>
      <c r="AA114" s="56">
        <v>1</v>
      </c>
      <c r="AB114" s="56"/>
      <c r="AC114" s="52" t="s">
        <v>249</v>
      </c>
      <c r="AD114" s="52"/>
      <c r="AE114" s="52" t="s">
        <v>246</v>
      </c>
      <c r="AF114" s="52" t="s">
        <v>248</v>
      </c>
      <c r="AG114" s="52" t="s">
        <v>246</v>
      </c>
      <c r="AH114" s="52" t="s">
        <v>246</v>
      </c>
      <c r="AI114" s="52" t="s">
        <v>246</v>
      </c>
      <c r="AJ114" s="52" t="s">
        <v>249</v>
      </c>
      <c r="AK114" s="52">
        <v>0.48</v>
      </c>
      <c r="AL114" s="6"/>
      <c r="AM114" s="26" t="s">
        <v>250</v>
      </c>
      <c r="AN114" s="26" t="s">
        <v>274</v>
      </c>
      <c r="AO114" s="27">
        <v>0.48</v>
      </c>
      <c r="AP114" s="21">
        <v>0.98</v>
      </c>
      <c r="AQ114" s="21">
        <v>1.22</v>
      </c>
      <c r="AR114" s="21">
        <v>1.24</v>
      </c>
      <c r="AS114" s="21">
        <v>1.23</v>
      </c>
      <c r="AT114" s="21">
        <v>1.65</v>
      </c>
      <c r="AU114" s="21">
        <v>1.35</v>
      </c>
      <c r="AV114" s="21">
        <v>1</v>
      </c>
      <c r="AW114" s="21">
        <v>0.89</v>
      </c>
      <c r="AX114" s="28">
        <f t="shared" si="460"/>
        <v>1.041666666666667</v>
      </c>
      <c r="AY114" s="28">
        <f t="shared" si="461"/>
        <v>0.59426053914241561</v>
      </c>
      <c r="AZ114" s="28">
        <f t="shared" si="462"/>
        <v>0.35883745680452983</v>
      </c>
      <c r="BA114" s="28">
        <f t="shared" ref="BA114:BB114" si="506">LOGEST(AP114:AQ114,AP$5:AQ$5)-1</f>
        <v>0.24489795918367352</v>
      </c>
      <c r="BB114" s="28">
        <f t="shared" si="506"/>
        <v>1.6393442622950838E-2</v>
      </c>
      <c r="BC114" s="28">
        <f t="shared" si="464"/>
        <v>0.12485826771597308</v>
      </c>
      <c r="BD114" s="28">
        <f t="shared" ref="BD114:BF114" si="507">((AP114/AO114)*100)-100</f>
        <v>104.16666666666666</v>
      </c>
      <c r="BE114" s="28">
        <f t="shared" si="507"/>
        <v>24.489795918367349</v>
      </c>
      <c r="BF114" s="28">
        <f t="shared" si="507"/>
        <v>1.6393442622950829</v>
      </c>
      <c r="BG114" s="28">
        <f t="shared" si="466"/>
        <v>154.16666666666666</v>
      </c>
      <c r="BH114" s="28">
        <f t="shared" si="467"/>
        <v>158.33333333333337</v>
      </c>
      <c r="BI114" s="28">
        <f t="shared" si="468"/>
        <v>26.530612244897966</v>
      </c>
      <c r="BJ114" s="3">
        <f t="shared" ref="BJ114:BL114" si="508">AP114-AO114</f>
        <v>0.5</v>
      </c>
      <c r="BK114" s="3">
        <f t="shared" si="508"/>
        <v>0.24</v>
      </c>
      <c r="BL114" s="3">
        <f t="shared" si="508"/>
        <v>2.0000000000000018E-2</v>
      </c>
      <c r="BM114" s="3">
        <f t="shared" si="470"/>
        <v>0.74</v>
      </c>
      <c r="BN114" s="3">
        <f t="shared" si="471"/>
        <v>0.76</v>
      </c>
      <c r="BO114" s="3">
        <f t="shared" si="472"/>
        <v>0.26</v>
      </c>
      <c r="BP114" s="24">
        <v>160</v>
      </c>
      <c r="BQ114" s="21">
        <v>107.5</v>
      </c>
      <c r="BR114" s="21">
        <v>106.9</v>
      </c>
      <c r="BS114" s="21">
        <v>128</v>
      </c>
      <c r="BT114" s="21">
        <v>161.6</v>
      </c>
      <c r="BU114" s="21">
        <v>132.4</v>
      </c>
      <c r="BV114" s="21">
        <v>122.1</v>
      </c>
      <c r="BW114" s="24">
        <v>36.5</v>
      </c>
      <c r="BX114" s="21">
        <v>36.4</v>
      </c>
      <c r="BY114" s="21">
        <v>37</v>
      </c>
      <c r="BZ114" s="21">
        <v>37.4</v>
      </c>
      <c r="CA114" s="21">
        <v>37.5</v>
      </c>
      <c r="CB114" s="21">
        <v>38</v>
      </c>
      <c r="CC114" s="21">
        <v>37</v>
      </c>
      <c r="CD114" s="21">
        <v>36</v>
      </c>
      <c r="CE114" s="21">
        <v>37.4</v>
      </c>
      <c r="CF114" s="6"/>
      <c r="CG114" s="24" t="s">
        <v>998</v>
      </c>
      <c r="CH114" s="21"/>
      <c r="CI114" s="21"/>
      <c r="CJ114" s="21" t="s">
        <v>999</v>
      </c>
      <c r="CK114" s="21"/>
      <c r="CL114" s="21"/>
      <c r="CM114" s="21" t="s">
        <v>799</v>
      </c>
      <c r="CN114" s="24" t="s">
        <v>1000</v>
      </c>
      <c r="CO114" s="21"/>
      <c r="CP114" s="21"/>
      <c r="CQ114" s="21" t="s">
        <v>1001</v>
      </c>
      <c r="CR114" s="21"/>
      <c r="CS114" s="21"/>
      <c r="CT114" s="21" t="s">
        <v>331</v>
      </c>
      <c r="CU114" s="24">
        <v>2</v>
      </c>
      <c r="CV114" s="21"/>
      <c r="CW114" s="21"/>
      <c r="CX114" s="21">
        <v>4</v>
      </c>
      <c r="CY114" s="21"/>
      <c r="CZ114" s="21"/>
      <c r="DA114" s="21">
        <v>3</v>
      </c>
      <c r="DB114" s="24" t="s">
        <v>331</v>
      </c>
      <c r="DC114" s="21"/>
      <c r="DD114" s="21"/>
      <c r="DE114" s="21" t="s">
        <v>1002</v>
      </c>
      <c r="DF114" s="21"/>
      <c r="DG114" s="21"/>
      <c r="DH114" s="21" t="s">
        <v>331</v>
      </c>
      <c r="DI114" s="24" t="s">
        <v>1003</v>
      </c>
      <c r="DJ114" s="21" t="s">
        <v>1004</v>
      </c>
      <c r="DK114" s="21" t="s">
        <v>1004</v>
      </c>
      <c r="DL114" s="21" t="s">
        <v>1004</v>
      </c>
      <c r="DM114" s="21" t="s">
        <v>1004</v>
      </c>
      <c r="DN114" s="21" t="s">
        <v>1004</v>
      </c>
      <c r="DO114" s="21" t="s">
        <v>1005</v>
      </c>
      <c r="DP114" s="26">
        <v>8</v>
      </c>
      <c r="DQ114" s="6"/>
      <c r="DR114" s="24">
        <v>167.2</v>
      </c>
      <c r="DS114" s="21">
        <v>136.9</v>
      </c>
      <c r="DT114" s="21">
        <v>134.1</v>
      </c>
      <c r="DU114" s="21">
        <v>144</v>
      </c>
      <c r="DV114" s="21">
        <v>111.1</v>
      </c>
      <c r="DW114" s="21">
        <v>116.7</v>
      </c>
      <c r="DX114" s="21">
        <v>88.2</v>
      </c>
      <c r="DY114" s="24">
        <v>0.7</v>
      </c>
      <c r="DZ114" s="21">
        <v>0.4</v>
      </c>
      <c r="EA114" s="21">
        <v>0.4</v>
      </c>
      <c r="EB114" s="21">
        <v>0.35</v>
      </c>
      <c r="EC114" s="21">
        <v>0.35</v>
      </c>
      <c r="ED114" s="21">
        <v>0.35</v>
      </c>
      <c r="EE114" s="21">
        <v>0.3</v>
      </c>
      <c r="EF114" s="78">
        <f t="shared" ref="EF114:EL114" si="509">DR114/DY114</f>
        <v>238.85714285714286</v>
      </c>
      <c r="EG114" s="79">
        <f t="shared" si="509"/>
        <v>342.25</v>
      </c>
      <c r="EH114" s="79">
        <f t="shared" si="509"/>
        <v>335.24999999999994</v>
      </c>
      <c r="EI114" s="79">
        <f t="shared" si="509"/>
        <v>411.42857142857144</v>
      </c>
      <c r="EJ114" s="79">
        <f t="shared" si="509"/>
        <v>317.42857142857144</v>
      </c>
      <c r="EK114" s="79">
        <f t="shared" si="509"/>
        <v>333.42857142857144</v>
      </c>
      <c r="EL114" s="79">
        <f t="shared" si="509"/>
        <v>294</v>
      </c>
      <c r="EM114" s="24">
        <v>1</v>
      </c>
      <c r="EN114" s="21">
        <v>1</v>
      </c>
      <c r="EO114" s="21">
        <v>1</v>
      </c>
      <c r="EP114" s="21">
        <v>1</v>
      </c>
      <c r="EQ114" s="21">
        <v>1</v>
      </c>
      <c r="ER114" s="21">
        <v>1</v>
      </c>
      <c r="ES114" s="21">
        <v>1</v>
      </c>
      <c r="ET114" s="24">
        <v>276</v>
      </c>
      <c r="EU114" s="21">
        <v>318</v>
      </c>
      <c r="EV114" s="21">
        <v>216</v>
      </c>
      <c r="EW114" s="21">
        <v>184</v>
      </c>
      <c r="EX114" s="21">
        <v>177</v>
      </c>
      <c r="EY114" s="21">
        <v>167</v>
      </c>
      <c r="EZ114" s="21">
        <v>174</v>
      </c>
      <c r="FA114" s="24">
        <v>9.6</v>
      </c>
      <c r="FB114" s="21">
        <v>16</v>
      </c>
      <c r="FC114" s="21">
        <v>13.3</v>
      </c>
      <c r="FD114" s="21">
        <v>8</v>
      </c>
      <c r="FE114" s="21">
        <v>9</v>
      </c>
      <c r="FF114" s="21">
        <v>8.5</v>
      </c>
      <c r="FG114" s="21">
        <v>7.2</v>
      </c>
      <c r="FH114" s="24">
        <v>3</v>
      </c>
      <c r="FI114" s="21">
        <v>3</v>
      </c>
      <c r="FJ114" s="21">
        <v>3</v>
      </c>
      <c r="FK114" s="21">
        <v>3</v>
      </c>
      <c r="FL114" s="21">
        <v>3</v>
      </c>
      <c r="FM114" s="21">
        <v>3</v>
      </c>
      <c r="FN114" s="21">
        <v>10</v>
      </c>
      <c r="FO114" s="24">
        <v>77</v>
      </c>
      <c r="FP114" s="21">
        <v>70</v>
      </c>
      <c r="FQ114" s="21">
        <v>70</v>
      </c>
      <c r="FR114" s="21">
        <v>74</v>
      </c>
      <c r="FS114" s="21">
        <v>76</v>
      </c>
      <c r="FT114" s="21">
        <v>80</v>
      </c>
      <c r="FU114" s="21">
        <v>82</v>
      </c>
      <c r="FV114" s="24" t="s">
        <v>295</v>
      </c>
      <c r="FW114" s="21" t="s">
        <v>559</v>
      </c>
      <c r="FX114" s="21" t="s">
        <v>296</v>
      </c>
      <c r="FY114" s="21" t="s">
        <v>334</v>
      </c>
      <c r="FZ114" s="21" t="s">
        <v>334</v>
      </c>
      <c r="GA114" s="21" t="s">
        <v>334</v>
      </c>
      <c r="GB114" s="21">
        <v>0</v>
      </c>
      <c r="GC114" s="24">
        <v>156</v>
      </c>
      <c r="GD114" s="21">
        <v>267</v>
      </c>
      <c r="GE114" s="21">
        <v>290</v>
      </c>
      <c r="GF114" s="21">
        <v>279</v>
      </c>
      <c r="GG114" s="21">
        <v>265</v>
      </c>
      <c r="GH114" s="21">
        <v>203</v>
      </c>
      <c r="GI114" s="21">
        <v>244</v>
      </c>
      <c r="GJ114" s="24">
        <v>845</v>
      </c>
      <c r="GK114" s="21">
        <v>905</v>
      </c>
      <c r="GL114" s="21">
        <v>1140</v>
      </c>
      <c r="GM114" s="21">
        <v>1493</v>
      </c>
      <c r="GN114" s="21">
        <v>960</v>
      </c>
      <c r="GO114" s="21">
        <v>1030</v>
      </c>
      <c r="GP114" s="21">
        <v>680</v>
      </c>
      <c r="GQ114" s="6"/>
      <c r="GR114" s="24">
        <v>16</v>
      </c>
      <c r="GS114" s="21">
        <v>90</v>
      </c>
      <c r="GT114" s="24">
        <v>16</v>
      </c>
      <c r="GU114" s="21">
        <v>90</v>
      </c>
      <c r="GV114" s="24">
        <v>16</v>
      </c>
      <c r="GW114" s="21">
        <v>90</v>
      </c>
      <c r="GX114" s="24">
        <v>14</v>
      </c>
      <c r="GY114" s="21">
        <v>55</v>
      </c>
      <c r="GZ114" s="24">
        <v>15</v>
      </c>
      <c r="HA114" s="21">
        <v>80</v>
      </c>
      <c r="HB114" s="24">
        <v>15</v>
      </c>
      <c r="HC114" s="21">
        <v>80</v>
      </c>
      <c r="HD114" s="24">
        <v>11</v>
      </c>
      <c r="HE114" s="21">
        <v>45</v>
      </c>
      <c r="HF114" s="6"/>
      <c r="HG114" s="21">
        <v>69</v>
      </c>
      <c r="HH114" s="21">
        <v>150</v>
      </c>
      <c r="HI114" s="21">
        <v>87</v>
      </c>
      <c r="HJ114" s="21">
        <v>37.4</v>
      </c>
      <c r="HK114" s="21">
        <v>1</v>
      </c>
      <c r="HL114" s="21">
        <v>113.8</v>
      </c>
      <c r="HM114" s="21">
        <v>0.7</v>
      </c>
      <c r="HN114" s="21">
        <v>0</v>
      </c>
      <c r="HO114" s="21" t="s">
        <v>1006</v>
      </c>
      <c r="HP114" s="21" t="s">
        <v>1007</v>
      </c>
      <c r="HQ114" s="21" t="s">
        <v>1008</v>
      </c>
      <c r="HR114" s="21">
        <v>152</v>
      </c>
      <c r="HS114" s="21">
        <v>16</v>
      </c>
      <c r="HT114" s="21">
        <v>16</v>
      </c>
      <c r="HU114" s="21">
        <v>3</v>
      </c>
      <c r="HV114" s="6"/>
    </row>
    <row r="115" spans="1:230" ht="15.75" customHeight="1" x14ac:dyDescent="0.3">
      <c r="A115" s="86"/>
      <c r="B115" s="86"/>
      <c r="C115" s="87"/>
      <c r="D115" s="88"/>
      <c r="E115" s="14"/>
      <c r="F115" s="89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  <c r="W115" s="90"/>
      <c r="X115" s="6"/>
      <c r="Y115" s="86"/>
      <c r="Z115" s="86"/>
      <c r="AA115" s="86"/>
      <c r="AB115" s="86"/>
      <c r="AC115" s="86"/>
      <c r="AD115" s="86"/>
      <c r="AE115" s="86"/>
      <c r="AF115" s="86"/>
      <c r="AG115" s="86"/>
      <c r="AH115" s="86"/>
      <c r="AI115" s="86"/>
      <c r="AJ115" s="86"/>
      <c r="AK115" s="86"/>
      <c r="AL115" s="6"/>
      <c r="AM115" s="86"/>
      <c r="AN115" s="86"/>
      <c r="AX115" s="36"/>
      <c r="AY115" s="36"/>
      <c r="AZ115" s="36"/>
      <c r="BA115" s="36"/>
      <c r="BB115" s="36"/>
      <c r="BC115" s="36"/>
      <c r="BD115" s="36"/>
      <c r="BE115" s="36"/>
      <c r="BF115" s="36"/>
      <c r="BG115" s="36"/>
      <c r="BH115" s="36"/>
      <c r="BI115" s="36"/>
      <c r="BJ115" s="14"/>
      <c r="BK115" s="14"/>
      <c r="BL115" s="14"/>
      <c r="BM115" s="14"/>
      <c r="BN115" s="14"/>
      <c r="BO115" s="14"/>
      <c r="BP115" s="14"/>
      <c r="BQ115" s="14"/>
      <c r="BR115" s="14"/>
      <c r="BS115" s="14"/>
      <c r="BT115" s="14"/>
      <c r="BU115" s="14"/>
      <c r="BV115" s="14"/>
      <c r="BW115" s="14"/>
      <c r="BX115" s="14"/>
      <c r="BY115" s="86"/>
      <c r="BZ115" s="86"/>
      <c r="CA115" s="86"/>
      <c r="CB115" s="86"/>
      <c r="CC115" s="86"/>
      <c r="CD115" s="86"/>
      <c r="CE115" s="86"/>
      <c r="CF115" s="6"/>
      <c r="CG115" s="86"/>
      <c r="CH115" s="86"/>
      <c r="CI115" s="86"/>
      <c r="CJ115" s="86"/>
      <c r="CK115" s="86"/>
      <c r="CL115" s="86"/>
      <c r="CM115" s="86"/>
      <c r="CN115" s="86"/>
      <c r="CO115" s="86"/>
      <c r="CP115" s="86"/>
      <c r="CQ115" s="86"/>
      <c r="CR115" s="86"/>
      <c r="CS115" s="86"/>
      <c r="CT115" s="86"/>
      <c r="CU115" s="86"/>
      <c r="CV115" s="86"/>
      <c r="CW115" s="86"/>
      <c r="CX115" s="86"/>
      <c r="CY115" s="86"/>
      <c r="CZ115" s="86"/>
      <c r="DA115" s="86"/>
      <c r="DB115" s="86"/>
      <c r="DC115" s="86"/>
      <c r="DD115" s="86"/>
      <c r="DE115" s="86"/>
      <c r="DF115" s="86"/>
      <c r="DG115" s="86"/>
      <c r="DH115" s="86"/>
      <c r="DI115" s="86"/>
      <c r="DJ115" s="86"/>
      <c r="DK115" s="86"/>
      <c r="DL115" s="86"/>
      <c r="DM115" s="86"/>
      <c r="DN115" s="86"/>
      <c r="DO115" s="14"/>
      <c r="DP115" s="14"/>
      <c r="DQ115" s="6"/>
      <c r="DR115" s="14"/>
      <c r="DS115" s="14"/>
      <c r="DT115" s="14"/>
      <c r="DU115" s="14"/>
      <c r="DV115" s="14"/>
      <c r="DW115" s="14"/>
      <c r="DX115" s="14"/>
      <c r="DY115" s="14"/>
      <c r="DZ115" s="14"/>
      <c r="EA115" s="14"/>
      <c r="EB115" s="14"/>
      <c r="EC115" s="14"/>
      <c r="ED115" s="14"/>
      <c r="EE115" s="14"/>
      <c r="EF115" s="85"/>
      <c r="EG115" s="36"/>
      <c r="EH115" s="36"/>
      <c r="EI115" s="36"/>
      <c r="EJ115" s="36"/>
      <c r="EK115" s="36"/>
      <c r="EL115" s="36"/>
      <c r="EM115" s="14"/>
      <c r="EN115" s="14"/>
      <c r="EO115" s="14"/>
      <c r="EP115" s="14"/>
      <c r="EQ115" s="14"/>
      <c r="ER115" s="14"/>
      <c r="ES115" s="14"/>
      <c r="ET115" s="14"/>
      <c r="EU115" s="14"/>
      <c r="EV115" s="14"/>
      <c r="EW115" s="14"/>
      <c r="EX115" s="14"/>
      <c r="EY115" s="14"/>
      <c r="EZ115" s="14"/>
      <c r="FA115" s="14"/>
      <c r="FB115" s="14"/>
      <c r="FC115" s="14"/>
      <c r="FD115" s="14"/>
      <c r="FE115" s="14"/>
      <c r="FF115" s="14"/>
      <c r="FG115" s="14"/>
      <c r="FH115" s="14"/>
      <c r="FI115" s="14"/>
      <c r="FJ115" s="14"/>
      <c r="FK115" s="14"/>
      <c r="FL115" s="14"/>
      <c r="FM115" s="14"/>
      <c r="FN115" s="14"/>
      <c r="FO115" s="14"/>
      <c r="FP115" s="14"/>
      <c r="FQ115" s="14"/>
      <c r="FR115" s="14"/>
      <c r="FS115" s="14"/>
      <c r="FT115" s="14"/>
      <c r="FU115" s="14"/>
      <c r="FV115" s="14"/>
      <c r="FW115" s="14"/>
      <c r="FX115" s="14"/>
      <c r="FY115" s="14"/>
      <c r="FZ115" s="14"/>
      <c r="GA115" s="14"/>
      <c r="GB115" s="14"/>
      <c r="GC115" s="14"/>
      <c r="GD115" s="14"/>
      <c r="GE115" s="14"/>
      <c r="GF115" s="14"/>
      <c r="GG115" s="14"/>
      <c r="GH115" s="14"/>
      <c r="GI115" s="14"/>
      <c r="GJ115" s="14"/>
      <c r="GK115" s="14"/>
      <c r="GL115" s="14"/>
      <c r="GM115" s="14"/>
      <c r="GN115" s="14"/>
      <c r="GO115" s="14"/>
      <c r="GP115" s="14"/>
      <c r="GQ115" s="6"/>
      <c r="GR115" s="14"/>
      <c r="GS115" s="14"/>
      <c r="GT115" s="14"/>
      <c r="GU115" s="14"/>
      <c r="GV115" s="14"/>
      <c r="GW115" s="14"/>
      <c r="GX115" s="14"/>
      <c r="GY115" s="14"/>
      <c r="GZ115" s="14"/>
      <c r="HA115" s="14"/>
      <c r="HB115" s="14"/>
      <c r="HC115" s="14"/>
      <c r="HD115" s="14"/>
      <c r="HE115" s="14"/>
      <c r="HF115" s="6"/>
      <c r="HG115" s="14"/>
      <c r="HH115" s="14"/>
      <c r="HI115" s="14"/>
      <c r="HJ115" s="14"/>
      <c r="HK115" s="14"/>
      <c r="HL115" s="14"/>
      <c r="HM115" s="14"/>
      <c r="HN115" s="14"/>
      <c r="HO115" s="14"/>
      <c r="HP115" s="14"/>
      <c r="HQ115" s="14"/>
      <c r="HR115" s="14"/>
      <c r="HS115" s="14"/>
      <c r="HT115" s="14"/>
      <c r="HU115" s="14"/>
      <c r="HV115" s="6"/>
    </row>
    <row r="116" spans="1:230" ht="15.75" customHeight="1" x14ac:dyDescent="0.3">
      <c r="A116" s="3">
        <v>101</v>
      </c>
      <c r="B116" s="52" t="s">
        <v>626</v>
      </c>
      <c r="C116" s="53">
        <v>41335</v>
      </c>
      <c r="D116" s="53">
        <v>41340</v>
      </c>
      <c r="E116" s="21">
        <f t="shared" ref="E116:E125" si="510">D116-C116</f>
        <v>5</v>
      </c>
      <c r="F116" s="52"/>
      <c r="G116" s="52" t="s">
        <v>432</v>
      </c>
      <c r="H116" s="54">
        <v>12790</v>
      </c>
      <c r="I116" s="52">
        <v>78</v>
      </c>
      <c r="J116" s="52">
        <v>170</v>
      </c>
      <c r="K116" s="52">
        <v>70</v>
      </c>
      <c r="L116" s="52" t="s">
        <v>1009</v>
      </c>
      <c r="M116" s="21">
        <v>66</v>
      </c>
      <c r="N116" s="21">
        <v>78.5</v>
      </c>
      <c r="O116" s="21">
        <v>17</v>
      </c>
      <c r="P116" s="21" t="s">
        <v>548</v>
      </c>
      <c r="Q116" s="21">
        <v>2</v>
      </c>
      <c r="R116" s="21">
        <v>17</v>
      </c>
      <c r="S116" s="21" t="s">
        <v>548</v>
      </c>
      <c r="T116" s="21">
        <v>2</v>
      </c>
      <c r="U116" s="21">
        <v>14</v>
      </c>
      <c r="V116" s="21">
        <v>11</v>
      </c>
      <c r="W116" s="21">
        <v>0</v>
      </c>
      <c r="X116" s="6"/>
      <c r="Y116" s="24" t="s">
        <v>884</v>
      </c>
      <c r="Z116" s="21" t="s">
        <v>497</v>
      </c>
      <c r="AA116" s="25">
        <v>2</v>
      </c>
      <c r="AB116" s="25" t="s">
        <v>1010</v>
      </c>
      <c r="AC116" s="21" t="s">
        <v>249</v>
      </c>
      <c r="AD116" s="21"/>
      <c r="AE116" s="21" t="s">
        <v>246</v>
      </c>
      <c r="AF116" s="21" t="s">
        <v>248</v>
      </c>
      <c r="AG116" s="21" t="s">
        <v>246</v>
      </c>
      <c r="AH116" s="21" t="s">
        <v>246</v>
      </c>
      <c r="AI116" s="21" t="s">
        <v>246</v>
      </c>
      <c r="AJ116" s="21" t="s">
        <v>246</v>
      </c>
      <c r="AK116" s="21">
        <v>13.23</v>
      </c>
      <c r="AL116" s="6"/>
      <c r="AM116" s="26" t="s">
        <v>250</v>
      </c>
      <c r="AN116" s="26" t="s">
        <v>274</v>
      </c>
      <c r="AO116" s="27">
        <v>7.4</v>
      </c>
      <c r="AP116" s="21">
        <v>11.92</v>
      </c>
      <c r="AQ116" s="21">
        <v>15.2</v>
      </c>
      <c r="AR116" s="21">
        <v>9.33</v>
      </c>
      <c r="AS116" s="21">
        <v>8.02</v>
      </c>
      <c r="AT116" s="21">
        <v>7.17</v>
      </c>
      <c r="AU116" s="21">
        <v>5.47</v>
      </c>
      <c r="AV116" s="21">
        <v>4.5</v>
      </c>
      <c r="AW116" s="21">
        <v>3.35</v>
      </c>
      <c r="AX116" s="28">
        <f t="shared" ref="AX116:AX125" si="511">LOGEST(AO116:AP116,AO$5:AP$5)-1</f>
        <v>0.61081081081081057</v>
      </c>
      <c r="AY116" s="28">
        <f t="shared" ref="AY116:AY125" si="512">LOGEST(AO116:AQ116,AO$5:AQ$5)-1</f>
        <v>0.4331971441689566</v>
      </c>
      <c r="AZ116" s="28">
        <f t="shared" ref="AZ116:AZ125" si="513">LOGEST(AO116:AR116,AO$5:AR$5)-1</f>
        <v>9.8377708796401953E-2</v>
      </c>
      <c r="BA116" s="28">
        <f t="shared" ref="BA116:BB116" si="514">LOGEST(AP116:AQ116,AP$5:AQ$5)-1</f>
        <v>0.27516778523489926</v>
      </c>
      <c r="BB116" s="28">
        <f t="shared" si="514"/>
        <v>-0.38618421052631569</v>
      </c>
      <c r="BC116" s="28">
        <f t="shared" ref="BC116:BC125" si="515">LOGEST(AP116:AR116,AP$5:AR$5)-1</f>
        <v>-0.11528641877420609</v>
      </c>
      <c r="BD116" s="28">
        <f t="shared" ref="BD116:BF116" si="516">((AP116/AO116)*100)-100</f>
        <v>61.081081081081066</v>
      </c>
      <c r="BE116" s="28">
        <f t="shared" si="516"/>
        <v>27.516778523489933</v>
      </c>
      <c r="BF116" s="28">
        <f t="shared" si="516"/>
        <v>-38.618421052631582</v>
      </c>
      <c r="BG116" s="28">
        <f t="shared" ref="BG116:BG125" si="517">((AQ116/AO116)*100)-100</f>
        <v>105.40540540540539</v>
      </c>
      <c r="BH116" s="28">
        <f t="shared" ref="BH116:BH125" si="518">((AR116/AO116)*100)-100</f>
        <v>26.081081081081066</v>
      </c>
      <c r="BI116" s="28">
        <f t="shared" ref="BI116:BI125" si="519">((AR116/AP116)*100)-100</f>
        <v>-21.728187919463082</v>
      </c>
      <c r="BJ116" s="3">
        <f t="shared" ref="BJ116:BL116" si="520">AP116-AO116</f>
        <v>4.5199999999999996</v>
      </c>
      <c r="BK116" s="3">
        <f t="shared" si="520"/>
        <v>3.2799999999999994</v>
      </c>
      <c r="BL116" s="3">
        <f t="shared" si="520"/>
        <v>-5.8699999999999992</v>
      </c>
      <c r="BM116" s="3">
        <f t="shared" ref="BM116:BM125" si="521">AQ116-AO116</f>
        <v>7.7999999999999989</v>
      </c>
      <c r="BN116" s="3">
        <f t="shared" ref="BN116:BN125" si="522">AR116-AO116</f>
        <v>1.9299999999999997</v>
      </c>
      <c r="BO116" s="3">
        <f t="shared" ref="BO116:BO125" si="523">AR116-AP116</f>
        <v>-2.59</v>
      </c>
      <c r="BP116" s="24">
        <v>232.6</v>
      </c>
      <c r="BQ116" s="21"/>
      <c r="BR116" s="21"/>
      <c r="BS116" s="21">
        <v>140.9</v>
      </c>
      <c r="BT116" s="21"/>
      <c r="BU116" s="21">
        <v>68.8</v>
      </c>
      <c r="BV116" s="21"/>
      <c r="BW116" s="24">
        <v>37.1</v>
      </c>
      <c r="BX116" s="21">
        <v>37</v>
      </c>
      <c r="BY116" s="21">
        <v>38</v>
      </c>
      <c r="BZ116" s="21">
        <v>37.9</v>
      </c>
      <c r="CA116" s="21">
        <v>37</v>
      </c>
      <c r="CB116" s="21">
        <v>37</v>
      </c>
      <c r="CC116" s="21">
        <v>36</v>
      </c>
      <c r="CD116" s="21">
        <v>36</v>
      </c>
      <c r="CE116" s="21">
        <v>37</v>
      </c>
      <c r="CF116" s="6"/>
      <c r="CG116" s="24" t="s">
        <v>1011</v>
      </c>
      <c r="CH116" s="21"/>
      <c r="CI116" s="21"/>
      <c r="CJ116" s="21"/>
      <c r="CK116" s="21"/>
      <c r="CL116" s="21"/>
      <c r="CM116" s="21"/>
      <c r="CN116" s="24" t="s">
        <v>1012</v>
      </c>
      <c r="CO116" s="21"/>
      <c r="CP116" s="21"/>
      <c r="CQ116" s="21"/>
      <c r="CR116" s="21"/>
      <c r="CS116" s="21"/>
      <c r="CT116" s="21"/>
      <c r="CU116" s="24">
        <v>2</v>
      </c>
      <c r="CV116" s="21"/>
      <c r="CW116" s="21"/>
      <c r="CX116" s="21"/>
      <c r="CY116" s="21"/>
      <c r="CZ116" s="21"/>
      <c r="DA116" s="21"/>
      <c r="DB116" s="24" t="s">
        <v>949</v>
      </c>
      <c r="DC116" s="21"/>
      <c r="DD116" s="21"/>
      <c r="DE116" s="21"/>
      <c r="DF116" s="21"/>
      <c r="DG116" s="21"/>
      <c r="DH116" s="21"/>
      <c r="DI116" s="24" t="s">
        <v>374</v>
      </c>
      <c r="DJ116" s="21" t="s">
        <v>949</v>
      </c>
      <c r="DK116" s="21" t="s">
        <v>949</v>
      </c>
      <c r="DL116" s="21" t="s">
        <v>949</v>
      </c>
      <c r="DM116" s="21" t="s">
        <v>949</v>
      </c>
      <c r="DN116" s="21" t="s">
        <v>782</v>
      </c>
      <c r="DO116" s="21" t="s">
        <v>782</v>
      </c>
      <c r="DP116" s="26">
        <v>8</v>
      </c>
      <c r="DQ116" s="6"/>
      <c r="DR116" s="24">
        <v>103.1</v>
      </c>
      <c r="DS116" s="21">
        <v>97.4</v>
      </c>
      <c r="DT116" s="21">
        <v>88.8</v>
      </c>
      <c r="DU116" s="21">
        <v>112.6</v>
      </c>
      <c r="DV116" s="21">
        <v>89.8</v>
      </c>
      <c r="DW116" s="21">
        <v>84.6</v>
      </c>
      <c r="DX116" s="21">
        <v>108.1</v>
      </c>
      <c r="DY116" s="24">
        <v>0.6</v>
      </c>
      <c r="DZ116" s="21">
        <v>0.6</v>
      </c>
      <c r="EA116" s="21">
        <v>0.5</v>
      </c>
      <c r="EB116" s="21">
        <v>0.6</v>
      </c>
      <c r="EC116" s="21">
        <v>0.5</v>
      </c>
      <c r="ED116" s="21">
        <v>0.55000000000000004</v>
      </c>
      <c r="EE116" s="21">
        <v>0.5</v>
      </c>
      <c r="EF116" s="78">
        <f t="shared" ref="EF116:EL116" si="524">DR116/DY116</f>
        <v>171.83333333333334</v>
      </c>
      <c r="EG116" s="79">
        <f t="shared" si="524"/>
        <v>162.33333333333334</v>
      </c>
      <c r="EH116" s="79">
        <f t="shared" si="524"/>
        <v>177.6</v>
      </c>
      <c r="EI116" s="79">
        <f t="shared" si="524"/>
        <v>187.66666666666666</v>
      </c>
      <c r="EJ116" s="79">
        <f t="shared" si="524"/>
        <v>179.6</v>
      </c>
      <c r="EK116" s="79">
        <f t="shared" si="524"/>
        <v>153.81818181818178</v>
      </c>
      <c r="EL116" s="79">
        <f t="shared" si="524"/>
        <v>216.2</v>
      </c>
      <c r="EM116" s="24">
        <v>1</v>
      </c>
      <c r="EN116" s="21">
        <v>1</v>
      </c>
      <c r="EO116" s="21">
        <v>1</v>
      </c>
      <c r="EP116" s="21">
        <v>1</v>
      </c>
      <c r="EQ116" s="21">
        <v>1</v>
      </c>
      <c r="ER116" s="21">
        <v>1</v>
      </c>
      <c r="ES116" s="21">
        <v>1</v>
      </c>
      <c r="ET116" s="24">
        <v>173</v>
      </c>
      <c r="EU116" s="21">
        <v>169</v>
      </c>
      <c r="EV116" s="21">
        <v>192</v>
      </c>
      <c r="EW116" s="21">
        <v>241</v>
      </c>
      <c r="EX116" s="21">
        <v>266</v>
      </c>
      <c r="EY116" s="21">
        <v>344</v>
      </c>
      <c r="EZ116" s="21">
        <v>442</v>
      </c>
      <c r="FA116" s="24">
        <v>5.8</v>
      </c>
      <c r="FB116" s="21">
        <v>5.8</v>
      </c>
      <c r="FC116" s="21">
        <v>5.8</v>
      </c>
      <c r="FD116" s="21">
        <v>5.8</v>
      </c>
      <c r="FE116" s="21">
        <v>5.8</v>
      </c>
      <c r="FF116" s="21">
        <v>11.8</v>
      </c>
      <c r="FG116" s="21">
        <v>15.8</v>
      </c>
      <c r="FH116" s="24">
        <v>3</v>
      </c>
      <c r="FI116" s="21">
        <v>3</v>
      </c>
      <c r="FJ116" s="21">
        <v>3</v>
      </c>
      <c r="FK116" s="21">
        <v>3</v>
      </c>
      <c r="FL116" s="21">
        <v>3</v>
      </c>
      <c r="FM116" s="21">
        <v>3</v>
      </c>
      <c r="FN116" s="21">
        <v>3</v>
      </c>
      <c r="FO116" s="24">
        <v>76</v>
      </c>
      <c r="FP116" s="21">
        <v>63</v>
      </c>
      <c r="FQ116" s="21">
        <v>62</v>
      </c>
      <c r="FR116" s="21">
        <v>70</v>
      </c>
      <c r="FS116" s="21">
        <v>67</v>
      </c>
      <c r="FT116" s="21">
        <v>71</v>
      </c>
      <c r="FU116" s="21">
        <v>70</v>
      </c>
      <c r="FV116" s="24" t="s">
        <v>438</v>
      </c>
      <c r="FW116" s="21" t="s">
        <v>403</v>
      </c>
      <c r="FX116" s="21" t="s">
        <v>296</v>
      </c>
      <c r="FY116" s="21" t="s">
        <v>310</v>
      </c>
      <c r="FZ116" s="21" t="s">
        <v>311</v>
      </c>
      <c r="GA116" s="21" t="s">
        <v>322</v>
      </c>
      <c r="GB116" s="21" t="s">
        <v>321</v>
      </c>
      <c r="GC116" s="24">
        <v>104</v>
      </c>
      <c r="GD116" s="21">
        <v>121</v>
      </c>
      <c r="GE116" s="21">
        <v>121</v>
      </c>
      <c r="GF116" s="21">
        <v>240</v>
      </c>
      <c r="GG116" s="21">
        <v>222</v>
      </c>
      <c r="GH116" s="21">
        <v>265</v>
      </c>
      <c r="GI116" s="21">
        <v>279</v>
      </c>
      <c r="GJ116" s="24">
        <v>1245</v>
      </c>
      <c r="GK116" s="21">
        <v>1050</v>
      </c>
      <c r="GL116" s="21">
        <v>1340</v>
      </c>
      <c r="GM116" s="21">
        <v>2070</v>
      </c>
      <c r="GN116" s="21">
        <v>2270</v>
      </c>
      <c r="GO116" s="21">
        <v>1520</v>
      </c>
      <c r="GP116" s="21">
        <v>1760</v>
      </c>
      <c r="GQ116" s="6"/>
      <c r="GR116" s="24">
        <v>16</v>
      </c>
      <c r="GS116" s="21">
        <v>90</v>
      </c>
      <c r="GT116" s="24">
        <v>16</v>
      </c>
      <c r="GU116" s="21">
        <v>90</v>
      </c>
      <c r="GV116" s="24">
        <v>16</v>
      </c>
      <c r="GW116" s="21">
        <v>90</v>
      </c>
      <c r="GX116" s="24">
        <v>16</v>
      </c>
      <c r="GY116" s="21">
        <v>90</v>
      </c>
      <c r="GZ116" s="24">
        <v>16</v>
      </c>
      <c r="HA116" s="21">
        <v>90</v>
      </c>
      <c r="HB116" s="24">
        <v>17</v>
      </c>
      <c r="HC116" s="21">
        <v>90</v>
      </c>
      <c r="HD116" s="24">
        <v>17</v>
      </c>
      <c r="HE116" s="21">
        <v>90</v>
      </c>
      <c r="HF116" s="6"/>
      <c r="HG116" s="21">
        <v>78</v>
      </c>
      <c r="HH116" s="21">
        <v>116</v>
      </c>
      <c r="HI116" s="21">
        <v>90</v>
      </c>
      <c r="HJ116" s="21">
        <v>37</v>
      </c>
      <c r="HK116" s="21">
        <v>2</v>
      </c>
      <c r="HL116" s="21">
        <v>171.8</v>
      </c>
      <c r="HM116" s="21">
        <v>0.4</v>
      </c>
      <c r="HN116" s="21">
        <v>25</v>
      </c>
      <c r="HO116" s="21">
        <v>26.33</v>
      </c>
      <c r="HP116" s="21">
        <v>12.33</v>
      </c>
      <c r="HQ116" s="21">
        <v>4.03</v>
      </c>
      <c r="HR116" s="21">
        <v>141</v>
      </c>
      <c r="HS116" s="21">
        <v>20.8</v>
      </c>
      <c r="HT116" s="21">
        <v>8</v>
      </c>
      <c r="HU116" s="21">
        <v>3</v>
      </c>
      <c r="HV116" s="6"/>
    </row>
    <row r="117" spans="1:230" ht="15.75" customHeight="1" x14ac:dyDescent="0.3">
      <c r="A117" s="3">
        <v>102</v>
      </c>
      <c r="B117" s="21" t="s">
        <v>626</v>
      </c>
      <c r="C117" s="22">
        <v>41343</v>
      </c>
      <c r="D117" s="22">
        <v>41343</v>
      </c>
      <c r="E117" s="21">
        <f t="shared" si="510"/>
        <v>0</v>
      </c>
      <c r="F117" s="21"/>
      <c r="G117" s="21"/>
      <c r="H117" s="23">
        <v>19097</v>
      </c>
      <c r="I117" s="21">
        <v>61</v>
      </c>
      <c r="J117" s="21">
        <v>185</v>
      </c>
      <c r="K117" s="21">
        <v>110</v>
      </c>
      <c r="L117" s="21" t="s">
        <v>1013</v>
      </c>
      <c r="M117" s="21">
        <v>36</v>
      </c>
      <c r="N117" s="21">
        <v>18</v>
      </c>
      <c r="O117" s="21">
        <v>11</v>
      </c>
      <c r="P117" s="21" t="s">
        <v>547</v>
      </c>
      <c r="Q117" s="21">
        <v>1</v>
      </c>
      <c r="R117" s="21">
        <v>12</v>
      </c>
      <c r="S117" s="21" t="s">
        <v>512</v>
      </c>
      <c r="T117" s="21">
        <v>1</v>
      </c>
      <c r="U117" s="21">
        <v>0</v>
      </c>
      <c r="V117" s="21">
        <v>0</v>
      </c>
      <c r="W117" s="21">
        <v>0</v>
      </c>
      <c r="X117" s="6"/>
      <c r="Y117" s="24" t="s">
        <v>513</v>
      </c>
      <c r="Z117" s="21" t="s">
        <v>497</v>
      </c>
      <c r="AA117" s="25">
        <v>1</v>
      </c>
      <c r="AB117" s="25"/>
      <c r="AC117" s="21" t="s">
        <v>246</v>
      </c>
      <c r="AD117" s="21" t="s">
        <v>247</v>
      </c>
      <c r="AE117" s="21" t="s">
        <v>249</v>
      </c>
      <c r="AF117" s="21"/>
      <c r="AG117" s="21" t="s">
        <v>246</v>
      </c>
      <c r="AH117" s="21" t="s">
        <v>249</v>
      </c>
      <c r="AI117" s="21" t="s">
        <v>249</v>
      </c>
      <c r="AJ117" s="21" t="s">
        <v>246</v>
      </c>
      <c r="AK117" s="21">
        <v>55.4</v>
      </c>
      <c r="AL117" s="6"/>
      <c r="AM117" s="26" t="s">
        <v>250</v>
      </c>
      <c r="AN117" s="26" t="s">
        <v>274</v>
      </c>
      <c r="AO117" s="27">
        <v>55.4</v>
      </c>
      <c r="AP117" s="21">
        <v>23.6</v>
      </c>
      <c r="AQ117" s="21">
        <v>14.83</v>
      </c>
      <c r="AR117" s="21">
        <v>10.24</v>
      </c>
      <c r="AS117" s="21">
        <v>8.23</v>
      </c>
      <c r="AT117" s="21">
        <v>4</v>
      </c>
      <c r="AU117" s="21">
        <v>2.42</v>
      </c>
      <c r="AV117" s="21">
        <v>1.49</v>
      </c>
      <c r="AW117" s="21">
        <v>1.03</v>
      </c>
      <c r="AX117" s="28">
        <f t="shared" si="511"/>
        <v>-0.57400722021660644</v>
      </c>
      <c r="AY117" s="28">
        <f t="shared" si="512"/>
        <v>-0.48261278457433776</v>
      </c>
      <c r="AZ117" s="28">
        <f t="shared" si="513"/>
        <v>-0.42474556927172002</v>
      </c>
      <c r="BA117" s="28">
        <f t="shared" ref="BA117:BB117" si="525">LOGEST(AP117:AQ117,AP$5:AQ$5)-1</f>
        <v>-0.37161016949152548</v>
      </c>
      <c r="BB117" s="28">
        <f t="shared" si="525"/>
        <v>-0.30950775455158475</v>
      </c>
      <c r="BC117" s="28">
        <f t="shared" si="515"/>
        <v>-0.34129042432590551</v>
      </c>
      <c r="BD117" s="28">
        <f t="shared" ref="BD117:BF117" si="526">((AP117/AO117)*100)-100</f>
        <v>-57.400722021660641</v>
      </c>
      <c r="BE117" s="28">
        <f t="shared" si="526"/>
        <v>-37.161016949152547</v>
      </c>
      <c r="BF117" s="28">
        <f t="shared" si="526"/>
        <v>-30.950775455158464</v>
      </c>
      <c r="BG117" s="28">
        <f t="shared" si="517"/>
        <v>-73.231046931407946</v>
      </c>
      <c r="BH117" s="28">
        <f t="shared" si="518"/>
        <v>-81.516245487364614</v>
      </c>
      <c r="BI117" s="28">
        <f t="shared" si="519"/>
        <v>-56.610169491525426</v>
      </c>
      <c r="BJ117" s="3">
        <f t="shared" ref="BJ117:BL117" si="527">AP117-AO117</f>
        <v>-31.799999999999997</v>
      </c>
      <c r="BK117" s="3">
        <f t="shared" si="527"/>
        <v>-8.7700000000000014</v>
      </c>
      <c r="BL117" s="3">
        <f t="shared" si="527"/>
        <v>-4.59</v>
      </c>
      <c r="BM117" s="3">
        <f t="shared" si="521"/>
        <v>-40.57</v>
      </c>
      <c r="BN117" s="3">
        <f t="shared" si="522"/>
        <v>-45.16</v>
      </c>
      <c r="BO117" s="3">
        <f t="shared" si="523"/>
        <v>-13.360000000000001</v>
      </c>
      <c r="BP117" s="24">
        <v>46.8</v>
      </c>
      <c r="BQ117" s="21">
        <v>334.5</v>
      </c>
      <c r="BR117" s="21">
        <v>263.5</v>
      </c>
      <c r="BS117" s="21">
        <v>143.9</v>
      </c>
      <c r="BT117" s="21">
        <v>147</v>
      </c>
      <c r="BU117" s="21">
        <v>144.6</v>
      </c>
      <c r="BV117" s="21">
        <v>99.1</v>
      </c>
      <c r="BW117" s="24">
        <v>38.6</v>
      </c>
      <c r="BX117" s="21">
        <v>38</v>
      </c>
      <c r="BY117" s="21">
        <v>36</v>
      </c>
      <c r="BZ117" s="21">
        <v>36.4</v>
      </c>
      <c r="CA117" s="21">
        <v>36</v>
      </c>
      <c r="CB117" s="21">
        <v>36</v>
      </c>
      <c r="CC117" s="21">
        <v>36</v>
      </c>
      <c r="CD117" s="21">
        <v>36.5</v>
      </c>
      <c r="CE117" s="21">
        <v>36.4</v>
      </c>
      <c r="CF117" s="6"/>
      <c r="CG117" s="24" t="s">
        <v>1014</v>
      </c>
      <c r="CH117" s="21"/>
      <c r="CI117" s="21"/>
      <c r="CJ117" s="21"/>
      <c r="CK117" s="21"/>
      <c r="CL117" s="21"/>
      <c r="CM117" s="21"/>
      <c r="CN117" s="24" t="s">
        <v>1015</v>
      </c>
      <c r="CO117" s="21"/>
      <c r="CP117" s="21"/>
      <c r="CQ117" s="21"/>
      <c r="CR117" s="21"/>
      <c r="CS117" s="21"/>
      <c r="CT117" s="21"/>
      <c r="CU117" s="24">
        <v>1</v>
      </c>
      <c r="CV117" s="21"/>
      <c r="CW117" s="21"/>
      <c r="CX117" s="21"/>
      <c r="CY117" s="21"/>
      <c r="CZ117" s="21"/>
      <c r="DA117" s="21"/>
      <c r="DB117" s="24" t="s">
        <v>735</v>
      </c>
      <c r="DC117" s="21"/>
      <c r="DD117" s="21"/>
      <c r="DE117" s="21"/>
      <c r="DF117" s="21"/>
      <c r="DG117" s="21"/>
      <c r="DH117" s="21"/>
      <c r="DI117" s="24" t="s">
        <v>1016</v>
      </c>
      <c r="DJ117" s="21" t="s">
        <v>1017</v>
      </c>
      <c r="DK117" s="21" t="s">
        <v>1018</v>
      </c>
      <c r="DL117" s="21" t="s">
        <v>1018</v>
      </c>
      <c r="DM117" s="21" t="s">
        <v>1018</v>
      </c>
      <c r="DN117" s="21" t="s">
        <v>1018</v>
      </c>
      <c r="DO117" s="21" t="s">
        <v>1018</v>
      </c>
      <c r="DP117" s="26">
        <v>8</v>
      </c>
      <c r="DQ117" s="6"/>
      <c r="DR117" s="24">
        <v>67</v>
      </c>
      <c r="DS117" s="21">
        <v>69</v>
      </c>
      <c r="DT117" s="21">
        <v>96.3</v>
      </c>
      <c r="DU117" s="21">
        <v>101.1</v>
      </c>
      <c r="DV117" s="21">
        <v>78</v>
      </c>
      <c r="DW117" s="21">
        <v>80.5</v>
      </c>
      <c r="DX117" s="21">
        <v>80.5</v>
      </c>
      <c r="DY117" s="24">
        <v>0.5</v>
      </c>
      <c r="DZ117" s="21">
        <v>0.5</v>
      </c>
      <c r="EA117" s="21">
        <v>0.4</v>
      </c>
      <c r="EB117" s="21">
        <v>0.4</v>
      </c>
      <c r="EC117" s="21">
        <v>0.4</v>
      </c>
      <c r="ED117" s="21">
        <v>0.4</v>
      </c>
      <c r="EE117" s="21">
        <v>0.4</v>
      </c>
      <c r="EF117" s="78">
        <f t="shared" ref="EF117:EL117" si="528">DR117/DY117</f>
        <v>134</v>
      </c>
      <c r="EG117" s="79">
        <f t="shared" si="528"/>
        <v>138</v>
      </c>
      <c r="EH117" s="79">
        <f t="shared" si="528"/>
        <v>240.74999999999997</v>
      </c>
      <c r="EI117" s="79">
        <f t="shared" si="528"/>
        <v>252.74999999999997</v>
      </c>
      <c r="EJ117" s="79">
        <f t="shared" si="528"/>
        <v>195</v>
      </c>
      <c r="EK117" s="79">
        <f t="shared" si="528"/>
        <v>201.25</v>
      </c>
      <c r="EL117" s="79">
        <f t="shared" si="528"/>
        <v>201.25</v>
      </c>
      <c r="EM117" s="24">
        <v>0</v>
      </c>
      <c r="EN117" s="21">
        <v>0</v>
      </c>
      <c r="EO117" s="21">
        <v>0</v>
      </c>
      <c r="EP117" s="21">
        <v>0</v>
      </c>
      <c r="EQ117" s="21">
        <v>0</v>
      </c>
      <c r="ER117" s="21">
        <v>0</v>
      </c>
      <c r="ES117" s="21">
        <v>0</v>
      </c>
      <c r="ET117" s="24">
        <v>186</v>
      </c>
      <c r="EU117" s="21">
        <v>178</v>
      </c>
      <c r="EV117" s="21">
        <v>188</v>
      </c>
      <c r="EW117" s="21">
        <v>201</v>
      </c>
      <c r="EX117" s="21">
        <v>240</v>
      </c>
      <c r="EY117" s="21">
        <v>245</v>
      </c>
      <c r="EZ117" s="21">
        <v>274</v>
      </c>
      <c r="FA117" s="24">
        <v>38</v>
      </c>
      <c r="FB117" s="21">
        <v>25.1</v>
      </c>
      <c r="FC117" s="21">
        <v>13</v>
      </c>
      <c r="FD117" s="21">
        <v>8</v>
      </c>
      <c r="FE117" s="21">
        <v>9.5</v>
      </c>
      <c r="FF117" s="21">
        <v>9.5</v>
      </c>
      <c r="FG117" s="21">
        <v>8</v>
      </c>
      <c r="FH117" s="24">
        <v>15</v>
      </c>
      <c r="FI117" s="21">
        <v>15</v>
      </c>
      <c r="FJ117" s="21">
        <v>15</v>
      </c>
      <c r="FK117" s="21">
        <v>15</v>
      </c>
      <c r="FL117" s="21">
        <v>15</v>
      </c>
      <c r="FM117" s="21">
        <v>15</v>
      </c>
      <c r="FN117" s="21">
        <v>15</v>
      </c>
      <c r="FO117" s="24">
        <v>89</v>
      </c>
      <c r="FP117" s="21">
        <v>88</v>
      </c>
      <c r="FQ117" s="21">
        <v>89</v>
      </c>
      <c r="FR117" s="21">
        <v>100</v>
      </c>
      <c r="FS117" s="21">
        <v>64</v>
      </c>
      <c r="FT117" s="21">
        <v>72</v>
      </c>
      <c r="FU117" s="21">
        <v>64</v>
      </c>
      <c r="FV117" s="24">
        <v>0</v>
      </c>
      <c r="FW117" s="21">
        <v>0</v>
      </c>
      <c r="FX117" s="21">
        <v>0</v>
      </c>
      <c r="FY117" s="21">
        <v>0</v>
      </c>
      <c r="FZ117" s="21">
        <v>0</v>
      </c>
      <c r="GA117" s="21">
        <v>0</v>
      </c>
      <c r="GB117" s="21">
        <v>0</v>
      </c>
      <c r="GC117" s="24">
        <v>170</v>
      </c>
      <c r="GD117" s="21">
        <v>83</v>
      </c>
      <c r="GE117" s="21">
        <v>79</v>
      </c>
      <c r="GF117" s="21">
        <v>66</v>
      </c>
      <c r="GG117" s="21">
        <v>65</v>
      </c>
      <c r="GH117" s="21">
        <v>65</v>
      </c>
      <c r="GI117" s="21">
        <v>69</v>
      </c>
      <c r="GJ117" s="24">
        <v>1250</v>
      </c>
      <c r="GK117" s="21">
        <v>1850</v>
      </c>
      <c r="GL117" s="21">
        <v>300</v>
      </c>
      <c r="GM117" s="21">
        <v>4000</v>
      </c>
      <c r="GN117" s="21">
        <v>4000</v>
      </c>
      <c r="GO117" s="21">
        <v>1500</v>
      </c>
      <c r="GP117" s="21">
        <v>2100</v>
      </c>
      <c r="GQ117" s="6"/>
      <c r="GR117" s="24">
        <v>10</v>
      </c>
      <c r="GS117" s="21">
        <v>45</v>
      </c>
      <c r="GT117" s="24">
        <v>10</v>
      </c>
      <c r="GU117" s="21">
        <v>45</v>
      </c>
      <c r="GV117" s="24">
        <v>10</v>
      </c>
      <c r="GW117" s="21">
        <v>45</v>
      </c>
      <c r="GX117" s="24">
        <v>9</v>
      </c>
      <c r="GY117" s="21">
        <v>18</v>
      </c>
      <c r="GZ117" s="24">
        <v>10</v>
      </c>
      <c r="HA117" s="21">
        <v>45</v>
      </c>
      <c r="HB117" s="24">
        <v>9</v>
      </c>
      <c r="HC117" s="21">
        <v>18</v>
      </c>
      <c r="HD117" s="24">
        <v>10</v>
      </c>
      <c r="HE117" s="21">
        <v>45</v>
      </c>
      <c r="HF117" s="6"/>
      <c r="HG117" s="21">
        <v>61</v>
      </c>
      <c r="HH117" s="21">
        <v>80</v>
      </c>
      <c r="HI117" s="21">
        <v>143</v>
      </c>
      <c r="HJ117" s="21">
        <v>38</v>
      </c>
      <c r="HK117" s="21">
        <v>2</v>
      </c>
      <c r="HL117" s="21">
        <v>67</v>
      </c>
      <c r="HM117" s="21">
        <v>0.5</v>
      </c>
      <c r="HN117" s="21">
        <v>100</v>
      </c>
      <c r="HO117" s="21">
        <v>50.42</v>
      </c>
      <c r="HP117" s="21">
        <v>9.76</v>
      </c>
      <c r="HQ117" s="21">
        <v>2.85</v>
      </c>
      <c r="HR117" s="21">
        <v>132.9</v>
      </c>
      <c r="HS117" s="21">
        <v>26.4</v>
      </c>
      <c r="HT117" s="21">
        <v>38</v>
      </c>
      <c r="HU117" s="21">
        <v>15</v>
      </c>
      <c r="HV117" s="6"/>
    </row>
    <row r="118" spans="1:230" ht="15.75" customHeight="1" x14ac:dyDescent="0.3">
      <c r="A118" s="3">
        <v>103</v>
      </c>
      <c r="B118" s="21" t="s">
        <v>431</v>
      </c>
      <c r="C118" s="22">
        <v>41344</v>
      </c>
      <c r="D118" s="22">
        <v>41345</v>
      </c>
      <c r="E118" s="21">
        <f t="shared" si="510"/>
        <v>1</v>
      </c>
      <c r="F118" s="21"/>
      <c r="G118" s="21" t="s">
        <v>432</v>
      </c>
      <c r="H118" s="23">
        <v>16987</v>
      </c>
      <c r="I118" s="21">
        <v>67</v>
      </c>
      <c r="J118" s="21">
        <v>165</v>
      </c>
      <c r="K118" s="21">
        <v>75</v>
      </c>
      <c r="L118" s="21" t="s">
        <v>1019</v>
      </c>
      <c r="M118" s="21">
        <v>52</v>
      </c>
      <c r="N118" s="21">
        <v>50.7</v>
      </c>
      <c r="O118" s="21">
        <v>8</v>
      </c>
      <c r="P118" s="21" t="s">
        <v>512</v>
      </c>
      <c r="Q118" s="21">
        <v>1</v>
      </c>
      <c r="R118" s="21">
        <v>8</v>
      </c>
      <c r="S118" s="21" t="s">
        <v>512</v>
      </c>
      <c r="T118" s="21">
        <v>1</v>
      </c>
      <c r="U118" s="21">
        <v>2</v>
      </c>
      <c r="V118" s="21">
        <v>2</v>
      </c>
      <c r="W118" s="21">
        <v>0</v>
      </c>
      <c r="X118" s="6"/>
      <c r="Y118" s="24" t="s">
        <v>884</v>
      </c>
      <c r="Z118" s="21" t="s">
        <v>497</v>
      </c>
      <c r="AA118" s="25">
        <v>2</v>
      </c>
      <c r="AB118" s="25" t="s">
        <v>486</v>
      </c>
      <c r="AC118" s="21" t="s">
        <v>249</v>
      </c>
      <c r="AD118" s="21"/>
      <c r="AE118" s="21" t="s">
        <v>246</v>
      </c>
      <c r="AF118" s="21" t="s">
        <v>248</v>
      </c>
      <c r="AG118" s="21" t="s">
        <v>246</v>
      </c>
      <c r="AH118" s="21" t="s">
        <v>246</v>
      </c>
      <c r="AI118" s="21" t="s">
        <v>249</v>
      </c>
      <c r="AJ118" s="21" t="s">
        <v>246</v>
      </c>
      <c r="AK118" s="21">
        <v>0.59</v>
      </c>
      <c r="AL118" s="6"/>
      <c r="AM118" s="26" t="s">
        <v>250</v>
      </c>
      <c r="AN118" s="26" t="s">
        <v>274</v>
      </c>
      <c r="AO118" s="27">
        <v>0.59</v>
      </c>
      <c r="AP118" s="21">
        <v>6.25</v>
      </c>
      <c r="AQ118" s="21">
        <v>6.26</v>
      </c>
      <c r="AR118" s="21">
        <v>6.17</v>
      </c>
      <c r="AS118" s="21">
        <v>5.8</v>
      </c>
      <c r="AT118" s="21">
        <v>4.08</v>
      </c>
      <c r="AU118" s="21">
        <v>2.25</v>
      </c>
      <c r="AV118" s="21">
        <v>1.31</v>
      </c>
      <c r="AW118" s="21">
        <v>0.83</v>
      </c>
      <c r="AX118" s="28">
        <f t="shared" si="511"/>
        <v>9.5932203389830537</v>
      </c>
      <c r="AY118" s="28">
        <f t="shared" si="512"/>
        <v>2.2573255120612998</v>
      </c>
      <c r="AZ118" s="28">
        <f t="shared" si="513"/>
        <v>1.0225505149665337</v>
      </c>
      <c r="BA118" s="28">
        <f t="shared" ref="BA118:BB118" si="529">LOGEST(AP118:AQ118,AP$5:AQ$5)-1</f>
        <v>1.6000000000000458E-3</v>
      </c>
      <c r="BB118" s="28">
        <f t="shared" si="529"/>
        <v>-1.4376996805111841E-2</v>
      </c>
      <c r="BC118" s="28">
        <f t="shared" si="515"/>
        <v>-6.4206121300623975E-3</v>
      </c>
      <c r="BD118" s="28">
        <f t="shared" ref="BD118:BF118" si="530">((AP118/AO118)*100)-100</f>
        <v>959.32203389830511</v>
      </c>
      <c r="BE118" s="28">
        <f t="shared" si="530"/>
        <v>0.1600000000000108</v>
      </c>
      <c r="BF118" s="28">
        <f t="shared" si="530"/>
        <v>-1.4376996805111872</v>
      </c>
      <c r="BG118" s="28">
        <f t="shared" si="517"/>
        <v>961.01694915254234</v>
      </c>
      <c r="BH118" s="28">
        <f t="shared" si="518"/>
        <v>945.76271186440681</v>
      </c>
      <c r="BI118" s="28">
        <f t="shared" si="519"/>
        <v>-1.2800000000000011</v>
      </c>
      <c r="BJ118" s="3">
        <f t="shared" ref="BJ118:BL118" si="531">AP118-AO118</f>
        <v>5.66</v>
      </c>
      <c r="BK118" s="3">
        <f t="shared" si="531"/>
        <v>9.9999999999997868E-3</v>
      </c>
      <c r="BL118" s="3">
        <f t="shared" si="531"/>
        <v>-8.9999999999999858E-2</v>
      </c>
      <c r="BM118" s="3">
        <f t="shared" si="521"/>
        <v>5.67</v>
      </c>
      <c r="BN118" s="3">
        <f t="shared" si="522"/>
        <v>5.58</v>
      </c>
      <c r="BO118" s="3">
        <f t="shared" si="523"/>
        <v>-8.0000000000000071E-2</v>
      </c>
      <c r="BP118" s="24"/>
      <c r="BQ118" s="21">
        <v>215</v>
      </c>
      <c r="BR118" s="21">
        <v>150</v>
      </c>
      <c r="BS118" s="21">
        <v>144.9</v>
      </c>
      <c r="BT118" s="21">
        <v>105.7</v>
      </c>
      <c r="BU118" s="21">
        <v>99.5</v>
      </c>
      <c r="BV118" s="21">
        <v>107.6</v>
      </c>
      <c r="BW118" s="24">
        <v>36</v>
      </c>
      <c r="BX118" s="21">
        <v>36</v>
      </c>
      <c r="BY118" s="21">
        <v>37</v>
      </c>
      <c r="BZ118" s="21">
        <v>37.5</v>
      </c>
      <c r="CA118" s="21">
        <v>37</v>
      </c>
      <c r="CB118" s="21">
        <v>36</v>
      </c>
      <c r="CC118" s="21">
        <v>37.4</v>
      </c>
      <c r="CD118" s="21">
        <v>37</v>
      </c>
      <c r="CE118" s="21">
        <v>36.9</v>
      </c>
      <c r="CF118" s="6"/>
      <c r="CG118" s="24" t="s">
        <v>935</v>
      </c>
      <c r="CH118" s="21"/>
      <c r="CI118" s="21" t="s">
        <v>263</v>
      </c>
      <c r="CJ118" s="21"/>
      <c r="CK118" s="21"/>
      <c r="CL118" s="21"/>
      <c r="CM118" s="21"/>
      <c r="CN118" s="24" t="s">
        <v>331</v>
      </c>
      <c r="CO118" s="21"/>
      <c r="CP118" s="21" t="s">
        <v>331</v>
      </c>
      <c r="CQ118" s="21"/>
      <c r="CR118" s="21"/>
      <c r="CS118" s="21"/>
      <c r="CT118" s="21"/>
      <c r="CU118" s="24">
        <v>2</v>
      </c>
      <c r="CV118" s="21"/>
      <c r="CW118" s="21">
        <v>1</v>
      </c>
      <c r="CX118" s="21"/>
      <c r="CY118" s="21"/>
      <c r="CZ118" s="21"/>
      <c r="DA118" s="21"/>
      <c r="DB118" s="24" t="s">
        <v>331</v>
      </c>
      <c r="DC118" s="21"/>
      <c r="DD118" s="21" t="s">
        <v>331</v>
      </c>
      <c r="DE118" s="21"/>
      <c r="DF118" s="21"/>
      <c r="DG118" s="21"/>
      <c r="DH118" s="21"/>
      <c r="DI118" s="24" t="s">
        <v>585</v>
      </c>
      <c r="DJ118" s="21" t="s">
        <v>585</v>
      </c>
      <c r="DK118" s="21" t="s">
        <v>585</v>
      </c>
      <c r="DL118" s="21" t="s">
        <v>585</v>
      </c>
      <c r="DM118" s="21" t="s">
        <v>585</v>
      </c>
      <c r="DN118" s="21" t="s">
        <v>585</v>
      </c>
      <c r="DO118" s="21" t="s">
        <v>585</v>
      </c>
      <c r="DP118" s="26" t="s">
        <v>1020</v>
      </c>
      <c r="DQ118" s="6"/>
      <c r="DR118" s="24">
        <v>88.8</v>
      </c>
      <c r="DS118" s="21">
        <v>86.4</v>
      </c>
      <c r="DT118" s="21">
        <v>82.9</v>
      </c>
      <c r="DU118" s="21">
        <v>131</v>
      </c>
      <c r="DV118" s="21">
        <v>134</v>
      </c>
      <c r="DW118" s="21">
        <v>104.6</v>
      </c>
      <c r="DX118" s="21">
        <v>167.6</v>
      </c>
      <c r="DY118" s="24">
        <v>0.4</v>
      </c>
      <c r="DZ118" s="21">
        <v>0.4</v>
      </c>
      <c r="EA118" s="21">
        <v>0.4</v>
      </c>
      <c r="EB118" s="21">
        <v>0.3</v>
      </c>
      <c r="EC118" s="21">
        <v>0.3</v>
      </c>
      <c r="ED118" s="21">
        <v>0.4</v>
      </c>
      <c r="EE118" s="21">
        <v>0.3</v>
      </c>
      <c r="EF118" s="78">
        <f t="shared" ref="EF118:EL118" si="532">DR118/DY118</f>
        <v>221.99999999999997</v>
      </c>
      <c r="EG118" s="79">
        <f t="shared" si="532"/>
        <v>216</v>
      </c>
      <c r="EH118" s="79">
        <f t="shared" si="532"/>
        <v>207.25</v>
      </c>
      <c r="EI118" s="79">
        <f t="shared" si="532"/>
        <v>436.66666666666669</v>
      </c>
      <c r="EJ118" s="79">
        <f t="shared" si="532"/>
        <v>446.66666666666669</v>
      </c>
      <c r="EK118" s="79">
        <f t="shared" si="532"/>
        <v>261.49999999999994</v>
      </c>
      <c r="EL118" s="79">
        <f t="shared" si="532"/>
        <v>558.66666666666663</v>
      </c>
      <c r="EM118" s="24">
        <v>0</v>
      </c>
      <c r="EN118" s="21">
        <v>0</v>
      </c>
      <c r="EO118" s="21">
        <v>0</v>
      </c>
      <c r="EP118" s="21">
        <v>1</v>
      </c>
      <c r="EQ118" s="21">
        <v>0</v>
      </c>
      <c r="ER118" s="21">
        <v>0</v>
      </c>
      <c r="ES118" s="21">
        <v>0</v>
      </c>
      <c r="ET118" s="24">
        <v>251</v>
      </c>
      <c r="EU118" s="21">
        <v>179</v>
      </c>
      <c r="EV118" s="21">
        <v>172</v>
      </c>
      <c r="EW118" s="21">
        <v>162</v>
      </c>
      <c r="EX118" s="21">
        <v>175</v>
      </c>
      <c r="EY118" s="21">
        <v>200</v>
      </c>
      <c r="EZ118" s="21">
        <v>168</v>
      </c>
      <c r="FA118" s="24">
        <v>7.2</v>
      </c>
      <c r="FB118" s="21">
        <v>5.5</v>
      </c>
      <c r="FC118" s="21">
        <v>6.6</v>
      </c>
      <c r="FD118" s="21">
        <v>6.7</v>
      </c>
      <c r="FE118" s="21">
        <v>6.7</v>
      </c>
      <c r="FF118" s="21">
        <v>6.7</v>
      </c>
      <c r="FG118" s="21">
        <v>6.7</v>
      </c>
      <c r="FH118" s="24">
        <v>13</v>
      </c>
      <c r="FI118" s="21">
        <v>14</v>
      </c>
      <c r="FJ118" s="21">
        <v>15</v>
      </c>
      <c r="FK118" s="21">
        <v>15</v>
      </c>
      <c r="FL118" s="21">
        <v>15</v>
      </c>
      <c r="FM118" s="21">
        <v>15</v>
      </c>
      <c r="FN118" s="21">
        <v>15</v>
      </c>
      <c r="FO118" s="24">
        <v>105</v>
      </c>
      <c r="FP118" s="21">
        <v>71</v>
      </c>
      <c r="FQ118" s="21">
        <v>78</v>
      </c>
      <c r="FR118" s="21">
        <v>79</v>
      </c>
      <c r="FS118" s="21">
        <v>63</v>
      </c>
      <c r="FT118" s="21">
        <v>67</v>
      </c>
      <c r="FU118" s="21">
        <v>74</v>
      </c>
      <c r="FV118" s="24">
        <v>0</v>
      </c>
      <c r="FW118" s="21">
        <v>0</v>
      </c>
      <c r="FX118" s="21">
        <v>0</v>
      </c>
      <c r="FY118" s="21">
        <v>0</v>
      </c>
      <c r="FZ118" s="21" t="s">
        <v>311</v>
      </c>
      <c r="GA118" s="21" t="s">
        <v>310</v>
      </c>
      <c r="GB118" s="21">
        <v>0</v>
      </c>
      <c r="GC118" s="24">
        <v>157</v>
      </c>
      <c r="GD118" s="21">
        <v>149</v>
      </c>
      <c r="GE118" s="21">
        <v>152</v>
      </c>
      <c r="GF118" s="21">
        <v>160</v>
      </c>
      <c r="GG118" s="21">
        <v>143</v>
      </c>
      <c r="GH118" s="21">
        <v>144</v>
      </c>
      <c r="GI118" s="21">
        <v>143</v>
      </c>
      <c r="GJ118" s="24">
        <v>1130</v>
      </c>
      <c r="GK118" s="21">
        <v>1620</v>
      </c>
      <c r="GL118" s="21">
        <v>2310</v>
      </c>
      <c r="GM118" s="21">
        <v>1920</v>
      </c>
      <c r="GN118" s="21">
        <v>1135</v>
      </c>
      <c r="GO118" s="21">
        <v>1675</v>
      </c>
      <c r="GP118" s="21">
        <v>1950</v>
      </c>
      <c r="GQ118" s="6"/>
      <c r="GR118" s="24">
        <v>10</v>
      </c>
      <c r="GS118" s="21">
        <v>45</v>
      </c>
      <c r="GT118" s="24">
        <v>9</v>
      </c>
      <c r="GU118" s="21">
        <v>18</v>
      </c>
      <c r="GV118" s="24">
        <v>9</v>
      </c>
      <c r="GW118" s="21">
        <v>18</v>
      </c>
      <c r="GX118" s="24">
        <v>7</v>
      </c>
      <c r="GY118" s="21">
        <v>18</v>
      </c>
      <c r="GZ118" s="24">
        <v>10</v>
      </c>
      <c r="HA118" s="21">
        <v>45</v>
      </c>
      <c r="HB118" s="24">
        <v>12</v>
      </c>
      <c r="HC118" s="21">
        <v>45</v>
      </c>
      <c r="HD118" s="24">
        <v>7</v>
      </c>
      <c r="HE118" s="21">
        <v>18</v>
      </c>
      <c r="HF118" s="6"/>
      <c r="HG118" s="21">
        <v>67</v>
      </c>
      <c r="HH118" s="21">
        <v>141</v>
      </c>
      <c r="HI118" s="21">
        <v>83</v>
      </c>
      <c r="HJ118" s="21">
        <v>37</v>
      </c>
      <c r="HK118" s="21">
        <v>2</v>
      </c>
      <c r="HL118" s="21">
        <v>86.4</v>
      </c>
      <c r="HM118" s="21">
        <v>0.4</v>
      </c>
      <c r="HN118" s="21">
        <v>10</v>
      </c>
      <c r="HO118" s="21">
        <v>16.02</v>
      </c>
      <c r="HP118" s="21">
        <v>17</v>
      </c>
      <c r="HQ118" s="21">
        <v>3.91</v>
      </c>
      <c r="HR118" s="21">
        <v>137</v>
      </c>
      <c r="HS118" s="21">
        <v>21</v>
      </c>
      <c r="HT118" s="21">
        <v>7.2</v>
      </c>
      <c r="HU118" s="21">
        <v>13</v>
      </c>
      <c r="HV118" s="6"/>
    </row>
    <row r="119" spans="1:230" ht="15.75" customHeight="1" x14ac:dyDescent="0.3">
      <c r="A119" s="3">
        <v>104</v>
      </c>
      <c r="B119" s="21" t="s">
        <v>431</v>
      </c>
      <c r="C119" s="22">
        <v>41345</v>
      </c>
      <c r="D119" s="22">
        <v>41346</v>
      </c>
      <c r="E119" s="21">
        <f t="shared" si="510"/>
        <v>1</v>
      </c>
      <c r="F119" s="21"/>
      <c r="G119" s="21" t="s">
        <v>432</v>
      </c>
      <c r="H119" s="23">
        <v>21571</v>
      </c>
      <c r="I119" s="21">
        <v>54</v>
      </c>
      <c r="J119" s="21">
        <v>182</v>
      </c>
      <c r="K119" s="21">
        <v>107</v>
      </c>
      <c r="L119" s="21" t="s">
        <v>1021</v>
      </c>
      <c r="M119" s="21">
        <v>75</v>
      </c>
      <c r="N119" s="21">
        <v>88.9</v>
      </c>
      <c r="O119" s="21">
        <v>8</v>
      </c>
      <c r="P119" s="21" t="s">
        <v>548</v>
      </c>
      <c r="Q119" s="21">
        <v>2</v>
      </c>
      <c r="R119" s="21">
        <v>8</v>
      </c>
      <c r="S119" s="21" t="s">
        <v>548</v>
      </c>
      <c r="T119" s="21">
        <v>2</v>
      </c>
      <c r="U119" s="21">
        <v>8</v>
      </c>
      <c r="V119" s="21">
        <v>4</v>
      </c>
      <c r="W119" s="21">
        <v>8</v>
      </c>
      <c r="X119" s="6"/>
      <c r="Y119" s="24" t="s">
        <v>884</v>
      </c>
      <c r="Z119" s="21" t="s">
        <v>497</v>
      </c>
      <c r="AA119" s="25">
        <v>2</v>
      </c>
      <c r="AB119" s="25" t="s">
        <v>673</v>
      </c>
      <c r="AC119" s="21" t="s">
        <v>246</v>
      </c>
      <c r="AD119" s="21" t="s">
        <v>247</v>
      </c>
      <c r="AE119" s="21" t="s">
        <v>246</v>
      </c>
      <c r="AF119" s="21" t="s">
        <v>248</v>
      </c>
      <c r="AG119" s="21" t="s">
        <v>246</v>
      </c>
      <c r="AH119" s="21" t="s">
        <v>246</v>
      </c>
      <c r="AI119" s="21" t="s">
        <v>246</v>
      </c>
      <c r="AJ119" s="21" t="s">
        <v>246</v>
      </c>
      <c r="AK119" s="21">
        <v>9.1</v>
      </c>
      <c r="AL119" s="6"/>
      <c r="AM119" s="26" t="s">
        <v>250</v>
      </c>
      <c r="AN119" s="26" t="s">
        <v>251</v>
      </c>
      <c r="AO119" s="27">
        <v>1.8</v>
      </c>
      <c r="AP119" s="21">
        <v>5.78</v>
      </c>
      <c r="AQ119" s="21">
        <v>12.52</v>
      </c>
      <c r="AR119" s="21">
        <v>19.7</v>
      </c>
      <c r="AS119" s="21">
        <v>13.46</v>
      </c>
      <c r="AT119" s="21">
        <v>9.33</v>
      </c>
      <c r="AU119" s="21">
        <v>7.33</v>
      </c>
      <c r="AV119" s="21">
        <v>5.17</v>
      </c>
      <c r="AW119" s="21">
        <v>3.94</v>
      </c>
      <c r="AX119" s="28">
        <f t="shared" si="511"/>
        <v>2.2111111111111112</v>
      </c>
      <c r="AY119" s="28">
        <f t="shared" si="512"/>
        <v>1.6373387259803311</v>
      </c>
      <c r="AZ119" s="28">
        <f t="shared" si="513"/>
        <v>1.2147553801687239</v>
      </c>
      <c r="BA119" s="28">
        <f t="shared" ref="BA119:BB119" si="533">LOGEST(AP119:AQ119,AP$5:AQ$5)-1</f>
        <v>1.1660899653979246</v>
      </c>
      <c r="BB119" s="28">
        <f t="shared" si="533"/>
        <v>0.57348242811501593</v>
      </c>
      <c r="BC119" s="28">
        <f t="shared" si="515"/>
        <v>0.84615939135002494</v>
      </c>
      <c r="BD119" s="28">
        <f t="shared" ref="BD119:BF119" si="534">((AP119/AO119)*100)-100</f>
        <v>221.11111111111114</v>
      </c>
      <c r="BE119" s="28">
        <f t="shared" si="534"/>
        <v>116.60899653979237</v>
      </c>
      <c r="BF119" s="28">
        <f t="shared" si="534"/>
        <v>57.348242811501592</v>
      </c>
      <c r="BG119" s="28">
        <f t="shared" si="517"/>
        <v>595.55555555555543</v>
      </c>
      <c r="BH119" s="28">
        <f t="shared" si="518"/>
        <v>994.44444444444457</v>
      </c>
      <c r="BI119" s="28">
        <f t="shared" si="519"/>
        <v>240.83044982698959</v>
      </c>
      <c r="BJ119" s="3">
        <f t="shared" ref="BJ119:BL119" si="535">AP119-AO119</f>
        <v>3.9800000000000004</v>
      </c>
      <c r="BK119" s="3">
        <f t="shared" si="535"/>
        <v>6.7399999999999993</v>
      </c>
      <c r="BL119" s="3">
        <f t="shared" si="535"/>
        <v>7.18</v>
      </c>
      <c r="BM119" s="3">
        <f t="shared" si="521"/>
        <v>10.719999999999999</v>
      </c>
      <c r="BN119" s="3">
        <f t="shared" si="522"/>
        <v>17.899999999999999</v>
      </c>
      <c r="BO119" s="3">
        <f t="shared" si="523"/>
        <v>13.919999999999998</v>
      </c>
      <c r="BP119" s="24">
        <v>274</v>
      </c>
      <c r="BQ119" s="21"/>
      <c r="BR119" s="21">
        <v>273</v>
      </c>
      <c r="BS119" s="21">
        <v>348.5</v>
      </c>
      <c r="BT119" s="21"/>
      <c r="BU119" s="21">
        <v>382.1</v>
      </c>
      <c r="BV119" s="21"/>
      <c r="BW119" s="24">
        <v>37.9</v>
      </c>
      <c r="BX119" s="21">
        <v>37.4</v>
      </c>
      <c r="BY119" s="21">
        <v>37</v>
      </c>
      <c r="BZ119" s="21">
        <v>38.6</v>
      </c>
      <c r="CA119" s="21">
        <v>38.5</v>
      </c>
      <c r="CB119" s="21">
        <v>37</v>
      </c>
      <c r="CC119" s="21">
        <v>37</v>
      </c>
      <c r="CD119" s="21">
        <v>37.6</v>
      </c>
      <c r="CE119" s="21">
        <v>37.4</v>
      </c>
      <c r="CF119" s="6"/>
      <c r="CG119" s="24" t="s">
        <v>1022</v>
      </c>
      <c r="CH119" s="21" t="s">
        <v>1023</v>
      </c>
      <c r="CI119" s="21"/>
      <c r="CJ119" s="21" t="s">
        <v>1024</v>
      </c>
      <c r="CK119" s="21" t="s">
        <v>1025</v>
      </c>
      <c r="CL119" s="21"/>
      <c r="CM119" s="21"/>
      <c r="CN119" s="24" t="s">
        <v>1026</v>
      </c>
      <c r="CO119" s="21" t="s">
        <v>331</v>
      </c>
      <c r="CP119" s="21"/>
      <c r="CQ119" s="21" t="s">
        <v>331</v>
      </c>
      <c r="CR119" s="21" t="s">
        <v>331</v>
      </c>
      <c r="CS119" s="21"/>
      <c r="CT119" s="21"/>
      <c r="CU119" s="24">
        <v>2</v>
      </c>
      <c r="CV119" s="21">
        <v>1</v>
      </c>
      <c r="CW119" s="21"/>
      <c r="CX119" s="21">
        <v>1</v>
      </c>
      <c r="CY119" s="21">
        <v>1</v>
      </c>
      <c r="CZ119" s="21"/>
      <c r="DA119" s="21"/>
      <c r="DB119" s="24" t="s">
        <v>331</v>
      </c>
      <c r="DC119" s="21" t="s">
        <v>331</v>
      </c>
      <c r="DD119" s="21"/>
      <c r="DE119" s="21" t="s">
        <v>331</v>
      </c>
      <c r="DF119" s="21" t="s">
        <v>331</v>
      </c>
      <c r="DG119" s="21"/>
      <c r="DH119" s="21"/>
      <c r="DI119" s="24" t="s">
        <v>1027</v>
      </c>
      <c r="DJ119" s="21" t="s">
        <v>1027</v>
      </c>
      <c r="DK119" s="21" t="s">
        <v>1027</v>
      </c>
      <c r="DL119" s="21" t="s">
        <v>1028</v>
      </c>
      <c r="DM119" s="21" t="s">
        <v>1029</v>
      </c>
      <c r="DN119" s="21" t="s">
        <v>1030</v>
      </c>
      <c r="DO119" s="21" t="s">
        <v>1031</v>
      </c>
      <c r="DP119" s="26" t="s">
        <v>673</v>
      </c>
      <c r="DQ119" s="6"/>
      <c r="DR119" s="24">
        <v>165.6</v>
      </c>
      <c r="DS119" s="21">
        <v>92.4</v>
      </c>
      <c r="DT119" s="21">
        <v>143.1</v>
      </c>
      <c r="DU119" s="21">
        <v>143.1</v>
      </c>
      <c r="DV119" s="21">
        <v>81.2</v>
      </c>
      <c r="DW119" s="21">
        <v>134</v>
      </c>
      <c r="DX119" s="21">
        <v>107</v>
      </c>
      <c r="DY119" s="24">
        <v>0.8</v>
      </c>
      <c r="DZ119" s="21">
        <v>0.5</v>
      </c>
      <c r="EA119" s="21">
        <v>0.5</v>
      </c>
      <c r="EB119" s="21">
        <v>0.5</v>
      </c>
      <c r="EC119" s="21">
        <v>0.4</v>
      </c>
      <c r="ED119" s="21">
        <v>0.5</v>
      </c>
      <c r="EE119" s="21">
        <v>0.45</v>
      </c>
      <c r="EF119" s="78">
        <f t="shared" ref="EF119:EL119" si="536">DR119/DY119</f>
        <v>206.99999999999997</v>
      </c>
      <c r="EG119" s="79">
        <f t="shared" si="536"/>
        <v>184.8</v>
      </c>
      <c r="EH119" s="79">
        <f t="shared" si="536"/>
        <v>286.2</v>
      </c>
      <c r="EI119" s="79">
        <f t="shared" si="536"/>
        <v>286.2</v>
      </c>
      <c r="EJ119" s="79">
        <f t="shared" si="536"/>
        <v>203</v>
      </c>
      <c r="EK119" s="79">
        <f t="shared" si="536"/>
        <v>268</v>
      </c>
      <c r="EL119" s="79">
        <f t="shared" si="536"/>
        <v>237.77777777777777</v>
      </c>
      <c r="EM119" s="24">
        <v>1</v>
      </c>
      <c r="EN119" s="21">
        <v>1</v>
      </c>
      <c r="EO119" s="21">
        <v>1</v>
      </c>
      <c r="EP119" s="21">
        <v>1</v>
      </c>
      <c r="EQ119" s="21">
        <v>1</v>
      </c>
      <c r="ER119" s="21">
        <v>1</v>
      </c>
      <c r="ES119" s="21">
        <v>1</v>
      </c>
      <c r="ET119" s="24">
        <v>15</v>
      </c>
      <c r="EU119" s="21">
        <v>6</v>
      </c>
      <c r="EV119" s="21">
        <v>9</v>
      </c>
      <c r="EW119" s="21">
        <v>4</v>
      </c>
      <c r="EX119" s="21">
        <v>5</v>
      </c>
      <c r="EY119" s="21">
        <v>4</v>
      </c>
      <c r="EZ119" s="21">
        <v>1</v>
      </c>
      <c r="FA119" s="24">
        <v>10.9</v>
      </c>
      <c r="FB119" s="21">
        <v>15</v>
      </c>
      <c r="FC119" s="21">
        <v>15</v>
      </c>
      <c r="FD119" s="21">
        <v>20.7</v>
      </c>
      <c r="FE119" s="21">
        <v>20.7</v>
      </c>
      <c r="FF119" s="21">
        <v>85.7</v>
      </c>
      <c r="FG119" s="21">
        <v>85.7</v>
      </c>
      <c r="FH119" s="24">
        <v>3</v>
      </c>
      <c r="FI119" s="21">
        <v>3</v>
      </c>
      <c r="FJ119" s="21">
        <v>3</v>
      </c>
      <c r="FK119" s="21">
        <v>3</v>
      </c>
      <c r="FL119" s="21">
        <v>3</v>
      </c>
      <c r="FM119" s="21">
        <v>3</v>
      </c>
      <c r="FN119" s="21">
        <v>3</v>
      </c>
      <c r="FO119" s="24">
        <v>150</v>
      </c>
      <c r="FP119" s="21">
        <v>86</v>
      </c>
      <c r="FQ119" s="21">
        <v>92</v>
      </c>
      <c r="FR119" s="21">
        <v>79</v>
      </c>
      <c r="FS119" s="21">
        <v>76</v>
      </c>
      <c r="FT119" s="21">
        <v>70</v>
      </c>
      <c r="FU119" s="21">
        <v>69</v>
      </c>
      <c r="FV119" s="24" t="s">
        <v>345</v>
      </c>
      <c r="FW119" s="21">
        <v>0</v>
      </c>
      <c r="FX119" s="21">
        <v>0</v>
      </c>
      <c r="FY119" s="21">
        <v>0</v>
      </c>
      <c r="FZ119" s="21">
        <v>0</v>
      </c>
      <c r="GA119" s="21">
        <v>0</v>
      </c>
      <c r="GB119" s="21">
        <v>0</v>
      </c>
      <c r="GC119" s="24">
        <v>283</v>
      </c>
      <c r="GD119" s="21">
        <v>223</v>
      </c>
      <c r="GE119" s="21">
        <v>210</v>
      </c>
      <c r="GF119" s="21">
        <v>211</v>
      </c>
      <c r="GG119" s="21">
        <v>241</v>
      </c>
      <c r="GH119" s="21">
        <v>383</v>
      </c>
      <c r="GI119" s="21">
        <v>422</v>
      </c>
      <c r="GJ119" s="24">
        <v>2050</v>
      </c>
      <c r="GK119" s="21">
        <v>2490</v>
      </c>
      <c r="GL119" s="21">
        <v>2210</v>
      </c>
      <c r="GM119" s="21">
        <v>1455</v>
      </c>
      <c r="GN119" s="21">
        <v>158</v>
      </c>
      <c r="GO119" s="21">
        <v>80</v>
      </c>
      <c r="GP119" s="21">
        <v>70</v>
      </c>
      <c r="GQ119" s="6"/>
      <c r="GR119" s="24">
        <v>20</v>
      </c>
      <c r="GS119" s="21">
        <v>90</v>
      </c>
      <c r="GT119" s="24">
        <v>19</v>
      </c>
      <c r="GU119" s="21">
        <v>90</v>
      </c>
      <c r="GV119" s="24">
        <v>18</v>
      </c>
      <c r="GW119" s="21">
        <v>90</v>
      </c>
      <c r="GX119" s="24">
        <v>18</v>
      </c>
      <c r="GY119" s="21">
        <v>90</v>
      </c>
      <c r="GZ119" s="24">
        <v>18</v>
      </c>
      <c r="HA119" s="21">
        <v>90</v>
      </c>
      <c r="HB119" s="24">
        <v>18</v>
      </c>
      <c r="HC119" s="21">
        <v>90</v>
      </c>
      <c r="HD119" s="24">
        <v>19</v>
      </c>
      <c r="HE119" s="21">
        <v>90</v>
      </c>
      <c r="HF119" s="6"/>
      <c r="HG119" s="21">
        <v>54</v>
      </c>
      <c r="HH119" s="21">
        <v>144</v>
      </c>
      <c r="HI119" s="21">
        <v>183</v>
      </c>
      <c r="HJ119" s="21">
        <v>38.6</v>
      </c>
      <c r="HK119" s="21">
        <v>1</v>
      </c>
      <c r="HL119" s="21">
        <v>76</v>
      </c>
      <c r="HM119" s="21">
        <v>1</v>
      </c>
      <c r="HN119" s="21">
        <v>80</v>
      </c>
      <c r="HO119" s="21">
        <v>62.46</v>
      </c>
      <c r="HP119" s="21">
        <v>56.6</v>
      </c>
      <c r="HQ119" s="21">
        <v>3.85</v>
      </c>
      <c r="HR119" s="21">
        <v>138</v>
      </c>
      <c r="HS119" s="21">
        <v>17.5</v>
      </c>
      <c r="HT119" s="21">
        <v>15</v>
      </c>
      <c r="HU119" s="21">
        <v>3</v>
      </c>
      <c r="HV119" s="6"/>
    </row>
    <row r="120" spans="1:230" ht="15.75" customHeight="1" x14ac:dyDescent="0.3">
      <c r="A120" s="3">
        <v>105</v>
      </c>
      <c r="B120" s="21" t="s">
        <v>874</v>
      </c>
      <c r="C120" s="22">
        <v>41337</v>
      </c>
      <c r="D120" s="22">
        <v>41337</v>
      </c>
      <c r="E120" s="21">
        <f t="shared" si="510"/>
        <v>0</v>
      </c>
      <c r="F120" s="21" t="s">
        <v>1032</v>
      </c>
      <c r="G120" s="21"/>
      <c r="H120" s="23">
        <v>16579</v>
      </c>
      <c r="I120" s="21">
        <v>67</v>
      </c>
      <c r="J120" s="21">
        <v>170</v>
      </c>
      <c r="K120" s="21">
        <v>65</v>
      </c>
      <c r="L120" s="21" t="s">
        <v>1033</v>
      </c>
      <c r="M120" s="21">
        <v>95</v>
      </c>
      <c r="N120" s="21">
        <v>97.8</v>
      </c>
      <c r="O120" s="21">
        <v>18</v>
      </c>
      <c r="P120" s="21" t="s">
        <v>548</v>
      </c>
      <c r="Q120" s="21">
        <v>2</v>
      </c>
      <c r="R120" s="21">
        <v>18</v>
      </c>
      <c r="S120" s="21" t="s">
        <v>548</v>
      </c>
      <c r="T120" s="21">
        <v>2</v>
      </c>
      <c r="U120" s="21">
        <v>17</v>
      </c>
      <c r="V120" s="21">
        <v>14</v>
      </c>
      <c r="W120" s="21">
        <v>4</v>
      </c>
      <c r="X120" s="6"/>
      <c r="Y120" s="24" t="s">
        <v>884</v>
      </c>
      <c r="Z120" s="21" t="s">
        <v>1034</v>
      </c>
      <c r="AA120" s="25">
        <v>2</v>
      </c>
      <c r="AB120" s="25" t="s">
        <v>1010</v>
      </c>
      <c r="AC120" s="21" t="s">
        <v>249</v>
      </c>
      <c r="AD120" s="21"/>
      <c r="AE120" s="21" t="s">
        <v>246</v>
      </c>
      <c r="AF120" s="21" t="s">
        <v>248</v>
      </c>
      <c r="AG120" s="21" t="s">
        <v>246</v>
      </c>
      <c r="AH120" s="21" t="s">
        <v>246</v>
      </c>
      <c r="AI120" s="21" t="s">
        <v>246</v>
      </c>
      <c r="AJ120" s="21" t="s">
        <v>246</v>
      </c>
      <c r="AK120" s="21">
        <v>1.38</v>
      </c>
      <c r="AL120" s="6"/>
      <c r="AM120" s="26" t="s">
        <v>250</v>
      </c>
      <c r="AN120" s="26" t="s">
        <v>274</v>
      </c>
      <c r="AO120" s="27">
        <v>1.33</v>
      </c>
      <c r="AP120" s="21">
        <v>1.36</v>
      </c>
      <c r="AQ120" s="21">
        <v>1.38</v>
      </c>
      <c r="AR120" s="21">
        <v>1.87</v>
      </c>
      <c r="AS120" s="21">
        <v>2.9</v>
      </c>
      <c r="AT120" s="21">
        <v>4.07</v>
      </c>
      <c r="AU120" s="21">
        <v>4</v>
      </c>
      <c r="AV120" s="21">
        <v>4.04</v>
      </c>
      <c r="AW120" s="21">
        <v>2.83</v>
      </c>
      <c r="AX120" s="28">
        <f t="shared" si="511"/>
        <v>2.2556390977443552E-2</v>
      </c>
      <c r="AY120" s="28">
        <f t="shared" si="512"/>
        <v>1.8623573731928689E-2</v>
      </c>
      <c r="AZ120" s="28">
        <f t="shared" si="513"/>
        <v>0.10925401022895009</v>
      </c>
      <c r="BA120" s="28">
        <f t="shared" ref="BA120:BB120" si="537">LOGEST(AP120:AQ120,AP$5:AQ$5)-1</f>
        <v>1.4705882352940902E-2</v>
      </c>
      <c r="BB120" s="28">
        <f t="shared" si="537"/>
        <v>0.35507246376811619</v>
      </c>
      <c r="BC120" s="28">
        <f t="shared" si="515"/>
        <v>0.17260393995585743</v>
      </c>
      <c r="BD120" s="28">
        <f t="shared" ref="BD120:BF120" si="538">((AP120/AO120)*100)-100</f>
        <v>2.2556390977443499</v>
      </c>
      <c r="BE120" s="28">
        <f t="shared" si="538"/>
        <v>1.470588235294116</v>
      </c>
      <c r="BF120" s="28">
        <f t="shared" si="538"/>
        <v>35.507246376811622</v>
      </c>
      <c r="BG120" s="28">
        <f t="shared" si="517"/>
        <v>3.7593984962405784</v>
      </c>
      <c r="BH120" s="28">
        <f t="shared" si="518"/>
        <v>40.601503759398497</v>
      </c>
      <c r="BI120" s="28">
        <f t="shared" si="519"/>
        <v>37.5</v>
      </c>
      <c r="BJ120" s="3">
        <f t="shared" ref="BJ120:BL120" si="539">AP120-AO120</f>
        <v>3.0000000000000027E-2</v>
      </c>
      <c r="BK120" s="3">
        <f t="shared" si="539"/>
        <v>1.9999999999999796E-2</v>
      </c>
      <c r="BL120" s="3">
        <f t="shared" si="539"/>
        <v>0.49000000000000021</v>
      </c>
      <c r="BM120" s="3">
        <f t="shared" si="521"/>
        <v>4.9999999999999822E-2</v>
      </c>
      <c r="BN120" s="3">
        <f t="shared" si="522"/>
        <v>0.54</v>
      </c>
      <c r="BO120" s="3">
        <f t="shared" si="523"/>
        <v>0.51</v>
      </c>
      <c r="BP120" s="24">
        <v>131</v>
      </c>
      <c r="BQ120" s="21">
        <v>178</v>
      </c>
      <c r="BR120" s="21">
        <v>200</v>
      </c>
      <c r="BS120" s="21">
        <v>196</v>
      </c>
      <c r="BT120" s="21">
        <v>150</v>
      </c>
      <c r="BU120" s="21"/>
      <c r="BV120" s="21">
        <v>37.6</v>
      </c>
      <c r="BW120" s="24">
        <v>35</v>
      </c>
      <c r="BX120" s="21">
        <v>35.9</v>
      </c>
      <c r="BY120" s="21">
        <v>36</v>
      </c>
      <c r="BZ120" s="21">
        <v>36.9</v>
      </c>
      <c r="CA120" s="21">
        <v>37</v>
      </c>
      <c r="CB120" s="21">
        <v>36.5</v>
      </c>
      <c r="CC120" s="21">
        <v>35</v>
      </c>
      <c r="CD120" s="21">
        <v>36</v>
      </c>
      <c r="CE120" s="21">
        <v>37</v>
      </c>
      <c r="CF120" s="6"/>
      <c r="CG120" s="24" t="s">
        <v>1035</v>
      </c>
      <c r="CH120" s="21" t="s">
        <v>879</v>
      </c>
      <c r="CI120" s="21"/>
      <c r="CJ120" s="21"/>
      <c r="CK120" s="21"/>
      <c r="CL120" s="21" t="s">
        <v>1025</v>
      </c>
      <c r="CM120" s="21"/>
      <c r="CN120" s="24" t="s">
        <v>1036</v>
      </c>
      <c r="CO120" s="21" t="s">
        <v>1037</v>
      </c>
      <c r="CP120" s="21"/>
      <c r="CQ120" s="21"/>
      <c r="CR120" s="21"/>
      <c r="CS120" s="21" t="s">
        <v>1038</v>
      </c>
      <c r="CT120" s="21"/>
      <c r="CU120" s="24">
        <v>2</v>
      </c>
      <c r="CV120" s="21">
        <v>1</v>
      </c>
      <c r="CW120" s="21"/>
      <c r="CX120" s="21"/>
      <c r="CY120" s="21"/>
      <c r="CZ120" s="21">
        <v>1</v>
      </c>
      <c r="DA120" s="21"/>
      <c r="DB120" s="24" t="s">
        <v>1039</v>
      </c>
      <c r="DC120" s="21" t="s">
        <v>782</v>
      </c>
      <c r="DD120" s="21"/>
      <c r="DE120" s="21"/>
      <c r="DF120" s="21"/>
      <c r="DG120" s="21"/>
      <c r="DH120" s="21"/>
      <c r="DI120" s="24" t="s">
        <v>1040</v>
      </c>
      <c r="DJ120" s="21" t="s">
        <v>1040</v>
      </c>
      <c r="DK120" s="21" t="s">
        <v>1041</v>
      </c>
      <c r="DL120" s="21" t="s">
        <v>1042</v>
      </c>
      <c r="DM120" s="21" t="s">
        <v>1042</v>
      </c>
      <c r="DN120" s="21" t="s">
        <v>1042</v>
      </c>
      <c r="DO120" s="21" t="s">
        <v>1042</v>
      </c>
      <c r="DP120" s="26">
        <v>8</v>
      </c>
      <c r="DQ120" s="6"/>
      <c r="DR120" s="24">
        <v>68</v>
      </c>
      <c r="DS120" s="21">
        <v>113.3</v>
      </c>
      <c r="DT120" s="21">
        <v>141</v>
      </c>
      <c r="DU120" s="21">
        <v>86.2</v>
      </c>
      <c r="DV120" s="21">
        <v>57.4</v>
      </c>
      <c r="DW120" s="21">
        <v>102.7</v>
      </c>
      <c r="DX120" s="21">
        <v>97.2</v>
      </c>
      <c r="DY120" s="24">
        <v>0.5</v>
      </c>
      <c r="DZ120" s="21">
        <v>0.5</v>
      </c>
      <c r="EA120" s="21">
        <v>0.5</v>
      </c>
      <c r="EB120" s="21">
        <v>0.45</v>
      </c>
      <c r="EC120" s="21">
        <v>0.5</v>
      </c>
      <c r="ED120" s="21">
        <v>0.5</v>
      </c>
      <c r="EE120" s="21">
        <v>0.5</v>
      </c>
      <c r="EF120" s="78">
        <f t="shared" ref="EF120:EL120" si="540">DR120/DY120</f>
        <v>136</v>
      </c>
      <c r="EG120" s="79">
        <f t="shared" si="540"/>
        <v>226.6</v>
      </c>
      <c r="EH120" s="79">
        <f t="shared" si="540"/>
        <v>282</v>
      </c>
      <c r="EI120" s="79">
        <f t="shared" si="540"/>
        <v>191.55555555555557</v>
      </c>
      <c r="EJ120" s="79">
        <f t="shared" si="540"/>
        <v>114.8</v>
      </c>
      <c r="EK120" s="79">
        <f t="shared" si="540"/>
        <v>205.4</v>
      </c>
      <c r="EL120" s="79">
        <f t="shared" si="540"/>
        <v>194.4</v>
      </c>
      <c r="EM120" s="24">
        <v>0</v>
      </c>
      <c r="EN120" s="21">
        <v>1</v>
      </c>
      <c r="EO120" s="21">
        <v>1</v>
      </c>
      <c r="EP120" s="21">
        <v>1</v>
      </c>
      <c r="EQ120" s="21">
        <v>1</v>
      </c>
      <c r="ER120" s="21">
        <v>1</v>
      </c>
      <c r="ES120" s="21">
        <v>1</v>
      </c>
      <c r="ET120" s="24">
        <v>311</v>
      </c>
      <c r="EU120" s="21">
        <v>364</v>
      </c>
      <c r="EV120" s="21">
        <v>314</v>
      </c>
      <c r="EW120" s="21">
        <v>201</v>
      </c>
      <c r="EX120" s="21">
        <v>113</v>
      </c>
      <c r="EY120" s="21">
        <v>64</v>
      </c>
      <c r="EZ120" s="21">
        <v>54</v>
      </c>
      <c r="FA120" s="24">
        <v>6.4</v>
      </c>
      <c r="FB120" s="21">
        <v>8.4</v>
      </c>
      <c r="FC120" s="21">
        <v>11.3</v>
      </c>
      <c r="FD120" s="21">
        <v>23.5</v>
      </c>
      <c r="FE120" s="21">
        <v>44.6</v>
      </c>
      <c r="FF120" s="21">
        <v>65</v>
      </c>
      <c r="FG120" s="21">
        <v>51.8</v>
      </c>
      <c r="FH120" s="24">
        <v>4</v>
      </c>
      <c r="FI120" s="21">
        <v>5</v>
      </c>
      <c r="FJ120" s="21">
        <v>3</v>
      </c>
      <c r="FK120" s="21">
        <v>3</v>
      </c>
      <c r="FL120" s="21">
        <v>3</v>
      </c>
      <c r="FM120" s="21">
        <v>3</v>
      </c>
      <c r="FN120" s="21">
        <v>3</v>
      </c>
      <c r="FO120" s="24">
        <v>121</v>
      </c>
      <c r="FP120" s="21">
        <v>89</v>
      </c>
      <c r="FQ120" s="21">
        <v>62</v>
      </c>
      <c r="FR120" s="21">
        <v>62</v>
      </c>
      <c r="FS120" s="21">
        <v>81</v>
      </c>
      <c r="FT120" s="21">
        <v>88</v>
      </c>
      <c r="FU120" s="21">
        <v>78</v>
      </c>
      <c r="FV120" s="24" t="s">
        <v>321</v>
      </c>
      <c r="FW120" s="21" t="s">
        <v>941</v>
      </c>
      <c r="FX120" s="21" t="s">
        <v>294</v>
      </c>
      <c r="FY120" s="21" t="s">
        <v>559</v>
      </c>
      <c r="FZ120" s="21" t="s">
        <v>665</v>
      </c>
      <c r="GA120" s="21" t="s">
        <v>378</v>
      </c>
      <c r="GB120" s="21" t="s">
        <v>334</v>
      </c>
      <c r="GC120" s="24">
        <v>146</v>
      </c>
      <c r="GD120" s="21">
        <v>107.4</v>
      </c>
      <c r="GE120" s="21">
        <v>155</v>
      </c>
      <c r="GF120" s="21">
        <v>182</v>
      </c>
      <c r="GG120" s="21">
        <v>163</v>
      </c>
      <c r="GH120" s="21">
        <v>154</v>
      </c>
      <c r="GI120" s="21">
        <v>137</v>
      </c>
      <c r="GJ120" s="24">
        <v>2250</v>
      </c>
      <c r="GK120" s="21">
        <v>550</v>
      </c>
      <c r="GL120" s="21">
        <v>1120</v>
      </c>
      <c r="GM120" s="21">
        <v>30</v>
      </c>
      <c r="GN120" s="21">
        <v>30</v>
      </c>
      <c r="GO120" s="21">
        <v>140</v>
      </c>
      <c r="GP120" s="21">
        <v>460</v>
      </c>
      <c r="GQ120" s="6"/>
      <c r="GR120" s="24">
        <v>16</v>
      </c>
      <c r="GS120" s="21">
        <v>90</v>
      </c>
      <c r="GT120" s="24">
        <v>16</v>
      </c>
      <c r="GU120" s="21">
        <v>90</v>
      </c>
      <c r="GV120" s="24">
        <v>16</v>
      </c>
      <c r="GW120" s="21">
        <v>90</v>
      </c>
      <c r="GX120" s="24">
        <v>18</v>
      </c>
      <c r="GY120" s="21">
        <v>90</v>
      </c>
      <c r="GZ120" s="24">
        <v>19</v>
      </c>
      <c r="HA120" s="21">
        <v>90</v>
      </c>
      <c r="HB120" s="24">
        <v>19</v>
      </c>
      <c r="HC120" s="21">
        <v>90</v>
      </c>
      <c r="HD120" s="24">
        <v>20</v>
      </c>
      <c r="HE120" s="21">
        <v>90</v>
      </c>
      <c r="HF120" s="6"/>
      <c r="HG120" s="21">
        <v>67</v>
      </c>
      <c r="HH120" s="21">
        <v>160</v>
      </c>
      <c r="HI120" s="21">
        <v>136</v>
      </c>
      <c r="HJ120" s="21">
        <v>35</v>
      </c>
      <c r="HK120" s="21">
        <v>1</v>
      </c>
      <c r="HL120" s="21">
        <v>0.5</v>
      </c>
      <c r="HM120" s="21">
        <v>68</v>
      </c>
      <c r="HN120" s="21">
        <v>0</v>
      </c>
      <c r="HO120" s="21">
        <v>27.73</v>
      </c>
      <c r="HP120" s="21">
        <v>20</v>
      </c>
      <c r="HQ120" s="21">
        <v>5.43</v>
      </c>
      <c r="HR120" s="21">
        <v>131.6</v>
      </c>
      <c r="HS120" s="21">
        <v>16.2</v>
      </c>
      <c r="HT120" s="21">
        <v>8.4</v>
      </c>
      <c r="HU120" s="21">
        <v>4</v>
      </c>
      <c r="HV120" s="6"/>
    </row>
    <row r="121" spans="1:230" ht="15.75" customHeight="1" x14ac:dyDescent="0.3">
      <c r="A121" s="3">
        <v>106</v>
      </c>
      <c r="B121" s="21" t="s">
        <v>635</v>
      </c>
      <c r="C121" s="22">
        <v>41354</v>
      </c>
      <c r="D121" s="22">
        <v>41354</v>
      </c>
      <c r="E121" s="21">
        <f t="shared" si="510"/>
        <v>0</v>
      </c>
      <c r="F121" s="21"/>
      <c r="G121" s="21" t="s">
        <v>835</v>
      </c>
      <c r="H121" s="23">
        <v>6077</v>
      </c>
      <c r="I121" s="21">
        <v>97</v>
      </c>
      <c r="J121" s="21">
        <v>165</v>
      </c>
      <c r="K121" s="21">
        <v>56</v>
      </c>
      <c r="L121" s="21" t="s">
        <v>1043</v>
      </c>
      <c r="M121" s="21">
        <v>61</v>
      </c>
      <c r="N121" s="21">
        <v>70</v>
      </c>
      <c r="O121" s="21">
        <v>4</v>
      </c>
      <c r="P121" s="21" t="s">
        <v>1044</v>
      </c>
      <c r="Q121" s="21">
        <v>1</v>
      </c>
      <c r="R121" s="21">
        <v>9</v>
      </c>
      <c r="S121" s="21" t="s">
        <v>272</v>
      </c>
      <c r="T121" s="21">
        <v>1</v>
      </c>
      <c r="U121" s="21">
        <v>2</v>
      </c>
      <c r="V121" s="21">
        <v>2</v>
      </c>
      <c r="W121" s="21">
        <v>0</v>
      </c>
      <c r="X121" s="6"/>
      <c r="Y121" s="24" t="s">
        <v>884</v>
      </c>
      <c r="Z121" s="21" t="s">
        <v>980</v>
      </c>
      <c r="AA121" s="25"/>
      <c r="AB121" s="25"/>
      <c r="AC121" s="21" t="s">
        <v>249</v>
      </c>
      <c r="AD121" s="21"/>
      <c r="AE121" s="21" t="s">
        <v>249</v>
      </c>
      <c r="AF121" s="21"/>
      <c r="AG121" s="21" t="s">
        <v>246</v>
      </c>
      <c r="AH121" s="21" t="s">
        <v>249</v>
      </c>
      <c r="AI121" s="21" t="s">
        <v>249</v>
      </c>
      <c r="AJ121" s="21" t="s">
        <v>246</v>
      </c>
      <c r="AK121" s="21">
        <v>8</v>
      </c>
      <c r="AL121" s="6"/>
      <c r="AM121" s="26" t="s">
        <v>250</v>
      </c>
      <c r="AN121" s="26" t="s">
        <v>274</v>
      </c>
      <c r="AO121" s="27">
        <v>4</v>
      </c>
      <c r="AP121" s="21">
        <v>9.6999999999999993</v>
      </c>
      <c r="AQ121" s="21">
        <v>19.989999999999998</v>
      </c>
      <c r="AR121" s="21">
        <v>13.13</v>
      </c>
      <c r="AS121" s="21">
        <v>8.49</v>
      </c>
      <c r="AT121" s="21">
        <v>4</v>
      </c>
      <c r="AU121" s="21"/>
      <c r="AV121" s="21"/>
      <c r="AW121" s="21"/>
      <c r="AX121" s="28">
        <f t="shared" si="511"/>
        <v>1.4249999999999998</v>
      </c>
      <c r="AY121" s="28">
        <f t="shared" si="512"/>
        <v>1.235508890610816</v>
      </c>
      <c r="AZ121" s="28">
        <f t="shared" si="513"/>
        <v>0.5355555301504602</v>
      </c>
      <c r="BA121" s="28">
        <f t="shared" ref="BA121:BB121" si="541">LOGEST(AP121:AQ121,AP$5:AQ$5)-1</f>
        <v>1.0608247422680419</v>
      </c>
      <c r="BB121" s="28">
        <f t="shared" si="541"/>
        <v>-0.34317158579289642</v>
      </c>
      <c r="BC121" s="28">
        <f t="shared" si="515"/>
        <v>0.1634467101774284</v>
      </c>
      <c r="BD121" s="28">
        <f t="shared" ref="BD121:BF121" si="542">((AP121/AO121)*100)-100</f>
        <v>142.49999999999997</v>
      </c>
      <c r="BE121" s="28">
        <f t="shared" si="542"/>
        <v>106.08247422680409</v>
      </c>
      <c r="BF121" s="28">
        <f t="shared" si="542"/>
        <v>-34.317158579289625</v>
      </c>
      <c r="BG121" s="28">
        <f t="shared" si="517"/>
        <v>399.74999999999994</v>
      </c>
      <c r="BH121" s="28">
        <f t="shared" si="518"/>
        <v>228.25</v>
      </c>
      <c r="BI121" s="28">
        <f t="shared" si="519"/>
        <v>35.360824742268051</v>
      </c>
      <c r="BJ121" s="3">
        <f t="shared" ref="BJ121:BL121" si="543">AP121-AO121</f>
        <v>5.6999999999999993</v>
      </c>
      <c r="BK121" s="3">
        <f t="shared" si="543"/>
        <v>10.29</v>
      </c>
      <c r="BL121" s="3">
        <f t="shared" si="543"/>
        <v>-6.8599999999999977</v>
      </c>
      <c r="BM121" s="3">
        <f t="shared" si="521"/>
        <v>15.989999999999998</v>
      </c>
      <c r="BN121" s="3">
        <f t="shared" si="522"/>
        <v>9.1300000000000008</v>
      </c>
      <c r="BO121" s="3">
        <f t="shared" si="523"/>
        <v>3.4300000000000015</v>
      </c>
      <c r="BP121" s="24">
        <v>33.9</v>
      </c>
      <c r="BQ121" s="21">
        <v>155.5</v>
      </c>
      <c r="BR121" s="21">
        <v>140</v>
      </c>
      <c r="BS121" s="21">
        <v>140</v>
      </c>
      <c r="BT121" s="21"/>
      <c r="BU121" s="21"/>
      <c r="BV121" s="21"/>
      <c r="BW121" s="24">
        <v>36.1</v>
      </c>
      <c r="BX121" s="21">
        <v>36.5</v>
      </c>
      <c r="BY121" s="21">
        <v>36.4</v>
      </c>
      <c r="BZ121" s="21">
        <v>36.1</v>
      </c>
      <c r="CA121" s="21">
        <v>36.4</v>
      </c>
      <c r="CB121" s="21">
        <v>35.5</v>
      </c>
      <c r="CC121" s="21"/>
      <c r="CD121" s="21"/>
      <c r="CE121" s="21"/>
      <c r="CF121" s="6"/>
      <c r="CG121" s="24" t="s">
        <v>981</v>
      </c>
      <c r="CH121" s="21"/>
      <c r="CI121" s="21"/>
      <c r="CJ121" s="21"/>
      <c r="CK121" s="21"/>
      <c r="CL121" s="21"/>
      <c r="CM121" s="21"/>
      <c r="CN121" s="24" t="s">
        <v>1045</v>
      </c>
      <c r="CO121" s="21"/>
      <c r="CP121" s="21"/>
      <c r="CQ121" s="21"/>
      <c r="CR121" s="21"/>
      <c r="CS121" s="21"/>
      <c r="CT121" s="21"/>
      <c r="CU121" s="24">
        <v>1</v>
      </c>
      <c r="CV121" s="21"/>
      <c r="CW121" s="21"/>
      <c r="CX121" s="21"/>
      <c r="CY121" s="21"/>
      <c r="CZ121" s="21"/>
      <c r="DA121" s="21"/>
      <c r="DB121" s="24" t="s">
        <v>331</v>
      </c>
      <c r="DC121" s="21"/>
      <c r="DD121" s="21"/>
      <c r="DE121" s="21"/>
      <c r="DF121" s="21"/>
      <c r="DG121" s="21"/>
      <c r="DH121" s="21"/>
      <c r="DI121" s="24" t="s">
        <v>1046</v>
      </c>
      <c r="DJ121" s="21" t="s">
        <v>1047</v>
      </c>
      <c r="DK121" s="21" t="s">
        <v>1039</v>
      </c>
      <c r="DL121" s="21" t="s">
        <v>1039</v>
      </c>
      <c r="DM121" s="21"/>
      <c r="DN121" s="21"/>
      <c r="DO121" s="21"/>
      <c r="DP121" s="26" t="s">
        <v>1020</v>
      </c>
      <c r="DQ121" s="6"/>
      <c r="DR121" s="24">
        <v>310.2</v>
      </c>
      <c r="DS121" s="21">
        <v>108.1</v>
      </c>
      <c r="DT121" s="21">
        <v>80</v>
      </c>
      <c r="DU121" s="21">
        <v>72</v>
      </c>
      <c r="DV121" s="21"/>
      <c r="DW121" s="21"/>
      <c r="DX121" s="21"/>
      <c r="DY121" s="24">
        <v>0.4</v>
      </c>
      <c r="DZ121" s="21">
        <v>0.35</v>
      </c>
      <c r="EA121" s="21">
        <v>0.3</v>
      </c>
      <c r="EB121" s="21">
        <v>0.3</v>
      </c>
      <c r="EC121" s="21"/>
      <c r="ED121" s="21"/>
      <c r="EE121" s="21"/>
      <c r="EF121" s="78">
        <f t="shared" ref="EF121:EI121" si="544">DR121/DY121</f>
        <v>775.49999999999989</v>
      </c>
      <c r="EG121" s="79">
        <f t="shared" si="544"/>
        <v>308.85714285714283</v>
      </c>
      <c r="EH121" s="79">
        <f t="shared" si="544"/>
        <v>266.66666666666669</v>
      </c>
      <c r="EI121" s="79">
        <f t="shared" si="544"/>
        <v>240</v>
      </c>
      <c r="EJ121" s="79"/>
      <c r="EK121" s="79"/>
      <c r="EL121" s="79"/>
      <c r="EM121" s="24">
        <v>1</v>
      </c>
      <c r="EN121" s="21">
        <v>0</v>
      </c>
      <c r="EO121" s="21">
        <v>0</v>
      </c>
      <c r="EP121" s="21">
        <v>0</v>
      </c>
      <c r="EQ121" s="21"/>
      <c r="ER121" s="21"/>
      <c r="ES121" s="21"/>
      <c r="ET121" s="24">
        <v>261</v>
      </c>
      <c r="EU121" s="21">
        <v>258</v>
      </c>
      <c r="EV121" s="21">
        <v>230</v>
      </c>
      <c r="EW121" s="21">
        <v>238</v>
      </c>
      <c r="EX121" s="21"/>
      <c r="EY121" s="21"/>
      <c r="EZ121" s="21"/>
      <c r="FA121" s="24">
        <v>8</v>
      </c>
      <c r="FB121" s="21">
        <v>8</v>
      </c>
      <c r="FC121" s="21">
        <v>8</v>
      </c>
      <c r="FD121" s="21">
        <v>8</v>
      </c>
      <c r="FE121" s="21"/>
      <c r="FF121" s="21"/>
      <c r="FG121" s="21"/>
      <c r="FH121" s="24">
        <v>15</v>
      </c>
      <c r="FI121" s="21">
        <v>15</v>
      </c>
      <c r="FJ121" s="21">
        <v>15</v>
      </c>
      <c r="FK121" s="21">
        <v>15</v>
      </c>
      <c r="FL121" s="21"/>
      <c r="FM121" s="21"/>
      <c r="FN121" s="21"/>
      <c r="FO121" s="24">
        <v>67</v>
      </c>
      <c r="FP121" s="21">
        <v>59</v>
      </c>
      <c r="FQ121" s="21">
        <v>67</v>
      </c>
      <c r="FR121" s="21">
        <v>84</v>
      </c>
      <c r="FS121" s="21"/>
      <c r="FT121" s="21"/>
      <c r="FU121" s="21"/>
      <c r="FV121" s="24">
        <v>0</v>
      </c>
      <c r="FW121" s="21" t="s">
        <v>311</v>
      </c>
      <c r="FX121" s="21" t="s">
        <v>311</v>
      </c>
      <c r="FY121" s="21">
        <v>0</v>
      </c>
      <c r="FZ121" s="21"/>
      <c r="GA121" s="21"/>
      <c r="GB121" s="21"/>
      <c r="GC121" s="24">
        <v>125</v>
      </c>
      <c r="GD121" s="21">
        <v>134</v>
      </c>
      <c r="GE121" s="21">
        <v>121</v>
      </c>
      <c r="GF121" s="21">
        <v>111</v>
      </c>
      <c r="GG121" s="21"/>
      <c r="GH121" s="21"/>
      <c r="GI121" s="21"/>
      <c r="GJ121" s="24">
        <v>620</v>
      </c>
      <c r="GK121" s="21">
        <v>710</v>
      </c>
      <c r="GL121" s="21">
        <v>1150</v>
      </c>
      <c r="GM121" s="21">
        <v>1335</v>
      </c>
      <c r="GN121" s="21"/>
      <c r="GO121" s="21"/>
      <c r="GP121" s="21"/>
      <c r="GQ121" s="6"/>
      <c r="GR121" s="24">
        <v>8</v>
      </c>
      <c r="GS121" s="21">
        <v>18</v>
      </c>
      <c r="GT121" s="24">
        <v>11</v>
      </c>
      <c r="GU121" s="21">
        <v>45</v>
      </c>
      <c r="GV121" s="24">
        <v>12</v>
      </c>
      <c r="GW121" s="21">
        <v>45</v>
      </c>
      <c r="GX121" s="24">
        <v>9</v>
      </c>
      <c r="GY121" s="21">
        <v>18</v>
      </c>
      <c r="GZ121" s="24"/>
      <c r="HA121" s="21"/>
      <c r="HB121" s="24"/>
      <c r="HC121" s="21"/>
      <c r="HD121" s="24"/>
      <c r="HE121" s="21"/>
      <c r="HF121" s="6"/>
      <c r="HG121" s="21">
        <v>97</v>
      </c>
      <c r="HH121" s="21">
        <v>60</v>
      </c>
      <c r="HI121" s="21">
        <v>150</v>
      </c>
      <c r="HJ121" s="21">
        <v>35</v>
      </c>
      <c r="HK121" s="21">
        <v>1</v>
      </c>
      <c r="HL121" s="21">
        <v>81</v>
      </c>
      <c r="HM121" s="21">
        <v>0.5</v>
      </c>
      <c r="HN121" s="21">
        <v>0</v>
      </c>
      <c r="HO121" s="21">
        <v>49.85</v>
      </c>
      <c r="HP121" s="21">
        <v>14.08</v>
      </c>
      <c r="HQ121" s="21">
        <v>3.76</v>
      </c>
      <c r="HR121" s="21">
        <v>137</v>
      </c>
      <c r="HS121" s="21">
        <v>24</v>
      </c>
      <c r="HT121" s="21">
        <v>8</v>
      </c>
      <c r="HU121" s="21">
        <v>15</v>
      </c>
      <c r="HV121" s="6"/>
    </row>
    <row r="122" spans="1:230" ht="15.75" customHeight="1" x14ac:dyDescent="0.3">
      <c r="A122" s="3">
        <v>107</v>
      </c>
      <c r="B122" s="21" t="s">
        <v>874</v>
      </c>
      <c r="C122" s="22">
        <v>41338</v>
      </c>
      <c r="D122" s="22">
        <v>41339</v>
      </c>
      <c r="E122" s="21">
        <f t="shared" si="510"/>
        <v>1</v>
      </c>
      <c r="F122" s="21" t="s">
        <v>1048</v>
      </c>
      <c r="G122" s="21"/>
      <c r="H122" s="23">
        <v>14469</v>
      </c>
      <c r="I122" s="21">
        <v>73</v>
      </c>
      <c r="J122" s="21">
        <v>160</v>
      </c>
      <c r="K122" s="21">
        <v>70</v>
      </c>
      <c r="L122" s="21" t="s">
        <v>421</v>
      </c>
      <c r="M122" s="21">
        <v>64</v>
      </c>
      <c r="N122" s="21">
        <v>75.3</v>
      </c>
      <c r="O122" s="21">
        <v>21</v>
      </c>
      <c r="P122" s="21" t="s">
        <v>547</v>
      </c>
      <c r="Q122" s="21">
        <v>1</v>
      </c>
      <c r="R122" s="21">
        <v>31</v>
      </c>
      <c r="S122" s="21" t="s">
        <v>272</v>
      </c>
      <c r="T122" s="21">
        <v>1</v>
      </c>
      <c r="U122" s="21">
        <v>17</v>
      </c>
      <c r="V122" s="21">
        <v>5</v>
      </c>
      <c r="W122" s="21">
        <v>0</v>
      </c>
      <c r="X122" s="6"/>
      <c r="Y122" s="24" t="s">
        <v>884</v>
      </c>
      <c r="Z122" s="21" t="s">
        <v>1049</v>
      </c>
      <c r="AA122" s="25">
        <v>1</v>
      </c>
      <c r="AB122" s="25"/>
      <c r="AC122" s="21" t="s">
        <v>249</v>
      </c>
      <c r="AD122" s="21"/>
      <c r="AE122" s="21" t="s">
        <v>246</v>
      </c>
      <c r="AF122" s="21"/>
      <c r="AG122" s="21" t="s">
        <v>246</v>
      </c>
      <c r="AH122" s="21" t="s">
        <v>246</v>
      </c>
      <c r="AI122" s="21" t="s">
        <v>246</v>
      </c>
      <c r="AJ122" s="21" t="s">
        <v>249</v>
      </c>
      <c r="AK122" s="21">
        <v>0.26</v>
      </c>
      <c r="AL122" s="6"/>
      <c r="AM122" s="26" t="s">
        <v>250</v>
      </c>
      <c r="AN122" s="26" t="s">
        <v>274</v>
      </c>
      <c r="AO122" s="27">
        <v>0.26</v>
      </c>
      <c r="AP122" s="21">
        <v>1.27</v>
      </c>
      <c r="AQ122" s="21">
        <v>2.4900000000000002</v>
      </c>
      <c r="AR122" s="21">
        <v>1.17</v>
      </c>
      <c r="AS122" s="21">
        <v>1</v>
      </c>
      <c r="AT122" s="21">
        <v>0.86</v>
      </c>
      <c r="AU122" s="21">
        <v>0.49</v>
      </c>
      <c r="AV122" s="21">
        <v>0.39</v>
      </c>
      <c r="AW122" s="21">
        <v>0.28000000000000003</v>
      </c>
      <c r="AX122" s="28">
        <f t="shared" si="511"/>
        <v>3.8846153846153886</v>
      </c>
      <c r="AY122" s="28">
        <f t="shared" si="512"/>
        <v>2.0946604138294531</v>
      </c>
      <c r="AZ122" s="28">
        <f t="shared" si="513"/>
        <v>0.67959014112224825</v>
      </c>
      <c r="BA122" s="28">
        <f t="shared" ref="BA122:BB122" si="545">LOGEST(AP122:AQ122,AP$5:AQ$5)-1</f>
        <v>0.96062992125984259</v>
      </c>
      <c r="BB122" s="28">
        <f t="shared" si="545"/>
        <v>-0.53012048192771088</v>
      </c>
      <c r="BC122" s="28">
        <f t="shared" si="515"/>
        <v>-4.0177181705037257E-2</v>
      </c>
      <c r="BD122" s="28">
        <f t="shared" ref="BD122:BF122" si="546">((AP122/AO122)*100)-100</f>
        <v>388.4615384615384</v>
      </c>
      <c r="BE122" s="28">
        <f t="shared" si="546"/>
        <v>96.062992125984266</v>
      </c>
      <c r="BF122" s="28">
        <f t="shared" si="546"/>
        <v>-53.01204819277109</v>
      </c>
      <c r="BG122" s="28">
        <f t="shared" si="517"/>
        <v>857.69230769230762</v>
      </c>
      <c r="BH122" s="28">
        <f t="shared" si="518"/>
        <v>350</v>
      </c>
      <c r="BI122" s="28">
        <f t="shared" si="519"/>
        <v>-7.8740157480315105</v>
      </c>
      <c r="BJ122" s="3">
        <f t="shared" ref="BJ122:BL122" si="547">AP122-AO122</f>
        <v>1.01</v>
      </c>
      <c r="BK122" s="3">
        <f t="shared" si="547"/>
        <v>1.2200000000000002</v>
      </c>
      <c r="BL122" s="3">
        <f t="shared" si="547"/>
        <v>-1.3200000000000003</v>
      </c>
      <c r="BM122" s="3">
        <f t="shared" si="521"/>
        <v>2.2300000000000004</v>
      </c>
      <c r="BN122" s="3">
        <f t="shared" si="522"/>
        <v>0.90999999999999992</v>
      </c>
      <c r="BO122" s="3">
        <f t="shared" si="523"/>
        <v>-0.10000000000000009</v>
      </c>
      <c r="BP122" s="24">
        <v>166.1</v>
      </c>
      <c r="BQ122" s="21">
        <v>302</v>
      </c>
      <c r="BR122" s="21">
        <v>185</v>
      </c>
      <c r="BS122" s="21"/>
      <c r="BT122" s="21">
        <v>78.2</v>
      </c>
      <c r="BU122" s="21">
        <v>65.5</v>
      </c>
      <c r="BV122" s="21">
        <v>67.8</v>
      </c>
      <c r="BW122" s="24">
        <v>37</v>
      </c>
      <c r="BX122" s="21">
        <v>37</v>
      </c>
      <c r="BY122" s="21">
        <v>36</v>
      </c>
      <c r="BZ122" s="21">
        <v>37</v>
      </c>
      <c r="CA122" s="21">
        <v>36.5</v>
      </c>
      <c r="CB122" s="21">
        <v>36.4</v>
      </c>
      <c r="CC122" s="21">
        <v>36</v>
      </c>
      <c r="CD122" s="21">
        <v>36</v>
      </c>
      <c r="CE122" s="21">
        <v>36</v>
      </c>
      <c r="CF122" s="6"/>
      <c r="CG122" s="24" t="s">
        <v>1050</v>
      </c>
      <c r="CH122" s="21"/>
      <c r="CI122" s="21"/>
      <c r="CJ122" s="21"/>
      <c r="CK122" s="21"/>
      <c r="CL122" s="21"/>
      <c r="CM122" s="21"/>
      <c r="CN122" s="24" t="s">
        <v>1051</v>
      </c>
      <c r="CO122" s="21"/>
      <c r="CP122" s="21"/>
      <c r="CQ122" s="21"/>
      <c r="CR122" s="21"/>
      <c r="CS122" s="21"/>
      <c r="CT122" s="21"/>
      <c r="CU122" s="24">
        <v>1</v>
      </c>
      <c r="CV122" s="21"/>
      <c r="CW122" s="21"/>
      <c r="CX122" s="21"/>
      <c r="CY122" s="21"/>
      <c r="CZ122" s="21"/>
      <c r="DA122" s="21"/>
      <c r="DB122" s="24" t="s">
        <v>735</v>
      </c>
      <c r="DC122" s="21"/>
      <c r="DD122" s="21"/>
      <c r="DE122" s="21"/>
      <c r="DF122" s="21"/>
      <c r="DG122" s="21"/>
      <c r="DH122" s="21"/>
      <c r="DI122" s="24" t="s">
        <v>377</v>
      </c>
      <c r="DJ122" s="21" t="s">
        <v>377</v>
      </c>
      <c r="DK122" s="21" t="s">
        <v>377</v>
      </c>
      <c r="DL122" s="21" t="s">
        <v>377</v>
      </c>
      <c r="DM122" s="21" t="s">
        <v>377</v>
      </c>
      <c r="DN122" s="21" t="s">
        <v>377</v>
      </c>
      <c r="DO122" s="21" t="s">
        <v>377</v>
      </c>
      <c r="DP122" s="26">
        <v>8</v>
      </c>
      <c r="DQ122" s="6"/>
      <c r="DR122" s="24">
        <v>91.5</v>
      </c>
      <c r="DS122" s="21">
        <v>78</v>
      </c>
      <c r="DT122" s="21">
        <v>51.7</v>
      </c>
      <c r="DU122" s="21">
        <v>103.7</v>
      </c>
      <c r="DV122" s="21">
        <v>75</v>
      </c>
      <c r="DW122" s="21">
        <v>121.5</v>
      </c>
      <c r="DX122" s="21">
        <v>121.5</v>
      </c>
      <c r="DY122" s="24">
        <v>0.1</v>
      </c>
      <c r="DZ122" s="21">
        <v>0.5</v>
      </c>
      <c r="EA122" s="21">
        <v>0.6</v>
      </c>
      <c r="EB122" s="21">
        <v>0.5</v>
      </c>
      <c r="EC122" s="21">
        <v>0.5</v>
      </c>
      <c r="ED122" s="21">
        <v>0.5</v>
      </c>
      <c r="EE122" s="21">
        <v>0.5</v>
      </c>
      <c r="EF122" s="78">
        <f t="shared" ref="EF122:EL122" si="548">DR122/DY122</f>
        <v>915</v>
      </c>
      <c r="EG122" s="79">
        <f t="shared" si="548"/>
        <v>156</v>
      </c>
      <c r="EH122" s="79">
        <f t="shared" si="548"/>
        <v>86.166666666666671</v>
      </c>
      <c r="EI122" s="79">
        <f t="shared" si="548"/>
        <v>207.4</v>
      </c>
      <c r="EJ122" s="79">
        <f t="shared" si="548"/>
        <v>150</v>
      </c>
      <c r="EK122" s="79">
        <f t="shared" si="548"/>
        <v>243</v>
      </c>
      <c r="EL122" s="79">
        <f t="shared" si="548"/>
        <v>243</v>
      </c>
      <c r="EM122" s="24">
        <v>1</v>
      </c>
      <c r="EN122" s="21">
        <v>1</v>
      </c>
      <c r="EO122" s="21">
        <v>1</v>
      </c>
      <c r="EP122" s="21">
        <v>1</v>
      </c>
      <c r="EQ122" s="21">
        <v>1</v>
      </c>
      <c r="ER122" s="21">
        <v>1</v>
      </c>
      <c r="ES122" s="21">
        <v>1</v>
      </c>
      <c r="ET122" s="24">
        <v>189</v>
      </c>
      <c r="EU122" s="21">
        <v>174</v>
      </c>
      <c r="EV122" s="21">
        <v>180</v>
      </c>
      <c r="EW122" s="21">
        <v>169</v>
      </c>
      <c r="EX122" s="21">
        <v>167</v>
      </c>
      <c r="EY122" s="21">
        <v>190</v>
      </c>
      <c r="EZ122" s="21">
        <v>195</v>
      </c>
      <c r="FA122" s="24">
        <v>12.9</v>
      </c>
      <c r="FB122" s="21">
        <v>16</v>
      </c>
      <c r="FC122" s="21">
        <v>9.4</v>
      </c>
      <c r="FD122" s="21">
        <v>5.6</v>
      </c>
      <c r="FE122" s="21">
        <v>5.6</v>
      </c>
      <c r="FF122" s="21">
        <v>10.3</v>
      </c>
      <c r="FG122" s="21">
        <v>9.6</v>
      </c>
      <c r="FH122" s="24">
        <v>10</v>
      </c>
      <c r="FI122" s="21">
        <v>10</v>
      </c>
      <c r="FJ122" s="21">
        <v>10</v>
      </c>
      <c r="FK122" s="21">
        <v>14</v>
      </c>
      <c r="FL122" s="21">
        <v>10</v>
      </c>
      <c r="FM122" s="21">
        <v>10</v>
      </c>
      <c r="FN122" s="21">
        <v>10</v>
      </c>
      <c r="FO122" s="24">
        <v>64</v>
      </c>
      <c r="FP122" s="21">
        <v>62</v>
      </c>
      <c r="FQ122" s="21">
        <v>85</v>
      </c>
      <c r="FR122" s="21">
        <v>67</v>
      </c>
      <c r="FS122" s="21">
        <v>74</v>
      </c>
      <c r="FT122" s="21">
        <v>79</v>
      </c>
      <c r="FU122" s="21">
        <v>93</v>
      </c>
      <c r="FV122" s="24" t="s">
        <v>403</v>
      </c>
      <c r="FW122" s="21" t="s">
        <v>321</v>
      </c>
      <c r="FX122" s="21" t="s">
        <v>310</v>
      </c>
      <c r="FY122" s="21">
        <v>0</v>
      </c>
      <c r="FZ122" s="21">
        <v>0</v>
      </c>
      <c r="GA122" s="21">
        <v>0</v>
      </c>
      <c r="GB122" s="21">
        <v>0</v>
      </c>
      <c r="GC122" s="24">
        <v>83</v>
      </c>
      <c r="GD122" s="21">
        <v>123</v>
      </c>
      <c r="GE122" s="21">
        <v>125</v>
      </c>
      <c r="GF122" s="21">
        <v>100</v>
      </c>
      <c r="GG122" s="21">
        <v>94</v>
      </c>
      <c r="GH122" s="21">
        <v>84</v>
      </c>
      <c r="GI122" s="21">
        <v>76</v>
      </c>
      <c r="GJ122" s="24">
        <v>1300</v>
      </c>
      <c r="GK122" s="21">
        <v>1950</v>
      </c>
      <c r="GL122" s="21">
        <v>1720</v>
      </c>
      <c r="GM122" s="21">
        <v>1710</v>
      </c>
      <c r="GN122" s="21">
        <v>2050</v>
      </c>
      <c r="GO122" s="21">
        <v>1820</v>
      </c>
      <c r="GP122" s="21">
        <v>2060</v>
      </c>
      <c r="GQ122" s="6"/>
      <c r="GR122" s="24">
        <v>17</v>
      </c>
      <c r="GS122" s="21">
        <v>90</v>
      </c>
      <c r="GT122" s="24">
        <v>16</v>
      </c>
      <c r="GU122" s="21">
        <v>90</v>
      </c>
      <c r="GV122" s="24">
        <v>16</v>
      </c>
      <c r="GW122" s="21">
        <v>90</v>
      </c>
      <c r="GX122" s="24">
        <v>10</v>
      </c>
      <c r="GY122" s="21">
        <v>45</v>
      </c>
      <c r="GZ122" s="24">
        <v>11</v>
      </c>
      <c r="HA122" s="21">
        <v>45</v>
      </c>
      <c r="HB122" s="24">
        <v>11</v>
      </c>
      <c r="HC122" s="21">
        <v>45</v>
      </c>
      <c r="HD122" s="24">
        <v>11</v>
      </c>
      <c r="HE122" s="21">
        <v>45</v>
      </c>
      <c r="HF122" s="6"/>
      <c r="HG122" s="21">
        <v>73</v>
      </c>
      <c r="HH122" s="21">
        <v>45</v>
      </c>
      <c r="HI122" s="21">
        <v>163</v>
      </c>
      <c r="HJ122" s="21">
        <v>37</v>
      </c>
      <c r="HK122" s="21">
        <v>1</v>
      </c>
      <c r="HL122" s="21">
        <v>62.6</v>
      </c>
      <c r="HM122" s="21">
        <v>1</v>
      </c>
      <c r="HN122" s="21">
        <v>20</v>
      </c>
      <c r="HO122" s="21">
        <v>36.97</v>
      </c>
      <c r="HP122" s="21">
        <v>14.1</v>
      </c>
      <c r="HQ122" s="21">
        <v>2.86</v>
      </c>
      <c r="HR122" s="21">
        <v>144</v>
      </c>
      <c r="HS122" s="21">
        <v>23.8</v>
      </c>
      <c r="HT122" s="21">
        <v>16</v>
      </c>
      <c r="HU122" s="21">
        <v>15</v>
      </c>
      <c r="HV122" s="6"/>
    </row>
    <row r="123" spans="1:230" ht="15.75" customHeight="1" x14ac:dyDescent="0.3">
      <c r="A123" s="3">
        <v>108</v>
      </c>
      <c r="B123" s="21" t="s">
        <v>431</v>
      </c>
      <c r="C123" s="22">
        <v>41353</v>
      </c>
      <c r="D123" s="22">
        <v>41354</v>
      </c>
      <c r="E123" s="21">
        <f t="shared" si="510"/>
        <v>1</v>
      </c>
      <c r="F123" s="21"/>
      <c r="G123" s="21" t="s">
        <v>440</v>
      </c>
      <c r="H123" s="23">
        <v>20750</v>
      </c>
      <c r="I123" s="21">
        <v>57</v>
      </c>
      <c r="J123" s="21">
        <v>168</v>
      </c>
      <c r="K123" s="21">
        <v>110</v>
      </c>
      <c r="L123" s="21" t="s">
        <v>1052</v>
      </c>
      <c r="M123" s="21">
        <v>68</v>
      </c>
      <c r="N123" s="21">
        <v>81.3</v>
      </c>
      <c r="O123" s="21">
        <v>7</v>
      </c>
      <c r="P123" s="21" t="s">
        <v>547</v>
      </c>
      <c r="Q123" s="21">
        <v>1</v>
      </c>
      <c r="R123" s="21">
        <v>26</v>
      </c>
      <c r="S123" s="21" t="s">
        <v>272</v>
      </c>
      <c r="T123" s="21">
        <v>1</v>
      </c>
      <c r="U123" s="21">
        <v>7</v>
      </c>
      <c r="V123" s="21">
        <v>3</v>
      </c>
      <c r="W123" s="21">
        <v>6</v>
      </c>
      <c r="X123" s="9"/>
      <c r="Y123" s="24" t="s">
        <v>884</v>
      </c>
      <c r="Z123" s="21" t="s">
        <v>549</v>
      </c>
      <c r="AA123" s="25">
        <v>1</v>
      </c>
      <c r="AB123" s="25"/>
      <c r="AC123" s="21" t="s">
        <v>246</v>
      </c>
      <c r="AD123" s="21" t="s">
        <v>247</v>
      </c>
      <c r="AE123" s="21" t="s">
        <v>246</v>
      </c>
      <c r="AF123" s="21" t="s">
        <v>248</v>
      </c>
      <c r="AG123" s="21" t="s">
        <v>246</v>
      </c>
      <c r="AH123" s="21" t="s">
        <v>246</v>
      </c>
      <c r="AI123" s="21" t="s">
        <v>246</v>
      </c>
      <c r="AJ123" s="21" t="s">
        <v>246</v>
      </c>
      <c r="AK123" s="21">
        <v>130</v>
      </c>
      <c r="AL123" s="6"/>
      <c r="AM123" s="26" t="s">
        <v>250</v>
      </c>
      <c r="AN123" s="26" t="s">
        <v>274</v>
      </c>
      <c r="AO123" s="27">
        <v>164</v>
      </c>
      <c r="AP123" s="21">
        <v>174</v>
      </c>
      <c r="AQ123" s="21">
        <v>173.9</v>
      </c>
      <c r="AR123" s="21">
        <v>105</v>
      </c>
      <c r="AS123" s="21">
        <v>57.35</v>
      </c>
      <c r="AT123" s="21">
        <v>30.95</v>
      </c>
      <c r="AU123" s="21">
        <v>19</v>
      </c>
      <c r="AV123" s="21"/>
      <c r="AW123" s="21"/>
      <c r="AX123" s="28">
        <f t="shared" si="511"/>
        <v>6.0975609756097393E-2</v>
      </c>
      <c r="AY123" s="28">
        <f t="shared" si="512"/>
        <v>2.9740673013616714E-2</v>
      </c>
      <c r="AZ123" s="28">
        <f t="shared" si="513"/>
        <v>-0.12526063982665991</v>
      </c>
      <c r="BA123" s="28">
        <f t="shared" ref="BA123:BB123" si="549">LOGEST(AP123:AQ123,AP$5:AQ$5)-1</f>
        <v>-5.7471264367825459E-4</v>
      </c>
      <c r="BB123" s="28">
        <f t="shared" si="549"/>
        <v>-0.39620471535365187</v>
      </c>
      <c r="BC123" s="28">
        <f t="shared" si="515"/>
        <v>-0.22318066716766838</v>
      </c>
      <c r="BD123" s="28">
        <f t="shared" ref="BD123:BF123" si="550">((AP123/AO123)*100)-100</f>
        <v>6.0975609756097668</v>
      </c>
      <c r="BE123" s="28">
        <f t="shared" si="550"/>
        <v>-5.7471264367819686E-2</v>
      </c>
      <c r="BF123" s="28">
        <f t="shared" si="550"/>
        <v>-39.620471535365155</v>
      </c>
      <c r="BG123" s="28">
        <f t="shared" si="517"/>
        <v>6.0365853658536537</v>
      </c>
      <c r="BH123" s="28">
        <f t="shared" si="518"/>
        <v>-35.975609756097555</v>
      </c>
      <c r="BI123" s="28">
        <f t="shared" si="519"/>
        <v>-39.655172413793103</v>
      </c>
      <c r="BJ123" s="3">
        <f t="shared" ref="BJ123:BL123" si="551">AP123-AO123</f>
        <v>10</v>
      </c>
      <c r="BK123" s="3">
        <f t="shared" si="551"/>
        <v>-9.9999999999994316E-2</v>
      </c>
      <c r="BL123" s="3">
        <f t="shared" si="551"/>
        <v>-68.900000000000006</v>
      </c>
      <c r="BM123" s="3">
        <f t="shared" si="521"/>
        <v>9.9000000000000057</v>
      </c>
      <c r="BN123" s="3">
        <f t="shared" si="522"/>
        <v>-59</v>
      </c>
      <c r="BO123" s="3">
        <f t="shared" si="523"/>
        <v>-69</v>
      </c>
      <c r="BP123" s="24">
        <v>103</v>
      </c>
      <c r="BQ123" s="21">
        <v>49.8</v>
      </c>
      <c r="BR123" s="21">
        <v>26</v>
      </c>
      <c r="BS123" s="21"/>
      <c r="BT123" s="21"/>
      <c r="BU123" s="21"/>
      <c r="BV123" s="21"/>
      <c r="BW123" s="24">
        <v>38</v>
      </c>
      <c r="BX123" s="21">
        <v>37.6</v>
      </c>
      <c r="BY123" s="21">
        <v>37.5</v>
      </c>
      <c r="BZ123" s="21">
        <v>36</v>
      </c>
      <c r="CA123" s="21">
        <v>36</v>
      </c>
      <c r="CB123" s="21">
        <v>36.5</v>
      </c>
      <c r="CC123" s="21">
        <v>36</v>
      </c>
      <c r="CD123" s="21"/>
      <c r="CE123" s="21"/>
      <c r="CF123" s="6"/>
      <c r="CG123" s="24" t="s">
        <v>1053</v>
      </c>
      <c r="CH123" s="21"/>
      <c r="CI123" s="21"/>
      <c r="CJ123" s="21"/>
      <c r="CK123" s="21"/>
      <c r="CL123" s="21"/>
      <c r="CM123" s="21"/>
      <c r="CN123" s="24" t="s">
        <v>1054</v>
      </c>
      <c r="CO123" s="21"/>
      <c r="CP123" s="21"/>
      <c r="CQ123" s="21"/>
      <c r="CR123" s="21"/>
      <c r="CS123" s="21"/>
      <c r="CT123" s="21"/>
      <c r="CU123" s="24">
        <v>2</v>
      </c>
      <c r="CV123" s="21"/>
      <c r="CW123" s="21"/>
      <c r="CX123" s="21"/>
      <c r="CY123" s="21"/>
      <c r="CZ123" s="21"/>
      <c r="DA123" s="21"/>
      <c r="DB123" s="24" t="s">
        <v>1055</v>
      </c>
      <c r="DC123" s="21"/>
      <c r="DD123" s="21"/>
      <c r="DE123" s="21"/>
      <c r="DF123" s="21"/>
      <c r="DG123" s="21"/>
      <c r="DH123" s="21"/>
      <c r="DI123" s="24" t="s">
        <v>558</v>
      </c>
      <c r="DJ123" s="21" t="s">
        <v>965</v>
      </c>
      <c r="DK123" s="21" t="s">
        <v>611</v>
      </c>
      <c r="DL123" s="21" t="s">
        <v>1056</v>
      </c>
      <c r="DM123" s="21" t="s">
        <v>812</v>
      </c>
      <c r="DN123" s="21"/>
      <c r="DO123" s="21"/>
      <c r="DP123" s="26">
        <v>8</v>
      </c>
      <c r="DQ123" s="6"/>
      <c r="DR123" s="24">
        <v>112</v>
      </c>
      <c r="DS123" s="21">
        <v>95.4</v>
      </c>
      <c r="DT123" s="21">
        <v>114.2</v>
      </c>
      <c r="DU123" s="21">
        <v>111.2</v>
      </c>
      <c r="DV123" s="21">
        <v>103.7</v>
      </c>
      <c r="DW123" s="21"/>
      <c r="DX123" s="21"/>
      <c r="DY123" s="24">
        <v>0.9</v>
      </c>
      <c r="DZ123" s="21">
        <v>0.45</v>
      </c>
      <c r="EA123" s="21">
        <v>0.4</v>
      </c>
      <c r="EB123" s="21">
        <v>0.35</v>
      </c>
      <c r="EC123" s="21">
        <v>0.3</v>
      </c>
      <c r="ED123" s="21"/>
      <c r="EE123" s="21"/>
      <c r="EF123" s="78">
        <f t="shared" ref="EF123:EJ123" si="552">DR123/DY123</f>
        <v>124.44444444444444</v>
      </c>
      <c r="EG123" s="79">
        <f t="shared" si="552"/>
        <v>212</v>
      </c>
      <c r="EH123" s="79">
        <f t="shared" si="552"/>
        <v>285.5</v>
      </c>
      <c r="EI123" s="79">
        <f t="shared" si="552"/>
        <v>317.71428571428572</v>
      </c>
      <c r="EJ123" s="79">
        <f t="shared" si="552"/>
        <v>345.66666666666669</v>
      </c>
      <c r="EK123" s="79"/>
      <c r="EL123" s="79"/>
      <c r="EM123" s="24">
        <v>1</v>
      </c>
      <c r="EN123" s="21">
        <v>1</v>
      </c>
      <c r="EO123" s="21">
        <v>1</v>
      </c>
      <c r="EP123" s="21">
        <v>0</v>
      </c>
      <c r="EQ123" s="21">
        <v>0</v>
      </c>
      <c r="ER123" s="21"/>
      <c r="ES123" s="21"/>
      <c r="ET123" s="24">
        <v>383</v>
      </c>
      <c r="EU123" s="21">
        <v>186</v>
      </c>
      <c r="EV123" s="21">
        <v>177</v>
      </c>
      <c r="EW123" s="21">
        <v>174</v>
      </c>
      <c r="EX123" s="21">
        <v>160</v>
      </c>
      <c r="EY123" s="21"/>
      <c r="EZ123" s="21"/>
      <c r="FA123" s="24">
        <v>5.8</v>
      </c>
      <c r="FB123" s="21">
        <v>5.2</v>
      </c>
      <c r="FC123" s="21">
        <v>5.9</v>
      </c>
      <c r="FD123" s="21">
        <v>5.9</v>
      </c>
      <c r="FE123" s="21">
        <v>5.9</v>
      </c>
      <c r="FF123" s="21"/>
      <c r="FG123" s="21"/>
      <c r="FH123" s="24">
        <v>8</v>
      </c>
      <c r="FI123" s="21">
        <v>15</v>
      </c>
      <c r="FJ123" s="21">
        <v>15</v>
      </c>
      <c r="FK123" s="21">
        <v>15</v>
      </c>
      <c r="FL123" s="21">
        <v>15</v>
      </c>
      <c r="FM123" s="21"/>
      <c r="FN123" s="21"/>
      <c r="FO123" s="24">
        <v>83</v>
      </c>
      <c r="FP123" s="21">
        <v>70</v>
      </c>
      <c r="FQ123" s="21">
        <v>84</v>
      </c>
      <c r="FR123" s="21">
        <v>87</v>
      </c>
      <c r="FS123" s="21">
        <v>89</v>
      </c>
      <c r="FT123" s="21"/>
      <c r="FU123" s="21"/>
      <c r="FV123" s="24" t="s">
        <v>430</v>
      </c>
      <c r="FW123" s="21" t="s">
        <v>311</v>
      </c>
      <c r="FX123" s="21">
        <v>0</v>
      </c>
      <c r="FY123" s="21">
        <v>0</v>
      </c>
      <c r="FZ123" s="21">
        <v>0</v>
      </c>
      <c r="GA123" s="21"/>
      <c r="GB123" s="21"/>
      <c r="GC123" s="24">
        <v>278</v>
      </c>
      <c r="GD123" s="21">
        <v>388</v>
      </c>
      <c r="GE123" s="21">
        <v>367</v>
      </c>
      <c r="GF123" s="21">
        <v>393</v>
      </c>
      <c r="GG123" s="21">
        <v>573</v>
      </c>
      <c r="GH123" s="21"/>
      <c r="GI123" s="21"/>
      <c r="GJ123" s="24">
        <v>150</v>
      </c>
      <c r="GK123" s="21">
        <v>0</v>
      </c>
      <c r="GL123" s="21">
        <v>40</v>
      </c>
      <c r="GM123" s="21">
        <v>0</v>
      </c>
      <c r="GN123" s="21">
        <v>0</v>
      </c>
      <c r="GO123" s="21"/>
      <c r="GP123" s="21"/>
      <c r="GQ123" s="6"/>
      <c r="GR123" s="24">
        <v>15</v>
      </c>
      <c r="GS123" s="21">
        <v>80</v>
      </c>
      <c r="GT123" s="24">
        <v>11</v>
      </c>
      <c r="GU123" s="21">
        <v>45</v>
      </c>
      <c r="GV123" s="24">
        <v>8</v>
      </c>
      <c r="GW123" s="21">
        <v>18</v>
      </c>
      <c r="GX123" s="24">
        <v>7</v>
      </c>
      <c r="GY123" s="21">
        <v>18</v>
      </c>
      <c r="GZ123" s="24">
        <v>7</v>
      </c>
      <c r="HA123" s="21">
        <v>18</v>
      </c>
      <c r="HB123" s="24"/>
      <c r="HC123" s="21"/>
      <c r="HD123" s="24"/>
      <c r="HE123" s="21"/>
      <c r="HF123" s="6"/>
      <c r="HG123" s="21">
        <v>57</v>
      </c>
      <c r="HH123" s="21">
        <v>146</v>
      </c>
      <c r="HI123" s="21">
        <v>151</v>
      </c>
      <c r="HJ123" s="21">
        <v>39</v>
      </c>
      <c r="HK123" s="21">
        <v>1</v>
      </c>
      <c r="HL123" s="21">
        <v>61.8</v>
      </c>
      <c r="HM123" s="21">
        <v>1</v>
      </c>
      <c r="HN123" s="21">
        <v>5</v>
      </c>
      <c r="HO123" s="21">
        <v>46.49</v>
      </c>
      <c r="HP123" s="21">
        <v>21.8</v>
      </c>
      <c r="HQ123" s="21">
        <v>4.04</v>
      </c>
      <c r="HR123" s="21">
        <v>141</v>
      </c>
      <c r="HS123" s="21">
        <v>19.7</v>
      </c>
      <c r="HT123" s="21">
        <v>5.8</v>
      </c>
      <c r="HU123" s="21">
        <v>8</v>
      </c>
      <c r="HV123" s="6"/>
    </row>
    <row r="124" spans="1:230" ht="15.75" customHeight="1" x14ac:dyDescent="0.3">
      <c r="A124" s="3">
        <v>109</v>
      </c>
      <c r="B124" s="21" t="s">
        <v>874</v>
      </c>
      <c r="C124" s="22">
        <v>41359</v>
      </c>
      <c r="D124" s="22">
        <v>41359</v>
      </c>
      <c r="E124" s="21">
        <f t="shared" si="510"/>
        <v>0</v>
      </c>
      <c r="F124" s="21" t="s">
        <v>1032</v>
      </c>
      <c r="G124" s="21" t="s">
        <v>1057</v>
      </c>
      <c r="H124" s="23">
        <v>15566</v>
      </c>
      <c r="I124" s="21">
        <v>70</v>
      </c>
      <c r="J124" s="21">
        <v>149</v>
      </c>
      <c r="K124" s="21">
        <v>57</v>
      </c>
      <c r="L124" s="21" t="s">
        <v>1058</v>
      </c>
      <c r="M124" s="21">
        <v>60</v>
      </c>
      <c r="N124" s="21">
        <v>68</v>
      </c>
      <c r="O124" s="21">
        <v>3</v>
      </c>
      <c r="P124" s="21" t="s">
        <v>548</v>
      </c>
      <c r="Q124" s="21">
        <v>2</v>
      </c>
      <c r="R124" s="21">
        <v>3</v>
      </c>
      <c r="S124" s="21" t="s">
        <v>548</v>
      </c>
      <c r="T124" s="21">
        <v>2</v>
      </c>
      <c r="U124" s="21">
        <v>1</v>
      </c>
      <c r="V124" s="21">
        <v>2</v>
      </c>
      <c r="W124" s="21">
        <v>2</v>
      </c>
      <c r="X124" s="6"/>
      <c r="Y124" s="24" t="s">
        <v>884</v>
      </c>
      <c r="Z124" s="21" t="s">
        <v>1059</v>
      </c>
      <c r="AA124" s="25">
        <v>2</v>
      </c>
      <c r="AB124" s="25" t="s">
        <v>819</v>
      </c>
      <c r="AC124" s="21" t="s">
        <v>249</v>
      </c>
      <c r="AD124" s="21"/>
      <c r="AE124" s="21" t="s">
        <v>246</v>
      </c>
      <c r="AF124" s="21" t="s">
        <v>248</v>
      </c>
      <c r="AG124" s="21" t="s">
        <v>246</v>
      </c>
      <c r="AH124" s="21" t="s">
        <v>249</v>
      </c>
      <c r="AI124" s="21" t="s">
        <v>246</v>
      </c>
      <c r="AJ124" s="21" t="s">
        <v>246</v>
      </c>
      <c r="AK124" s="21">
        <v>14.35</v>
      </c>
      <c r="AL124" s="6"/>
      <c r="AM124" s="26" t="s">
        <v>797</v>
      </c>
      <c r="AN124" s="26"/>
      <c r="AO124" s="27">
        <v>12.02</v>
      </c>
      <c r="AP124" s="21">
        <v>5.13</v>
      </c>
      <c r="AQ124" s="21">
        <v>9.82</v>
      </c>
      <c r="AR124" s="21">
        <v>9.82</v>
      </c>
      <c r="AS124" s="21"/>
      <c r="AT124" s="21"/>
      <c r="AU124" s="21"/>
      <c r="AV124" s="21"/>
      <c r="AW124" s="21"/>
      <c r="AX124" s="28">
        <f t="shared" si="511"/>
        <v>-0.5732113144758737</v>
      </c>
      <c r="AY124" s="28">
        <f t="shared" si="512"/>
        <v>-9.6135124141713435E-2</v>
      </c>
      <c r="AZ124" s="28">
        <f t="shared" si="513"/>
        <v>4.295503637452347E-3</v>
      </c>
      <c r="BA124" s="28">
        <f t="shared" ref="BA124:BB124" si="553">LOGEST(AP124:AQ124,AP$5:AQ$5)-1</f>
        <v>0.91423001949317717</v>
      </c>
      <c r="BB124" s="28">
        <f t="shared" si="553"/>
        <v>0</v>
      </c>
      <c r="BC124" s="28">
        <f t="shared" si="515"/>
        <v>0.38355701707344791</v>
      </c>
      <c r="BD124" s="28">
        <f t="shared" ref="BD124:BF124" si="554">((AP124/AO124)*100)-100</f>
        <v>-57.321131447587355</v>
      </c>
      <c r="BE124" s="28">
        <f t="shared" si="554"/>
        <v>91.423001949317751</v>
      </c>
      <c r="BF124" s="28">
        <f t="shared" si="554"/>
        <v>0</v>
      </c>
      <c r="BG124" s="28">
        <f t="shared" si="517"/>
        <v>-18.302828618968377</v>
      </c>
      <c r="BH124" s="28">
        <f t="shared" si="518"/>
        <v>-18.302828618968377</v>
      </c>
      <c r="BI124" s="28">
        <f t="shared" si="519"/>
        <v>91.423001949317751</v>
      </c>
      <c r="BJ124" s="3">
        <f t="shared" ref="BJ124:BL124" si="555">AP124-AO124</f>
        <v>-6.89</v>
      </c>
      <c r="BK124" s="3">
        <f t="shared" si="555"/>
        <v>4.6900000000000004</v>
      </c>
      <c r="BL124" s="3">
        <f t="shared" si="555"/>
        <v>0</v>
      </c>
      <c r="BM124" s="3">
        <f t="shared" si="521"/>
        <v>-2.1999999999999993</v>
      </c>
      <c r="BN124" s="3">
        <f t="shared" si="522"/>
        <v>-2.1999999999999993</v>
      </c>
      <c r="BO124" s="3">
        <f t="shared" si="523"/>
        <v>4.6900000000000004</v>
      </c>
      <c r="BP124" s="24">
        <v>137.5</v>
      </c>
      <c r="BQ124" s="21"/>
      <c r="BR124" s="21"/>
      <c r="BS124" s="21"/>
      <c r="BT124" s="21"/>
      <c r="BU124" s="21"/>
      <c r="BV124" s="21"/>
      <c r="BW124" s="24">
        <v>37.1</v>
      </c>
      <c r="BX124" s="21">
        <v>36</v>
      </c>
      <c r="BY124" s="21">
        <v>36</v>
      </c>
      <c r="BZ124" s="21">
        <v>36.9</v>
      </c>
      <c r="CA124" s="21"/>
      <c r="CB124" s="21"/>
      <c r="CC124" s="21"/>
      <c r="CD124" s="21"/>
      <c r="CE124" s="21"/>
      <c r="CF124" s="6"/>
      <c r="CG124" s="24" t="s">
        <v>1060</v>
      </c>
      <c r="CH124" s="21"/>
      <c r="CI124" s="21"/>
      <c r="CJ124" s="21"/>
      <c r="CK124" s="21"/>
      <c r="CL124" s="21"/>
      <c r="CM124" s="21"/>
      <c r="CN124" s="24" t="s">
        <v>1061</v>
      </c>
      <c r="CO124" s="21"/>
      <c r="CP124" s="21"/>
      <c r="CQ124" s="21"/>
      <c r="CR124" s="21"/>
      <c r="CS124" s="21"/>
      <c r="CT124" s="21"/>
      <c r="CU124" s="24">
        <v>2</v>
      </c>
      <c r="CV124" s="21"/>
      <c r="CW124" s="21"/>
      <c r="CX124" s="21"/>
      <c r="CY124" s="21"/>
      <c r="CZ124" s="21"/>
      <c r="DA124" s="21"/>
      <c r="DB124" s="24" t="s">
        <v>1062</v>
      </c>
      <c r="DC124" s="21"/>
      <c r="DD124" s="21"/>
      <c r="DE124" s="21"/>
      <c r="DF124" s="21"/>
      <c r="DG124" s="21"/>
      <c r="DH124" s="21"/>
      <c r="DI124" s="24" t="s">
        <v>611</v>
      </c>
      <c r="DJ124" s="21" t="s">
        <v>611</v>
      </c>
      <c r="DK124" s="21"/>
      <c r="DL124" s="21"/>
      <c r="DM124" s="21"/>
      <c r="DN124" s="21"/>
      <c r="DO124" s="21"/>
      <c r="DP124" s="26">
        <v>8</v>
      </c>
      <c r="DQ124" s="6"/>
      <c r="DR124" s="24">
        <v>212.8</v>
      </c>
      <c r="DS124" s="21">
        <v>61.6</v>
      </c>
      <c r="DT124" s="21"/>
      <c r="DU124" s="21"/>
      <c r="DV124" s="21"/>
      <c r="DW124" s="21"/>
      <c r="DX124" s="21"/>
      <c r="DY124" s="24">
        <v>0.4</v>
      </c>
      <c r="DZ124" s="21">
        <v>0.8</v>
      </c>
      <c r="EA124" s="21"/>
      <c r="EB124" s="21"/>
      <c r="EC124" s="21"/>
      <c r="ED124" s="21"/>
      <c r="EE124" s="21"/>
      <c r="EF124" s="78">
        <f t="shared" ref="EF124:EG124" si="556">DR124/DY124</f>
        <v>532</v>
      </c>
      <c r="EG124" s="79">
        <f t="shared" si="556"/>
        <v>77</v>
      </c>
      <c r="EH124" s="79"/>
      <c r="EI124" s="79"/>
      <c r="EJ124" s="79"/>
      <c r="EK124" s="79"/>
      <c r="EL124" s="79"/>
      <c r="EM124" s="24">
        <v>0</v>
      </c>
      <c r="EN124" s="21">
        <v>1</v>
      </c>
      <c r="EO124" s="21"/>
      <c r="EP124" s="21"/>
      <c r="EQ124" s="21"/>
      <c r="ER124" s="21"/>
      <c r="ES124" s="21"/>
      <c r="ET124" s="24">
        <v>70</v>
      </c>
      <c r="EU124" s="21">
        <v>70</v>
      </c>
      <c r="EV124" s="21"/>
      <c r="EW124" s="21"/>
      <c r="EX124" s="21"/>
      <c r="EY124" s="21"/>
      <c r="EZ124" s="21"/>
      <c r="FA124" s="24">
        <v>74.7</v>
      </c>
      <c r="FB124" s="21">
        <v>74.7</v>
      </c>
      <c r="FC124" s="21"/>
      <c r="FD124" s="21"/>
      <c r="FE124" s="21"/>
      <c r="FF124" s="21"/>
      <c r="FG124" s="21"/>
      <c r="FH124" s="24">
        <v>15</v>
      </c>
      <c r="FI124" s="21">
        <v>3</v>
      </c>
      <c r="FJ124" s="21"/>
      <c r="FK124" s="21"/>
      <c r="FL124" s="21"/>
      <c r="FM124" s="21"/>
      <c r="FN124" s="21"/>
      <c r="FO124" s="24">
        <v>81</v>
      </c>
      <c r="FP124" s="21">
        <v>66</v>
      </c>
      <c r="FQ124" s="21"/>
      <c r="FR124" s="21"/>
      <c r="FS124" s="21"/>
      <c r="FT124" s="21"/>
      <c r="FU124" s="21"/>
      <c r="FV124" s="24" t="s">
        <v>439</v>
      </c>
      <c r="FW124" s="21" t="s">
        <v>403</v>
      </c>
      <c r="FX124" s="21"/>
      <c r="FY124" s="21"/>
      <c r="FZ124" s="21"/>
      <c r="GA124" s="21"/>
      <c r="GB124" s="21"/>
      <c r="GC124" s="24">
        <v>681</v>
      </c>
      <c r="GD124" s="21">
        <v>681</v>
      </c>
      <c r="GE124" s="21"/>
      <c r="GF124" s="21"/>
      <c r="GG124" s="21"/>
      <c r="GH124" s="21"/>
      <c r="GI124" s="21"/>
      <c r="GJ124" s="24">
        <v>0</v>
      </c>
      <c r="GK124" s="21">
        <v>0</v>
      </c>
      <c r="GL124" s="21"/>
      <c r="GM124" s="21"/>
      <c r="GN124" s="21"/>
      <c r="GO124" s="21"/>
      <c r="GP124" s="21"/>
      <c r="GQ124" s="6"/>
      <c r="GR124" s="24">
        <v>13</v>
      </c>
      <c r="GS124" s="21">
        <v>55</v>
      </c>
      <c r="GT124" s="24">
        <v>22</v>
      </c>
      <c r="GU124" s="21">
        <v>90</v>
      </c>
      <c r="GV124" s="24"/>
      <c r="GW124" s="21"/>
      <c r="GX124" s="24"/>
      <c r="GY124" s="21"/>
      <c r="GZ124" s="24"/>
      <c r="HA124" s="21"/>
      <c r="HB124" s="24"/>
      <c r="HC124" s="21"/>
      <c r="HD124" s="24"/>
      <c r="HE124" s="21"/>
      <c r="HF124" s="6"/>
      <c r="HG124" s="21">
        <v>70</v>
      </c>
      <c r="HH124" s="21">
        <v>117</v>
      </c>
      <c r="HI124" s="21">
        <v>141</v>
      </c>
      <c r="HJ124" s="21">
        <v>37.1</v>
      </c>
      <c r="HK124" s="21">
        <v>2</v>
      </c>
      <c r="HL124" s="21">
        <v>94.6</v>
      </c>
      <c r="HM124" s="21">
        <v>0.8</v>
      </c>
      <c r="HN124" s="21">
        <v>0</v>
      </c>
      <c r="HO124" s="21">
        <v>104.76</v>
      </c>
      <c r="HP124" s="21">
        <v>32</v>
      </c>
      <c r="HQ124" s="21">
        <v>3.35</v>
      </c>
      <c r="HR124" s="21">
        <v>138.5</v>
      </c>
      <c r="HS124" s="21">
        <v>11.6</v>
      </c>
      <c r="HT124" s="21">
        <v>65.3</v>
      </c>
      <c r="HU124" s="21">
        <v>15</v>
      </c>
      <c r="HV124" s="6"/>
    </row>
    <row r="125" spans="1:230" ht="15.75" customHeight="1" x14ac:dyDescent="0.3">
      <c r="A125" s="3">
        <v>110</v>
      </c>
      <c r="B125" s="21" t="s">
        <v>635</v>
      </c>
      <c r="C125" s="22">
        <v>41358</v>
      </c>
      <c r="D125" s="22">
        <v>41359</v>
      </c>
      <c r="E125" s="21">
        <f t="shared" si="510"/>
        <v>1</v>
      </c>
      <c r="F125" s="21"/>
      <c r="G125" s="21" t="s">
        <v>324</v>
      </c>
      <c r="H125" s="23">
        <v>25976</v>
      </c>
      <c r="I125" s="21">
        <v>42</v>
      </c>
      <c r="J125" s="21">
        <v>177</v>
      </c>
      <c r="K125" s="21">
        <v>120</v>
      </c>
      <c r="L125" s="21" t="s">
        <v>1063</v>
      </c>
      <c r="M125" s="21">
        <v>48</v>
      </c>
      <c r="N125" s="21">
        <v>41.5</v>
      </c>
      <c r="O125" s="21">
        <v>7</v>
      </c>
      <c r="P125" s="21" t="s">
        <v>893</v>
      </c>
      <c r="Q125" s="21">
        <v>1</v>
      </c>
      <c r="R125" s="21">
        <v>11</v>
      </c>
      <c r="S125" s="21" t="s">
        <v>272</v>
      </c>
      <c r="T125" s="21">
        <v>1</v>
      </c>
      <c r="U125" s="21">
        <v>1</v>
      </c>
      <c r="V125" s="21">
        <v>2</v>
      </c>
      <c r="W125" s="21">
        <v>0</v>
      </c>
      <c r="X125" s="6"/>
      <c r="Y125" s="24" t="s">
        <v>884</v>
      </c>
      <c r="Z125" s="21" t="s">
        <v>1064</v>
      </c>
      <c r="AA125" s="25">
        <v>2</v>
      </c>
      <c r="AB125" s="25" t="s">
        <v>486</v>
      </c>
      <c r="AC125" s="21" t="s">
        <v>249</v>
      </c>
      <c r="AD125" s="21"/>
      <c r="AE125" s="21" t="s">
        <v>249</v>
      </c>
      <c r="AF125" s="21"/>
      <c r="AG125" s="21" t="s">
        <v>249</v>
      </c>
      <c r="AH125" s="21" t="s">
        <v>249</v>
      </c>
      <c r="AI125" s="21" t="s">
        <v>249</v>
      </c>
      <c r="AJ125" s="21" t="s">
        <v>246</v>
      </c>
      <c r="AK125" s="21">
        <v>62.59</v>
      </c>
      <c r="AL125" s="6"/>
      <c r="AM125" s="26" t="s">
        <v>250</v>
      </c>
      <c r="AN125" s="26" t="s">
        <v>274</v>
      </c>
      <c r="AO125" s="27">
        <v>62.59</v>
      </c>
      <c r="AP125" s="21">
        <v>33</v>
      </c>
      <c r="AQ125" s="21">
        <v>25.6</v>
      </c>
      <c r="AR125" s="21">
        <v>22.05</v>
      </c>
      <c r="AS125" s="21">
        <v>15.4</v>
      </c>
      <c r="AT125" s="21">
        <v>6.29</v>
      </c>
      <c r="AU125" s="21">
        <v>4</v>
      </c>
      <c r="AV125" s="21">
        <v>2.6</v>
      </c>
      <c r="AW125" s="21"/>
      <c r="AX125" s="28">
        <f t="shared" si="511"/>
        <v>-0.47275922671353232</v>
      </c>
      <c r="AY125" s="28">
        <f t="shared" si="512"/>
        <v>-0.36046030293244524</v>
      </c>
      <c r="AZ125" s="28">
        <f t="shared" si="513"/>
        <v>-0.28707524472556689</v>
      </c>
      <c r="BA125" s="28">
        <f t="shared" ref="BA125:BB125" si="557">LOGEST(AP125:AQ125,AP$5:AQ$5)-1</f>
        <v>-0.22424242424242424</v>
      </c>
      <c r="BB125" s="28">
        <f t="shared" si="557"/>
        <v>-0.13867187499999989</v>
      </c>
      <c r="BC125" s="28">
        <f t="shared" si="515"/>
        <v>-0.18257610863040086</v>
      </c>
      <c r="BD125" s="28">
        <f t="shared" ref="BD125:BF125" si="558">((AP125/AO125)*100)-100</f>
        <v>-47.275922671353257</v>
      </c>
      <c r="BE125" s="28">
        <f t="shared" si="558"/>
        <v>-22.424242424242422</v>
      </c>
      <c r="BF125" s="28">
        <f t="shared" si="558"/>
        <v>-13.8671875</v>
      </c>
      <c r="BG125" s="28">
        <f t="shared" si="517"/>
        <v>-59.098897587474035</v>
      </c>
      <c r="BH125" s="28">
        <f t="shared" si="518"/>
        <v>-64.77073014858604</v>
      </c>
      <c r="BI125" s="28">
        <f t="shared" si="519"/>
        <v>-33.181818181818173</v>
      </c>
      <c r="BJ125" s="3">
        <f t="shared" ref="BJ125:BL125" si="559">AP125-AO125</f>
        <v>-29.590000000000003</v>
      </c>
      <c r="BK125" s="3">
        <f t="shared" si="559"/>
        <v>-7.3999999999999986</v>
      </c>
      <c r="BL125" s="3">
        <f t="shared" si="559"/>
        <v>-3.5500000000000007</v>
      </c>
      <c r="BM125" s="3">
        <f t="shared" si="521"/>
        <v>-36.99</v>
      </c>
      <c r="BN125" s="3">
        <f t="shared" si="522"/>
        <v>-40.540000000000006</v>
      </c>
      <c r="BO125" s="3">
        <f t="shared" si="523"/>
        <v>-10.95</v>
      </c>
      <c r="BP125" s="24">
        <v>253.1</v>
      </c>
      <c r="BQ125" s="21">
        <v>438.5</v>
      </c>
      <c r="BR125" s="21"/>
      <c r="BS125" s="21">
        <v>337.8</v>
      </c>
      <c r="BT125" s="21">
        <v>210.2</v>
      </c>
      <c r="BU125" s="21">
        <v>106</v>
      </c>
      <c r="BV125" s="21"/>
      <c r="BW125" s="24">
        <v>36.6</v>
      </c>
      <c r="BX125" s="21">
        <v>37.5</v>
      </c>
      <c r="BY125" s="21">
        <v>37.4</v>
      </c>
      <c r="BZ125" s="21">
        <v>37.4</v>
      </c>
      <c r="CA125" s="21">
        <v>37</v>
      </c>
      <c r="CB125" s="21">
        <v>37</v>
      </c>
      <c r="CC125" s="21">
        <v>36</v>
      </c>
      <c r="CD125" s="21">
        <v>37.5</v>
      </c>
      <c r="CE125" s="21"/>
      <c r="CF125" s="6"/>
      <c r="CG125" s="24" t="s">
        <v>1065</v>
      </c>
      <c r="CH125" s="21" t="s">
        <v>1066</v>
      </c>
      <c r="CI125" s="21"/>
      <c r="CJ125" s="21"/>
      <c r="CK125" s="21"/>
      <c r="CL125" s="21"/>
      <c r="CM125" s="21"/>
      <c r="CN125" s="24" t="s">
        <v>607</v>
      </c>
      <c r="CO125" s="21" t="s">
        <v>607</v>
      </c>
      <c r="CP125" s="21"/>
      <c r="CQ125" s="21"/>
      <c r="CR125" s="21"/>
      <c r="CS125" s="21"/>
      <c r="CT125" s="21"/>
      <c r="CU125" s="24">
        <v>2</v>
      </c>
      <c r="CV125" s="21">
        <v>4</v>
      </c>
      <c r="CW125" s="21"/>
      <c r="CX125" s="21"/>
      <c r="CY125" s="21"/>
      <c r="CZ125" s="21"/>
      <c r="DA125" s="21"/>
      <c r="DB125" s="24" t="s">
        <v>331</v>
      </c>
      <c r="DC125" s="21" t="s">
        <v>331</v>
      </c>
      <c r="DD125" s="21"/>
      <c r="DE125" s="21"/>
      <c r="DF125" s="21"/>
      <c r="DG125" s="21"/>
      <c r="DH125" s="21"/>
      <c r="DI125" s="24" t="s">
        <v>606</v>
      </c>
      <c r="DJ125" s="21" t="s">
        <v>606</v>
      </c>
      <c r="DK125" s="21" t="s">
        <v>1067</v>
      </c>
      <c r="DL125" s="21" t="s">
        <v>606</v>
      </c>
      <c r="DM125" s="21" t="s">
        <v>1067</v>
      </c>
      <c r="DN125" s="21" t="s">
        <v>606</v>
      </c>
      <c r="DO125" s="21"/>
      <c r="DP125" s="26">
        <v>8</v>
      </c>
      <c r="DQ125" s="6"/>
      <c r="DR125" s="24">
        <v>65</v>
      </c>
      <c r="DS125" s="21">
        <v>70.8</v>
      </c>
      <c r="DT125" s="21">
        <v>82.4</v>
      </c>
      <c r="DU125" s="21">
        <v>59</v>
      </c>
      <c r="DV125" s="21">
        <v>64.7</v>
      </c>
      <c r="DW125" s="21">
        <v>64.7</v>
      </c>
      <c r="DX125" s="21"/>
      <c r="DY125" s="24">
        <v>0.3</v>
      </c>
      <c r="DZ125" s="21">
        <v>0.5</v>
      </c>
      <c r="EA125" s="21">
        <v>0.5</v>
      </c>
      <c r="EB125" s="21">
        <v>0.35</v>
      </c>
      <c r="EC125" s="21">
        <v>0.3</v>
      </c>
      <c r="ED125" s="21">
        <v>0.3</v>
      </c>
      <c r="EE125" s="21"/>
      <c r="EF125" s="78">
        <f t="shared" ref="EF125:EK125" si="560">DR125/DY125</f>
        <v>216.66666666666669</v>
      </c>
      <c r="EG125" s="79">
        <f t="shared" si="560"/>
        <v>141.6</v>
      </c>
      <c r="EH125" s="79">
        <f t="shared" si="560"/>
        <v>164.8</v>
      </c>
      <c r="EI125" s="79">
        <f t="shared" si="560"/>
        <v>168.57142857142858</v>
      </c>
      <c r="EJ125" s="79">
        <f t="shared" si="560"/>
        <v>215.66666666666669</v>
      </c>
      <c r="EK125" s="79">
        <f t="shared" si="560"/>
        <v>215.66666666666669</v>
      </c>
      <c r="EL125" s="79"/>
      <c r="EM125" s="24">
        <v>0</v>
      </c>
      <c r="EN125" s="21">
        <v>0</v>
      </c>
      <c r="EO125" s="21">
        <v>1</v>
      </c>
      <c r="EP125" s="21">
        <v>0</v>
      </c>
      <c r="EQ125" s="21">
        <v>0</v>
      </c>
      <c r="ER125" s="21">
        <v>0</v>
      </c>
      <c r="ES125" s="21"/>
      <c r="ET125" s="24">
        <v>275</v>
      </c>
      <c r="EU125" s="21">
        <v>335</v>
      </c>
      <c r="EV125" s="21">
        <v>301</v>
      </c>
      <c r="EW125" s="21">
        <v>396</v>
      </c>
      <c r="EX125" s="21">
        <v>569</v>
      </c>
      <c r="EY125" s="21">
        <v>738</v>
      </c>
      <c r="EZ125" s="21"/>
      <c r="FA125" s="24">
        <v>24.8</v>
      </c>
      <c r="FB125" s="21">
        <v>31</v>
      </c>
      <c r="FC125" s="21">
        <v>35.4</v>
      </c>
      <c r="FD125" s="21">
        <v>14.4</v>
      </c>
      <c r="FE125" s="21">
        <v>9</v>
      </c>
      <c r="FF125" s="21">
        <v>9.4</v>
      </c>
      <c r="FG125" s="21"/>
      <c r="FH125" s="24">
        <v>15</v>
      </c>
      <c r="FI125" s="21">
        <v>15</v>
      </c>
      <c r="FJ125" s="21">
        <v>15</v>
      </c>
      <c r="FK125" s="21">
        <v>15</v>
      </c>
      <c r="FL125" s="21">
        <v>15</v>
      </c>
      <c r="FM125" s="21">
        <v>15</v>
      </c>
      <c r="FN125" s="21"/>
      <c r="FO125" s="24">
        <v>90</v>
      </c>
      <c r="FP125" s="21">
        <v>96</v>
      </c>
      <c r="FQ125" s="21">
        <v>85</v>
      </c>
      <c r="FR125" s="21">
        <v>99</v>
      </c>
      <c r="FS125" s="21">
        <v>107</v>
      </c>
      <c r="FT125" s="21">
        <v>102</v>
      </c>
      <c r="FU125" s="21"/>
      <c r="FV125" s="24">
        <v>0</v>
      </c>
      <c r="FW125" s="21">
        <v>0</v>
      </c>
      <c r="FX125" s="21" t="s">
        <v>345</v>
      </c>
      <c r="FY125" s="21" t="s">
        <v>804</v>
      </c>
      <c r="FZ125" s="21">
        <v>0</v>
      </c>
      <c r="GA125" s="21">
        <v>0</v>
      </c>
      <c r="GB125" s="21"/>
      <c r="GC125" s="24">
        <v>245</v>
      </c>
      <c r="GD125" s="21">
        <v>141</v>
      </c>
      <c r="GE125" s="21">
        <v>126</v>
      </c>
      <c r="GF125" s="21">
        <v>98</v>
      </c>
      <c r="GG125" s="21">
        <v>115</v>
      </c>
      <c r="GH125" s="21">
        <v>115</v>
      </c>
      <c r="GI125" s="21"/>
      <c r="GJ125" s="24">
        <v>3010</v>
      </c>
      <c r="GK125" s="21">
        <v>1560</v>
      </c>
      <c r="GL125" s="21">
        <v>2435</v>
      </c>
      <c r="GM125" s="21">
        <v>1250</v>
      </c>
      <c r="GN125" s="21">
        <v>1960</v>
      </c>
      <c r="GO125" s="21">
        <v>910</v>
      </c>
      <c r="GP125" s="21"/>
      <c r="GQ125" s="6"/>
      <c r="GR125" s="24">
        <v>10</v>
      </c>
      <c r="GS125" s="21">
        <v>45</v>
      </c>
      <c r="GT125" s="24">
        <v>10</v>
      </c>
      <c r="GU125" s="21">
        <v>45</v>
      </c>
      <c r="GV125" s="24">
        <v>14</v>
      </c>
      <c r="GW125" s="21">
        <v>55</v>
      </c>
      <c r="GX125" s="24">
        <v>13</v>
      </c>
      <c r="GY125" s="21">
        <v>55</v>
      </c>
      <c r="GZ125" s="24">
        <v>9</v>
      </c>
      <c r="HA125" s="21">
        <v>18</v>
      </c>
      <c r="HB125" s="24">
        <v>9</v>
      </c>
      <c r="HC125" s="21">
        <v>18</v>
      </c>
      <c r="HD125" s="24"/>
      <c r="HE125" s="21"/>
      <c r="HF125" s="6"/>
      <c r="HG125" s="21">
        <v>42</v>
      </c>
      <c r="HH125" s="21">
        <v>153</v>
      </c>
      <c r="HI125" s="21">
        <v>97</v>
      </c>
      <c r="HJ125" s="21">
        <v>37.5</v>
      </c>
      <c r="HK125" s="21">
        <v>2</v>
      </c>
      <c r="HL125" s="21">
        <v>65.3</v>
      </c>
      <c r="HM125" s="21">
        <v>0.3</v>
      </c>
      <c r="HN125" s="21">
        <v>10</v>
      </c>
      <c r="HO125" s="21">
        <v>36</v>
      </c>
      <c r="HP125" s="21">
        <v>12.61</v>
      </c>
      <c r="HQ125" s="21">
        <v>3.48</v>
      </c>
      <c r="HR125" s="21">
        <v>136.1</v>
      </c>
      <c r="HS125" s="21">
        <v>21.2</v>
      </c>
      <c r="HT125" s="21">
        <v>31</v>
      </c>
      <c r="HU125" s="21">
        <v>15</v>
      </c>
      <c r="HV125" s="6"/>
    </row>
    <row r="126" spans="1:230" ht="15.75" customHeight="1" x14ac:dyDescent="0.3">
      <c r="A126" s="6"/>
      <c r="B126" s="6"/>
      <c r="C126" s="35"/>
      <c r="D126" s="35"/>
      <c r="E126" s="14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X126" s="36"/>
      <c r="AY126" s="36"/>
      <c r="AZ126" s="36"/>
      <c r="BA126" s="36"/>
      <c r="BB126" s="36"/>
      <c r="BC126" s="36"/>
      <c r="BD126" s="36"/>
      <c r="BE126" s="36"/>
      <c r="BF126" s="36"/>
      <c r="BG126" s="36"/>
      <c r="BH126" s="36"/>
      <c r="BI126" s="36"/>
      <c r="BJ126" s="14"/>
      <c r="BK126" s="14"/>
      <c r="BL126" s="14"/>
      <c r="BM126" s="14"/>
      <c r="BN126" s="14"/>
      <c r="BO126" s="14"/>
      <c r="BP126" s="6"/>
      <c r="BQ126" s="6"/>
      <c r="BR126" s="6"/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/>
      <c r="CD126" s="6"/>
      <c r="CE126" s="6"/>
      <c r="CF126" s="6"/>
      <c r="CG126" s="6"/>
      <c r="CH126" s="6"/>
      <c r="CI126" s="6"/>
      <c r="CJ126" s="6"/>
      <c r="CK126" s="6"/>
      <c r="CL126" s="6"/>
      <c r="CM126" s="6"/>
      <c r="CN126" s="6"/>
      <c r="CO126" s="6"/>
      <c r="CP126" s="6"/>
      <c r="CQ126" s="6"/>
      <c r="CR126" s="6"/>
      <c r="CS126" s="6"/>
      <c r="CT126" s="6"/>
      <c r="CU126" s="6"/>
      <c r="CV126" s="6"/>
      <c r="CW126" s="6"/>
      <c r="CX126" s="6"/>
      <c r="CY126" s="6"/>
      <c r="CZ126" s="6"/>
      <c r="DA126" s="6"/>
      <c r="DB126" s="6"/>
      <c r="DC126" s="6"/>
      <c r="DD126" s="6"/>
      <c r="DE126" s="6"/>
      <c r="DF126" s="6"/>
      <c r="DG126" s="6"/>
      <c r="DH126" s="6"/>
      <c r="DI126" s="6"/>
      <c r="DJ126" s="6"/>
      <c r="DK126" s="6"/>
      <c r="DL126" s="6"/>
      <c r="DM126" s="6"/>
      <c r="DN126" s="6"/>
      <c r="DO126" s="6"/>
      <c r="DP126" s="6"/>
      <c r="DQ126" s="6"/>
      <c r="DR126" s="14"/>
      <c r="DS126" s="14"/>
      <c r="DT126" s="14"/>
      <c r="DU126" s="14"/>
      <c r="DV126" s="14"/>
      <c r="DW126" s="14"/>
      <c r="DX126" s="14"/>
      <c r="DY126" s="14"/>
      <c r="DZ126" s="14"/>
      <c r="EA126" s="14"/>
      <c r="EB126" s="14"/>
      <c r="EC126" s="14"/>
      <c r="ED126" s="14"/>
      <c r="EE126" s="14"/>
      <c r="EF126" s="36"/>
      <c r="EG126" s="36"/>
      <c r="EH126" s="36"/>
      <c r="EI126" s="36"/>
      <c r="EJ126" s="36"/>
      <c r="EK126" s="36"/>
      <c r="EL126" s="36"/>
      <c r="EM126" s="14"/>
      <c r="EN126" s="14"/>
      <c r="EO126" s="14"/>
      <c r="EP126" s="14"/>
      <c r="EQ126" s="6"/>
      <c r="ER126" s="6"/>
      <c r="ES126" s="6"/>
      <c r="ET126" s="6"/>
      <c r="EU126" s="6"/>
      <c r="EV126" s="6"/>
      <c r="EW126" s="6"/>
      <c r="EX126" s="6"/>
      <c r="EY126" s="6"/>
      <c r="EZ126" s="6"/>
      <c r="FA126" s="6"/>
      <c r="FB126" s="6"/>
      <c r="FC126" s="6"/>
      <c r="FD126" s="6"/>
      <c r="FE126" s="6"/>
      <c r="FF126" s="6"/>
      <c r="FG126" s="6"/>
      <c r="FH126" s="6"/>
      <c r="FI126" s="6"/>
      <c r="FJ126" s="6"/>
      <c r="FK126" s="6"/>
      <c r="FL126" s="6"/>
      <c r="FM126" s="6"/>
      <c r="FN126" s="6"/>
      <c r="FO126" s="6"/>
      <c r="FP126" s="6"/>
      <c r="FQ126" s="6"/>
      <c r="FR126" s="6"/>
      <c r="FS126" s="6"/>
      <c r="FT126" s="6"/>
      <c r="FU126" s="6"/>
      <c r="FV126" s="6"/>
      <c r="FW126" s="6"/>
      <c r="FX126" s="6"/>
      <c r="FY126" s="6"/>
      <c r="FZ126" s="6"/>
      <c r="GA126" s="6"/>
      <c r="GB126" s="6"/>
      <c r="GC126" s="6"/>
      <c r="GD126" s="6"/>
      <c r="GE126" s="6"/>
      <c r="GF126" s="6"/>
      <c r="GG126" s="6"/>
      <c r="GH126" s="6"/>
      <c r="GI126" s="6"/>
      <c r="GJ126" s="6"/>
      <c r="GK126" s="6"/>
      <c r="GL126" s="6"/>
      <c r="GM126" s="6"/>
      <c r="GN126" s="6"/>
      <c r="GO126" s="6"/>
      <c r="GP126" s="6"/>
      <c r="GQ126" s="6"/>
      <c r="GR126" s="6"/>
      <c r="GS126" s="6"/>
      <c r="GT126" s="6"/>
      <c r="GU126" s="6"/>
      <c r="GV126" s="6"/>
      <c r="GW126" s="6"/>
      <c r="GX126" s="6"/>
      <c r="GY126" s="6"/>
      <c r="GZ126" s="6"/>
      <c r="HA126" s="6"/>
      <c r="HB126" s="6"/>
      <c r="HC126" s="6"/>
      <c r="HD126" s="6"/>
      <c r="HE126" s="6"/>
      <c r="HF126" s="6"/>
      <c r="HG126" s="6"/>
      <c r="HH126" s="6"/>
      <c r="HI126" s="6"/>
      <c r="HJ126" s="6"/>
      <c r="HK126" s="6"/>
      <c r="HL126" s="6"/>
      <c r="HM126" s="6"/>
      <c r="HN126" s="6"/>
      <c r="HO126" s="6"/>
      <c r="HP126" s="6"/>
      <c r="HQ126" s="6"/>
      <c r="HR126" s="6"/>
      <c r="HS126" s="6"/>
      <c r="HT126" s="6"/>
      <c r="HU126" s="6"/>
      <c r="HV126" s="6"/>
    </row>
    <row r="127" spans="1:230" ht="15.75" customHeight="1" x14ac:dyDescent="0.3">
      <c r="A127" s="3">
        <v>111</v>
      </c>
      <c r="B127" s="21" t="s">
        <v>431</v>
      </c>
      <c r="C127" s="22">
        <v>41358</v>
      </c>
      <c r="D127" s="22">
        <v>41359</v>
      </c>
      <c r="E127" s="21">
        <f t="shared" ref="E127:E136" si="561">D127-C127</f>
        <v>1</v>
      </c>
      <c r="F127" s="21"/>
      <c r="G127" s="21" t="s">
        <v>440</v>
      </c>
      <c r="H127" s="23">
        <v>21078</v>
      </c>
      <c r="I127" s="21">
        <v>55</v>
      </c>
      <c r="J127" s="21">
        <v>185</v>
      </c>
      <c r="K127" s="21">
        <v>95</v>
      </c>
      <c r="L127" s="21" t="s">
        <v>1068</v>
      </c>
      <c r="M127" s="21">
        <v>86</v>
      </c>
      <c r="N127" s="21">
        <v>95.4</v>
      </c>
      <c r="O127" s="21">
        <v>8</v>
      </c>
      <c r="P127" s="21" t="s">
        <v>548</v>
      </c>
      <c r="Q127" s="21">
        <v>2</v>
      </c>
      <c r="R127" s="21">
        <v>8</v>
      </c>
      <c r="S127" s="21" t="s">
        <v>548</v>
      </c>
      <c r="T127" s="21">
        <v>2</v>
      </c>
      <c r="U127" s="21">
        <v>8</v>
      </c>
      <c r="V127" s="21">
        <v>5</v>
      </c>
      <c r="W127" s="21">
        <v>0</v>
      </c>
      <c r="X127" s="6"/>
      <c r="Y127" s="24" t="s">
        <v>513</v>
      </c>
      <c r="Z127" s="21" t="s">
        <v>497</v>
      </c>
      <c r="AA127" s="25">
        <v>1</v>
      </c>
      <c r="AB127" s="25"/>
      <c r="AC127" s="21" t="s">
        <v>249</v>
      </c>
      <c r="AD127" s="21"/>
      <c r="AE127" s="21" t="s">
        <v>249</v>
      </c>
      <c r="AF127" s="21"/>
      <c r="AG127" s="21" t="s">
        <v>246</v>
      </c>
      <c r="AH127" s="21" t="s">
        <v>249</v>
      </c>
      <c r="AI127" s="21" t="s">
        <v>246</v>
      </c>
      <c r="AJ127" s="21" t="s">
        <v>246</v>
      </c>
      <c r="AK127" s="21">
        <v>4.53</v>
      </c>
      <c r="AL127" s="6"/>
      <c r="AM127" s="26" t="s">
        <v>250</v>
      </c>
      <c r="AN127" s="26" t="s">
        <v>251</v>
      </c>
      <c r="AO127" s="27">
        <v>2.93</v>
      </c>
      <c r="AP127" s="21">
        <v>5.9</v>
      </c>
      <c r="AQ127" s="21">
        <v>8</v>
      </c>
      <c r="AR127" s="21">
        <v>9.84</v>
      </c>
      <c r="AS127" s="21">
        <v>13</v>
      </c>
      <c r="AT127" s="21">
        <v>7.29</v>
      </c>
      <c r="AU127" s="21">
        <v>3.76</v>
      </c>
      <c r="AV127" s="21"/>
      <c r="AW127" s="21"/>
      <c r="AX127" s="28">
        <f t="shared" ref="AX127:AX136" si="562">LOGEST(AO127:AP127,AO$5:AP$5)-1</f>
        <v>1.013651877133106</v>
      </c>
      <c r="AY127" s="28">
        <f t="shared" ref="AY127:AY136" si="563">LOGEST(AO127:AQ127,AO$5:AQ$5)-1</f>
        <v>0.65238476954405478</v>
      </c>
      <c r="AZ127" s="28">
        <f t="shared" ref="AZ127:AZ136" si="564">LOGEST(AO127:AR127,AO$5:AR$5)-1</f>
        <v>0.4827298847802548</v>
      </c>
      <c r="BA127" s="28">
        <f t="shared" ref="BA127:BB127" si="565">LOGEST(AP127:AQ127,AP$5:AQ$5)-1</f>
        <v>0.35593220338983023</v>
      </c>
      <c r="BB127" s="28">
        <f t="shared" si="565"/>
        <v>0.22999999999999998</v>
      </c>
      <c r="BC127" s="28">
        <f t="shared" ref="BC127:BC136" si="566">LOGEST(AP127:AR127,AP$5:AR$5)-1</f>
        <v>0.29143199982402912</v>
      </c>
      <c r="BD127" s="28">
        <f t="shared" ref="BD127:BF127" si="567">((AP127/AO127)*100)-100</f>
        <v>101.3651877133106</v>
      </c>
      <c r="BE127" s="28">
        <f t="shared" si="567"/>
        <v>35.593220338983031</v>
      </c>
      <c r="BF127" s="28">
        <f t="shared" si="567"/>
        <v>23</v>
      </c>
      <c r="BG127" s="28">
        <f t="shared" ref="BG127:BG136" si="568">((AQ127/AO127)*100)-100</f>
        <v>173.03754266211604</v>
      </c>
      <c r="BH127" s="28">
        <f t="shared" ref="BH127:BH136" si="569">((AR127/AO127)*100)-100</f>
        <v>235.83617747440269</v>
      </c>
      <c r="BI127" s="28">
        <f t="shared" ref="BI127:BI136" si="570">((AR127/AP127)*100)-100</f>
        <v>66.779661016949149</v>
      </c>
      <c r="BJ127" s="3">
        <f t="shared" ref="BJ127:BL127" si="571">AP127-AO127</f>
        <v>2.97</v>
      </c>
      <c r="BK127" s="3">
        <f t="shared" si="571"/>
        <v>2.0999999999999996</v>
      </c>
      <c r="BL127" s="3">
        <f t="shared" si="571"/>
        <v>1.8399999999999999</v>
      </c>
      <c r="BM127" s="3">
        <f t="shared" ref="BM127:BM136" si="572">AQ127-AO127</f>
        <v>5.07</v>
      </c>
      <c r="BN127" s="3">
        <f t="shared" ref="BN127:BN136" si="573">AR127-AO127</f>
        <v>6.91</v>
      </c>
      <c r="BO127" s="3">
        <f t="shared" ref="BO127:BO136" si="574">AR127-AP127</f>
        <v>3.9399999999999995</v>
      </c>
      <c r="BP127" s="24"/>
      <c r="BQ127" s="21">
        <v>472</v>
      </c>
      <c r="BR127" s="21">
        <v>446.6</v>
      </c>
      <c r="BS127" s="21"/>
      <c r="BT127" s="21">
        <v>383.5</v>
      </c>
      <c r="BU127" s="21"/>
      <c r="BV127" s="21"/>
      <c r="BW127" s="24">
        <v>37.6</v>
      </c>
      <c r="BX127" s="21">
        <v>38</v>
      </c>
      <c r="BY127" s="21">
        <v>38.6</v>
      </c>
      <c r="BZ127" s="21">
        <v>39</v>
      </c>
      <c r="CA127" s="21">
        <v>37</v>
      </c>
      <c r="CB127" s="21">
        <v>37.4</v>
      </c>
      <c r="CC127" s="21">
        <v>39.4</v>
      </c>
      <c r="CD127" s="21"/>
      <c r="CE127" s="21"/>
      <c r="CF127" s="6"/>
      <c r="CG127" s="24" t="s">
        <v>1069</v>
      </c>
      <c r="CH127" s="21"/>
      <c r="CI127" s="21" t="s">
        <v>1070</v>
      </c>
      <c r="CJ127" s="21"/>
      <c r="CK127" s="21"/>
      <c r="CL127" s="21"/>
      <c r="CM127" s="21"/>
      <c r="CN127" s="24" t="s">
        <v>1071</v>
      </c>
      <c r="CO127" s="21"/>
      <c r="CP127" s="21" t="s">
        <v>1072</v>
      </c>
      <c r="CQ127" s="21"/>
      <c r="CR127" s="21"/>
      <c r="CS127" s="21"/>
      <c r="CT127" s="21"/>
      <c r="CU127" s="24">
        <v>1</v>
      </c>
      <c r="CV127" s="21"/>
      <c r="CW127" s="21">
        <v>1</v>
      </c>
      <c r="CX127" s="21"/>
      <c r="CY127" s="21"/>
      <c r="CZ127" s="21"/>
      <c r="DA127" s="21"/>
      <c r="DB127" s="24" t="s">
        <v>1073</v>
      </c>
      <c r="DC127" s="21"/>
      <c r="DD127" s="21"/>
      <c r="DE127" s="21"/>
      <c r="DF127" s="21"/>
      <c r="DG127" s="21"/>
      <c r="DH127" s="21"/>
      <c r="DI127" s="24" t="s">
        <v>1074</v>
      </c>
      <c r="DJ127" s="21" t="s">
        <v>1074</v>
      </c>
      <c r="DK127" s="21" t="s">
        <v>1075</v>
      </c>
      <c r="DL127" s="21" t="s">
        <v>1075</v>
      </c>
      <c r="DM127" s="21" t="s">
        <v>1076</v>
      </c>
      <c r="DN127" s="21"/>
      <c r="DO127" s="21"/>
      <c r="DP127" s="26">
        <v>8</v>
      </c>
      <c r="DQ127" s="6"/>
      <c r="DR127" s="24">
        <v>116.6</v>
      </c>
      <c r="DS127" s="21">
        <v>76.2</v>
      </c>
      <c r="DT127" s="21">
        <v>85.1</v>
      </c>
      <c r="DU127" s="21">
        <v>77</v>
      </c>
      <c r="DV127" s="21">
        <v>77</v>
      </c>
      <c r="DW127" s="21"/>
      <c r="DX127" s="21"/>
      <c r="DY127" s="24">
        <v>0.6</v>
      </c>
      <c r="DZ127" s="21">
        <v>0.6</v>
      </c>
      <c r="EA127" s="21">
        <v>0.5</v>
      </c>
      <c r="EB127" s="21">
        <v>0.4</v>
      </c>
      <c r="EC127" s="21">
        <v>0.5</v>
      </c>
      <c r="ED127" s="21"/>
      <c r="EE127" s="21"/>
      <c r="EF127" s="78">
        <f t="shared" ref="EF127:EJ127" si="575">DR127/DY127</f>
        <v>194.33333333333334</v>
      </c>
      <c r="EG127" s="79">
        <f t="shared" si="575"/>
        <v>127.00000000000001</v>
      </c>
      <c r="EH127" s="79">
        <f t="shared" si="575"/>
        <v>170.2</v>
      </c>
      <c r="EI127" s="79">
        <f t="shared" si="575"/>
        <v>192.5</v>
      </c>
      <c r="EJ127" s="79">
        <f t="shared" si="575"/>
        <v>154</v>
      </c>
      <c r="EK127" s="79"/>
      <c r="EL127" s="79"/>
      <c r="EM127" s="24">
        <v>1</v>
      </c>
      <c r="EN127" s="21">
        <v>1</v>
      </c>
      <c r="EO127" s="21">
        <v>1</v>
      </c>
      <c r="EP127" s="21">
        <v>1</v>
      </c>
      <c r="EQ127" s="21">
        <v>1</v>
      </c>
      <c r="ER127" s="21"/>
      <c r="ES127" s="21"/>
      <c r="ET127" s="24">
        <v>10</v>
      </c>
      <c r="EU127" s="21">
        <v>25</v>
      </c>
      <c r="EV127" s="21">
        <v>9</v>
      </c>
      <c r="EW127" s="21">
        <v>23</v>
      </c>
      <c r="EX127" s="21">
        <v>12</v>
      </c>
      <c r="EY127" s="21"/>
      <c r="EZ127" s="21"/>
      <c r="FA127" s="24">
        <v>26</v>
      </c>
      <c r="FB127" s="21">
        <v>54.4</v>
      </c>
      <c r="FC127" s="21">
        <v>40.1</v>
      </c>
      <c r="FD127" s="21">
        <v>24.6</v>
      </c>
      <c r="FE127" s="21">
        <v>22</v>
      </c>
      <c r="FF127" s="21"/>
      <c r="FG127" s="21"/>
      <c r="FH127" s="24">
        <v>11</v>
      </c>
      <c r="FI127" s="21">
        <v>10</v>
      </c>
      <c r="FJ127" s="21">
        <v>14</v>
      </c>
      <c r="FK127" s="21">
        <v>14</v>
      </c>
      <c r="FL127" s="21">
        <v>11</v>
      </c>
      <c r="FM127" s="21"/>
      <c r="FN127" s="21"/>
      <c r="FO127" s="24">
        <v>81</v>
      </c>
      <c r="FP127" s="21">
        <v>74</v>
      </c>
      <c r="FQ127" s="21">
        <v>84</v>
      </c>
      <c r="FR127" s="21">
        <v>69</v>
      </c>
      <c r="FS127" s="21">
        <v>90</v>
      </c>
      <c r="FT127" s="21"/>
      <c r="FU127" s="21"/>
      <c r="FV127" s="24" t="s">
        <v>294</v>
      </c>
      <c r="FW127" s="21" t="s">
        <v>439</v>
      </c>
      <c r="FX127" s="21" t="s">
        <v>378</v>
      </c>
      <c r="FY127" s="21" t="s">
        <v>322</v>
      </c>
      <c r="FZ127" s="21">
        <v>0</v>
      </c>
      <c r="GA127" s="21"/>
      <c r="GB127" s="21"/>
      <c r="GC127" s="24">
        <v>131</v>
      </c>
      <c r="GD127" s="21">
        <v>152</v>
      </c>
      <c r="GE127" s="21">
        <v>160</v>
      </c>
      <c r="GF127" s="21">
        <v>147</v>
      </c>
      <c r="GG127" s="21">
        <v>156</v>
      </c>
      <c r="GH127" s="21"/>
      <c r="GI127" s="21"/>
      <c r="GJ127" s="24">
        <v>1370</v>
      </c>
      <c r="GK127" s="21">
        <v>1360</v>
      </c>
      <c r="GL127" s="21">
        <v>1540</v>
      </c>
      <c r="GM127" s="21">
        <v>2060</v>
      </c>
      <c r="GN127" s="21">
        <v>320</v>
      </c>
      <c r="GO127" s="21"/>
      <c r="GP127" s="21"/>
      <c r="GQ127" s="6"/>
      <c r="GR127" s="24">
        <v>20</v>
      </c>
      <c r="GS127" s="21">
        <v>90</v>
      </c>
      <c r="GT127" s="24">
        <v>19</v>
      </c>
      <c r="GU127" s="21">
        <v>90</v>
      </c>
      <c r="GV127" s="24">
        <v>19</v>
      </c>
      <c r="GW127" s="21">
        <v>90</v>
      </c>
      <c r="GX127" s="24">
        <v>18</v>
      </c>
      <c r="GY127" s="21">
        <v>90</v>
      </c>
      <c r="GZ127" s="24">
        <v>17</v>
      </c>
      <c r="HA127" s="21">
        <v>90</v>
      </c>
      <c r="HB127" s="24"/>
      <c r="HC127" s="21"/>
      <c r="HD127" s="24"/>
      <c r="HE127" s="21"/>
      <c r="HF127" s="6"/>
      <c r="HG127" s="21">
        <v>55</v>
      </c>
      <c r="HH127" s="21">
        <v>117</v>
      </c>
      <c r="HI127" s="21">
        <v>80</v>
      </c>
      <c r="HJ127" s="21">
        <v>38</v>
      </c>
      <c r="HK127" s="21">
        <v>1</v>
      </c>
      <c r="HL127" s="21">
        <v>74</v>
      </c>
      <c r="HM127" s="21">
        <v>1</v>
      </c>
      <c r="HN127" s="21">
        <v>10</v>
      </c>
      <c r="HO127" s="21">
        <v>37.81</v>
      </c>
      <c r="HP127" s="21">
        <v>0.1</v>
      </c>
      <c r="HQ127" s="21">
        <v>2.54</v>
      </c>
      <c r="HR127" s="21">
        <v>140</v>
      </c>
      <c r="HS127" s="21">
        <v>17</v>
      </c>
      <c r="HT127" s="21">
        <v>26</v>
      </c>
      <c r="HU127" s="21">
        <v>8</v>
      </c>
      <c r="HV127" s="6"/>
    </row>
    <row r="128" spans="1:230" ht="16.5" customHeight="1" x14ac:dyDescent="0.3">
      <c r="A128" s="61">
        <v>112</v>
      </c>
      <c r="B128" s="62" t="s">
        <v>874</v>
      </c>
      <c r="C128" s="63">
        <v>41362</v>
      </c>
      <c r="D128" s="63">
        <v>41362</v>
      </c>
      <c r="E128" s="62">
        <f t="shared" si="561"/>
        <v>0</v>
      </c>
      <c r="F128" s="62"/>
      <c r="G128" s="62" t="s">
        <v>907</v>
      </c>
      <c r="H128" s="64">
        <v>20054</v>
      </c>
      <c r="I128" s="62">
        <v>59</v>
      </c>
      <c r="J128" s="62">
        <v>180</v>
      </c>
      <c r="K128" s="62">
        <v>80</v>
      </c>
      <c r="L128" s="62" t="s">
        <v>1077</v>
      </c>
      <c r="M128" s="62">
        <v>95</v>
      </c>
      <c r="N128" s="62">
        <v>97.8</v>
      </c>
      <c r="O128" s="62">
        <v>2</v>
      </c>
      <c r="P128" s="62" t="s">
        <v>548</v>
      </c>
      <c r="Q128" s="62">
        <v>2</v>
      </c>
      <c r="R128" s="62">
        <v>2</v>
      </c>
      <c r="S128" s="62" t="s">
        <v>548</v>
      </c>
      <c r="T128" s="62">
        <v>2</v>
      </c>
      <c r="U128" s="62">
        <v>2</v>
      </c>
      <c r="V128" s="62">
        <v>2</v>
      </c>
      <c r="W128" s="62">
        <v>1</v>
      </c>
      <c r="X128" s="65"/>
      <c r="Y128" s="66" t="s">
        <v>513</v>
      </c>
      <c r="Z128" s="62" t="s">
        <v>497</v>
      </c>
      <c r="AA128" s="67">
        <v>1</v>
      </c>
      <c r="AB128" s="67"/>
      <c r="AC128" s="62" t="s">
        <v>249</v>
      </c>
      <c r="AD128" s="62"/>
      <c r="AE128" s="62" t="s">
        <v>249</v>
      </c>
      <c r="AF128" s="62"/>
      <c r="AG128" s="62" t="s">
        <v>246</v>
      </c>
      <c r="AH128" s="62" t="s">
        <v>246</v>
      </c>
      <c r="AI128" s="62" t="s">
        <v>246</v>
      </c>
      <c r="AJ128" s="62" t="s">
        <v>246</v>
      </c>
      <c r="AK128" s="62">
        <v>53.18</v>
      </c>
      <c r="AL128" s="65"/>
      <c r="AM128" s="68" t="s">
        <v>797</v>
      </c>
      <c r="AN128" s="68"/>
      <c r="AO128" s="69">
        <v>53.18</v>
      </c>
      <c r="AP128" s="62">
        <v>84.07</v>
      </c>
      <c r="AQ128" s="62">
        <v>94.3</v>
      </c>
      <c r="AR128" s="62">
        <v>84.79</v>
      </c>
      <c r="AS128" s="62"/>
      <c r="AT128" s="62"/>
      <c r="AU128" s="62"/>
      <c r="AV128" s="62"/>
      <c r="AW128" s="62"/>
      <c r="AX128" s="70">
        <f t="shared" si="562"/>
        <v>0.58085746521248605</v>
      </c>
      <c r="AY128" s="70">
        <f t="shared" si="563"/>
        <v>0.33162420230765322</v>
      </c>
      <c r="AZ128" s="70">
        <f t="shared" si="564"/>
        <v>0.16349884154937877</v>
      </c>
      <c r="BA128" s="70">
        <f t="shared" ref="BA128:BB128" si="576">LOGEST(AP128:AQ128,AP$5:AQ$5)-1</f>
        <v>0.12168431069346997</v>
      </c>
      <c r="BB128" s="70">
        <f t="shared" si="576"/>
        <v>-0.10084835630964972</v>
      </c>
      <c r="BC128" s="70">
        <f t="shared" si="566"/>
        <v>4.2730164958686423E-3</v>
      </c>
      <c r="BD128" s="70">
        <f t="shared" ref="BD128:BF128" si="577">((AP128/AO128)*100)-100</f>
        <v>58.085746521248581</v>
      </c>
      <c r="BE128" s="70">
        <f t="shared" si="577"/>
        <v>12.16843106934698</v>
      </c>
      <c r="BF128" s="70">
        <f t="shared" si="577"/>
        <v>-10.084835630964989</v>
      </c>
      <c r="BG128" s="70">
        <f t="shared" si="568"/>
        <v>77.322301617149293</v>
      </c>
      <c r="BH128" s="70">
        <f t="shared" si="569"/>
        <v>59.439638962015806</v>
      </c>
      <c r="BI128" s="70">
        <f t="shared" si="570"/>
        <v>0.85642916617105413</v>
      </c>
      <c r="BJ128" s="61">
        <f t="shared" ref="BJ128:BL128" si="578">AP128-AO128</f>
        <v>30.889999999999993</v>
      </c>
      <c r="BK128" s="61">
        <f t="shared" si="578"/>
        <v>10.230000000000004</v>
      </c>
      <c r="BL128" s="61">
        <f t="shared" si="578"/>
        <v>-9.5099999999999909</v>
      </c>
      <c r="BM128" s="61">
        <f t="shared" si="572"/>
        <v>41.12</v>
      </c>
      <c r="BN128" s="61">
        <f t="shared" si="573"/>
        <v>31.610000000000007</v>
      </c>
      <c r="BO128" s="61">
        <f t="shared" si="574"/>
        <v>0.72000000000001307</v>
      </c>
      <c r="BP128" s="66">
        <v>341.8</v>
      </c>
      <c r="BQ128" s="62">
        <v>305</v>
      </c>
      <c r="BR128" s="62"/>
      <c r="BS128" s="62"/>
      <c r="BT128" s="62"/>
      <c r="BU128" s="62"/>
      <c r="BV128" s="62"/>
      <c r="BW128" s="66">
        <v>36.4</v>
      </c>
      <c r="BX128" s="62">
        <v>36.4</v>
      </c>
      <c r="BY128" s="62">
        <v>38</v>
      </c>
      <c r="BZ128" s="62">
        <v>37.5</v>
      </c>
      <c r="CA128" s="62"/>
      <c r="CB128" s="62"/>
      <c r="CC128" s="62"/>
      <c r="CD128" s="62"/>
      <c r="CE128" s="62"/>
      <c r="CF128" s="65"/>
      <c r="CG128" s="66" t="s">
        <v>1078</v>
      </c>
      <c r="CH128" s="62"/>
      <c r="CI128" s="62"/>
      <c r="CJ128" s="62"/>
      <c r="CK128" s="62"/>
      <c r="CL128" s="62"/>
      <c r="CM128" s="62"/>
      <c r="CN128" s="66" t="s">
        <v>1079</v>
      </c>
      <c r="CO128" s="62"/>
      <c r="CP128" s="62"/>
      <c r="CQ128" s="62"/>
      <c r="CR128" s="62"/>
      <c r="CS128" s="62"/>
      <c r="CT128" s="62"/>
      <c r="CU128" s="66">
        <v>2</v>
      </c>
      <c r="CV128" s="62"/>
      <c r="CW128" s="62"/>
      <c r="CX128" s="62"/>
      <c r="CY128" s="62"/>
      <c r="CZ128" s="62"/>
      <c r="DA128" s="62"/>
      <c r="DB128" s="66" t="s">
        <v>1080</v>
      </c>
      <c r="DC128" s="62"/>
      <c r="DD128" s="62"/>
      <c r="DE128" s="62"/>
      <c r="DF128" s="62"/>
      <c r="DG128" s="62"/>
      <c r="DH128" s="62"/>
      <c r="DI128" s="66" t="s">
        <v>1081</v>
      </c>
      <c r="DJ128" s="62" t="s">
        <v>1082</v>
      </c>
      <c r="DK128" s="62"/>
      <c r="DL128" s="62"/>
      <c r="DM128" s="62"/>
      <c r="DN128" s="62"/>
      <c r="DO128" s="62"/>
      <c r="DP128" s="68">
        <v>8</v>
      </c>
      <c r="DQ128" s="65"/>
      <c r="DR128" s="66">
        <v>97.5</v>
      </c>
      <c r="DS128" s="62">
        <v>104.2</v>
      </c>
      <c r="DT128" s="62"/>
      <c r="DU128" s="62"/>
      <c r="DV128" s="62"/>
      <c r="DW128" s="62"/>
      <c r="DX128" s="62"/>
      <c r="DY128" s="66">
        <v>0.1</v>
      </c>
      <c r="DZ128" s="62">
        <v>0.8</v>
      </c>
      <c r="EA128" s="62"/>
      <c r="EB128" s="62"/>
      <c r="EC128" s="62"/>
      <c r="ED128" s="62"/>
      <c r="EE128" s="62"/>
      <c r="EF128" s="71">
        <f t="shared" ref="EF128:EG128" si="579">DR128/DY128</f>
        <v>975</v>
      </c>
      <c r="EG128" s="72">
        <f t="shared" si="579"/>
        <v>130.25</v>
      </c>
      <c r="EH128" s="72"/>
      <c r="EI128" s="72"/>
      <c r="EJ128" s="72"/>
      <c r="EK128" s="72"/>
      <c r="EL128" s="72"/>
      <c r="EM128" s="66">
        <v>1</v>
      </c>
      <c r="EN128" s="62">
        <v>1</v>
      </c>
      <c r="EO128" s="62"/>
      <c r="EP128" s="62"/>
      <c r="EQ128" s="62"/>
      <c r="ER128" s="62"/>
      <c r="ES128" s="62"/>
      <c r="ET128" s="66">
        <v>119</v>
      </c>
      <c r="EU128" s="62">
        <v>86</v>
      </c>
      <c r="EV128" s="62"/>
      <c r="EW128" s="62"/>
      <c r="EX128" s="62"/>
      <c r="EY128" s="62"/>
      <c r="EZ128" s="62"/>
      <c r="FA128" s="66">
        <v>17.5</v>
      </c>
      <c r="FB128" s="62">
        <v>5.4</v>
      </c>
      <c r="FC128" s="62"/>
      <c r="FD128" s="62"/>
      <c r="FE128" s="62"/>
      <c r="FF128" s="62"/>
      <c r="FG128" s="62"/>
      <c r="FH128" s="66">
        <v>10</v>
      </c>
      <c r="FI128" s="62">
        <v>3</v>
      </c>
      <c r="FJ128" s="62"/>
      <c r="FK128" s="62"/>
      <c r="FL128" s="62"/>
      <c r="FM128" s="62"/>
      <c r="FN128" s="62"/>
      <c r="FO128" s="66">
        <v>74</v>
      </c>
      <c r="FP128" s="62">
        <v>64</v>
      </c>
      <c r="FQ128" s="62"/>
      <c r="FR128" s="62"/>
      <c r="FS128" s="62"/>
      <c r="FT128" s="62"/>
      <c r="FU128" s="62"/>
      <c r="FV128" s="66" t="s">
        <v>392</v>
      </c>
      <c r="FW128" s="62" t="s">
        <v>1083</v>
      </c>
      <c r="FX128" s="62"/>
      <c r="FY128" s="62"/>
      <c r="FZ128" s="62"/>
      <c r="GA128" s="62"/>
      <c r="GB128" s="62"/>
      <c r="GC128" s="66">
        <v>190</v>
      </c>
      <c r="GD128" s="62">
        <v>278</v>
      </c>
      <c r="GE128" s="62"/>
      <c r="GF128" s="62"/>
      <c r="GG128" s="62"/>
      <c r="GH128" s="62"/>
      <c r="GI128" s="62"/>
      <c r="GJ128" s="66">
        <v>487</v>
      </c>
      <c r="GK128" s="62">
        <v>0</v>
      </c>
      <c r="GL128" s="62"/>
      <c r="GM128" s="62"/>
      <c r="GN128" s="62"/>
      <c r="GO128" s="62"/>
      <c r="GP128" s="62"/>
      <c r="GQ128" s="65"/>
      <c r="GR128" s="66">
        <v>18</v>
      </c>
      <c r="GS128" s="62">
        <v>90</v>
      </c>
      <c r="GT128" s="66">
        <v>18</v>
      </c>
      <c r="GU128" s="62">
        <v>90</v>
      </c>
      <c r="GV128" s="66"/>
      <c r="GW128" s="62"/>
      <c r="GX128" s="66"/>
      <c r="GY128" s="62"/>
      <c r="GZ128" s="66"/>
      <c r="HA128" s="62"/>
      <c r="HB128" s="66"/>
      <c r="HC128" s="62"/>
      <c r="HD128" s="66"/>
      <c r="HE128" s="62"/>
      <c r="HF128" s="65"/>
      <c r="HG128" s="62">
        <v>59</v>
      </c>
      <c r="HH128" s="62">
        <v>145</v>
      </c>
      <c r="HI128" s="62">
        <v>141</v>
      </c>
      <c r="HJ128" s="62">
        <v>38</v>
      </c>
      <c r="HK128" s="62">
        <v>1</v>
      </c>
      <c r="HL128" s="62">
        <v>62.4</v>
      </c>
      <c r="HM128" s="62">
        <v>1</v>
      </c>
      <c r="HN128" s="62">
        <v>0</v>
      </c>
      <c r="HO128" s="62">
        <v>58.82</v>
      </c>
      <c r="HP128" s="62">
        <v>0.82</v>
      </c>
      <c r="HQ128" s="62">
        <v>5.13</v>
      </c>
      <c r="HR128" s="62">
        <v>141.5</v>
      </c>
      <c r="HS128" s="62">
        <v>19.7</v>
      </c>
      <c r="HT128" s="62">
        <v>18.7</v>
      </c>
      <c r="HU128" s="62">
        <v>3</v>
      </c>
      <c r="HV128" s="6"/>
    </row>
    <row r="129" spans="1:239" ht="16.5" customHeight="1" x14ac:dyDescent="0.3">
      <c r="A129" s="3">
        <v>113</v>
      </c>
      <c r="B129" s="52" t="s">
        <v>626</v>
      </c>
      <c r="C129" s="53">
        <v>41319</v>
      </c>
      <c r="D129" s="53">
        <v>41324</v>
      </c>
      <c r="E129" s="52">
        <f t="shared" si="561"/>
        <v>5</v>
      </c>
      <c r="F129" s="52"/>
      <c r="G129" s="52" t="s">
        <v>1084</v>
      </c>
      <c r="H129" s="54">
        <v>17384</v>
      </c>
      <c r="I129" s="52">
        <v>65</v>
      </c>
      <c r="J129" s="52">
        <v>185</v>
      </c>
      <c r="K129" s="52">
        <v>90</v>
      </c>
      <c r="L129" s="52" t="s">
        <v>1085</v>
      </c>
      <c r="M129" s="52">
        <v>45</v>
      </c>
      <c r="N129" s="52">
        <v>34</v>
      </c>
      <c r="O129" s="52">
        <v>9</v>
      </c>
      <c r="P129" s="52" t="s">
        <v>1086</v>
      </c>
      <c r="Q129" s="52">
        <v>1</v>
      </c>
      <c r="R129" s="52">
        <v>9</v>
      </c>
      <c r="S129" s="52" t="s">
        <v>1086</v>
      </c>
      <c r="T129" s="52">
        <v>1</v>
      </c>
      <c r="U129" s="52">
        <v>9</v>
      </c>
      <c r="V129" s="52">
        <v>2</v>
      </c>
      <c r="W129" s="52">
        <v>0</v>
      </c>
      <c r="X129" s="6"/>
      <c r="Y129" s="55" t="s">
        <v>884</v>
      </c>
      <c r="Z129" s="52" t="s">
        <v>549</v>
      </c>
      <c r="AA129" s="56">
        <v>1</v>
      </c>
      <c r="AB129" s="56"/>
      <c r="AC129" s="52" t="s">
        <v>249</v>
      </c>
      <c r="AD129" s="52"/>
      <c r="AE129" s="52" t="s">
        <v>249</v>
      </c>
      <c r="AF129" s="52"/>
      <c r="AG129" s="52" t="s">
        <v>246</v>
      </c>
      <c r="AH129" s="52" t="s">
        <v>246</v>
      </c>
      <c r="AI129" s="52" t="s">
        <v>246</v>
      </c>
      <c r="AJ129" s="52" t="s">
        <v>246</v>
      </c>
      <c r="AK129" s="52">
        <v>6.63</v>
      </c>
      <c r="AL129" s="6"/>
      <c r="AM129" s="57" t="s">
        <v>250</v>
      </c>
      <c r="AN129" s="57" t="s">
        <v>274</v>
      </c>
      <c r="AO129" s="76">
        <v>6.63</v>
      </c>
      <c r="AP129" s="52">
        <v>5.45</v>
      </c>
      <c r="AQ129" s="52">
        <v>4.3</v>
      </c>
      <c r="AR129" s="52">
        <v>2</v>
      </c>
      <c r="AS129" s="52">
        <v>0.96</v>
      </c>
      <c r="AT129" s="52"/>
      <c r="AU129" s="52"/>
      <c r="AV129" s="52"/>
      <c r="AW129" s="52"/>
      <c r="AX129" s="77">
        <f t="shared" si="562"/>
        <v>-0.17797888386123673</v>
      </c>
      <c r="AY129" s="77">
        <f t="shared" si="563"/>
        <v>-0.19466335042086003</v>
      </c>
      <c r="AZ129" s="77">
        <f t="shared" si="564"/>
        <v>-0.31834890686354356</v>
      </c>
      <c r="BA129" s="77">
        <f t="shared" ref="BA129:BB129" si="580">LOGEST(AP129:AQ129,AP$5:AQ$5)-1</f>
        <v>-0.21100917431192678</v>
      </c>
      <c r="BB129" s="77">
        <f t="shared" si="580"/>
        <v>-0.53488372093023262</v>
      </c>
      <c r="BC129" s="77">
        <f t="shared" si="566"/>
        <v>-0.39421746718461737</v>
      </c>
      <c r="BD129" s="77">
        <f t="shared" ref="BD129:BF129" si="581">((AP129/AO129)*100)-100</f>
        <v>-17.797888386123674</v>
      </c>
      <c r="BE129" s="77">
        <f t="shared" si="581"/>
        <v>-21.10091743119267</v>
      </c>
      <c r="BF129" s="77">
        <f t="shared" si="581"/>
        <v>-53.488372093023258</v>
      </c>
      <c r="BG129" s="77">
        <f t="shared" si="568"/>
        <v>-35.143288084464558</v>
      </c>
      <c r="BH129" s="77">
        <f t="shared" si="569"/>
        <v>-69.834087481146298</v>
      </c>
      <c r="BI129" s="77">
        <f t="shared" si="570"/>
        <v>-63.302752293577988</v>
      </c>
      <c r="BJ129" s="51">
        <f t="shared" ref="BJ129:BL129" si="582">AP129-AO129</f>
        <v>-1.1799999999999997</v>
      </c>
      <c r="BK129" s="51">
        <f t="shared" si="582"/>
        <v>-1.1500000000000004</v>
      </c>
      <c r="BL129" s="51">
        <f t="shared" si="582"/>
        <v>-2.2999999999999998</v>
      </c>
      <c r="BM129" s="51">
        <f t="shared" si="572"/>
        <v>-2.33</v>
      </c>
      <c r="BN129" s="51">
        <f t="shared" si="573"/>
        <v>-4.63</v>
      </c>
      <c r="BO129" s="51">
        <f t="shared" si="574"/>
        <v>-3.45</v>
      </c>
      <c r="BP129" s="55"/>
      <c r="BQ129" s="52">
        <v>144</v>
      </c>
      <c r="BR129" s="52">
        <v>135.1</v>
      </c>
      <c r="BS129" s="52"/>
      <c r="BT129" s="52"/>
      <c r="BU129" s="52"/>
      <c r="BV129" s="52"/>
      <c r="BW129" s="55">
        <v>37</v>
      </c>
      <c r="BX129" s="52">
        <v>37.1</v>
      </c>
      <c r="BY129" s="52">
        <v>36.4</v>
      </c>
      <c r="BZ129" s="52">
        <v>36.5</v>
      </c>
      <c r="CA129" s="52">
        <v>37</v>
      </c>
      <c r="CB129" s="52"/>
      <c r="CC129" s="52"/>
      <c r="CD129" s="52"/>
      <c r="CE129" s="52"/>
      <c r="CF129" s="6"/>
      <c r="CG129" s="55" t="s">
        <v>1087</v>
      </c>
      <c r="CH129" s="52"/>
      <c r="CI129" s="52"/>
      <c r="CJ129" s="52"/>
      <c r="CK129" s="52"/>
      <c r="CL129" s="52"/>
      <c r="CM129" s="52"/>
      <c r="CN129" s="55" t="s">
        <v>1088</v>
      </c>
      <c r="CO129" s="52"/>
      <c r="CP129" s="52"/>
      <c r="CQ129" s="52"/>
      <c r="CR129" s="52"/>
      <c r="CS129" s="52"/>
      <c r="CT129" s="52"/>
      <c r="CU129" s="55">
        <v>2</v>
      </c>
      <c r="CV129" s="52"/>
      <c r="CW129" s="52"/>
      <c r="CX129" s="52"/>
      <c r="CY129" s="52"/>
      <c r="CZ129" s="52"/>
      <c r="DA129" s="52"/>
      <c r="DB129" s="55" t="s">
        <v>1089</v>
      </c>
      <c r="DC129" s="52"/>
      <c r="DD129" s="52"/>
      <c r="DE129" s="52"/>
      <c r="DF129" s="52"/>
      <c r="DG129" s="52"/>
      <c r="DH129" s="52"/>
      <c r="DI129" s="55" t="s">
        <v>1090</v>
      </c>
      <c r="DJ129" s="52" t="s">
        <v>1090</v>
      </c>
      <c r="DK129" s="52" t="s">
        <v>1090</v>
      </c>
      <c r="DL129" s="52"/>
      <c r="DM129" s="52"/>
      <c r="DN129" s="52"/>
      <c r="DO129" s="52"/>
      <c r="DP129" s="57">
        <v>8</v>
      </c>
      <c r="DQ129" s="6"/>
      <c r="DR129" s="55">
        <v>117.9</v>
      </c>
      <c r="DS129" s="52">
        <v>121.2</v>
      </c>
      <c r="DT129" s="52">
        <v>104.1</v>
      </c>
      <c r="DU129" s="52"/>
      <c r="DV129" s="52"/>
      <c r="DW129" s="52"/>
      <c r="DX129" s="52"/>
      <c r="DY129" s="55">
        <v>0.4</v>
      </c>
      <c r="DZ129" s="52">
        <v>0.4</v>
      </c>
      <c r="EA129" s="52">
        <v>0.4</v>
      </c>
      <c r="EB129" s="52"/>
      <c r="EC129" s="52"/>
      <c r="ED129" s="52"/>
      <c r="EE129" s="52"/>
      <c r="EF129" s="78">
        <f t="shared" ref="EF129:EH129" si="583">DR129/DY129</f>
        <v>294.75</v>
      </c>
      <c r="EG129" s="79">
        <f t="shared" si="583"/>
        <v>303</v>
      </c>
      <c r="EH129" s="79">
        <f t="shared" si="583"/>
        <v>260.24999999999994</v>
      </c>
      <c r="EI129" s="79"/>
      <c r="EJ129" s="79"/>
      <c r="EK129" s="79"/>
      <c r="EL129" s="79"/>
      <c r="EM129" s="55">
        <v>1</v>
      </c>
      <c r="EN129" s="52">
        <v>1</v>
      </c>
      <c r="EO129" s="52">
        <v>1</v>
      </c>
      <c r="EP129" s="52"/>
      <c r="EQ129" s="52"/>
      <c r="ER129" s="52"/>
      <c r="ES129" s="52"/>
      <c r="ET129" s="55">
        <v>200</v>
      </c>
      <c r="EU129" s="52">
        <v>269</v>
      </c>
      <c r="EV129" s="52">
        <v>364</v>
      </c>
      <c r="EW129" s="52"/>
      <c r="EX129" s="52"/>
      <c r="EY129" s="52"/>
      <c r="EZ129" s="52"/>
      <c r="FA129" s="55">
        <v>5.7</v>
      </c>
      <c r="FB129" s="52">
        <v>5.3</v>
      </c>
      <c r="FC129" s="52">
        <v>5.7</v>
      </c>
      <c r="FD129" s="52"/>
      <c r="FE129" s="52"/>
      <c r="FF129" s="52"/>
      <c r="FG129" s="52"/>
      <c r="FH129" s="55">
        <v>4</v>
      </c>
      <c r="FI129" s="52">
        <v>8</v>
      </c>
      <c r="FJ129" s="52">
        <v>8</v>
      </c>
      <c r="FK129" s="52"/>
      <c r="FL129" s="52"/>
      <c r="FM129" s="52"/>
      <c r="FN129" s="52"/>
      <c r="FO129" s="55">
        <v>106</v>
      </c>
      <c r="FP129" s="52">
        <v>86</v>
      </c>
      <c r="FQ129" s="52">
        <v>93</v>
      </c>
      <c r="FR129" s="52"/>
      <c r="FS129" s="52"/>
      <c r="FT129" s="52"/>
      <c r="FU129" s="52"/>
      <c r="FV129" s="55" t="s">
        <v>311</v>
      </c>
      <c r="FW129" s="52">
        <v>0</v>
      </c>
      <c r="FX129" s="52">
        <v>0</v>
      </c>
      <c r="FY129" s="52"/>
      <c r="FZ129" s="52"/>
      <c r="GA129" s="52"/>
      <c r="GB129" s="52"/>
      <c r="GC129" s="55">
        <v>48</v>
      </c>
      <c r="GD129" s="52">
        <v>48</v>
      </c>
      <c r="GE129" s="52">
        <v>45</v>
      </c>
      <c r="GF129" s="52"/>
      <c r="GG129" s="52"/>
      <c r="GH129" s="52"/>
      <c r="GI129" s="52"/>
      <c r="GJ129" s="55">
        <v>1490</v>
      </c>
      <c r="GK129" s="52">
        <v>1410</v>
      </c>
      <c r="GL129" s="52">
        <v>550</v>
      </c>
      <c r="GM129" s="52"/>
      <c r="GN129" s="52"/>
      <c r="GO129" s="52"/>
      <c r="GP129" s="52"/>
      <c r="GQ129" s="6"/>
      <c r="GR129" s="55">
        <v>15</v>
      </c>
      <c r="GS129" s="52">
        <v>80</v>
      </c>
      <c r="GT129" s="55">
        <v>10</v>
      </c>
      <c r="GU129" s="52">
        <v>45</v>
      </c>
      <c r="GV129" s="55">
        <v>11</v>
      </c>
      <c r="GW129" s="52">
        <v>45</v>
      </c>
      <c r="GX129" s="55"/>
      <c r="GY129" s="52"/>
      <c r="GZ129" s="55"/>
      <c r="HA129" s="52"/>
      <c r="HB129" s="55"/>
      <c r="HC129" s="52"/>
      <c r="HD129" s="55"/>
      <c r="HE129" s="52"/>
      <c r="HF129" s="6"/>
      <c r="HG129" s="52">
        <v>65</v>
      </c>
      <c r="HH129" s="52">
        <v>132</v>
      </c>
      <c r="HI129" s="52">
        <v>163</v>
      </c>
      <c r="HJ129" s="52">
        <v>37</v>
      </c>
      <c r="HK129" s="52">
        <v>2</v>
      </c>
      <c r="HL129" s="52">
        <v>117.9</v>
      </c>
      <c r="HM129" s="52">
        <v>0.4</v>
      </c>
      <c r="HN129" s="52">
        <v>10</v>
      </c>
      <c r="HO129" s="52">
        <v>29.8</v>
      </c>
      <c r="HP129" s="52">
        <v>12.93</v>
      </c>
      <c r="HQ129" s="52">
        <v>3.38</v>
      </c>
      <c r="HR129" s="52">
        <v>133</v>
      </c>
      <c r="HS129" s="52">
        <v>17.8</v>
      </c>
      <c r="HT129" s="52">
        <v>21.2</v>
      </c>
      <c r="HU129" s="52">
        <v>11</v>
      </c>
      <c r="HV129" s="6"/>
    </row>
    <row r="130" spans="1:239" ht="15.75" customHeight="1" x14ac:dyDescent="0.3">
      <c r="A130" s="3">
        <v>114</v>
      </c>
      <c r="B130" s="21" t="s">
        <v>635</v>
      </c>
      <c r="C130" s="22">
        <v>41332</v>
      </c>
      <c r="D130" s="22">
        <v>41332</v>
      </c>
      <c r="E130" s="21">
        <f t="shared" si="561"/>
        <v>0</v>
      </c>
      <c r="F130" s="21"/>
      <c r="G130" s="21"/>
      <c r="H130" s="23">
        <v>14618</v>
      </c>
      <c r="I130" s="21">
        <v>74</v>
      </c>
      <c r="J130" s="21">
        <v>165</v>
      </c>
      <c r="K130" s="21">
        <v>80</v>
      </c>
      <c r="L130" s="21" t="s">
        <v>1091</v>
      </c>
      <c r="M130" s="21">
        <v>60</v>
      </c>
      <c r="N130" s="21">
        <v>68</v>
      </c>
      <c r="O130" s="21">
        <v>41</v>
      </c>
      <c r="P130" s="21" t="s">
        <v>695</v>
      </c>
      <c r="Q130" s="21">
        <v>1</v>
      </c>
      <c r="R130" s="21">
        <v>50</v>
      </c>
      <c r="S130" s="21" t="s">
        <v>272</v>
      </c>
      <c r="T130" s="21">
        <v>1</v>
      </c>
      <c r="U130" s="21">
        <v>28</v>
      </c>
      <c r="V130" s="21">
        <v>3</v>
      </c>
      <c r="W130" s="21">
        <v>0</v>
      </c>
      <c r="X130" s="6"/>
      <c r="Y130" s="24" t="s">
        <v>884</v>
      </c>
      <c r="Z130" s="21" t="s">
        <v>1092</v>
      </c>
      <c r="AA130" s="25">
        <v>1</v>
      </c>
      <c r="AB130" s="25"/>
      <c r="AC130" s="21" t="s">
        <v>249</v>
      </c>
      <c r="AD130" s="21"/>
      <c r="AE130" s="21" t="s">
        <v>246</v>
      </c>
      <c r="AF130" s="21" t="s">
        <v>248</v>
      </c>
      <c r="AG130" s="21" t="s">
        <v>246</v>
      </c>
      <c r="AH130" s="21" t="s">
        <v>249</v>
      </c>
      <c r="AI130" s="21" t="s">
        <v>246</v>
      </c>
      <c r="AJ130" s="21" t="s">
        <v>246</v>
      </c>
      <c r="AK130" s="21">
        <v>2.06</v>
      </c>
      <c r="AL130" s="6"/>
      <c r="AM130" s="26" t="s">
        <v>250</v>
      </c>
      <c r="AN130" s="26" t="s">
        <v>274</v>
      </c>
      <c r="AO130" s="27">
        <v>2.06</v>
      </c>
      <c r="AP130" s="21">
        <v>2.41</v>
      </c>
      <c r="AQ130" s="21">
        <v>6.9</v>
      </c>
      <c r="AR130" s="21">
        <v>3.85</v>
      </c>
      <c r="AS130" s="21">
        <v>2.87</v>
      </c>
      <c r="AT130" s="21">
        <v>1</v>
      </c>
      <c r="AU130" s="21">
        <v>1.99</v>
      </c>
      <c r="AV130" s="21">
        <v>1.38</v>
      </c>
      <c r="AW130" s="21">
        <v>0.85</v>
      </c>
      <c r="AX130" s="28">
        <f t="shared" si="562"/>
        <v>0.16990291262135915</v>
      </c>
      <c r="AY130" s="28">
        <f t="shared" si="563"/>
        <v>0.83016790571433519</v>
      </c>
      <c r="AZ130" s="28">
        <f t="shared" si="564"/>
        <v>0.34017421413344207</v>
      </c>
      <c r="BA130" s="28">
        <f t="shared" ref="BA130:BB130" si="584">LOGEST(AP130:AQ130,AP$5:AQ$5)-1</f>
        <v>1.8630705394190872</v>
      </c>
      <c r="BB130" s="28">
        <f t="shared" si="584"/>
        <v>-0.44202898550724656</v>
      </c>
      <c r="BC130" s="28">
        <f t="shared" si="566"/>
        <v>0.26392656964080929</v>
      </c>
      <c r="BD130" s="28">
        <f t="shared" ref="BD130:BF130" si="585">((AP130/AO130)*100)-100</f>
        <v>16.990291262135941</v>
      </c>
      <c r="BE130" s="28">
        <f t="shared" si="585"/>
        <v>186.30705394190869</v>
      </c>
      <c r="BF130" s="28">
        <f t="shared" si="585"/>
        <v>-44.202898550724633</v>
      </c>
      <c r="BG130" s="28">
        <f t="shared" si="568"/>
        <v>234.95145631067965</v>
      </c>
      <c r="BH130" s="28">
        <f t="shared" si="569"/>
        <v>86.893203883495147</v>
      </c>
      <c r="BI130" s="28">
        <f t="shared" si="570"/>
        <v>59.751037344398327</v>
      </c>
      <c r="BJ130" s="3">
        <f t="shared" ref="BJ130:BL130" si="586">AP130-AO130</f>
        <v>0.35000000000000009</v>
      </c>
      <c r="BK130" s="3">
        <f t="shared" si="586"/>
        <v>4.49</v>
      </c>
      <c r="BL130" s="3">
        <f t="shared" si="586"/>
        <v>-3.0500000000000003</v>
      </c>
      <c r="BM130" s="3">
        <f t="shared" si="572"/>
        <v>4.84</v>
      </c>
      <c r="BN130" s="3">
        <f t="shared" si="573"/>
        <v>1.79</v>
      </c>
      <c r="BO130" s="3">
        <f t="shared" si="574"/>
        <v>1.44</v>
      </c>
      <c r="BP130" s="24">
        <v>335.8</v>
      </c>
      <c r="BQ130" s="21">
        <v>325.14</v>
      </c>
      <c r="BR130" s="21"/>
      <c r="BS130" s="21">
        <v>277</v>
      </c>
      <c r="BT130" s="21">
        <v>254.3</v>
      </c>
      <c r="BU130" s="21">
        <v>172</v>
      </c>
      <c r="BV130" s="21">
        <v>138</v>
      </c>
      <c r="BW130" s="24">
        <v>36.5</v>
      </c>
      <c r="BX130" s="21">
        <v>36.4</v>
      </c>
      <c r="BY130" s="21">
        <v>36</v>
      </c>
      <c r="BZ130" s="21">
        <v>36.9</v>
      </c>
      <c r="CA130" s="21">
        <v>36.9</v>
      </c>
      <c r="CB130" s="21">
        <v>36.5</v>
      </c>
      <c r="CC130" s="21">
        <v>36.4</v>
      </c>
      <c r="CD130" s="21">
        <v>36</v>
      </c>
      <c r="CE130" s="21">
        <v>36.4</v>
      </c>
      <c r="CF130" s="6"/>
      <c r="CG130" s="24" t="s">
        <v>1093</v>
      </c>
      <c r="CH130" s="21"/>
      <c r="CI130" s="21" t="s">
        <v>1094</v>
      </c>
      <c r="CJ130" s="21" t="s">
        <v>1095</v>
      </c>
      <c r="CK130" s="21" t="s">
        <v>1095</v>
      </c>
      <c r="CL130" s="21"/>
      <c r="CM130" s="21"/>
      <c r="CN130" s="24" t="s">
        <v>1096</v>
      </c>
      <c r="CO130" s="21"/>
      <c r="CP130" s="21" t="s">
        <v>1097</v>
      </c>
      <c r="CQ130" s="21" t="s">
        <v>1098</v>
      </c>
      <c r="CR130" s="21" t="s">
        <v>1098</v>
      </c>
      <c r="CS130" s="21"/>
      <c r="CT130" s="21"/>
      <c r="CU130" s="24">
        <v>2</v>
      </c>
      <c r="CV130" s="21"/>
      <c r="CW130" s="21">
        <v>2</v>
      </c>
      <c r="CX130" s="21">
        <v>1</v>
      </c>
      <c r="CY130" s="21">
        <v>1</v>
      </c>
      <c r="CZ130" s="21"/>
      <c r="DA130" s="21"/>
      <c r="DB130" s="24" t="s">
        <v>1099</v>
      </c>
      <c r="DC130" s="21"/>
      <c r="DD130" s="21" t="s">
        <v>1100</v>
      </c>
      <c r="DE130" s="21"/>
      <c r="DF130" s="21"/>
      <c r="DG130" s="21"/>
      <c r="DH130" s="21"/>
      <c r="DI130" s="24" t="s">
        <v>606</v>
      </c>
      <c r="DJ130" s="21" t="s">
        <v>606</v>
      </c>
      <c r="DK130" s="21" t="s">
        <v>606</v>
      </c>
      <c r="DL130" s="21" t="s">
        <v>606</v>
      </c>
      <c r="DM130" s="21" t="s">
        <v>606</v>
      </c>
      <c r="DN130" s="21" t="s">
        <v>888</v>
      </c>
      <c r="DO130" s="21" t="s">
        <v>1101</v>
      </c>
      <c r="DP130" s="26">
        <v>8</v>
      </c>
      <c r="DQ130" s="6"/>
      <c r="DR130" s="24">
        <v>79.2</v>
      </c>
      <c r="DS130" s="21">
        <v>95.4</v>
      </c>
      <c r="DT130" s="21">
        <v>103.9</v>
      </c>
      <c r="DU130" s="21">
        <v>66.5</v>
      </c>
      <c r="DV130" s="21">
        <v>87.2</v>
      </c>
      <c r="DW130" s="21">
        <v>71</v>
      </c>
      <c r="DX130" s="21">
        <v>73</v>
      </c>
      <c r="DY130" s="24">
        <v>0.4</v>
      </c>
      <c r="DZ130" s="21">
        <v>0.4</v>
      </c>
      <c r="EA130" s="21">
        <v>0.5</v>
      </c>
      <c r="EB130" s="21">
        <v>0.4</v>
      </c>
      <c r="EC130" s="21">
        <v>0.4</v>
      </c>
      <c r="ED130" s="21">
        <v>0.4</v>
      </c>
      <c r="EE130" s="21">
        <v>0.4</v>
      </c>
      <c r="EF130" s="78">
        <f t="shared" ref="EF130:EL130" si="587">DR130/DY130</f>
        <v>198</v>
      </c>
      <c r="EG130" s="79">
        <f t="shared" si="587"/>
        <v>238.5</v>
      </c>
      <c r="EH130" s="79">
        <f t="shared" si="587"/>
        <v>207.8</v>
      </c>
      <c r="EI130" s="79">
        <f t="shared" si="587"/>
        <v>166.25</v>
      </c>
      <c r="EJ130" s="79">
        <f t="shared" si="587"/>
        <v>218</v>
      </c>
      <c r="EK130" s="79">
        <f t="shared" si="587"/>
        <v>177.5</v>
      </c>
      <c r="EL130" s="79">
        <f t="shared" si="587"/>
        <v>182.5</v>
      </c>
      <c r="EM130" s="24">
        <v>0</v>
      </c>
      <c r="EN130" s="21">
        <v>0</v>
      </c>
      <c r="EO130" s="21">
        <v>1</v>
      </c>
      <c r="EP130" s="21">
        <v>0</v>
      </c>
      <c r="EQ130" s="21">
        <v>0</v>
      </c>
      <c r="ER130" s="21">
        <v>0</v>
      </c>
      <c r="ES130" s="21">
        <v>0</v>
      </c>
      <c r="ET130" s="24">
        <v>269</v>
      </c>
      <c r="EU130" s="21">
        <v>265</v>
      </c>
      <c r="EV130" s="21">
        <v>258</v>
      </c>
      <c r="EW130" s="21">
        <v>224</v>
      </c>
      <c r="EX130" s="21">
        <v>243</v>
      </c>
      <c r="EY130" s="21">
        <v>309</v>
      </c>
      <c r="EZ130" s="21">
        <v>311</v>
      </c>
      <c r="FA130" s="24">
        <v>12.1</v>
      </c>
      <c r="FB130" s="21">
        <v>10.7</v>
      </c>
      <c r="FC130" s="21">
        <v>10.7</v>
      </c>
      <c r="FD130" s="21">
        <v>7.7</v>
      </c>
      <c r="FE130" s="21">
        <v>6.7</v>
      </c>
      <c r="FF130" s="21">
        <v>6.2</v>
      </c>
      <c r="FG130" s="21">
        <v>4</v>
      </c>
      <c r="FH130" s="24">
        <v>15</v>
      </c>
      <c r="FI130" s="21">
        <v>15</v>
      </c>
      <c r="FJ130" s="21">
        <v>15</v>
      </c>
      <c r="FK130" s="21">
        <v>15</v>
      </c>
      <c r="FL130" s="21">
        <v>15</v>
      </c>
      <c r="FM130" s="21">
        <v>15</v>
      </c>
      <c r="FN130" s="21">
        <v>15</v>
      </c>
      <c r="FO130" s="24">
        <v>77</v>
      </c>
      <c r="FP130" s="21">
        <v>71</v>
      </c>
      <c r="FQ130" s="21">
        <v>79</v>
      </c>
      <c r="FR130" s="21">
        <v>86</v>
      </c>
      <c r="FS130" s="21">
        <v>76</v>
      </c>
      <c r="FT130" s="21">
        <v>94</v>
      </c>
      <c r="FU130" s="21">
        <v>90</v>
      </c>
      <c r="FV130" s="24" t="s">
        <v>803</v>
      </c>
      <c r="FW130" s="21" t="s">
        <v>378</v>
      </c>
      <c r="FX130" s="21" t="s">
        <v>334</v>
      </c>
      <c r="FY130" s="21">
        <v>0</v>
      </c>
      <c r="FZ130" s="21">
        <v>0</v>
      </c>
      <c r="GA130" s="21">
        <v>0</v>
      </c>
      <c r="GB130" s="21">
        <v>0</v>
      </c>
      <c r="GC130" s="24">
        <v>116</v>
      </c>
      <c r="GD130" s="21">
        <v>162</v>
      </c>
      <c r="GE130" s="21">
        <v>176</v>
      </c>
      <c r="GF130" s="21">
        <v>104</v>
      </c>
      <c r="GG130" s="21">
        <v>63</v>
      </c>
      <c r="GH130" s="21">
        <v>52</v>
      </c>
      <c r="GI130" s="21">
        <v>31</v>
      </c>
      <c r="GJ130" s="24">
        <v>740</v>
      </c>
      <c r="GK130" s="21">
        <v>610</v>
      </c>
      <c r="GL130" s="21">
        <v>1275</v>
      </c>
      <c r="GM130" s="21">
        <v>1500</v>
      </c>
      <c r="GN130" s="21">
        <v>1990</v>
      </c>
      <c r="GO130" s="21">
        <v>1600</v>
      </c>
      <c r="GP130" s="21">
        <v>2020</v>
      </c>
      <c r="GQ130" s="6"/>
      <c r="GR130" s="24">
        <v>13</v>
      </c>
      <c r="GS130" s="21">
        <v>55</v>
      </c>
      <c r="GT130" s="24">
        <v>12</v>
      </c>
      <c r="GU130" s="21">
        <v>45</v>
      </c>
      <c r="GV130" s="24">
        <v>12</v>
      </c>
      <c r="GW130" s="21">
        <v>45</v>
      </c>
      <c r="GX130" s="24">
        <v>9</v>
      </c>
      <c r="GY130" s="21">
        <v>18</v>
      </c>
      <c r="GZ130" s="24">
        <v>9</v>
      </c>
      <c r="HA130" s="21">
        <v>18</v>
      </c>
      <c r="HB130" s="24">
        <v>9</v>
      </c>
      <c r="HC130" s="21">
        <v>18</v>
      </c>
      <c r="HD130" s="24">
        <v>8</v>
      </c>
      <c r="HE130" s="21">
        <v>18</v>
      </c>
      <c r="HF130" s="9"/>
      <c r="HG130" s="21">
        <v>74</v>
      </c>
      <c r="HH130" s="21">
        <v>132</v>
      </c>
      <c r="HI130" s="21">
        <v>167</v>
      </c>
      <c r="HJ130" s="21">
        <v>36.5</v>
      </c>
      <c r="HK130" s="21">
        <v>2</v>
      </c>
      <c r="HL130" s="21">
        <v>79.2</v>
      </c>
      <c r="HM130" s="21">
        <v>0.4</v>
      </c>
      <c r="HN130" s="21">
        <v>5</v>
      </c>
      <c r="HO130" s="21">
        <v>33</v>
      </c>
      <c r="HP130" s="21">
        <v>20.48</v>
      </c>
      <c r="HQ130" s="21">
        <v>5.68</v>
      </c>
      <c r="HR130" s="21">
        <v>132</v>
      </c>
      <c r="HS130" s="21">
        <v>18</v>
      </c>
      <c r="HT130" s="21">
        <v>12.1</v>
      </c>
      <c r="HU130" s="21">
        <v>15</v>
      </c>
      <c r="HV130" s="6"/>
    </row>
    <row r="131" spans="1:239" ht="15.75" customHeight="1" x14ac:dyDescent="0.3">
      <c r="A131" s="3">
        <v>115</v>
      </c>
      <c r="B131" s="21" t="s">
        <v>874</v>
      </c>
      <c r="C131" s="22">
        <v>41355</v>
      </c>
      <c r="D131" s="22">
        <v>41355</v>
      </c>
      <c r="E131" s="21">
        <f t="shared" si="561"/>
        <v>0</v>
      </c>
      <c r="F131" s="21"/>
      <c r="G131" s="21" t="s">
        <v>432</v>
      </c>
      <c r="H131" s="23">
        <v>22183</v>
      </c>
      <c r="I131" s="21">
        <v>53</v>
      </c>
      <c r="J131" s="21">
        <v>110</v>
      </c>
      <c r="K131" s="21">
        <v>176</v>
      </c>
      <c r="L131" s="21" t="s">
        <v>1102</v>
      </c>
      <c r="M131" s="21">
        <v>80</v>
      </c>
      <c r="N131" s="21">
        <v>92.5</v>
      </c>
      <c r="O131" s="21">
        <v>22</v>
      </c>
      <c r="P131" s="21" t="s">
        <v>695</v>
      </c>
      <c r="Q131" s="21">
        <v>1</v>
      </c>
      <c r="R131" s="21">
        <v>46</v>
      </c>
      <c r="S131" s="21" t="s">
        <v>272</v>
      </c>
      <c r="T131" s="21">
        <v>1</v>
      </c>
      <c r="U131" s="21">
        <v>16</v>
      </c>
      <c r="V131" s="21">
        <v>15</v>
      </c>
      <c r="W131" s="21">
        <v>5</v>
      </c>
      <c r="X131" s="6"/>
      <c r="Y131" s="24" t="s">
        <v>513</v>
      </c>
      <c r="Z131" s="21" t="s">
        <v>497</v>
      </c>
      <c r="AA131" s="25">
        <v>1</v>
      </c>
      <c r="AB131" s="25"/>
      <c r="AC131" s="21" t="s">
        <v>249</v>
      </c>
      <c r="AD131" s="21"/>
      <c r="AE131" s="21" t="s">
        <v>249</v>
      </c>
      <c r="AF131" s="21"/>
      <c r="AG131" s="21" t="s">
        <v>246</v>
      </c>
      <c r="AH131" s="21" t="s">
        <v>246</v>
      </c>
      <c r="AI131" s="21" t="s">
        <v>246</v>
      </c>
      <c r="AJ131" s="21" t="s">
        <v>246</v>
      </c>
      <c r="AK131" s="21">
        <v>525</v>
      </c>
      <c r="AL131" s="6"/>
      <c r="AM131" s="26" t="s">
        <v>250</v>
      </c>
      <c r="AN131" s="26" t="s">
        <v>274</v>
      </c>
      <c r="AO131" s="27">
        <v>26</v>
      </c>
      <c r="AP131" s="21">
        <v>39</v>
      </c>
      <c r="AQ131" s="21">
        <v>85</v>
      </c>
      <c r="AR131" s="21">
        <v>70.2</v>
      </c>
      <c r="AS131" s="21">
        <v>64.760000000000005</v>
      </c>
      <c r="AT131" s="21">
        <v>56.33</v>
      </c>
      <c r="AU131" s="21">
        <v>35.4</v>
      </c>
      <c r="AV131" s="21">
        <v>19.96</v>
      </c>
      <c r="AW131" s="21">
        <v>10.77</v>
      </c>
      <c r="AX131" s="28">
        <f t="shared" si="562"/>
        <v>0.5</v>
      </c>
      <c r="AY131" s="28">
        <f t="shared" si="563"/>
        <v>0.80810142669894769</v>
      </c>
      <c r="AZ131" s="28">
        <f t="shared" si="564"/>
        <v>0.45627891355888206</v>
      </c>
      <c r="BA131" s="28">
        <f t="shared" ref="BA131:BB131" si="588">LOGEST(AP131:AQ131,AP$5:AQ$5)-1</f>
        <v>1.1794871794871802</v>
      </c>
      <c r="BB131" s="28">
        <f t="shared" si="588"/>
        <v>-0.17411764705882338</v>
      </c>
      <c r="BC131" s="28">
        <f t="shared" si="566"/>
        <v>0.34164078649987428</v>
      </c>
      <c r="BD131" s="28">
        <f t="shared" ref="BD131:BF131" si="589">((AP131/AO131)*100)-100</f>
        <v>50</v>
      </c>
      <c r="BE131" s="28">
        <f t="shared" si="589"/>
        <v>117.94871794871793</v>
      </c>
      <c r="BF131" s="28">
        <f t="shared" si="589"/>
        <v>-17.411764705882348</v>
      </c>
      <c r="BG131" s="28">
        <f t="shared" si="568"/>
        <v>226.92307692307691</v>
      </c>
      <c r="BH131" s="28">
        <f t="shared" si="569"/>
        <v>170</v>
      </c>
      <c r="BI131" s="28">
        <f t="shared" si="570"/>
        <v>80</v>
      </c>
      <c r="BJ131" s="3">
        <f t="shared" ref="BJ131:BL131" si="590">AP131-AO131</f>
        <v>13</v>
      </c>
      <c r="BK131" s="3">
        <f t="shared" si="590"/>
        <v>46</v>
      </c>
      <c r="BL131" s="3">
        <f t="shared" si="590"/>
        <v>-14.799999999999997</v>
      </c>
      <c r="BM131" s="3">
        <f t="shared" si="572"/>
        <v>59</v>
      </c>
      <c r="BN131" s="3">
        <f t="shared" si="573"/>
        <v>44.2</v>
      </c>
      <c r="BO131" s="3">
        <f t="shared" si="574"/>
        <v>31.200000000000003</v>
      </c>
      <c r="BP131" s="24">
        <v>309</v>
      </c>
      <c r="BQ131" s="21">
        <v>131</v>
      </c>
      <c r="BR131" s="21">
        <v>339</v>
      </c>
      <c r="BS131" s="21">
        <v>207.9</v>
      </c>
      <c r="BT131" s="21">
        <v>128</v>
      </c>
      <c r="BU131" s="21">
        <v>101.8</v>
      </c>
      <c r="BV131" s="21">
        <v>95.3</v>
      </c>
      <c r="BW131" s="24">
        <v>36</v>
      </c>
      <c r="BX131" s="21">
        <v>36</v>
      </c>
      <c r="BY131" s="21">
        <v>39.6</v>
      </c>
      <c r="BZ131" s="21">
        <v>39.4</v>
      </c>
      <c r="CA131" s="21">
        <v>38.5</v>
      </c>
      <c r="CB131" s="21">
        <v>38</v>
      </c>
      <c r="CC131" s="21">
        <v>38</v>
      </c>
      <c r="CD131" s="21">
        <v>38</v>
      </c>
      <c r="CE131" s="21">
        <v>36</v>
      </c>
      <c r="CF131" s="6"/>
      <c r="CG131" s="24" t="s">
        <v>1103</v>
      </c>
      <c r="CH131" s="21" t="s">
        <v>263</v>
      </c>
      <c r="CI131" s="21" t="s">
        <v>1025</v>
      </c>
      <c r="CJ131" s="21"/>
      <c r="CK131" s="21"/>
      <c r="CL131" s="21"/>
      <c r="CM131" s="21"/>
      <c r="CN131" s="24" t="s">
        <v>1104</v>
      </c>
      <c r="CO131" s="21" t="s">
        <v>331</v>
      </c>
      <c r="CP131" s="21" t="s">
        <v>331</v>
      </c>
      <c r="CQ131" s="21" t="s">
        <v>331</v>
      </c>
      <c r="CR131" s="21"/>
      <c r="CS131" s="21"/>
      <c r="CT131" s="21"/>
      <c r="CU131" s="24">
        <v>2</v>
      </c>
      <c r="CV131" s="21">
        <v>1</v>
      </c>
      <c r="CW131" s="21">
        <v>1</v>
      </c>
      <c r="CX131" s="21">
        <v>4</v>
      </c>
      <c r="CY131" s="21"/>
      <c r="CZ131" s="21"/>
      <c r="DA131" s="21"/>
      <c r="DB131" s="60" t="s">
        <v>1105</v>
      </c>
      <c r="DC131" s="21"/>
      <c r="DD131" s="21"/>
      <c r="DE131" s="21"/>
      <c r="DF131" s="21"/>
      <c r="DG131" s="21"/>
      <c r="DH131" s="21"/>
      <c r="DI131" s="24" t="s">
        <v>1106</v>
      </c>
      <c r="DJ131" s="21" t="s">
        <v>1107</v>
      </c>
      <c r="DK131" s="21" t="s">
        <v>1107</v>
      </c>
      <c r="DL131" s="21" t="s">
        <v>1108</v>
      </c>
      <c r="DM131" s="21" t="s">
        <v>1108</v>
      </c>
      <c r="DN131" s="21" t="s">
        <v>1108</v>
      </c>
      <c r="DO131" s="21" t="s">
        <v>1108</v>
      </c>
      <c r="DP131" s="26">
        <v>8</v>
      </c>
      <c r="DQ131" s="6"/>
      <c r="DR131" s="24">
        <v>60.1</v>
      </c>
      <c r="DS131" s="21">
        <v>90</v>
      </c>
      <c r="DT131" s="21">
        <v>101</v>
      </c>
      <c r="DU131" s="21">
        <v>114.3</v>
      </c>
      <c r="DV131" s="21">
        <v>76.8</v>
      </c>
      <c r="DW131" s="21">
        <v>133</v>
      </c>
      <c r="DX131" s="21">
        <v>70</v>
      </c>
      <c r="DY131" s="24">
        <v>0.1</v>
      </c>
      <c r="DZ131" s="21">
        <v>0.7</v>
      </c>
      <c r="EA131" s="21">
        <v>0.7</v>
      </c>
      <c r="EB131" s="21">
        <v>0.65</v>
      </c>
      <c r="EC131" s="21">
        <v>0.75</v>
      </c>
      <c r="ED131" s="21">
        <v>0.7</v>
      </c>
      <c r="EE131" s="21">
        <v>0.4</v>
      </c>
      <c r="EF131" s="78">
        <f t="shared" ref="EF131:EL131" si="591">DR131/DY131</f>
        <v>601</v>
      </c>
      <c r="EG131" s="79">
        <f t="shared" si="591"/>
        <v>128.57142857142858</v>
      </c>
      <c r="EH131" s="79">
        <f t="shared" si="591"/>
        <v>144.28571428571431</v>
      </c>
      <c r="EI131" s="79">
        <f t="shared" si="591"/>
        <v>175.84615384615384</v>
      </c>
      <c r="EJ131" s="79">
        <f t="shared" si="591"/>
        <v>102.39999999999999</v>
      </c>
      <c r="EK131" s="79">
        <f t="shared" si="591"/>
        <v>190</v>
      </c>
      <c r="EL131" s="79">
        <f t="shared" si="591"/>
        <v>175</v>
      </c>
      <c r="EM131" s="24">
        <v>1</v>
      </c>
      <c r="EN131" s="21">
        <v>1</v>
      </c>
      <c r="EO131" s="21">
        <v>1</v>
      </c>
      <c r="EP131" s="21">
        <v>1</v>
      </c>
      <c r="EQ131" s="21">
        <v>1</v>
      </c>
      <c r="ER131" s="21">
        <v>1</v>
      </c>
      <c r="ES131" s="21">
        <v>1</v>
      </c>
      <c r="ET131" s="24">
        <v>205</v>
      </c>
      <c r="EU131" s="21">
        <v>162</v>
      </c>
      <c r="EV131" s="21">
        <v>155</v>
      </c>
      <c r="EW131" s="21">
        <v>146</v>
      </c>
      <c r="EX131" s="21">
        <v>152</v>
      </c>
      <c r="EY131" s="21">
        <v>192</v>
      </c>
      <c r="EZ131" s="21">
        <v>271</v>
      </c>
      <c r="FA131" s="24">
        <v>14</v>
      </c>
      <c r="FB131" s="21">
        <v>14.5</v>
      </c>
      <c r="FC131" s="21">
        <v>18.3</v>
      </c>
      <c r="FD131" s="21">
        <v>14.2</v>
      </c>
      <c r="FE131" s="21">
        <v>14.8</v>
      </c>
      <c r="FF131" s="21">
        <v>12.1</v>
      </c>
      <c r="FG131" s="21">
        <v>11.4</v>
      </c>
      <c r="FH131" s="24">
        <v>15</v>
      </c>
      <c r="FI131" s="21">
        <v>3</v>
      </c>
      <c r="FJ131" s="21">
        <v>9</v>
      </c>
      <c r="FK131" s="21">
        <v>9</v>
      </c>
      <c r="FL131" s="21">
        <v>3</v>
      </c>
      <c r="FM131" s="21">
        <v>3</v>
      </c>
      <c r="FN131" s="21">
        <v>3</v>
      </c>
      <c r="FO131" s="24">
        <v>56</v>
      </c>
      <c r="FP131" s="21">
        <v>72</v>
      </c>
      <c r="FQ131" s="21">
        <v>84</v>
      </c>
      <c r="FR131" s="21">
        <v>82</v>
      </c>
      <c r="FS131" s="21">
        <v>79</v>
      </c>
      <c r="FT131" s="21">
        <v>77</v>
      </c>
      <c r="FU131" s="21">
        <v>87</v>
      </c>
      <c r="FV131" s="24" t="s">
        <v>804</v>
      </c>
      <c r="FW131" s="21" t="s">
        <v>834</v>
      </c>
      <c r="FX131" s="21" t="s">
        <v>834</v>
      </c>
      <c r="FY131" s="21" t="s">
        <v>803</v>
      </c>
      <c r="FZ131" s="21">
        <v>0</v>
      </c>
      <c r="GA131" s="21" t="s">
        <v>834</v>
      </c>
      <c r="GB131" s="21" t="s">
        <v>834</v>
      </c>
      <c r="GC131" s="24">
        <v>510</v>
      </c>
      <c r="GD131" s="21">
        <v>582</v>
      </c>
      <c r="GE131" s="21">
        <v>638</v>
      </c>
      <c r="GF131" s="21">
        <v>498</v>
      </c>
      <c r="GG131" s="21">
        <v>400</v>
      </c>
      <c r="GH131" s="21">
        <v>329</v>
      </c>
      <c r="GI131" s="21">
        <v>330</v>
      </c>
      <c r="GJ131" s="24">
        <v>500</v>
      </c>
      <c r="GK131" s="21">
        <v>1880</v>
      </c>
      <c r="GL131" s="21">
        <v>1290</v>
      </c>
      <c r="GM131" s="21">
        <v>685</v>
      </c>
      <c r="GN131" s="21">
        <v>1070</v>
      </c>
      <c r="GO131" s="21">
        <v>880</v>
      </c>
      <c r="GP131" s="21">
        <v>900</v>
      </c>
      <c r="GQ131" s="6"/>
      <c r="GR131" s="24">
        <v>15</v>
      </c>
      <c r="GS131" s="21">
        <v>80</v>
      </c>
      <c r="GT131" s="24">
        <v>18</v>
      </c>
      <c r="GU131" s="21">
        <v>90</v>
      </c>
      <c r="GV131" s="24">
        <v>17</v>
      </c>
      <c r="GW131" s="21">
        <v>90</v>
      </c>
      <c r="GX131" s="24">
        <v>18</v>
      </c>
      <c r="GY131" s="21">
        <v>90</v>
      </c>
      <c r="GZ131" s="24">
        <v>15</v>
      </c>
      <c r="HA131" s="21">
        <v>80</v>
      </c>
      <c r="HB131" s="24">
        <v>18</v>
      </c>
      <c r="HC131" s="21">
        <v>90</v>
      </c>
      <c r="HD131" s="24">
        <v>17</v>
      </c>
      <c r="HE131" s="21">
        <v>90</v>
      </c>
      <c r="HF131" s="6"/>
      <c r="HG131" s="21">
        <v>53</v>
      </c>
      <c r="HH131" s="21">
        <v>107</v>
      </c>
      <c r="HI131" s="21">
        <v>98</v>
      </c>
      <c r="HJ131" s="21">
        <v>39.6</v>
      </c>
      <c r="HK131" s="21">
        <v>1</v>
      </c>
      <c r="HL131" s="21">
        <v>58.8</v>
      </c>
      <c r="HM131" s="21">
        <v>1</v>
      </c>
      <c r="HN131" s="21">
        <v>15</v>
      </c>
      <c r="HO131" s="21">
        <v>124.36</v>
      </c>
      <c r="HP131" s="21">
        <v>5</v>
      </c>
      <c r="HQ131" s="21">
        <v>3.44</v>
      </c>
      <c r="HR131" s="21">
        <v>120.7</v>
      </c>
      <c r="HS131" s="21">
        <v>24.1</v>
      </c>
      <c r="HT131" s="21">
        <v>14.5</v>
      </c>
      <c r="HU131" s="21">
        <v>8</v>
      </c>
      <c r="HV131" s="6"/>
    </row>
    <row r="132" spans="1:239" ht="15.75" customHeight="1" x14ac:dyDescent="0.3">
      <c r="A132" s="3">
        <v>116</v>
      </c>
      <c r="B132" s="21" t="s">
        <v>431</v>
      </c>
      <c r="C132" s="22">
        <v>41358</v>
      </c>
      <c r="D132" s="22">
        <v>41361</v>
      </c>
      <c r="E132" s="21">
        <f t="shared" si="561"/>
        <v>3</v>
      </c>
      <c r="F132" s="21"/>
      <c r="G132" s="21" t="s">
        <v>432</v>
      </c>
      <c r="H132" s="23">
        <v>15960</v>
      </c>
      <c r="I132" s="21">
        <v>69</v>
      </c>
      <c r="J132" s="21">
        <v>176</v>
      </c>
      <c r="K132" s="21">
        <v>80</v>
      </c>
      <c r="L132" s="21" t="s">
        <v>1109</v>
      </c>
      <c r="M132" s="21">
        <v>102</v>
      </c>
      <c r="N132" s="21">
        <v>98.8</v>
      </c>
      <c r="O132" s="21">
        <v>17</v>
      </c>
      <c r="P132" s="21" t="s">
        <v>548</v>
      </c>
      <c r="Q132" s="21">
        <v>2</v>
      </c>
      <c r="R132" s="21">
        <v>17</v>
      </c>
      <c r="S132" s="21" t="s">
        <v>548</v>
      </c>
      <c r="T132" s="21">
        <v>2</v>
      </c>
      <c r="U132" s="21">
        <v>17</v>
      </c>
      <c r="V132" s="21">
        <v>17</v>
      </c>
      <c r="W132" s="21">
        <v>8</v>
      </c>
      <c r="X132" s="6"/>
      <c r="Y132" s="24" t="s">
        <v>513</v>
      </c>
      <c r="Z132" s="21" t="s">
        <v>1110</v>
      </c>
      <c r="AA132" s="25">
        <v>1</v>
      </c>
      <c r="AB132" s="25"/>
      <c r="AC132" s="21" t="s">
        <v>246</v>
      </c>
      <c r="AD132" s="21" t="s">
        <v>247</v>
      </c>
      <c r="AE132" s="21" t="s">
        <v>246</v>
      </c>
      <c r="AF132" s="21" t="s">
        <v>248</v>
      </c>
      <c r="AG132" s="21" t="s">
        <v>246</v>
      </c>
      <c r="AH132" s="21" t="s">
        <v>246</v>
      </c>
      <c r="AI132" s="21" t="s">
        <v>246</v>
      </c>
      <c r="AJ132" s="21" t="s">
        <v>246</v>
      </c>
      <c r="AK132" s="21">
        <v>2</v>
      </c>
      <c r="AL132" s="6"/>
      <c r="AM132" s="26" t="s">
        <v>250</v>
      </c>
      <c r="AN132" s="26" t="s">
        <v>251</v>
      </c>
      <c r="AO132" s="27">
        <v>12.6</v>
      </c>
      <c r="AP132" s="21">
        <v>29</v>
      </c>
      <c r="AQ132" s="21">
        <v>76.95</v>
      </c>
      <c r="AR132" s="21">
        <v>70</v>
      </c>
      <c r="AS132" s="21">
        <v>94</v>
      </c>
      <c r="AT132" s="21">
        <v>55.59</v>
      </c>
      <c r="AU132" s="21">
        <v>40.68</v>
      </c>
      <c r="AV132" s="21">
        <v>39</v>
      </c>
      <c r="AW132" s="21">
        <v>26.56</v>
      </c>
      <c r="AX132" s="28">
        <f t="shared" si="562"/>
        <v>1.3015873015873036</v>
      </c>
      <c r="AY132" s="28">
        <f t="shared" si="563"/>
        <v>1.4712634131437423</v>
      </c>
      <c r="AZ132" s="28">
        <f t="shared" si="564"/>
        <v>0.84416302846591162</v>
      </c>
      <c r="BA132" s="28">
        <f t="shared" ref="BA132:BB132" si="592">LOGEST(AP132:AQ132,AP$5:AQ$5)-1</f>
        <v>1.6534482758620692</v>
      </c>
      <c r="BB132" s="28">
        <f t="shared" si="592"/>
        <v>-9.0318388564002205E-2</v>
      </c>
      <c r="BC132" s="28">
        <f t="shared" si="566"/>
        <v>0.55363866566466391</v>
      </c>
      <c r="BD132" s="28">
        <f t="shared" ref="BD132:BF132" si="593">((AP132/AO132)*100)-100</f>
        <v>130.15873015873018</v>
      </c>
      <c r="BE132" s="28">
        <f t="shared" si="593"/>
        <v>165.34482758620692</v>
      </c>
      <c r="BF132" s="28">
        <f t="shared" si="593"/>
        <v>-9.0318388564002703</v>
      </c>
      <c r="BG132" s="28">
        <f t="shared" si="568"/>
        <v>510.71428571428578</v>
      </c>
      <c r="BH132" s="28">
        <f t="shared" si="569"/>
        <v>455.55555555555554</v>
      </c>
      <c r="BI132" s="28">
        <f t="shared" si="570"/>
        <v>141.37931034482759</v>
      </c>
      <c r="BJ132" s="3">
        <f t="shared" ref="BJ132:BL132" si="594">AP132-AO132</f>
        <v>16.399999999999999</v>
      </c>
      <c r="BK132" s="3">
        <f t="shared" si="594"/>
        <v>47.95</v>
      </c>
      <c r="BL132" s="3">
        <f t="shared" si="594"/>
        <v>-6.9500000000000028</v>
      </c>
      <c r="BM132" s="3">
        <f t="shared" si="572"/>
        <v>64.350000000000009</v>
      </c>
      <c r="BN132" s="3">
        <f t="shared" si="573"/>
        <v>57.4</v>
      </c>
      <c r="BO132" s="3">
        <f t="shared" si="574"/>
        <v>41</v>
      </c>
      <c r="BP132" s="24"/>
      <c r="BQ132" s="21"/>
      <c r="BR132" s="21">
        <v>462.6</v>
      </c>
      <c r="BS132" s="21">
        <v>317</v>
      </c>
      <c r="BT132" s="21">
        <v>308.8</v>
      </c>
      <c r="BU132" s="21"/>
      <c r="BV132" s="21"/>
      <c r="BW132" s="24">
        <v>39.1</v>
      </c>
      <c r="BX132" s="21">
        <v>36</v>
      </c>
      <c r="BY132" s="21">
        <v>36</v>
      </c>
      <c r="BZ132" s="21">
        <v>37</v>
      </c>
      <c r="CA132" s="21">
        <v>36</v>
      </c>
      <c r="CB132" s="21">
        <v>38</v>
      </c>
      <c r="CC132" s="21">
        <v>38</v>
      </c>
      <c r="CD132" s="21">
        <v>37.5</v>
      </c>
      <c r="CE132" s="21">
        <v>38.5</v>
      </c>
      <c r="CF132" s="6"/>
      <c r="CG132" s="24" t="s">
        <v>1111</v>
      </c>
      <c r="CH132" s="21"/>
      <c r="CI132" s="21"/>
      <c r="CJ132" s="21"/>
      <c r="CK132" s="21"/>
      <c r="CL132" s="21" t="s">
        <v>914</v>
      </c>
      <c r="CM132" s="21"/>
      <c r="CN132" s="24" t="s">
        <v>1112</v>
      </c>
      <c r="CO132" s="21"/>
      <c r="CP132" s="21"/>
      <c r="CQ132" s="21"/>
      <c r="CR132" s="21"/>
      <c r="CS132" s="21" t="s">
        <v>331</v>
      </c>
      <c r="CT132" s="21"/>
      <c r="CU132" s="24">
        <v>2</v>
      </c>
      <c r="CV132" s="21"/>
      <c r="CW132" s="21"/>
      <c r="CX132" s="21"/>
      <c r="CY132" s="21"/>
      <c r="CZ132" s="21">
        <v>2</v>
      </c>
      <c r="DA132" s="21"/>
      <c r="DB132" s="24" t="s">
        <v>1113</v>
      </c>
      <c r="DC132" s="21"/>
      <c r="DD132" s="21"/>
      <c r="DE132" s="21"/>
      <c r="DF132" s="21"/>
      <c r="DG132" s="21"/>
      <c r="DH132" s="21"/>
      <c r="DI132" s="24" t="s">
        <v>787</v>
      </c>
      <c r="DJ132" s="21" t="s">
        <v>1114</v>
      </c>
      <c r="DK132" s="21" t="s">
        <v>1115</v>
      </c>
      <c r="DL132" s="21" t="s">
        <v>1116</v>
      </c>
      <c r="DM132" s="21" t="s">
        <v>1117</v>
      </c>
      <c r="DN132" s="21" t="s">
        <v>400</v>
      </c>
      <c r="DO132" s="21" t="s">
        <v>400</v>
      </c>
      <c r="DP132" s="26">
        <v>9</v>
      </c>
      <c r="DQ132" s="6"/>
      <c r="DR132" s="24">
        <v>79.3</v>
      </c>
      <c r="DS132" s="21">
        <v>62.3</v>
      </c>
      <c r="DT132" s="21">
        <v>144.5</v>
      </c>
      <c r="DU132" s="21">
        <v>92.3</v>
      </c>
      <c r="DV132" s="21">
        <v>84.3</v>
      </c>
      <c r="DW132" s="21">
        <v>80.7</v>
      </c>
      <c r="DX132" s="21">
        <v>92.8</v>
      </c>
      <c r="DY132" s="24">
        <v>0.9</v>
      </c>
      <c r="DZ132" s="21">
        <v>0.5</v>
      </c>
      <c r="EA132" s="21">
        <v>0.4</v>
      </c>
      <c r="EB132" s="21">
        <v>0.4</v>
      </c>
      <c r="EC132" s="21">
        <v>0.4</v>
      </c>
      <c r="ED132" s="21">
        <v>0.4</v>
      </c>
      <c r="EE132" s="21">
        <v>0.4</v>
      </c>
      <c r="EF132" s="78">
        <f t="shared" ref="EF132:EL132" si="595">DR132/DY132</f>
        <v>88.1111111111111</v>
      </c>
      <c r="EG132" s="79">
        <f t="shared" si="595"/>
        <v>124.6</v>
      </c>
      <c r="EH132" s="79">
        <f t="shared" si="595"/>
        <v>361.25</v>
      </c>
      <c r="EI132" s="79">
        <f t="shared" si="595"/>
        <v>230.74999999999997</v>
      </c>
      <c r="EJ132" s="79">
        <f t="shared" si="595"/>
        <v>210.74999999999997</v>
      </c>
      <c r="EK132" s="79">
        <f t="shared" si="595"/>
        <v>201.75</v>
      </c>
      <c r="EL132" s="79">
        <f t="shared" si="595"/>
        <v>231.99999999999997</v>
      </c>
      <c r="EM132" s="24">
        <v>1</v>
      </c>
      <c r="EN132" s="21">
        <v>1</v>
      </c>
      <c r="EO132" s="21">
        <v>1</v>
      </c>
      <c r="EP132" s="21">
        <v>1</v>
      </c>
      <c r="EQ132" s="21">
        <v>1</v>
      </c>
      <c r="ER132" s="21">
        <v>1</v>
      </c>
      <c r="ES132" s="21">
        <v>1</v>
      </c>
      <c r="ET132" s="24">
        <v>113</v>
      </c>
      <c r="EU132" s="21">
        <v>128</v>
      </c>
      <c r="EV132" s="21">
        <v>114</v>
      </c>
      <c r="EW132" s="21">
        <v>72</v>
      </c>
      <c r="EX132" s="21">
        <v>23</v>
      </c>
      <c r="EY132" s="21">
        <v>4</v>
      </c>
      <c r="EZ132" s="21">
        <v>173</v>
      </c>
      <c r="FA132" s="24">
        <v>25.6</v>
      </c>
      <c r="FB132" s="21">
        <v>25.6</v>
      </c>
      <c r="FC132" s="21">
        <v>29.9</v>
      </c>
      <c r="FD132" s="21">
        <v>13.6</v>
      </c>
      <c r="FE132" s="21">
        <v>10.4</v>
      </c>
      <c r="FF132" s="21">
        <v>10.4</v>
      </c>
      <c r="FG132" s="21">
        <v>8</v>
      </c>
      <c r="FH132" s="24">
        <v>3</v>
      </c>
      <c r="FI132" s="21">
        <v>3</v>
      </c>
      <c r="FJ132" s="21">
        <v>3</v>
      </c>
      <c r="FK132" s="21">
        <v>3</v>
      </c>
      <c r="FL132" s="21">
        <v>3</v>
      </c>
      <c r="FM132" s="21">
        <v>3</v>
      </c>
      <c r="FN132" s="21">
        <v>3</v>
      </c>
      <c r="FO132" s="24">
        <v>69</v>
      </c>
      <c r="FP132" s="21">
        <v>70</v>
      </c>
      <c r="FQ132" s="21">
        <v>73</v>
      </c>
      <c r="FR132" s="21">
        <v>73</v>
      </c>
      <c r="FS132" s="21">
        <v>81</v>
      </c>
      <c r="FT132" s="21">
        <v>74</v>
      </c>
      <c r="FU132" s="21">
        <v>71</v>
      </c>
      <c r="FV132" s="24" t="s">
        <v>310</v>
      </c>
      <c r="FW132" s="21" t="s">
        <v>403</v>
      </c>
      <c r="FX132" s="21" t="s">
        <v>321</v>
      </c>
      <c r="FY132" s="21" t="s">
        <v>378</v>
      </c>
      <c r="FZ132" s="21" t="s">
        <v>322</v>
      </c>
      <c r="GA132" s="21" t="s">
        <v>310</v>
      </c>
      <c r="GB132" s="21" t="s">
        <v>321</v>
      </c>
      <c r="GC132" s="24">
        <v>140</v>
      </c>
      <c r="GD132" s="21">
        <v>253</v>
      </c>
      <c r="GE132" s="21">
        <v>325</v>
      </c>
      <c r="GF132" s="21">
        <v>280</v>
      </c>
      <c r="GG132" s="21">
        <v>290</v>
      </c>
      <c r="GH132" s="21">
        <v>362</v>
      </c>
      <c r="GI132" s="21">
        <v>338</v>
      </c>
      <c r="GJ132" s="24">
        <v>619</v>
      </c>
      <c r="GK132" s="21">
        <v>470</v>
      </c>
      <c r="GL132" s="21">
        <v>820</v>
      </c>
      <c r="GM132" s="21">
        <v>1035</v>
      </c>
      <c r="GN132" s="21">
        <v>690</v>
      </c>
      <c r="GO132" s="21">
        <v>930</v>
      </c>
      <c r="GP132" s="21">
        <v>1200</v>
      </c>
      <c r="GQ132" s="6"/>
      <c r="GR132" s="24">
        <v>20</v>
      </c>
      <c r="GS132" s="21">
        <v>90</v>
      </c>
      <c r="GT132" s="24">
        <v>19</v>
      </c>
      <c r="GU132" s="21">
        <v>90</v>
      </c>
      <c r="GV132" s="24">
        <v>17</v>
      </c>
      <c r="GW132" s="21">
        <v>90</v>
      </c>
      <c r="GX132" s="24">
        <v>19</v>
      </c>
      <c r="GY132" s="21">
        <v>90</v>
      </c>
      <c r="GZ132" s="24">
        <v>19</v>
      </c>
      <c r="HA132" s="21">
        <v>90</v>
      </c>
      <c r="HB132" s="24">
        <v>20</v>
      </c>
      <c r="HC132" s="21">
        <v>90</v>
      </c>
      <c r="HD132" s="24">
        <v>16</v>
      </c>
      <c r="HE132" s="21">
        <v>90</v>
      </c>
      <c r="HF132" s="9"/>
      <c r="HG132" s="21">
        <v>69</v>
      </c>
      <c r="HH132" s="21">
        <v>123</v>
      </c>
      <c r="HI132" s="21">
        <v>95</v>
      </c>
      <c r="HJ132" s="21">
        <v>39.1</v>
      </c>
      <c r="HK132" s="21">
        <v>1</v>
      </c>
      <c r="HL132" s="21">
        <v>42.9</v>
      </c>
      <c r="HM132" s="21">
        <v>0.7</v>
      </c>
      <c r="HN132" s="21">
        <v>20</v>
      </c>
      <c r="HO132" s="21">
        <v>33.33</v>
      </c>
      <c r="HP132" s="21">
        <v>22.3</v>
      </c>
      <c r="HQ132" s="21">
        <v>5.75</v>
      </c>
      <c r="HR132" s="21">
        <v>138.9</v>
      </c>
      <c r="HS132" s="21">
        <v>15.9</v>
      </c>
      <c r="HT132" s="21">
        <v>16</v>
      </c>
      <c r="HU132" s="21">
        <v>3</v>
      </c>
      <c r="HV132" s="6"/>
    </row>
    <row r="133" spans="1:239" ht="15.75" customHeight="1" x14ac:dyDescent="0.3">
      <c r="A133" s="3">
        <v>117</v>
      </c>
      <c r="B133" s="21" t="s">
        <v>635</v>
      </c>
      <c r="C133" s="22">
        <v>41367</v>
      </c>
      <c r="D133" s="22">
        <v>41367</v>
      </c>
      <c r="E133" s="21">
        <f t="shared" si="561"/>
        <v>0</v>
      </c>
      <c r="F133" s="21"/>
      <c r="G133" s="21" t="s">
        <v>599</v>
      </c>
      <c r="H133" s="23">
        <v>20333</v>
      </c>
      <c r="I133" s="21">
        <v>58</v>
      </c>
      <c r="J133" s="21">
        <v>190</v>
      </c>
      <c r="K133" s="21">
        <v>78</v>
      </c>
      <c r="L133" s="21" t="s">
        <v>919</v>
      </c>
      <c r="M133" s="21">
        <v>49</v>
      </c>
      <c r="N133" s="21">
        <v>43.8</v>
      </c>
      <c r="O133" s="21">
        <v>5</v>
      </c>
      <c r="P133" s="21" t="s">
        <v>1118</v>
      </c>
      <c r="Q133" s="21">
        <v>1</v>
      </c>
      <c r="R133" s="21">
        <v>15</v>
      </c>
      <c r="S133" s="21" t="s">
        <v>272</v>
      </c>
      <c r="T133" s="21">
        <v>1</v>
      </c>
      <c r="U133" s="21">
        <v>0</v>
      </c>
      <c r="V133" s="21">
        <v>3</v>
      </c>
      <c r="W133" s="21">
        <v>0</v>
      </c>
      <c r="X133" s="6"/>
      <c r="Y133" s="24" t="s">
        <v>884</v>
      </c>
      <c r="Z133" s="21" t="s">
        <v>549</v>
      </c>
      <c r="AA133" s="25">
        <v>2</v>
      </c>
      <c r="AB133" s="25" t="s">
        <v>486</v>
      </c>
      <c r="AC133" s="21" t="s">
        <v>249</v>
      </c>
      <c r="AD133" s="21"/>
      <c r="AE133" s="21" t="s">
        <v>246</v>
      </c>
      <c r="AF133" s="21" t="s">
        <v>248</v>
      </c>
      <c r="AG133" s="21" t="s">
        <v>249</v>
      </c>
      <c r="AH133" s="21" t="s">
        <v>249</v>
      </c>
      <c r="AI133" s="21" t="s">
        <v>249</v>
      </c>
      <c r="AJ133" s="21" t="s">
        <v>246</v>
      </c>
      <c r="AK133" s="21">
        <v>47.36</v>
      </c>
      <c r="AL133" s="6"/>
      <c r="AM133" s="26" t="s">
        <v>1119</v>
      </c>
      <c r="AN133" s="26"/>
      <c r="AO133" s="27">
        <v>47.36</v>
      </c>
      <c r="AP133" s="21">
        <v>43.47</v>
      </c>
      <c r="AQ133" s="21">
        <v>37.24</v>
      </c>
      <c r="AR133" s="21">
        <v>30.86</v>
      </c>
      <c r="AS133" s="21">
        <v>21.3</v>
      </c>
      <c r="AT133" s="21">
        <v>9.34</v>
      </c>
      <c r="AU133" s="21">
        <v>3.9</v>
      </c>
      <c r="AV133" s="21"/>
      <c r="AW133" s="21"/>
      <c r="AX133" s="28">
        <f t="shared" si="562"/>
        <v>-8.2136824324324231E-2</v>
      </c>
      <c r="AY133" s="28">
        <f t="shared" si="563"/>
        <v>-0.1132545080083196</v>
      </c>
      <c r="AZ133" s="28">
        <f t="shared" si="564"/>
        <v>-0.13408099486499203</v>
      </c>
      <c r="BA133" s="28">
        <f t="shared" ref="BA133:BB133" si="596">LOGEST(AP133:AQ133,AP$5:AQ$5)-1</f>
        <v>-0.14331723027375232</v>
      </c>
      <c r="BB133" s="28">
        <f t="shared" si="596"/>
        <v>-0.17132116004296449</v>
      </c>
      <c r="BC133" s="28">
        <f t="shared" si="566"/>
        <v>-0.15743553135209465</v>
      </c>
      <c r="BD133" s="28">
        <f t="shared" ref="BD133:BF133" si="597">((AP133/AO133)*100)-100</f>
        <v>-8.2136824324324351</v>
      </c>
      <c r="BE133" s="28">
        <f t="shared" si="597"/>
        <v>-14.331723027375205</v>
      </c>
      <c r="BF133" s="28">
        <f t="shared" si="597"/>
        <v>-17.132116004296464</v>
      </c>
      <c r="BG133" s="28">
        <f t="shared" si="568"/>
        <v>-21.368243243243228</v>
      </c>
      <c r="BH133" s="28">
        <f t="shared" si="569"/>
        <v>-34.839527027027032</v>
      </c>
      <c r="BI133" s="28">
        <f t="shared" si="570"/>
        <v>-29.008511617207262</v>
      </c>
      <c r="BJ133" s="3">
        <f t="shared" ref="BJ133:BL133" si="598">AP133-AO133</f>
        <v>-3.8900000000000006</v>
      </c>
      <c r="BK133" s="3">
        <f t="shared" si="598"/>
        <v>-6.2299999999999969</v>
      </c>
      <c r="BL133" s="3">
        <f t="shared" si="598"/>
        <v>-6.3800000000000026</v>
      </c>
      <c r="BM133" s="3">
        <f t="shared" si="572"/>
        <v>-10.119999999999997</v>
      </c>
      <c r="BN133" s="3">
        <f t="shared" si="573"/>
        <v>-16.5</v>
      </c>
      <c r="BO133" s="3">
        <f t="shared" si="574"/>
        <v>-12.61</v>
      </c>
      <c r="BP133" s="24">
        <v>296.2</v>
      </c>
      <c r="BQ133" s="21">
        <v>278.3</v>
      </c>
      <c r="BR133" s="21">
        <v>218.3</v>
      </c>
      <c r="BS133" s="21">
        <v>136.6</v>
      </c>
      <c r="BT133" s="21">
        <v>88</v>
      </c>
      <c r="BU133" s="21"/>
      <c r="BV133" s="21"/>
      <c r="BW133" s="24">
        <v>36.1</v>
      </c>
      <c r="BX133" s="21">
        <v>36.9</v>
      </c>
      <c r="BY133" s="21">
        <v>36</v>
      </c>
      <c r="BZ133" s="21">
        <v>36</v>
      </c>
      <c r="CA133" s="21">
        <v>36.6</v>
      </c>
      <c r="CB133" s="21">
        <v>37</v>
      </c>
      <c r="CC133" s="21">
        <v>36</v>
      </c>
      <c r="CD133" s="21"/>
      <c r="CE133" s="21"/>
      <c r="CF133" s="6"/>
      <c r="CG133" s="24" t="s">
        <v>871</v>
      </c>
      <c r="CH133" s="21"/>
      <c r="CI133" s="21" t="s">
        <v>1120</v>
      </c>
      <c r="CJ133" s="21"/>
      <c r="CK133" s="21"/>
      <c r="CL133" s="21"/>
      <c r="CM133" s="21"/>
      <c r="CN133" s="24" t="s">
        <v>331</v>
      </c>
      <c r="CO133" s="21"/>
      <c r="CP133" s="21" t="s">
        <v>331</v>
      </c>
      <c r="CQ133" s="21"/>
      <c r="CR133" s="21"/>
      <c r="CS133" s="21"/>
      <c r="CT133" s="21"/>
      <c r="CU133" s="24">
        <v>1</v>
      </c>
      <c r="CV133" s="21"/>
      <c r="CW133" s="21">
        <v>0</v>
      </c>
      <c r="CX133" s="21"/>
      <c r="CY133" s="21"/>
      <c r="CZ133" s="21"/>
      <c r="DA133" s="21"/>
      <c r="DB133" s="24" t="s">
        <v>331</v>
      </c>
      <c r="DC133" s="21"/>
      <c r="DD133" s="21" t="s">
        <v>331</v>
      </c>
      <c r="DE133" s="21"/>
      <c r="DF133" s="21"/>
      <c r="DG133" s="21"/>
      <c r="DH133" s="21"/>
      <c r="DI133" s="24" t="s">
        <v>1121</v>
      </c>
      <c r="DJ133" s="21" t="s">
        <v>1122</v>
      </c>
      <c r="DK133" s="21" t="s">
        <v>833</v>
      </c>
      <c r="DL133" s="21" t="s">
        <v>833</v>
      </c>
      <c r="DM133" s="21" t="s">
        <v>833</v>
      </c>
      <c r="DN133" s="21"/>
      <c r="DO133" s="21"/>
      <c r="DP133" s="26" t="s">
        <v>607</v>
      </c>
      <c r="DQ133" s="6"/>
      <c r="DR133" s="24">
        <v>50.4</v>
      </c>
      <c r="DS133" s="21">
        <v>68.7</v>
      </c>
      <c r="DT133" s="21">
        <v>59.6</v>
      </c>
      <c r="DU133" s="21">
        <v>86.2</v>
      </c>
      <c r="DV133" s="21">
        <v>73</v>
      </c>
      <c r="DW133" s="21"/>
      <c r="DX133" s="21"/>
      <c r="DY133" s="24">
        <v>0.45</v>
      </c>
      <c r="DZ133" s="21">
        <v>0.5</v>
      </c>
      <c r="EA133" s="21">
        <v>0.9</v>
      </c>
      <c r="EB133" s="21">
        <v>0.45</v>
      </c>
      <c r="EC133" s="21">
        <v>0.4</v>
      </c>
      <c r="ED133" s="21"/>
      <c r="EE133" s="21"/>
      <c r="EF133" s="78">
        <f t="shared" ref="EF133:EJ133" si="599">DR133/DY133</f>
        <v>112</v>
      </c>
      <c r="EG133" s="79">
        <f t="shared" si="599"/>
        <v>137.4</v>
      </c>
      <c r="EH133" s="79">
        <f t="shared" si="599"/>
        <v>66.222222222222229</v>
      </c>
      <c r="EI133" s="79">
        <f t="shared" si="599"/>
        <v>191.55555555555557</v>
      </c>
      <c r="EJ133" s="79">
        <f t="shared" si="599"/>
        <v>182.5</v>
      </c>
      <c r="EK133" s="79"/>
      <c r="EL133" s="79"/>
      <c r="EM133" s="24">
        <v>0</v>
      </c>
      <c r="EN133" s="21">
        <v>0</v>
      </c>
      <c r="EO133" s="21">
        <v>0</v>
      </c>
      <c r="EP133" s="21">
        <v>0</v>
      </c>
      <c r="EQ133" s="21">
        <v>0</v>
      </c>
      <c r="ER133" s="21"/>
      <c r="ES133" s="21"/>
      <c r="ET133" s="24">
        <v>368</v>
      </c>
      <c r="EU133" s="21">
        <v>405</v>
      </c>
      <c r="EV133" s="21">
        <v>583</v>
      </c>
      <c r="EW133" s="21">
        <v>500</v>
      </c>
      <c r="EX133" s="21">
        <v>522</v>
      </c>
      <c r="EY133" s="21"/>
      <c r="EZ133" s="21"/>
      <c r="FA133" s="24">
        <v>8</v>
      </c>
      <c r="FB133" s="21">
        <v>8</v>
      </c>
      <c r="FC133" s="21">
        <v>7.3</v>
      </c>
      <c r="FD133" s="21">
        <v>6.4</v>
      </c>
      <c r="FE133" s="21">
        <v>6.9</v>
      </c>
      <c r="FF133" s="21"/>
      <c r="FG133" s="21"/>
      <c r="FH133" s="24">
        <v>15</v>
      </c>
      <c r="FI133" s="21">
        <v>15</v>
      </c>
      <c r="FJ133" s="21">
        <v>15</v>
      </c>
      <c r="FK133" s="21">
        <v>15</v>
      </c>
      <c r="FL133" s="21">
        <v>15</v>
      </c>
      <c r="FM133" s="21"/>
      <c r="FN133" s="21"/>
      <c r="FO133" s="24">
        <v>81</v>
      </c>
      <c r="FP133" s="21">
        <v>74</v>
      </c>
      <c r="FQ133" s="21">
        <v>83</v>
      </c>
      <c r="FR133" s="21">
        <v>83</v>
      </c>
      <c r="FS133" s="21">
        <v>113</v>
      </c>
      <c r="FT133" s="21"/>
      <c r="FU133" s="21"/>
      <c r="FV133" s="24" t="s">
        <v>859</v>
      </c>
      <c r="FW133" s="21" t="s">
        <v>859</v>
      </c>
      <c r="FX133" s="21" t="s">
        <v>1123</v>
      </c>
      <c r="FY133" s="21">
        <v>0</v>
      </c>
      <c r="FZ133" s="21">
        <v>0</v>
      </c>
      <c r="GA133" s="21"/>
      <c r="GB133" s="21"/>
      <c r="GC133" s="24">
        <v>224</v>
      </c>
      <c r="GD133" s="21">
        <v>203</v>
      </c>
      <c r="GE133" s="21">
        <v>201</v>
      </c>
      <c r="GF133" s="21">
        <v>169</v>
      </c>
      <c r="GG133" s="21">
        <v>167</v>
      </c>
      <c r="GH133" s="21"/>
      <c r="GI133" s="21"/>
      <c r="GJ133" s="24">
        <v>1630</v>
      </c>
      <c r="GK133" s="21">
        <v>1150</v>
      </c>
      <c r="GL133" s="21">
        <v>4870</v>
      </c>
      <c r="GM133" s="21">
        <v>4430</v>
      </c>
      <c r="GN133" s="21">
        <v>390</v>
      </c>
      <c r="GO133" s="21"/>
      <c r="GP133" s="21"/>
      <c r="GQ133" s="6"/>
      <c r="GR133" s="24">
        <v>12</v>
      </c>
      <c r="GS133" s="21">
        <v>45</v>
      </c>
      <c r="GT133" s="24">
        <v>12</v>
      </c>
      <c r="GU133" s="21">
        <v>45</v>
      </c>
      <c r="GV133" s="24">
        <v>12</v>
      </c>
      <c r="GW133" s="21">
        <v>45</v>
      </c>
      <c r="GX133" s="24">
        <v>9</v>
      </c>
      <c r="GY133" s="21">
        <v>18</v>
      </c>
      <c r="GZ133" s="24">
        <v>9</v>
      </c>
      <c r="HA133" s="21">
        <v>18</v>
      </c>
      <c r="HB133" s="24"/>
      <c r="HC133" s="21"/>
      <c r="HD133" s="24"/>
      <c r="HE133" s="21"/>
      <c r="HF133" s="6"/>
      <c r="HG133" s="21">
        <v>58</v>
      </c>
      <c r="HH133" s="21">
        <v>126</v>
      </c>
      <c r="HI133" s="21">
        <v>126</v>
      </c>
      <c r="HJ133" s="21">
        <v>36</v>
      </c>
      <c r="HK133" s="21">
        <v>2</v>
      </c>
      <c r="HL133" s="21">
        <v>47.2</v>
      </c>
      <c r="HM133" s="21">
        <v>0.5</v>
      </c>
      <c r="HN133" s="21">
        <v>20</v>
      </c>
      <c r="HO133" s="21">
        <v>68</v>
      </c>
      <c r="HP133" s="21">
        <v>21.87</v>
      </c>
      <c r="HQ133" s="21">
        <v>3.71</v>
      </c>
      <c r="HR133" s="21">
        <v>132</v>
      </c>
      <c r="HS133" s="21">
        <v>16.7</v>
      </c>
      <c r="HT133" s="21">
        <v>8</v>
      </c>
      <c r="HU133" s="21">
        <v>15</v>
      </c>
      <c r="HV133" s="6"/>
    </row>
    <row r="134" spans="1:239" ht="15.75" customHeight="1" x14ac:dyDescent="0.3">
      <c r="A134" s="3">
        <v>118</v>
      </c>
      <c r="B134" s="21" t="s">
        <v>431</v>
      </c>
      <c r="C134" s="22">
        <v>41367</v>
      </c>
      <c r="D134" s="22">
        <v>41368</v>
      </c>
      <c r="E134" s="21">
        <f t="shared" si="561"/>
        <v>1</v>
      </c>
      <c r="F134" s="21"/>
      <c r="G134" s="21"/>
      <c r="H134" s="23">
        <v>16176</v>
      </c>
      <c r="I134" s="21">
        <v>69</v>
      </c>
      <c r="J134" s="21">
        <v>165</v>
      </c>
      <c r="K134" s="21">
        <v>120</v>
      </c>
      <c r="L134" s="21" t="s">
        <v>1124</v>
      </c>
      <c r="M134" s="21">
        <v>64</v>
      </c>
      <c r="N134" s="21">
        <v>75.3</v>
      </c>
      <c r="O134" s="21">
        <v>14</v>
      </c>
      <c r="P134" s="21" t="s">
        <v>548</v>
      </c>
      <c r="Q134" s="21">
        <v>2</v>
      </c>
      <c r="R134" s="21">
        <v>14</v>
      </c>
      <c r="S134" s="21" t="s">
        <v>548</v>
      </c>
      <c r="T134" s="21">
        <v>2</v>
      </c>
      <c r="U134" s="21">
        <v>14</v>
      </c>
      <c r="V134" s="21">
        <v>3</v>
      </c>
      <c r="W134" s="21">
        <v>0</v>
      </c>
      <c r="X134" s="6"/>
      <c r="Y134" s="24" t="s">
        <v>884</v>
      </c>
      <c r="Z134" s="21" t="s">
        <v>497</v>
      </c>
      <c r="AA134" s="25">
        <v>2</v>
      </c>
      <c r="AB134" s="25" t="s">
        <v>1125</v>
      </c>
      <c r="AC134" s="21" t="s">
        <v>249</v>
      </c>
      <c r="AD134" s="21"/>
      <c r="AE134" s="21" t="s">
        <v>249</v>
      </c>
      <c r="AF134" s="21"/>
      <c r="AG134" s="21" t="s">
        <v>246</v>
      </c>
      <c r="AH134" s="21" t="s">
        <v>246</v>
      </c>
      <c r="AI134" s="21" t="s">
        <v>246</v>
      </c>
      <c r="AJ134" s="21" t="s">
        <v>246</v>
      </c>
      <c r="AK134" s="21">
        <v>0.83</v>
      </c>
      <c r="AL134" s="6"/>
      <c r="AM134" s="26" t="s">
        <v>350</v>
      </c>
      <c r="AN134" s="26"/>
      <c r="AO134" s="27">
        <v>0.83</v>
      </c>
      <c r="AP134" s="21">
        <v>0.83</v>
      </c>
      <c r="AQ134" s="21">
        <v>0.86</v>
      </c>
      <c r="AR134" s="21">
        <v>0.67</v>
      </c>
      <c r="AS134" s="21">
        <v>0.76</v>
      </c>
      <c r="AT134" s="21">
        <v>0.51</v>
      </c>
      <c r="AU134" s="21">
        <v>0.4</v>
      </c>
      <c r="AV134" s="21">
        <v>0.25</v>
      </c>
      <c r="AW134" s="21">
        <v>0.72</v>
      </c>
      <c r="AX134" s="28">
        <f t="shared" si="562"/>
        <v>0</v>
      </c>
      <c r="AY134" s="28">
        <f t="shared" si="563"/>
        <v>1.7911871584791461E-2</v>
      </c>
      <c r="AZ134" s="28">
        <f t="shared" si="564"/>
        <v>-5.8888567973467087E-2</v>
      </c>
      <c r="BA134" s="28">
        <f t="shared" ref="BA134:BB134" si="600">LOGEST(AP134:AQ134,AP$5:AQ$5)-1</f>
        <v>3.6144578313253017E-2</v>
      </c>
      <c r="BB134" s="28">
        <f t="shared" si="600"/>
        <v>-0.22093023255813948</v>
      </c>
      <c r="BC134" s="28">
        <f t="shared" si="566"/>
        <v>-0.10154081024085981</v>
      </c>
      <c r="BD134" s="28">
        <f t="shared" ref="BD134:BF134" si="601">((AP134/AO134)*100)-100</f>
        <v>0</v>
      </c>
      <c r="BE134" s="28">
        <f t="shared" si="601"/>
        <v>3.6144578313252964</v>
      </c>
      <c r="BF134" s="28">
        <f t="shared" si="601"/>
        <v>-22.093023255813947</v>
      </c>
      <c r="BG134" s="28">
        <f t="shared" si="568"/>
        <v>3.6144578313252964</v>
      </c>
      <c r="BH134" s="28">
        <f t="shared" si="569"/>
        <v>-19.277108433734938</v>
      </c>
      <c r="BI134" s="28">
        <f t="shared" si="570"/>
        <v>-19.277108433734938</v>
      </c>
      <c r="BJ134" s="3">
        <f t="shared" ref="BJ134:BL134" si="602">AP134-AO134</f>
        <v>0</v>
      </c>
      <c r="BK134" s="3">
        <f t="shared" si="602"/>
        <v>3.0000000000000027E-2</v>
      </c>
      <c r="BL134" s="3">
        <f t="shared" si="602"/>
        <v>-0.18999999999999995</v>
      </c>
      <c r="BM134" s="3">
        <f t="shared" si="572"/>
        <v>3.0000000000000027E-2</v>
      </c>
      <c r="BN134" s="3">
        <f t="shared" si="573"/>
        <v>-0.15999999999999992</v>
      </c>
      <c r="BO134" s="3">
        <f t="shared" si="574"/>
        <v>-0.15999999999999992</v>
      </c>
      <c r="BP134" s="24">
        <v>95.8</v>
      </c>
      <c r="BQ134" s="21">
        <v>88.6</v>
      </c>
      <c r="BR134" s="21">
        <v>76</v>
      </c>
      <c r="BS134" s="21">
        <v>46.2</v>
      </c>
      <c r="BT134" s="21"/>
      <c r="BU134" s="21"/>
      <c r="BV134" s="21">
        <v>47.8</v>
      </c>
      <c r="BW134" s="24">
        <v>36</v>
      </c>
      <c r="BX134" s="21">
        <v>37.4</v>
      </c>
      <c r="BY134" s="21">
        <v>36</v>
      </c>
      <c r="BZ134" s="21">
        <v>36</v>
      </c>
      <c r="CA134" s="21">
        <v>37</v>
      </c>
      <c r="CB134" s="21">
        <v>36</v>
      </c>
      <c r="CC134" s="21">
        <v>36</v>
      </c>
      <c r="CD134" s="21">
        <v>37</v>
      </c>
      <c r="CE134" s="21">
        <v>37.1</v>
      </c>
      <c r="CF134" s="6"/>
      <c r="CG134" s="24" t="s">
        <v>1126</v>
      </c>
      <c r="CH134" s="21"/>
      <c r="CI134" s="21"/>
      <c r="CJ134" s="21"/>
      <c r="CK134" s="21"/>
      <c r="CL134" s="21"/>
      <c r="CM134" s="21"/>
      <c r="CN134" s="24" t="s">
        <v>331</v>
      </c>
      <c r="CO134" s="21"/>
      <c r="CP134" s="21"/>
      <c r="CQ134" s="21"/>
      <c r="CR134" s="21"/>
      <c r="CS134" s="21"/>
      <c r="CT134" s="21"/>
      <c r="CU134" s="24">
        <v>2</v>
      </c>
      <c r="CV134" s="21"/>
      <c r="CW134" s="21"/>
      <c r="CX134" s="21"/>
      <c r="CY134" s="21"/>
      <c r="CZ134" s="21"/>
      <c r="DA134" s="21"/>
      <c r="DB134" s="24" t="s">
        <v>331</v>
      </c>
      <c r="DC134" s="21"/>
      <c r="DD134" s="21"/>
      <c r="DE134" s="21"/>
      <c r="DF134" s="21"/>
      <c r="DG134" s="21"/>
      <c r="DH134" s="21"/>
      <c r="DI134" s="24" t="s">
        <v>1127</v>
      </c>
      <c r="DJ134" s="21" t="s">
        <v>1127</v>
      </c>
      <c r="DK134" s="21" t="s">
        <v>1127</v>
      </c>
      <c r="DL134" s="21" t="s">
        <v>1128</v>
      </c>
      <c r="DM134" s="21">
        <v>0</v>
      </c>
      <c r="DN134" s="21">
        <v>0</v>
      </c>
      <c r="DO134" s="21">
        <v>0</v>
      </c>
      <c r="DP134" s="26" t="s">
        <v>607</v>
      </c>
      <c r="DQ134" s="6"/>
      <c r="DR134" s="24">
        <v>155.1</v>
      </c>
      <c r="DS134" s="21">
        <v>76.3</v>
      </c>
      <c r="DT134" s="21">
        <v>117.8</v>
      </c>
      <c r="DU134" s="21">
        <v>118.2</v>
      </c>
      <c r="DV134" s="21">
        <v>116.2</v>
      </c>
      <c r="DW134" s="21">
        <v>98</v>
      </c>
      <c r="DX134" s="21">
        <v>79.3</v>
      </c>
      <c r="DY134" s="24">
        <v>0.6</v>
      </c>
      <c r="DZ134" s="21">
        <v>0.4</v>
      </c>
      <c r="EA134" s="21">
        <v>0.4</v>
      </c>
      <c r="EB134" s="21">
        <v>0.4</v>
      </c>
      <c r="EC134" s="21">
        <v>0.4</v>
      </c>
      <c r="ED134" s="21">
        <v>0.4</v>
      </c>
      <c r="EE134" s="21">
        <v>0.4</v>
      </c>
      <c r="EF134" s="78">
        <f t="shared" ref="EF134:EL134" si="603">DR134/DY134</f>
        <v>258.5</v>
      </c>
      <c r="EG134" s="79">
        <f t="shared" si="603"/>
        <v>190.74999999999997</v>
      </c>
      <c r="EH134" s="79">
        <f t="shared" si="603"/>
        <v>294.5</v>
      </c>
      <c r="EI134" s="79">
        <f t="shared" si="603"/>
        <v>295.5</v>
      </c>
      <c r="EJ134" s="79">
        <f t="shared" si="603"/>
        <v>290.5</v>
      </c>
      <c r="EK134" s="79">
        <f t="shared" si="603"/>
        <v>245</v>
      </c>
      <c r="EL134" s="79">
        <f t="shared" si="603"/>
        <v>198.24999999999997</v>
      </c>
      <c r="EM134" s="24">
        <v>1</v>
      </c>
      <c r="EN134" s="21">
        <v>1</v>
      </c>
      <c r="EO134" s="21">
        <v>1</v>
      </c>
      <c r="EP134" s="21">
        <v>1</v>
      </c>
      <c r="EQ134" s="21">
        <v>1</v>
      </c>
      <c r="ER134" s="21">
        <v>1</v>
      </c>
      <c r="ES134" s="21">
        <v>1</v>
      </c>
      <c r="ET134" s="24">
        <v>171</v>
      </c>
      <c r="EU134" s="21">
        <v>160</v>
      </c>
      <c r="EV134" s="21">
        <v>141</v>
      </c>
      <c r="EW134" s="21">
        <v>133</v>
      </c>
      <c r="EX134" s="21">
        <v>161</v>
      </c>
      <c r="EY134" s="21">
        <v>190</v>
      </c>
      <c r="EZ134" s="21">
        <v>159</v>
      </c>
      <c r="FA134" s="24">
        <v>10.8</v>
      </c>
      <c r="FB134" s="21">
        <v>8</v>
      </c>
      <c r="FC134" s="21">
        <v>6.2</v>
      </c>
      <c r="FD134" s="21">
        <v>7</v>
      </c>
      <c r="FE134" s="21">
        <v>7.9</v>
      </c>
      <c r="FF134" s="21">
        <v>7.9</v>
      </c>
      <c r="FG134" s="21">
        <v>9</v>
      </c>
      <c r="FH134" s="24">
        <v>13</v>
      </c>
      <c r="FI134" s="21">
        <v>9</v>
      </c>
      <c r="FJ134" s="21">
        <v>10</v>
      </c>
      <c r="FK134" s="21">
        <v>14</v>
      </c>
      <c r="FL134" s="21">
        <v>10</v>
      </c>
      <c r="FM134" s="21">
        <v>11</v>
      </c>
      <c r="FN134" s="21">
        <v>6</v>
      </c>
      <c r="FO134" s="24">
        <v>77</v>
      </c>
      <c r="FP134" s="21">
        <v>74</v>
      </c>
      <c r="FQ134" s="21">
        <v>73</v>
      </c>
      <c r="FR134" s="21">
        <v>96</v>
      </c>
      <c r="FS134" s="21">
        <v>87</v>
      </c>
      <c r="FT134" s="21">
        <v>104</v>
      </c>
      <c r="FU134" s="21">
        <v>86</v>
      </c>
      <c r="FV134" s="24" t="s">
        <v>859</v>
      </c>
      <c r="FW134" s="21" t="s">
        <v>804</v>
      </c>
      <c r="FX134" s="21">
        <v>0</v>
      </c>
      <c r="FY134" s="21">
        <v>0</v>
      </c>
      <c r="FZ134" s="21">
        <v>0</v>
      </c>
      <c r="GA134" s="21">
        <v>0</v>
      </c>
      <c r="GB134" s="21">
        <v>0</v>
      </c>
      <c r="GC134" s="24">
        <v>157</v>
      </c>
      <c r="GD134" s="21">
        <v>153</v>
      </c>
      <c r="GE134" s="21">
        <v>187</v>
      </c>
      <c r="GF134" s="21">
        <v>196</v>
      </c>
      <c r="GG134" s="21">
        <v>229</v>
      </c>
      <c r="GH134" s="21">
        <v>230</v>
      </c>
      <c r="GI134" s="21">
        <v>300</v>
      </c>
      <c r="GJ134" s="24">
        <v>710</v>
      </c>
      <c r="GK134" s="21">
        <v>1050</v>
      </c>
      <c r="GL134" s="21">
        <v>1195</v>
      </c>
      <c r="GM134" s="21">
        <v>1340</v>
      </c>
      <c r="GN134" s="21">
        <v>1070</v>
      </c>
      <c r="GO134" s="21">
        <v>780</v>
      </c>
      <c r="GP134" s="21">
        <v>2035</v>
      </c>
      <c r="GQ134" s="6"/>
      <c r="GR134" s="24">
        <v>13</v>
      </c>
      <c r="GS134" s="21">
        <v>55</v>
      </c>
      <c r="GT134" s="24">
        <v>16</v>
      </c>
      <c r="GU134" s="21">
        <v>90</v>
      </c>
      <c r="GV134" s="24">
        <v>12</v>
      </c>
      <c r="GW134" s="21">
        <v>45</v>
      </c>
      <c r="GX134" s="24">
        <v>11</v>
      </c>
      <c r="GY134" s="21">
        <v>45</v>
      </c>
      <c r="GZ134" s="24">
        <v>11</v>
      </c>
      <c r="HA134" s="21">
        <v>45</v>
      </c>
      <c r="HB134" s="24">
        <v>11</v>
      </c>
      <c r="HC134" s="21">
        <v>45</v>
      </c>
      <c r="HD134" s="24">
        <v>13</v>
      </c>
      <c r="HE134" s="21">
        <v>55</v>
      </c>
      <c r="HF134" s="6"/>
      <c r="HG134" s="21">
        <v>69</v>
      </c>
      <c r="HH134" s="21">
        <v>150</v>
      </c>
      <c r="HI134" s="21">
        <v>140</v>
      </c>
      <c r="HJ134" s="21">
        <v>37.4</v>
      </c>
      <c r="HK134" s="21">
        <v>1</v>
      </c>
      <c r="HL134" s="21">
        <v>82.8</v>
      </c>
      <c r="HM134" s="21">
        <v>0.6</v>
      </c>
      <c r="HN134" s="21">
        <v>10</v>
      </c>
      <c r="HO134" s="21">
        <v>40.89</v>
      </c>
      <c r="HP134" s="21">
        <v>9</v>
      </c>
      <c r="HQ134" s="21">
        <v>3.78</v>
      </c>
      <c r="HR134" s="21">
        <v>143.1</v>
      </c>
      <c r="HS134" s="21">
        <v>22.4</v>
      </c>
      <c r="HT134" s="21">
        <v>10.8</v>
      </c>
      <c r="HU134" s="21">
        <v>9</v>
      </c>
      <c r="HV134" s="6"/>
    </row>
    <row r="135" spans="1:239" ht="15.75" customHeight="1" x14ac:dyDescent="0.3">
      <c r="A135" s="3">
        <v>119</v>
      </c>
      <c r="B135" s="21" t="s">
        <v>626</v>
      </c>
      <c r="C135" s="22">
        <v>41369</v>
      </c>
      <c r="D135" s="22">
        <v>41371</v>
      </c>
      <c r="E135" s="21">
        <f t="shared" si="561"/>
        <v>2</v>
      </c>
      <c r="F135" s="21"/>
      <c r="G135" s="21" t="s">
        <v>989</v>
      </c>
      <c r="H135" s="23">
        <v>12843</v>
      </c>
      <c r="I135" s="21">
        <v>78</v>
      </c>
      <c r="J135" s="21">
        <v>165</v>
      </c>
      <c r="K135" s="21">
        <v>60</v>
      </c>
      <c r="L135" s="21" t="s">
        <v>1129</v>
      </c>
      <c r="M135" s="21">
        <v>45</v>
      </c>
      <c r="N135" s="21">
        <v>34</v>
      </c>
      <c r="O135" s="21">
        <v>8</v>
      </c>
      <c r="P135" s="21" t="s">
        <v>1086</v>
      </c>
      <c r="Q135" s="21">
        <v>1</v>
      </c>
      <c r="R135" s="21">
        <v>8</v>
      </c>
      <c r="S135" s="21" t="s">
        <v>1086</v>
      </c>
      <c r="T135" s="21">
        <v>1</v>
      </c>
      <c r="U135" s="21">
        <v>4</v>
      </c>
      <c r="V135" s="21">
        <v>5</v>
      </c>
      <c r="W135" s="21">
        <v>0</v>
      </c>
      <c r="X135" s="6"/>
      <c r="Y135" s="24" t="s">
        <v>884</v>
      </c>
      <c r="Z135" s="21" t="s">
        <v>497</v>
      </c>
      <c r="AA135" s="25">
        <v>1</v>
      </c>
      <c r="AB135" s="25"/>
      <c r="AC135" s="21" t="s">
        <v>249</v>
      </c>
      <c r="AD135" s="21"/>
      <c r="AE135" s="21" t="s">
        <v>246</v>
      </c>
      <c r="AF135" s="21" t="s">
        <v>248</v>
      </c>
      <c r="AG135" s="21" t="s">
        <v>246</v>
      </c>
      <c r="AH135" s="21" t="s">
        <v>246</v>
      </c>
      <c r="AI135" s="21" t="s">
        <v>246</v>
      </c>
      <c r="AJ135" s="21" t="s">
        <v>246</v>
      </c>
      <c r="AK135" s="21">
        <v>3.82</v>
      </c>
      <c r="AL135" s="6"/>
      <c r="AM135" s="26" t="s">
        <v>250</v>
      </c>
      <c r="AN135" s="26" t="s">
        <v>251</v>
      </c>
      <c r="AO135" s="27">
        <v>3.82</v>
      </c>
      <c r="AP135" s="21">
        <v>4.71</v>
      </c>
      <c r="AQ135" s="21">
        <v>5.38</v>
      </c>
      <c r="AR135" s="21">
        <v>4.8</v>
      </c>
      <c r="AS135" s="21">
        <v>4</v>
      </c>
      <c r="AT135" s="21">
        <v>2.69</v>
      </c>
      <c r="AU135" s="21">
        <v>1.86</v>
      </c>
      <c r="AV135" s="21">
        <v>1</v>
      </c>
      <c r="AW135" s="21"/>
      <c r="AX135" s="28">
        <f t="shared" si="562"/>
        <v>0.23298429319371738</v>
      </c>
      <c r="AY135" s="28">
        <f t="shared" si="563"/>
        <v>0.18675059020452389</v>
      </c>
      <c r="AZ135" s="28">
        <f t="shared" si="564"/>
        <v>8.5249262036305895E-2</v>
      </c>
      <c r="BA135" s="28">
        <f t="shared" ref="BA135:BB135" si="604">LOGEST(AP135:AQ135,AP$5:AQ$5)-1</f>
        <v>0.14225053078556282</v>
      </c>
      <c r="BB135" s="28">
        <f t="shared" si="604"/>
        <v>-0.10780669144981414</v>
      </c>
      <c r="BC135" s="28">
        <f t="shared" si="566"/>
        <v>9.5089302501376594E-3</v>
      </c>
      <c r="BD135" s="28">
        <f t="shared" ref="BD135:BF135" si="605">((AP135/AO135)*100)-100</f>
        <v>23.298429319371735</v>
      </c>
      <c r="BE135" s="28">
        <f t="shared" si="605"/>
        <v>14.225053078556257</v>
      </c>
      <c r="BF135" s="28">
        <f t="shared" si="605"/>
        <v>-10.780669144981417</v>
      </c>
      <c r="BG135" s="28">
        <f t="shared" si="568"/>
        <v>40.837696335078533</v>
      </c>
      <c r="BH135" s="28">
        <f t="shared" si="569"/>
        <v>25.654450261780099</v>
      </c>
      <c r="BI135" s="28">
        <f t="shared" si="570"/>
        <v>1.9108280254777128</v>
      </c>
      <c r="BJ135" s="3">
        <f t="shared" ref="BJ135:BL135" si="606">AP135-AO135</f>
        <v>0.89000000000000012</v>
      </c>
      <c r="BK135" s="3">
        <f t="shared" si="606"/>
        <v>0.66999999999999993</v>
      </c>
      <c r="BL135" s="3">
        <f t="shared" si="606"/>
        <v>-0.58000000000000007</v>
      </c>
      <c r="BM135" s="3">
        <f t="shared" si="572"/>
        <v>1.56</v>
      </c>
      <c r="BN135" s="3">
        <f t="shared" si="573"/>
        <v>0.98</v>
      </c>
      <c r="BO135" s="3">
        <f t="shared" si="574"/>
        <v>8.9999999999999858E-2</v>
      </c>
      <c r="BP135" s="24">
        <v>302.3</v>
      </c>
      <c r="BQ135" s="21">
        <v>440.3</v>
      </c>
      <c r="BR135" s="21"/>
      <c r="BS135" s="21"/>
      <c r="BT135" s="21"/>
      <c r="BU135" s="21"/>
      <c r="BV135" s="21"/>
      <c r="BW135" s="24">
        <v>34</v>
      </c>
      <c r="BX135" s="21">
        <v>36.4</v>
      </c>
      <c r="BY135" s="21">
        <v>36.5</v>
      </c>
      <c r="BZ135" s="21">
        <v>36</v>
      </c>
      <c r="CA135" s="21">
        <v>36.1</v>
      </c>
      <c r="CB135" s="21">
        <v>36</v>
      </c>
      <c r="CC135" s="21">
        <v>36</v>
      </c>
      <c r="CD135" s="21">
        <v>36</v>
      </c>
      <c r="CE135" s="21"/>
      <c r="CF135" s="6"/>
      <c r="CG135" s="24" t="s">
        <v>1130</v>
      </c>
      <c r="CH135" s="21" t="s">
        <v>1131</v>
      </c>
      <c r="CI135" s="21"/>
      <c r="CJ135" s="21"/>
      <c r="CK135" s="21"/>
      <c r="CL135" s="21"/>
      <c r="CM135" s="21"/>
      <c r="CN135" s="24" t="s">
        <v>331</v>
      </c>
      <c r="CO135" s="21" t="s">
        <v>1132</v>
      </c>
      <c r="CP135" s="21"/>
      <c r="CQ135" s="21"/>
      <c r="CR135" s="21"/>
      <c r="CS135" s="21"/>
      <c r="CT135" s="21"/>
      <c r="CU135" s="24">
        <v>2</v>
      </c>
      <c r="CV135" s="21">
        <v>2</v>
      </c>
      <c r="CW135" s="21"/>
      <c r="CX135" s="21"/>
      <c r="CY135" s="21"/>
      <c r="CZ135" s="21"/>
      <c r="DA135" s="21"/>
      <c r="DB135" s="24" t="s">
        <v>331</v>
      </c>
      <c r="DC135" s="21" t="s">
        <v>1133</v>
      </c>
      <c r="DD135" s="21"/>
      <c r="DE135" s="21"/>
      <c r="DF135" s="21"/>
      <c r="DG135" s="21"/>
      <c r="DH135" s="21"/>
      <c r="DI135" s="24" t="s">
        <v>1134</v>
      </c>
      <c r="DJ135" s="21" t="s">
        <v>1135</v>
      </c>
      <c r="DK135" s="21" t="s">
        <v>1136</v>
      </c>
      <c r="DL135" s="21" t="s">
        <v>1137</v>
      </c>
      <c r="DM135" s="21" t="s">
        <v>1136</v>
      </c>
      <c r="DN135" s="21" t="s">
        <v>1138</v>
      </c>
      <c r="DO135" s="21"/>
      <c r="DP135" s="26">
        <v>9</v>
      </c>
      <c r="DQ135" s="6"/>
      <c r="DR135" s="24">
        <v>204.3</v>
      </c>
      <c r="DS135" s="21">
        <v>85.9</v>
      </c>
      <c r="DT135" s="21">
        <v>127.3</v>
      </c>
      <c r="DU135" s="21">
        <v>182.8</v>
      </c>
      <c r="DV135" s="21">
        <v>97.6</v>
      </c>
      <c r="DW135" s="21">
        <v>97.6</v>
      </c>
      <c r="DX135" s="21"/>
      <c r="DY135" s="24">
        <v>0.7</v>
      </c>
      <c r="DZ135" s="21">
        <v>0.4</v>
      </c>
      <c r="EA135" s="21">
        <v>0.4</v>
      </c>
      <c r="EB135" s="21">
        <v>0.4</v>
      </c>
      <c r="EC135" s="21">
        <v>0.4</v>
      </c>
      <c r="ED135" s="21">
        <v>0.35</v>
      </c>
      <c r="EE135" s="21"/>
      <c r="EF135" s="78">
        <f t="shared" ref="EF135:EK135" si="607">DR135/DY135</f>
        <v>291.85714285714289</v>
      </c>
      <c r="EG135" s="79">
        <f t="shared" si="607"/>
        <v>214.75</v>
      </c>
      <c r="EH135" s="79">
        <f t="shared" si="607"/>
        <v>318.25</v>
      </c>
      <c r="EI135" s="79">
        <f t="shared" si="607"/>
        <v>457</v>
      </c>
      <c r="EJ135" s="79">
        <f t="shared" si="607"/>
        <v>243.99999999999997</v>
      </c>
      <c r="EK135" s="79">
        <f t="shared" si="607"/>
        <v>278.85714285714283</v>
      </c>
      <c r="EL135" s="79"/>
      <c r="EM135" s="24">
        <v>1</v>
      </c>
      <c r="EN135" s="21">
        <v>1</v>
      </c>
      <c r="EO135" s="21">
        <v>1</v>
      </c>
      <c r="EP135" s="21">
        <v>1</v>
      </c>
      <c r="EQ135" s="21">
        <v>0</v>
      </c>
      <c r="ER135" s="21">
        <v>0</v>
      </c>
      <c r="ES135" s="21"/>
      <c r="ET135" s="24">
        <v>293</v>
      </c>
      <c r="EU135" s="21">
        <v>293</v>
      </c>
      <c r="EV135" s="21">
        <v>250</v>
      </c>
      <c r="EW135" s="21">
        <v>146</v>
      </c>
      <c r="EX135" s="21">
        <v>103</v>
      </c>
      <c r="EY135" s="21">
        <v>118</v>
      </c>
      <c r="EZ135" s="21"/>
      <c r="FA135" s="24">
        <v>20.9</v>
      </c>
      <c r="FB135" s="21">
        <v>7.1</v>
      </c>
      <c r="FC135" s="21">
        <v>7</v>
      </c>
      <c r="FD135" s="21">
        <v>7</v>
      </c>
      <c r="FE135" s="21">
        <v>7</v>
      </c>
      <c r="FF135" s="21">
        <v>7</v>
      </c>
      <c r="FG135" s="21"/>
      <c r="FH135" s="24">
        <v>3</v>
      </c>
      <c r="FI135" s="21">
        <v>3</v>
      </c>
      <c r="FJ135" s="21">
        <v>3</v>
      </c>
      <c r="FK135" s="21">
        <v>4</v>
      </c>
      <c r="FL135" s="21">
        <v>6</v>
      </c>
      <c r="FM135" s="21">
        <v>8</v>
      </c>
      <c r="FN135" s="21"/>
      <c r="FO135" s="24">
        <v>90</v>
      </c>
      <c r="FP135" s="21">
        <v>73</v>
      </c>
      <c r="FQ135" s="21">
        <v>86</v>
      </c>
      <c r="FR135" s="21">
        <v>77</v>
      </c>
      <c r="FS135" s="21">
        <v>70</v>
      </c>
      <c r="FT135" s="21">
        <v>107</v>
      </c>
      <c r="FU135" s="21"/>
      <c r="FV135" s="24" t="s">
        <v>859</v>
      </c>
      <c r="FW135" s="21" t="s">
        <v>294</v>
      </c>
      <c r="FX135" s="21" t="s">
        <v>1123</v>
      </c>
      <c r="FY135" s="21" t="s">
        <v>345</v>
      </c>
      <c r="FZ135" s="21" t="s">
        <v>311</v>
      </c>
      <c r="GA135" s="21">
        <v>0</v>
      </c>
      <c r="GB135" s="21"/>
      <c r="GC135" s="24">
        <v>34</v>
      </c>
      <c r="GD135" s="21">
        <v>83</v>
      </c>
      <c r="GE135" s="21">
        <v>101</v>
      </c>
      <c r="GF135" s="21">
        <v>75</v>
      </c>
      <c r="GG135" s="21">
        <v>101</v>
      </c>
      <c r="GH135" s="21">
        <v>126</v>
      </c>
      <c r="GI135" s="21"/>
      <c r="GJ135" s="24">
        <v>650</v>
      </c>
      <c r="GK135" s="21">
        <v>2490</v>
      </c>
      <c r="GL135" s="21">
        <v>2495</v>
      </c>
      <c r="GM135" s="21">
        <v>745</v>
      </c>
      <c r="GN135" s="21">
        <v>1425</v>
      </c>
      <c r="GO135" s="21">
        <v>610</v>
      </c>
      <c r="GP135" s="21"/>
      <c r="GQ135" s="6"/>
      <c r="GR135" s="24">
        <v>17</v>
      </c>
      <c r="GS135" s="21">
        <v>90</v>
      </c>
      <c r="GT135" s="24">
        <v>16</v>
      </c>
      <c r="GU135" s="21">
        <v>90</v>
      </c>
      <c r="GV135" s="24">
        <v>15</v>
      </c>
      <c r="GW135" s="21">
        <v>80</v>
      </c>
      <c r="GX135" s="24">
        <v>15</v>
      </c>
      <c r="GY135" s="21">
        <v>80</v>
      </c>
      <c r="GZ135" s="24">
        <v>16</v>
      </c>
      <c r="HA135" s="21">
        <v>90</v>
      </c>
      <c r="HB135" s="24">
        <v>13</v>
      </c>
      <c r="HC135" s="21">
        <v>55</v>
      </c>
      <c r="HD135" s="24"/>
      <c r="HE135" s="21"/>
      <c r="HF135" s="6"/>
      <c r="HG135" s="21">
        <v>78</v>
      </c>
      <c r="HH135" s="21">
        <v>116</v>
      </c>
      <c r="HI135" s="21">
        <v>195</v>
      </c>
      <c r="HJ135" s="21">
        <v>35</v>
      </c>
      <c r="HK135" s="21">
        <v>2</v>
      </c>
      <c r="HL135" s="21">
        <v>69.8</v>
      </c>
      <c r="HM135" s="21">
        <v>0.4</v>
      </c>
      <c r="HN135" s="21">
        <v>25</v>
      </c>
      <c r="HO135" s="21">
        <v>19.88</v>
      </c>
      <c r="HP135" s="21">
        <v>1.62</v>
      </c>
      <c r="HQ135" s="21">
        <v>3.08</v>
      </c>
      <c r="HR135" s="21">
        <v>139</v>
      </c>
      <c r="HS135" s="21">
        <v>16</v>
      </c>
      <c r="HT135" s="21">
        <v>20.9</v>
      </c>
      <c r="HU135" s="21">
        <v>9</v>
      </c>
      <c r="HV135" s="6"/>
    </row>
    <row r="136" spans="1:239" ht="15.75" customHeight="1" x14ac:dyDescent="0.3">
      <c r="A136" s="3">
        <v>120</v>
      </c>
      <c r="B136" s="21" t="s">
        <v>626</v>
      </c>
      <c r="C136" s="22">
        <v>41370</v>
      </c>
      <c r="D136" s="22">
        <v>41371</v>
      </c>
      <c r="E136" s="21">
        <f t="shared" si="561"/>
        <v>1</v>
      </c>
      <c r="F136" s="21"/>
      <c r="G136" s="21" t="s">
        <v>989</v>
      </c>
      <c r="H136" s="23">
        <v>17995</v>
      </c>
      <c r="I136" s="21">
        <v>64</v>
      </c>
      <c r="J136" s="21">
        <v>180</v>
      </c>
      <c r="K136" s="21">
        <v>90</v>
      </c>
      <c r="L136" s="21" t="s">
        <v>1139</v>
      </c>
      <c r="M136" s="21">
        <v>77</v>
      </c>
      <c r="N136" s="21">
        <v>90.5</v>
      </c>
      <c r="O136" s="21">
        <v>7</v>
      </c>
      <c r="P136" s="21" t="s">
        <v>1140</v>
      </c>
      <c r="Q136" s="21">
        <v>1</v>
      </c>
      <c r="R136" s="21">
        <v>7</v>
      </c>
      <c r="S136" s="21" t="s">
        <v>912</v>
      </c>
      <c r="T136" s="21">
        <v>1</v>
      </c>
      <c r="U136" s="21">
        <v>3</v>
      </c>
      <c r="V136" s="21">
        <v>0</v>
      </c>
      <c r="W136" s="21">
        <v>0</v>
      </c>
      <c r="X136" s="6"/>
      <c r="Y136" s="24" t="s">
        <v>884</v>
      </c>
      <c r="Z136" s="21" t="s">
        <v>497</v>
      </c>
      <c r="AA136" s="25">
        <v>1</v>
      </c>
      <c r="AB136" s="25"/>
      <c r="AC136" s="21" t="s">
        <v>246</v>
      </c>
      <c r="AD136" s="21" t="s">
        <v>247</v>
      </c>
      <c r="AE136" s="21" t="s">
        <v>246</v>
      </c>
      <c r="AF136" s="21" t="s">
        <v>248</v>
      </c>
      <c r="AG136" s="21" t="s">
        <v>246</v>
      </c>
      <c r="AH136" s="21" t="s">
        <v>246</v>
      </c>
      <c r="AI136" s="21" t="s">
        <v>249</v>
      </c>
      <c r="AJ136" s="21" t="s">
        <v>249</v>
      </c>
      <c r="AK136" s="21">
        <v>0.14000000000000001</v>
      </c>
      <c r="AL136" s="6"/>
      <c r="AM136" s="26" t="s">
        <v>350</v>
      </c>
      <c r="AN136" s="26"/>
      <c r="AO136" s="27">
        <v>0.14000000000000001</v>
      </c>
      <c r="AP136" s="21">
        <v>0.18</v>
      </c>
      <c r="AQ136" s="21">
        <v>0.15</v>
      </c>
      <c r="AR136" s="21">
        <v>0.13</v>
      </c>
      <c r="AS136" s="21">
        <v>0.13</v>
      </c>
      <c r="AT136" s="21">
        <v>0.13</v>
      </c>
      <c r="AU136" s="21">
        <v>0.1</v>
      </c>
      <c r="AV136" s="21">
        <v>0.09</v>
      </c>
      <c r="AW136" s="21"/>
      <c r="AX136" s="28">
        <f t="shared" si="562"/>
        <v>0.28571428571428581</v>
      </c>
      <c r="AY136" s="28">
        <f t="shared" si="563"/>
        <v>3.5098339013531321E-2</v>
      </c>
      <c r="AZ136" s="28">
        <f t="shared" si="564"/>
        <v>-3.9656789356860123E-2</v>
      </c>
      <c r="BA136" s="28">
        <f t="shared" ref="BA136:BB136" si="608">LOGEST(AP136:AQ136,AP$5:AQ$5)-1</f>
        <v>-0.16666666666666674</v>
      </c>
      <c r="BB136" s="28">
        <f t="shared" si="608"/>
        <v>-0.13333333333333341</v>
      </c>
      <c r="BC136" s="28">
        <f t="shared" si="566"/>
        <v>-0.15016341440120251</v>
      </c>
      <c r="BD136" s="28">
        <f t="shared" ref="BD136:BF136" si="609">((AP136/AO136)*100)-100</f>
        <v>28.571428571428555</v>
      </c>
      <c r="BE136" s="28">
        <f t="shared" si="609"/>
        <v>-16.666666666666657</v>
      </c>
      <c r="BF136" s="28">
        <f t="shared" si="609"/>
        <v>-13.333333333333329</v>
      </c>
      <c r="BG136" s="28">
        <f t="shared" si="568"/>
        <v>7.1428571428571388</v>
      </c>
      <c r="BH136" s="28">
        <f t="shared" si="569"/>
        <v>-7.142857142857153</v>
      </c>
      <c r="BI136" s="28">
        <f t="shared" si="570"/>
        <v>-27.777777777777771</v>
      </c>
      <c r="BJ136" s="3">
        <f t="shared" ref="BJ136:BL136" si="610">AP136-AO136</f>
        <v>3.999999999999998E-2</v>
      </c>
      <c r="BK136" s="3">
        <f t="shared" si="610"/>
        <v>-0.03</v>
      </c>
      <c r="BL136" s="3">
        <f t="shared" si="610"/>
        <v>-1.999999999999999E-2</v>
      </c>
      <c r="BM136" s="3">
        <f t="shared" si="572"/>
        <v>9.9999999999999811E-3</v>
      </c>
      <c r="BN136" s="3">
        <f t="shared" si="573"/>
        <v>-1.0000000000000009E-2</v>
      </c>
      <c r="BO136" s="3">
        <f t="shared" si="574"/>
        <v>-4.9999999999999989E-2</v>
      </c>
      <c r="BP136" s="24"/>
      <c r="BQ136" s="21">
        <v>256.3</v>
      </c>
      <c r="BR136" s="21"/>
      <c r="BS136" s="21"/>
      <c r="BT136" s="21"/>
      <c r="BU136" s="21"/>
      <c r="BV136" s="21"/>
      <c r="BW136" s="24">
        <v>38</v>
      </c>
      <c r="BX136" s="21">
        <v>37</v>
      </c>
      <c r="BY136" s="21">
        <v>37.1</v>
      </c>
      <c r="BZ136" s="21">
        <v>36</v>
      </c>
      <c r="CA136" s="21">
        <v>37.4</v>
      </c>
      <c r="CB136" s="21">
        <v>36</v>
      </c>
      <c r="CC136" s="21">
        <v>36.1</v>
      </c>
      <c r="CD136" s="21">
        <v>36</v>
      </c>
      <c r="CE136" s="21"/>
      <c r="CF136" s="6"/>
      <c r="CG136" s="24" t="s">
        <v>1141</v>
      </c>
      <c r="CH136" s="21"/>
      <c r="CI136" s="21"/>
      <c r="CJ136" s="21"/>
      <c r="CK136" s="21"/>
      <c r="CL136" s="21"/>
      <c r="CM136" s="21"/>
      <c r="CN136" s="24" t="s">
        <v>499</v>
      </c>
      <c r="CO136" s="21"/>
      <c r="CP136" s="21"/>
      <c r="CQ136" s="21"/>
      <c r="CR136" s="21"/>
      <c r="CS136" s="21"/>
      <c r="CT136" s="21"/>
      <c r="CU136" s="24">
        <v>4</v>
      </c>
      <c r="CV136" s="21"/>
      <c r="CW136" s="21"/>
      <c r="CX136" s="21"/>
      <c r="CY136" s="21"/>
      <c r="CZ136" s="21"/>
      <c r="DA136" s="21"/>
      <c r="DB136" s="24" t="s">
        <v>1142</v>
      </c>
      <c r="DC136" s="21"/>
      <c r="DD136" s="21"/>
      <c r="DE136" s="21"/>
      <c r="DF136" s="21"/>
      <c r="DG136" s="21"/>
      <c r="DH136" s="21"/>
      <c r="DI136" s="24" t="s">
        <v>374</v>
      </c>
      <c r="DJ136" s="21" t="s">
        <v>374</v>
      </c>
      <c r="DK136" s="21" t="s">
        <v>374</v>
      </c>
      <c r="DL136" s="21" t="s">
        <v>374</v>
      </c>
      <c r="DM136" s="21" t="s">
        <v>374</v>
      </c>
      <c r="DN136" s="21" t="s">
        <v>374</v>
      </c>
      <c r="DO136" s="21"/>
      <c r="DP136" s="26">
        <v>9</v>
      </c>
      <c r="DQ136" s="6"/>
      <c r="DR136" s="24">
        <v>89.2</v>
      </c>
      <c r="DS136" s="21">
        <v>81</v>
      </c>
      <c r="DT136" s="21">
        <v>112</v>
      </c>
      <c r="DU136" s="21">
        <v>70.2</v>
      </c>
      <c r="DV136" s="21">
        <v>85.7</v>
      </c>
      <c r="DW136" s="21">
        <v>91.9</v>
      </c>
      <c r="DX136" s="21"/>
      <c r="DY136" s="24">
        <v>0.5</v>
      </c>
      <c r="DZ136" s="21">
        <v>0.5</v>
      </c>
      <c r="EA136" s="21">
        <v>0.4</v>
      </c>
      <c r="EB136" s="21">
        <v>0.4</v>
      </c>
      <c r="EC136" s="21">
        <v>0.4</v>
      </c>
      <c r="ED136" s="21">
        <v>0.4</v>
      </c>
      <c r="EE136" s="21"/>
      <c r="EF136" s="78">
        <f t="shared" ref="EF136:EK136" si="611">DR136/DY136</f>
        <v>178.4</v>
      </c>
      <c r="EG136" s="79">
        <f t="shared" si="611"/>
        <v>162</v>
      </c>
      <c r="EH136" s="79">
        <f t="shared" si="611"/>
        <v>280</v>
      </c>
      <c r="EI136" s="79">
        <f t="shared" si="611"/>
        <v>175.5</v>
      </c>
      <c r="EJ136" s="79">
        <f t="shared" si="611"/>
        <v>214.25</v>
      </c>
      <c r="EK136" s="79">
        <f t="shared" si="611"/>
        <v>229.75</v>
      </c>
      <c r="EL136" s="79"/>
      <c r="EM136" s="24">
        <v>1</v>
      </c>
      <c r="EN136" s="21">
        <v>1</v>
      </c>
      <c r="EO136" s="21">
        <v>0</v>
      </c>
      <c r="EP136" s="21">
        <v>0</v>
      </c>
      <c r="EQ136" s="21">
        <v>0</v>
      </c>
      <c r="ER136" s="21">
        <v>0</v>
      </c>
      <c r="ES136" s="21"/>
      <c r="ET136" s="24">
        <v>236</v>
      </c>
      <c r="EU136" s="21">
        <v>198</v>
      </c>
      <c r="EV136" s="21">
        <v>204</v>
      </c>
      <c r="EW136" s="21">
        <v>204</v>
      </c>
      <c r="EX136" s="21">
        <v>285</v>
      </c>
      <c r="EY136" s="21">
        <v>347</v>
      </c>
      <c r="EZ136" s="21"/>
      <c r="FA136" s="24">
        <v>9.5</v>
      </c>
      <c r="FB136" s="21">
        <v>9.5</v>
      </c>
      <c r="FC136" s="21">
        <v>9.5</v>
      </c>
      <c r="FD136" s="21">
        <v>9.5</v>
      </c>
      <c r="FE136" s="21">
        <v>9.5</v>
      </c>
      <c r="FF136" s="21">
        <v>9.5</v>
      </c>
      <c r="FG136" s="21"/>
      <c r="FH136" s="24">
        <v>3</v>
      </c>
      <c r="FI136" s="21">
        <v>3</v>
      </c>
      <c r="FJ136" s="21">
        <v>5</v>
      </c>
      <c r="FK136" s="21">
        <v>10</v>
      </c>
      <c r="FL136" s="21">
        <v>11</v>
      </c>
      <c r="FM136" s="21">
        <v>12</v>
      </c>
      <c r="FN136" s="21"/>
      <c r="FO136" s="24">
        <v>69</v>
      </c>
      <c r="FP136" s="21">
        <v>73</v>
      </c>
      <c r="FQ136" s="21">
        <v>74</v>
      </c>
      <c r="FR136" s="21">
        <v>82</v>
      </c>
      <c r="FS136" s="21">
        <v>83</v>
      </c>
      <c r="FT136" s="21">
        <v>83</v>
      </c>
      <c r="FU136" s="21"/>
      <c r="FV136" s="24">
        <v>0</v>
      </c>
      <c r="FW136" s="21">
        <v>0</v>
      </c>
      <c r="FX136" s="21">
        <v>0</v>
      </c>
      <c r="FY136" s="21">
        <v>0</v>
      </c>
      <c r="FZ136" s="21">
        <v>0</v>
      </c>
      <c r="GA136" s="21">
        <v>0</v>
      </c>
      <c r="GB136" s="21"/>
      <c r="GC136" s="24">
        <v>67</v>
      </c>
      <c r="GD136" s="21">
        <v>66</v>
      </c>
      <c r="GE136" s="21">
        <v>54</v>
      </c>
      <c r="GF136" s="21">
        <v>54</v>
      </c>
      <c r="GG136" s="21">
        <v>38</v>
      </c>
      <c r="GH136" s="21">
        <v>38</v>
      </c>
      <c r="GI136" s="21"/>
      <c r="GJ136" s="24">
        <v>1860</v>
      </c>
      <c r="GK136" s="21">
        <v>1310</v>
      </c>
      <c r="GL136" s="21">
        <v>1690</v>
      </c>
      <c r="GM136" s="21">
        <v>1625</v>
      </c>
      <c r="GN136" s="21">
        <v>2145</v>
      </c>
      <c r="GO136" s="21">
        <v>2160</v>
      </c>
      <c r="GP136" s="21"/>
      <c r="GQ136" s="6"/>
      <c r="GR136" s="24">
        <v>15</v>
      </c>
      <c r="GS136" s="21">
        <v>80</v>
      </c>
      <c r="GT136" s="24">
        <v>14</v>
      </c>
      <c r="GU136" s="21">
        <v>55</v>
      </c>
      <c r="GV136" s="24">
        <v>13</v>
      </c>
      <c r="GW136" s="21">
        <v>55</v>
      </c>
      <c r="GX136" s="24">
        <v>11</v>
      </c>
      <c r="GY136" s="21">
        <v>45</v>
      </c>
      <c r="GZ136" s="24">
        <v>11</v>
      </c>
      <c r="HA136" s="21">
        <v>45</v>
      </c>
      <c r="HB136" s="24">
        <v>11</v>
      </c>
      <c r="HC136" s="21">
        <v>45</v>
      </c>
      <c r="HD136" s="24"/>
      <c r="HE136" s="21"/>
      <c r="HF136" s="6"/>
      <c r="HG136" s="21">
        <v>64</v>
      </c>
      <c r="HH136" s="21">
        <v>66</v>
      </c>
      <c r="HI136" s="21">
        <v>220</v>
      </c>
      <c r="HJ136" s="21">
        <v>37</v>
      </c>
      <c r="HK136" s="21">
        <v>1</v>
      </c>
      <c r="HL136" s="21">
        <v>89.1</v>
      </c>
      <c r="HM136" s="21">
        <v>0.5</v>
      </c>
      <c r="HN136" s="21">
        <v>15</v>
      </c>
      <c r="HO136" s="21">
        <v>14.28</v>
      </c>
      <c r="HP136" s="21">
        <v>17</v>
      </c>
      <c r="HQ136" s="21">
        <v>3.42</v>
      </c>
      <c r="HR136" s="21">
        <v>136</v>
      </c>
      <c r="HS136" s="21">
        <v>21.1</v>
      </c>
      <c r="HT136" s="21">
        <v>7</v>
      </c>
      <c r="HU136" s="21">
        <v>3</v>
      </c>
      <c r="HV136" s="6"/>
    </row>
    <row r="137" spans="1:239" ht="15.75" customHeight="1" x14ac:dyDescent="0.3">
      <c r="A137" s="6"/>
      <c r="B137" s="6"/>
      <c r="C137" s="35"/>
      <c r="D137" s="35"/>
      <c r="E137" s="14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X137" s="36"/>
      <c r="AY137" s="36"/>
      <c r="AZ137" s="36"/>
      <c r="BA137" s="36"/>
      <c r="BB137" s="36"/>
      <c r="BC137" s="36"/>
      <c r="BD137" s="36"/>
      <c r="BE137" s="36"/>
      <c r="BF137" s="36"/>
      <c r="BG137" s="36"/>
      <c r="BH137" s="36"/>
      <c r="BI137" s="36"/>
      <c r="BJ137" s="14"/>
      <c r="BK137" s="14"/>
      <c r="BL137" s="14"/>
      <c r="BM137" s="14"/>
      <c r="BN137" s="14"/>
      <c r="BO137" s="14"/>
      <c r="BP137" s="6"/>
      <c r="BQ137" s="6"/>
      <c r="BR137" s="6"/>
      <c r="BS137" s="6"/>
      <c r="BT137" s="6"/>
      <c r="BU137" s="6"/>
      <c r="BV137" s="6"/>
      <c r="BW137" s="6"/>
      <c r="BX137" s="6"/>
      <c r="BY137" s="6"/>
      <c r="BZ137" s="6"/>
      <c r="CA137" s="6"/>
      <c r="CB137" s="6"/>
      <c r="CC137" s="6"/>
      <c r="CD137" s="6"/>
      <c r="CE137" s="6"/>
      <c r="CF137" s="6"/>
      <c r="CG137" s="6"/>
      <c r="CH137" s="6"/>
      <c r="CI137" s="6"/>
      <c r="CJ137" s="6"/>
      <c r="CK137" s="6"/>
      <c r="CL137" s="6"/>
      <c r="CM137" s="6"/>
      <c r="CN137" s="6"/>
      <c r="CO137" s="6"/>
      <c r="CP137" s="6"/>
      <c r="CQ137" s="6"/>
      <c r="CR137" s="6"/>
      <c r="CS137" s="6"/>
      <c r="CT137" s="6"/>
      <c r="CU137" s="6"/>
      <c r="CV137" s="6"/>
      <c r="CW137" s="6"/>
      <c r="CX137" s="6"/>
      <c r="CY137" s="6"/>
      <c r="CZ137" s="6"/>
      <c r="DA137" s="6"/>
      <c r="DB137" s="6"/>
      <c r="DC137" s="6"/>
      <c r="DD137" s="6"/>
      <c r="DE137" s="6"/>
      <c r="DF137" s="6"/>
      <c r="DG137" s="6"/>
      <c r="DH137" s="6"/>
      <c r="DI137" s="6"/>
      <c r="DJ137" s="6"/>
      <c r="DK137" s="6"/>
      <c r="DL137" s="6"/>
      <c r="DM137" s="6"/>
      <c r="DN137" s="6"/>
      <c r="DO137" s="6"/>
      <c r="DP137" s="6"/>
      <c r="DQ137" s="6"/>
      <c r="DR137" s="6"/>
      <c r="DS137" s="6"/>
      <c r="DT137" s="6"/>
      <c r="DU137" s="6"/>
      <c r="DV137" s="6"/>
      <c r="DW137" s="6"/>
      <c r="DX137" s="6"/>
      <c r="DY137" s="6"/>
      <c r="DZ137" s="6"/>
      <c r="EA137" s="6"/>
      <c r="EB137" s="6"/>
      <c r="EC137" s="6"/>
      <c r="ED137" s="6"/>
      <c r="EE137" s="6"/>
      <c r="EF137" s="91"/>
      <c r="EG137" s="91"/>
      <c r="EH137" s="91"/>
      <c r="EI137" s="91"/>
      <c r="EJ137" s="91"/>
      <c r="EK137" s="91"/>
      <c r="EL137" s="91"/>
      <c r="EM137" s="6"/>
      <c r="EN137" s="6"/>
      <c r="EO137" s="6"/>
      <c r="EP137" s="6"/>
      <c r="EQ137" s="6"/>
      <c r="ER137" s="6"/>
      <c r="ES137" s="6"/>
      <c r="ET137" s="6"/>
      <c r="EU137" s="6"/>
      <c r="EV137" s="6"/>
      <c r="EW137" s="6"/>
      <c r="EX137" s="6"/>
      <c r="EY137" s="6"/>
      <c r="EZ137" s="6"/>
      <c r="FA137" s="6"/>
      <c r="FB137" s="6"/>
      <c r="FC137" s="6"/>
      <c r="FD137" s="6"/>
      <c r="FE137" s="6"/>
      <c r="FF137" s="6"/>
      <c r="FG137" s="6"/>
      <c r="FH137" s="6"/>
      <c r="FI137" s="6"/>
      <c r="FJ137" s="6"/>
      <c r="FK137" s="6"/>
      <c r="FL137" s="6"/>
      <c r="FM137" s="6"/>
      <c r="FN137" s="6"/>
      <c r="FO137" s="6"/>
      <c r="FP137" s="6"/>
      <c r="FQ137" s="6"/>
      <c r="FR137" s="6"/>
      <c r="FS137" s="6"/>
      <c r="FT137" s="6"/>
      <c r="FU137" s="6"/>
      <c r="FV137" s="6"/>
      <c r="FW137" s="6"/>
      <c r="FX137" s="6"/>
      <c r="FY137" s="6"/>
      <c r="FZ137" s="6"/>
      <c r="GA137" s="6"/>
      <c r="GB137" s="6"/>
      <c r="GC137" s="6"/>
      <c r="GD137" s="6"/>
      <c r="GE137" s="6"/>
      <c r="GF137" s="6"/>
      <c r="GG137" s="6"/>
      <c r="GH137" s="6"/>
      <c r="GI137" s="6"/>
      <c r="GJ137" s="6"/>
      <c r="GK137" s="6"/>
      <c r="GL137" s="6"/>
      <c r="GM137" s="6"/>
      <c r="GN137" s="6"/>
      <c r="GO137" s="6"/>
      <c r="GP137" s="6"/>
      <c r="GQ137" s="6"/>
      <c r="GR137" s="6"/>
      <c r="GS137" s="6"/>
      <c r="GT137" s="6"/>
      <c r="GU137" s="6"/>
      <c r="GV137" s="6"/>
      <c r="GW137" s="6"/>
      <c r="GX137" s="6"/>
      <c r="GY137" s="6"/>
      <c r="GZ137" s="6"/>
      <c r="HA137" s="6"/>
      <c r="HB137" s="6"/>
      <c r="HC137" s="6"/>
      <c r="HD137" s="6"/>
      <c r="HE137" s="6"/>
      <c r="HF137" s="6"/>
      <c r="HG137" s="6"/>
      <c r="HH137" s="6"/>
      <c r="HI137" s="6"/>
      <c r="HJ137" s="6"/>
      <c r="HK137" s="6"/>
      <c r="HL137" s="6"/>
      <c r="HM137" s="6"/>
      <c r="HN137" s="6"/>
      <c r="HO137" s="6"/>
      <c r="HP137" s="6"/>
      <c r="HQ137" s="6"/>
      <c r="HR137" s="6"/>
      <c r="HS137" s="6"/>
      <c r="HT137" s="6"/>
      <c r="HU137" s="6"/>
      <c r="HV137" s="6"/>
      <c r="HW137" s="15"/>
      <c r="HX137" s="15"/>
      <c r="HY137" s="15"/>
      <c r="HZ137" s="92"/>
      <c r="IA137" s="92"/>
      <c r="IB137" s="92"/>
      <c r="IC137" s="92"/>
      <c r="ID137" s="92"/>
      <c r="IE137" s="92"/>
    </row>
    <row r="138" spans="1:239" ht="15.75" customHeight="1" x14ac:dyDescent="0.3">
      <c r="A138" s="3">
        <v>121</v>
      </c>
      <c r="B138" s="21" t="s">
        <v>626</v>
      </c>
      <c r="C138" s="22">
        <v>41374</v>
      </c>
      <c r="D138" s="22">
        <v>41375</v>
      </c>
      <c r="E138" s="21">
        <f t="shared" ref="E138:E147" si="612">D138-C138</f>
        <v>1</v>
      </c>
      <c r="F138" s="21"/>
      <c r="G138" s="21" t="s">
        <v>599</v>
      </c>
      <c r="H138" s="23">
        <v>22387</v>
      </c>
      <c r="I138" s="21">
        <v>52</v>
      </c>
      <c r="J138" s="21">
        <v>165</v>
      </c>
      <c r="K138" s="21">
        <v>70</v>
      </c>
      <c r="L138" s="21" t="s">
        <v>1143</v>
      </c>
      <c r="M138" s="21">
        <v>84</v>
      </c>
      <c r="N138" s="21">
        <v>94.6</v>
      </c>
      <c r="O138" s="21">
        <v>7</v>
      </c>
      <c r="P138" s="21" t="s">
        <v>548</v>
      </c>
      <c r="Q138" s="21">
        <v>2</v>
      </c>
      <c r="R138" s="21">
        <v>7</v>
      </c>
      <c r="S138" s="21" t="s">
        <v>548</v>
      </c>
      <c r="T138" s="21">
        <v>2</v>
      </c>
      <c r="U138" s="21">
        <v>7</v>
      </c>
      <c r="V138" s="21">
        <v>2</v>
      </c>
      <c r="W138" s="21">
        <v>1</v>
      </c>
      <c r="X138" s="6"/>
      <c r="Y138" s="24" t="s">
        <v>884</v>
      </c>
      <c r="Z138" s="21" t="s">
        <v>1144</v>
      </c>
      <c r="AA138" s="25">
        <v>1</v>
      </c>
      <c r="AB138" s="25"/>
      <c r="AC138" s="21" t="s">
        <v>249</v>
      </c>
      <c r="AD138" s="21"/>
      <c r="AE138" s="21" t="s">
        <v>246</v>
      </c>
      <c r="AF138" s="21" t="s">
        <v>248</v>
      </c>
      <c r="AG138" s="21" t="s">
        <v>246</v>
      </c>
      <c r="AH138" s="21" t="s">
        <v>246</v>
      </c>
      <c r="AI138" s="21" t="s">
        <v>249</v>
      </c>
      <c r="AJ138" s="21" t="s">
        <v>246</v>
      </c>
      <c r="AK138" s="21">
        <v>6.72</v>
      </c>
      <c r="AL138" s="6"/>
      <c r="AM138" s="26" t="s">
        <v>250</v>
      </c>
      <c r="AN138" s="26" t="s">
        <v>251</v>
      </c>
      <c r="AO138" s="33">
        <v>6.72</v>
      </c>
      <c r="AP138" s="34">
        <v>15.56</v>
      </c>
      <c r="AQ138" s="34">
        <v>20.37</v>
      </c>
      <c r="AR138" s="34">
        <v>55.98</v>
      </c>
      <c r="AS138" s="34">
        <v>42</v>
      </c>
      <c r="AT138" s="34">
        <v>26.55</v>
      </c>
      <c r="AU138" s="34">
        <v>15.91</v>
      </c>
      <c r="AV138" s="21"/>
      <c r="AW138" s="21"/>
      <c r="AX138" s="28">
        <f t="shared" ref="AX138:AX147" si="613">LOGEST(AO138:AP138,AO$5:AP$5)-1</f>
        <v>1.3154761904761911</v>
      </c>
      <c r="AY138" s="28">
        <f t="shared" ref="AY138:AY147" si="614">LOGEST(AO138:AQ138,AO$5:AQ$5)-1</f>
        <v>0.7410485346480149</v>
      </c>
      <c r="AZ138" s="28">
        <f t="shared" ref="AZ138:AZ147" si="615">LOGEST(AO138:AR138,AO$5:AR$5)-1</f>
        <v>0.94042664696967493</v>
      </c>
      <c r="BA138" s="28">
        <f t="shared" ref="BA138:BB138" si="616">LOGEST(AP138:AQ138,AP$5:AQ$5)-1</f>
        <v>0.30912596401028258</v>
      </c>
      <c r="BB138" s="28">
        <f t="shared" si="616"/>
        <v>1.7481590574374093</v>
      </c>
      <c r="BC138" s="28">
        <f t="shared" ref="BC138:BC147" si="617">LOGEST(AP138:AR138,AP$5:AR$5)-1</f>
        <v>0.89675680447476847</v>
      </c>
      <c r="BD138" s="28">
        <f t="shared" ref="BD138:BF138" si="618">((AP138/AO138)*100)-100</f>
        <v>131.54761904761907</v>
      </c>
      <c r="BE138" s="28">
        <f t="shared" si="618"/>
        <v>30.912596401028281</v>
      </c>
      <c r="BF138" s="28">
        <f t="shared" si="618"/>
        <v>174.81590574374076</v>
      </c>
      <c r="BG138" s="28">
        <f t="shared" ref="BG138:BG147" si="619">((AQ138/AO138)*100)-100</f>
        <v>203.12500000000006</v>
      </c>
      <c r="BH138" s="28">
        <f t="shared" ref="BH138:BH147" si="620">((AR138/AO138)*100)-100</f>
        <v>733.03571428571422</v>
      </c>
      <c r="BI138" s="28">
        <f t="shared" ref="BI138:BI147" si="621">((AR138/AP138)*100)-100</f>
        <v>259.76863753213365</v>
      </c>
      <c r="BJ138" s="3">
        <f t="shared" ref="BJ138:BL138" si="622">AP138-AO138</f>
        <v>8.84</v>
      </c>
      <c r="BK138" s="3">
        <f t="shared" si="622"/>
        <v>4.8100000000000005</v>
      </c>
      <c r="BL138" s="3">
        <f t="shared" si="622"/>
        <v>35.61</v>
      </c>
      <c r="BM138" s="3">
        <f t="shared" ref="BM138:BM147" si="623">AQ138-AO138</f>
        <v>13.650000000000002</v>
      </c>
      <c r="BN138" s="3">
        <f t="shared" ref="BN138:BN147" si="624">AR138-AO138</f>
        <v>49.26</v>
      </c>
      <c r="BO138" s="3">
        <f t="shared" ref="BO138:BO147" si="625">AR138-AP138</f>
        <v>40.419999999999995</v>
      </c>
      <c r="BP138" s="24"/>
      <c r="BQ138" s="21">
        <v>183.2</v>
      </c>
      <c r="BR138" s="21"/>
      <c r="BS138" s="21"/>
      <c r="BT138" s="21"/>
      <c r="BU138" s="21"/>
      <c r="BV138" s="21"/>
      <c r="BW138" s="24">
        <v>37</v>
      </c>
      <c r="BX138" s="21">
        <v>37</v>
      </c>
      <c r="BY138" s="21">
        <v>36</v>
      </c>
      <c r="BZ138" s="21">
        <v>36.5</v>
      </c>
      <c r="CA138" s="21">
        <v>36</v>
      </c>
      <c r="CB138" s="21">
        <v>38.1</v>
      </c>
      <c r="CC138" s="21">
        <v>36</v>
      </c>
      <c r="CD138" s="21"/>
      <c r="CE138" s="21"/>
      <c r="CF138" s="6"/>
      <c r="CG138" s="24" t="s">
        <v>1145</v>
      </c>
      <c r="CH138" s="21"/>
      <c r="CI138" s="21"/>
      <c r="CJ138" s="21"/>
      <c r="CK138" s="21"/>
      <c r="CL138" s="21"/>
      <c r="CM138" s="21"/>
      <c r="CN138" s="24" t="s">
        <v>1146</v>
      </c>
      <c r="CO138" s="21"/>
      <c r="CP138" s="21"/>
      <c r="CQ138" s="21"/>
      <c r="CR138" s="21"/>
      <c r="CS138" s="21"/>
      <c r="CT138" s="21"/>
      <c r="CU138" s="24">
        <v>1</v>
      </c>
      <c r="CV138" s="21"/>
      <c r="CW138" s="21"/>
      <c r="CX138" s="21"/>
      <c r="CY138" s="21"/>
      <c r="CZ138" s="21"/>
      <c r="DA138" s="21"/>
      <c r="DB138" s="24" t="s">
        <v>1147</v>
      </c>
      <c r="DC138" s="21"/>
      <c r="DD138" s="21"/>
      <c r="DE138" s="21"/>
      <c r="DF138" s="21"/>
      <c r="DG138" s="21"/>
      <c r="DH138" s="21"/>
      <c r="DI138" s="24" t="s">
        <v>1148</v>
      </c>
      <c r="DJ138" s="21" t="s">
        <v>1149</v>
      </c>
      <c r="DK138" s="21" t="s">
        <v>1150</v>
      </c>
      <c r="DL138" s="21" t="s">
        <v>1150</v>
      </c>
      <c r="DM138" s="21" t="s">
        <v>1150</v>
      </c>
      <c r="DN138" s="21"/>
      <c r="DO138" s="21"/>
      <c r="DP138" s="26">
        <v>9</v>
      </c>
      <c r="DQ138" s="6"/>
      <c r="DR138" s="24">
        <v>108.7</v>
      </c>
      <c r="DS138" s="21">
        <v>111.7</v>
      </c>
      <c r="DT138" s="21">
        <v>124.2</v>
      </c>
      <c r="DU138" s="21">
        <v>115.2</v>
      </c>
      <c r="DV138" s="21">
        <v>128</v>
      </c>
      <c r="DW138" s="21"/>
      <c r="DX138" s="21"/>
      <c r="DY138" s="24">
        <v>0.5</v>
      </c>
      <c r="DZ138" s="21">
        <v>0.5</v>
      </c>
      <c r="EA138" s="21">
        <v>0.4</v>
      </c>
      <c r="EB138" s="21">
        <v>0.4</v>
      </c>
      <c r="EC138" s="21">
        <v>0.4</v>
      </c>
      <c r="ED138" s="21"/>
      <c r="EE138" s="21"/>
      <c r="EF138" s="78">
        <f t="shared" ref="EF138:EJ138" si="626">DR138/DY138</f>
        <v>217.4</v>
      </c>
      <c r="EG138" s="79">
        <f t="shared" si="626"/>
        <v>223.4</v>
      </c>
      <c r="EH138" s="79">
        <f t="shared" si="626"/>
        <v>310.5</v>
      </c>
      <c r="EI138" s="79">
        <f t="shared" si="626"/>
        <v>288</v>
      </c>
      <c r="EJ138" s="79">
        <f t="shared" si="626"/>
        <v>320</v>
      </c>
      <c r="EK138" s="79"/>
      <c r="EL138" s="79"/>
      <c r="EM138" s="24">
        <v>1</v>
      </c>
      <c r="EN138" s="21">
        <v>1</v>
      </c>
      <c r="EO138" s="21">
        <v>1</v>
      </c>
      <c r="EP138" s="21">
        <v>1</v>
      </c>
      <c r="EQ138" s="21">
        <v>1</v>
      </c>
      <c r="ER138" s="21"/>
      <c r="ES138" s="21"/>
      <c r="ET138" s="24">
        <v>325</v>
      </c>
      <c r="EU138" s="21">
        <v>126</v>
      </c>
      <c r="EV138" s="21">
        <v>132</v>
      </c>
      <c r="EW138" s="21">
        <v>114</v>
      </c>
      <c r="EX138" s="21">
        <v>95</v>
      </c>
      <c r="EY138" s="21"/>
      <c r="EZ138" s="21"/>
      <c r="FA138" s="24">
        <v>27.7</v>
      </c>
      <c r="FB138" s="21">
        <v>28</v>
      </c>
      <c r="FC138" s="21">
        <v>28.6</v>
      </c>
      <c r="FD138" s="21">
        <v>28.6</v>
      </c>
      <c r="FE138" s="21">
        <v>19.3</v>
      </c>
      <c r="FF138" s="21"/>
      <c r="FG138" s="21"/>
      <c r="FH138" s="24">
        <v>3</v>
      </c>
      <c r="FI138" s="21">
        <v>3</v>
      </c>
      <c r="FJ138" s="21">
        <v>3</v>
      </c>
      <c r="FK138" s="21">
        <v>3</v>
      </c>
      <c r="FL138" s="21">
        <v>3</v>
      </c>
      <c r="FM138" s="21"/>
      <c r="FN138" s="21"/>
      <c r="FO138" s="24">
        <v>68</v>
      </c>
      <c r="FP138" s="21">
        <v>62</v>
      </c>
      <c r="FQ138" s="21">
        <v>66</v>
      </c>
      <c r="FR138" s="21">
        <v>57</v>
      </c>
      <c r="FS138" s="21">
        <v>69</v>
      </c>
      <c r="FT138" s="21"/>
      <c r="FU138" s="21"/>
      <c r="FV138" s="24">
        <v>0</v>
      </c>
      <c r="FW138" s="21">
        <v>0</v>
      </c>
      <c r="FX138" s="21">
        <v>0</v>
      </c>
      <c r="FY138" s="21">
        <v>0</v>
      </c>
      <c r="FZ138" s="21">
        <v>0</v>
      </c>
      <c r="GA138" s="21"/>
      <c r="GB138" s="21"/>
      <c r="GC138" s="24">
        <v>221</v>
      </c>
      <c r="GD138" s="21">
        <v>226</v>
      </c>
      <c r="GE138" s="21">
        <v>186</v>
      </c>
      <c r="GF138" s="21">
        <v>170</v>
      </c>
      <c r="GG138" s="21">
        <v>254</v>
      </c>
      <c r="GH138" s="21"/>
      <c r="GI138" s="21"/>
      <c r="GJ138" s="24">
        <v>165</v>
      </c>
      <c r="GK138" s="21">
        <v>95</v>
      </c>
      <c r="GL138" s="21">
        <v>32</v>
      </c>
      <c r="GM138" s="21">
        <v>28</v>
      </c>
      <c r="GN138" s="21">
        <v>165</v>
      </c>
      <c r="GO138" s="21"/>
      <c r="GP138" s="21"/>
      <c r="GQ138" s="6"/>
      <c r="GR138" s="24">
        <v>15</v>
      </c>
      <c r="GS138" s="21">
        <v>80</v>
      </c>
      <c r="GT138" s="24">
        <v>16</v>
      </c>
      <c r="GU138" s="21">
        <v>90</v>
      </c>
      <c r="GV138" s="24">
        <v>15</v>
      </c>
      <c r="GW138" s="21">
        <v>80</v>
      </c>
      <c r="GX138" s="24">
        <v>16</v>
      </c>
      <c r="GY138" s="21">
        <v>90</v>
      </c>
      <c r="GZ138" s="24">
        <v>16</v>
      </c>
      <c r="HA138" s="21">
        <v>90</v>
      </c>
      <c r="HB138" s="24"/>
      <c r="HC138" s="21"/>
      <c r="HD138" s="24"/>
      <c r="HE138" s="21"/>
      <c r="HF138" s="6"/>
      <c r="HG138" s="21">
        <v>52</v>
      </c>
      <c r="HH138" s="21">
        <v>54</v>
      </c>
      <c r="HI138" s="21">
        <v>93</v>
      </c>
      <c r="HJ138" s="21">
        <v>34</v>
      </c>
      <c r="HK138" s="21">
        <v>1</v>
      </c>
      <c r="HL138" s="21">
        <v>75.8</v>
      </c>
      <c r="HM138" s="21">
        <v>0.5</v>
      </c>
      <c r="HN138" s="21">
        <v>0</v>
      </c>
      <c r="HO138" s="21">
        <v>38</v>
      </c>
      <c r="HP138" s="21">
        <v>12.65</v>
      </c>
      <c r="HQ138" s="21">
        <v>2.91</v>
      </c>
      <c r="HR138" s="21">
        <v>135</v>
      </c>
      <c r="HS138" s="21">
        <v>22.4</v>
      </c>
      <c r="HT138" s="21">
        <v>27.7</v>
      </c>
      <c r="HU138" s="21">
        <v>3</v>
      </c>
      <c r="HV138" s="6"/>
    </row>
    <row r="139" spans="1:239" ht="15.75" customHeight="1" x14ac:dyDescent="0.3">
      <c r="A139" s="3">
        <v>122</v>
      </c>
      <c r="B139" s="21" t="s">
        <v>431</v>
      </c>
      <c r="C139" s="22">
        <v>41357</v>
      </c>
      <c r="D139" s="22">
        <v>41357</v>
      </c>
      <c r="E139" s="21">
        <f t="shared" si="612"/>
        <v>0</v>
      </c>
      <c r="F139" s="21"/>
      <c r="G139" s="21" t="s">
        <v>876</v>
      </c>
      <c r="H139" s="23">
        <v>26001</v>
      </c>
      <c r="I139" s="21">
        <v>42</v>
      </c>
      <c r="J139" s="21">
        <v>180</v>
      </c>
      <c r="K139" s="21">
        <v>120</v>
      </c>
      <c r="L139" s="21" t="s">
        <v>1151</v>
      </c>
      <c r="M139" s="21">
        <v>88</v>
      </c>
      <c r="N139" s="21">
        <v>96.1</v>
      </c>
      <c r="O139" s="21">
        <v>26</v>
      </c>
      <c r="P139" s="21" t="s">
        <v>512</v>
      </c>
      <c r="Q139" s="21">
        <v>1</v>
      </c>
      <c r="R139" s="21">
        <v>26</v>
      </c>
      <c r="S139" s="21" t="s">
        <v>512</v>
      </c>
      <c r="T139" s="21">
        <v>1</v>
      </c>
      <c r="U139" s="21">
        <v>24</v>
      </c>
      <c r="V139" s="21">
        <v>5</v>
      </c>
      <c r="W139" s="21">
        <v>6</v>
      </c>
      <c r="X139" s="6"/>
      <c r="Y139" s="24" t="s">
        <v>884</v>
      </c>
      <c r="Z139" s="21" t="s">
        <v>497</v>
      </c>
      <c r="AA139" s="25">
        <v>2</v>
      </c>
      <c r="AB139" s="25" t="s">
        <v>486</v>
      </c>
      <c r="AC139" s="21" t="s">
        <v>249</v>
      </c>
      <c r="AD139" s="21"/>
      <c r="AE139" s="21" t="s">
        <v>249</v>
      </c>
      <c r="AF139" s="21"/>
      <c r="AG139" s="21" t="s">
        <v>246</v>
      </c>
      <c r="AH139" s="21" t="s">
        <v>246</v>
      </c>
      <c r="AI139" s="21" t="s">
        <v>246</v>
      </c>
      <c r="AJ139" s="21" t="s">
        <v>249</v>
      </c>
      <c r="AK139" s="21">
        <v>0.32</v>
      </c>
      <c r="AL139" s="6"/>
      <c r="AM139" s="26" t="s">
        <v>250</v>
      </c>
      <c r="AN139" s="26" t="s">
        <v>251</v>
      </c>
      <c r="AO139" s="27">
        <v>0.32</v>
      </c>
      <c r="AP139" s="21">
        <v>0.43</v>
      </c>
      <c r="AQ139" s="21">
        <v>1.08</v>
      </c>
      <c r="AR139" s="21">
        <v>3.54</v>
      </c>
      <c r="AS139" s="21">
        <v>15.42</v>
      </c>
      <c r="AT139" s="21">
        <v>110</v>
      </c>
      <c r="AU139" s="21">
        <v>84.21</v>
      </c>
      <c r="AV139" s="21">
        <v>32.15</v>
      </c>
      <c r="AW139" s="21">
        <v>15</v>
      </c>
      <c r="AX139" s="28">
        <f t="shared" si="613"/>
        <v>0.34375</v>
      </c>
      <c r="AY139" s="28">
        <f t="shared" si="614"/>
        <v>0.83711730708738386</v>
      </c>
      <c r="AZ139" s="28">
        <f t="shared" si="615"/>
        <v>1.2550258002534731</v>
      </c>
      <c r="BA139" s="28">
        <f t="shared" ref="BA139:BB139" si="627">LOGEST(AP139:AQ139,AP$5:AQ$5)-1</f>
        <v>1.5116279069767447</v>
      </c>
      <c r="BB139" s="28">
        <f t="shared" si="627"/>
        <v>2.277777777777779</v>
      </c>
      <c r="BC139" s="28">
        <f t="shared" si="617"/>
        <v>1.8692434786080607</v>
      </c>
      <c r="BD139" s="28">
        <f t="shared" ref="BD139:BF139" si="628">((AP139/AO139)*100)-100</f>
        <v>34.375</v>
      </c>
      <c r="BE139" s="28">
        <f t="shared" si="628"/>
        <v>151.16279069767441</v>
      </c>
      <c r="BF139" s="28">
        <f t="shared" si="628"/>
        <v>227.77777777777777</v>
      </c>
      <c r="BG139" s="28">
        <f t="shared" si="619"/>
        <v>237.5</v>
      </c>
      <c r="BH139" s="28">
        <f t="shared" si="620"/>
        <v>1006.25</v>
      </c>
      <c r="BI139" s="28">
        <f t="shared" si="621"/>
        <v>723.25581395348843</v>
      </c>
      <c r="BJ139" s="3">
        <f t="shared" ref="BJ139:BL139" si="629">AP139-AO139</f>
        <v>0.10999999999999999</v>
      </c>
      <c r="BK139" s="3">
        <f t="shared" si="629"/>
        <v>0.65000000000000013</v>
      </c>
      <c r="BL139" s="3">
        <f t="shared" si="629"/>
        <v>2.46</v>
      </c>
      <c r="BM139" s="3">
        <f t="shared" si="623"/>
        <v>0.76</v>
      </c>
      <c r="BN139" s="3">
        <f t="shared" si="624"/>
        <v>3.22</v>
      </c>
      <c r="BO139" s="3">
        <f t="shared" si="625"/>
        <v>3.11</v>
      </c>
      <c r="BP139" s="24">
        <v>243.9</v>
      </c>
      <c r="BQ139" s="21">
        <v>341.3</v>
      </c>
      <c r="BR139" s="21"/>
      <c r="BS139" s="21"/>
      <c r="BT139" s="21">
        <v>184</v>
      </c>
      <c r="BU139" s="21">
        <v>160.75</v>
      </c>
      <c r="BV139" s="21">
        <v>174.2</v>
      </c>
      <c r="BW139" s="24">
        <v>37</v>
      </c>
      <c r="BX139" s="21">
        <v>37</v>
      </c>
      <c r="BY139" s="21">
        <v>37.9</v>
      </c>
      <c r="BZ139" s="21">
        <v>39</v>
      </c>
      <c r="CA139" s="21">
        <v>39</v>
      </c>
      <c r="CB139" s="21">
        <v>39.1</v>
      </c>
      <c r="CC139" s="21">
        <v>38.6</v>
      </c>
      <c r="CD139" s="21">
        <v>37</v>
      </c>
      <c r="CE139" s="21">
        <v>38</v>
      </c>
      <c r="CF139" s="6"/>
      <c r="CG139" s="24" t="s">
        <v>1050</v>
      </c>
      <c r="CH139" s="21"/>
      <c r="CI139" s="21"/>
      <c r="CJ139" s="21" t="s">
        <v>1152</v>
      </c>
      <c r="CK139" s="21"/>
      <c r="CL139" s="21"/>
      <c r="CM139" s="21" t="s">
        <v>1153</v>
      </c>
      <c r="CN139" s="24" t="s">
        <v>331</v>
      </c>
      <c r="CO139" s="21"/>
      <c r="CP139" s="21"/>
      <c r="CQ139" s="21" t="s">
        <v>1154</v>
      </c>
      <c r="CR139" s="21"/>
      <c r="CS139" s="21"/>
      <c r="CT139" s="21" t="s">
        <v>1155</v>
      </c>
      <c r="CU139" s="24">
        <v>1</v>
      </c>
      <c r="CV139" s="21"/>
      <c r="CW139" s="21"/>
      <c r="CX139" s="21">
        <v>2</v>
      </c>
      <c r="CY139" s="21"/>
      <c r="CZ139" s="21"/>
      <c r="DA139" s="21">
        <v>1</v>
      </c>
      <c r="DB139" s="24" t="s">
        <v>331</v>
      </c>
      <c r="DC139" s="21"/>
      <c r="DD139" s="21"/>
      <c r="DE139" s="21" t="s">
        <v>1156</v>
      </c>
      <c r="DF139" s="21"/>
      <c r="DG139" s="21"/>
      <c r="DH139" s="21"/>
      <c r="DI139" s="24" t="s">
        <v>585</v>
      </c>
      <c r="DJ139" s="21" t="s">
        <v>705</v>
      </c>
      <c r="DK139" s="21" t="s">
        <v>705</v>
      </c>
      <c r="DL139" s="21" t="s">
        <v>1157</v>
      </c>
      <c r="DM139" s="21" t="s">
        <v>1158</v>
      </c>
      <c r="DN139" s="21" t="s">
        <v>1159</v>
      </c>
      <c r="DO139" s="21" t="s">
        <v>1159</v>
      </c>
      <c r="DP139" s="26"/>
      <c r="DQ139" s="6"/>
      <c r="DR139" s="24">
        <v>38</v>
      </c>
      <c r="DS139" s="21">
        <v>76</v>
      </c>
      <c r="DT139" s="21">
        <v>71.7</v>
      </c>
      <c r="DU139" s="21">
        <v>129.5</v>
      </c>
      <c r="DV139" s="21">
        <v>68</v>
      </c>
      <c r="DW139" s="21">
        <v>81</v>
      </c>
      <c r="DX139" s="21">
        <v>72</v>
      </c>
      <c r="DY139" s="24">
        <v>0.1</v>
      </c>
      <c r="DZ139" s="21">
        <v>0.7</v>
      </c>
      <c r="EA139" s="21">
        <v>0.6</v>
      </c>
      <c r="EB139" s="21">
        <v>0.5</v>
      </c>
      <c r="EC139" s="21">
        <v>0.5</v>
      </c>
      <c r="ED139" s="21">
        <v>0.4</v>
      </c>
      <c r="EE139" s="21">
        <v>0.5</v>
      </c>
      <c r="EF139" s="78">
        <f t="shared" ref="EF139:EL139" si="630">DR139/DY139</f>
        <v>380</v>
      </c>
      <c r="EG139" s="79">
        <f t="shared" si="630"/>
        <v>108.57142857142858</v>
      </c>
      <c r="EH139" s="79">
        <f t="shared" si="630"/>
        <v>119.50000000000001</v>
      </c>
      <c r="EI139" s="79">
        <f t="shared" si="630"/>
        <v>259</v>
      </c>
      <c r="EJ139" s="79">
        <f t="shared" si="630"/>
        <v>136</v>
      </c>
      <c r="EK139" s="79">
        <f t="shared" si="630"/>
        <v>202.5</v>
      </c>
      <c r="EL139" s="79">
        <f t="shared" si="630"/>
        <v>144</v>
      </c>
      <c r="EM139" s="24">
        <v>1</v>
      </c>
      <c r="EN139" s="21">
        <v>1</v>
      </c>
      <c r="EO139" s="21">
        <v>1</v>
      </c>
      <c r="EP139" s="21">
        <v>1</v>
      </c>
      <c r="EQ139" s="21">
        <v>1</v>
      </c>
      <c r="ER139" s="21">
        <v>1</v>
      </c>
      <c r="ES139" s="21">
        <v>1</v>
      </c>
      <c r="ET139" s="24">
        <v>119</v>
      </c>
      <c r="EU139" s="21">
        <v>140</v>
      </c>
      <c r="EV139" s="21">
        <v>173</v>
      </c>
      <c r="EW139" s="21">
        <v>203</v>
      </c>
      <c r="EX139" s="21">
        <v>201</v>
      </c>
      <c r="EY139" s="21">
        <v>184</v>
      </c>
      <c r="EZ139" s="21">
        <v>256</v>
      </c>
      <c r="FA139" s="24">
        <v>6</v>
      </c>
      <c r="FB139" s="21">
        <v>5.3</v>
      </c>
      <c r="FC139" s="21">
        <v>5.7</v>
      </c>
      <c r="FD139" s="21">
        <v>5.6</v>
      </c>
      <c r="FE139" s="21">
        <v>6.1</v>
      </c>
      <c r="FF139" s="21">
        <v>6.1</v>
      </c>
      <c r="FG139" s="21">
        <v>6.2</v>
      </c>
      <c r="FH139" s="24">
        <v>3</v>
      </c>
      <c r="FI139" s="21">
        <v>3</v>
      </c>
      <c r="FJ139" s="21">
        <v>3</v>
      </c>
      <c r="FK139" s="21">
        <v>3</v>
      </c>
      <c r="FL139" s="21">
        <v>3</v>
      </c>
      <c r="FM139" s="21">
        <v>3</v>
      </c>
      <c r="FN139" s="21">
        <v>3</v>
      </c>
      <c r="FO139" s="24">
        <v>102</v>
      </c>
      <c r="FP139" s="21">
        <v>87</v>
      </c>
      <c r="FQ139" s="21">
        <v>75</v>
      </c>
      <c r="FR139" s="21">
        <v>76</v>
      </c>
      <c r="FS139" s="21">
        <v>67</v>
      </c>
      <c r="FT139" s="21">
        <v>75</v>
      </c>
      <c r="FU139" s="21">
        <v>77</v>
      </c>
      <c r="FV139" s="24" t="s">
        <v>859</v>
      </c>
      <c r="FW139" s="21" t="s">
        <v>1160</v>
      </c>
      <c r="FX139" s="21" t="s">
        <v>321</v>
      </c>
      <c r="FY139" s="21" t="s">
        <v>311</v>
      </c>
      <c r="FZ139" s="21" t="s">
        <v>311</v>
      </c>
      <c r="GA139" s="21">
        <v>0</v>
      </c>
      <c r="GB139" s="21">
        <v>0</v>
      </c>
      <c r="GC139" s="24">
        <v>68</v>
      </c>
      <c r="GD139" s="21">
        <v>58</v>
      </c>
      <c r="GE139" s="21">
        <v>136</v>
      </c>
      <c r="GF139" s="21">
        <v>187</v>
      </c>
      <c r="GG139" s="21">
        <v>338</v>
      </c>
      <c r="GH139" s="21">
        <v>317</v>
      </c>
      <c r="GI139" s="21">
        <v>267</v>
      </c>
      <c r="GJ139" s="24">
        <v>1130</v>
      </c>
      <c r="GK139" s="21">
        <v>960</v>
      </c>
      <c r="GL139" s="21">
        <v>770</v>
      </c>
      <c r="GM139" s="21">
        <v>430</v>
      </c>
      <c r="GN139" s="21">
        <v>260</v>
      </c>
      <c r="GO139" s="21">
        <v>530</v>
      </c>
      <c r="GP139" s="21">
        <v>570</v>
      </c>
      <c r="GQ139" s="6"/>
      <c r="GR139" s="24">
        <v>19</v>
      </c>
      <c r="GS139" s="21">
        <v>90</v>
      </c>
      <c r="GT139" s="24">
        <v>17</v>
      </c>
      <c r="GU139" s="21">
        <v>90</v>
      </c>
      <c r="GV139" s="24">
        <v>16</v>
      </c>
      <c r="GW139" s="21">
        <v>90</v>
      </c>
      <c r="GX139" s="24">
        <v>15</v>
      </c>
      <c r="GY139" s="21">
        <v>80</v>
      </c>
      <c r="GZ139" s="24">
        <v>17</v>
      </c>
      <c r="HA139" s="21">
        <v>90</v>
      </c>
      <c r="HB139" s="24">
        <v>13</v>
      </c>
      <c r="HC139" s="21">
        <v>55</v>
      </c>
      <c r="HD139" s="24">
        <v>14</v>
      </c>
      <c r="HE139" s="21">
        <v>55</v>
      </c>
      <c r="HF139" s="6"/>
      <c r="HG139" s="21">
        <v>42</v>
      </c>
      <c r="HH139" s="21">
        <v>169</v>
      </c>
      <c r="HI139" s="21">
        <v>98</v>
      </c>
      <c r="HJ139" s="21">
        <v>39</v>
      </c>
      <c r="HK139" s="21">
        <v>1</v>
      </c>
      <c r="HL139" s="21">
        <v>69.3</v>
      </c>
      <c r="HM139" s="21">
        <v>1</v>
      </c>
      <c r="HN139" s="21">
        <v>10</v>
      </c>
      <c r="HO139" s="21">
        <v>14.56</v>
      </c>
      <c r="HP139" s="21">
        <v>3.14</v>
      </c>
      <c r="HQ139" s="21">
        <v>2.75</v>
      </c>
      <c r="HR139" s="21">
        <v>138</v>
      </c>
      <c r="HS139" s="21">
        <v>21.1</v>
      </c>
      <c r="HT139" s="21">
        <v>6</v>
      </c>
      <c r="HU139" s="21">
        <v>3</v>
      </c>
      <c r="HV139" s="6"/>
    </row>
    <row r="140" spans="1:239" ht="15.75" customHeight="1" x14ac:dyDescent="0.3">
      <c r="A140" s="3">
        <v>123</v>
      </c>
      <c r="B140" s="21" t="s">
        <v>874</v>
      </c>
      <c r="C140" s="22">
        <v>41362</v>
      </c>
      <c r="D140" s="22">
        <v>41362</v>
      </c>
      <c r="E140" s="21">
        <f t="shared" si="612"/>
        <v>0</v>
      </c>
      <c r="F140" s="21"/>
      <c r="G140" s="21"/>
      <c r="H140" s="23">
        <v>14778</v>
      </c>
      <c r="I140" s="21">
        <v>73</v>
      </c>
      <c r="J140" s="21">
        <v>180</v>
      </c>
      <c r="K140" s="21">
        <v>70</v>
      </c>
      <c r="L140" s="21" t="s">
        <v>421</v>
      </c>
      <c r="M140" s="21">
        <v>79</v>
      </c>
      <c r="N140" s="21">
        <v>91.9</v>
      </c>
      <c r="O140" s="21">
        <v>18</v>
      </c>
      <c r="P140" s="21" t="s">
        <v>1161</v>
      </c>
      <c r="Q140" s="21">
        <v>1</v>
      </c>
      <c r="R140" s="21">
        <v>26</v>
      </c>
      <c r="S140" s="21" t="s">
        <v>512</v>
      </c>
      <c r="T140" s="21">
        <v>1</v>
      </c>
      <c r="U140" s="21">
        <v>5</v>
      </c>
      <c r="V140" s="21">
        <v>0</v>
      </c>
      <c r="W140" s="21">
        <v>0</v>
      </c>
      <c r="X140" s="6"/>
      <c r="Y140" s="24" t="s">
        <v>884</v>
      </c>
      <c r="Z140" s="21" t="s">
        <v>497</v>
      </c>
      <c r="AA140" s="25">
        <v>2</v>
      </c>
      <c r="AB140" s="25" t="s">
        <v>486</v>
      </c>
      <c r="AC140" s="21" t="s">
        <v>249</v>
      </c>
      <c r="AD140" s="21"/>
      <c r="AE140" s="21" t="s">
        <v>246</v>
      </c>
      <c r="AF140" s="21" t="s">
        <v>248</v>
      </c>
      <c r="AG140" s="21" t="s">
        <v>246</v>
      </c>
      <c r="AH140" s="21" t="s">
        <v>246</v>
      </c>
      <c r="AI140" s="21" t="s">
        <v>249</v>
      </c>
      <c r="AJ140" s="21" t="s">
        <v>246</v>
      </c>
      <c r="AK140" s="21">
        <v>0.85</v>
      </c>
      <c r="AL140" s="6"/>
      <c r="AM140" s="26" t="s">
        <v>250</v>
      </c>
      <c r="AN140" s="26" t="s">
        <v>251</v>
      </c>
      <c r="AO140" s="27">
        <v>0.85</v>
      </c>
      <c r="AP140" s="21">
        <v>4</v>
      </c>
      <c r="AQ140" s="21">
        <v>6.94</v>
      </c>
      <c r="AR140" s="21">
        <v>5.72</v>
      </c>
      <c r="AS140" s="21">
        <v>2.42</v>
      </c>
      <c r="AT140" s="21">
        <v>1.24</v>
      </c>
      <c r="AU140" s="21">
        <v>0.81</v>
      </c>
      <c r="AV140" s="21">
        <v>1.08</v>
      </c>
      <c r="AW140" s="21">
        <v>1.45</v>
      </c>
      <c r="AX140" s="28">
        <f t="shared" si="613"/>
        <v>3.7058823529411802</v>
      </c>
      <c r="AY140" s="28">
        <f t="shared" si="614"/>
        <v>1.8573949468620787</v>
      </c>
      <c r="AZ140" s="28">
        <f t="shared" si="615"/>
        <v>0.87207428945651544</v>
      </c>
      <c r="BA140" s="28">
        <f t="shared" ref="BA140:BB140" si="631">LOGEST(AP140:AQ140,AP$5:AQ$5)-1</f>
        <v>0.73500000000000032</v>
      </c>
      <c r="BB140" s="28">
        <f t="shared" si="631"/>
        <v>-0.17579250720461115</v>
      </c>
      <c r="BC140" s="28">
        <f t="shared" si="617"/>
        <v>0.19582607431013965</v>
      </c>
      <c r="BD140" s="28">
        <f t="shared" ref="BD140:BF140" si="632">((AP140/AO140)*100)-100</f>
        <v>370.58823529411768</v>
      </c>
      <c r="BE140" s="28">
        <f t="shared" si="632"/>
        <v>73.5</v>
      </c>
      <c r="BF140" s="28">
        <f t="shared" si="632"/>
        <v>-17.579250720461104</v>
      </c>
      <c r="BG140" s="28">
        <f t="shared" si="619"/>
        <v>716.47058823529426</v>
      </c>
      <c r="BH140" s="28">
        <f t="shared" si="620"/>
        <v>572.94117647058829</v>
      </c>
      <c r="BI140" s="28">
        <f t="shared" si="621"/>
        <v>43</v>
      </c>
      <c r="BJ140" s="3">
        <f t="shared" ref="BJ140:BL140" si="633">AP140-AO140</f>
        <v>3.15</v>
      </c>
      <c r="BK140" s="3">
        <f t="shared" si="633"/>
        <v>2.9400000000000004</v>
      </c>
      <c r="BL140" s="3">
        <f t="shared" si="633"/>
        <v>-1.2200000000000006</v>
      </c>
      <c r="BM140" s="3">
        <f t="shared" si="623"/>
        <v>6.0900000000000007</v>
      </c>
      <c r="BN140" s="3">
        <f t="shared" si="624"/>
        <v>4.87</v>
      </c>
      <c r="BO140" s="3">
        <f t="shared" si="625"/>
        <v>1.7199999999999998</v>
      </c>
      <c r="BP140" s="24">
        <v>27.7</v>
      </c>
      <c r="BQ140" s="21">
        <v>49.4</v>
      </c>
      <c r="BR140" s="21">
        <v>42.7</v>
      </c>
      <c r="BS140" s="21">
        <v>37</v>
      </c>
      <c r="BT140" s="21">
        <v>49</v>
      </c>
      <c r="BU140" s="21">
        <v>74.8</v>
      </c>
      <c r="BV140" s="21">
        <v>102.1</v>
      </c>
      <c r="BW140" s="24">
        <v>36</v>
      </c>
      <c r="BX140" s="21">
        <v>36</v>
      </c>
      <c r="BY140" s="21">
        <v>36.4</v>
      </c>
      <c r="BZ140" s="21">
        <v>36.5</v>
      </c>
      <c r="CA140" s="21">
        <v>36</v>
      </c>
      <c r="CB140" s="21">
        <v>36.5</v>
      </c>
      <c r="CC140" s="21">
        <v>37</v>
      </c>
      <c r="CD140" s="21">
        <v>36</v>
      </c>
      <c r="CE140" s="21">
        <v>36</v>
      </c>
      <c r="CF140" s="6"/>
      <c r="CG140" s="24" t="s">
        <v>1162</v>
      </c>
      <c r="CH140" s="21"/>
      <c r="CI140" s="21"/>
      <c r="CJ140" s="21"/>
      <c r="CK140" s="21"/>
      <c r="CL140" s="21"/>
      <c r="CM140" s="21" t="s">
        <v>1163</v>
      </c>
      <c r="CN140" s="24" t="s">
        <v>331</v>
      </c>
      <c r="CO140" s="21"/>
      <c r="CP140" s="21"/>
      <c r="CQ140" s="21"/>
      <c r="CR140" s="21"/>
      <c r="CS140" s="21"/>
      <c r="CT140" s="21" t="s">
        <v>842</v>
      </c>
      <c r="CU140" s="24">
        <v>10</v>
      </c>
      <c r="CV140" s="21"/>
      <c r="CW140" s="21"/>
      <c r="CX140" s="21"/>
      <c r="CY140" s="21"/>
      <c r="CZ140" s="21"/>
      <c r="DA140" s="21">
        <v>2</v>
      </c>
      <c r="DB140" s="24" t="s">
        <v>331</v>
      </c>
      <c r="DC140" s="21"/>
      <c r="DD140" s="21"/>
      <c r="DE140" s="21"/>
      <c r="DF140" s="21"/>
      <c r="DG140" s="21"/>
      <c r="DH140" s="21" t="s">
        <v>1164</v>
      </c>
      <c r="DI140" s="24" t="s">
        <v>1165</v>
      </c>
      <c r="DJ140" s="21" t="s">
        <v>1166</v>
      </c>
      <c r="DK140" s="21" t="s">
        <v>1166</v>
      </c>
      <c r="DL140" s="21" t="s">
        <v>1166</v>
      </c>
      <c r="DM140" s="21" t="s">
        <v>1166</v>
      </c>
      <c r="DN140" s="21" t="s">
        <v>1167</v>
      </c>
      <c r="DO140" s="21" t="s">
        <v>1167</v>
      </c>
      <c r="DP140" s="26"/>
      <c r="DQ140" s="6"/>
      <c r="DR140" s="24">
        <v>85.5</v>
      </c>
      <c r="DS140" s="21">
        <v>168.4</v>
      </c>
      <c r="DT140" s="21">
        <v>107.1</v>
      </c>
      <c r="DU140" s="21">
        <v>149</v>
      </c>
      <c r="DV140" s="21">
        <v>77</v>
      </c>
      <c r="DW140" s="21">
        <v>78.8</v>
      </c>
      <c r="DX140" s="21">
        <v>143.6</v>
      </c>
      <c r="DY140" s="24">
        <v>0.7</v>
      </c>
      <c r="DZ140" s="21">
        <v>0.6</v>
      </c>
      <c r="EA140" s="21">
        <v>0.4</v>
      </c>
      <c r="EB140" s="21">
        <v>0.5</v>
      </c>
      <c r="EC140" s="21">
        <v>0.4</v>
      </c>
      <c r="ED140" s="21">
        <v>0.8</v>
      </c>
      <c r="EE140" s="21">
        <v>0.3</v>
      </c>
      <c r="EF140" s="78">
        <f t="shared" ref="EF140:EL140" si="634">DR140/DY140</f>
        <v>122.14285714285715</v>
      </c>
      <c r="EG140" s="79">
        <f t="shared" si="634"/>
        <v>280.66666666666669</v>
      </c>
      <c r="EH140" s="79">
        <f t="shared" si="634"/>
        <v>267.74999999999994</v>
      </c>
      <c r="EI140" s="79">
        <f t="shared" si="634"/>
        <v>298</v>
      </c>
      <c r="EJ140" s="79">
        <f t="shared" si="634"/>
        <v>192.5</v>
      </c>
      <c r="EK140" s="79">
        <f t="shared" si="634"/>
        <v>98.499999999999986</v>
      </c>
      <c r="EL140" s="79">
        <f t="shared" si="634"/>
        <v>478.66666666666669</v>
      </c>
      <c r="EM140" s="24">
        <v>1</v>
      </c>
      <c r="EN140" s="21">
        <v>1</v>
      </c>
      <c r="EO140" s="21">
        <v>1</v>
      </c>
      <c r="EP140" s="21">
        <v>1</v>
      </c>
      <c r="EQ140" s="21">
        <v>1</v>
      </c>
      <c r="ER140" s="21">
        <v>0</v>
      </c>
      <c r="ES140" s="21">
        <v>0</v>
      </c>
      <c r="ET140" s="24">
        <v>538</v>
      </c>
      <c r="EU140" s="21">
        <v>317</v>
      </c>
      <c r="EV140" s="21">
        <v>297</v>
      </c>
      <c r="EW140" s="21">
        <v>281</v>
      </c>
      <c r="EX140" s="21">
        <v>257</v>
      </c>
      <c r="EY140" s="21">
        <v>300</v>
      </c>
      <c r="EZ140" s="21">
        <v>232</v>
      </c>
      <c r="FA140" s="24">
        <v>4.7</v>
      </c>
      <c r="FB140" s="21">
        <v>4</v>
      </c>
      <c r="FC140" s="21">
        <v>4</v>
      </c>
      <c r="FD140" s="21">
        <v>9.9</v>
      </c>
      <c r="FE140" s="21">
        <v>9.1</v>
      </c>
      <c r="FF140" s="21">
        <v>9.9</v>
      </c>
      <c r="FG140" s="21">
        <v>10.5</v>
      </c>
      <c r="FH140" s="24">
        <v>4</v>
      </c>
      <c r="FI140" s="21">
        <v>3</v>
      </c>
      <c r="FJ140" s="21">
        <v>6</v>
      </c>
      <c r="FK140" s="21">
        <v>6</v>
      </c>
      <c r="FL140" s="21">
        <v>9</v>
      </c>
      <c r="FM140" s="21">
        <v>15</v>
      </c>
      <c r="FN140" s="21">
        <v>15</v>
      </c>
      <c r="FO140" s="24">
        <v>80</v>
      </c>
      <c r="FP140" s="21">
        <v>95</v>
      </c>
      <c r="FQ140" s="21">
        <v>86</v>
      </c>
      <c r="FR140" s="21">
        <v>79</v>
      </c>
      <c r="FS140" s="21">
        <v>73</v>
      </c>
      <c r="FT140" s="21">
        <v>75</v>
      </c>
      <c r="FU140" s="21">
        <v>70</v>
      </c>
      <c r="FV140" s="24">
        <v>0</v>
      </c>
      <c r="FW140" s="21">
        <v>0</v>
      </c>
      <c r="FX140" s="21">
        <v>0</v>
      </c>
      <c r="FY140" s="21">
        <v>0</v>
      </c>
      <c r="FZ140" s="21">
        <v>0</v>
      </c>
      <c r="GA140" s="21">
        <v>0</v>
      </c>
      <c r="GB140" s="21">
        <v>0</v>
      </c>
      <c r="GC140" s="24">
        <v>137</v>
      </c>
      <c r="GD140" s="21">
        <v>141</v>
      </c>
      <c r="GE140" s="21">
        <v>89</v>
      </c>
      <c r="GF140" s="21">
        <v>73</v>
      </c>
      <c r="GG140" s="21">
        <v>71</v>
      </c>
      <c r="GH140" s="21">
        <v>83</v>
      </c>
      <c r="GI140" s="21">
        <v>69</v>
      </c>
      <c r="GJ140" s="24">
        <v>3290</v>
      </c>
      <c r="GK140" s="21">
        <v>1850</v>
      </c>
      <c r="GL140" s="21">
        <v>3550</v>
      </c>
      <c r="GM140" s="21">
        <v>2310</v>
      </c>
      <c r="GN140" s="21">
        <v>1470</v>
      </c>
      <c r="GO140" s="21">
        <v>2650</v>
      </c>
      <c r="GP140" s="21">
        <v>2700</v>
      </c>
      <c r="GQ140" s="6"/>
      <c r="GR140" s="24">
        <v>13</v>
      </c>
      <c r="GS140" s="21">
        <v>55</v>
      </c>
      <c r="GT140" s="24">
        <v>12</v>
      </c>
      <c r="GU140" s="21">
        <v>45</v>
      </c>
      <c r="GV140" s="24">
        <v>11</v>
      </c>
      <c r="GW140" s="21">
        <v>45</v>
      </c>
      <c r="GX140" s="24">
        <v>12</v>
      </c>
      <c r="GY140" s="21">
        <v>45</v>
      </c>
      <c r="GZ140" s="24">
        <v>13</v>
      </c>
      <c r="HA140" s="21">
        <v>55</v>
      </c>
      <c r="HB140" s="24">
        <v>9</v>
      </c>
      <c r="HC140" s="21">
        <v>18</v>
      </c>
      <c r="HD140" s="24">
        <v>7</v>
      </c>
      <c r="HE140" s="21">
        <v>18</v>
      </c>
      <c r="HF140" s="6"/>
      <c r="HG140" s="21">
        <v>73</v>
      </c>
      <c r="HH140" s="21">
        <v>104</v>
      </c>
      <c r="HI140" s="21">
        <v>164</v>
      </c>
      <c r="HJ140" s="21">
        <v>35</v>
      </c>
      <c r="HK140" s="21">
        <v>1</v>
      </c>
      <c r="HL140" s="21">
        <v>0.7</v>
      </c>
      <c r="HM140" s="21">
        <v>65</v>
      </c>
      <c r="HN140" s="21">
        <v>20</v>
      </c>
      <c r="HO140" s="21">
        <v>24.08</v>
      </c>
      <c r="HP140" s="21">
        <v>38.81</v>
      </c>
      <c r="HQ140" s="21">
        <v>6.64</v>
      </c>
      <c r="HR140" s="21">
        <v>144.5</v>
      </c>
      <c r="HS140" s="21">
        <v>19.7</v>
      </c>
      <c r="HT140" s="21">
        <v>4.7</v>
      </c>
      <c r="HU140" s="21">
        <v>4</v>
      </c>
      <c r="HV140" s="6"/>
    </row>
    <row r="141" spans="1:239" ht="15.75" customHeight="1" x14ac:dyDescent="0.3">
      <c r="A141" s="3">
        <v>124</v>
      </c>
      <c r="B141" s="21" t="s">
        <v>431</v>
      </c>
      <c r="C141" s="22">
        <v>41364</v>
      </c>
      <c r="D141" s="22">
        <v>41375</v>
      </c>
      <c r="E141" s="21">
        <f t="shared" si="612"/>
        <v>11</v>
      </c>
      <c r="F141" s="21"/>
      <c r="G141" s="21"/>
      <c r="H141" s="23">
        <v>18030</v>
      </c>
      <c r="I141" s="21">
        <v>63</v>
      </c>
      <c r="J141" s="21">
        <v>150</v>
      </c>
      <c r="K141" s="21">
        <v>55</v>
      </c>
      <c r="L141" s="21" t="s">
        <v>1168</v>
      </c>
      <c r="M141" s="21">
        <v>64</v>
      </c>
      <c r="N141" s="21">
        <v>75.3</v>
      </c>
      <c r="O141" s="21">
        <v>23</v>
      </c>
      <c r="P141" s="21" t="s">
        <v>548</v>
      </c>
      <c r="Q141" s="21">
        <v>2</v>
      </c>
      <c r="R141" s="21">
        <v>23</v>
      </c>
      <c r="S141" s="21" t="s">
        <v>548</v>
      </c>
      <c r="T141" s="21">
        <v>2</v>
      </c>
      <c r="U141" s="21">
        <v>21</v>
      </c>
      <c r="V141" s="21">
        <v>1</v>
      </c>
      <c r="W141" s="21">
        <v>0</v>
      </c>
      <c r="X141" s="6"/>
      <c r="Y141" s="24" t="s">
        <v>486</v>
      </c>
      <c r="Z141" s="21" t="s">
        <v>486</v>
      </c>
      <c r="AA141" s="25" t="s">
        <v>486</v>
      </c>
      <c r="AB141" s="25" t="s">
        <v>486</v>
      </c>
      <c r="AC141" s="21" t="s">
        <v>246</v>
      </c>
      <c r="AD141" s="21" t="s">
        <v>247</v>
      </c>
      <c r="AE141" s="21" t="s">
        <v>246</v>
      </c>
      <c r="AF141" s="21" t="s">
        <v>248</v>
      </c>
      <c r="AG141" s="21" t="s">
        <v>246</v>
      </c>
      <c r="AH141" s="21" t="s">
        <v>246</v>
      </c>
      <c r="AI141" s="21" t="s">
        <v>249</v>
      </c>
      <c r="AJ141" s="21" t="s">
        <v>246</v>
      </c>
      <c r="AK141" s="21">
        <v>0.51</v>
      </c>
      <c r="AL141" s="6"/>
      <c r="AM141" s="26" t="s">
        <v>250</v>
      </c>
      <c r="AN141" s="26" t="s">
        <v>274</v>
      </c>
      <c r="AO141" s="27">
        <v>0.51</v>
      </c>
      <c r="AP141" s="21">
        <v>1.73</v>
      </c>
      <c r="AQ141" s="21">
        <v>2.8</v>
      </c>
      <c r="AR141" s="21">
        <v>1.58</v>
      </c>
      <c r="AS141" s="21">
        <v>0.88</v>
      </c>
      <c r="AT141" s="21">
        <v>0.47</v>
      </c>
      <c r="AU141" s="21">
        <v>0.28000000000000003</v>
      </c>
      <c r="AV141" s="21">
        <v>0.12</v>
      </c>
      <c r="AW141" s="21">
        <v>0.08</v>
      </c>
      <c r="AX141" s="28">
        <f t="shared" si="613"/>
        <v>2.3921568627450993</v>
      </c>
      <c r="AY141" s="28">
        <f t="shared" si="614"/>
        <v>1.3431167445160246</v>
      </c>
      <c r="AZ141" s="28">
        <f t="shared" si="615"/>
        <v>0.47311708381533091</v>
      </c>
      <c r="BA141" s="28">
        <f t="shared" ref="BA141:BB141" si="635">LOGEST(AP141:AQ141,AP$5:AQ$5)-1</f>
        <v>0.61849710982658945</v>
      </c>
      <c r="BB141" s="28">
        <f t="shared" si="635"/>
        <v>-0.43571428571428572</v>
      </c>
      <c r="BC141" s="28">
        <f t="shared" si="617"/>
        <v>-4.4335415698655622E-2</v>
      </c>
      <c r="BD141" s="28">
        <f t="shared" ref="BD141:BF141" si="636">((AP141/AO141)*100)-100</f>
        <v>239.21568627450978</v>
      </c>
      <c r="BE141" s="28">
        <f t="shared" si="636"/>
        <v>61.849710982658934</v>
      </c>
      <c r="BF141" s="28">
        <f t="shared" si="636"/>
        <v>-43.571428571428562</v>
      </c>
      <c r="BG141" s="28">
        <f t="shared" si="619"/>
        <v>449.01960784313712</v>
      </c>
      <c r="BH141" s="28">
        <f t="shared" si="620"/>
        <v>209.80392156862746</v>
      </c>
      <c r="BI141" s="28">
        <f t="shared" si="621"/>
        <v>-8.6705202312138567</v>
      </c>
      <c r="BJ141" s="3">
        <f t="shared" ref="BJ141:BL141" si="637">AP141-AO141</f>
        <v>1.22</v>
      </c>
      <c r="BK141" s="3">
        <f t="shared" si="637"/>
        <v>1.0699999999999998</v>
      </c>
      <c r="BL141" s="3">
        <f t="shared" si="637"/>
        <v>-1.2199999999999998</v>
      </c>
      <c r="BM141" s="3">
        <f t="shared" si="623"/>
        <v>2.29</v>
      </c>
      <c r="BN141" s="3">
        <f t="shared" si="624"/>
        <v>1.07</v>
      </c>
      <c r="BO141" s="3">
        <f t="shared" si="625"/>
        <v>-0.14999999999999991</v>
      </c>
      <c r="BP141" s="24">
        <v>220</v>
      </c>
      <c r="BQ141" s="21">
        <v>212.2</v>
      </c>
      <c r="BR141" s="21">
        <v>185</v>
      </c>
      <c r="BS141" s="21">
        <v>175</v>
      </c>
      <c r="BT141" s="21">
        <v>170</v>
      </c>
      <c r="BU141" s="21"/>
      <c r="BV141" s="21">
        <v>34</v>
      </c>
      <c r="BW141" s="24">
        <v>38</v>
      </c>
      <c r="BX141" s="21">
        <v>37</v>
      </c>
      <c r="BY141" s="21">
        <v>37</v>
      </c>
      <c r="BZ141" s="21">
        <v>36.6</v>
      </c>
      <c r="CA141" s="21">
        <v>37.5</v>
      </c>
      <c r="CB141" s="21">
        <v>37</v>
      </c>
      <c r="CC141" s="21">
        <v>36</v>
      </c>
      <c r="CD141" s="21">
        <v>36</v>
      </c>
      <c r="CE141" s="21">
        <v>36</v>
      </c>
      <c r="CF141" s="6"/>
      <c r="CG141" s="24" t="s">
        <v>1169</v>
      </c>
      <c r="CH141" s="21"/>
      <c r="CI141" s="21"/>
      <c r="CJ141" s="21"/>
      <c r="CK141" s="21" t="s">
        <v>263</v>
      </c>
      <c r="CL141" s="21"/>
      <c r="CM141" s="21"/>
      <c r="CN141" s="24" t="s">
        <v>1170</v>
      </c>
      <c r="CO141" s="21"/>
      <c r="CP141" s="21"/>
      <c r="CQ141" s="21"/>
      <c r="CR141" s="21" t="s">
        <v>1171</v>
      </c>
      <c r="CS141" s="21"/>
      <c r="CT141" s="21"/>
      <c r="CU141" s="24">
        <v>2</v>
      </c>
      <c r="CV141" s="21"/>
      <c r="CW141" s="21"/>
      <c r="CX141" s="21"/>
      <c r="CY141" s="21">
        <v>1</v>
      </c>
      <c r="CZ141" s="21"/>
      <c r="DA141" s="21"/>
      <c r="DB141" s="24" t="s">
        <v>1172</v>
      </c>
      <c r="DC141" s="21"/>
      <c r="DD141" s="21"/>
      <c r="DE141" s="21"/>
      <c r="DF141" s="21" t="s">
        <v>1173</v>
      </c>
      <c r="DG141" s="21"/>
      <c r="DH141" s="21"/>
      <c r="DI141" s="24" t="s">
        <v>611</v>
      </c>
      <c r="DJ141" s="21" t="s">
        <v>611</v>
      </c>
      <c r="DK141" s="21" t="s">
        <v>1174</v>
      </c>
      <c r="DL141" s="21" t="s">
        <v>611</v>
      </c>
      <c r="DM141" s="21" t="s">
        <v>611</v>
      </c>
      <c r="DN141" s="21" t="s">
        <v>255</v>
      </c>
      <c r="DO141" s="21">
        <v>0</v>
      </c>
      <c r="DP141" s="26"/>
      <c r="DQ141" s="6"/>
      <c r="DR141" s="24">
        <v>65</v>
      </c>
      <c r="DS141" s="21">
        <v>78.2</v>
      </c>
      <c r="DT141" s="21">
        <v>68</v>
      </c>
      <c r="DU141" s="21">
        <v>57.9</v>
      </c>
      <c r="DV141" s="21">
        <v>70.7</v>
      </c>
      <c r="DW141" s="21">
        <v>90.5</v>
      </c>
      <c r="DX141" s="21">
        <v>70</v>
      </c>
      <c r="DY141" s="24">
        <v>0.5</v>
      </c>
      <c r="DZ141" s="21">
        <v>0.4</v>
      </c>
      <c r="EA141" s="21">
        <v>0.4</v>
      </c>
      <c r="EB141" s="21">
        <v>0.4</v>
      </c>
      <c r="EC141" s="21">
        <v>0.4</v>
      </c>
      <c r="ED141" s="21">
        <v>0.4</v>
      </c>
      <c r="EE141" s="21">
        <v>0.5</v>
      </c>
      <c r="EF141" s="78">
        <f t="shared" ref="EF141:EL141" si="638">DR141/DY141</f>
        <v>130</v>
      </c>
      <c r="EG141" s="79">
        <f t="shared" si="638"/>
        <v>195.5</v>
      </c>
      <c r="EH141" s="79">
        <f t="shared" si="638"/>
        <v>170</v>
      </c>
      <c r="EI141" s="79">
        <f t="shared" si="638"/>
        <v>144.75</v>
      </c>
      <c r="EJ141" s="79">
        <f t="shared" si="638"/>
        <v>176.75</v>
      </c>
      <c r="EK141" s="79">
        <f t="shared" si="638"/>
        <v>226.25</v>
      </c>
      <c r="EL141" s="79">
        <f t="shared" si="638"/>
        <v>140</v>
      </c>
      <c r="EM141" s="24">
        <v>1</v>
      </c>
      <c r="EN141" s="21">
        <v>1</v>
      </c>
      <c r="EO141" s="21">
        <v>1</v>
      </c>
      <c r="EP141" s="21">
        <v>1</v>
      </c>
      <c r="EQ141" s="21">
        <v>1</v>
      </c>
      <c r="ER141" s="21">
        <v>1</v>
      </c>
      <c r="ES141" s="21">
        <v>1</v>
      </c>
      <c r="ET141" s="24">
        <v>424</v>
      </c>
      <c r="EU141" s="21">
        <v>405</v>
      </c>
      <c r="EV141" s="21">
        <v>480</v>
      </c>
      <c r="EW141" s="21">
        <v>456</v>
      </c>
      <c r="EX141" s="21">
        <v>478</v>
      </c>
      <c r="EY141" s="21">
        <v>527</v>
      </c>
      <c r="EZ141" s="21">
        <v>431</v>
      </c>
      <c r="FA141" s="24">
        <v>5.2</v>
      </c>
      <c r="FB141" s="21">
        <v>5.2</v>
      </c>
      <c r="FC141" s="21">
        <v>6.3</v>
      </c>
      <c r="FD141" s="21">
        <v>4</v>
      </c>
      <c r="FE141" s="21">
        <v>4</v>
      </c>
      <c r="FF141" s="21">
        <v>4</v>
      </c>
      <c r="FG141" s="21">
        <v>5.4</v>
      </c>
      <c r="FH141" s="24">
        <v>13</v>
      </c>
      <c r="FI141" s="21">
        <v>15</v>
      </c>
      <c r="FJ141" s="21">
        <v>15</v>
      </c>
      <c r="FK141" s="21">
        <v>15</v>
      </c>
      <c r="FL141" s="21">
        <v>15</v>
      </c>
      <c r="FM141" s="21">
        <v>15</v>
      </c>
      <c r="FN141" s="21">
        <v>15</v>
      </c>
      <c r="FO141" s="24">
        <v>75</v>
      </c>
      <c r="FP141" s="21">
        <v>90</v>
      </c>
      <c r="FQ141" s="21">
        <v>91</v>
      </c>
      <c r="FR141" s="21">
        <v>63</v>
      </c>
      <c r="FS141" s="21">
        <v>77</v>
      </c>
      <c r="FT141" s="21">
        <v>63</v>
      </c>
      <c r="FU141" s="21">
        <v>81</v>
      </c>
      <c r="FV141" s="24">
        <v>0</v>
      </c>
      <c r="FW141" s="21">
        <v>0</v>
      </c>
      <c r="FX141" s="21">
        <v>0</v>
      </c>
      <c r="FY141" s="21">
        <v>0</v>
      </c>
      <c r="FZ141" s="21">
        <v>0</v>
      </c>
      <c r="GA141" s="21">
        <v>0</v>
      </c>
      <c r="GB141" s="21">
        <v>0</v>
      </c>
      <c r="GC141" s="24">
        <v>54</v>
      </c>
      <c r="GD141" s="21">
        <v>44</v>
      </c>
      <c r="GE141" s="21">
        <v>36</v>
      </c>
      <c r="GF141" s="21">
        <v>42</v>
      </c>
      <c r="GG141" s="21">
        <v>42</v>
      </c>
      <c r="GH141" s="21">
        <v>33</v>
      </c>
      <c r="GI141" s="21">
        <v>42</v>
      </c>
      <c r="GJ141" s="24">
        <v>2740</v>
      </c>
      <c r="GK141" s="21">
        <v>2640</v>
      </c>
      <c r="GL141" s="21">
        <v>1150</v>
      </c>
      <c r="GM141" s="21">
        <v>980</v>
      </c>
      <c r="GN141" s="21">
        <v>2050</v>
      </c>
      <c r="GO141" s="21">
        <v>1870</v>
      </c>
      <c r="GP141" s="21">
        <v>2255</v>
      </c>
      <c r="GQ141" s="6"/>
      <c r="GR141" s="24">
        <v>10</v>
      </c>
      <c r="GS141" s="21">
        <v>45</v>
      </c>
      <c r="GT141" s="24">
        <v>9</v>
      </c>
      <c r="GU141" s="21">
        <v>18</v>
      </c>
      <c r="GV141" s="24">
        <v>10</v>
      </c>
      <c r="GW141" s="21">
        <v>45</v>
      </c>
      <c r="GX141" s="24">
        <v>10</v>
      </c>
      <c r="GY141" s="21">
        <v>45</v>
      </c>
      <c r="GZ141" s="24">
        <v>9</v>
      </c>
      <c r="HA141" s="21">
        <v>18</v>
      </c>
      <c r="HB141" s="24">
        <v>9</v>
      </c>
      <c r="HC141" s="21">
        <v>18</v>
      </c>
      <c r="HD141" s="24">
        <v>9</v>
      </c>
      <c r="HE141" s="21">
        <v>18</v>
      </c>
      <c r="HF141" s="6"/>
      <c r="HG141" s="21">
        <v>63</v>
      </c>
      <c r="HH141" s="21">
        <v>66</v>
      </c>
      <c r="HI141" s="21">
        <v>96</v>
      </c>
      <c r="HJ141" s="21">
        <v>37.4</v>
      </c>
      <c r="HK141" s="21">
        <v>1</v>
      </c>
      <c r="HL141" s="21">
        <v>64.8</v>
      </c>
      <c r="HM141" s="21">
        <v>0.8</v>
      </c>
      <c r="HN141" s="21">
        <v>0</v>
      </c>
      <c r="HO141" s="21">
        <v>52.38</v>
      </c>
      <c r="HP141" s="21">
        <v>11.12</v>
      </c>
      <c r="HQ141" s="21">
        <v>2.66</v>
      </c>
      <c r="HR141" s="21">
        <v>146.5</v>
      </c>
      <c r="HS141" s="21">
        <v>17</v>
      </c>
      <c r="HT141" s="21">
        <v>5.7</v>
      </c>
      <c r="HU141" s="21">
        <v>15</v>
      </c>
      <c r="HV141" s="6"/>
    </row>
    <row r="142" spans="1:239" ht="15.75" customHeight="1" x14ac:dyDescent="0.3">
      <c r="A142" s="3">
        <v>125</v>
      </c>
      <c r="B142" s="21" t="s">
        <v>635</v>
      </c>
      <c r="C142" s="22">
        <v>41380</v>
      </c>
      <c r="D142" s="22">
        <v>41380</v>
      </c>
      <c r="E142" s="21">
        <f t="shared" si="612"/>
        <v>0</v>
      </c>
      <c r="F142" s="21"/>
      <c r="G142" s="21" t="s">
        <v>1175</v>
      </c>
      <c r="H142" s="23">
        <v>14898</v>
      </c>
      <c r="I142" s="21">
        <v>72</v>
      </c>
      <c r="J142" s="21">
        <v>160</v>
      </c>
      <c r="K142" s="21">
        <v>60</v>
      </c>
      <c r="L142" s="21" t="s">
        <v>1176</v>
      </c>
      <c r="M142" s="21">
        <v>49</v>
      </c>
      <c r="N142" s="21">
        <v>43.8</v>
      </c>
      <c r="O142" s="21">
        <v>4</v>
      </c>
      <c r="P142" s="21" t="s">
        <v>695</v>
      </c>
      <c r="Q142" s="21">
        <v>1</v>
      </c>
      <c r="R142" s="21">
        <v>11</v>
      </c>
      <c r="S142" s="21" t="s">
        <v>272</v>
      </c>
      <c r="T142" s="21">
        <v>1</v>
      </c>
      <c r="U142" s="21">
        <v>0</v>
      </c>
      <c r="V142" s="21">
        <v>0</v>
      </c>
      <c r="W142" s="21">
        <v>0</v>
      </c>
      <c r="X142" s="6"/>
      <c r="Y142" s="24" t="s">
        <v>513</v>
      </c>
      <c r="Z142" s="21" t="s">
        <v>1144</v>
      </c>
      <c r="AA142" s="25">
        <v>1</v>
      </c>
      <c r="AB142" s="25"/>
      <c r="AC142" s="21" t="s">
        <v>249</v>
      </c>
      <c r="AD142" s="21"/>
      <c r="AE142" s="21" t="s">
        <v>246</v>
      </c>
      <c r="AF142" s="21" t="s">
        <v>248</v>
      </c>
      <c r="AG142" s="21" t="s">
        <v>249</v>
      </c>
      <c r="AH142" s="21" t="s">
        <v>249</v>
      </c>
      <c r="AI142" s="21" t="s">
        <v>249</v>
      </c>
      <c r="AJ142" s="21" t="s">
        <v>246</v>
      </c>
      <c r="AK142" s="21">
        <v>1.87</v>
      </c>
      <c r="AL142" s="6"/>
      <c r="AM142" s="26" t="s">
        <v>250</v>
      </c>
      <c r="AN142" s="26" t="s">
        <v>251</v>
      </c>
      <c r="AO142" s="33">
        <v>1.87</v>
      </c>
      <c r="AP142" s="34">
        <v>3.46</v>
      </c>
      <c r="AQ142" s="34">
        <v>5.17</v>
      </c>
      <c r="AR142" s="34">
        <v>17.05</v>
      </c>
      <c r="AS142" s="34">
        <v>18.3</v>
      </c>
      <c r="AT142" s="21"/>
      <c r="AU142" s="21"/>
      <c r="AV142" s="21"/>
      <c r="AW142" s="21"/>
      <c r="AX142" s="28">
        <f t="shared" si="613"/>
        <v>0.85026737967914423</v>
      </c>
      <c r="AY142" s="28">
        <f t="shared" si="614"/>
        <v>0.6627404735414788</v>
      </c>
      <c r="AZ142" s="28">
        <f t="shared" si="615"/>
        <v>1.0202554055347202</v>
      </c>
      <c r="BA142" s="28">
        <f t="shared" ref="BA142:BB142" si="639">LOGEST(AP142:AQ142,AP$5:AQ$5)-1</f>
        <v>0.4942196531791907</v>
      </c>
      <c r="BB142" s="28">
        <f t="shared" si="639"/>
        <v>2.2978723404255317</v>
      </c>
      <c r="BC142" s="28">
        <f t="shared" si="617"/>
        <v>1.2198526223017336</v>
      </c>
      <c r="BD142" s="28">
        <f t="shared" ref="BD142:BF142" si="640">((AP142/AO142)*100)-100</f>
        <v>85.026737967914414</v>
      </c>
      <c r="BE142" s="28">
        <f t="shared" si="640"/>
        <v>49.421965317919074</v>
      </c>
      <c r="BF142" s="28">
        <f t="shared" si="640"/>
        <v>229.78723404255322</v>
      </c>
      <c r="BG142" s="28">
        <f t="shared" si="619"/>
        <v>176.47058823529409</v>
      </c>
      <c r="BH142" s="28">
        <f t="shared" si="620"/>
        <v>811.76470588235293</v>
      </c>
      <c r="BI142" s="28">
        <f t="shared" si="621"/>
        <v>392.77456647398844</v>
      </c>
      <c r="BJ142" s="3">
        <f t="shared" ref="BJ142:BL142" si="641">AP142-AO142</f>
        <v>1.5899999999999999</v>
      </c>
      <c r="BK142" s="3">
        <f t="shared" si="641"/>
        <v>1.71</v>
      </c>
      <c r="BL142" s="3">
        <f t="shared" si="641"/>
        <v>11.88</v>
      </c>
      <c r="BM142" s="3">
        <f t="shared" si="623"/>
        <v>3.3</v>
      </c>
      <c r="BN142" s="3">
        <f t="shared" si="624"/>
        <v>15.18</v>
      </c>
      <c r="BO142" s="3">
        <f t="shared" si="625"/>
        <v>13.59</v>
      </c>
      <c r="BP142" s="24">
        <v>307</v>
      </c>
      <c r="BQ142" s="21"/>
      <c r="BR142" s="21">
        <v>246</v>
      </c>
      <c r="BS142" s="21">
        <v>117.3</v>
      </c>
      <c r="BT142" s="21"/>
      <c r="BU142" s="21"/>
      <c r="BV142" s="21"/>
      <c r="BW142" s="24">
        <v>36.5</v>
      </c>
      <c r="BX142" s="21">
        <v>37</v>
      </c>
      <c r="BY142" s="21">
        <v>36.9</v>
      </c>
      <c r="BZ142" s="21">
        <v>36</v>
      </c>
      <c r="CA142" s="21">
        <v>36.6</v>
      </c>
      <c r="CB142" s="21">
        <v>36.9</v>
      </c>
      <c r="CC142" s="21"/>
      <c r="CD142" s="21"/>
      <c r="CE142" s="21"/>
      <c r="CF142" s="6"/>
      <c r="CG142" s="24" t="s">
        <v>981</v>
      </c>
      <c r="CH142" s="21" t="s">
        <v>1177</v>
      </c>
      <c r="CI142" s="21"/>
      <c r="CJ142" s="21"/>
      <c r="CK142" s="21"/>
      <c r="CL142" s="21"/>
      <c r="CM142" s="21"/>
      <c r="CN142" s="24" t="s">
        <v>1178</v>
      </c>
      <c r="CO142" s="21"/>
      <c r="CP142" s="21"/>
      <c r="CQ142" s="21"/>
      <c r="CR142" s="21"/>
      <c r="CS142" s="21"/>
      <c r="CT142" s="21"/>
      <c r="CU142" s="24">
        <v>2</v>
      </c>
      <c r="CV142" s="21">
        <v>1</v>
      </c>
      <c r="CW142" s="21"/>
      <c r="CX142" s="21"/>
      <c r="CY142" s="21"/>
      <c r="CZ142" s="21"/>
      <c r="DA142" s="21"/>
      <c r="DB142" s="60" t="s">
        <v>1179</v>
      </c>
      <c r="DC142" s="21" t="s">
        <v>331</v>
      </c>
      <c r="DD142" s="21"/>
      <c r="DE142" s="21"/>
      <c r="DF142" s="21"/>
      <c r="DG142" s="21"/>
      <c r="DH142" s="21"/>
      <c r="DI142" s="24" t="s">
        <v>445</v>
      </c>
      <c r="DJ142" s="21" t="s">
        <v>1180</v>
      </c>
      <c r="DK142" s="21" t="s">
        <v>1181</v>
      </c>
      <c r="DL142" s="21" t="s">
        <v>1182</v>
      </c>
      <c r="DM142" s="21"/>
      <c r="DN142" s="21"/>
      <c r="DO142" s="21"/>
      <c r="DP142" s="26"/>
      <c r="DQ142" s="6"/>
      <c r="DR142" s="24">
        <v>102</v>
      </c>
      <c r="DS142" s="21">
        <v>63</v>
      </c>
      <c r="DT142" s="21">
        <v>66</v>
      </c>
      <c r="DU142" s="21">
        <v>79.7</v>
      </c>
      <c r="DV142" s="21"/>
      <c r="DW142" s="21"/>
      <c r="DX142" s="21"/>
      <c r="DY142" s="24">
        <v>0.4</v>
      </c>
      <c r="DZ142" s="21">
        <v>0.35</v>
      </c>
      <c r="EA142" s="21">
        <v>0.35</v>
      </c>
      <c r="EB142" s="21">
        <v>0.35</v>
      </c>
      <c r="EC142" s="21"/>
      <c r="ED142" s="21"/>
      <c r="EE142" s="21"/>
      <c r="EF142" s="78">
        <f t="shared" ref="EF142:EI142" si="642">DR142/DY142</f>
        <v>255</v>
      </c>
      <c r="EG142" s="79">
        <f t="shared" si="642"/>
        <v>180</v>
      </c>
      <c r="EH142" s="79">
        <f t="shared" si="642"/>
        <v>188.57142857142858</v>
      </c>
      <c r="EI142" s="79">
        <f t="shared" si="642"/>
        <v>227.71428571428575</v>
      </c>
      <c r="EJ142" s="79"/>
      <c r="EK142" s="79"/>
      <c r="EL142" s="79"/>
      <c r="EM142" s="24">
        <v>0</v>
      </c>
      <c r="EN142" s="21">
        <v>0</v>
      </c>
      <c r="EO142" s="21">
        <v>0</v>
      </c>
      <c r="EP142" s="21">
        <v>0</v>
      </c>
      <c r="EQ142" s="21"/>
      <c r="ER142" s="21"/>
      <c r="ES142" s="21"/>
      <c r="ET142" s="24">
        <v>224</v>
      </c>
      <c r="EU142" s="21">
        <v>254</v>
      </c>
      <c r="EV142" s="21">
        <v>267</v>
      </c>
      <c r="EW142" s="21">
        <v>336</v>
      </c>
      <c r="EX142" s="21"/>
      <c r="EY142" s="21"/>
      <c r="EZ142" s="21"/>
      <c r="FA142" s="24">
        <v>6.1</v>
      </c>
      <c r="FB142" s="21">
        <v>6.1</v>
      </c>
      <c r="FC142" s="21">
        <v>4.7</v>
      </c>
      <c r="FD142" s="21">
        <v>6.1</v>
      </c>
      <c r="FE142" s="21"/>
      <c r="FF142" s="21"/>
      <c r="FG142" s="21"/>
      <c r="FH142" s="24">
        <v>15</v>
      </c>
      <c r="FI142" s="21">
        <v>15</v>
      </c>
      <c r="FJ142" s="21">
        <v>15</v>
      </c>
      <c r="FK142" s="21">
        <v>15</v>
      </c>
      <c r="FL142" s="21"/>
      <c r="FM142" s="21"/>
      <c r="FN142" s="21"/>
      <c r="FO142" s="24">
        <v>79</v>
      </c>
      <c r="FP142" s="21">
        <v>66</v>
      </c>
      <c r="FQ142" s="21">
        <v>93</v>
      </c>
      <c r="FR142" s="21">
        <v>100</v>
      </c>
      <c r="FS142" s="21"/>
      <c r="FT142" s="21"/>
      <c r="FU142" s="21"/>
      <c r="FV142" s="24">
        <v>0</v>
      </c>
      <c r="FW142" s="21">
        <v>0</v>
      </c>
      <c r="FX142" s="21">
        <v>0</v>
      </c>
      <c r="FY142" s="21">
        <v>0</v>
      </c>
      <c r="FZ142" s="21"/>
      <c r="GA142" s="21"/>
      <c r="GB142" s="21"/>
      <c r="GC142" s="24">
        <v>66</v>
      </c>
      <c r="GD142" s="21">
        <v>90</v>
      </c>
      <c r="GE142" s="21">
        <v>75</v>
      </c>
      <c r="GF142" s="21">
        <v>65</v>
      </c>
      <c r="GG142" s="21"/>
      <c r="GH142" s="21"/>
      <c r="GI142" s="21"/>
      <c r="GJ142" s="24">
        <v>860</v>
      </c>
      <c r="GK142" s="21">
        <v>1670</v>
      </c>
      <c r="GL142" s="21">
        <v>2160</v>
      </c>
      <c r="GM142" s="21">
        <v>570</v>
      </c>
      <c r="GN142" s="21"/>
      <c r="GO142" s="21"/>
      <c r="GP142" s="21"/>
      <c r="GQ142" s="6"/>
      <c r="GR142" s="24">
        <v>9</v>
      </c>
      <c r="GS142" s="21">
        <v>18</v>
      </c>
      <c r="GT142" s="24">
        <v>10</v>
      </c>
      <c r="GU142" s="21">
        <v>45</v>
      </c>
      <c r="GV142" s="24">
        <v>8</v>
      </c>
      <c r="GW142" s="21">
        <v>18</v>
      </c>
      <c r="GX142" s="24">
        <v>9</v>
      </c>
      <c r="GY142" s="21">
        <v>18</v>
      </c>
      <c r="GZ142" s="24"/>
      <c r="HA142" s="21"/>
      <c r="HB142" s="24"/>
      <c r="HC142" s="21"/>
      <c r="HD142" s="24"/>
      <c r="HE142" s="21"/>
      <c r="HF142" s="6"/>
      <c r="HG142" s="21">
        <v>72</v>
      </c>
      <c r="HH142" s="21">
        <v>70</v>
      </c>
      <c r="HI142" s="21">
        <v>87</v>
      </c>
      <c r="HJ142" s="21">
        <v>37</v>
      </c>
      <c r="HK142" s="21">
        <v>2</v>
      </c>
      <c r="HL142" s="21">
        <v>97</v>
      </c>
      <c r="HM142" s="21">
        <v>0.35</v>
      </c>
      <c r="HN142" s="21">
        <v>0</v>
      </c>
      <c r="HO142" s="21">
        <v>19.04</v>
      </c>
      <c r="HP142" s="21">
        <v>14.17</v>
      </c>
      <c r="HQ142" s="21">
        <v>3.55</v>
      </c>
      <c r="HR142" s="21">
        <v>139.1</v>
      </c>
      <c r="HS142" s="21">
        <v>18.5</v>
      </c>
      <c r="HT142" s="21">
        <v>6.1</v>
      </c>
      <c r="HU142" s="21">
        <v>15</v>
      </c>
      <c r="HV142" s="6"/>
    </row>
    <row r="143" spans="1:239" ht="15.75" customHeight="1" x14ac:dyDescent="0.3">
      <c r="A143" s="3">
        <v>126</v>
      </c>
      <c r="B143" s="21" t="s">
        <v>874</v>
      </c>
      <c r="C143" s="22">
        <v>41381</v>
      </c>
      <c r="D143" s="22">
        <v>41383</v>
      </c>
      <c r="E143" s="21">
        <f t="shared" si="612"/>
        <v>2</v>
      </c>
      <c r="F143" s="21"/>
      <c r="G143" s="21" t="s">
        <v>1183</v>
      </c>
      <c r="H143" s="23">
        <v>15685</v>
      </c>
      <c r="I143" s="21">
        <v>70</v>
      </c>
      <c r="J143" s="21">
        <v>164</v>
      </c>
      <c r="K143" s="21">
        <v>90</v>
      </c>
      <c r="L143" s="21" t="s">
        <v>1184</v>
      </c>
      <c r="M143" s="21">
        <v>53</v>
      </c>
      <c r="N143" s="21">
        <v>53</v>
      </c>
      <c r="O143" s="21">
        <v>6</v>
      </c>
      <c r="P143" s="21" t="s">
        <v>547</v>
      </c>
      <c r="Q143" s="21">
        <v>1</v>
      </c>
      <c r="R143" s="21">
        <v>8</v>
      </c>
      <c r="S143" s="21" t="s">
        <v>272</v>
      </c>
      <c r="T143" s="21">
        <v>1</v>
      </c>
      <c r="U143" s="21">
        <v>0</v>
      </c>
      <c r="V143" s="21">
        <v>0</v>
      </c>
      <c r="W143" s="21">
        <v>0</v>
      </c>
      <c r="X143" s="6"/>
      <c r="Y143" s="24" t="s">
        <v>513</v>
      </c>
      <c r="Z143" s="21" t="s">
        <v>549</v>
      </c>
      <c r="AA143" s="25">
        <v>1</v>
      </c>
      <c r="AB143" s="25"/>
      <c r="AC143" s="21" t="s">
        <v>249</v>
      </c>
      <c r="AD143" s="21"/>
      <c r="AE143" s="21" t="s">
        <v>246</v>
      </c>
      <c r="AF143" s="21" t="s">
        <v>248</v>
      </c>
      <c r="AG143" s="21" t="s">
        <v>246</v>
      </c>
      <c r="AH143" s="21" t="s">
        <v>249</v>
      </c>
      <c r="AI143" s="21" t="s">
        <v>249</v>
      </c>
      <c r="AJ143" s="21" t="s">
        <v>246</v>
      </c>
      <c r="AK143" s="21">
        <v>6.25</v>
      </c>
      <c r="AL143" s="6"/>
      <c r="AM143" s="26" t="s">
        <v>250</v>
      </c>
      <c r="AN143" s="26" t="s">
        <v>274</v>
      </c>
      <c r="AO143" s="27">
        <v>5.7</v>
      </c>
      <c r="AP143" s="21">
        <v>4.47</v>
      </c>
      <c r="AQ143" s="21">
        <v>2.93</v>
      </c>
      <c r="AR143" s="21">
        <v>2</v>
      </c>
      <c r="AS143" s="21">
        <v>1.05</v>
      </c>
      <c r="AT143" s="21">
        <v>0.52</v>
      </c>
      <c r="AU143" s="21"/>
      <c r="AV143" s="21"/>
      <c r="AW143" s="21"/>
      <c r="AX143" s="28">
        <f t="shared" si="613"/>
        <v>-0.21578947368421075</v>
      </c>
      <c r="AY143" s="28">
        <f t="shared" si="614"/>
        <v>-0.28303759671842044</v>
      </c>
      <c r="AZ143" s="28">
        <f t="shared" si="615"/>
        <v>-0.29983152676307545</v>
      </c>
      <c r="BA143" s="28">
        <f t="shared" ref="BA143:BB143" si="643">LOGEST(AP143:AQ143,AP$5:AQ$5)-1</f>
        <v>-0.34451901565995513</v>
      </c>
      <c r="BB143" s="28">
        <f t="shared" si="643"/>
        <v>-0.31740614334471007</v>
      </c>
      <c r="BC143" s="28">
        <f t="shared" si="617"/>
        <v>-0.33109993790934888</v>
      </c>
      <c r="BD143" s="28">
        <f t="shared" ref="BD143:BF143" si="644">((AP143/AO143)*100)-100</f>
        <v>-21.578947368421069</v>
      </c>
      <c r="BE143" s="28">
        <f t="shared" si="644"/>
        <v>-34.451901565995513</v>
      </c>
      <c r="BF143" s="28">
        <f t="shared" si="644"/>
        <v>-31.74061433447099</v>
      </c>
      <c r="BG143" s="28">
        <f t="shared" si="619"/>
        <v>-48.596491228070171</v>
      </c>
      <c r="BH143" s="28">
        <f t="shared" si="620"/>
        <v>-64.912280701754383</v>
      </c>
      <c r="BI143" s="28">
        <f t="shared" si="621"/>
        <v>-55.257270693512304</v>
      </c>
      <c r="BJ143" s="3">
        <f t="shared" ref="BJ143:BL143" si="645">AP143-AO143</f>
        <v>-1.2300000000000004</v>
      </c>
      <c r="BK143" s="3">
        <f t="shared" si="645"/>
        <v>-1.5399999999999996</v>
      </c>
      <c r="BL143" s="3">
        <f t="shared" si="645"/>
        <v>-0.93000000000000016</v>
      </c>
      <c r="BM143" s="3">
        <f t="shared" si="623"/>
        <v>-2.77</v>
      </c>
      <c r="BN143" s="3">
        <f t="shared" si="624"/>
        <v>-3.7</v>
      </c>
      <c r="BO143" s="3">
        <f t="shared" si="625"/>
        <v>-2.4699999999999998</v>
      </c>
      <c r="BP143" s="24">
        <v>43.9</v>
      </c>
      <c r="BQ143" s="21">
        <v>17.3</v>
      </c>
      <c r="BR143" s="21">
        <v>9</v>
      </c>
      <c r="BS143" s="21">
        <v>11.9</v>
      </c>
      <c r="BT143" s="21"/>
      <c r="BU143" s="21"/>
      <c r="BV143" s="21"/>
      <c r="BW143" s="24">
        <v>36</v>
      </c>
      <c r="BX143" s="21">
        <v>36</v>
      </c>
      <c r="BY143" s="21">
        <v>36</v>
      </c>
      <c r="BZ143" s="21">
        <v>36.6</v>
      </c>
      <c r="CA143" s="21">
        <v>36.1</v>
      </c>
      <c r="CB143" s="21">
        <v>36.4</v>
      </c>
      <c r="CC143" s="21"/>
      <c r="CD143" s="21"/>
      <c r="CE143" s="21"/>
      <c r="CF143" s="6"/>
      <c r="CG143" s="24" t="s">
        <v>1185</v>
      </c>
      <c r="CH143" s="21"/>
      <c r="CI143" s="21"/>
      <c r="CJ143" s="21"/>
      <c r="CK143" s="21"/>
      <c r="CL143" s="21"/>
      <c r="CM143" s="21"/>
      <c r="CN143" s="24" t="s">
        <v>331</v>
      </c>
      <c r="CO143" s="21"/>
      <c r="CP143" s="21"/>
      <c r="CQ143" s="21"/>
      <c r="CR143" s="21"/>
      <c r="CS143" s="21"/>
      <c r="CT143" s="21"/>
      <c r="CU143" s="24">
        <v>2</v>
      </c>
      <c r="CV143" s="21"/>
      <c r="CW143" s="21"/>
      <c r="CX143" s="21"/>
      <c r="CY143" s="21"/>
      <c r="CZ143" s="21"/>
      <c r="DA143" s="21"/>
      <c r="DB143" s="24" t="s">
        <v>331</v>
      </c>
      <c r="DC143" s="21"/>
      <c r="DD143" s="21"/>
      <c r="DE143" s="21"/>
      <c r="DF143" s="21"/>
      <c r="DG143" s="21"/>
      <c r="DH143" s="21"/>
      <c r="DI143" s="24" t="s">
        <v>465</v>
      </c>
      <c r="DJ143" s="21" t="s">
        <v>465</v>
      </c>
      <c r="DK143" s="21" t="s">
        <v>1186</v>
      </c>
      <c r="DL143" s="21" t="s">
        <v>1186</v>
      </c>
      <c r="DM143" s="21"/>
      <c r="DN143" s="21"/>
      <c r="DO143" s="21"/>
      <c r="DP143" s="26" t="s">
        <v>607</v>
      </c>
      <c r="DQ143" s="6"/>
      <c r="DR143" s="24">
        <v>101.4</v>
      </c>
      <c r="DS143" s="21">
        <v>113.6</v>
      </c>
      <c r="DT143" s="21">
        <v>134.5</v>
      </c>
      <c r="DU143" s="21">
        <v>134.5</v>
      </c>
      <c r="DV143" s="21"/>
      <c r="DW143" s="21"/>
      <c r="DX143" s="21"/>
      <c r="DY143" s="24">
        <v>0.45</v>
      </c>
      <c r="DZ143" s="21">
        <v>0.4</v>
      </c>
      <c r="EA143" s="21">
        <v>0.35</v>
      </c>
      <c r="EB143" s="21">
        <v>0.35</v>
      </c>
      <c r="EC143" s="21"/>
      <c r="ED143" s="21"/>
      <c r="EE143" s="21"/>
      <c r="EF143" s="78">
        <f t="shared" ref="EF143:EI143" si="646">DR143/DY143</f>
        <v>225.33333333333334</v>
      </c>
      <c r="EG143" s="79">
        <f t="shared" si="646"/>
        <v>283.99999999999994</v>
      </c>
      <c r="EH143" s="79">
        <f t="shared" si="646"/>
        <v>384.28571428571433</v>
      </c>
      <c r="EI143" s="79">
        <f t="shared" si="646"/>
        <v>384.28571428571433</v>
      </c>
      <c r="EJ143" s="79"/>
      <c r="EK143" s="79"/>
      <c r="EL143" s="79"/>
      <c r="EM143" s="24">
        <v>0</v>
      </c>
      <c r="EN143" s="21">
        <v>0</v>
      </c>
      <c r="EO143" s="21">
        <v>0</v>
      </c>
      <c r="EP143" s="21">
        <v>0</v>
      </c>
      <c r="EQ143" s="21"/>
      <c r="ER143" s="21"/>
      <c r="ES143" s="21"/>
      <c r="ET143" s="24">
        <v>229</v>
      </c>
      <c r="EU143" s="21">
        <v>259</v>
      </c>
      <c r="EV143" s="21">
        <v>256</v>
      </c>
      <c r="EW143" s="21">
        <v>276</v>
      </c>
      <c r="EX143" s="21"/>
      <c r="EY143" s="21"/>
      <c r="EZ143" s="21"/>
      <c r="FA143" s="24">
        <v>18.5</v>
      </c>
      <c r="FB143" s="21">
        <v>14.7</v>
      </c>
      <c r="FC143" s="21">
        <v>16</v>
      </c>
      <c r="FD143" s="21">
        <v>24.8</v>
      </c>
      <c r="FE143" s="21"/>
      <c r="FF143" s="21"/>
      <c r="FG143" s="21"/>
      <c r="FH143" s="24">
        <v>15</v>
      </c>
      <c r="FI143" s="21">
        <v>15</v>
      </c>
      <c r="FJ143" s="21">
        <v>15</v>
      </c>
      <c r="FK143" s="21">
        <v>15</v>
      </c>
      <c r="FL143" s="21"/>
      <c r="FM143" s="21"/>
      <c r="FN143" s="21"/>
      <c r="FO143" s="24">
        <v>76</v>
      </c>
      <c r="FP143" s="21">
        <v>77</v>
      </c>
      <c r="FQ143" s="21">
        <v>100</v>
      </c>
      <c r="FR143" s="21">
        <v>101</v>
      </c>
      <c r="FS143" s="21"/>
      <c r="FT143" s="21"/>
      <c r="FU143" s="21"/>
      <c r="FV143" s="24">
        <v>0</v>
      </c>
      <c r="FW143" s="21">
        <v>0</v>
      </c>
      <c r="FX143" s="21">
        <v>0</v>
      </c>
      <c r="FY143" s="21">
        <v>0</v>
      </c>
      <c r="FZ143" s="21"/>
      <c r="GA143" s="21"/>
      <c r="GB143" s="21"/>
      <c r="GC143" s="24">
        <v>136</v>
      </c>
      <c r="GD143" s="21">
        <v>128</v>
      </c>
      <c r="GE143" s="21">
        <v>96</v>
      </c>
      <c r="GF143" s="21">
        <v>94</v>
      </c>
      <c r="GG143" s="21"/>
      <c r="GH143" s="21"/>
      <c r="GI143" s="21"/>
      <c r="GJ143" s="24">
        <v>1930</v>
      </c>
      <c r="GK143" s="21">
        <v>2100</v>
      </c>
      <c r="GL143" s="21">
        <v>3010</v>
      </c>
      <c r="GM143" s="21">
        <v>200</v>
      </c>
      <c r="GN143" s="21"/>
      <c r="GO143" s="21"/>
      <c r="GP143" s="21"/>
      <c r="GQ143" s="6"/>
      <c r="GR143" s="24">
        <v>10</v>
      </c>
      <c r="GS143" s="21">
        <v>45</v>
      </c>
      <c r="GT143" s="24">
        <v>10</v>
      </c>
      <c r="GU143" s="21">
        <v>45</v>
      </c>
      <c r="GV143" s="24">
        <v>9</v>
      </c>
      <c r="GW143" s="21">
        <v>18</v>
      </c>
      <c r="GX143" s="24">
        <v>9</v>
      </c>
      <c r="GY143" s="21">
        <v>18</v>
      </c>
      <c r="GZ143" s="24"/>
      <c r="HA143" s="21"/>
      <c r="HB143" s="24"/>
      <c r="HC143" s="21"/>
      <c r="HD143" s="24"/>
      <c r="HE143" s="21"/>
      <c r="HF143" s="6"/>
      <c r="HG143" s="21">
        <v>71</v>
      </c>
      <c r="HH143" s="21">
        <v>76</v>
      </c>
      <c r="HI143" s="21">
        <v>107</v>
      </c>
      <c r="HJ143" s="21">
        <v>36</v>
      </c>
      <c r="HK143" s="21">
        <v>2</v>
      </c>
      <c r="HL143" s="21">
        <v>80.3</v>
      </c>
      <c r="HM143" s="21">
        <v>0.45</v>
      </c>
      <c r="HN143" s="21">
        <v>0</v>
      </c>
      <c r="HO143" s="21">
        <v>36</v>
      </c>
      <c r="HP143" s="21">
        <v>22.46</v>
      </c>
      <c r="HQ143" s="21">
        <v>3.3</v>
      </c>
      <c r="HR143" s="21">
        <v>139</v>
      </c>
      <c r="HS143" s="21">
        <v>17.5</v>
      </c>
      <c r="HT143" s="21">
        <v>39.4</v>
      </c>
      <c r="HU143" s="21">
        <v>15</v>
      </c>
      <c r="HV143" s="6"/>
    </row>
    <row r="144" spans="1:239" ht="15.75" customHeight="1" x14ac:dyDescent="0.3">
      <c r="A144" s="3">
        <v>127</v>
      </c>
      <c r="B144" s="21" t="s">
        <v>431</v>
      </c>
      <c r="C144" s="22">
        <v>41382</v>
      </c>
      <c r="D144" s="22">
        <v>41382</v>
      </c>
      <c r="E144" s="21">
        <f t="shared" si="612"/>
        <v>0</v>
      </c>
      <c r="F144" s="21"/>
      <c r="G144" s="21" t="s">
        <v>599</v>
      </c>
      <c r="H144" s="23">
        <v>15117</v>
      </c>
      <c r="I144" s="21">
        <v>72</v>
      </c>
      <c r="J144" s="21">
        <v>160</v>
      </c>
      <c r="K144" s="21">
        <v>90</v>
      </c>
      <c r="L144" s="21" t="s">
        <v>1187</v>
      </c>
      <c r="M144" s="21">
        <v>62</v>
      </c>
      <c r="N144" s="21">
        <v>71</v>
      </c>
      <c r="O144" s="21">
        <v>5</v>
      </c>
      <c r="P144" s="21" t="s">
        <v>548</v>
      </c>
      <c r="Q144" s="21">
        <v>2</v>
      </c>
      <c r="R144" s="21">
        <v>5</v>
      </c>
      <c r="S144" s="21" t="s">
        <v>548</v>
      </c>
      <c r="T144" s="21">
        <v>2</v>
      </c>
      <c r="U144" s="21">
        <v>5</v>
      </c>
      <c r="V144" s="21">
        <v>1</v>
      </c>
      <c r="W144" s="21">
        <v>0</v>
      </c>
      <c r="X144" s="6"/>
      <c r="Y144" s="24" t="s">
        <v>513</v>
      </c>
      <c r="Z144" s="21" t="s">
        <v>1188</v>
      </c>
      <c r="AA144" s="25">
        <v>1</v>
      </c>
      <c r="AB144" s="25"/>
      <c r="AC144" s="21" t="s">
        <v>249</v>
      </c>
      <c r="AD144" s="21"/>
      <c r="AE144" s="21" t="s">
        <v>246</v>
      </c>
      <c r="AF144" s="21" t="s">
        <v>248</v>
      </c>
      <c r="AG144" s="21" t="s">
        <v>246</v>
      </c>
      <c r="AH144" s="21" t="s">
        <v>249</v>
      </c>
      <c r="AI144" s="21" t="s">
        <v>246</v>
      </c>
      <c r="AJ144" s="21" t="s">
        <v>246</v>
      </c>
      <c r="AK144" s="21">
        <v>0.92</v>
      </c>
      <c r="AL144" s="6"/>
      <c r="AM144" s="26" t="s">
        <v>250</v>
      </c>
      <c r="AN144" s="26" t="s">
        <v>274</v>
      </c>
      <c r="AO144" s="27">
        <v>0.92</v>
      </c>
      <c r="AP144" s="21">
        <v>0.88</v>
      </c>
      <c r="AQ144" s="21">
        <v>0.77</v>
      </c>
      <c r="AR144" s="21">
        <v>0.52</v>
      </c>
      <c r="AS144" s="21">
        <v>0.46</v>
      </c>
      <c r="AT144" s="21">
        <v>0.32</v>
      </c>
      <c r="AU144" s="21">
        <v>0.22</v>
      </c>
      <c r="AV144" s="21"/>
      <c r="AW144" s="21"/>
      <c r="AX144" s="28">
        <f t="shared" si="613"/>
        <v>-4.3478260869565299E-2</v>
      </c>
      <c r="AY144" s="28">
        <f t="shared" si="614"/>
        <v>-8.5146721195616837E-2</v>
      </c>
      <c r="AZ144" s="28">
        <f t="shared" si="615"/>
        <v>-0.16849386055848758</v>
      </c>
      <c r="BA144" s="28">
        <f t="shared" ref="BA144:BB144" si="647">LOGEST(AP144:AQ144,AP$5:AQ$5)-1</f>
        <v>-0.125</v>
      </c>
      <c r="BB144" s="28">
        <f t="shared" si="647"/>
        <v>-0.32467532467532478</v>
      </c>
      <c r="BC144" s="28">
        <f t="shared" si="617"/>
        <v>-0.23129388521419258</v>
      </c>
      <c r="BD144" s="28">
        <f t="shared" ref="BD144:BF144" si="648">((AP144/AO144)*100)-100</f>
        <v>-4.3478260869565304</v>
      </c>
      <c r="BE144" s="28">
        <f t="shared" si="648"/>
        <v>-12.5</v>
      </c>
      <c r="BF144" s="28">
        <f t="shared" si="648"/>
        <v>-32.467532467532465</v>
      </c>
      <c r="BG144" s="28">
        <f t="shared" si="619"/>
        <v>-16.304347826086968</v>
      </c>
      <c r="BH144" s="28">
        <f t="shared" si="620"/>
        <v>-43.478260869565219</v>
      </c>
      <c r="BI144" s="28">
        <f t="shared" si="621"/>
        <v>-40.909090909090907</v>
      </c>
      <c r="BJ144" s="3">
        <f t="shared" ref="BJ144:BL144" si="649">AP144-AO144</f>
        <v>-4.0000000000000036E-2</v>
      </c>
      <c r="BK144" s="3">
        <f t="shared" si="649"/>
        <v>-0.10999999999999999</v>
      </c>
      <c r="BL144" s="3">
        <f t="shared" si="649"/>
        <v>-0.25</v>
      </c>
      <c r="BM144" s="3">
        <f t="shared" si="623"/>
        <v>-0.15000000000000002</v>
      </c>
      <c r="BN144" s="3">
        <f t="shared" si="624"/>
        <v>-0.4</v>
      </c>
      <c r="BO144" s="3">
        <f t="shared" si="625"/>
        <v>-0.36</v>
      </c>
      <c r="BP144" s="24"/>
      <c r="BQ144" s="21">
        <v>123</v>
      </c>
      <c r="BR144" s="21"/>
      <c r="BS144" s="21">
        <v>43.9</v>
      </c>
      <c r="BT144" s="21">
        <v>30.1</v>
      </c>
      <c r="BU144" s="21"/>
      <c r="BV144" s="21"/>
      <c r="BW144" s="24">
        <v>37.6</v>
      </c>
      <c r="BX144" s="21">
        <v>37</v>
      </c>
      <c r="BY144" s="21">
        <v>38.9</v>
      </c>
      <c r="BZ144" s="21">
        <v>37.6</v>
      </c>
      <c r="CA144" s="21">
        <v>37</v>
      </c>
      <c r="CB144" s="21">
        <v>37.6</v>
      </c>
      <c r="CC144" s="21">
        <v>37</v>
      </c>
      <c r="CD144" s="21"/>
      <c r="CE144" s="21"/>
      <c r="CF144" s="6"/>
      <c r="CG144" s="24" t="s">
        <v>1189</v>
      </c>
      <c r="CH144" s="21"/>
      <c r="CI144" s="21"/>
      <c r="CJ144" s="21"/>
      <c r="CK144" s="21"/>
      <c r="CL144" s="21"/>
      <c r="CM144" s="21"/>
      <c r="CN144" s="24" t="s">
        <v>1190</v>
      </c>
      <c r="CO144" s="21"/>
      <c r="CP144" s="21"/>
      <c r="CQ144" s="21"/>
      <c r="CR144" s="21"/>
      <c r="CS144" s="21"/>
      <c r="CT144" s="21"/>
      <c r="CU144" s="24">
        <v>2</v>
      </c>
      <c r="CV144" s="21"/>
      <c r="CW144" s="21"/>
      <c r="CX144" s="21"/>
      <c r="CY144" s="21"/>
      <c r="CZ144" s="21"/>
      <c r="DA144" s="21"/>
      <c r="DB144" s="24" t="s">
        <v>1191</v>
      </c>
      <c r="DC144" s="21"/>
      <c r="DD144" s="21"/>
      <c r="DE144" s="21"/>
      <c r="DF144" s="21"/>
      <c r="DG144" s="21"/>
      <c r="DH144" s="21"/>
      <c r="DI144" s="24" t="s">
        <v>255</v>
      </c>
      <c r="DJ144" s="21" t="s">
        <v>255</v>
      </c>
      <c r="DK144" s="21" t="s">
        <v>1192</v>
      </c>
      <c r="DL144" s="21" t="s">
        <v>1193</v>
      </c>
      <c r="DM144" s="21" t="s">
        <v>1193</v>
      </c>
      <c r="DN144" s="21"/>
      <c r="DO144" s="21"/>
      <c r="DP144" s="26"/>
      <c r="DQ144" s="6"/>
      <c r="DR144" s="24">
        <v>126.3</v>
      </c>
      <c r="DS144" s="21">
        <v>115.4</v>
      </c>
      <c r="DT144" s="21">
        <v>114.9</v>
      </c>
      <c r="DU144" s="21">
        <v>86</v>
      </c>
      <c r="DV144" s="21">
        <v>74</v>
      </c>
      <c r="DW144" s="21"/>
      <c r="DX144" s="21"/>
      <c r="DY144" s="24">
        <v>0.6</v>
      </c>
      <c r="DZ144" s="21">
        <v>0.5</v>
      </c>
      <c r="EA144" s="21">
        <v>0.5</v>
      </c>
      <c r="EB144" s="21">
        <v>0.4</v>
      </c>
      <c r="EC144" s="21">
        <v>0.4</v>
      </c>
      <c r="ED144" s="21"/>
      <c r="EE144" s="21"/>
      <c r="EF144" s="78">
        <f t="shared" ref="EF144:EJ144" si="650">DR144/DY144</f>
        <v>210.5</v>
      </c>
      <c r="EG144" s="79">
        <f t="shared" si="650"/>
        <v>230.8</v>
      </c>
      <c r="EH144" s="79">
        <f t="shared" si="650"/>
        <v>229.8</v>
      </c>
      <c r="EI144" s="79">
        <f t="shared" si="650"/>
        <v>215</v>
      </c>
      <c r="EJ144" s="79">
        <f t="shared" si="650"/>
        <v>185</v>
      </c>
      <c r="EK144" s="79"/>
      <c r="EL144" s="79"/>
      <c r="EM144" s="24">
        <v>1</v>
      </c>
      <c r="EN144" s="21">
        <v>1</v>
      </c>
      <c r="EO144" s="21">
        <v>1</v>
      </c>
      <c r="EP144" s="21">
        <v>1</v>
      </c>
      <c r="EQ144" s="21">
        <v>1</v>
      </c>
      <c r="ER144" s="21"/>
      <c r="ES144" s="21"/>
      <c r="ET144" s="24">
        <v>249</v>
      </c>
      <c r="EU144" s="21">
        <v>285</v>
      </c>
      <c r="EV144" s="21">
        <v>225</v>
      </c>
      <c r="EW144" s="21">
        <v>198</v>
      </c>
      <c r="EX144" s="21">
        <v>213</v>
      </c>
      <c r="EY144" s="21"/>
      <c r="EZ144" s="21"/>
      <c r="FA144" s="24">
        <v>10.7</v>
      </c>
      <c r="FB144" s="21">
        <v>11.7</v>
      </c>
      <c r="FC144" s="21">
        <v>11.7</v>
      </c>
      <c r="FD144" s="21">
        <v>11.7</v>
      </c>
      <c r="FE144" s="21">
        <v>11.7</v>
      </c>
      <c r="FF144" s="21"/>
      <c r="FG144" s="21"/>
      <c r="FH144" s="24">
        <v>9</v>
      </c>
      <c r="FI144" s="21">
        <v>7</v>
      </c>
      <c r="FJ144" s="21">
        <v>9</v>
      </c>
      <c r="FK144" s="21">
        <v>6</v>
      </c>
      <c r="FL144" s="21">
        <v>4</v>
      </c>
      <c r="FM144" s="21"/>
      <c r="FN144" s="21"/>
      <c r="FO144" s="24">
        <v>100</v>
      </c>
      <c r="FP144" s="21">
        <v>80</v>
      </c>
      <c r="FQ144" s="21">
        <v>77</v>
      </c>
      <c r="FR144" s="21">
        <v>87</v>
      </c>
      <c r="FS144" s="21">
        <v>66</v>
      </c>
      <c r="FT144" s="21"/>
      <c r="FU144" s="21"/>
      <c r="FV144" s="24" t="s">
        <v>1194</v>
      </c>
      <c r="FW144" s="21">
        <v>0</v>
      </c>
      <c r="FX144" s="21">
        <v>0</v>
      </c>
      <c r="FY144" s="21">
        <v>0</v>
      </c>
      <c r="FZ144" s="21">
        <v>0</v>
      </c>
      <c r="GA144" s="21"/>
      <c r="GB144" s="21"/>
      <c r="GC144" s="24">
        <v>125</v>
      </c>
      <c r="GD144" s="21">
        <v>120</v>
      </c>
      <c r="GE144" s="21">
        <v>69</v>
      </c>
      <c r="GF144" s="21">
        <v>69</v>
      </c>
      <c r="GG144" s="21">
        <v>43</v>
      </c>
      <c r="GH144" s="21"/>
      <c r="GI144" s="21"/>
      <c r="GJ144" s="24">
        <v>1666</v>
      </c>
      <c r="GK144" s="21">
        <v>2190</v>
      </c>
      <c r="GL144" s="21">
        <v>2030</v>
      </c>
      <c r="GM144" s="21">
        <v>2000</v>
      </c>
      <c r="GN144" s="21">
        <v>155</v>
      </c>
      <c r="GO144" s="21"/>
      <c r="GP144" s="21"/>
      <c r="GQ144" s="6"/>
      <c r="GR144" s="24">
        <v>15</v>
      </c>
      <c r="GS144" s="21">
        <v>80</v>
      </c>
      <c r="GT144" s="24">
        <v>12</v>
      </c>
      <c r="GU144" s="21">
        <v>45</v>
      </c>
      <c r="GV144" s="24">
        <v>12</v>
      </c>
      <c r="GW144" s="21">
        <v>45</v>
      </c>
      <c r="GX144" s="24">
        <v>12</v>
      </c>
      <c r="GY144" s="21">
        <v>45</v>
      </c>
      <c r="GZ144" s="24">
        <v>15</v>
      </c>
      <c r="HA144" s="21">
        <v>80</v>
      </c>
      <c r="HB144" s="24"/>
      <c r="HC144" s="21"/>
      <c r="HD144" s="24"/>
      <c r="HE144" s="21"/>
      <c r="HF144" s="6"/>
      <c r="HG144" s="21">
        <v>72</v>
      </c>
      <c r="HH144" s="21">
        <v>67</v>
      </c>
      <c r="HI144" s="21">
        <v>149</v>
      </c>
      <c r="HJ144" s="21">
        <v>38.9</v>
      </c>
      <c r="HK144" s="21">
        <v>1</v>
      </c>
      <c r="HL144" s="21">
        <v>78.7</v>
      </c>
      <c r="HM144" s="21">
        <v>0.6</v>
      </c>
      <c r="HN144" s="21">
        <v>50</v>
      </c>
      <c r="HO144" s="21">
        <v>99.71</v>
      </c>
      <c r="HP144" s="21">
        <v>23</v>
      </c>
      <c r="HQ144" s="21">
        <v>3.48</v>
      </c>
      <c r="HR144" s="21">
        <v>154.9</v>
      </c>
      <c r="HS144" s="21">
        <v>23.6</v>
      </c>
      <c r="HT144" s="21">
        <v>11.7</v>
      </c>
      <c r="HU144" s="21">
        <v>9</v>
      </c>
      <c r="HV144" s="6"/>
    </row>
    <row r="145" spans="1:239" ht="15.75" customHeight="1" x14ac:dyDescent="0.3">
      <c r="A145" s="3">
        <v>128</v>
      </c>
      <c r="B145" s="21" t="s">
        <v>874</v>
      </c>
      <c r="C145" s="22">
        <v>41380</v>
      </c>
      <c r="D145" s="22">
        <v>41381</v>
      </c>
      <c r="E145" s="21">
        <f t="shared" si="612"/>
        <v>1</v>
      </c>
      <c r="F145" s="21"/>
      <c r="G145" s="21"/>
      <c r="H145" s="23">
        <v>14490</v>
      </c>
      <c r="I145" s="21">
        <v>73</v>
      </c>
      <c r="J145" s="21">
        <v>160</v>
      </c>
      <c r="K145" s="21">
        <v>54</v>
      </c>
      <c r="L145" s="21" t="s">
        <v>1195</v>
      </c>
      <c r="M145" s="21">
        <v>44</v>
      </c>
      <c r="N145" s="21">
        <v>32.6</v>
      </c>
      <c r="O145" s="21">
        <v>8</v>
      </c>
      <c r="P145" s="21" t="s">
        <v>818</v>
      </c>
      <c r="Q145" s="21">
        <v>1</v>
      </c>
      <c r="R145" s="21">
        <v>14</v>
      </c>
      <c r="S145" s="21" t="s">
        <v>272</v>
      </c>
      <c r="T145" s="21">
        <v>1</v>
      </c>
      <c r="U145" s="21">
        <v>0</v>
      </c>
      <c r="V145" s="21">
        <v>0</v>
      </c>
      <c r="W145" s="21">
        <v>0</v>
      </c>
      <c r="X145" s="6"/>
      <c r="Y145" s="24" t="s">
        <v>884</v>
      </c>
      <c r="Z145" s="21" t="s">
        <v>1144</v>
      </c>
      <c r="AA145" s="25">
        <v>2</v>
      </c>
      <c r="AB145" s="25" t="s">
        <v>486</v>
      </c>
      <c r="AC145" s="21" t="s">
        <v>249</v>
      </c>
      <c r="AD145" s="21"/>
      <c r="AE145" s="21" t="s">
        <v>246</v>
      </c>
      <c r="AF145" s="21" t="s">
        <v>248</v>
      </c>
      <c r="AG145" s="21" t="s">
        <v>249</v>
      </c>
      <c r="AH145" s="21" t="s">
        <v>249</v>
      </c>
      <c r="AI145" s="21" t="s">
        <v>249</v>
      </c>
      <c r="AJ145" s="21" t="s">
        <v>246</v>
      </c>
      <c r="AK145" s="21">
        <v>0.67</v>
      </c>
      <c r="AL145" s="6"/>
      <c r="AM145" s="26" t="s">
        <v>350</v>
      </c>
      <c r="AN145" s="26"/>
      <c r="AO145" s="27">
        <v>0.67</v>
      </c>
      <c r="AP145" s="21">
        <v>0.67</v>
      </c>
      <c r="AQ145" s="21">
        <v>0.56000000000000005</v>
      </c>
      <c r="AR145" s="21">
        <v>0.56000000000000005</v>
      </c>
      <c r="AS145" s="21">
        <v>0.49</v>
      </c>
      <c r="AT145" s="21">
        <v>0.39</v>
      </c>
      <c r="AU145" s="21">
        <v>0.21</v>
      </c>
      <c r="AV145" s="21">
        <v>0.17</v>
      </c>
      <c r="AW145" s="21">
        <v>0.13</v>
      </c>
      <c r="AX145" s="28">
        <f t="shared" si="613"/>
        <v>0</v>
      </c>
      <c r="AY145" s="28">
        <f t="shared" si="614"/>
        <v>-8.5767592172325102E-2</v>
      </c>
      <c r="AZ145" s="28">
        <f t="shared" si="615"/>
        <v>-6.922375735067865E-2</v>
      </c>
      <c r="BA145" s="28">
        <f t="shared" ref="BA145:BB145" si="651">LOGEST(AP145:AQ145,AP$5:AQ$5)-1</f>
        <v>-0.16417910447761197</v>
      </c>
      <c r="BB145" s="28">
        <f t="shared" si="651"/>
        <v>0</v>
      </c>
      <c r="BC145" s="28">
        <f t="shared" si="617"/>
        <v>-8.5767592172325102E-2</v>
      </c>
      <c r="BD145" s="28">
        <f t="shared" ref="BD145:BF145" si="652">((AP145/AO145)*100)-100</f>
        <v>0</v>
      </c>
      <c r="BE145" s="28">
        <f t="shared" si="652"/>
        <v>-16.417910447761187</v>
      </c>
      <c r="BF145" s="28">
        <f t="shared" si="652"/>
        <v>0</v>
      </c>
      <c r="BG145" s="28">
        <f t="shared" si="619"/>
        <v>-16.417910447761187</v>
      </c>
      <c r="BH145" s="28">
        <f t="shared" si="620"/>
        <v>-16.417910447761187</v>
      </c>
      <c r="BI145" s="28">
        <f t="shared" si="621"/>
        <v>-16.417910447761187</v>
      </c>
      <c r="BJ145" s="3">
        <f t="shared" ref="BJ145:BL145" si="653">AP145-AO145</f>
        <v>0</v>
      </c>
      <c r="BK145" s="3">
        <f t="shared" si="653"/>
        <v>-0.10999999999999999</v>
      </c>
      <c r="BL145" s="3">
        <f t="shared" si="653"/>
        <v>0</v>
      </c>
      <c r="BM145" s="3">
        <f t="shared" si="623"/>
        <v>-0.10999999999999999</v>
      </c>
      <c r="BN145" s="3">
        <f t="shared" si="624"/>
        <v>-0.10999999999999999</v>
      </c>
      <c r="BO145" s="3">
        <f t="shared" si="625"/>
        <v>-0.10999999999999999</v>
      </c>
      <c r="BP145" s="24"/>
      <c r="BQ145" s="21">
        <v>203.2</v>
      </c>
      <c r="BR145" s="21">
        <v>205.2</v>
      </c>
      <c r="BS145" s="21">
        <v>195.4</v>
      </c>
      <c r="BT145" s="21">
        <v>152</v>
      </c>
      <c r="BU145" s="21">
        <v>117.2</v>
      </c>
      <c r="BV145" s="21">
        <v>104.6</v>
      </c>
      <c r="BW145" s="24">
        <v>36.6</v>
      </c>
      <c r="BX145" s="21">
        <v>36</v>
      </c>
      <c r="BY145" s="21">
        <v>36.5</v>
      </c>
      <c r="BZ145" s="21">
        <v>36.6</v>
      </c>
      <c r="CA145" s="21">
        <v>36</v>
      </c>
      <c r="CB145" s="21">
        <v>37</v>
      </c>
      <c r="CC145" s="21">
        <v>36</v>
      </c>
      <c r="CD145" s="21">
        <v>36.4</v>
      </c>
      <c r="CE145" s="21">
        <v>36.1</v>
      </c>
      <c r="CF145" s="6"/>
      <c r="CG145" s="24" t="s">
        <v>1196</v>
      </c>
      <c r="CH145" s="21"/>
      <c r="CI145" s="21"/>
      <c r="CJ145" s="21"/>
      <c r="CK145" s="21"/>
      <c r="CL145" s="21" t="s">
        <v>1025</v>
      </c>
      <c r="CM145" s="21"/>
      <c r="CN145" s="24" t="s">
        <v>331</v>
      </c>
      <c r="CO145" s="21"/>
      <c r="CP145" s="21"/>
      <c r="CQ145" s="21"/>
      <c r="CR145" s="21"/>
      <c r="CS145" s="21" t="s">
        <v>1197</v>
      </c>
      <c r="CT145" s="21"/>
      <c r="CU145" s="24">
        <v>2</v>
      </c>
      <c r="CV145" s="21"/>
      <c r="CW145" s="21"/>
      <c r="CX145" s="21"/>
      <c r="CY145" s="21"/>
      <c r="CZ145" s="21">
        <v>1</v>
      </c>
      <c r="DA145" s="21"/>
      <c r="DB145" s="24" t="s">
        <v>331</v>
      </c>
      <c r="DC145" s="21"/>
      <c r="DD145" s="21"/>
      <c r="DE145" s="21"/>
      <c r="DF145" s="21"/>
      <c r="DG145" s="21" t="s">
        <v>544</v>
      </c>
      <c r="DH145" s="21"/>
      <c r="DI145" s="24" t="s">
        <v>255</v>
      </c>
      <c r="DJ145" s="21" t="s">
        <v>255</v>
      </c>
      <c r="DK145" s="21" t="s">
        <v>255</v>
      </c>
      <c r="DL145" s="21" t="s">
        <v>1106</v>
      </c>
      <c r="DM145" s="21" t="s">
        <v>1106</v>
      </c>
      <c r="DN145" s="21">
        <v>0</v>
      </c>
      <c r="DO145" s="21" t="s">
        <v>544</v>
      </c>
      <c r="DP145" s="26"/>
      <c r="DQ145" s="6"/>
      <c r="DR145" s="24">
        <v>123.2</v>
      </c>
      <c r="DS145" s="21">
        <v>123.2</v>
      </c>
      <c r="DT145" s="21">
        <v>80.3</v>
      </c>
      <c r="DU145" s="21">
        <v>60.5</v>
      </c>
      <c r="DV145" s="21">
        <v>76.7</v>
      </c>
      <c r="DW145" s="21">
        <v>91.1</v>
      </c>
      <c r="DX145" s="21">
        <v>74.3</v>
      </c>
      <c r="DY145" s="24">
        <v>0.35</v>
      </c>
      <c r="DZ145" s="21">
        <v>0.35</v>
      </c>
      <c r="EA145" s="21">
        <v>0.35</v>
      </c>
      <c r="EB145" s="21">
        <v>0.35</v>
      </c>
      <c r="EC145" s="21">
        <v>0.35</v>
      </c>
      <c r="ED145" s="21">
        <v>0.35</v>
      </c>
      <c r="EE145" s="21">
        <v>0.35</v>
      </c>
      <c r="EF145" s="78">
        <f t="shared" ref="EF145:EL145" si="654">DR145/DY145</f>
        <v>352.00000000000006</v>
      </c>
      <c r="EG145" s="79">
        <f t="shared" si="654"/>
        <v>352.00000000000006</v>
      </c>
      <c r="EH145" s="79">
        <f t="shared" si="654"/>
        <v>229.42857142857144</v>
      </c>
      <c r="EI145" s="79">
        <f t="shared" si="654"/>
        <v>172.85714285714286</v>
      </c>
      <c r="EJ145" s="79">
        <f t="shared" si="654"/>
        <v>219.14285714285717</v>
      </c>
      <c r="EK145" s="79">
        <f t="shared" si="654"/>
        <v>260.28571428571428</v>
      </c>
      <c r="EL145" s="79">
        <f t="shared" si="654"/>
        <v>212.28571428571428</v>
      </c>
      <c r="EM145" s="24">
        <v>0</v>
      </c>
      <c r="EN145" s="21">
        <v>0</v>
      </c>
      <c r="EO145" s="21">
        <v>0</v>
      </c>
      <c r="EP145" s="21">
        <v>0</v>
      </c>
      <c r="EQ145" s="21">
        <v>0</v>
      </c>
      <c r="ER145" s="21">
        <v>0</v>
      </c>
      <c r="ES145" s="21">
        <v>0</v>
      </c>
      <c r="ET145" s="24">
        <v>459</v>
      </c>
      <c r="EU145" s="21">
        <v>372</v>
      </c>
      <c r="EV145" s="21">
        <v>400</v>
      </c>
      <c r="EW145" s="21">
        <v>400</v>
      </c>
      <c r="EX145" s="21">
        <v>471</v>
      </c>
      <c r="EY145" s="21">
        <v>519</v>
      </c>
      <c r="EZ145" s="21">
        <v>488</v>
      </c>
      <c r="FA145" s="24">
        <v>16.5</v>
      </c>
      <c r="FB145" s="21">
        <v>10</v>
      </c>
      <c r="FC145" s="21">
        <v>7.9</v>
      </c>
      <c r="FD145" s="21">
        <v>6.8</v>
      </c>
      <c r="FE145" s="21">
        <v>6.1</v>
      </c>
      <c r="FF145" s="21">
        <v>6.1</v>
      </c>
      <c r="FG145" s="21">
        <v>4.3</v>
      </c>
      <c r="FH145" s="24">
        <v>15</v>
      </c>
      <c r="FI145" s="21">
        <v>15</v>
      </c>
      <c r="FJ145" s="21">
        <v>15</v>
      </c>
      <c r="FK145" s="21">
        <v>15</v>
      </c>
      <c r="FL145" s="21">
        <v>15</v>
      </c>
      <c r="FM145" s="21">
        <v>15</v>
      </c>
      <c r="FN145" s="21">
        <v>15</v>
      </c>
      <c r="FO145" s="24">
        <v>68</v>
      </c>
      <c r="FP145" s="21">
        <v>86</v>
      </c>
      <c r="FQ145" s="21">
        <v>71</v>
      </c>
      <c r="FR145" s="21">
        <v>78</v>
      </c>
      <c r="FS145" s="21">
        <v>79</v>
      </c>
      <c r="FT145" s="21">
        <v>92</v>
      </c>
      <c r="FU145" s="21">
        <v>104</v>
      </c>
      <c r="FV145" s="24">
        <v>0</v>
      </c>
      <c r="FW145" s="21">
        <v>0</v>
      </c>
      <c r="FX145" s="21">
        <v>0</v>
      </c>
      <c r="FY145" s="21">
        <v>0</v>
      </c>
      <c r="FZ145" s="21">
        <v>0</v>
      </c>
      <c r="GA145" s="21">
        <v>0</v>
      </c>
      <c r="GB145" s="21">
        <v>0</v>
      </c>
      <c r="GC145" s="24">
        <v>51</v>
      </c>
      <c r="GD145" s="21">
        <v>48</v>
      </c>
      <c r="GE145" s="21">
        <v>53</v>
      </c>
      <c r="GF145" s="21">
        <v>55</v>
      </c>
      <c r="GG145" s="21">
        <v>61</v>
      </c>
      <c r="GH145" s="21">
        <v>51</v>
      </c>
      <c r="GI145" s="21">
        <v>63</v>
      </c>
      <c r="GJ145" s="24">
        <v>1020</v>
      </c>
      <c r="GK145" s="21">
        <v>1050</v>
      </c>
      <c r="GL145" s="21">
        <v>1300</v>
      </c>
      <c r="GM145" s="21">
        <v>1290</v>
      </c>
      <c r="GN145" s="21">
        <v>2230</v>
      </c>
      <c r="GO145" s="21">
        <v>2350</v>
      </c>
      <c r="GP145" s="21">
        <v>3930</v>
      </c>
      <c r="GQ145" s="6"/>
      <c r="GR145" s="24">
        <v>10</v>
      </c>
      <c r="GS145" s="21">
        <v>45</v>
      </c>
      <c r="GT145" s="24">
        <v>8</v>
      </c>
      <c r="GU145" s="21">
        <v>18</v>
      </c>
      <c r="GV145" s="24">
        <v>9</v>
      </c>
      <c r="GW145" s="21">
        <v>18</v>
      </c>
      <c r="GX145" s="24">
        <v>9</v>
      </c>
      <c r="GY145" s="21">
        <v>18</v>
      </c>
      <c r="GZ145" s="24">
        <v>9</v>
      </c>
      <c r="HA145" s="21">
        <v>18</v>
      </c>
      <c r="HB145" s="24">
        <v>9</v>
      </c>
      <c r="HC145" s="21">
        <v>18</v>
      </c>
      <c r="HD145" s="24">
        <v>8</v>
      </c>
      <c r="HE145" s="21">
        <v>18</v>
      </c>
      <c r="HF145" s="6"/>
      <c r="HG145" s="21">
        <v>73</v>
      </c>
      <c r="HH145" s="21">
        <v>71</v>
      </c>
      <c r="HI145" s="21">
        <v>133</v>
      </c>
      <c r="HJ145" s="21">
        <v>36.6</v>
      </c>
      <c r="HK145" s="21">
        <v>2</v>
      </c>
      <c r="HL145" s="21">
        <v>72</v>
      </c>
      <c r="HM145" s="21">
        <v>0.35</v>
      </c>
      <c r="HN145" s="21">
        <v>20</v>
      </c>
      <c r="HO145" s="21">
        <v>10.36</v>
      </c>
      <c r="HP145" s="21">
        <v>23.69</v>
      </c>
      <c r="HQ145" s="21">
        <v>3.44</v>
      </c>
      <c r="HR145" s="21">
        <v>135</v>
      </c>
      <c r="HS145" s="21">
        <v>23.1</v>
      </c>
      <c r="HT145" s="21">
        <v>16.5</v>
      </c>
      <c r="HU145" s="21">
        <v>15</v>
      </c>
      <c r="HV145" s="6"/>
    </row>
    <row r="146" spans="1:239" ht="15.75" customHeight="1" x14ac:dyDescent="0.3">
      <c r="A146" s="3">
        <v>129</v>
      </c>
      <c r="B146" s="21" t="s">
        <v>626</v>
      </c>
      <c r="C146" s="22">
        <v>41383</v>
      </c>
      <c r="D146" s="22">
        <v>41386</v>
      </c>
      <c r="E146" s="21">
        <f t="shared" si="612"/>
        <v>3</v>
      </c>
      <c r="F146" s="21"/>
      <c r="G146" s="21" t="s">
        <v>1084</v>
      </c>
      <c r="H146" s="23">
        <v>15650</v>
      </c>
      <c r="I146" s="21">
        <v>71</v>
      </c>
      <c r="J146" s="21">
        <v>175</v>
      </c>
      <c r="K146" s="21">
        <v>70</v>
      </c>
      <c r="L146" s="21" t="s">
        <v>1198</v>
      </c>
      <c r="M146" s="21">
        <v>56</v>
      </c>
      <c r="N146" s="21">
        <v>59.8</v>
      </c>
      <c r="O146" s="21">
        <v>5</v>
      </c>
      <c r="P146" s="21" t="s">
        <v>548</v>
      </c>
      <c r="Q146" s="21">
        <v>2</v>
      </c>
      <c r="R146" s="21">
        <v>5</v>
      </c>
      <c r="S146" s="21" t="s">
        <v>548</v>
      </c>
      <c r="T146" s="21">
        <v>2</v>
      </c>
      <c r="U146" s="21">
        <v>0</v>
      </c>
      <c r="V146" s="21">
        <v>5</v>
      </c>
      <c r="W146" s="21">
        <v>2</v>
      </c>
      <c r="X146" s="6"/>
      <c r="Y146" s="24" t="s">
        <v>1199</v>
      </c>
      <c r="Z146" s="93" t="s">
        <v>261</v>
      </c>
      <c r="AA146" s="25">
        <v>1</v>
      </c>
      <c r="AB146" s="25"/>
      <c r="AC146" s="21" t="s">
        <v>246</v>
      </c>
      <c r="AD146" s="21" t="s">
        <v>247</v>
      </c>
      <c r="AE146" s="21" t="s">
        <v>246</v>
      </c>
      <c r="AF146" s="21" t="s">
        <v>248</v>
      </c>
      <c r="AG146" s="21" t="s">
        <v>249</v>
      </c>
      <c r="AH146" s="21" t="s">
        <v>249</v>
      </c>
      <c r="AI146" s="21" t="s">
        <v>246</v>
      </c>
      <c r="AJ146" s="21" t="s">
        <v>246</v>
      </c>
      <c r="AK146" s="21">
        <v>0.91</v>
      </c>
      <c r="AL146" s="6"/>
      <c r="AM146" s="26" t="s">
        <v>250</v>
      </c>
      <c r="AN146" s="26" t="s">
        <v>251</v>
      </c>
      <c r="AO146" s="27">
        <v>0.91</v>
      </c>
      <c r="AP146" s="21">
        <v>0.48</v>
      </c>
      <c r="AQ146" s="21">
        <v>0.8</v>
      </c>
      <c r="AR146" s="21">
        <v>0.89</v>
      </c>
      <c r="AS146" s="21">
        <v>0.91</v>
      </c>
      <c r="AT146" s="21"/>
      <c r="AU146" s="21"/>
      <c r="AV146" s="21"/>
      <c r="AW146" s="21"/>
      <c r="AX146" s="28">
        <f t="shared" si="613"/>
        <v>-0.47252747252747263</v>
      </c>
      <c r="AY146" s="28">
        <f t="shared" si="614"/>
        <v>-6.2385538123009177E-2</v>
      </c>
      <c r="AZ146" s="28">
        <f t="shared" si="615"/>
        <v>4.5416762124504073E-2</v>
      </c>
      <c r="BA146" s="28">
        <f t="shared" ref="BA146:BB146" si="655">LOGEST(AP146:AQ146,AP$5:AQ$5)-1</f>
        <v>0.66666666666666674</v>
      </c>
      <c r="BB146" s="28">
        <f t="shared" si="655"/>
        <v>0.11250000000000004</v>
      </c>
      <c r="BC146" s="28">
        <f t="shared" si="617"/>
        <v>0.36167788653068267</v>
      </c>
      <c r="BD146" s="28">
        <f t="shared" ref="BD146:BF146" si="656">((AP146/AO146)*100)-100</f>
        <v>-47.252747252747248</v>
      </c>
      <c r="BE146" s="28">
        <f t="shared" si="656"/>
        <v>66.666666666666686</v>
      </c>
      <c r="BF146" s="28">
        <f t="shared" si="656"/>
        <v>11.25</v>
      </c>
      <c r="BG146" s="28">
        <f t="shared" si="619"/>
        <v>-12.087912087912088</v>
      </c>
      <c r="BH146" s="28">
        <f t="shared" si="620"/>
        <v>-2.1978021978022042</v>
      </c>
      <c r="BI146" s="28">
        <f t="shared" si="621"/>
        <v>85.416666666666686</v>
      </c>
      <c r="BJ146" s="3">
        <f t="shared" ref="BJ146:BL146" si="657">AP146-AO146</f>
        <v>-0.43000000000000005</v>
      </c>
      <c r="BK146" s="3">
        <f t="shared" si="657"/>
        <v>0.32000000000000006</v>
      </c>
      <c r="BL146" s="3">
        <f t="shared" si="657"/>
        <v>8.9999999999999969E-2</v>
      </c>
      <c r="BM146" s="3">
        <f t="shared" si="623"/>
        <v>-0.10999999999999999</v>
      </c>
      <c r="BN146" s="3">
        <f t="shared" si="624"/>
        <v>-2.0000000000000018E-2</v>
      </c>
      <c r="BO146" s="3">
        <f t="shared" si="625"/>
        <v>0.41000000000000003</v>
      </c>
      <c r="BP146" s="24"/>
      <c r="BQ146" s="21">
        <v>64.3</v>
      </c>
      <c r="BR146" s="21">
        <v>48.4</v>
      </c>
      <c r="BS146" s="21"/>
      <c r="BT146" s="21"/>
      <c r="BU146" s="21"/>
      <c r="BV146" s="21"/>
      <c r="BW146" s="24">
        <v>36</v>
      </c>
      <c r="BX146" s="21">
        <v>37</v>
      </c>
      <c r="BY146" s="21">
        <v>37.9</v>
      </c>
      <c r="BZ146" s="21">
        <v>38</v>
      </c>
      <c r="CA146" s="21">
        <v>38.1</v>
      </c>
      <c r="CB146" s="21"/>
      <c r="CC146" s="21"/>
      <c r="CD146" s="21"/>
      <c r="CE146" s="21"/>
      <c r="CF146" s="6"/>
      <c r="CG146" s="24" t="s">
        <v>1200</v>
      </c>
      <c r="CH146" s="21"/>
      <c r="CI146" s="21"/>
      <c r="CJ146" s="21"/>
      <c r="CK146" s="21"/>
      <c r="CL146" s="21"/>
      <c r="CM146" s="21"/>
      <c r="CN146" s="24" t="s">
        <v>1201</v>
      </c>
      <c r="CO146" s="21"/>
      <c r="CP146" s="21"/>
      <c r="CQ146" s="21"/>
      <c r="CR146" s="21"/>
      <c r="CS146" s="21"/>
      <c r="CT146" s="21"/>
      <c r="CU146" s="24">
        <v>1</v>
      </c>
      <c r="CV146" s="21"/>
      <c r="CW146" s="21"/>
      <c r="CX146" s="21"/>
      <c r="CY146" s="21"/>
      <c r="CZ146" s="21"/>
      <c r="DA146" s="21"/>
      <c r="DB146" s="24" t="s">
        <v>1202</v>
      </c>
      <c r="DC146" s="21"/>
      <c r="DD146" s="21"/>
      <c r="DE146" s="21"/>
      <c r="DF146" s="21"/>
      <c r="DG146" s="21"/>
      <c r="DH146" s="21"/>
      <c r="DI146" s="24" t="s">
        <v>1203</v>
      </c>
      <c r="DJ146" s="21" t="s">
        <v>1203</v>
      </c>
      <c r="DK146" s="21" t="s">
        <v>1204</v>
      </c>
      <c r="DL146" s="21"/>
      <c r="DM146" s="21"/>
      <c r="DN146" s="21"/>
      <c r="DO146" s="21"/>
      <c r="DP146" s="26"/>
      <c r="DQ146" s="6"/>
      <c r="DR146" s="24">
        <v>219.2</v>
      </c>
      <c r="DS146" s="21">
        <v>171</v>
      </c>
      <c r="DT146" s="21">
        <v>184.5</v>
      </c>
      <c r="DU146" s="21"/>
      <c r="DV146" s="21"/>
      <c r="DW146" s="21"/>
      <c r="DX146" s="21"/>
      <c r="DY146" s="24">
        <v>0.5</v>
      </c>
      <c r="DZ146" s="21">
        <v>0.5</v>
      </c>
      <c r="EA146" s="21">
        <v>0.35</v>
      </c>
      <c r="EB146" s="21"/>
      <c r="EC146" s="21"/>
      <c r="ED146" s="21"/>
      <c r="EE146" s="21"/>
      <c r="EF146" s="78">
        <f t="shared" ref="EF146:EH146" si="658">DR146/DY146</f>
        <v>438.4</v>
      </c>
      <c r="EG146" s="79">
        <f t="shared" si="658"/>
        <v>342</v>
      </c>
      <c r="EH146" s="79">
        <f t="shared" si="658"/>
        <v>527.14285714285722</v>
      </c>
      <c r="EI146" s="79"/>
      <c r="EJ146" s="79"/>
      <c r="EK146" s="79"/>
      <c r="EL146" s="79"/>
      <c r="EM146" s="24">
        <v>0</v>
      </c>
      <c r="EN146" s="21">
        <v>0</v>
      </c>
      <c r="EO146" s="21">
        <v>0</v>
      </c>
      <c r="EP146" s="21"/>
      <c r="EQ146" s="21"/>
      <c r="ER146" s="21"/>
      <c r="ES146" s="21"/>
      <c r="ET146" s="24">
        <v>254</v>
      </c>
      <c r="EU146" s="21">
        <v>281</v>
      </c>
      <c r="EV146" s="21">
        <v>202</v>
      </c>
      <c r="EW146" s="21"/>
      <c r="EX146" s="21"/>
      <c r="EY146" s="21"/>
      <c r="EZ146" s="21"/>
      <c r="FA146" s="24">
        <v>32</v>
      </c>
      <c r="FB146" s="21">
        <v>60.7</v>
      </c>
      <c r="FC146" s="21">
        <v>45.9</v>
      </c>
      <c r="FD146" s="21"/>
      <c r="FE146" s="21"/>
      <c r="FF146" s="21"/>
      <c r="FG146" s="21"/>
      <c r="FH146" s="24">
        <v>15</v>
      </c>
      <c r="FI146" s="21">
        <v>15</v>
      </c>
      <c r="FJ146" s="21">
        <v>5</v>
      </c>
      <c r="FK146" s="21"/>
      <c r="FL146" s="21"/>
      <c r="FM146" s="21"/>
      <c r="FN146" s="21"/>
      <c r="FO146" s="24">
        <v>83</v>
      </c>
      <c r="FP146" s="21">
        <v>78</v>
      </c>
      <c r="FQ146" s="21">
        <v>50</v>
      </c>
      <c r="FR146" s="21"/>
      <c r="FS146" s="21"/>
      <c r="FT146" s="21"/>
      <c r="FU146" s="21"/>
      <c r="FV146" s="24" t="s">
        <v>859</v>
      </c>
      <c r="FW146" s="21" t="s">
        <v>859</v>
      </c>
      <c r="FX146" s="21">
        <v>0</v>
      </c>
      <c r="FY146" s="21"/>
      <c r="FZ146" s="21"/>
      <c r="GA146" s="21"/>
      <c r="GB146" s="21"/>
      <c r="GC146" s="24">
        <v>105</v>
      </c>
      <c r="GD146" s="21">
        <v>139</v>
      </c>
      <c r="GE146" s="21">
        <v>205</v>
      </c>
      <c r="GF146" s="21"/>
      <c r="GG146" s="21"/>
      <c r="GH146" s="21"/>
      <c r="GI146" s="21"/>
      <c r="GJ146" s="24">
        <v>110</v>
      </c>
      <c r="GK146" s="21">
        <v>150</v>
      </c>
      <c r="GL146" s="21">
        <v>0</v>
      </c>
      <c r="GM146" s="21"/>
      <c r="GN146" s="21"/>
      <c r="GO146" s="21"/>
      <c r="GP146" s="21"/>
      <c r="GQ146" s="6"/>
      <c r="GR146" s="24">
        <v>11</v>
      </c>
      <c r="GS146" s="21">
        <v>45</v>
      </c>
      <c r="GT146" s="24">
        <v>12</v>
      </c>
      <c r="GU146" s="21">
        <v>45</v>
      </c>
      <c r="GV146" s="24">
        <v>13</v>
      </c>
      <c r="GW146" s="21">
        <v>55</v>
      </c>
      <c r="GX146" s="24"/>
      <c r="GY146" s="21"/>
      <c r="GZ146" s="24"/>
      <c r="HA146" s="21"/>
      <c r="HB146" s="24"/>
      <c r="HC146" s="21"/>
      <c r="HD146" s="24"/>
      <c r="HE146" s="21"/>
      <c r="HF146" s="6"/>
      <c r="HG146" s="21">
        <v>71</v>
      </c>
      <c r="HH146" s="21">
        <v>125</v>
      </c>
      <c r="HI146" s="21">
        <v>90</v>
      </c>
      <c r="HJ146" s="21">
        <v>36.5</v>
      </c>
      <c r="HK146" s="21">
        <v>2</v>
      </c>
      <c r="HL146" s="21">
        <v>67.5</v>
      </c>
      <c r="HM146" s="21">
        <v>0.5</v>
      </c>
      <c r="HN146" s="21">
        <v>0</v>
      </c>
      <c r="HO146" s="21">
        <v>19</v>
      </c>
      <c r="HP146" s="21">
        <v>22.65</v>
      </c>
      <c r="HQ146" s="21">
        <v>5.66</v>
      </c>
      <c r="HR146" s="21">
        <v>135</v>
      </c>
      <c r="HS146" s="21">
        <v>19</v>
      </c>
      <c r="HT146" s="21">
        <v>43.7</v>
      </c>
      <c r="HU146" s="21">
        <v>15</v>
      </c>
      <c r="HV146" s="6"/>
    </row>
    <row r="147" spans="1:239" ht="15.75" customHeight="1" x14ac:dyDescent="0.3">
      <c r="A147" s="3">
        <v>130</v>
      </c>
      <c r="B147" s="21" t="s">
        <v>635</v>
      </c>
      <c r="C147" s="22">
        <v>41388</v>
      </c>
      <c r="D147" s="22">
        <v>41388</v>
      </c>
      <c r="E147" s="21">
        <f t="shared" si="612"/>
        <v>0</v>
      </c>
      <c r="F147" s="21"/>
      <c r="G147" s="21" t="s">
        <v>989</v>
      </c>
      <c r="H147" s="23">
        <v>13537</v>
      </c>
      <c r="I147" s="21">
        <v>76</v>
      </c>
      <c r="J147" s="21">
        <v>156</v>
      </c>
      <c r="K147" s="21">
        <v>82</v>
      </c>
      <c r="L147" s="21" t="s">
        <v>1205</v>
      </c>
      <c r="M147" s="21">
        <v>75</v>
      </c>
      <c r="N147" s="21">
        <v>88.9</v>
      </c>
      <c r="O147" s="21">
        <v>5</v>
      </c>
      <c r="P147" s="21" t="s">
        <v>695</v>
      </c>
      <c r="Q147" s="21">
        <v>1</v>
      </c>
      <c r="R147" s="21">
        <v>12</v>
      </c>
      <c r="S147" s="21" t="s">
        <v>912</v>
      </c>
      <c r="T147" s="21">
        <v>1</v>
      </c>
      <c r="U147" s="21">
        <v>1</v>
      </c>
      <c r="V147" s="21">
        <v>5</v>
      </c>
      <c r="W147" s="21">
        <v>0</v>
      </c>
      <c r="X147" s="6"/>
      <c r="Y147" s="24" t="s">
        <v>513</v>
      </c>
      <c r="Z147" s="21" t="s">
        <v>1144</v>
      </c>
      <c r="AA147" s="25">
        <v>1</v>
      </c>
      <c r="AB147" s="25"/>
      <c r="AC147" s="21" t="s">
        <v>249</v>
      </c>
      <c r="AD147" s="21"/>
      <c r="AE147" s="21" t="s">
        <v>249</v>
      </c>
      <c r="AF147" s="21"/>
      <c r="AG147" s="21" t="s">
        <v>249</v>
      </c>
      <c r="AH147" s="21" t="s">
        <v>249</v>
      </c>
      <c r="AI147" s="21" t="s">
        <v>246</v>
      </c>
      <c r="AJ147" s="21" t="s">
        <v>246</v>
      </c>
      <c r="AK147" s="21">
        <v>5.91</v>
      </c>
      <c r="AL147" s="6"/>
      <c r="AM147" s="26" t="s">
        <v>250</v>
      </c>
      <c r="AN147" s="26" t="s">
        <v>251</v>
      </c>
      <c r="AO147" s="33">
        <v>5.91</v>
      </c>
      <c r="AP147" s="34">
        <v>7.11</v>
      </c>
      <c r="AQ147" s="34">
        <v>10.119999999999999</v>
      </c>
      <c r="AR147" s="34">
        <v>19.079999999999998</v>
      </c>
      <c r="AS147" s="34">
        <v>21.46</v>
      </c>
      <c r="AT147" s="34">
        <v>15.26</v>
      </c>
      <c r="AU147" s="34">
        <v>8.7899999999999991</v>
      </c>
      <c r="AV147" s="34">
        <v>2.4500000000000002</v>
      </c>
      <c r="AW147" s="21"/>
      <c r="AX147" s="28">
        <f t="shared" si="613"/>
        <v>0.20304568527918776</v>
      </c>
      <c r="AY147" s="28">
        <f t="shared" si="614"/>
        <v>0.30856866302631714</v>
      </c>
      <c r="AZ147" s="28">
        <f t="shared" si="615"/>
        <v>0.47240864281065775</v>
      </c>
      <c r="BA147" s="28">
        <f t="shared" ref="BA147:BB147" si="659">LOGEST(AP147:AQ147,AP$5:AQ$5)-1</f>
        <v>0.42334739803094212</v>
      </c>
      <c r="BB147" s="28">
        <f t="shared" si="659"/>
        <v>0.88537549407114668</v>
      </c>
      <c r="BC147" s="28">
        <f t="shared" si="617"/>
        <v>0.63815271076828139</v>
      </c>
      <c r="BD147" s="28">
        <f t="shared" ref="BD147:BF147" si="660">((AP147/AO147)*100)-100</f>
        <v>20.304568527918775</v>
      </c>
      <c r="BE147" s="28">
        <f t="shared" si="660"/>
        <v>42.334739803094209</v>
      </c>
      <c r="BF147" s="28">
        <f t="shared" si="660"/>
        <v>88.537549407114625</v>
      </c>
      <c r="BG147" s="28">
        <f t="shared" si="619"/>
        <v>71.235194585448369</v>
      </c>
      <c r="BH147" s="28">
        <f t="shared" si="620"/>
        <v>222.84263959390859</v>
      </c>
      <c r="BI147" s="28">
        <f t="shared" si="621"/>
        <v>168.35443037974682</v>
      </c>
      <c r="BJ147" s="3">
        <f t="shared" ref="BJ147:BL147" si="661">AP147-AO147</f>
        <v>1.2000000000000002</v>
      </c>
      <c r="BK147" s="3">
        <f t="shared" si="661"/>
        <v>3.0099999999999989</v>
      </c>
      <c r="BL147" s="3">
        <f t="shared" si="661"/>
        <v>8.9599999999999991</v>
      </c>
      <c r="BM147" s="3">
        <f t="shared" si="623"/>
        <v>4.2099999999999991</v>
      </c>
      <c r="BN147" s="3">
        <f t="shared" si="624"/>
        <v>13.169999999999998</v>
      </c>
      <c r="BO147" s="3">
        <f t="shared" si="625"/>
        <v>11.969999999999999</v>
      </c>
      <c r="BP147" s="24"/>
      <c r="BQ147" s="21">
        <v>457.5</v>
      </c>
      <c r="BR147" s="21">
        <v>279</v>
      </c>
      <c r="BS147" s="21">
        <v>224.7</v>
      </c>
      <c r="BT147" s="21"/>
      <c r="BU147" s="21"/>
      <c r="BV147" s="21"/>
      <c r="BW147" s="24">
        <v>36</v>
      </c>
      <c r="BX147" s="21">
        <v>37.5</v>
      </c>
      <c r="BY147" s="21">
        <v>37.6</v>
      </c>
      <c r="BZ147" s="21">
        <v>36</v>
      </c>
      <c r="CA147" s="21">
        <v>36.4</v>
      </c>
      <c r="CB147" s="21">
        <v>36</v>
      </c>
      <c r="CC147" s="21">
        <v>37</v>
      </c>
      <c r="CD147" s="21">
        <v>37</v>
      </c>
      <c r="CE147" s="21"/>
      <c r="CF147" s="6"/>
      <c r="CG147" s="24" t="s">
        <v>981</v>
      </c>
      <c r="CH147" s="21"/>
      <c r="CI147" s="21" t="s">
        <v>1206</v>
      </c>
      <c r="CJ147" s="21"/>
      <c r="CK147" s="21"/>
      <c r="CL147" s="21" t="s">
        <v>1207</v>
      </c>
      <c r="CM147" s="21"/>
      <c r="CN147" s="24" t="s">
        <v>1208</v>
      </c>
      <c r="CO147" s="21"/>
      <c r="CP147" s="21" t="s">
        <v>1209</v>
      </c>
      <c r="CQ147" s="21"/>
      <c r="CR147" s="21"/>
      <c r="CS147" s="21"/>
      <c r="CT147" s="21"/>
      <c r="CU147" s="24">
        <v>1</v>
      </c>
      <c r="CV147" s="21"/>
      <c r="CW147" s="21">
        <v>1</v>
      </c>
      <c r="CX147" s="21"/>
      <c r="CY147" s="21"/>
      <c r="CZ147" s="21"/>
      <c r="DA147" s="21"/>
      <c r="DB147" s="24" t="s">
        <v>1210</v>
      </c>
      <c r="DC147" s="21"/>
      <c r="DD147" s="21" t="s">
        <v>331</v>
      </c>
      <c r="DE147" s="21"/>
      <c r="DF147" s="21"/>
      <c r="DG147" s="21"/>
      <c r="DH147" s="21"/>
      <c r="DI147" s="24" t="s">
        <v>606</v>
      </c>
      <c r="DJ147" s="21" t="s">
        <v>1211</v>
      </c>
      <c r="DK147" s="21" t="s">
        <v>1211</v>
      </c>
      <c r="DL147" s="21" t="s">
        <v>1211</v>
      </c>
      <c r="DM147" s="21" t="s">
        <v>1211</v>
      </c>
      <c r="DN147" s="21" t="s">
        <v>1211</v>
      </c>
      <c r="DO147" s="21"/>
      <c r="DP147" s="26"/>
      <c r="DQ147" s="6"/>
      <c r="DR147" s="24">
        <v>178</v>
      </c>
      <c r="DS147" s="21">
        <v>116.7</v>
      </c>
      <c r="DT147" s="21">
        <v>122.6</v>
      </c>
      <c r="DU147" s="21">
        <v>88.1</v>
      </c>
      <c r="DV147" s="21">
        <v>96.6</v>
      </c>
      <c r="DW147" s="21">
        <v>99.5</v>
      </c>
      <c r="DX147" s="21"/>
      <c r="DY147" s="24">
        <v>0.4</v>
      </c>
      <c r="DZ147" s="21">
        <v>0.45</v>
      </c>
      <c r="EA147" s="21">
        <v>0.45</v>
      </c>
      <c r="EB147" s="21">
        <v>0.4</v>
      </c>
      <c r="EC147" s="21">
        <v>0.3</v>
      </c>
      <c r="ED147" s="21">
        <v>0.3</v>
      </c>
      <c r="EE147" s="21"/>
      <c r="EF147" s="78">
        <f t="shared" ref="EF147:EK147" si="662">DR147/DY147</f>
        <v>445</v>
      </c>
      <c r="EG147" s="79">
        <f t="shared" si="662"/>
        <v>259.33333333333331</v>
      </c>
      <c r="EH147" s="79">
        <f t="shared" si="662"/>
        <v>272.4444444444444</v>
      </c>
      <c r="EI147" s="79">
        <f t="shared" si="662"/>
        <v>220.24999999999997</v>
      </c>
      <c r="EJ147" s="79">
        <f t="shared" si="662"/>
        <v>322</v>
      </c>
      <c r="EK147" s="79">
        <f t="shared" si="662"/>
        <v>331.66666666666669</v>
      </c>
      <c r="EL147" s="79"/>
      <c r="EM147" s="24">
        <v>1</v>
      </c>
      <c r="EN147" s="21">
        <v>0</v>
      </c>
      <c r="EO147" s="21">
        <v>0</v>
      </c>
      <c r="EP147" s="21">
        <v>0</v>
      </c>
      <c r="EQ147" s="21">
        <v>0</v>
      </c>
      <c r="ER147" s="21">
        <v>0</v>
      </c>
      <c r="ES147" s="21"/>
      <c r="ET147" s="24">
        <v>371</v>
      </c>
      <c r="EU147" s="21">
        <v>352</v>
      </c>
      <c r="EV147" s="21">
        <v>274</v>
      </c>
      <c r="EW147" s="21">
        <v>251</v>
      </c>
      <c r="EX147" s="21">
        <v>280</v>
      </c>
      <c r="EY147" s="21">
        <v>296</v>
      </c>
      <c r="EZ147" s="21"/>
      <c r="FA147" s="24">
        <v>6.4</v>
      </c>
      <c r="FB147" s="21">
        <v>6.4</v>
      </c>
      <c r="FC147" s="21">
        <v>10.5</v>
      </c>
      <c r="FD147" s="21">
        <v>10.5</v>
      </c>
      <c r="FE147" s="21">
        <v>6.7</v>
      </c>
      <c r="FF147" s="21">
        <v>6.7</v>
      </c>
      <c r="FG147" s="21"/>
      <c r="FH147" s="24">
        <v>15</v>
      </c>
      <c r="FI147" s="21">
        <v>8</v>
      </c>
      <c r="FJ147" s="21">
        <v>15</v>
      </c>
      <c r="FK147" s="21">
        <v>15</v>
      </c>
      <c r="FL147" s="21">
        <v>15</v>
      </c>
      <c r="FM147" s="21">
        <v>15</v>
      </c>
      <c r="FN147" s="21"/>
      <c r="FO147" s="24">
        <v>59</v>
      </c>
      <c r="FP147" s="21">
        <v>82</v>
      </c>
      <c r="FQ147" s="21">
        <v>72</v>
      </c>
      <c r="FR147" s="21">
        <v>64</v>
      </c>
      <c r="FS147" s="21">
        <v>75</v>
      </c>
      <c r="FT147" s="21">
        <v>75</v>
      </c>
      <c r="FU147" s="21"/>
      <c r="FV147" s="24" t="s">
        <v>1212</v>
      </c>
      <c r="FW147" s="21" t="s">
        <v>310</v>
      </c>
      <c r="FX147" s="21" t="s">
        <v>1213</v>
      </c>
      <c r="FY147" s="21" t="s">
        <v>625</v>
      </c>
      <c r="FZ147" s="21" t="s">
        <v>1214</v>
      </c>
      <c r="GA147" s="21" t="s">
        <v>1215</v>
      </c>
      <c r="GB147" s="21"/>
      <c r="GC147" s="24">
        <v>206</v>
      </c>
      <c r="GD147" s="21">
        <v>153</v>
      </c>
      <c r="GE147" s="21">
        <v>103</v>
      </c>
      <c r="GF147" s="21">
        <v>68</v>
      </c>
      <c r="GG147" s="21">
        <v>61</v>
      </c>
      <c r="GH147" s="21">
        <v>61</v>
      </c>
      <c r="GI147" s="21"/>
      <c r="GJ147" s="24">
        <v>1300</v>
      </c>
      <c r="GK147" s="21">
        <v>1695</v>
      </c>
      <c r="GL147" s="21">
        <v>620</v>
      </c>
      <c r="GM147" s="21">
        <v>630</v>
      </c>
      <c r="GN147" s="21">
        <v>1150</v>
      </c>
      <c r="GO147" s="21">
        <v>900</v>
      </c>
      <c r="GP147" s="21"/>
      <c r="GQ147" s="6"/>
      <c r="GR147" s="24">
        <v>10</v>
      </c>
      <c r="GS147" s="21">
        <v>45</v>
      </c>
      <c r="GT147" s="24">
        <v>15</v>
      </c>
      <c r="GU147" s="21">
        <v>80</v>
      </c>
      <c r="GV147" s="24">
        <v>12</v>
      </c>
      <c r="GW147" s="21">
        <v>45</v>
      </c>
      <c r="GX147" s="24">
        <v>12</v>
      </c>
      <c r="GY147" s="21">
        <v>45</v>
      </c>
      <c r="GZ147" s="24">
        <v>11</v>
      </c>
      <c r="HA147" s="21">
        <v>45</v>
      </c>
      <c r="HB147" s="24">
        <v>11</v>
      </c>
      <c r="HC147" s="21">
        <v>45</v>
      </c>
      <c r="HD147" s="24"/>
      <c r="HE147" s="21"/>
      <c r="HF147" s="6"/>
      <c r="HG147" s="21">
        <v>76</v>
      </c>
      <c r="HH147" s="21">
        <v>83</v>
      </c>
      <c r="HI147" s="21">
        <v>78</v>
      </c>
      <c r="HJ147" s="21">
        <v>38</v>
      </c>
      <c r="HK147" s="21">
        <v>1</v>
      </c>
      <c r="HL147" s="21">
        <v>126.1</v>
      </c>
      <c r="HM147" s="21">
        <v>0.45</v>
      </c>
      <c r="HN147" s="21">
        <v>20</v>
      </c>
      <c r="HO147" s="21">
        <v>56.02</v>
      </c>
      <c r="HP147" s="21">
        <v>10.36</v>
      </c>
      <c r="HQ147" s="21">
        <v>4.26</v>
      </c>
      <c r="HR147" s="21">
        <v>135</v>
      </c>
      <c r="HS147" s="21">
        <v>17</v>
      </c>
      <c r="HT147" s="21">
        <v>6.4</v>
      </c>
      <c r="HU147" s="21">
        <v>7</v>
      </c>
      <c r="HV147" s="6"/>
    </row>
    <row r="148" spans="1:239" ht="15.75" customHeight="1" x14ac:dyDescent="0.3">
      <c r="A148" s="6"/>
      <c r="B148" s="6"/>
      <c r="C148" s="35"/>
      <c r="D148" s="35"/>
      <c r="E148" s="14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X148" s="36"/>
      <c r="AY148" s="36"/>
      <c r="AZ148" s="36"/>
      <c r="BA148" s="36"/>
      <c r="BB148" s="36"/>
      <c r="BC148" s="36"/>
      <c r="BD148" s="36"/>
      <c r="BE148" s="36"/>
      <c r="BF148" s="36"/>
      <c r="BG148" s="36"/>
      <c r="BH148" s="36"/>
      <c r="BI148" s="36"/>
      <c r="BJ148" s="14"/>
      <c r="BK148" s="14"/>
      <c r="BL148" s="14"/>
      <c r="BM148" s="14"/>
      <c r="BN148" s="14"/>
      <c r="BO148" s="14"/>
      <c r="BP148" s="6"/>
      <c r="BQ148" s="6"/>
      <c r="BR148" s="6"/>
      <c r="BS148" s="6"/>
      <c r="BT148" s="6"/>
      <c r="BU148" s="6"/>
      <c r="BV148" s="6"/>
      <c r="BW148" s="6"/>
      <c r="BX148" s="6"/>
      <c r="BY148" s="6"/>
      <c r="BZ148" s="6"/>
      <c r="CA148" s="6"/>
      <c r="CB148" s="6"/>
      <c r="CC148" s="6"/>
      <c r="CD148" s="6"/>
      <c r="CE148" s="6"/>
      <c r="CF148" s="6"/>
      <c r="CG148" s="6"/>
      <c r="CH148" s="6"/>
      <c r="CI148" s="6"/>
      <c r="CJ148" s="6"/>
      <c r="CK148" s="6"/>
      <c r="CL148" s="6"/>
      <c r="CM148" s="6"/>
      <c r="CN148" s="6"/>
      <c r="CO148" s="6"/>
      <c r="CP148" s="6"/>
      <c r="CQ148" s="6"/>
      <c r="CR148" s="6"/>
      <c r="CS148" s="6"/>
      <c r="CT148" s="6"/>
      <c r="CU148" s="6"/>
      <c r="CV148" s="6"/>
      <c r="CW148" s="6"/>
      <c r="CX148" s="6"/>
      <c r="CY148" s="6"/>
      <c r="CZ148" s="6"/>
      <c r="DA148" s="6"/>
      <c r="DB148" s="6"/>
      <c r="DC148" s="6"/>
      <c r="DD148" s="6"/>
      <c r="DE148" s="6"/>
      <c r="DF148" s="6"/>
      <c r="DG148" s="6"/>
      <c r="DH148" s="6"/>
      <c r="DI148" s="6"/>
      <c r="DJ148" s="6"/>
      <c r="DK148" s="6"/>
      <c r="DL148" s="6"/>
      <c r="DM148" s="6"/>
      <c r="DN148" s="6"/>
      <c r="DO148" s="6"/>
      <c r="DP148" s="6"/>
      <c r="DQ148" s="6"/>
      <c r="DR148" s="6"/>
      <c r="DS148" s="6"/>
      <c r="DT148" s="6"/>
      <c r="DU148" s="6"/>
      <c r="DV148" s="6"/>
      <c r="DW148" s="6"/>
      <c r="DX148" s="6"/>
      <c r="DY148" s="6"/>
      <c r="DZ148" s="6"/>
      <c r="EA148" s="6"/>
      <c r="EB148" s="6"/>
      <c r="EC148" s="6"/>
      <c r="ED148" s="6"/>
      <c r="EE148" s="6"/>
      <c r="EF148" s="91"/>
      <c r="EG148" s="91"/>
      <c r="EH148" s="91"/>
      <c r="EI148" s="91"/>
      <c r="EJ148" s="91"/>
      <c r="EK148" s="91"/>
      <c r="EL148" s="91"/>
      <c r="EM148" s="6"/>
      <c r="EN148" s="6"/>
      <c r="EO148" s="6"/>
      <c r="EP148" s="6"/>
      <c r="EQ148" s="6"/>
      <c r="ER148" s="6"/>
      <c r="ES148" s="6"/>
      <c r="ET148" s="6"/>
      <c r="EU148" s="6"/>
      <c r="EV148" s="6"/>
      <c r="EW148" s="6"/>
      <c r="EX148" s="6"/>
      <c r="EY148" s="6"/>
      <c r="EZ148" s="6"/>
      <c r="FA148" s="6"/>
      <c r="FB148" s="6"/>
      <c r="FC148" s="6"/>
      <c r="FD148" s="6"/>
      <c r="FE148" s="6"/>
      <c r="FF148" s="6"/>
      <c r="FG148" s="6"/>
      <c r="FH148" s="6"/>
      <c r="FI148" s="6"/>
      <c r="FJ148" s="6"/>
      <c r="FK148" s="6"/>
      <c r="FL148" s="6"/>
      <c r="FM148" s="6"/>
      <c r="FN148" s="6"/>
      <c r="FO148" s="6"/>
      <c r="FP148" s="6"/>
      <c r="FQ148" s="6"/>
      <c r="FR148" s="6"/>
      <c r="FS148" s="6"/>
      <c r="FT148" s="6"/>
      <c r="FU148" s="6"/>
      <c r="FV148" s="6"/>
      <c r="FW148" s="6"/>
      <c r="FX148" s="6"/>
      <c r="FY148" s="6"/>
      <c r="FZ148" s="6"/>
      <c r="GA148" s="6"/>
      <c r="GB148" s="6"/>
      <c r="GC148" s="6"/>
      <c r="GD148" s="6"/>
      <c r="GE148" s="6"/>
      <c r="GF148" s="6"/>
      <c r="GG148" s="6"/>
      <c r="GH148" s="6"/>
      <c r="GI148" s="6"/>
      <c r="GJ148" s="6"/>
      <c r="GK148" s="6"/>
      <c r="GL148" s="6"/>
      <c r="GM148" s="6"/>
      <c r="GN148" s="6"/>
      <c r="GO148" s="6"/>
      <c r="GP148" s="6"/>
      <c r="GQ148" s="6"/>
      <c r="GR148" s="6"/>
      <c r="GS148" s="6"/>
      <c r="GT148" s="6"/>
      <c r="GU148" s="6"/>
      <c r="GV148" s="6"/>
      <c r="GW148" s="6"/>
      <c r="GX148" s="6"/>
      <c r="GY148" s="6"/>
      <c r="GZ148" s="6"/>
      <c r="HA148" s="6"/>
      <c r="HB148" s="6"/>
      <c r="HC148" s="6"/>
      <c r="HD148" s="6"/>
      <c r="HE148" s="6"/>
      <c r="HF148" s="6"/>
      <c r="HG148" s="6"/>
      <c r="HH148" s="6"/>
      <c r="HI148" s="6"/>
      <c r="HJ148" s="6"/>
      <c r="HK148" s="6"/>
      <c r="HL148" s="6"/>
      <c r="HM148" s="6"/>
      <c r="HN148" s="6"/>
      <c r="HO148" s="6"/>
      <c r="HP148" s="6"/>
      <c r="HQ148" s="6"/>
      <c r="HR148" s="6"/>
      <c r="HS148" s="6"/>
      <c r="HT148" s="6"/>
      <c r="HU148" s="6"/>
      <c r="HV148" s="6"/>
      <c r="HW148" s="15"/>
      <c r="HX148" s="15"/>
      <c r="HY148" s="15"/>
      <c r="HZ148" s="15"/>
      <c r="IA148" s="15"/>
      <c r="IB148" s="15"/>
      <c r="IC148" s="15"/>
      <c r="ID148" s="92"/>
      <c r="IE148" s="92"/>
    </row>
    <row r="149" spans="1:239" ht="15.75" customHeight="1" x14ac:dyDescent="0.3">
      <c r="A149" s="3">
        <v>131</v>
      </c>
      <c r="B149" s="21" t="s">
        <v>874</v>
      </c>
      <c r="C149" s="22">
        <v>41379</v>
      </c>
      <c r="D149" s="22">
        <v>41380</v>
      </c>
      <c r="E149" s="21">
        <f t="shared" ref="E149:E158" si="663">D149-C149</f>
        <v>1</v>
      </c>
      <c r="F149" s="21"/>
      <c r="G149" s="21" t="s">
        <v>432</v>
      </c>
      <c r="H149" s="23">
        <v>20022</v>
      </c>
      <c r="I149" s="21">
        <v>59</v>
      </c>
      <c r="J149" s="21">
        <v>175</v>
      </c>
      <c r="K149" s="21">
        <v>90</v>
      </c>
      <c r="L149" s="21" t="s">
        <v>1216</v>
      </c>
      <c r="M149" s="21">
        <v>88</v>
      </c>
      <c r="N149" s="21">
        <v>96.1</v>
      </c>
      <c r="O149" s="21">
        <v>19</v>
      </c>
      <c r="P149" s="21" t="s">
        <v>548</v>
      </c>
      <c r="Q149" s="21">
        <v>2</v>
      </c>
      <c r="R149" s="21">
        <v>19</v>
      </c>
      <c r="S149" s="21" t="s">
        <v>548</v>
      </c>
      <c r="T149" s="21">
        <v>2</v>
      </c>
      <c r="U149" s="21">
        <v>13</v>
      </c>
      <c r="V149" s="21">
        <v>3</v>
      </c>
      <c r="W149" s="21">
        <v>0</v>
      </c>
      <c r="X149" s="6"/>
      <c r="Y149" s="24" t="s">
        <v>884</v>
      </c>
      <c r="Z149" s="21" t="s">
        <v>549</v>
      </c>
      <c r="AA149" s="25">
        <v>2</v>
      </c>
      <c r="AB149" s="25" t="s">
        <v>1217</v>
      </c>
      <c r="AC149" s="21" t="s">
        <v>249</v>
      </c>
      <c r="AD149" s="21"/>
      <c r="AE149" s="21" t="s">
        <v>246</v>
      </c>
      <c r="AF149" s="21" t="s">
        <v>248</v>
      </c>
      <c r="AG149" s="21" t="s">
        <v>246</v>
      </c>
      <c r="AH149" s="21" t="s">
        <v>246</v>
      </c>
      <c r="AI149" s="21" t="s">
        <v>246</v>
      </c>
      <c r="AJ149" s="21" t="s">
        <v>246</v>
      </c>
      <c r="AK149" s="21">
        <v>4</v>
      </c>
      <c r="AL149" s="6"/>
      <c r="AM149" s="26" t="s">
        <v>250</v>
      </c>
      <c r="AN149" s="26" t="s">
        <v>251</v>
      </c>
      <c r="AO149" s="27">
        <v>4</v>
      </c>
      <c r="AP149" s="21">
        <v>4.9000000000000004</v>
      </c>
      <c r="AQ149" s="21">
        <v>5.74</v>
      </c>
      <c r="AR149" s="21">
        <v>3.57</v>
      </c>
      <c r="AS149" s="21">
        <v>2.06</v>
      </c>
      <c r="AT149" s="21">
        <v>1</v>
      </c>
      <c r="AU149" s="21">
        <v>0.49</v>
      </c>
      <c r="AV149" s="21">
        <v>0.28000000000000003</v>
      </c>
      <c r="AW149" s="21">
        <v>0.2</v>
      </c>
      <c r="AX149" s="28">
        <f t="shared" ref="AX149:AX158" si="664">LOGEST(AO149:AP149,AO$5:AP$5)-1</f>
        <v>0.22500000000000031</v>
      </c>
      <c r="AY149" s="28">
        <f t="shared" ref="AY149:AY158" si="665">LOGEST(AO149:AQ149,AO$5:AQ$5)-1</f>
        <v>0.19791485507109385</v>
      </c>
      <c r="AZ149" s="28">
        <f t="shared" ref="AZ149:AZ158" si="666">LOGEST(AO149:AR149,AO$5:AR$5)-1</f>
        <v>-1.8129869208914795E-2</v>
      </c>
      <c r="BA149" s="28">
        <f t="shared" ref="BA149:BB149" si="667">LOGEST(AP149:AQ149,AP$5:AQ$5)-1</f>
        <v>0.17142857142857126</v>
      </c>
      <c r="BB149" s="28">
        <f t="shared" si="667"/>
        <v>-0.37804878048780488</v>
      </c>
      <c r="BC149" s="28">
        <f t="shared" ref="BC149:BC158" si="668">LOGEST(AP149:AR149,AP$5:AR$5)-1</f>
        <v>-0.14643604306916258</v>
      </c>
      <c r="BD149" s="28">
        <f t="shared" ref="BD149:BF149" si="669">((AP149/AO149)*100)-100</f>
        <v>22.500000000000014</v>
      </c>
      <c r="BE149" s="28">
        <f t="shared" si="669"/>
        <v>17.142857142857153</v>
      </c>
      <c r="BF149" s="28">
        <f t="shared" si="669"/>
        <v>-37.804878048780488</v>
      </c>
      <c r="BG149" s="28">
        <f t="shared" ref="BG149:BG158" si="670">((AQ149/AO149)*100)-100</f>
        <v>43.5</v>
      </c>
      <c r="BH149" s="28">
        <f t="shared" ref="BH149:BH158" si="671">((AR149/AO149)*100)-100</f>
        <v>-10.75</v>
      </c>
      <c r="BI149" s="28">
        <f t="shared" ref="BI149:BI158" si="672">((AR149/AP149)*100)-100</f>
        <v>-27.142857142857153</v>
      </c>
      <c r="BJ149" s="3">
        <f t="shared" ref="BJ149:BL149" si="673">AP149-AO149</f>
        <v>0.90000000000000036</v>
      </c>
      <c r="BK149" s="3">
        <f t="shared" si="673"/>
        <v>0.83999999999999986</v>
      </c>
      <c r="BL149" s="3">
        <f t="shared" si="673"/>
        <v>-2.1700000000000004</v>
      </c>
      <c r="BM149" s="3">
        <f t="shared" ref="BM149:BM158" si="674">AQ149-AO149</f>
        <v>1.7400000000000002</v>
      </c>
      <c r="BN149" s="3">
        <f t="shared" ref="BN149:BN158" si="675">AR149-AO149</f>
        <v>-0.43000000000000016</v>
      </c>
      <c r="BO149" s="3">
        <f t="shared" ref="BO149:BO158" si="676">AR149-AP149</f>
        <v>-1.3300000000000005</v>
      </c>
      <c r="BP149" s="24">
        <v>84.1</v>
      </c>
      <c r="BQ149" s="21">
        <v>182.3</v>
      </c>
      <c r="BR149" s="21">
        <v>163</v>
      </c>
      <c r="BS149" s="21">
        <v>68.2</v>
      </c>
      <c r="BT149" s="21">
        <v>31.7</v>
      </c>
      <c r="BU149" s="21">
        <v>17.7</v>
      </c>
      <c r="BV149" s="21">
        <v>10</v>
      </c>
      <c r="BW149" s="24">
        <v>37</v>
      </c>
      <c r="BX149" s="21">
        <v>37.6</v>
      </c>
      <c r="BY149" s="21">
        <v>37.9</v>
      </c>
      <c r="BZ149" s="21">
        <v>37</v>
      </c>
      <c r="CA149" s="21">
        <v>37.1</v>
      </c>
      <c r="CB149" s="21">
        <v>36</v>
      </c>
      <c r="CC149" s="21">
        <v>36.4</v>
      </c>
      <c r="CD149" s="21">
        <v>36.5</v>
      </c>
      <c r="CE149" s="21">
        <v>36.5</v>
      </c>
      <c r="CF149" s="6"/>
      <c r="CG149" s="24" t="s">
        <v>1218</v>
      </c>
      <c r="CH149" s="21" t="s">
        <v>1219</v>
      </c>
      <c r="CI149" s="21" t="s">
        <v>1025</v>
      </c>
      <c r="CJ149" s="21"/>
      <c r="CK149" s="21"/>
      <c r="CL149" s="21"/>
      <c r="CM149" s="21"/>
      <c r="CN149" s="24" t="s">
        <v>1220</v>
      </c>
      <c r="CO149" s="21" t="s">
        <v>1221</v>
      </c>
      <c r="CP149" s="21" t="s">
        <v>1222</v>
      </c>
      <c r="CQ149" s="21"/>
      <c r="CR149" s="21"/>
      <c r="CS149" s="21"/>
      <c r="CT149" s="21"/>
      <c r="CU149" s="24">
        <v>1</v>
      </c>
      <c r="CV149" s="21">
        <v>1</v>
      </c>
      <c r="CW149" s="21">
        <v>1</v>
      </c>
      <c r="CX149" s="21"/>
      <c r="CY149" s="21"/>
      <c r="CZ149" s="21"/>
      <c r="DA149" s="21"/>
      <c r="DB149" s="24" t="s">
        <v>1223</v>
      </c>
      <c r="DC149" s="21" t="s">
        <v>1223</v>
      </c>
      <c r="DD149" s="21" t="s">
        <v>1224</v>
      </c>
      <c r="DE149" s="21"/>
      <c r="DF149" s="21"/>
      <c r="DG149" s="21"/>
      <c r="DH149" s="21"/>
      <c r="DI149" s="24" t="s">
        <v>255</v>
      </c>
      <c r="DJ149" s="21" t="s">
        <v>255</v>
      </c>
      <c r="DK149" s="21" t="s">
        <v>606</v>
      </c>
      <c r="DL149" s="21" t="s">
        <v>606</v>
      </c>
      <c r="DM149" s="21" t="s">
        <v>606</v>
      </c>
      <c r="DN149" s="21" t="s">
        <v>606</v>
      </c>
      <c r="DO149" s="21" t="s">
        <v>606</v>
      </c>
      <c r="DP149" s="26">
        <v>9</v>
      </c>
      <c r="DQ149" s="6"/>
      <c r="DR149" s="24">
        <v>65</v>
      </c>
      <c r="DS149" s="21">
        <v>74</v>
      </c>
      <c r="DT149" s="21">
        <v>60.8</v>
      </c>
      <c r="DU149" s="21">
        <v>87.6</v>
      </c>
      <c r="DV149" s="21">
        <v>82.7</v>
      </c>
      <c r="DW149" s="21">
        <v>100.4</v>
      </c>
      <c r="DX149" s="21">
        <v>93.1</v>
      </c>
      <c r="DY149" s="24">
        <v>0.4</v>
      </c>
      <c r="DZ149" s="21">
        <v>0.4</v>
      </c>
      <c r="EA149" s="21">
        <v>0.4</v>
      </c>
      <c r="EB149" s="21">
        <v>0.4</v>
      </c>
      <c r="EC149" s="21">
        <v>0.5</v>
      </c>
      <c r="ED149" s="21">
        <v>0.5</v>
      </c>
      <c r="EE149" s="21">
        <v>0.45</v>
      </c>
      <c r="EF149" s="78">
        <f t="shared" ref="EF149:EL149" si="677">DR149/DY149</f>
        <v>162.5</v>
      </c>
      <c r="EG149" s="79">
        <f t="shared" si="677"/>
        <v>185</v>
      </c>
      <c r="EH149" s="79">
        <f t="shared" si="677"/>
        <v>151.99999999999997</v>
      </c>
      <c r="EI149" s="79">
        <f t="shared" si="677"/>
        <v>218.99999999999997</v>
      </c>
      <c r="EJ149" s="79">
        <f t="shared" si="677"/>
        <v>165.4</v>
      </c>
      <c r="EK149" s="79">
        <f t="shared" si="677"/>
        <v>200.8</v>
      </c>
      <c r="EL149" s="79">
        <f t="shared" si="677"/>
        <v>206.88888888888886</v>
      </c>
      <c r="EM149" s="24">
        <v>1</v>
      </c>
      <c r="EN149" s="21">
        <v>1</v>
      </c>
      <c r="EO149" s="21">
        <v>1</v>
      </c>
      <c r="EP149" s="21">
        <v>1</v>
      </c>
      <c r="EQ149" s="21">
        <v>1</v>
      </c>
      <c r="ER149" s="21">
        <v>1</v>
      </c>
      <c r="ES149" s="21">
        <v>1</v>
      </c>
      <c r="ET149" s="24">
        <v>222</v>
      </c>
      <c r="EU149" s="21">
        <v>261</v>
      </c>
      <c r="EV149" s="21">
        <v>286</v>
      </c>
      <c r="EW149" s="21">
        <v>284</v>
      </c>
      <c r="EX149" s="21">
        <v>295</v>
      </c>
      <c r="EY149" s="21">
        <v>285</v>
      </c>
      <c r="EZ149" s="21">
        <v>265</v>
      </c>
      <c r="FA149" s="24">
        <v>13.6</v>
      </c>
      <c r="FB149" s="21">
        <v>16</v>
      </c>
      <c r="FC149" s="21">
        <v>8.5</v>
      </c>
      <c r="FD149" s="21">
        <v>8</v>
      </c>
      <c r="FE149" s="21">
        <v>6.2</v>
      </c>
      <c r="FF149" s="21">
        <v>4</v>
      </c>
      <c r="FG149" s="21">
        <v>7</v>
      </c>
      <c r="FH149" s="24">
        <v>3</v>
      </c>
      <c r="FI149" s="21">
        <v>3</v>
      </c>
      <c r="FJ149" s="21">
        <v>15</v>
      </c>
      <c r="FK149" s="21">
        <v>15</v>
      </c>
      <c r="FL149" s="21">
        <v>15</v>
      </c>
      <c r="FM149" s="21">
        <v>15</v>
      </c>
      <c r="FN149" s="21">
        <v>15</v>
      </c>
      <c r="FO149" s="24">
        <v>80</v>
      </c>
      <c r="FP149" s="21">
        <v>74</v>
      </c>
      <c r="FQ149" s="21">
        <v>96</v>
      </c>
      <c r="FR149" s="21">
        <v>83</v>
      </c>
      <c r="FS149" s="21">
        <v>92</v>
      </c>
      <c r="FT149" s="21">
        <v>87</v>
      </c>
      <c r="FU149" s="21">
        <v>84</v>
      </c>
      <c r="FV149" s="24" t="s">
        <v>378</v>
      </c>
      <c r="FW149" s="21" t="s">
        <v>311</v>
      </c>
      <c r="FX149" s="21" t="s">
        <v>378</v>
      </c>
      <c r="FY149" s="21" t="s">
        <v>322</v>
      </c>
      <c r="FZ149" s="21">
        <v>0</v>
      </c>
      <c r="GA149" s="21">
        <v>0</v>
      </c>
      <c r="GB149" s="21">
        <v>0</v>
      </c>
      <c r="GC149" s="24">
        <v>93</v>
      </c>
      <c r="GD149" s="21">
        <v>76</v>
      </c>
      <c r="GE149" s="21">
        <v>68</v>
      </c>
      <c r="GF149" s="21">
        <v>59</v>
      </c>
      <c r="GG149" s="21">
        <v>54</v>
      </c>
      <c r="GH149" s="21">
        <v>45</v>
      </c>
      <c r="GI149" s="21">
        <v>44</v>
      </c>
      <c r="GJ149" s="24">
        <v>2400</v>
      </c>
      <c r="GK149" s="21">
        <v>2340</v>
      </c>
      <c r="GL149" s="21">
        <v>2230</v>
      </c>
      <c r="GM149" s="21">
        <v>2420</v>
      </c>
      <c r="GN149" s="21">
        <v>1550</v>
      </c>
      <c r="GO149" s="21">
        <v>2650</v>
      </c>
      <c r="GP149" s="21">
        <v>1880</v>
      </c>
      <c r="GQ149" s="6"/>
      <c r="GR149" s="24">
        <v>18</v>
      </c>
      <c r="GS149" s="21">
        <v>90</v>
      </c>
      <c r="GT149" s="24">
        <v>18</v>
      </c>
      <c r="GU149" s="21">
        <v>90</v>
      </c>
      <c r="GV149" s="24">
        <v>13</v>
      </c>
      <c r="GW149" s="21">
        <v>55</v>
      </c>
      <c r="GX149" s="24">
        <v>12</v>
      </c>
      <c r="GY149" s="21">
        <v>45</v>
      </c>
      <c r="GZ149" s="24">
        <v>10</v>
      </c>
      <c r="HA149" s="21">
        <v>45</v>
      </c>
      <c r="HB149" s="24">
        <v>9</v>
      </c>
      <c r="HC149" s="21">
        <v>18</v>
      </c>
      <c r="HD149" s="24">
        <v>9</v>
      </c>
      <c r="HE149" s="21">
        <v>18</v>
      </c>
      <c r="HF149" s="6"/>
      <c r="HG149" s="21">
        <v>59</v>
      </c>
      <c r="HH149" s="21">
        <v>129</v>
      </c>
      <c r="HI149" s="21">
        <v>78</v>
      </c>
      <c r="HJ149" s="21">
        <v>37.9</v>
      </c>
      <c r="HK149" s="21">
        <v>1</v>
      </c>
      <c r="HL149" s="21">
        <v>65</v>
      </c>
      <c r="HM149" s="21">
        <v>1</v>
      </c>
      <c r="HN149" s="21">
        <v>15</v>
      </c>
      <c r="HO149" s="21">
        <v>47.89</v>
      </c>
      <c r="HP149" s="21">
        <v>29.38</v>
      </c>
      <c r="HQ149" s="21">
        <v>3.37</v>
      </c>
      <c r="HR149" s="21">
        <v>135</v>
      </c>
      <c r="HS149" s="21">
        <v>51.7</v>
      </c>
      <c r="HT149" s="21">
        <v>13.6</v>
      </c>
      <c r="HU149" s="21">
        <v>3</v>
      </c>
      <c r="HV149" s="6"/>
    </row>
    <row r="150" spans="1:239" ht="15.75" customHeight="1" x14ac:dyDescent="0.3">
      <c r="A150" s="3">
        <v>132</v>
      </c>
      <c r="B150" s="21" t="s">
        <v>431</v>
      </c>
      <c r="C150" s="22">
        <v>41395</v>
      </c>
      <c r="D150" s="22">
        <v>41395</v>
      </c>
      <c r="E150" s="21">
        <f t="shared" si="663"/>
        <v>0</v>
      </c>
      <c r="F150" s="21"/>
      <c r="G150" s="21" t="s">
        <v>989</v>
      </c>
      <c r="H150" s="23">
        <v>14821</v>
      </c>
      <c r="I150" s="21">
        <v>72</v>
      </c>
      <c r="J150" s="21">
        <v>155</v>
      </c>
      <c r="K150" s="21">
        <v>59</v>
      </c>
      <c r="L150" s="21" t="s">
        <v>1225</v>
      </c>
      <c r="M150" s="21">
        <v>92</v>
      </c>
      <c r="N150" s="21">
        <v>97.2</v>
      </c>
      <c r="O150" s="21">
        <v>6</v>
      </c>
      <c r="P150" s="21" t="s">
        <v>695</v>
      </c>
      <c r="Q150" s="21">
        <v>1</v>
      </c>
      <c r="R150" s="21">
        <v>75</v>
      </c>
      <c r="S150" s="21" t="s">
        <v>548</v>
      </c>
      <c r="T150" s="21">
        <v>2</v>
      </c>
      <c r="U150" s="21">
        <v>3</v>
      </c>
      <c r="V150" s="21">
        <v>3</v>
      </c>
      <c r="W150" s="21">
        <v>0</v>
      </c>
      <c r="X150" s="6"/>
      <c r="Y150" s="24" t="s">
        <v>884</v>
      </c>
      <c r="Z150" s="21" t="s">
        <v>1010</v>
      </c>
      <c r="AA150" s="25">
        <v>1</v>
      </c>
      <c r="AB150" s="25"/>
      <c r="AC150" s="21" t="s">
        <v>249</v>
      </c>
      <c r="AD150" s="21"/>
      <c r="AE150" s="21" t="s">
        <v>246</v>
      </c>
      <c r="AF150" s="21" t="s">
        <v>328</v>
      </c>
      <c r="AG150" s="21" t="s">
        <v>246</v>
      </c>
      <c r="AH150" s="21" t="s">
        <v>249</v>
      </c>
      <c r="AI150" s="21" t="s">
        <v>246</v>
      </c>
      <c r="AJ150" s="21" t="s">
        <v>246</v>
      </c>
      <c r="AK150" s="21">
        <v>210</v>
      </c>
      <c r="AL150" s="6"/>
      <c r="AM150" s="26" t="s">
        <v>250</v>
      </c>
      <c r="AN150" s="26" t="s">
        <v>274</v>
      </c>
      <c r="AO150" s="27">
        <v>10</v>
      </c>
      <c r="AP150" s="21">
        <v>56.15</v>
      </c>
      <c r="AQ150" s="21">
        <v>138.6</v>
      </c>
      <c r="AR150" s="21">
        <v>90.37</v>
      </c>
      <c r="AS150" s="21">
        <v>78.73</v>
      </c>
      <c r="AT150" s="21">
        <v>42</v>
      </c>
      <c r="AU150" s="21">
        <v>19.77</v>
      </c>
      <c r="AV150" s="21">
        <v>9</v>
      </c>
      <c r="AW150" s="21"/>
      <c r="AX150" s="28">
        <f t="shared" si="664"/>
        <v>4.6150000000000002</v>
      </c>
      <c r="AY150" s="28">
        <f t="shared" si="665"/>
        <v>2.7229020937972566</v>
      </c>
      <c r="AZ150" s="28">
        <f t="shared" si="666"/>
        <v>1.1185983594687037</v>
      </c>
      <c r="BA150" s="28">
        <f t="shared" ref="BA150:BB150" si="678">LOGEST(AP150:AQ150,AP$5:AQ$5)-1</f>
        <v>1.4683882457702571</v>
      </c>
      <c r="BB150" s="28">
        <f t="shared" si="678"/>
        <v>-0.34797979797979817</v>
      </c>
      <c r="BC150" s="28">
        <f t="shared" si="668"/>
        <v>0.26863667086814691</v>
      </c>
      <c r="BD150" s="28">
        <f t="shared" ref="BD150:BF150" si="679">((AP150/AO150)*100)-100</f>
        <v>461.5</v>
      </c>
      <c r="BE150" s="28">
        <f t="shared" si="679"/>
        <v>146.83882457702583</v>
      </c>
      <c r="BF150" s="28">
        <f t="shared" si="679"/>
        <v>-34.797979797979792</v>
      </c>
      <c r="BG150" s="28">
        <f t="shared" si="670"/>
        <v>1286</v>
      </c>
      <c r="BH150" s="28">
        <f t="shared" si="671"/>
        <v>803.7</v>
      </c>
      <c r="BI150" s="28">
        <f t="shared" si="672"/>
        <v>60.943900267141601</v>
      </c>
      <c r="BJ150" s="3">
        <f t="shared" ref="BJ150:BL150" si="680">AP150-AO150</f>
        <v>46.15</v>
      </c>
      <c r="BK150" s="3">
        <f t="shared" si="680"/>
        <v>82.449999999999989</v>
      </c>
      <c r="BL150" s="3">
        <f t="shared" si="680"/>
        <v>-48.22999999999999</v>
      </c>
      <c r="BM150" s="3">
        <f t="shared" si="674"/>
        <v>128.6</v>
      </c>
      <c r="BN150" s="3">
        <f t="shared" si="675"/>
        <v>80.37</v>
      </c>
      <c r="BO150" s="3">
        <f t="shared" si="676"/>
        <v>34.220000000000006</v>
      </c>
      <c r="BP150" s="24">
        <v>340.9</v>
      </c>
      <c r="BQ150" s="21">
        <v>267</v>
      </c>
      <c r="BR150" s="21">
        <v>381.9</v>
      </c>
      <c r="BS150" s="21">
        <v>321</v>
      </c>
      <c r="BT150" s="21"/>
      <c r="BU150" s="21"/>
      <c r="BV150" s="21"/>
      <c r="BW150" s="24">
        <v>36.1</v>
      </c>
      <c r="BX150" s="21">
        <v>35.6</v>
      </c>
      <c r="BY150" s="21">
        <v>35.6</v>
      </c>
      <c r="BZ150" s="21">
        <v>37</v>
      </c>
      <c r="CA150" s="21">
        <v>36</v>
      </c>
      <c r="CB150" s="21">
        <v>36</v>
      </c>
      <c r="CC150" s="21">
        <v>36</v>
      </c>
      <c r="CD150" s="21">
        <v>36.4</v>
      </c>
      <c r="CE150" s="21"/>
      <c r="CF150" s="6"/>
      <c r="CG150" s="24" t="s">
        <v>1093</v>
      </c>
      <c r="CH150" s="21"/>
      <c r="CI150" s="21"/>
      <c r="CJ150" s="21" t="s">
        <v>1025</v>
      </c>
      <c r="CK150" s="21"/>
      <c r="CL150" s="21"/>
      <c r="CM150" s="21"/>
      <c r="CN150" s="24" t="s">
        <v>1226</v>
      </c>
      <c r="CO150" s="21"/>
      <c r="CP150" s="21"/>
      <c r="CQ150" s="21" t="s">
        <v>331</v>
      </c>
      <c r="CR150" s="21"/>
      <c r="CS150" s="21"/>
      <c r="CT150" s="21"/>
      <c r="CU150" s="24">
        <v>2</v>
      </c>
      <c r="CV150" s="21"/>
      <c r="CW150" s="21"/>
      <c r="CX150" s="21">
        <v>1</v>
      </c>
      <c r="CY150" s="21"/>
      <c r="CZ150" s="21"/>
      <c r="DA150" s="21"/>
      <c r="DB150" s="24" t="s">
        <v>735</v>
      </c>
      <c r="DC150" s="21"/>
      <c r="DD150" s="21"/>
      <c r="DE150" s="21" t="s">
        <v>331</v>
      </c>
      <c r="DF150" s="21"/>
      <c r="DG150" s="21"/>
      <c r="DH150" s="21"/>
      <c r="DI150" s="24" t="s">
        <v>255</v>
      </c>
      <c r="DJ150" s="21" t="s">
        <v>558</v>
      </c>
      <c r="DK150" s="21" t="s">
        <v>558</v>
      </c>
      <c r="DL150" s="21" t="s">
        <v>1227</v>
      </c>
      <c r="DM150" s="21" t="s">
        <v>1228</v>
      </c>
      <c r="DN150" s="21" t="s">
        <v>1228</v>
      </c>
      <c r="DO150" s="21"/>
      <c r="DP150" s="26">
        <v>8</v>
      </c>
      <c r="DQ150" s="6"/>
      <c r="DR150" s="24">
        <v>82</v>
      </c>
      <c r="DS150" s="21">
        <v>100.3</v>
      </c>
      <c r="DT150" s="21">
        <v>105.9</v>
      </c>
      <c r="DU150" s="21">
        <v>79</v>
      </c>
      <c r="DV150" s="21">
        <v>75.3</v>
      </c>
      <c r="DW150" s="21">
        <v>51</v>
      </c>
      <c r="DX150" s="21"/>
      <c r="DY150" s="24">
        <v>0.5</v>
      </c>
      <c r="DZ150" s="21">
        <v>0.55000000000000004</v>
      </c>
      <c r="EA150" s="21">
        <v>0.55000000000000004</v>
      </c>
      <c r="EB150" s="21">
        <v>0.45</v>
      </c>
      <c r="EC150" s="21">
        <v>0.4</v>
      </c>
      <c r="ED150" s="21">
        <v>0.35</v>
      </c>
      <c r="EE150" s="21"/>
      <c r="EF150" s="78">
        <f t="shared" ref="EF150:EK150" si="681">DR150/DY150</f>
        <v>164</v>
      </c>
      <c r="EG150" s="79">
        <f t="shared" si="681"/>
        <v>182.36363636363635</v>
      </c>
      <c r="EH150" s="79">
        <f t="shared" si="681"/>
        <v>192.54545454545453</v>
      </c>
      <c r="EI150" s="79">
        <f t="shared" si="681"/>
        <v>175.55555555555554</v>
      </c>
      <c r="EJ150" s="79">
        <f t="shared" si="681"/>
        <v>188.24999999999997</v>
      </c>
      <c r="EK150" s="79">
        <f t="shared" si="681"/>
        <v>145.71428571428572</v>
      </c>
      <c r="EL150" s="79"/>
      <c r="EM150" s="24">
        <v>0</v>
      </c>
      <c r="EN150" s="21">
        <v>1</v>
      </c>
      <c r="EO150" s="21">
        <v>1</v>
      </c>
      <c r="EP150" s="21">
        <v>0</v>
      </c>
      <c r="EQ150" s="21">
        <v>0</v>
      </c>
      <c r="ER150" s="21">
        <v>0</v>
      </c>
      <c r="ES150" s="21"/>
      <c r="ET150" s="24">
        <v>188</v>
      </c>
      <c r="EU150" s="21">
        <v>124</v>
      </c>
      <c r="EV150" s="21">
        <v>119</v>
      </c>
      <c r="EW150" s="21">
        <v>84</v>
      </c>
      <c r="EX150" s="21">
        <v>130</v>
      </c>
      <c r="EY150" s="21">
        <v>115</v>
      </c>
      <c r="EZ150" s="21"/>
      <c r="FA150" s="24">
        <v>21.7</v>
      </c>
      <c r="FB150" s="21">
        <v>21.7</v>
      </c>
      <c r="FC150" s="21">
        <v>22.2</v>
      </c>
      <c r="FD150" s="21">
        <v>12.9</v>
      </c>
      <c r="FE150" s="21">
        <v>12</v>
      </c>
      <c r="FF150" s="21">
        <v>16</v>
      </c>
      <c r="FG150" s="21"/>
      <c r="FH150" s="24">
        <v>3</v>
      </c>
      <c r="FI150" s="21">
        <v>3</v>
      </c>
      <c r="FJ150" s="21">
        <v>15</v>
      </c>
      <c r="FK150" s="21">
        <v>15</v>
      </c>
      <c r="FL150" s="21">
        <v>15</v>
      </c>
      <c r="FM150" s="21">
        <v>15</v>
      </c>
      <c r="FN150" s="21"/>
      <c r="FO150" s="24">
        <v>63</v>
      </c>
      <c r="FP150" s="21">
        <v>58</v>
      </c>
      <c r="FQ150" s="21">
        <v>92</v>
      </c>
      <c r="FR150" s="21">
        <v>98</v>
      </c>
      <c r="FS150" s="21">
        <v>103</v>
      </c>
      <c r="FT150" s="21">
        <v>100</v>
      </c>
      <c r="FU150" s="21"/>
      <c r="FV150" s="24" t="s">
        <v>495</v>
      </c>
      <c r="FW150" s="21" t="s">
        <v>294</v>
      </c>
      <c r="FX150" s="21" t="s">
        <v>296</v>
      </c>
      <c r="FY150" s="21">
        <v>0</v>
      </c>
      <c r="FZ150" s="21">
        <v>0</v>
      </c>
      <c r="GA150" s="21">
        <v>0</v>
      </c>
      <c r="GB150" s="21"/>
      <c r="GC150" s="24">
        <v>199</v>
      </c>
      <c r="GD150" s="21">
        <v>222</v>
      </c>
      <c r="GE150" s="21">
        <v>179</v>
      </c>
      <c r="GF150" s="21">
        <v>121</v>
      </c>
      <c r="GG150" s="21">
        <v>86</v>
      </c>
      <c r="GH150" s="21">
        <v>66</v>
      </c>
      <c r="GI150" s="21"/>
      <c r="GJ150" s="24">
        <v>610</v>
      </c>
      <c r="GK150" s="21">
        <v>2010</v>
      </c>
      <c r="GL150" s="21">
        <v>1315</v>
      </c>
      <c r="GM150" s="21">
        <v>2030</v>
      </c>
      <c r="GN150" s="21">
        <v>1360</v>
      </c>
      <c r="GO150" s="21">
        <v>560</v>
      </c>
      <c r="GP150" s="21"/>
      <c r="GQ150" s="6"/>
      <c r="GR150" s="24">
        <v>17</v>
      </c>
      <c r="GS150" s="21">
        <v>90</v>
      </c>
      <c r="GT150" s="24">
        <v>19</v>
      </c>
      <c r="GU150" s="21">
        <v>90</v>
      </c>
      <c r="GV150" s="24">
        <v>15</v>
      </c>
      <c r="GW150" s="21">
        <v>80</v>
      </c>
      <c r="GX150" s="24">
        <v>12</v>
      </c>
      <c r="GY150" s="21">
        <v>45</v>
      </c>
      <c r="GZ150" s="24">
        <v>7</v>
      </c>
      <c r="HA150" s="21">
        <v>18</v>
      </c>
      <c r="HB150" s="24">
        <v>11</v>
      </c>
      <c r="HC150" s="21">
        <v>45</v>
      </c>
      <c r="HD150" s="24"/>
      <c r="HE150" s="21"/>
      <c r="HF150" s="6"/>
      <c r="HG150" s="21">
        <v>73</v>
      </c>
      <c r="HH150" s="21">
        <v>154</v>
      </c>
      <c r="HI150" s="21">
        <v>160</v>
      </c>
      <c r="HJ150" s="21">
        <v>35.6</v>
      </c>
      <c r="HK150" s="21">
        <v>1</v>
      </c>
      <c r="HL150" s="21">
        <v>75</v>
      </c>
      <c r="HM150" s="21">
        <v>0.45</v>
      </c>
      <c r="HN150" s="21">
        <v>0</v>
      </c>
      <c r="HO150" s="21">
        <v>46.49</v>
      </c>
      <c r="HP150" s="21">
        <v>2.65</v>
      </c>
      <c r="HQ150" s="21">
        <v>2.83</v>
      </c>
      <c r="HR150" s="21">
        <v>135.4</v>
      </c>
      <c r="HS150" s="21">
        <v>18</v>
      </c>
      <c r="HT150" s="21">
        <v>21.7</v>
      </c>
      <c r="HU150" s="21">
        <v>3</v>
      </c>
      <c r="HV150" s="6"/>
    </row>
    <row r="151" spans="1:239" ht="15.75" customHeight="1" x14ac:dyDescent="0.3">
      <c r="A151" s="3">
        <v>133</v>
      </c>
      <c r="B151" s="21" t="s">
        <v>626</v>
      </c>
      <c r="C151" s="22">
        <v>41399</v>
      </c>
      <c r="D151" s="22">
        <v>41399</v>
      </c>
      <c r="E151" s="21">
        <f t="shared" si="663"/>
        <v>0</v>
      </c>
      <c r="F151" s="21"/>
      <c r="G151" s="21" t="s">
        <v>907</v>
      </c>
      <c r="H151" s="23">
        <v>10831</v>
      </c>
      <c r="I151" s="21">
        <v>84</v>
      </c>
      <c r="J151" s="21">
        <v>160</v>
      </c>
      <c r="K151" s="21">
        <v>65</v>
      </c>
      <c r="L151" s="21" t="s">
        <v>1229</v>
      </c>
      <c r="M151" s="21">
        <v>68</v>
      </c>
      <c r="N151" s="21">
        <v>81.3</v>
      </c>
      <c r="O151" s="21">
        <v>2</v>
      </c>
      <c r="P151" s="21" t="s">
        <v>794</v>
      </c>
      <c r="Q151" s="21">
        <v>1</v>
      </c>
      <c r="R151" s="21">
        <v>18</v>
      </c>
      <c r="S151" s="21" t="s">
        <v>548</v>
      </c>
      <c r="T151" s="21">
        <v>2</v>
      </c>
      <c r="U151" s="21">
        <v>0</v>
      </c>
      <c r="V151" s="21">
        <v>0</v>
      </c>
      <c r="W151" s="21">
        <v>0</v>
      </c>
      <c r="X151" s="6"/>
      <c r="Y151" s="24" t="s">
        <v>884</v>
      </c>
      <c r="Z151" s="21" t="s">
        <v>486</v>
      </c>
      <c r="AA151" s="25"/>
      <c r="AB151" s="25" t="s">
        <v>486</v>
      </c>
      <c r="AC151" s="21" t="s">
        <v>249</v>
      </c>
      <c r="AD151" s="21"/>
      <c r="AE151" s="21" t="s">
        <v>249</v>
      </c>
      <c r="AF151" s="21"/>
      <c r="AG151" s="21" t="s">
        <v>249</v>
      </c>
      <c r="AH151" s="21" t="s">
        <v>246</v>
      </c>
      <c r="AI151" s="21" t="s">
        <v>249</v>
      </c>
      <c r="AJ151" s="21" t="s">
        <v>246</v>
      </c>
      <c r="AK151" s="21">
        <v>1.69</v>
      </c>
      <c r="AL151" s="6"/>
      <c r="AM151" s="26" t="s">
        <v>350</v>
      </c>
      <c r="AN151" s="26"/>
      <c r="AO151" s="27">
        <v>1.69</v>
      </c>
      <c r="AP151" s="21">
        <v>1.69</v>
      </c>
      <c r="AQ151" s="21">
        <v>1.46</v>
      </c>
      <c r="AR151" s="21">
        <v>1.42</v>
      </c>
      <c r="AS151" s="21"/>
      <c r="AT151" s="21"/>
      <c r="AU151" s="21"/>
      <c r="AV151" s="21"/>
      <c r="AW151" s="21"/>
      <c r="AX151" s="28">
        <f t="shared" si="664"/>
        <v>0</v>
      </c>
      <c r="AY151" s="28">
        <f t="shared" si="665"/>
        <v>-7.053492510810988E-2</v>
      </c>
      <c r="AZ151" s="28">
        <f t="shared" si="666"/>
        <v>-6.4665169692694313E-2</v>
      </c>
      <c r="BA151" s="28">
        <f t="shared" ref="BA151:BB151" si="682">LOGEST(AP151:AQ151,AP$5:AQ$5)-1</f>
        <v>-0.13609467455621305</v>
      </c>
      <c r="BB151" s="28">
        <f t="shared" si="682"/>
        <v>-2.7397260273972601E-2</v>
      </c>
      <c r="BC151" s="28">
        <f t="shared" si="668"/>
        <v>-8.3355747091308885E-2</v>
      </c>
      <c r="BD151" s="28">
        <f t="shared" ref="BD151:BF151" si="683">((AP151/AO151)*100)-100</f>
        <v>0</v>
      </c>
      <c r="BE151" s="28">
        <f t="shared" si="683"/>
        <v>-13.609467455621299</v>
      </c>
      <c r="BF151" s="28">
        <f t="shared" si="683"/>
        <v>-2.7397260273972535</v>
      </c>
      <c r="BG151" s="28">
        <f t="shared" si="670"/>
        <v>-13.609467455621299</v>
      </c>
      <c r="BH151" s="28">
        <f t="shared" si="671"/>
        <v>-15.976331360946745</v>
      </c>
      <c r="BI151" s="28">
        <f t="shared" si="672"/>
        <v>-15.976331360946745</v>
      </c>
      <c r="BJ151" s="3">
        <f t="shared" ref="BJ151:BL151" si="684">AP151-AO151</f>
        <v>0</v>
      </c>
      <c r="BK151" s="3">
        <f t="shared" si="684"/>
        <v>-0.22999999999999998</v>
      </c>
      <c r="BL151" s="3">
        <f t="shared" si="684"/>
        <v>-4.0000000000000036E-2</v>
      </c>
      <c r="BM151" s="3">
        <f t="shared" si="674"/>
        <v>-0.22999999999999998</v>
      </c>
      <c r="BN151" s="3">
        <f t="shared" si="675"/>
        <v>-0.27</v>
      </c>
      <c r="BO151" s="3">
        <f t="shared" si="676"/>
        <v>-0.27</v>
      </c>
      <c r="BP151" s="24"/>
      <c r="BQ151" s="21">
        <v>151.1</v>
      </c>
      <c r="BR151" s="21"/>
      <c r="BS151" s="21"/>
      <c r="BT151" s="21"/>
      <c r="BU151" s="21"/>
      <c r="BV151" s="21"/>
      <c r="BW151" s="24">
        <v>36</v>
      </c>
      <c r="BX151" s="21">
        <v>36.5</v>
      </c>
      <c r="BY151" s="21">
        <v>36.4</v>
      </c>
      <c r="BZ151" s="21">
        <v>36</v>
      </c>
      <c r="CA151" s="21"/>
      <c r="CB151" s="21"/>
      <c r="CC151" s="21"/>
      <c r="CD151" s="21"/>
      <c r="CE151" s="21"/>
      <c r="CF151" s="6"/>
      <c r="CG151" s="24" t="s">
        <v>962</v>
      </c>
      <c r="CH151" s="21"/>
      <c r="CI151" s="21"/>
      <c r="CJ151" s="21"/>
      <c r="CK151" s="21"/>
      <c r="CL151" s="21"/>
      <c r="CM151" s="21"/>
      <c r="CN151" s="24" t="s">
        <v>1209</v>
      </c>
      <c r="CO151" s="21"/>
      <c r="CP151" s="21"/>
      <c r="CQ151" s="21"/>
      <c r="CR151" s="21"/>
      <c r="CS151" s="21"/>
      <c r="CT151" s="21"/>
      <c r="CU151" s="24">
        <v>1</v>
      </c>
      <c r="CV151" s="21"/>
      <c r="CW151" s="21"/>
      <c r="CX151" s="21"/>
      <c r="CY151" s="21"/>
      <c r="CZ151" s="21"/>
      <c r="DA151" s="21"/>
      <c r="DB151" s="24" t="s">
        <v>331</v>
      </c>
      <c r="DC151" s="21"/>
      <c r="DD151" s="21"/>
      <c r="DE151" s="21"/>
      <c r="DF151" s="21"/>
      <c r="DG151" s="21"/>
      <c r="DH151" s="21"/>
      <c r="DI151" s="24" t="s">
        <v>1230</v>
      </c>
      <c r="DJ151" s="21" t="s">
        <v>917</v>
      </c>
      <c r="DK151" s="21"/>
      <c r="DL151" s="21"/>
      <c r="DM151" s="21"/>
      <c r="DN151" s="21"/>
      <c r="DO151" s="21"/>
      <c r="DP151" s="26" t="s">
        <v>607</v>
      </c>
      <c r="DQ151" s="6"/>
      <c r="DR151" s="24">
        <v>86.5</v>
      </c>
      <c r="DS151" s="21">
        <v>59.7</v>
      </c>
      <c r="DT151" s="21"/>
      <c r="DU151" s="21"/>
      <c r="DV151" s="21"/>
      <c r="DW151" s="21"/>
      <c r="DX151" s="21"/>
      <c r="DY151" s="24">
        <v>0.35</v>
      </c>
      <c r="DZ151" s="21">
        <v>0.4</v>
      </c>
      <c r="EA151" s="21"/>
      <c r="EB151" s="21"/>
      <c r="EC151" s="21"/>
      <c r="ED151" s="21"/>
      <c r="EE151" s="21"/>
      <c r="EF151" s="78">
        <f t="shared" ref="EF151:EG151" si="685">DR151/DY151</f>
        <v>247.14285714285717</v>
      </c>
      <c r="EG151" s="79">
        <f t="shared" si="685"/>
        <v>149.25</v>
      </c>
      <c r="EH151" s="79"/>
      <c r="EI151" s="79"/>
      <c r="EJ151" s="79"/>
      <c r="EK151" s="79"/>
      <c r="EL151" s="79"/>
      <c r="EM151" s="24">
        <v>0</v>
      </c>
      <c r="EN151" s="21">
        <v>0</v>
      </c>
      <c r="EO151" s="21"/>
      <c r="EP151" s="21"/>
      <c r="EQ151" s="21"/>
      <c r="ER151" s="21"/>
      <c r="ES151" s="21"/>
      <c r="ET151" s="24">
        <v>233</v>
      </c>
      <c r="EU151" s="21">
        <v>233</v>
      </c>
      <c r="EV151" s="21"/>
      <c r="EW151" s="21"/>
      <c r="EX151" s="21"/>
      <c r="EY151" s="21"/>
      <c r="EZ151" s="21"/>
      <c r="FA151" s="24">
        <v>9</v>
      </c>
      <c r="FB151" s="21">
        <v>9</v>
      </c>
      <c r="FC151" s="21"/>
      <c r="FD151" s="21"/>
      <c r="FE151" s="21"/>
      <c r="FF151" s="21"/>
      <c r="FG151" s="21"/>
      <c r="FH151" s="24">
        <v>8</v>
      </c>
      <c r="FI151" s="21">
        <v>9</v>
      </c>
      <c r="FJ151" s="21"/>
      <c r="FK151" s="21"/>
      <c r="FL151" s="21"/>
      <c r="FM151" s="21"/>
      <c r="FN151" s="21"/>
      <c r="FO151" s="24">
        <v>72</v>
      </c>
      <c r="FP151" s="21">
        <v>56</v>
      </c>
      <c r="FQ151" s="21"/>
      <c r="FR151" s="21"/>
      <c r="FS151" s="21"/>
      <c r="FT151" s="21"/>
      <c r="FU151" s="21"/>
      <c r="FV151" s="24">
        <v>0</v>
      </c>
      <c r="FW151" s="21">
        <v>0</v>
      </c>
      <c r="FX151" s="21"/>
      <c r="FY151" s="21"/>
      <c r="FZ151" s="21"/>
      <c r="GA151" s="21"/>
      <c r="GB151" s="21"/>
      <c r="GC151" s="24">
        <v>203</v>
      </c>
      <c r="GD151" s="21">
        <v>203</v>
      </c>
      <c r="GE151" s="21"/>
      <c r="GF151" s="21"/>
      <c r="GG151" s="21"/>
      <c r="GH151" s="21"/>
      <c r="GI151" s="21"/>
      <c r="GJ151" s="24">
        <v>950</v>
      </c>
      <c r="GK151" s="21">
        <v>415</v>
      </c>
      <c r="GL151" s="21"/>
      <c r="GM151" s="21"/>
      <c r="GN151" s="21"/>
      <c r="GO151" s="21"/>
      <c r="GP151" s="21"/>
      <c r="GQ151" s="6"/>
      <c r="GR151" s="24">
        <v>12</v>
      </c>
      <c r="GS151" s="21">
        <v>45</v>
      </c>
      <c r="GT151" s="24">
        <v>13</v>
      </c>
      <c r="GU151" s="21">
        <v>55</v>
      </c>
      <c r="GV151" s="24"/>
      <c r="GW151" s="21"/>
      <c r="GX151" s="24"/>
      <c r="GY151" s="21"/>
      <c r="GZ151" s="24"/>
      <c r="HA151" s="21"/>
      <c r="HB151" s="24"/>
      <c r="HC151" s="21"/>
      <c r="HD151" s="24"/>
      <c r="HE151" s="21"/>
      <c r="HF151" s="6"/>
      <c r="HG151" s="21">
        <v>84</v>
      </c>
      <c r="HH151" s="21">
        <v>161</v>
      </c>
      <c r="HI151" s="21">
        <v>100</v>
      </c>
      <c r="HJ151" s="21">
        <v>36</v>
      </c>
      <c r="HK151" s="21">
        <v>2</v>
      </c>
      <c r="HL151" s="21">
        <v>46.8</v>
      </c>
      <c r="HM151" s="21">
        <v>0.21</v>
      </c>
      <c r="HN151" s="21">
        <v>40</v>
      </c>
      <c r="HO151" s="21">
        <v>90.19</v>
      </c>
      <c r="HP151" s="21">
        <v>7.86</v>
      </c>
      <c r="HQ151" s="21">
        <v>4.7</v>
      </c>
      <c r="HR151" s="21">
        <v>158</v>
      </c>
      <c r="HS151" s="21">
        <v>19</v>
      </c>
      <c r="HT151" s="21">
        <v>9</v>
      </c>
      <c r="HU151" s="21">
        <v>8</v>
      </c>
      <c r="HV151" s="6"/>
    </row>
    <row r="152" spans="1:239" ht="15.75" customHeight="1" x14ac:dyDescent="0.3">
      <c r="A152" s="3">
        <v>134</v>
      </c>
      <c r="B152" s="21" t="s">
        <v>431</v>
      </c>
      <c r="C152" s="22">
        <v>41394</v>
      </c>
      <c r="D152" s="22">
        <v>41395</v>
      </c>
      <c r="E152" s="21">
        <f t="shared" si="663"/>
        <v>1</v>
      </c>
      <c r="F152" s="21"/>
      <c r="G152" s="21" t="s">
        <v>1231</v>
      </c>
      <c r="H152" s="23">
        <v>19478</v>
      </c>
      <c r="I152" s="21">
        <v>60</v>
      </c>
      <c r="J152" s="21">
        <v>170</v>
      </c>
      <c r="K152" s="21">
        <v>70</v>
      </c>
      <c r="L152" s="21" t="s">
        <v>1232</v>
      </c>
      <c r="M152" s="21">
        <v>74</v>
      </c>
      <c r="N152" s="21">
        <v>88</v>
      </c>
      <c r="O152" s="21">
        <v>9</v>
      </c>
      <c r="P152" s="21" t="s">
        <v>512</v>
      </c>
      <c r="Q152" s="21">
        <v>1</v>
      </c>
      <c r="R152" s="21">
        <v>9</v>
      </c>
      <c r="S152" s="21" t="s">
        <v>512</v>
      </c>
      <c r="T152" s="21">
        <v>1</v>
      </c>
      <c r="U152" s="21">
        <v>7</v>
      </c>
      <c r="V152" s="21">
        <v>3</v>
      </c>
      <c r="W152" s="21">
        <v>0</v>
      </c>
      <c r="X152" s="6"/>
      <c r="Y152" s="24" t="s">
        <v>513</v>
      </c>
      <c r="Z152" s="21" t="s">
        <v>497</v>
      </c>
      <c r="AA152" s="25">
        <v>1</v>
      </c>
      <c r="AB152" s="25"/>
      <c r="AC152" s="21" t="s">
        <v>249</v>
      </c>
      <c r="AD152" s="21"/>
      <c r="AE152" s="21" t="s">
        <v>246</v>
      </c>
      <c r="AF152" s="21" t="s">
        <v>248</v>
      </c>
      <c r="AG152" s="21" t="s">
        <v>246</v>
      </c>
      <c r="AH152" s="21" t="s">
        <v>249</v>
      </c>
      <c r="AI152" s="21" t="s">
        <v>246</v>
      </c>
      <c r="AJ152" s="21" t="s">
        <v>246</v>
      </c>
      <c r="AK152" s="21">
        <v>4.26</v>
      </c>
      <c r="AL152" s="6"/>
      <c r="AM152" s="26" t="s">
        <v>250</v>
      </c>
      <c r="AN152" s="26" t="s">
        <v>274</v>
      </c>
      <c r="AO152" s="27">
        <v>4.26</v>
      </c>
      <c r="AP152" s="21">
        <v>3.09</v>
      </c>
      <c r="AQ152" s="21">
        <v>2.59</v>
      </c>
      <c r="AR152" s="21">
        <v>2.04</v>
      </c>
      <c r="AS152" s="21">
        <v>1.05</v>
      </c>
      <c r="AT152" s="21">
        <v>0.42</v>
      </c>
      <c r="AU152" s="21">
        <v>0.2</v>
      </c>
      <c r="AV152" s="21">
        <v>0.14000000000000001</v>
      </c>
      <c r="AW152" s="21">
        <v>0.1</v>
      </c>
      <c r="AX152" s="28">
        <f t="shared" si="664"/>
        <v>-0.27464788732394374</v>
      </c>
      <c r="AY152" s="28">
        <f t="shared" si="665"/>
        <v>-0.22026849450770747</v>
      </c>
      <c r="AZ152" s="28">
        <f t="shared" si="666"/>
        <v>-0.21222843812294934</v>
      </c>
      <c r="BA152" s="28">
        <f t="shared" ref="BA152:BB152" si="686">LOGEST(AP152:AQ152,AP$5:AQ$5)-1</f>
        <v>-0.1618122977346278</v>
      </c>
      <c r="BB152" s="28">
        <f t="shared" si="686"/>
        <v>-0.21235521235521237</v>
      </c>
      <c r="BC152" s="28">
        <f t="shared" si="668"/>
        <v>-0.18747666202300284</v>
      </c>
      <c r="BD152" s="28">
        <f t="shared" ref="BD152:BF152" si="687">((AP152/AO152)*100)-100</f>
        <v>-27.464788732394368</v>
      </c>
      <c r="BE152" s="28">
        <f t="shared" si="687"/>
        <v>-16.181229773462775</v>
      </c>
      <c r="BF152" s="28">
        <f t="shared" si="687"/>
        <v>-21.235521235521233</v>
      </c>
      <c r="BG152" s="28">
        <f t="shared" si="670"/>
        <v>-39.201877934272304</v>
      </c>
      <c r="BH152" s="28">
        <f t="shared" si="671"/>
        <v>-52.112676056338024</v>
      </c>
      <c r="BI152" s="28">
        <f t="shared" si="672"/>
        <v>-33.980582524271838</v>
      </c>
      <c r="BJ152" s="3">
        <f t="shared" ref="BJ152:BL152" si="688">AP152-AO152</f>
        <v>-1.17</v>
      </c>
      <c r="BK152" s="3">
        <f t="shared" si="688"/>
        <v>-0.5</v>
      </c>
      <c r="BL152" s="3">
        <f t="shared" si="688"/>
        <v>-0.54999999999999982</v>
      </c>
      <c r="BM152" s="3">
        <f t="shared" si="674"/>
        <v>-1.67</v>
      </c>
      <c r="BN152" s="3">
        <f t="shared" si="675"/>
        <v>-2.2199999999999998</v>
      </c>
      <c r="BO152" s="3">
        <f t="shared" si="676"/>
        <v>-1.0499999999999998</v>
      </c>
      <c r="BP152" s="24"/>
      <c r="BQ152" s="21">
        <v>80</v>
      </c>
      <c r="BR152" s="21">
        <v>38.4</v>
      </c>
      <c r="BS152" s="21">
        <v>13.7</v>
      </c>
      <c r="BT152" s="21"/>
      <c r="BU152" s="21"/>
      <c r="BV152" s="21">
        <v>2</v>
      </c>
      <c r="BW152" s="24">
        <v>36.1</v>
      </c>
      <c r="BX152" s="21">
        <v>35</v>
      </c>
      <c r="BY152" s="21">
        <v>36.5</v>
      </c>
      <c r="BZ152" s="21">
        <v>36</v>
      </c>
      <c r="CA152" s="21">
        <v>36.5</v>
      </c>
      <c r="CB152" s="21">
        <v>36.5</v>
      </c>
      <c r="CC152" s="21">
        <v>37.6</v>
      </c>
      <c r="CD152" s="21">
        <v>36.9</v>
      </c>
      <c r="CE152" s="21">
        <v>37.1</v>
      </c>
      <c r="CF152" s="6"/>
      <c r="CG152" s="24" t="s">
        <v>1233</v>
      </c>
      <c r="CH152" s="21"/>
      <c r="CI152" s="21"/>
      <c r="CJ152" s="21"/>
      <c r="CK152" s="21"/>
      <c r="CL152" s="21"/>
      <c r="CM152" s="21"/>
      <c r="CN152" s="24" t="s">
        <v>1234</v>
      </c>
      <c r="CO152" s="21"/>
      <c r="CP152" s="21"/>
      <c r="CQ152" s="21"/>
      <c r="CR152" s="21"/>
      <c r="CS152" s="21"/>
      <c r="CT152" s="21"/>
      <c r="CU152" s="24">
        <v>2</v>
      </c>
      <c r="CV152" s="21"/>
      <c r="CW152" s="21"/>
      <c r="CX152" s="21"/>
      <c r="CY152" s="21"/>
      <c r="CZ152" s="21"/>
      <c r="DA152" s="21"/>
      <c r="DB152" s="24" t="s">
        <v>1235</v>
      </c>
      <c r="DC152" s="21"/>
      <c r="DD152" s="21"/>
      <c r="DE152" s="21"/>
      <c r="DF152" s="21"/>
      <c r="DG152" s="21"/>
      <c r="DH152" s="21"/>
      <c r="DI152" s="24" t="s">
        <v>1236</v>
      </c>
      <c r="DJ152" s="21" t="s">
        <v>1236</v>
      </c>
      <c r="DK152" s="21" t="s">
        <v>374</v>
      </c>
      <c r="DL152" s="21" t="s">
        <v>374</v>
      </c>
      <c r="DM152" s="21" t="s">
        <v>374</v>
      </c>
      <c r="DN152" s="21" t="s">
        <v>374</v>
      </c>
      <c r="DO152" s="21" t="s">
        <v>374</v>
      </c>
      <c r="DP152" s="26"/>
      <c r="DQ152" s="6"/>
      <c r="DR152" s="24">
        <v>86.8</v>
      </c>
      <c r="DS152" s="21">
        <v>76</v>
      </c>
      <c r="DT152" s="21">
        <v>85.7</v>
      </c>
      <c r="DU152" s="21">
        <v>87.8</v>
      </c>
      <c r="DV152" s="21">
        <v>76</v>
      </c>
      <c r="DW152" s="21">
        <v>89.1</v>
      </c>
      <c r="DX152" s="21">
        <v>71</v>
      </c>
      <c r="DY152" s="24">
        <v>0.4</v>
      </c>
      <c r="DZ152" s="21">
        <v>0.4</v>
      </c>
      <c r="EA152" s="21">
        <v>0.4</v>
      </c>
      <c r="EB152" s="21">
        <v>0.5</v>
      </c>
      <c r="EC152" s="21">
        <v>0.4</v>
      </c>
      <c r="ED152" s="21">
        <v>0.4</v>
      </c>
      <c r="EE152" s="21">
        <v>0.3</v>
      </c>
      <c r="EF152" s="78">
        <f t="shared" ref="EF152:EL152" si="689">DR152/DY152</f>
        <v>216.99999999999997</v>
      </c>
      <c r="EG152" s="79">
        <f t="shared" si="689"/>
        <v>190</v>
      </c>
      <c r="EH152" s="79">
        <f t="shared" si="689"/>
        <v>214.25</v>
      </c>
      <c r="EI152" s="79">
        <f t="shared" si="689"/>
        <v>175.6</v>
      </c>
      <c r="EJ152" s="79">
        <f t="shared" si="689"/>
        <v>190</v>
      </c>
      <c r="EK152" s="79">
        <f t="shared" si="689"/>
        <v>222.74999999999997</v>
      </c>
      <c r="EL152" s="79">
        <f t="shared" si="689"/>
        <v>236.66666666666669</v>
      </c>
      <c r="EM152" s="24">
        <v>1</v>
      </c>
      <c r="EN152" s="21">
        <v>1</v>
      </c>
      <c r="EO152" s="21">
        <v>1</v>
      </c>
      <c r="EP152" s="21">
        <v>1</v>
      </c>
      <c r="EQ152" s="21">
        <v>1</v>
      </c>
      <c r="ER152" s="21">
        <v>1</v>
      </c>
      <c r="ES152" s="21">
        <v>0</v>
      </c>
      <c r="ET152" s="24">
        <v>593</v>
      </c>
      <c r="EU152" s="21">
        <v>553</v>
      </c>
      <c r="EV152" s="21">
        <v>514</v>
      </c>
      <c r="EW152" s="21">
        <v>544</v>
      </c>
      <c r="EX152" s="21">
        <v>490</v>
      </c>
      <c r="EY152" s="21">
        <v>477</v>
      </c>
      <c r="EZ152" s="21">
        <v>418</v>
      </c>
      <c r="FA152" s="24">
        <v>3.1</v>
      </c>
      <c r="FB152" s="21">
        <v>1.7</v>
      </c>
      <c r="FC152" s="21">
        <v>1.7</v>
      </c>
      <c r="FD152" s="21">
        <v>1.7</v>
      </c>
      <c r="FE152" s="21">
        <v>5.6</v>
      </c>
      <c r="FF152" s="21">
        <v>5.6</v>
      </c>
      <c r="FG152" s="21">
        <v>5.6</v>
      </c>
      <c r="FH152" s="24">
        <v>8</v>
      </c>
      <c r="FI152" s="21">
        <v>8</v>
      </c>
      <c r="FJ152" s="21">
        <v>8</v>
      </c>
      <c r="FK152" s="21">
        <v>8</v>
      </c>
      <c r="FL152" s="21">
        <v>11</v>
      </c>
      <c r="FM152" s="21">
        <v>15</v>
      </c>
      <c r="FN152" s="21">
        <v>15</v>
      </c>
      <c r="FO152" s="24">
        <v>77</v>
      </c>
      <c r="FP152" s="21">
        <v>77</v>
      </c>
      <c r="FQ152" s="21">
        <v>91</v>
      </c>
      <c r="FR152" s="21">
        <v>91</v>
      </c>
      <c r="FS152" s="21">
        <v>82</v>
      </c>
      <c r="FT152" s="21">
        <v>61</v>
      </c>
      <c r="FU152" s="21">
        <v>79</v>
      </c>
      <c r="FV152" s="24" t="s">
        <v>1237</v>
      </c>
      <c r="FW152" s="21" t="s">
        <v>834</v>
      </c>
      <c r="FX152" s="21">
        <v>0</v>
      </c>
      <c r="FY152" s="21">
        <v>0</v>
      </c>
      <c r="FZ152" s="21">
        <v>0</v>
      </c>
      <c r="GA152" s="21">
        <v>0</v>
      </c>
      <c r="GB152" s="21">
        <v>0</v>
      </c>
      <c r="GC152" s="24">
        <v>54</v>
      </c>
      <c r="GD152" s="21">
        <v>45</v>
      </c>
      <c r="GE152" s="21">
        <v>47</v>
      </c>
      <c r="GF152" s="21">
        <v>47</v>
      </c>
      <c r="GG152" s="21">
        <v>30</v>
      </c>
      <c r="GH152" s="21">
        <v>42</v>
      </c>
      <c r="GI152" s="21">
        <v>37</v>
      </c>
      <c r="GJ152" s="24">
        <v>670</v>
      </c>
      <c r="GK152" s="21">
        <v>1795</v>
      </c>
      <c r="GL152" s="21">
        <v>990</v>
      </c>
      <c r="GM152" s="21">
        <v>3750</v>
      </c>
      <c r="GN152" s="21">
        <v>1920</v>
      </c>
      <c r="GO152" s="21">
        <v>1705</v>
      </c>
      <c r="GP152" s="21">
        <v>1690</v>
      </c>
      <c r="GQ152" s="6"/>
      <c r="GR152" s="24">
        <v>14</v>
      </c>
      <c r="GS152" s="21">
        <v>55</v>
      </c>
      <c r="GT152" s="24">
        <v>14</v>
      </c>
      <c r="GU152" s="21">
        <v>55</v>
      </c>
      <c r="GV152" s="24">
        <v>10</v>
      </c>
      <c r="GW152" s="21">
        <v>45</v>
      </c>
      <c r="GX152" s="24">
        <v>11</v>
      </c>
      <c r="GY152" s="21">
        <v>45</v>
      </c>
      <c r="GZ152" s="24">
        <v>11</v>
      </c>
      <c r="HA152" s="21">
        <v>45</v>
      </c>
      <c r="HB152" s="24">
        <v>9</v>
      </c>
      <c r="HC152" s="21">
        <v>18</v>
      </c>
      <c r="HD152" s="24">
        <v>8</v>
      </c>
      <c r="HE152" s="21">
        <v>18</v>
      </c>
      <c r="HF152" s="6"/>
      <c r="HG152" s="21">
        <v>60</v>
      </c>
      <c r="HH152" s="21">
        <v>114</v>
      </c>
      <c r="HI152" s="21">
        <v>82</v>
      </c>
      <c r="HJ152" s="21">
        <v>37.6</v>
      </c>
      <c r="HK152" s="21">
        <v>1</v>
      </c>
      <c r="HL152" s="21">
        <v>64</v>
      </c>
      <c r="HM152" s="21">
        <v>0.8</v>
      </c>
      <c r="HN152" s="21">
        <v>10</v>
      </c>
      <c r="HO152" s="21">
        <v>21.56</v>
      </c>
      <c r="HP152" s="21">
        <v>27.54</v>
      </c>
      <c r="HQ152" s="21">
        <v>4.83</v>
      </c>
      <c r="HR152" s="21">
        <v>138</v>
      </c>
      <c r="HS152" s="21">
        <v>32.1</v>
      </c>
      <c r="HT152" s="21">
        <v>3.1</v>
      </c>
      <c r="HU152" s="21">
        <v>3</v>
      </c>
      <c r="HV152" s="6"/>
    </row>
    <row r="153" spans="1:239" ht="15.75" customHeight="1" x14ac:dyDescent="0.3">
      <c r="A153" s="3">
        <v>135</v>
      </c>
      <c r="B153" s="21" t="s">
        <v>431</v>
      </c>
      <c r="C153" s="22">
        <v>41399</v>
      </c>
      <c r="D153" s="22">
        <v>41399</v>
      </c>
      <c r="E153" s="21">
        <f t="shared" si="663"/>
        <v>0</v>
      </c>
      <c r="F153" s="21"/>
      <c r="G153" s="21" t="s">
        <v>1238</v>
      </c>
      <c r="H153" s="23">
        <v>23201</v>
      </c>
      <c r="I153" s="21">
        <v>50</v>
      </c>
      <c r="J153" s="21">
        <v>160</v>
      </c>
      <c r="K153" s="21">
        <v>50</v>
      </c>
      <c r="L153" s="21" t="s">
        <v>1239</v>
      </c>
      <c r="M153" s="21">
        <v>80</v>
      </c>
      <c r="N153" s="21">
        <v>92.5</v>
      </c>
      <c r="O153" s="21">
        <v>4</v>
      </c>
      <c r="P153" s="21" t="s">
        <v>547</v>
      </c>
      <c r="Q153" s="21">
        <v>1</v>
      </c>
      <c r="R153" s="21">
        <v>26</v>
      </c>
      <c r="S153" s="21" t="s">
        <v>272</v>
      </c>
      <c r="T153" s="21">
        <v>1</v>
      </c>
      <c r="U153" s="21">
        <v>3</v>
      </c>
      <c r="V153" s="21">
        <v>0</v>
      </c>
      <c r="W153" s="21">
        <v>0</v>
      </c>
      <c r="X153" s="6"/>
      <c r="Y153" s="24" t="s">
        <v>884</v>
      </c>
      <c r="Z153" s="21" t="s">
        <v>497</v>
      </c>
      <c r="AA153" s="25"/>
      <c r="AB153" s="25" t="s">
        <v>331</v>
      </c>
      <c r="AC153" s="21" t="s">
        <v>249</v>
      </c>
      <c r="AD153" s="21"/>
      <c r="AE153" s="21" t="s">
        <v>249</v>
      </c>
      <c r="AF153" s="21"/>
      <c r="AG153" s="21" t="s">
        <v>246</v>
      </c>
      <c r="AH153" s="21" t="s">
        <v>246</v>
      </c>
      <c r="AI153" s="21" t="s">
        <v>249</v>
      </c>
      <c r="AJ153" s="21" t="s">
        <v>249</v>
      </c>
      <c r="AK153" s="21">
        <v>0.14000000000000001</v>
      </c>
      <c r="AL153" s="6"/>
      <c r="AM153" s="26" t="s">
        <v>350</v>
      </c>
      <c r="AN153" s="26"/>
      <c r="AO153" s="27">
        <v>0.14000000000000001</v>
      </c>
      <c r="AP153" s="21">
        <v>0.18</v>
      </c>
      <c r="AQ153" s="21">
        <v>0.2</v>
      </c>
      <c r="AR153" s="21">
        <v>0.13</v>
      </c>
      <c r="AS153" s="21">
        <v>0.11</v>
      </c>
      <c r="AT153" s="21">
        <v>0.08</v>
      </c>
      <c r="AU153" s="21"/>
      <c r="AV153" s="21"/>
      <c r="AW153" s="21"/>
      <c r="AX153" s="28">
        <f t="shared" si="664"/>
        <v>0.28571428571428581</v>
      </c>
      <c r="AY153" s="28">
        <f t="shared" si="665"/>
        <v>0.19522860933439379</v>
      </c>
      <c r="AZ153" s="28">
        <f t="shared" si="666"/>
        <v>-1.1628203801782422E-2</v>
      </c>
      <c r="BA153" s="28">
        <f t="shared" ref="BA153:BB153" si="690">LOGEST(AP153:AQ153,AP$5:AQ$5)-1</f>
        <v>0.11111111111111116</v>
      </c>
      <c r="BB153" s="28">
        <f t="shared" si="690"/>
        <v>-0.3500000000000002</v>
      </c>
      <c r="BC153" s="28">
        <f t="shared" si="668"/>
        <v>-0.15016341440120251</v>
      </c>
      <c r="BD153" s="28">
        <f t="shared" ref="BD153:BF153" si="691">((AP153/AO153)*100)-100</f>
        <v>28.571428571428555</v>
      </c>
      <c r="BE153" s="28">
        <f t="shared" si="691"/>
        <v>11.111111111111114</v>
      </c>
      <c r="BF153" s="28">
        <f t="shared" si="691"/>
        <v>-35</v>
      </c>
      <c r="BG153" s="28">
        <f t="shared" si="670"/>
        <v>42.857142857142861</v>
      </c>
      <c r="BH153" s="28">
        <f t="shared" si="671"/>
        <v>-7.142857142857153</v>
      </c>
      <c r="BI153" s="28">
        <f t="shared" si="672"/>
        <v>-27.777777777777771</v>
      </c>
      <c r="BJ153" s="3">
        <f t="shared" ref="BJ153:BL153" si="692">AP153-AO153</f>
        <v>3.999999999999998E-2</v>
      </c>
      <c r="BK153" s="3">
        <f t="shared" si="692"/>
        <v>2.0000000000000018E-2</v>
      </c>
      <c r="BL153" s="3">
        <f t="shared" si="692"/>
        <v>-7.0000000000000007E-2</v>
      </c>
      <c r="BM153" s="3">
        <f t="shared" si="674"/>
        <v>0.06</v>
      </c>
      <c r="BN153" s="3">
        <f t="shared" si="675"/>
        <v>-1.0000000000000009E-2</v>
      </c>
      <c r="BO153" s="3">
        <f t="shared" si="676"/>
        <v>-4.9999999999999989E-2</v>
      </c>
      <c r="BP153" s="24"/>
      <c r="BQ153" s="21">
        <v>258</v>
      </c>
      <c r="BR153" s="21">
        <v>254</v>
      </c>
      <c r="BS153" s="21">
        <v>205</v>
      </c>
      <c r="BT153" s="21"/>
      <c r="BU153" s="21"/>
      <c r="BV153" s="21"/>
      <c r="BW153" s="24">
        <v>36.6</v>
      </c>
      <c r="BX153" s="21">
        <v>37</v>
      </c>
      <c r="BY153" s="21">
        <v>36</v>
      </c>
      <c r="BZ153" s="21">
        <v>36.5</v>
      </c>
      <c r="CA153" s="21">
        <v>36</v>
      </c>
      <c r="CB153" s="21">
        <v>36.6</v>
      </c>
      <c r="CC153" s="21"/>
      <c r="CD153" s="21"/>
      <c r="CE153" s="21"/>
      <c r="CF153" s="6"/>
      <c r="CG153" s="24" t="s">
        <v>1240</v>
      </c>
      <c r="CH153" s="21"/>
      <c r="CI153" s="21"/>
      <c r="CJ153" s="21"/>
      <c r="CK153" s="21"/>
      <c r="CL153" s="21"/>
      <c r="CM153" s="21"/>
      <c r="CN153" s="24" t="s">
        <v>1241</v>
      </c>
      <c r="CO153" s="21"/>
      <c r="CP153" s="21"/>
      <c r="CQ153" s="21"/>
      <c r="CR153" s="21"/>
      <c r="CS153" s="21"/>
      <c r="CT153" s="21"/>
      <c r="CU153" s="24">
        <v>2</v>
      </c>
      <c r="CV153" s="21"/>
      <c r="CW153" s="21"/>
      <c r="CX153" s="21"/>
      <c r="CY153" s="21"/>
      <c r="CZ153" s="21"/>
      <c r="DA153" s="21"/>
      <c r="DB153" s="24" t="s">
        <v>331</v>
      </c>
      <c r="DC153" s="21"/>
      <c r="DD153" s="21"/>
      <c r="DE153" s="21"/>
      <c r="DF153" s="21"/>
      <c r="DG153" s="21"/>
      <c r="DH153" s="21"/>
      <c r="DI153" s="24" t="s">
        <v>1242</v>
      </c>
      <c r="DJ153" s="21" t="s">
        <v>1242</v>
      </c>
      <c r="DK153" s="21" t="s">
        <v>1242</v>
      </c>
      <c r="DL153" s="21" t="s">
        <v>1242</v>
      </c>
      <c r="DM153" s="21"/>
      <c r="DN153" s="21"/>
      <c r="DO153" s="21"/>
      <c r="DP153" s="26" t="s">
        <v>607</v>
      </c>
      <c r="DQ153" s="6"/>
      <c r="DR153" s="24">
        <v>102.7</v>
      </c>
      <c r="DS153" s="21">
        <v>387.8</v>
      </c>
      <c r="DT153" s="21">
        <v>109.4</v>
      </c>
      <c r="DU153" s="21">
        <v>109.4</v>
      </c>
      <c r="DV153" s="21"/>
      <c r="DW153" s="21"/>
      <c r="DX153" s="21"/>
      <c r="DY153" s="24">
        <v>0.6</v>
      </c>
      <c r="DZ153" s="21">
        <v>0.4</v>
      </c>
      <c r="EA153" s="21">
        <v>0.4</v>
      </c>
      <c r="EB153" s="21">
        <v>0.3</v>
      </c>
      <c r="EC153" s="21"/>
      <c r="ED153" s="21"/>
      <c r="EE153" s="21"/>
      <c r="EF153" s="78">
        <f t="shared" ref="EF153:EI153" si="693">DR153/DY153</f>
        <v>171.16666666666669</v>
      </c>
      <c r="EG153" s="79">
        <f t="shared" si="693"/>
        <v>969.5</v>
      </c>
      <c r="EH153" s="79">
        <f t="shared" si="693"/>
        <v>273.5</v>
      </c>
      <c r="EI153" s="79">
        <f t="shared" si="693"/>
        <v>364.66666666666669</v>
      </c>
      <c r="EJ153" s="79"/>
      <c r="EK153" s="79"/>
      <c r="EL153" s="79"/>
      <c r="EM153" s="24">
        <v>1</v>
      </c>
      <c r="EN153" s="21">
        <v>1</v>
      </c>
      <c r="EO153" s="21">
        <v>1</v>
      </c>
      <c r="EP153" s="21">
        <v>0</v>
      </c>
      <c r="EQ153" s="21"/>
      <c r="ER153" s="21"/>
      <c r="ES153" s="21"/>
      <c r="ET153" s="24">
        <v>139</v>
      </c>
      <c r="EU153" s="21">
        <v>106</v>
      </c>
      <c r="EV153" s="21">
        <v>94</v>
      </c>
      <c r="EW153" s="21">
        <v>141</v>
      </c>
      <c r="EX153" s="21"/>
      <c r="EY153" s="21"/>
      <c r="EZ153" s="21"/>
      <c r="FA153" s="24">
        <v>9</v>
      </c>
      <c r="FB153" s="21">
        <v>5.4</v>
      </c>
      <c r="FC153" s="21">
        <v>5.6</v>
      </c>
      <c r="FD153" s="21">
        <v>10</v>
      </c>
      <c r="FE153" s="21"/>
      <c r="FF153" s="21"/>
      <c r="FG153" s="21"/>
      <c r="FH153" s="24">
        <v>3</v>
      </c>
      <c r="FI153" s="21">
        <v>3</v>
      </c>
      <c r="FJ153" s="21">
        <v>14</v>
      </c>
      <c r="FK153" s="21">
        <v>15</v>
      </c>
      <c r="FL153" s="21"/>
      <c r="FM153" s="21"/>
      <c r="FN153" s="21"/>
      <c r="FO153" s="24">
        <v>74</v>
      </c>
      <c r="FP153" s="21">
        <v>74</v>
      </c>
      <c r="FQ153" s="21">
        <v>83</v>
      </c>
      <c r="FR153" s="21">
        <v>94</v>
      </c>
      <c r="FS153" s="21"/>
      <c r="FT153" s="21"/>
      <c r="FU153" s="21"/>
      <c r="FV153" s="24">
        <v>0</v>
      </c>
      <c r="FW153" s="21">
        <v>0</v>
      </c>
      <c r="FX153" s="21">
        <v>0</v>
      </c>
      <c r="FY153" s="21">
        <v>0</v>
      </c>
      <c r="FZ153" s="21"/>
      <c r="GA153" s="21"/>
      <c r="GB153" s="21"/>
      <c r="GC153" s="24">
        <v>54</v>
      </c>
      <c r="GD153" s="21">
        <v>40</v>
      </c>
      <c r="GE153" s="21">
        <v>33</v>
      </c>
      <c r="GF153" s="21">
        <v>27</v>
      </c>
      <c r="GG153" s="21"/>
      <c r="GH153" s="21"/>
      <c r="GI153" s="21"/>
      <c r="GJ153" s="24">
        <v>145</v>
      </c>
      <c r="GK153" s="21">
        <v>635</v>
      </c>
      <c r="GL153" s="21">
        <v>1560</v>
      </c>
      <c r="GM153" s="21">
        <v>650</v>
      </c>
      <c r="GN153" s="21"/>
      <c r="GO153" s="21"/>
      <c r="GP153" s="21"/>
      <c r="GQ153" s="6"/>
      <c r="GR153" s="24">
        <v>15</v>
      </c>
      <c r="GS153" s="21">
        <v>80</v>
      </c>
      <c r="GT153" s="24">
        <v>11</v>
      </c>
      <c r="GU153" s="21">
        <v>45</v>
      </c>
      <c r="GV153" s="24">
        <v>11</v>
      </c>
      <c r="GW153" s="21">
        <v>45</v>
      </c>
      <c r="GX153" s="24">
        <v>9</v>
      </c>
      <c r="GY153" s="21">
        <v>18</v>
      </c>
      <c r="GZ153" s="24"/>
      <c r="HA153" s="21"/>
      <c r="HB153" s="24"/>
      <c r="HC153" s="21"/>
      <c r="HD153" s="24"/>
      <c r="HE153" s="21"/>
      <c r="HF153" s="6"/>
      <c r="HG153" s="21">
        <v>50</v>
      </c>
      <c r="HH153" s="21">
        <v>131</v>
      </c>
      <c r="HI153" s="21">
        <v>90</v>
      </c>
      <c r="HJ153" s="21">
        <v>37</v>
      </c>
      <c r="HK153" s="21">
        <v>1</v>
      </c>
      <c r="HL153" s="21">
        <v>88.7</v>
      </c>
      <c r="HM153" s="21">
        <v>0.6</v>
      </c>
      <c r="HN153" s="21">
        <v>0</v>
      </c>
      <c r="HO153" s="21">
        <v>14</v>
      </c>
      <c r="HP153" s="21">
        <v>9.94</v>
      </c>
      <c r="HQ153" s="21">
        <v>2.87</v>
      </c>
      <c r="HR153" s="21">
        <v>139.6</v>
      </c>
      <c r="HS153" s="21">
        <v>27.1</v>
      </c>
      <c r="HT153" s="21">
        <v>9</v>
      </c>
      <c r="HU153" s="21">
        <v>3</v>
      </c>
      <c r="HV153" s="6"/>
    </row>
    <row r="154" spans="1:239" ht="15.75" customHeight="1" x14ac:dyDescent="0.3">
      <c r="A154" s="3">
        <v>136</v>
      </c>
      <c r="B154" s="21" t="s">
        <v>874</v>
      </c>
      <c r="C154" s="22">
        <v>41389</v>
      </c>
      <c r="D154" s="22">
        <v>41389</v>
      </c>
      <c r="E154" s="21">
        <f t="shared" si="663"/>
        <v>0</v>
      </c>
      <c r="F154" s="21" t="s">
        <v>240</v>
      </c>
      <c r="G154" s="21"/>
      <c r="H154" s="23">
        <v>12462</v>
      </c>
      <c r="I154" s="21">
        <v>79</v>
      </c>
      <c r="J154" s="21">
        <v>170</v>
      </c>
      <c r="K154" s="21">
        <v>75</v>
      </c>
      <c r="L154" s="21" t="s">
        <v>1019</v>
      </c>
      <c r="M154" s="21">
        <v>75</v>
      </c>
      <c r="N154" s="21">
        <v>88.9</v>
      </c>
      <c r="O154" s="21">
        <v>16</v>
      </c>
      <c r="P154" s="21" t="s">
        <v>547</v>
      </c>
      <c r="Q154" s="21">
        <v>1</v>
      </c>
      <c r="R154" s="21">
        <v>22</v>
      </c>
      <c r="S154" s="21" t="s">
        <v>272</v>
      </c>
      <c r="T154" s="21">
        <v>1</v>
      </c>
      <c r="U154" s="21">
        <v>14</v>
      </c>
      <c r="V154" s="21">
        <v>5</v>
      </c>
      <c r="W154" s="21">
        <v>1</v>
      </c>
      <c r="X154" s="6"/>
      <c r="Y154" s="24" t="s">
        <v>513</v>
      </c>
      <c r="Z154" s="21" t="s">
        <v>815</v>
      </c>
      <c r="AA154" s="25">
        <v>1</v>
      </c>
      <c r="AB154" s="25"/>
      <c r="AC154" s="21" t="s">
        <v>249</v>
      </c>
      <c r="AD154" s="21"/>
      <c r="AE154" s="21" t="s">
        <v>246</v>
      </c>
      <c r="AF154" s="21" t="s">
        <v>328</v>
      </c>
      <c r="AG154" s="21" t="s">
        <v>246</v>
      </c>
      <c r="AH154" s="21" t="s">
        <v>249</v>
      </c>
      <c r="AI154" s="21" t="s">
        <v>246</v>
      </c>
      <c r="AJ154" s="21" t="s">
        <v>246</v>
      </c>
      <c r="AK154" s="21">
        <v>108.55</v>
      </c>
      <c r="AL154" s="6"/>
      <c r="AM154" s="26" t="s">
        <v>250</v>
      </c>
      <c r="AN154" s="26" t="s">
        <v>274</v>
      </c>
      <c r="AO154" s="27">
        <v>108.55</v>
      </c>
      <c r="AP154" s="21">
        <v>148.4</v>
      </c>
      <c r="AQ154" s="21">
        <v>220.5</v>
      </c>
      <c r="AR154" s="21">
        <v>201.1</v>
      </c>
      <c r="AS154" s="21">
        <v>185.15</v>
      </c>
      <c r="AT154" s="21">
        <v>94.66</v>
      </c>
      <c r="AU154" s="21">
        <v>44.6</v>
      </c>
      <c r="AV154" s="21">
        <v>12.99</v>
      </c>
      <c r="AW154" s="21">
        <v>3.38</v>
      </c>
      <c r="AX154" s="28">
        <f t="shared" si="664"/>
        <v>0.36711192998618181</v>
      </c>
      <c r="AY154" s="28">
        <f t="shared" si="665"/>
        <v>0.42524453040232091</v>
      </c>
      <c r="AZ154" s="28">
        <f t="shared" si="666"/>
        <v>0.25179191470397622</v>
      </c>
      <c r="BA154" s="28">
        <f t="shared" ref="BA154:BB154" si="694">LOGEST(AP154:AQ154,AP$5:AQ$5)-1</f>
        <v>0.48584905660377409</v>
      </c>
      <c r="BB154" s="28">
        <f t="shared" si="694"/>
        <v>-8.7981859410430907E-2</v>
      </c>
      <c r="BC154" s="28">
        <f t="shared" si="668"/>
        <v>0.16409677166485581</v>
      </c>
      <c r="BD154" s="28">
        <f t="shared" ref="BD154:BF154" si="695">((AP154/AO154)*100)-100</f>
        <v>36.711192998618145</v>
      </c>
      <c r="BE154" s="28">
        <f t="shared" si="695"/>
        <v>48.584905660377331</v>
      </c>
      <c r="BF154" s="28">
        <f t="shared" si="695"/>
        <v>-8.7981859410430872</v>
      </c>
      <c r="BG154" s="28">
        <f t="shared" si="670"/>
        <v>103.1321971441732</v>
      </c>
      <c r="BH154" s="28">
        <f t="shared" si="671"/>
        <v>85.260248733302632</v>
      </c>
      <c r="BI154" s="28">
        <f t="shared" si="672"/>
        <v>35.512129380053892</v>
      </c>
      <c r="BJ154" s="3">
        <f t="shared" ref="BJ154:BL154" si="696">AP154-AO154</f>
        <v>39.850000000000009</v>
      </c>
      <c r="BK154" s="3">
        <f t="shared" si="696"/>
        <v>72.099999999999994</v>
      </c>
      <c r="BL154" s="3">
        <f t="shared" si="696"/>
        <v>-19.400000000000006</v>
      </c>
      <c r="BM154" s="3">
        <f t="shared" si="674"/>
        <v>111.95</v>
      </c>
      <c r="BN154" s="3">
        <f t="shared" si="675"/>
        <v>92.55</v>
      </c>
      <c r="BO154" s="3">
        <f t="shared" si="676"/>
        <v>52.699999999999989</v>
      </c>
      <c r="BP154" s="24">
        <v>293</v>
      </c>
      <c r="BQ154" s="21">
        <v>387.6</v>
      </c>
      <c r="BR154" s="21">
        <v>353</v>
      </c>
      <c r="BS154" s="21">
        <v>165.4</v>
      </c>
      <c r="BT154" s="21">
        <v>76.5</v>
      </c>
      <c r="BU154" s="21">
        <v>68.5</v>
      </c>
      <c r="BV154" s="21">
        <v>58.9</v>
      </c>
      <c r="BW154" s="24">
        <v>36</v>
      </c>
      <c r="BX154" s="21">
        <v>37.4</v>
      </c>
      <c r="BY154" s="21">
        <v>37</v>
      </c>
      <c r="BZ154" s="21">
        <v>37.1</v>
      </c>
      <c r="CA154" s="21">
        <v>36.4</v>
      </c>
      <c r="CB154" s="21">
        <v>36</v>
      </c>
      <c r="CC154" s="21">
        <v>36</v>
      </c>
      <c r="CD154" s="21">
        <v>36</v>
      </c>
      <c r="CE154" s="21">
        <v>36.4</v>
      </c>
      <c r="CF154" s="6"/>
      <c r="CG154" s="24" t="s">
        <v>1243</v>
      </c>
      <c r="CH154" s="21"/>
      <c r="CI154" s="21"/>
      <c r="CJ154" s="21"/>
      <c r="CK154" s="21" t="s">
        <v>263</v>
      </c>
      <c r="CL154" s="21"/>
      <c r="CM154" s="21"/>
      <c r="CN154" s="24" t="s">
        <v>499</v>
      </c>
      <c r="CO154" s="21"/>
      <c r="CP154" s="21"/>
      <c r="CQ154" s="21"/>
      <c r="CR154" s="21" t="s">
        <v>331</v>
      </c>
      <c r="CS154" s="21"/>
      <c r="CT154" s="21"/>
      <c r="CU154" s="24">
        <v>2</v>
      </c>
      <c r="CV154" s="21"/>
      <c r="CW154" s="21"/>
      <c r="CX154" s="21"/>
      <c r="CY154" s="21">
        <v>2</v>
      </c>
      <c r="CZ154" s="21"/>
      <c r="DA154" s="21"/>
      <c r="DB154" s="24" t="s">
        <v>1244</v>
      </c>
      <c r="DC154" s="21"/>
      <c r="DD154" s="21"/>
      <c r="DE154" s="21"/>
      <c r="DF154" s="21" t="s">
        <v>331</v>
      </c>
      <c r="DG154" s="21"/>
      <c r="DH154" s="21"/>
      <c r="DI154" s="24" t="s">
        <v>1245</v>
      </c>
      <c r="DJ154" s="21" t="s">
        <v>1246</v>
      </c>
      <c r="DK154" s="21" t="s">
        <v>1247</v>
      </c>
      <c r="DL154" s="21" t="s">
        <v>1248</v>
      </c>
      <c r="DM154" s="21" t="s">
        <v>1248</v>
      </c>
      <c r="DN154" s="21" t="s">
        <v>1249</v>
      </c>
      <c r="DO154" s="21" t="s">
        <v>1250</v>
      </c>
      <c r="DP154" s="26"/>
      <c r="DQ154" s="6"/>
      <c r="DR154" s="24">
        <v>83.1</v>
      </c>
      <c r="DS154" s="21">
        <v>79</v>
      </c>
      <c r="DT154" s="21">
        <v>112.5</v>
      </c>
      <c r="DU154" s="21">
        <v>104.5</v>
      </c>
      <c r="DV154" s="21">
        <v>64</v>
      </c>
      <c r="DW154" s="21">
        <v>111.1</v>
      </c>
      <c r="DX154" s="21">
        <v>69.7</v>
      </c>
      <c r="DY154" s="24">
        <v>0.8</v>
      </c>
      <c r="DZ154" s="21">
        <v>0.65</v>
      </c>
      <c r="EA154" s="21">
        <v>0.6</v>
      </c>
      <c r="EB154" s="21">
        <v>0.5</v>
      </c>
      <c r="EC154" s="21">
        <v>0.5</v>
      </c>
      <c r="ED154" s="21">
        <v>0.6</v>
      </c>
      <c r="EE154" s="21">
        <v>0.5</v>
      </c>
      <c r="EF154" s="78">
        <f t="shared" ref="EF154:EL154" si="697">DR154/DY154</f>
        <v>103.87499999999999</v>
      </c>
      <c r="EG154" s="79">
        <f t="shared" si="697"/>
        <v>121.53846153846153</v>
      </c>
      <c r="EH154" s="79">
        <f t="shared" si="697"/>
        <v>187.5</v>
      </c>
      <c r="EI154" s="79">
        <f t="shared" si="697"/>
        <v>209</v>
      </c>
      <c r="EJ154" s="79">
        <f t="shared" si="697"/>
        <v>128</v>
      </c>
      <c r="EK154" s="79">
        <f t="shared" si="697"/>
        <v>185.16666666666666</v>
      </c>
      <c r="EL154" s="79">
        <f t="shared" si="697"/>
        <v>139.4</v>
      </c>
      <c r="EM154" s="24">
        <v>1</v>
      </c>
      <c r="EN154" s="21">
        <v>1</v>
      </c>
      <c r="EO154" s="21">
        <v>1</v>
      </c>
      <c r="EP154" s="21">
        <v>1</v>
      </c>
      <c r="EQ154" s="21">
        <v>1</v>
      </c>
      <c r="ER154" s="21">
        <v>1</v>
      </c>
      <c r="ES154" s="21">
        <v>1</v>
      </c>
      <c r="ET154" s="24">
        <v>126</v>
      </c>
      <c r="EU154" s="21">
        <v>85</v>
      </c>
      <c r="EV154" s="21">
        <v>29</v>
      </c>
      <c r="EW154" s="21">
        <v>22</v>
      </c>
      <c r="EX154" s="21">
        <v>38</v>
      </c>
      <c r="EY154" s="21">
        <v>64</v>
      </c>
      <c r="EZ154" s="21">
        <v>83</v>
      </c>
      <c r="FA154" s="24">
        <v>8.1</v>
      </c>
      <c r="FB154" s="21">
        <v>8.1</v>
      </c>
      <c r="FC154" s="21">
        <v>10</v>
      </c>
      <c r="FD154" s="21">
        <v>7.5</v>
      </c>
      <c r="FE154" s="21">
        <v>6.1</v>
      </c>
      <c r="FF154" s="21">
        <v>9.1</v>
      </c>
      <c r="FG154" s="21">
        <v>9.1</v>
      </c>
      <c r="FH154" s="24">
        <v>15</v>
      </c>
      <c r="FI154" s="21">
        <v>10</v>
      </c>
      <c r="FJ154" s="21">
        <v>10</v>
      </c>
      <c r="FK154" s="21">
        <v>5</v>
      </c>
      <c r="FL154" s="21">
        <v>5</v>
      </c>
      <c r="FM154" s="21">
        <v>8</v>
      </c>
      <c r="FN154" s="21">
        <v>9</v>
      </c>
      <c r="FO154" s="24">
        <v>76</v>
      </c>
      <c r="FP154" s="21">
        <v>68</v>
      </c>
      <c r="FQ154" s="21">
        <v>77</v>
      </c>
      <c r="FR154" s="21">
        <v>78</v>
      </c>
      <c r="FS154" s="21">
        <v>108</v>
      </c>
      <c r="FT154" s="21">
        <v>67</v>
      </c>
      <c r="FU154" s="21">
        <v>74</v>
      </c>
      <c r="FV154" s="24" t="s">
        <v>950</v>
      </c>
      <c r="FW154" s="21" t="s">
        <v>295</v>
      </c>
      <c r="FX154" s="21" t="s">
        <v>345</v>
      </c>
      <c r="FY154" s="21" t="s">
        <v>334</v>
      </c>
      <c r="FZ154" s="21">
        <v>0</v>
      </c>
      <c r="GA154" s="21">
        <v>0</v>
      </c>
      <c r="GB154" s="21">
        <v>0</v>
      </c>
      <c r="GC154" s="24">
        <v>269</v>
      </c>
      <c r="GD154" s="21">
        <v>334</v>
      </c>
      <c r="GE154" s="21">
        <v>310</v>
      </c>
      <c r="GF154" s="21">
        <v>267</v>
      </c>
      <c r="GG154" s="21">
        <v>260</v>
      </c>
      <c r="GH154" s="21">
        <v>202</v>
      </c>
      <c r="GI154" s="21">
        <v>146</v>
      </c>
      <c r="GJ154" s="24">
        <v>600</v>
      </c>
      <c r="GK154" s="21">
        <v>340</v>
      </c>
      <c r="GL154" s="21">
        <v>560</v>
      </c>
      <c r="GM154" s="21">
        <v>2680</v>
      </c>
      <c r="GN154" s="21">
        <v>3710</v>
      </c>
      <c r="GO154" s="21">
        <v>2440</v>
      </c>
      <c r="GP154" s="21">
        <v>2550</v>
      </c>
      <c r="GQ154" s="6"/>
      <c r="GR154" s="24">
        <v>14</v>
      </c>
      <c r="GS154" s="21">
        <v>55</v>
      </c>
      <c r="GT154" s="24">
        <v>17</v>
      </c>
      <c r="GU154" s="21">
        <v>90</v>
      </c>
      <c r="GV154" s="24">
        <v>18</v>
      </c>
      <c r="GW154" s="21">
        <v>90</v>
      </c>
      <c r="GX154" s="24">
        <v>19</v>
      </c>
      <c r="GY154" s="21">
        <v>90</v>
      </c>
      <c r="GZ154" s="24">
        <v>17</v>
      </c>
      <c r="HA154" s="21">
        <v>90</v>
      </c>
      <c r="HB154" s="24">
        <v>16</v>
      </c>
      <c r="HC154" s="21">
        <v>90</v>
      </c>
      <c r="HD154" s="24">
        <v>15</v>
      </c>
      <c r="HE154" s="21">
        <v>80</v>
      </c>
      <c r="HF154" s="6"/>
      <c r="HG154" s="21">
        <v>79</v>
      </c>
      <c r="HH154" s="21">
        <v>112</v>
      </c>
      <c r="HI154" s="21">
        <v>64</v>
      </c>
      <c r="HJ154" s="21">
        <v>37.4</v>
      </c>
      <c r="HK154" s="21">
        <v>1</v>
      </c>
      <c r="HL154" s="21">
        <v>62.1</v>
      </c>
      <c r="HM154" s="21">
        <v>0.8</v>
      </c>
      <c r="HN154" s="21">
        <v>10</v>
      </c>
      <c r="HO154" s="21">
        <v>55.18</v>
      </c>
      <c r="HP154" s="21">
        <v>2.56</v>
      </c>
      <c r="HQ154" s="21">
        <v>3.34</v>
      </c>
      <c r="HR154" s="21">
        <v>137.6</v>
      </c>
      <c r="HS154" s="21">
        <v>16</v>
      </c>
      <c r="HT154" s="21">
        <v>8.1</v>
      </c>
      <c r="HU154" s="21">
        <v>15</v>
      </c>
      <c r="HV154" s="6"/>
    </row>
    <row r="155" spans="1:239" ht="15.75" customHeight="1" x14ac:dyDescent="0.3">
      <c r="A155" s="3">
        <v>137</v>
      </c>
      <c r="B155" s="21" t="s">
        <v>626</v>
      </c>
      <c r="C155" s="22">
        <v>41394</v>
      </c>
      <c r="D155" s="22">
        <v>41395</v>
      </c>
      <c r="E155" s="21">
        <f t="shared" si="663"/>
        <v>1</v>
      </c>
      <c r="F155" s="21"/>
      <c r="G155" s="21" t="s">
        <v>432</v>
      </c>
      <c r="H155" s="23">
        <v>13050</v>
      </c>
      <c r="I155" s="21">
        <v>78</v>
      </c>
      <c r="J155" s="21">
        <v>180</v>
      </c>
      <c r="K155" s="21">
        <v>85</v>
      </c>
      <c r="L155" s="21" t="s">
        <v>1251</v>
      </c>
      <c r="M155" s="21">
        <v>93</v>
      </c>
      <c r="N155" s="21">
        <v>97.4</v>
      </c>
      <c r="O155" s="21">
        <v>13</v>
      </c>
      <c r="P155" s="21" t="s">
        <v>1252</v>
      </c>
      <c r="Q155" s="21">
        <v>1</v>
      </c>
      <c r="R155" s="21">
        <v>15</v>
      </c>
      <c r="S155" s="21" t="s">
        <v>548</v>
      </c>
      <c r="T155" s="21">
        <v>2</v>
      </c>
      <c r="U155" s="21">
        <v>5</v>
      </c>
      <c r="V155" s="21">
        <v>4</v>
      </c>
      <c r="W155" s="21">
        <v>0</v>
      </c>
      <c r="X155" s="6"/>
      <c r="Y155" s="24" t="s">
        <v>884</v>
      </c>
      <c r="Z155" s="21" t="s">
        <v>549</v>
      </c>
      <c r="AA155" s="25">
        <v>2</v>
      </c>
      <c r="AB155" s="25" t="s">
        <v>486</v>
      </c>
      <c r="AC155" s="21" t="s">
        <v>246</v>
      </c>
      <c r="AD155" s="21" t="s">
        <v>247</v>
      </c>
      <c r="AE155" s="21" t="s">
        <v>246</v>
      </c>
      <c r="AF155" s="21" t="s">
        <v>248</v>
      </c>
      <c r="AG155" s="21" t="s">
        <v>246</v>
      </c>
      <c r="AH155" s="21" t="s">
        <v>246</v>
      </c>
      <c r="AI155" s="21" t="s">
        <v>246</v>
      </c>
      <c r="AJ155" s="21" t="s">
        <v>249</v>
      </c>
      <c r="AK155" s="21">
        <v>0.32</v>
      </c>
      <c r="AL155" s="6"/>
      <c r="AM155" s="26" t="s">
        <v>350</v>
      </c>
      <c r="AN155" s="26"/>
      <c r="AO155" s="27">
        <v>0.32</v>
      </c>
      <c r="AP155" s="21">
        <v>0.86</v>
      </c>
      <c r="AQ155" s="21">
        <v>0.95</v>
      </c>
      <c r="AR155" s="21">
        <v>1</v>
      </c>
      <c r="AS155" s="21">
        <v>1.01</v>
      </c>
      <c r="AT155" s="21">
        <v>0.65</v>
      </c>
      <c r="AU155" s="21">
        <v>0.32</v>
      </c>
      <c r="AV155" s="21">
        <v>0.21</v>
      </c>
      <c r="AW155" s="21">
        <v>0.21</v>
      </c>
      <c r="AX155" s="28">
        <f t="shared" si="664"/>
        <v>1.6875</v>
      </c>
      <c r="AY155" s="28">
        <f t="shared" si="665"/>
        <v>0.72300609401127791</v>
      </c>
      <c r="AZ155" s="28">
        <f t="shared" si="666"/>
        <v>0.42160035061338541</v>
      </c>
      <c r="BA155" s="28">
        <f t="shared" ref="BA155:BB155" si="698">LOGEST(AP155:AQ155,AP$5:AQ$5)-1</f>
        <v>0.10465116279069764</v>
      </c>
      <c r="BB155" s="28">
        <f t="shared" si="698"/>
        <v>5.2631578947368585E-2</v>
      </c>
      <c r="BC155" s="28">
        <f t="shared" si="668"/>
        <v>7.8327732034384256E-2</v>
      </c>
      <c r="BD155" s="28">
        <f t="shared" ref="BD155:BF155" si="699">((AP155/AO155)*100)-100</f>
        <v>168.75</v>
      </c>
      <c r="BE155" s="28">
        <f t="shared" si="699"/>
        <v>10.465116279069761</v>
      </c>
      <c r="BF155" s="28">
        <f t="shared" si="699"/>
        <v>5.2631578947368354</v>
      </c>
      <c r="BG155" s="28">
        <f t="shared" si="670"/>
        <v>196.875</v>
      </c>
      <c r="BH155" s="28">
        <f t="shared" si="671"/>
        <v>212.5</v>
      </c>
      <c r="BI155" s="28">
        <f t="shared" si="672"/>
        <v>16.279069767441868</v>
      </c>
      <c r="BJ155" s="3">
        <f t="shared" ref="BJ155:BL155" si="700">AP155-AO155</f>
        <v>0.54</v>
      </c>
      <c r="BK155" s="3">
        <f t="shared" si="700"/>
        <v>8.9999999999999969E-2</v>
      </c>
      <c r="BL155" s="3">
        <f t="shared" si="700"/>
        <v>5.0000000000000044E-2</v>
      </c>
      <c r="BM155" s="3">
        <f t="shared" si="674"/>
        <v>0.62999999999999989</v>
      </c>
      <c r="BN155" s="3">
        <f t="shared" si="675"/>
        <v>0.67999999999999994</v>
      </c>
      <c r="BO155" s="3">
        <f t="shared" si="676"/>
        <v>0.14000000000000001</v>
      </c>
      <c r="BP155" s="24"/>
      <c r="BQ155" s="21">
        <v>245.9</v>
      </c>
      <c r="BR155" s="21">
        <v>230.2</v>
      </c>
      <c r="BS155" s="21"/>
      <c r="BT155" s="21"/>
      <c r="BU155" s="21"/>
      <c r="BV155" s="21"/>
      <c r="BW155" s="24">
        <v>39</v>
      </c>
      <c r="BX155" s="21">
        <v>38</v>
      </c>
      <c r="BY155" s="21">
        <v>37</v>
      </c>
      <c r="BZ155" s="21">
        <v>37</v>
      </c>
      <c r="CA155" s="21">
        <v>38</v>
      </c>
      <c r="CB155" s="21">
        <v>37</v>
      </c>
      <c r="CC155" s="21">
        <v>35</v>
      </c>
      <c r="CD155" s="21">
        <v>37</v>
      </c>
      <c r="CE155" s="21">
        <v>36.6</v>
      </c>
      <c r="CF155" s="6"/>
      <c r="CG155" s="24" t="s">
        <v>1011</v>
      </c>
      <c r="CH155" s="21" t="s">
        <v>914</v>
      </c>
      <c r="CI155" s="21"/>
      <c r="CJ155" s="21"/>
      <c r="CK155" s="21"/>
      <c r="CL155" s="21"/>
      <c r="CM155" s="21"/>
      <c r="CN155" s="24" t="s">
        <v>331</v>
      </c>
      <c r="CO155" s="21" t="s">
        <v>331</v>
      </c>
      <c r="CP155" s="21"/>
      <c r="CQ155" s="21"/>
      <c r="CR155" s="21"/>
      <c r="CS155" s="21"/>
      <c r="CT155" s="21"/>
      <c r="CU155" s="24">
        <v>2</v>
      </c>
      <c r="CV155" s="21">
        <v>1</v>
      </c>
      <c r="CW155" s="21"/>
      <c r="CX155" s="21"/>
      <c r="CY155" s="21"/>
      <c r="CZ155" s="21"/>
      <c r="DA155" s="21"/>
      <c r="DB155" s="24" t="s">
        <v>331</v>
      </c>
      <c r="DC155" s="21" t="s">
        <v>331</v>
      </c>
      <c r="DD155" s="21"/>
      <c r="DE155" s="21"/>
      <c r="DF155" s="21"/>
      <c r="DG155" s="21"/>
      <c r="DH155" s="21"/>
      <c r="DI155" s="24" t="s">
        <v>1253</v>
      </c>
      <c r="DJ155" s="21" t="s">
        <v>1253</v>
      </c>
      <c r="DK155" s="21" t="s">
        <v>1253</v>
      </c>
      <c r="DL155" s="21" t="s">
        <v>255</v>
      </c>
      <c r="DM155" s="21" t="s">
        <v>255</v>
      </c>
      <c r="DN155" s="21" t="s">
        <v>255</v>
      </c>
      <c r="DO155" s="21">
        <v>0</v>
      </c>
      <c r="DP155" s="26" t="s">
        <v>607</v>
      </c>
      <c r="DQ155" s="6"/>
      <c r="DR155" s="24">
        <v>74</v>
      </c>
      <c r="DS155" s="21">
        <v>128</v>
      </c>
      <c r="DT155" s="21">
        <v>115.9</v>
      </c>
      <c r="DU155" s="21">
        <v>110.5</v>
      </c>
      <c r="DV155" s="21">
        <v>76.8</v>
      </c>
      <c r="DW155" s="21">
        <v>90.5</v>
      </c>
      <c r="DX155" s="21">
        <v>70.5</v>
      </c>
      <c r="DY155" s="24">
        <v>0.4</v>
      </c>
      <c r="DZ155" s="21">
        <v>0.4</v>
      </c>
      <c r="EA155" s="21">
        <v>0.35</v>
      </c>
      <c r="EB155" s="21">
        <v>0.45</v>
      </c>
      <c r="EC155" s="21">
        <v>0.35</v>
      </c>
      <c r="ED155" s="21">
        <v>0.4</v>
      </c>
      <c r="EE155" s="21">
        <v>0.4</v>
      </c>
      <c r="EF155" s="78">
        <f t="shared" ref="EF155:EL155" si="701">DR155/DY155</f>
        <v>185</v>
      </c>
      <c r="EG155" s="79">
        <f t="shared" si="701"/>
        <v>320</v>
      </c>
      <c r="EH155" s="79">
        <f t="shared" si="701"/>
        <v>331.14285714285717</v>
      </c>
      <c r="EI155" s="79">
        <f t="shared" si="701"/>
        <v>245.55555555555554</v>
      </c>
      <c r="EJ155" s="79">
        <f t="shared" si="701"/>
        <v>219.42857142857144</v>
      </c>
      <c r="EK155" s="79">
        <f t="shared" si="701"/>
        <v>226.25</v>
      </c>
      <c r="EL155" s="79">
        <f t="shared" si="701"/>
        <v>176.25</v>
      </c>
      <c r="EM155" s="24">
        <v>1</v>
      </c>
      <c r="EN155" s="21">
        <v>1</v>
      </c>
      <c r="EO155" s="21">
        <v>1</v>
      </c>
      <c r="EP155" s="21">
        <v>1</v>
      </c>
      <c r="EQ155" s="21">
        <v>0</v>
      </c>
      <c r="ER155" s="21">
        <v>0</v>
      </c>
      <c r="ES155" s="21">
        <v>0</v>
      </c>
      <c r="ET155" s="24">
        <v>241</v>
      </c>
      <c r="EU155" s="21">
        <v>187</v>
      </c>
      <c r="EV155" s="21">
        <v>134</v>
      </c>
      <c r="EW155" s="21">
        <v>136</v>
      </c>
      <c r="EX155" s="21">
        <v>147</v>
      </c>
      <c r="EY155" s="21">
        <v>160</v>
      </c>
      <c r="EZ155" s="21">
        <v>178</v>
      </c>
      <c r="FA155" s="24">
        <v>20.6</v>
      </c>
      <c r="FB155" s="21">
        <v>50</v>
      </c>
      <c r="FC155" s="21">
        <v>50</v>
      </c>
      <c r="FD155" s="21">
        <v>50</v>
      </c>
      <c r="FE155" s="21">
        <v>50</v>
      </c>
      <c r="FF155" s="21">
        <v>50</v>
      </c>
      <c r="FG155" s="21">
        <v>50</v>
      </c>
      <c r="FH155" s="24">
        <v>3</v>
      </c>
      <c r="FI155" s="21">
        <v>15</v>
      </c>
      <c r="FJ155" s="21">
        <v>15</v>
      </c>
      <c r="FK155" s="21">
        <v>15</v>
      </c>
      <c r="FL155" s="21">
        <v>15</v>
      </c>
      <c r="FM155" s="21">
        <v>15</v>
      </c>
      <c r="FN155" s="21">
        <v>15</v>
      </c>
      <c r="FO155" s="24">
        <v>96</v>
      </c>
      <c r="FP155" s="21">
        <v>64</v>
      </c>
      <c r="FQ155" s="21">
        <v>79</v>
      </c>
      <c r="FR155" s="21">
        <v>84</v>
      </c>
      <c r="FS155" s="21">
        <v>77</v>
      </c>
      <c r="FT155" s="21">
        <v>69</v>
      </c>
      <c r="FU155" s="21">
        <v>75</v>
      </c>
      <c r="FV155" s="24" t="s">
        <v>294</v>
      </c>
      <c r="FW155" s="21">
        <v>0</v>
      </c>
      <c r="FX155" s="21">
        <v>0</v>
      </c>
      <c r="FY155" s="21">
        <v>0</v>
      </c>
      <c r="FZ155" s="21">
        <v>0</v>
      </c>
      <c r="GA155" s="21">
        <v>0</v>
      </c>
      <c r="GB155" s="21">
        <v>0</v>
      </c>
      <c r="GC155" s="24">
        <v>108</v>
      </c>
      <c r="GD155" s="21">
        <v>117</v>
      </c>
      <c r="GE155" s="21">
        <v>123</v>
      </c>
      <c r="GF155" s="21">
        <v>99</v>
      </c>
      <c r="GG155" s="21">
        <v>72</v>
      </c>
      <c r="GH155" s="21">
        <v>74</v>
      </c>
      <c r="GI155" s="21">
        <v>74</v>
      </c>
      <c r="GJ155" s="24">
        <v>1550</v>
      </c>
      <c r="GK155" s="21">
        <v>1180</v>
      </c>
      <c r="GL155" s="21">
        <v>1660</v>
      </c>
      <c r="GM155" s="21">
        <v>2170</v>
      </c>
      <c r="GN155" s="21">
        <v>2090</v>
      </c>
      <c r="GO155" s="21">
        <v>2140</v>
      </c>
      <c r="GP155" s="21">
        <v>1740</v>
      </c>
      <c r="GQ155" s="6"/>
      <c r="GR155" s="24">
        <v>18</v>
      </c>
      <c r="GS155" s="21">
        <v>90</v>
      </c>
      <c r="GT155" s="24">
        <v>10</v>
      </c>
      <c r="GU155" s="21">
        <v>45</v>
      </c>
      <c r="GV155" s="24">
        <v>10</v>
      </c>
      <c r="GW155" s="21">
        <v>45</v>
      </c>
      <c r="GX155" s="24">
        <v>11</v>
      </c>
      <c r="GY155" s="21">
        <v>45</v>
      </c>
      <c r="GZ155" s="24">
        <v>11</v>
      </c>
      <c r="HA155" s="21">
        <v>45</v>
      </c>
      <c r="HB155" s="24">
        <v>11</v>
      </c>
      <c r="HC155" s="21">
        <v>45</v>
      </c>
      <c r="HD155" s="24">
        <v>10</v>
      </c>
      <c r="HE155" s="21">
        <v>45</v>
      </c>
      <c r="HF155" s="6"/>
      <c r="HG155" s="21">
        <v>78</v>
      </c>
      <c r="HH155" s="21">
        <v>145</v>
      </c>
      <c r="HI155" s="21">
        <v>84</v>
      </c>
      <c r="HJ155" s="21">
        <v>37</v>
      </c>
      <c r="HK155" s="21">
        <v>1</v>
      </c>
      <c r="HL155" s="21">
        <v>56.6</v>
      </c>
      <c r="HM155" s="21">
        <v>0.4</v>
      </c>
      <c r="HN155" s="21">
        <v>0</v>
      </c>
      <c r="HO155" s="21">
        <v>50.98</v>
      </c>
      <c r="HP155" s="21">
        <v>18.73</v>
      </c>
      <c r="HQ155" s="21">
        <v>3.49</v>
      </c>
      <c r="HR155" s="21">
        <v>145.6</v>
      </c>
      <c r="HS155" s="21">
        <v>33.6</v>
      </c>
      <c r="HT155" s="21">
        <v>20.6</v>
      </c>
      <c r="HU155" s="21">
        <v>3</v>
      </c>
      <c r="HV155" s="6"/>
    </row>
    <row r="156" spans="1:239" ht="15.75" customHeight="1" x14ac:dyDescent="0.3">
      <c r="A156" s="3">
        <v>138</v>
      </c>
      <c r="B156" s="21" t="s">
        <v>626</v>
      </c>
      <c r="C156" s="22">
        <v>41389</v>
      </c>
      <c r="D156" s="22">
        <v>41401</v>
      </c>
      <c r="E156" s="21">
        <f t="shared" si="663"/>
        <v>12</v>
      </c>
      <c r="F156" s="21"/>
      <c r="G156" s="21" t="s">
        <v>432</v>
      </c>
      <c r="H156" s="23">
        <v>18490</v>
      </c>
      <c r="I156" s="21">
        <v>63</v>
      </c>
      <c r="J156" s="21">
        <v>170</v>
      </c>
      <c r="K156" s="21">
        <v>70</v>
      </c>
      <c r="L156" s="21" t="s">
        <v>1254</v>
      </c>
      <c r="M156" s="21">
        <v>48</v>
      </c>
      <c r="N156" s="21">
        <v>41.5</v>
      </c>
      <c r="O156" s="21">
        <v>18</v>
      </c>
      <c r="P156" s="21" t="s">
        <v>1140</v>
      </c>
      <c r="Q156" s="21">
        <v>1</v>
      </c>
      <c r="R156" s="21">
        <v>25</v>
      </c>
      <c r="S156" s="21" t="s">
        <v>548</v>
      </c>
      <c r="T156" s="21">
        <v>2</v>
      </c>
      <c r="U156" s="21">
        <v>16</v>
      </c>
      <c r="V156" s="21">
        <v>6</v>
      </c>
      <c r="W156" s="21">
        <v>0</v>
      </c>
      <c r="X156" s="6"/>
      <c r="Y156" s="24" t="s">
        <v>513</v>
      </c>
      <c r="Z156" s="21" t="s">
        <v>1255</v>
      </c>
      <c r="AA156" s="25">
        <v>1</v>
      </c>
      <c r="AB156" s="25"/>
      <c r="AC156" s="21" t="s">
        <v>246</v>
      </c>
      <c r="AD156" s="21" t="s">
        <v>247</v>
      </c>
      <c r="AE156" s="21" t="s">
        <v>249</v>
      </c>
      <c r="AF156" s="21"/>
      <c r="AG156" s="21" t="s">
        <v>249</v>
      </c>
      <c r="AH156" s="21" t="s">
        <v>249</v>
      </c>
      <c r="AI156" s="21" t="s">
        <v>246</v>
      </c>
      <c r="AJ156" s="21" t="s">
        <v>246</v>
      </c>
      <c r="AK156" s="21">
        <v>3.23</v>
      </c>
      <c r="AL156" s="6"/>
      <c r="AM156" s="26" t="s">
        <v>250</v>
      </c>
      <c r="AN156" s="26" t="s">
        <v>274</v>
      </c>
      <c r="AO156" s="27">
        <v>2.23</v>
      </c>
      <c r="AP156" s="21">
        <v>3.2</v>
      </c>
      <c r="AQ156" s="21">
        <v>4.04</v>
      </c>
      <c r="AR156" s="21">
        <v>2.27</v>
      </c>
      <c r="AS156" s="21">
        <v>1.99</v>
      </c>
      <c r="AT156" s="21">
        <v>1.23</v>
      </c>
      <c r="AU156" s="21">
        <v>1.01</v>
      </c>
      <c r="AV156" s="21">
        <v>1</v>
      </c>
      <c r="AW156" s="21">
        <v>1.01</v>
      </c>
      <c r="AX156" s="28">
        <f t="shared" si="664"/>
        <v>0.43497757847533625</v>
      </c>
      <c r="AY156" s="28">
        <f t="shared" si="665"/>
        <v>0.34597889761508216</v>
      </c>
      <c r="AZ156" s="28">
        <f t="shared" si="666"/>
        <v>2.9057013500582318E-2</v>
      </c>
      <c r="BA156" s="28">
        <f t="shared" ref="BA156:BB156" si="702">LOGEST(AP156:AQ156,AP$5:AQ$5)-1</f>
        <v>0.26249999999999996</v>
      </c>
      <c r="BB156" s="28">
        <f t="shared" si="702"/>
        <v>-0.43811881188118817</v>
      </c>
      <c r="BC156" s="28">
        <f t="shared" si="668"/>
        <v>-0.15775597360384919</v>
      </c>
      <c r="BD156" s="28">
        <f t="shared" ref="BD156:BF156" si="703">((AP156/AO156)*100)-100</f>
        <v>43.497757847533649</v>
      </c>
      <c r="BE156" s="28">
        <f t="shared" si="703"/>
        <v>26.25</v>
      </c>
      <c r="BF156" s="28">
        <f t="shared" si="703"/>
        <v>-43.811881188118804</v>
      </c>
      <c r="BG156" s="28">
        <f t="shared" si="670"/>
        <v>81.165919282511226</v>
      </c>
      <c r="BH156" s="28">
        <f t="shared" si="671"/>
        <v>1.7937219730941791</v>
      </c>
      <c r="BI156" s="28">
        <f t="shared" si="672"/>
        <v>-29.0625</v>
      </c>
      <c r="BJ156" s="3">
        <f t="shared" ref="BJ156:BL156" si="704">AP156-AO156</f>
        <v>0.9700000000000002</v>
      </c>
      <c r="BK156" s="3">
        <f t="shared" si="704"/>
        <v>0.83999999999999986</v>
      </c>
      <c r="BL156" s="3">
        <f t="shared" si="704"/>
        <v>-1.77</v>
      </c>
      <c r="BM156" s="3">
        <f t="shared" si="674"/>
        <v>1.81</v>
      </c>
      <c r="BN156" s="3">
        <f t="shared" si="675"/>
        <v>4.0000000000000036E-2</v>
      </c>
      <c r="BO156" s="3">
        <f t="shared" si="676"/>
        <v>-0.93000000000000016</v>
      </c>
      <c r="BP156" s="24"/>
      <c r="BQ156" s="21">
        <v>192.4</v>
      </c>
      <c r="BR156" s="21"/>
      <c r="BS156" s="21"/>
      <c r="BT156" s="21"/>
      <c r="BU156" s="21"/>
      <c r="BV156" s="21"/>
      <c r="BW156" s="24">
        <v>37.5</v>
      </c>
      <c r="BX156" s="21">
        <v>36.1</v>
      </c>
      <c r="BY156" s="21">
        <v>36</v>
      </c>
      <c r="BZ156" s="21">
        <v>37</v>
      </c>
      <c r="CA156" s="21">
        <v>36.4</v>
      </c>
      <c r="CB156" s="21">
        <v>36</v>
      </c>
      <c r="CC156" s="21">
        <v>38.1</v>
      </c>
      <c r="CD156" s="21">
        <v>36</v>
      </c>
      <c r="CE156" s="21">
        <v>36.9</v>
      </c>
      <c r="CF156" s="6"/>
      <c r="CG156" s="24" t="s">
        <v>1256</v>
      </c>
      <c r="CH156" s="21"/>
      <c r="CI156" s="21"/>
      <c r="CJ156" s="21"/>
      <c r="CK156" s="21"/>
      <c r="CL156" s="21"/>
      <c r="CM156" s="21"/>
      <c r="CN156" s="24" t="s">
        <v>1257</v>
      </c>
      <c r="CO156" s="21"/>
      <c r="CP156" s="21"/>
      <c r="CQ156" s="21"/>
      <c r="CR156" s="21"/>
      <c r="CS156" s="21"/>
      <c r="CT156" s="21"/>
      <c r="CU156" s="24">
        <v>1</v>
      </c>
      <c r="CV156" s="21"/>
      <c r="CW156" s="21"/>
      <c r="CX156" s="21"/>
      <c r="CY156" s="21"/>
      <c r="CZ156" s="21"/>
      <c r="DA156" s="21"/>
      <c r="DB156" s="24" t="s">
        <v>1258</v>
      </c>
      <c r="DC156" s="21"/>
      <c r="DD156" s="21"/>
      <c r="DE156" s="21"/>
      <c r="DF156" s="21"/>
      <c r="DG156" s="21"/>
      <c r="DH156" s="21"/>
      <c r="DI156" s="24" t="s">
        <v>1028</v>
      </c>
      <c r="DJ156" s="21" t="s">
        <v>1259</v>
      </c>
      <c r="DK156" s="21" t="s">
        <v>1259</v>
      </c>
      <c r="DL156" s="21" t="s">
        <v>621</v>
      </c>
      <c r="DM156" s="21" t="s">
        <v>621</v>
      </c>
      <c r="DN156" s="21" t="s">
        <v>1260</v>
      </c>
      <c r="DO156" s="21" t="s">
        <v>948</v>
      </c>
      <c r="DP156" s="26"/>
      <c r="DQ156" s="6"/>
      <c r="DR156" s="24">
        <v>119.5</v>
      </c>
      <c r="DS156" s="21">
        <v>109.8</v>
      </c>
      <c r="DT156" s="21">
        <v>115.2</v>
      </c>
      <c r="DU156" s="21">
        <v>70.5</v>
      </c>
      <c r="DV156" s="21">
        <v>114.4</v>
      </c>
      <c r="DW156" s="21">
        <v>113</v>
      </c>
      <c r="DX156" s="21">
        <v>113.6</v>
      </c>
      <c r="DY156" s="24">
        <v>0.4</v>
      </c>
      <c r="DZ156" s="21">
        <v>0.4</v>
      </c>
      <c r="EA156" s="21">
        <v>0.4</v>
      </c>
      <c r="EB156" s="21">
        <v>0.35</v>
      </c>
      <c r="EC156" s="21">
        <v>0.4</v>
      </c>
      <c r="ED156" s="21">
        <v>0.3</v>
      </c>
      <c r="EE156" s="21">
        <v>0.3</v>
      </c>
      <c r="EF156" s="78">
        <f t="shared" ref="EF156:EL156" si="705">DR156/DY156</f>
        <v>298.75</v>
      </c>
      <c r="EG156" s="79">
        <f t="shared" si="705"/>
        <v>274.5</v>
      </c>
      <c r="EH156" s="79">
        <f t="shared" si="705"/>
        <v>288</v>
      </c>
      <c r="EI156" s="79">
        <f t="shared" si="705"/>
        <v>201.42857142857144</v>
      </c>
      <c r="EJ156" s="79">
        <f t="shared" si="705"/>
        <v>286</v>
      </c>
      <c r="EK156" s="79">
        <f t="shared" si="705"/>
        <v>376.66666666666669</v>
      </c>
      <c r="EL156" s="79">
        <f t="shared" si="705"/>
        <v>378.66666666666669</v>
      </c>
      <c r="EM156" s="24">
        <v>1</v>
      </c>
      <c r="EN156" s="21">
        <v>1</v>
      </c>
      <c r="EO156" s="21">
        <v>1</v>
      </c>
      <c r="EP156" s="21">
        <v>0</v>
      </c>
      <c r="EQ156" s="21">
        <v>1</v>
      </c>
      <c r="ER156" s="21">
        <v>0</v>
      </c>
      <c r="ES156" s="21">
        <v>0</v>
      </c>
      <c r="ET156" s="24">
        <v>352</v>
      </c>
      <c r="EU156" s="21">
        <v>336</v>
      </c>
      <c r="EV156" s="21">
        <v>366</v>
      </c>
      <c r="EW156" s="21">
        <v>465</v>
      </c>
      <c r="EX156" s="21">
        <v>477</v>
      </c>
      <c r="EY156" s="21">
        <v>360</v>
      </c>
      <c r="EZ156" s="21">
        <v>310</v>
      </c>
      <c r="FA156" s="24">
        <v>3.7</v>
      </c>
      <c r="FB156" s="21">
        <v>3.7</v>
      </c>
      <c r="FC156" s="21">
        <v>3.7</v>
      </c>
      <c r="FD156" s="21">
        <v>5.9</v>
      </c>
      <c r="FE156" s="21">
        <v>5.9</v>
      </c>
      <c r="FF156" s="21">
        <v>5.9</v>
      </c>
      <c r="FG156" s="21">
        <v>5.9</v>
      </c>
      <c r="FH156" s="24">
        <v>15</v>
      </c>
      <c r="FI156" s="21">
        <v>15</v>
      </c>
      <c r="FJ156" s="21">
        <v>15</v>
      </c>
      <c r="FK156" s="21">
        <v>15</v>
      </c>
      <c r="FL156" s="21">
        <v>15</v>
      </c>
      <c r="FM156" s="21">
        <v>15</v>
      </c>
      <c r="FN156" s="21">
        <v>15</v>
      </c>
      <c r="FO156" s="24">
        <v>87</v>
      </c>
      <c r="FP156" s="21">
        <v>95</v>
      </c>
      <c r="FQ156" s="21">
        <v>95</v>
      </c>
      <c r="FR156" s="21">
        <v>120</v>
      </c>
      <c r="FS156" s="21">
        <v>100</v>
      </c>
      <c r="FT156" s="21">
        <v>71</v>
      </c>
      <c r="FU156" s="21">
        <v>93</v>
      </c>
      <c r="FV156" s="24">
        <v>0</v>
      </c>
      <c r="FW156" s="21">
        <v>0</v>
      </c>
      <c r="FX156" s="21">
        <v>0</v>
      </c>
      <c r="FY156" s="21">
        <v>0</v>
      </c>
      <c r="FZ156" s="21">
        <v>0</v>
      </c>
      <c r="GA156" s="21">
        <v>0</v>
      </c>
      <c r="GB156" s="21">
        <v>0</v>
      </c>
      <c r="GC156" s="24">
        <v>28</v>
      </c>
      <c r="GD156" s="21">
        <v>29</v>
      </c>
      <c r="GE156" s="21">
        <v>32</v>
      </c>
      <c r="GF156" s="21">
        <v>47</v>
      </c>
      <c r="GG156" s="21">
        <v>45</v>
      </c>
      <c r="GH156" s="21">
        <v>48</v>
      </c>
      <c r="GI156" s="21">
        <v>52</v>
      </c>
      <c r="GJ156" s="24">
        <v>1935</v>
      </c>
      <c r="GK156" s="21">
        <v>2880</v>
      </c>
      <c r="GL156" s="21">
        <v>2580</v>
      </c>
      <c r="GM156" s="21">
        <v>2580</v>
      </c>
      <c r="GN156" s="21">
        <v>3030</v>
      </c>
      <c r="GO156" s="21">
        <v>1795</v>
      </c>
      <c r="GP156" s="21">
        <v>690</v>
      </c>
      <c r="GQ156" s="6"/>
      <c r="GR156" s="24">
        <v>8</v>
      </c>
      <c r="GS156" s="21">
        <v>18</v>
      </c>
      <c r="GT156" s="24">
        <v>8</v>
      </c>
      <c r="GU156" s="21">
        <v>18</v>
      </c>
      <c r="GV156" s="24">
        <v>8</v>
      </c>
      <c r="GW156" s="21">
        <v>18</v>
      </c>
      <c r="GX156" s="24">
        <v>8</v>
      </c>
      <c r="GY156" s="21">
        <v>18</v>
      </c>
      <c r="GZ156" s="24">
        <v>8</v>
      </c>
      <c r="HA156" s="21">
        <v>18</v>
      </c>
      <c r="HB156" s="24">
        <v>7</v>
      </c>
      <c r="HC156" s="21">
        <v>18</v>
      </c>
      <c r="HD156" s="24">
        <v>7</v>
      </c>
      <c r="HE156" s="21">
        <v>18</v>
      </c>
      <c r="HF156" s="6"/>
      <c r="HG156" s="21">
        <v>63</v>
      </c>
      <c r="HH156" s="21">
        <v>61</v>
      </c>
      <c r="HI156" s="21">
        <v>142</v>
      </c>
      <c r="HJ156" s="21">
        <v>37</v>
      </c>
      <c r="HK156" s="21">
        <v>1</v>
      </c>
      <c r="HL156" s="21">
        <v>77.2</v>
      </c>
      <c r="HM156" s="21">
        <v>0.35</v>
      </c>
      <c r="HN156" s="21">
        <v>35</v>
      </c>
      <c r="HO156" s="21">
        <v>14</v>
      </c>
      <c r="HP156" s="21">
        <v>16</v>
      </c>
      <c r="HQ156" s="21">
        <v>3.27</v>
      </c>
      <c r="HR156" s="21">
        <v>149.9</v>
      </c>
      <c r="HS156" s="21">
        <v>21.4</v>
      </c>
      <c r="HT156" s="21">
        <v>5.5</v>
      </c>
      <c r="HU156" s="21">
        <v>7</v>
      </c>
      <c r="HV156" s="6"/>
    </row>
    <row r="157" spans="1:239" ht="15.75" customHeight="1" x14ac:dyDescent="0.3">
      <c r="A157" s="3">
        <v>139</v>
      </c>
      <c r="B157" s="21" t="s">
        <v>431</v>
      </c>
      <c r="C157" s="22">
        <v>41403</v>
      </c>
      <c r="D157" s="22">
        <v>41404</v>
      </c>
      <c r="E157" s="21">
        <f t="shared" si="663"/>
        <v>1</v>
      </c>
      <c r="F157" s="21" t="s">
        <v>240</v>
      </c>
      <c r="G157" s="21" t="s">
        <v>440</v>
      </c>
      <c r="H157" s="23">
        <v>27669</v>
      </c>
      <c r="I157" s="21">
        <v>37</v>
      </c>
      <c r="J157" s="21">
        <v>170</v>
      </c>
      <c r="K157" s="21">
        <v>125</v>
      </c>
      <c r="L157" s="21" t="s">
        <v>485</v>
      </c>
      <c r="M157" s="21">
        <v>35</v>
      </c>
      <c r="N157" s="21">
        <v>16.7</v>
      </c>
      <c r="O157" s="21">
        <v>5</v>
      </c>
      <c r="P157" s="21" t="s">
        <v>547</v>
      </c>
      <c r="Q157" s="21">
        <v>1</v>
      </c>
      <c r="R157" s="21">
        <v>13</v>
      </c>
      <c r="S157" s="21" t="s">
        <v>272</v>
      </c>
      <c r="T157" s="21">
        <v>1</v>
      </c>
      <c r="U157" s="21">
        <v>0</v>
      </c>
      <c r="V157" s="21">
        <v>2</v>
      </c>
      <c r="W157" s="21">
        <v>1</v>
      </c>
      <c r="X157" s="6"/>
      <c r="Y157" s="24" t="s">
        <v>884</v>
      </c>
      <c r="Z157" s="21" t="s">
        <v>1261</v>
      </c>
      <c r="AA157" s="25">
        <v>2</v>
      </c>
      <c r="AB157" s="25" t="s">
        <v>486</v>
      </c>
      <c r="AC157" s="21" t="s">
        <v>249</v>
      </c>
      <c r="AD157" s="21"/>
      <c r="AE157" s="21" t="s">
        <v>246</v>
      </c>
      <c r="AF157" s="21" t="s">
        <v>248</v>
      </c>
      <c r="AG157" s="21" t="s">
        <v>249</v>
      </c>
      <c r="AH157" s="21" t="s">
        <v>249</v>
      </c>
      <c r="AI157" s="21" t="s">
        <v>246</v>
      </c>
      <c r="AJ157" s="21" t="s">
        <v>249</v>
      </c>
      <c r="AK157" s="21">
        <v>24.79</v>
      </c>
      <c r="AL157" s="6"/>
      <c r="AM157" s="26" t="s">
        <v>350</v>
      </c>
      <c r="AN157" s="26"/>
      <c r="AO157" s="27">
        <v>24.79</v>
      </c>
      <c r="AP157" s="21">
        <v>14.24</v>
      </c>
      <c r="AQ157" s="21">
        <v>12.19</v>
      </c>
      <c r="AR157" s="21">
        <v>7.79</v>
      </c>
      <c r="AS157" s="21">
        <v>3.22</v>
      </c>
      <c r="AT157" s="21">
        <v>1.57</v>
      </c>
      <c r="AU157" s="21">
        <v>0.88</v>
      </c>
      <c r="AV157" s="21"/>
      <c r="AW157" s="21"/>
      <c r="AX157" s="28">
        <f t="shared" si="664"/>
        <v>-0.42557482855990314</v>
      </c>
      <c r="AY157" s="28">
        <f t="shared" si="665"/>
        <v>-0.29876499195586659</v>
      </c>
      <c r="AZ157" s="28">
        <f t="shared" si="666"/>
        <v>-0.30429095309027954</v>
      </c>
      <c r="BA157" s="28">
        <f t="shared" ref="BA157:BB157" si="706">LOGEST(AP157:AQ157,AP$5:AQ$5)-1</f>
        <v>-0.1439606741573034</v>
      </c>
      <c r="BB157" s="28">
        <f t="shared" si="706"/>
        <v>-0.36095159967186241</v>
      </c>
      <c r="BC157" s="28">
        <f t="shared" si="668"/>
        <v>-0.26037133519734867</v>
      </c>
      <c r="BD157" s="28">
        <f t="shared" ref="BD157:BF157" si="707">((AP157/AO157)*100)-100</f>
        <v>-42.557482855990315</v>
      </c>
      <c r="BE157" s="28">
        <f t="shared" si="707"/>
        <v>-14.396067415730343</v>
      </c>
      <c r="BF157" s="28">
        <f t="shared" si="707"/>
        <v>-36.09515996718622</v>
      </c>
      <c r="BG157" s="28">
        <f t="shared" si="670"/>
        <v>-50.826946349334413</v>
      </c>
      <c r="BH157" s="28">
        <f t="shared" si="671"/>
        <v>-68.576038725292449</v>
      </c>
      <c r="BI157" s="28">
        <f t="shared" si="672"/>
        <v>-45.294943820224717</v>
      </c>
      <c r="BJ157" s="3">
        <f t="shared" ref="BJ157:BL157" si="708">AP157-AO157</f>
        <v>-10.549999999999999</v>
      </c>
      <c r="BK157" s="3">
        <f t="shared" si="708"/>
        <v>-2.0500000000000007</v>
      </c>
      <c r="BL157" s="3">
        <f t="shared" si="708"/>
        <v>-4.3999999999999995</v>
      </c>
      <c r="BM157" s="3">
        <f t="shared" si="674"/>
        <v>-12.6</v>
      </c>
      <c r="BN157" s="3">
        <f t="shared" si="675"/>
        <v>-17</v>
      </c>
      <c r="BO157" s="3">
        <f t="shared" si="676"/>
        <v>-6.45</v>
      </c>
      <c r="BP157" s="24">
        <v>325</v>
      </c>
      <c r="BQ157" s="21">
        <v>275.5</v>
      </c>
      <c r="BR157" s="21">
        <v>127</v>
      </c>
      <c r="BS157" s="21">
        <v>55.7</v>
      </c>
      <c r="BT157" s="21">
        <v>23.7</v>
      </c>
      <c r="BU157" s="21"/>
      <c r="BV157" s="21"/>
      <c r="BW157" s="24">
        <v>36.5</v>
      </c>
      <c r="BX157" s="21">
        <v>38</v>
      </c>
      <c r="BY157" s="21">
        <v>36</v>
      </c>
      <c r="BZ157" s="21">
        <v>36.6</v>
      </c>
      <c r="CA157" s="21">
        <v>36.1</v>
      </c>
      <c r="CB157" s="21">
        <v>36.1</v>
      </c>
      <c r="CC157" s="21">
        <v>36</v>
      </c>
      <c r="CD157" s="21"/>
      <c r="CE157" s="21"/>
      <c r="CF157" s="6"/>
      <c r="CG157" s="24" t="s">
        <v>1262</v>
      </c>
      <c r="CH157" s="21"/>
      <c r="CI157" s="21"/>
      <c r="CJ157" s="21"/>
      <c r="CK157" s="21"/>
      <c r="CL157" s="21"/>
      <c r="CM157" s="21"/>
      <c r="CN157" s="24" t="s">
        <v>331</v>
      </c>
      <c r="CO157" s="21"/>
      <c r="CP157" s="21"/>
      <c r="CQ157" s="21"/>
      <c r="CR157" s="21"/>
      <c r="CS157" s="21"/>
      <c r="CT157" s="21"/>
      <c r="CU157" s="24">
        <v>1</v>
      </c>
      <c r="CV157" s="21"/>
      <c r="CW157" s="21"/>
      <c r="CX157" s="21"/>
      <c r="CY157" s="21"/>
      <c r="CZ157" s="21"/>
      <c r="DA157" s="21"/>
      <c r="DB157" s="24" t="s">
        <v>331</v>
      </c>
      <c r="DC157" s="21"/>
      <c r="DD157" s="21"/>
      <c r="DE157" s="21"/>
      <c r="DF157" s="21"/>
      <c r="DG157" s="21"/>
      <c r="DH157" s="21"/>
      <c r="DI157" s="24" t="s">
        <v>787</v>
      </c>
      <c r="DJ157" s="21" t="s">
        <v>787</v>
      </c>
      <c r="DK157" s="21" t="s">
        <v>787</v>
      </c>
      <c r="DL157" s="21" t="s">
        <v>255</v>
      </c>
      <c r="DM157" s="21" t="s">
        <v>255</v>
      </c>
      <c r="DN157" s="21"/>
      <c r="DO157" s="21"/>
      <c r="DP157" s="26"/>
      <c r="DQ157" s="6"/>
      <c r="DR157" s="24">
        <v>83</v>
      </c>
      <c r="DS157" s="21">
        <v>87</v>
      </c>
      <c r="DT157" s="21">
        <v>87</v>
      </c>
      <c r="DU157" s="21">
        <v>70.3</v>
      </c>
      <c r="DV157" s="21">
        <v>81.3</v>
      </c>
      <c r="DW157" s="21"/>
      <c r="DX157" s="21"/>
      <c r="DY157" s="24">
        <v>0.3</v>
      </c>
      <c r="DZ157" s="21">
        <v>0.3</v>
      </c>
      <c r="EA157" s="21">
        <v>0.21</v>
      </c>
      <c r="EB157" s="21">
        <v>0.21</v>
      </c>
      <c r="EC157" s="21">
        <v>0.21</v>
      </c>
      <c r="ED157" s="21"/>
      <c r="EE157" s="21"/>
      <c r="EF157" s="78">
        <f t="shared" ref="EF157:EJ157" si="709">DR157/DY157</f>
        <v>276.66666666666669</v>
      </c>
      <c r="EG157" s="79">
        <f t="shared" si="709"/>
        <v>290</v>
      </c>
      <c r="EH157" s="79">
        <f t="shared" si="709"/>
        <v>414.28571428571428</v>
      </c>
      <c r="EI157" s="79">
        <f t="shared" si="709"/>
        <v>334.76190476190476</v>
      </c>
      <c r="EJ157" s="79">
        <f t="shared" si="709"/>
        <v>387.14285714285717</v>
      </c>
      <c r="EK157" s="79"/>
      <c r="EL157" s="79"/>
      <c r="EM157" s="24">
        <v>0</v>
      </c>
      <c r="EN157" s="21">
        <v>0</v>
      </c>
      <c r="EO157" s="21">
        <v>0</v>
      </c>
      <c r="EP157" s="21">
        <v>0</v>
      </c>
      <c r="EQ157" s="21">
        <v>0</v>
      </c>
      <c r="ER157" s="21"/>
      <c r="ES157" s="21"/>
      <c r="ET157" s="24">
        <v>216</v>
      </c>
      <c r="EU157" s="21">
        <v>174</v>
      </c>
      <c r="EV157" s="21">
        <v>247</v>
      </c>
      <c r="EW157" s="21">
        <v>300</v>
      </c>
      <c r="EX157" s="21">
        <v>348</v>
      </c>
      <c r="EY157" s="21"/>
      <c r="EZ157" s="21"/>
      <c r="FA157" s="24">
        <v>7</v>
      </c>
      <c r="FB157" s="21">
        <v>6.2</v>
      </c>
      <c r="FC157" s="21">
        <v>6.2</v>
      </c>
      <c r="FD157" s="21">
        <v>5.3</v>
      </c>
      <c r="FE157" s="21">
        <v>6.4</v>
      </c>
      <c r="FF157" s="21"/>
      <c r="FG157" s="21"/>
      <c r="FH157" s="24">
        <v>15</v>
      </c>
      <c r="FI157" s="21">
        <v>15</v>
      </c>
      <c r="FJ157" s="21">
        <v>15</v>
      </c>
      <c r="FK157" s="21">
        <v>15</v>
      </c>
      <c r="FL157" s="21">
        <v>15</v>
      </c>
      <c r="FM157" s="21"/>
      <c r="FN157" s="21"/>
      <c r="FO157" s="24">
        <v>70</v>
      </c>
      <c r="FP157" s="21">
        <v>71</v>
      </c>
      <c r="FQ157" s="21">
        <v>93</v>
      </c>
      <c r="FR157" s="21">
        <v>102</v>
      </c>
      <c r="FS157" s="21">
        <v>114</v>
      </c>
      <c r="FT157" s="21"/>
      <c r="FU157" s="21"/>
      <c r="FV157" s="24" t="s">
        <v>439</v>
      </c>
      <c r="FW157" s="21">
        <v>0</v>
      </c>
      <c r="FX157" s="21">
        <v>0</v>
      </c>
      <c r="FY157" s="21">
        <v>0</v>
      </c>
      <c r="FZ157" s="21">
        <v>0</v>
      </c>
      <c r="GA157" s="21"/>
      <c r="GB157" s="21"/>
      <c r="GC157" s="24">
        <v>835</v>
      </c>
      <c r="GD157" s="21">
        <v>320</v>
      </c>
      <c r="GE157" s="21">
        <v>171</v>
      </c>
      <c r="GF157" s="21">
        <v>122</v>
      </c>
      <c r="GG157" s="21">
        <v>108</v>
      </c>
      <c r="GH157" s="21"/>
      <c r="GI157" s="21"/>
      <c r="GJ157" s="24">
        <v>7860</v>
      </c>
      <c r="GK157" s="21">
        <v>7210</v>
      </c>
      <c r="GL157" s="21">
        <v>6920</v>
      </c>
      <c r="GM157" s="21">
        <v>5990</v>
      </c>
      <c r="GN157" s="21">
        <v>1860</v>
      </c>
      <c r="GO157" s="21"/>
      <c r="GP157" s="21"/>
      <c r="GQ157" s="6"/>
      <c r="GR157" s="24">
        <v>12</v>
      </c>
      <c r="GS157" s="21">
        <v>45</v>
      </c>
      <c r="GT157" s="24">
        <v>9</v>
      </c>
      <c r="GU157" s="21">
        <v>18</v>
      </c>
      <c r="GV157" s="24">
        <v>7</v>
      </c>
      <c r="GW157" s="21">
        <v>18</v>
      </c>
      <c r="GX157" s="24">
        <v>7</v>
      </c>
      <c r="GY157" s="21">
        <v>18</v>
      </c>
      <c r="GZ157" s="24">
        <v>8</v>
      </c>
      <c r="HA157" s="21">
        <v>18</v>
      </c>
      <c r="HB157" s="24"/>
      <c r="HC157" s="21"/>
      <c r="HD157" s="24"/>
      <c r="HE157" s="21"/>
      <c r="HF157" s="6"/>
      <c r="HG157" s="21">
        <v>37</v>
      </c>
      <c r="HH157" s="21">
        <v>110</v>
      </c>
      <c r="HI157" s="21">
        <v>83</v>
      </c>
      <c r="HJ157" s="21">
        <v>38</v>
      </c>
      <c r="HK157" s="21">
        <v>2</v>
      </c>
      <c r="HL157" s="21">
        <v>74.7</v>
      </c>
      <c r="HM157" s="21">
        <v>0.3</v>
      </c>
      <c r="HN157" s="21">
        <v>200</v>
      </c>
      <c r="HO157" s="21">
        <v>73</v>
      </c>
      <c r="HP157" s="21">
        <v>15.55</v>
      </c>
      <c r="HQ157" s="21">
        <v>2.81</v>
      </c>
      <c r="HR157" s="21">
        <v>135.9</v>
      </c>
      <c r="HS157" s="21">
        <v>13.8</v>
      </c>
      <c r="HT157" s="21">
        <v>7</v>
      </c>
      <c r="HU157" s="21">
        <v>15</v>
      </c>
      <c r="HV157" s="6"/>
    </row>
    <row r="158" spans="1:239" ht="15.75" customHeight="1" x14ac:dyDescent="0.3">
      <c r="A158" s="7">
        <v>140</v>
      </c>
      <c r="B158" s="42" t="s">
        <v>626</v>
      </c>
      <c r="C158" s="43">
        <v>41385</v>
      </c>
      <c r="D158" s="43">
        <v>41402</v>
      </c>
      <c r="E158" s="21">
        <f t="shared" si="663"/>
        <v>17</v>
      </c>
      <c r="F158" s="42"/>
      <c r="G158" s="42" t="s">
        <v>432</v>
      </c>
      <c r="H158" s="44">
        <v>23598</v>
      </c>
      <c r="I158" s="42">
        <v>48</v>
      </c>
      <c r="J158" s="42">
        <v>175</v>
      </c>
      <c r="K158" s="42">
        <v>75</v>
      </c>
      <c r="L158" s="42" t="s">
        <v>1263</v>
      </c>
      <c r="M158" s="42">
        <v>37</v>
      </c>
      <c r="N158" s="42">
        <v>19</v>
      </c>
      <c r="O158" s="42">
        <v>24</v>
      </c>
      <c r="P158" s="42" t="s">
        <v>548</v>
      </c>
      <c r="Q158" s="42">
        <v>2</v>
      </c>
      <c r="R158" s="42">
        <v>24</v>
      </c>
      <c r="S158" s="42" t="s">
        <v>548</v>
      </c>
      <c r="T158" s="42">
        <v>2</v>
      </c>
      <c r="U158" s="42">
        <v>23</v>
      </c>
      <c r="V158" s="42">
        <v>12</v>
      </c>
      <c r="W158" s="42">
        <v>0</v>
      </c>
      <c r="X158" s="6"/>
      <c r="Y158" s="45" t="s">
        <v>884</v>
      </c>
      <c r="Z158" s="42" t="s">
        <v>1264</v>
      </c>
      <c r="AA158" s="46">
        <v>2</v>
      </c>
      <c r="AB158" s="46" t="s">
        <v>1265</v>
      </c>
      <c r="AC158" s="42" t="s">
        <v>249</v>
      </c>
      <c r="AD158" s="42"/>
      <c r="AE158" s="42" t="s">
        <v>246</v>
      </c>
      <c r="AF158" s="42" t="s">
        <v>248</v>
      </c>
      <c r="AG158" s="42" t="s">
        <v>246</v>
      </c>
      <c r="AH158" s="42" t="s">
        <v>249</v>
      </c>
      <c r="AI158" s="42" t="s">
        <v>246</v>
      </c>
      <c r="AJ158" s="42" t="s">
        <v>246</v>
      </c>
      <c r="AK158" s="42">
        <v>2.87</v>
      </c>
      <c r="AL158" s="6"/>
      <c r="AM158" s="48" t="s">
        <v>250</v>
      </c>
      <c r="AN158" s="48" t="s">
        <v>274</v>
      </c>
      <c r="AO158" s="27">
        <v>2.87</v>
      </c>
      <c r="AP158" s="21">
        <v>2.6</v>
      </c>
      <c r="AQ158" s="21">
        <v>2.1800000000000002</v>
      </c>
      <c r="AR158" s="21">
        <v>1.52</v>
      </c>
      <c r="AS158" s="21">
        <v>1.34</v>
      </c>
      <c r="AT158" s="21">
        <v>1.2</v>
      </c>
      <c r="AU158" s="21">
        <v>0.94</v>
      </c>
      <c r="AV158" s="21">
        <v>1.21</v>
      </c>
      <c r="AW158" s="21">
        <v>0.85</v>
      </c>
      <c r="AX158" s="28">
        <f t="shared" si="664"/>
        <v>-9.4076655052264924E-2</v>
      </c>
      <c r="AY158" s="28">
        <f t="shared" si="665"/>
        <v>-0.12846005167112329</v>
      </c>
      <c r="AZ158" s="28">
        <f t="shared" si="666"/>
        <v>-0.1880359111045482</v>
      </c>
      <c r="BA158" s="28">
        <f t="shared" ref="BA158:BB158" si="710">LOGEST(AP158:AQ158,AP$5:AQ$5)-1</f>
        <v>-0.16153846153846152</v>
      </c>
      <c r="BB158" s="28">
        <f t="shared" si="710"/>
        <v>-0.30275229357798172</v>
      </c>
      <c r="BC158" s="28">
        <f t="shared" si="668"/>
        <v>-0.23539854524374282</v>
      </c>
      <c r="BD158" s="28">
        <f t="shared" ref="BD158:BF158" si="711">((AP158/AO158)*100)-100</f>
        <v>-9.4076655052264755</v>
      </c>
      <c r="BE158" s="28">
        <f t="shared" si="711"/>
        <v>-16.153846153846146</v>
      </c>
      <c r="BF158" s="28">
        <f t="shared" si="711"/>
        <v>-30.275229357798167</v>
      </c>
      <c r="BG158" s="28">
        <f t="shared" si="670"/>
        <v>-24.041811846689896</v>
      </c>
      <c r="BH158" s="28">
        <f t="shared" si="671"/>
        <v>-47.038327526132406</v>
      </c>
      <c r="BI158" s="28">
        <f t="shared" si="672"/>
        <v>-41.538461538461533</v>
      </c>
      <c r="BJ158" s="3">
        <f t="shared" ref="BJ158:BL158" si="712">AP158-AO158</f>
        <v>-0.27</v>
      </c>
      <c r="BK158" s="3">
        <f t="shared" si="712"/>
        <v>-0.41999999999999993</v>
      </c>
      <c r="BL158" s="3">
        <f t="shared" si="712"/>
        <v>-0.66000000000000014</v>
      </c>
      <c r="BM158" s="3">
        <f t="shared" si="674"/>
        <v>-0.69</v>
      </c>
      <c r="BN158" s="3">
        <f t="shared" si="675"/>
        <v>-1.35</v>
      </c>
      <c r="BO158" s="3">
        <f t="shared" si="676"/>
        <v>-1.08</v>
      </c>
      <c r="BP158" s="45"/>
      <c r="BQ158" s="42">
        <v>134</v>
      </c>
      <c r="BR158" s="42"/>
      <c r="BS158" s="42"/>
      <c r="BT158" s="42"/>
      <c r="BU158" s="42"/>
      <c r="BV158" s="42"/>
      <c r="BW158" s="45">
        <v>37</v>
      </c>
      <c r="BX158" s="42">
        <v>37</v>
      </c>
      <c r="BY158" s="42">
        <v>36.9</v>
      </c>
      <c r="BZ158" s="42">
        <v>36.4</v>
      </c>
      <c r="CA158" s="42">
        <v>38</v>
      </c>
      <c r="CB158" s="42">
        <v>38</v>
      </c>
      <c r="CC158" s="42">
        <v>38</v>
      </c>
      <c r="CD158" s="42">
        <v>37.9</v>
      </c>
      <c r="CE158" s="42">
        <v>37</v>
      </c>
      <c r="CF158" s="6"/>
      <c r="CG158" s="45" t="s">
        <v>1266</v>
      </c>
      <c r="CH158" s="42"/>
      <c r="CI158" s="42"/>
      <c r="CJ158" s="42"/>
      <c r="CK158" s="42"/>
      <c r="CL158" s="42"/>
      <c r="CM158" s="42"/>
      <c r="CN158" s="45" t="s">
        <v>1267</v>
      </c>
      <c r="CO158" s="42"/>
      <c r="CP158" s="42"/>
      <c r="CQ158" s="42"/>
      <c r="CR158" s="42"/>
      <c r="CS158" s="42"/>
      <c r="CT158" s="42"/>
      <c r="CU158" s="45">
        <v>2</v>
      </c>
      <c r="CV158" s="42"/>
      <c r="CW158" s="42"/>
      <c r="CX158" s="42"/>
      <c r="CY158" s="42"/>
      <c r="CZ158" s="42"/>
      <c r="DA158" s="42"/>
      <c r="DB158" s="45" t="s">
        <v>1268</v>
      </c>
      <c r="DC158" s="42"/>
      <c r="DD158" s="42"/>
      <c r="DE158" s="42"/>
      <c r="DF158" s="42"/>
      <c r="DG158" s="42"/>
      <c r="DH158" s="42"/>
      <c r="DI158" s="45" t="s">
        <v>1269</v>
      </c>
      <c r="DJ158" s="42" t="s">
        <v>1269</v>
      </c>
      <c r="DK158" s="42" t="s">
        <v>1269</v>
      </c>
      <c r="DL158" s="42" t="s">
        <v>1269</v>
      </c>
      <c r="DM158" s="42" t="s">
        <v>1269</v>
      </c>
      <c r="DN158" s="42" t="s">
        <v>1269</v>
      </c>
      <c r="DO158" s="42" t="s">
        <v>1269</v>
      </c>
      <c r="DP158" s="48"/>
      <c r="DQ158" s="6"/>
      <c r="DR158" s="45">
        <v>100.6</v>
      </c>
      <c r="DS158" s="42">
        <v>62.4</v>
      </c>
      <c r="DT158" s="42">
        <v>65</v>
      </c>
      <c r="DU158" s="42">
        <v>129.4</v>
      </c>
      <c r="DV158" s="42">
        <v>98</v>
      </c>
      <c r="DW158" s="42">
        <v>137</v>
      </c>
      <c r="DX158" s="42">
        <v>108.3</v>
      </c>
      <c r="DY158" s="45">
        <v>0.6</v>
      </c>
      <c r="DZ158" s="42">
        <v>0.5</v>
      </c>
      <c r="EA158" s="42">
        <v>0.5</v>
      </c>
      <c r="EB158" s="42">
        <v>0.5</v>
      </c>
      <c r="EC158" s="42">
        <v>0.45</v>
      </c>
      <c r="ED158" s="42">
        <v>0.45</v>
      </c>
      <c r="EE158" s="42">
        <v>0.45</v>
      </c>
      <c r="EF158" s="78">
        <f t="shared" ref="EF158:EL158" si="713">DR158/DY158</f>
        <v>167.66666666666666</v>
      </c>
      <c r="EG158" s="79">
        <f t="shared" si="713"/>
        <v>124.8</v>
      </c>
      <c r="EH158" s="79">
        <f t="shared" si="713"/>
        <v>130</v>
      </c>
      <c r="EI158" s="79">
        <f t="shared" si="713"/>
        <v>258.8</v>
      </c>
      <c r="EJ158" s="79">
        <f t="shared" si="713"/>
        <v>217.77777777777777</v>
      </c>
      <c r="EK158" s="79">
        <f t="shared" si="713"/>
        <v>304.44444444444446</v>
      </c>
      <c r="EL158" s="79">
        <f t="shared" si="713"/>
        <v>240.66666666666666</v>
      </c>
      <c r="EM158" s="45">
        <v>1</v>
      </c>
      <c r="EN158" s="42">
        <v>1</v>
      </c>
      <c r="EO158" s="42">
        <v>1</v>
      </c>
      <c r="EP158" s="42">
        <v>1</v>
      </c>
      <c r="EQ158" s="42">
        <v>1</v>
      </c>
      <c r="ER158" s="42">
        <v>1</v>
      </c>
      <c r="ES158" s="42">
        <v>1</v>
      </c>
      <c r="ET158" s="45">
        <v>535</v>
      </c>
      <c r="EU158" s="42">
        <v>533</v>
      </c>
      <c r="EV158" s="42">
        <v>457</v>
      </c>
      <c r="EW158" s="42">
        <v>433</v>
      </c>
      <c r="EX158" s="42">
        <v>462</v>
      </c>
      <c r="EY158" s="42">
        <v>391</v>
      </c>
      <c r="EZ158" s="42">
        <v>357</v>
      </c>
      <c r="FA158" s="45">
        <v>5</v>
      </c>
      <c r="FB158" s="42">
        <v>5</v>
      </c>
      <c r="FC158" s="42">
        <v>4</v>
      </c>
      <c r="FD158" s="42">
        <v>4</v>
      </c>
      <c r="FE158" s="42">
        <v>4</v>
      </c>
      <c r="FF158" s="42">
        <v>4</v>
      </c>
      <c r="FG158" s="42">
        <v>4</v>
      </c>
      <c r="FH158" s="45">
        <v>3</v>
      </c>
      <c r="FI158" s="42">
        <v>3</v>
      </c>
      <c r="FJ158" s="42">
        <v>3</v>
      </c>
      <c r="FK158" s="42">
        <v>3</v>
      </c>
      <c r="FL158" s="42">
        <v>3</v>
      </c>
      <c r="FM158" s="42">
        <v>3</v>
      </c>
      <c r="FN158" s="42">
        <v>3</v>
      </c>
      <c r="FO158" s="45">
        <v>90</v>
      </c>
      <c r="FP158" s="42">
        <v>70</v>
      </c>
      <c r="FQ158" s="42">
        <v>97</v>
      </c>
      <c r="FR158" s="42">
        <v>72</v>
      </c>
      <c r="FS158" s="42">
        <v>86</v>
      </c>
      <c r="FT158" s="42">
        <v>76</v>
      </c>
      <c r="FU158" s="42">
        <v>81</v>
      </c>
      <c r="FV158" s="45" t="s">
        <v>803</v>
      </c>
      <c r="FW158" s="42" t="s">
        <v>1214</v>
      </c>
      <c r="FX158" s="42">
        <v>0</v>
      </c>
      <c r="FY158" s="42">
        <v>0</v>
      </c>
      <c r="FZ158" s="42">
        <v>0</v>
      </c>
      <c r="GA158" s="42">
        <v>0</v>
      </c>
      <c r="GB158" s="42">
        <v>0</v>
      </c>
      <c r="GC158" s="45">
        <v>60</v>
      </c>
      <c r="GD158" s="42">
        <v>56</v>
      </c>
      <c r="GE158" s="42">
        <v>54</v>
      </c>
      <c r="GF158" s="42">
        <v>61</v>
      </c>
      <c r="GG158" s="42">
        <v>70</v>
      </c>
      <c r="GH158" s="42">
        <v>107</v>
      </c>
      <c r="GI158" s="42">
        <v>107</v>
      </c>
      <c r="GJ158" s="45">
        <v>2380</v>
      </c>
      <c r="GK158" s="42">
        <v>1440</v>
      </c>
      <c r="GL158" s="42">
        <v>3540</v>
      </c>
      <c r="GM158" s="42">
        <v>1580</v>
      </c>
      <c r="GN158" s="42">
        <v>1920</v>
      </c>
      <c r="GO158" s="42">
        <v>1790</v>
      </c>
      <c r="GP158" s="42">
        <v>1870</v>
      </c>
      <c r="GQ158" s="6"/>
      <c r="GR158" s="45">
        <v>16</v>
      </c>
      <c r="GS158" s="42">
        <v>90</v>
      </c>
      <c r="GT158" s="45">
        <v>16</v>
      </c>
      <c r="GU158" s="42">
        <v>90</v>
      </c>
      <c r="GV158" s="45">
        <v>13</v>
      </c>
      <c r="GW158" s="42">
        <v>55</v>
      </c>
      <c r="GX158" s="45">
        <v>12</v>
      </c>
      <c r="GY158" s="42">
        <v>45</v>
      </c>
      <c r="GZ158" s="45">
        <v>12</v>
      </c>
      <c r="HA158" s="42">
        <v>45</v>
      </c>
      <c r="HB158" s="45">
        <v>11</v>
      </c>
      <c r="HC158" s="42">
        <v>45</v>
      </c>
      <c r="HD158" s="45">
        <v>12</v>
      </c>
      <c r="HE158" s="42">
        <v>45</v>
      </c>
      <c r="HF158" s="6"/>
      <c r="HG158" s="42">
        <v>48</v>
      </c>
      <c r="HH158" s="42">
        <v>52</v>
      </c>
      <c r="HI158" s="42">
        <v>186</v>
      </c>
      <c r="HJ158" s="42">
        <v>37.6</v>
      </c>
      <c r="HK158" s="42">
        <v>1</v>
      </c>
      <c r="HL158" s="42">
        <v>66</v>
      </c>
      <c r="HM158" s="42">
        <v>0.6</v>
      </c>
      <c r="HN158" s="42">
        <v>25</v>
      </c>
      <c r="HO158" s="42">
        <v>16.8</v>
      </c>
      <c r="HP158" s="42">
        <v>18.41</v>
      </c>
      <c r="HQ158" s="42">
        <v>3.18</v>
      </c>
      <c r="HR158" s="42">
        <v>140.1</v>
      </c>
      <c r="HS158" s="42">
        <v>21.3</v>
      </c>
      <c r="HT158" s="42">
        <v>12.9</v>
      </c>
      <c r="HU158" s="42">
        <v>15</v>
      </c>
      <c r="HV158" s="6"/>
    </row>
    <row r="159" spans="1:239" ht="15.75" customHeight="1" x14ac:dyDescent="0.3">
      <c r="A159" s="86"/>
      <c r="B159" s="86"/>
      <c r="C159" s="94"/>
      <c r="D159" s="94"/>
      <c r="E159" s="14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95"/>
      <c r="Y159" s="86"/>
      <c r="Z159" s="86"/>
      <c r="AA159" s="86"/>
      <c r="AB159" s="86"/>
      <c r="AC159" s="86"/>
      <c r="AD159" s="86"/>
      <c r="AE159" s="86"/>
      <c r="AF159" s="86"/>
      <c r="AG159" s="86"/>
      <c r="AH159" s="86"/>
      <c r="AI159" s="86"/>
      <c r="AJ159" s="86"/>
      <c r="AK159" s="86"/>
      <c r="AL159" s="95"/>
      <c r="AM159" s="86"/>
      <c r="AN159" s="86"/>
      <c r="AX159" s="36"/>
      <c r="AY159" s="36"/>
      <c r="AZ159" s="36"/>
      <c r="BA159" s="36"/>
      <c r="BB159" s="36"/>
      <c r="BC159" s="36"/>
      <c r="BD159" s="36"/>
      <c r="BE159" s="36"/>
      <c r="BF159" s="36"/>
      <c r="BG159" s="36"/>
      <c r="BH159" s="36"/>
      <c r="BI159" s="36"/>
      <c r="BJ159" s="14"/>
      <c r="BK159" s="14"/>
      <c r="BL159" s="14"/>
      <c r="BM159" s="14"/>
      <c r="BN159" s="14"/>
      <c r="BO159" s="14"/>
      <c r="BP159" s="86"/>
      <c r="BQ159" s="86"/>
      <c r="BR159" s="86"/>
      <c r="BS159" s="86"/>
      <c r="BT159" s="86"/>
      <c r="BU159" s="86"/>
      <c r="BV159" s="86"/>
      <c r="BW159" s="86"/>
      <c r="BX159" s="86"/>
      <c r="BY159" s="86"/>
      <c r="BZ159" s="86"/>
      <c r="CA159" s="86"/>
      <c r="CB159" s="86"/>
      <c r="CC159" s="86"/>
      <c r="CD159" s="86"/>
      <c r="CE159" s="86"/>
      <c r="CF159" s="95"/>
      <c r="CG159" s="86"/>
      <c r="CH159" s="86"/>
      <c r="CI159" s="86"/>
      <c r="CJ159" s="86"/>
      <c r="CK159" s="86"/>
      <c r="CL159" s="86"/>
      <c r="CM159" s="86"/>
      <c r="CN159" s="86"/>
      <c r="CO159" s="86"/>
      <c r="CP159" s="86"/>
      <c r="CQ159" s="86"/>
      <c r="CR159" s="86"/>
      <c r="CS159" s="86"/>
      <c r="CT159" s="86"/>
      <c r="CU159" s="86"/>
      <c r="CV159" s="86"/>
      <c r="CW159" s="86"/>
      <c r="CX159" s="86"/>
      <c r="CY159" s="86"/>
      <c r="CZ159" s="86"/>
      <c r="DA159" s="86"/>
      <c r="DB159" s="86"/>
      <c r="DC159" s="86"/>
      <c r="DD159" s="86"/>
      <c r="DE159" s="86"/>
      <c r="DF159" s="86"/>
      <c r="DG159" s="86"/>
      <c r="DH159" s="86"/>
      <c r="DI159" s="86"/>
      <c r="DJ159" s="86"/>
      <c r="DK159" s="86"/>
      <c r="DL159" s="86"/>
      <c r="DM159" s="86"/>
      <c r="DN159" s="86"/>
      <c r="DO159" s="86"/>
      <c r="DP159" s="86"/>
      <c r="DQ159" s="95"/>
      <c r="DR159" s="86"/>
      <c r="DS159" s="86"/>
      <c r="DT159" s="86"/>
      <c r="DU159" s="86"/>
      <c r="DV159" s="86"/>
      <c r="DW159" s="86"/>
      <c r="DX159" s="86"/>
      <c r="DY159" s="86"/>
      <c r="DZ159" s="86"/>
      <c r="EA159" s="86"/>
      <c r="EB159" s="86"/>
      <c r="EC159" s="86"/>
      <c r="ED159" s="86"/>
      <c r="EE159" s="86"/>
      <c r="EF159" s="96"/>
      <c r="EG159" s="96"/>
      <c r="EH159" s="96"/>
      <c r="EI159" s="96"/>
      <c r="EJ159" s="96"/>
      <c r="EK159" s="96"/>
      <c r="EL159" s="96"/>
      <c r="EM159" s="86"/>
      <c r="EN159" s="86"/>
      <c r="EO159" s="86"/>
      <c r="EP159" s="86"/>
      <c r="EQ159" s="86"/>
      <c r="ER159" s="86"/>
      <c r="ES159" s="86"/>
      <c r="ET159" s="86"/>
      <c r="EU159" s="86"/>
      <c r="EV159" s="86"/>
      <c r="EW159" s="86"/>
      <c r="EX159" s="86"/>
      <c r="EY159" s="86"/>
      <c r="EZ159" s="86"/>
      <c r="FA159" s="86"/>
      <c r="FB159" s="86"/>
      <c r="FC159" s="86"/>
      <c r="FD159" s="86"/>
      <c r="FE159" s="86"/>
      <c r="FF159" s="86"/>
      <c r="FG159" s="86"/>
      <c r="FH159" s="86"/>
      <c r="FI159" s="86"/>
      <c r="FJ159" s="86"/>
      <c r="FK159" s="86"/>
      <c r="FL159" s="86"/>
      <c r="FM159" s="86"/>
      <c r="FN159" s="86"/>
      <c r="FO159" s="86"/>
      <c r="FP159" s="86"/>
      <c r="FQ159" s="86"/>
      <c r="FR159" s="86"/>
      <c r="FS159" s="86"/>
      <c r="FT159" s="86"/>
      <c r="FU159" s="86"/>
      <c r="FV159" s="86"/>
      <c r="FW159" s="86"/>
      <c r="FX159" s="86"/>
      <c r="FY159" s="86"/>
      <c r="FZ159" s="86"/>
      <c r="GA159" s="86"/>
      <c r="GB159" s="86"/>
      <c r="GC159" s="86"/>
      <c r="GD159" s="86"/>
      <c r="GE159" s="86"/>
      <c r="GF159" s="86"/>
      <c r="GG159" s="86"/>
      <c r="GH159" s="86"/>
      <c r="GI159" s="86"/>
      <c r="GJ159" s="86"/>
      <c r="GK159" s="86"/>
      <c r="GL159" s="86"/>
      <c r="GM159" s="86"/>
      <c r="GN159" s="86"/>
      <c r="GO159" s="86"/>
      <c r="GP159" s="86"/>
      <c r="GQ159" s="95"/>
      <c r="GR159" s="86"/>
      <c r="GS159" s="86"/>
      <c r="GT159" s="86"/>
      <c r="GU159" s="86"/>
      <c r="GV159" s="86"/>
      <c r="GW159" s="86"/>
      <c r="GX159" s="86"/>
      <c r="GY159" s="86"/>
      <c r="GZ159" s="86"/>
      <c r="HA159" s="86"/>
      <c r="HB159" s="86"/>
      <c r="HC159" s="86"/>
      <c r="HD159" s="86"/>
      <c r="HE159" s="86"/>
      <c r="HF159" s="95"/>
      <c r="HG159" s="86"/>
      <c r="HH159" s="86"/>
      <c r="HI159" s="86"/>
      <c r="HJ159" s="86"/>
      <c r="HK159" s="86"/>
      <c r="HL159" s="86"/>
      <c r="HM159" s="86"/>
      <c r="HN159" s="86"/>
      <c r="HO159" s="86"/>
      <c r="HP159" s="86"/>
      <c r="HQ159" s="86"/>
      <c r="HR159" s="86"/>
      <c r="HS159" s="86"/>
      <c r="HT159" s="86"/>
      <c r="HU159" s="86"/>
      <c r="HV159" s="95"/>
      <c r="HW159" s="92"/>
      <c r="HX159" s="92"/>
      <c r="HY159" s="92"/>
      <c r="HZ159" s="92"/>
      <c r="IA159" s="92"/>
      <c r="IB159" s="92"/>
      <c r="IC159" s="92"/>
      <c r="ID159" s="92"/>
      <c r="IE159" s="92"/>
    </row>
    <row r="160" spans="1:239" ht="15.75" customHeight="1" x14ac:dyDescent="0.3">
      <c r="A160" s="51">
        <v>141</v>
      </c>
      <c r="B160" s="52" t="s">
        <v>431</v>
      </c>
      <c r="C160" s="53">
        <v>41406</v>
      </c>
      <c r="D160" s="53">
        <v>41406</v>
      </c>
      <c r="E160" s="21">
        <f t="shared" ref="E160:E169" si="714">D160-C160</f>
        <v>0</v>
      </c>
      <c r="F160" s="52"/>
      <c r="G160" s="52" t="s">
        <v>432</v>
      </c>
      <c r="H160" s="54">
        <v>8922</v>
      </c>
      <c r="I160" s="52">
        <v>89</v>
      </c>
      <c r="J160" s="52">
        <v>156</v>
      </c>
      <c r="K160" s="52">
        <v>60</v>
      </c>
      <c r="L160" s="52" t="s">
        <v>1270</v>
      </c>
      <c r="M160" s="52">
        <v>76</v>
      </c>
      <c r="N160" s="52">
        <v>89.7</v>
      </c>
      <c r="O160" s="52">
        <v>4</v>
      </c>
      <c r="P160" s="52" t="s">
        <v>548</v>
      </c>
      <c r="Q160" s="52">
        <v>2</v>
      </c>
      <c r="R160" s="52">
        <v>4</v>
      </c>
      <c r="S160" s="52" t="s">
        <v>548</v>
      </c>
      <c r="T160" s="52">
        <v>2</v>
      </c>
      <c r="U160" s="52">
        <v>4</v>
      </c>
      <c r="V160" s="52">
        <v>4</v>
      </c>
      <c r="W160" s="52">
        <v>0</v>
      </c>
      <c r="X160" s="6"/>
      <c r="Y160" s="55" t="s">
        <v>884</v>
      </c>
      <c r="Z160" s="52" t="s">
        <v>497</v>
      </c>
      <c r="AA160" s="56">
        <v>2</v>
      </c>
      <c r="AB160" s="56" t="s">
        <v>708</v>
      </c>
      <c r="AC160" s="52" t="s">
        <v>246</v>
      </c>
      <c r="AD160" s="52" t="s">
        <v>247</v>
      </c>
      <c r="AE160" s="52" t="s">
        <v>249</v>
      </c>
      <c r="AF160" s="52"/>
      <c r="AG160" s="52" t="s">
        <v>246</v>
      </c>
      <c r="AH160" s="52" t="s">
        <v>246</v>
      </c>
      <c r="AI160" s="52" t="s">
        <v>249</v>
      </c>
      <c r="AJ160" s="52" t="s">
        <v>246</v>
      </c>
      <c r="AK160" s="52">
        <v>2</v>
      </c>
      <c r="AL160" s="6"/>
      <c r="AM160" s="57" t="s">
        <v>250</v>
      </c>
      <c r="AN160" s="57" t="s">
        <v>274</v>
      </c>
      <c r="AO160" s="27">
        <v>2</v>
      </c>
      <c r="AP160" s="21">
        <v>3.64</v>
      </c>
      <c r="AQ160" s="21">
        <v>5.03</v>
      </c>
      <c r="AR160" s="21">
        <v>3.7</v>
      </c>
      <c r="AS160" s="21">
        <v>3.66</v>
      </c>
      <c r="AT160" s="21">
        <v>2.2200000000000002</v>
      </c>
      <c r="AU160" s="21"/>
      <c r="AV160" s="21"/>
      <c r="AW160" s="21"/>
      <c r="AX160" s="28">
        <f t="shared" ref="AX160:AX169" si="715">LOGEST(AO160:AP160,AO$5:AP$5)-1</f>
        <v>0.82000000000000028</v>
      </c>
      <c r="AY160" s="28">
        <f t="shared" ref="AY160:AY169" si="716">LOGEST(AO160:AQ160,AO$5:AQ$5)-1</f>
        <v>0.5858751527153705</v>
      </c>
      <c r="AZ160" s="28">
        <f t="shared" ref="AZ160:AZ169" si="717">LOGEST(AO160:AR160,AO$5:AR$5)-1</f>
        <v>0.2422190316811943</v>
      </c>
      <c r="BA160" s="28">
        <f t="shared" ref="BA160:BB160" si="718">LOGEST(AP160:AQ160,AP$5:AQ$5)-1</f>
        <v>0.38186813186813184</v>
      </c>
      <c r="BB160" s="28">
        <f t="shared" si="718"/>
        <v>-0.26441351888667985</v>
      </c>
      <c r="BC160" s="28">
        <f t="shared" ref="BC160:BC169" si="719">LOGEST(AP160:AR160,AP$5:AR$5)-1</f>
        <v>8.208072018626833E-3</v>
      </c>
      <c r="BD160" s="28">
        <f t="shared" ref="BD160:BF160" si="720">((AP160/AO160)*100)-100</f>
        <v>82</v>
      </c>
      <c r="BE160" s="28">
        <f t="shared" si="720"/>
        <v>38.186813186813197</v>
      </c>
      <c r="BF160" s="28">
        <f t="shared" si="720"/>
        <v>-26.441351888667995</v>
      </c>
      <c r="BG160" s="28">
        <f t="shared" ref="BG160:BG169" si="721">((AQ160/AO160)*100)-100</f>
        <v>151.5</v>
      </c>
      <c r="BH160" s="28">
        <f t="shared" ref="BH160:BH169" si="722">((AR160/AO160)*100)-100</f>
        <v>85</v>
      </c>
      <c r="BI160" s="28">
        <f t="shared" ref="BI160:BI169" si="723">((AR160/AP160)*100)-100</f>
        <v>1.6483516483516496</v>
      </c>
      <c r="BJ160" s="3">
        <f t="shared" ref="BJ160:BL160" si="724">AP160-AO160</f>
        <v>1.6400000000000001</v>
      </c>
      <c r="BK160" s="3">
        <f t="shared" si="724"/>
        <v>1.3900000000000001</v>
      </c>
      <c r="BL160" s="3">
        <f t="shared" si="724"/>
        <v>-1.33</v>
      </c>
      <c r="BM160" s="3">
        <f t="shared" ref="BM160:BM169" si="725">AQ160-AO160</f>
        <v>3.0300000000000002</v>
      </c>
      <c r="BN160" s="3">
        <f t="shared" ref="BN160:BN169" si="726">AR160-AO160</f>
        <v>1.7000000000000002</v>
      </c>
      <c r="BO160" s="3">
        <f t="shared" ref="BO160:BO169" si="727">AR160-AP160</f>
        <v>6.0000000000000053E-2</v>
      </c>
      <c r="BP160" s="55">
        <v>253.7</v>
      </c>
      <c r="BQ160" s="52">
        <v>307.8</v>
      </c>
      <c r="BR160" s="52"/>
      <c r="BS160" s="52"/>
      <c r="BT160" s="52"/>
      <c r="BU160" s="52"/>
      <c r="BV160" s="52"/>
      <c r="BW160" s="55">
        <v>34</v>
      </c>
      <c r="BX160" s="52">
        <v>37</v>
      </c>
      <c r="BY160" s="52">
        <v>37</v>
      </c>
      <c r="BZ160" s="52">
        <v>36.5</v>
      </c>
      <c r="CA160" s="52">
        <v>36</v>
      </c>
      <c r="CB160" s="52">
        <v>36</v>
      </c>
      <c r="CC160" s="52"/>
      <c r="CD160" s="52"/>
      <c r="CE160" s="52"/>
      <c r="CF160" s="6"/>
      <c r="CG160" s="55" t="s">
        <v>1271</v>
      </c>
      <c r="CH160" s="52"/>
      <c r="CI160" s="52"/>
      <c r="CJ160" s="52"/>
      <c r="CK160" s="52"/>
      <c r="CL160" s="52"/>
      <c r="CM160" s="52"/>
      <c r="CN160" s="55" t="s">
        <v>280</v>
      </c>
      <c r="CO160" s="52"/>
      <c r="CP160" s="52"/>
      <c r="CQ160" s="52"/>
      <c r="CR160" s="52"/>
      <c r="CS160" s="52"/>
      <c r="CT160" s="52"/>
      <c r="CU160" s="55">
        <v>2</v>
      </c>
      <c r="CV160" s="52"/>
      <c r="CW160" s="52"/>
      <c r="CX160" s="52"/>
      <c r="CY160" s="52"/>
      <c r="CZ160" s="52"/>
      <c r="DA160" s="52"/>
      <c r="DB160" s="55" t="s">
        <v>1272</v>
      </c>
      <c r="DC160" s="52"/>
      <c r="DD160" s="52"/>
      <c r="DE160" s="52"/>
      <c r="DF160" s="52"/>
      <c r="DG160" s="52"/>
      <c r="DH160" s="52"/>
      <c r="DI160" s="55" t="s">
        <v>255</v>
      </c>
      <c r="DJ160" s="52" t="s">
        <v>255</v>
      </c>
      <c r="DK160" s="52" t="s">
        <v>255</v>
      </c>
      <c r="DL160" s="52">
        <v>0</v>
      </c>
      <c r="DM160" s="52"/>
      <c r="DN160" s="52"/>
      <c r="DO160" s="52"/>
      <c r="DP160" s="57"/>
      <c r="DQ160" s="6"/>
      <c r="DR160" s="55">
        <v>201.5</v>
      </c>
      <c r="DS160" s="52">
        <v>147</v>
      </c>
      <c r="DT160" s="52">
        <v>225.2</v>
      </c>
      <c r="DU160" s="52">
        <v>104.3</v>
      </c>
      <c r="DV160" s="52"/>
      <c r="DW160" s="52"/>
      <c r="DX160" s="52"/>
      <c r="DY160" s="55">
        <v>0.5</v>
      </c>
      <c r="DZ160" s="52">
        <v>0.6</v>
      </c>
      <c r="EA160" s="52">
        <v>0.5</v>
      </c>
      <c r="EB160" s="52">
        <v>0.6</v>
      </c>
      <c r="EC160" s="52"/>
      <c r="ED160" s="52"/>
      <c r="EE160" s="52"/>
      <c r="EF160" s="78">
        <f t="shared" ref="EF160:EI160" si="728">DR160/DY160</f>
        <v>403</v>
      </c>
      <c r="EG160" s="79">
        <f t="shared" si="728"/>
        <v>245</v>
      </c>
      <c r="EH160" s="79">
        <f t="shared" si="728"/>
        <v>450.4</v>
      </c>
      <c r="EI160" s="79">
        <f t="shared" si="728"/>
        <v>173.83333333333334</v>
      </c>
      <c r="EJ160" s="79"/>
      <c r="EK160" s="79"/>
      <c r="EL160" s="79"/>
      <c r="EM160" s="55">
        <v>1</v>
      </c>
      <c r="EN160" s="52">
        <v>1</v>
      </c>
      <c r="EO160" s="52">
        <v>1</v>
      </c>
      <c r="EP160" s="52">
        <v>1</v>
      </c>
      <c r="EQ160" s="52"/>
      <c r="ER160" s="52"/>
      <c r="ES160" s="52"/>
      <c r="ET160" s="55">
        <v>380</v>
      </c>
      <c r="EU160" s="52">
        <v>375</v>
      </c>
      <c r="EV160" s="52">
        <v>299</v>
      </c>
      <c r="EW160" s="52">
        <v>411</v>
      </c>
      <c r="EX160" s="52"/>
      <c r="EY160" s="52"/>
      <c r="EZ160" s="52"/>
      <c r="FA160" s="55">
        <v>14.1</v>
      </c>
      <c r="FB160" s="52">
        <v>12.8</v>
      </c>
      <c r="FC160" s="52">
        <v>14.1</v>
      </c>
      <c r="FD160" s="52">
        <v>12.1</v>
      </c>
      <c r="FE160" s="52"/>
      <c r="FF160" s="52"/>
      <c r="FG160" s="52"/>
      <c r="FH160" s="55">
        <v>10</v>
      </c>
      <c r="FI160" s="52">
        <v>10</v>
      </c>
      <c r="FJ160" s="52">
        <v>10</v>
      </c>
      <c r="FK160" s="52">
        <v>3</v>
      </c>
      <c r="FL160" s="52"/>
      <c r="FM160" s="52"/>
      <c r="FN160" s="52"/>
      <c r="FO160" s="55">
        <v>86</v>
      </c>
      <c r="FP160" s="52">
        <v>99</v>
      </c>
      <c r="FQ160" s="52">
        <v>74</v>
      </c>
      <c r="FR160" s="52">
        <v>52</v>
      </c>
      <c r="FS160" s="52"/>
      <c r="FT160" s="52"/>
      <c r="FU160" s="52"/>
      <c r="FV160" s="55">
        <v>0</v>
      </c>
      <c r="FW160" s="52" t="s">
        <v>804</v>
      </c>
      <c r="FX160" s="52">
        <v>0</v>
      </c>
      <c r="FY160" s="52" t="s">
        <v>560</v>
      </c>
      <c r="FZ160" s="52"/>
      <c r="GA160" s="52"/>
      <c r="GB160" s="52"/>
      <c r="GC160" s="55">
        <v>147</v>
      </c>
      <c r="GD160" s="52">
        <v>194</v>
      </c>
      <c r="GE160" s="52">
        <v>186</v>
      </c>
      <c r="GF160" s="52">
        <v>145</v>
      </c>
      <c r="GG160" s="52"/>
      <c r="GH160" s="52"/>
      <c r="GI160" s="52"/>
      <c r="GJ160" s="55">
        <v>900</v>
      </c>
      <c r="GK160" s="52">
        <v>1190</v>
      </c>
      <c r="GL160" s="52">
        <v>2180</v>
      </c>
      <c r="GM160" s="52">
        <v>27</v>
      </c>
      <c r="GN160" s="52"/>
      <c r="GO160" s="52"/>
      <c r="GP160" s="52"/>
      <c r="GQ160" s="6"/>
      <c r="GR160" s="55">
        <v>10</v>
      </c>
      <c r="GS160" s="52">
        <v>45</v>
      </c>
      <c r="GT160" s="55">
        <v>15</v>
      </c>
      <c r="GU160" s="52">
        <v>80</v>
      </c>
      <c r="GV160" s="55">
        <v>10</v>
      </c>
      <c r="GW160" s="52">
        <v>45</v>
      </c>
      <c r="GX160" s="55">
        <v>18</v>
      </c>
      <c r="GY160" s="52">
        <v>90</v>
      </c>
      <c r="GZ160" s="55"/>
      <c r="HA160" s="52"/>
      <c r="HB160" s="55"/>
      <c r="HC160" s="52"/>
      <c r="HD160" s="55"/>
      <c r="HE160" s="52"/>
      <c r="HF160" s="6"/>
      <c r="HG160" s="52">
        <v>89</v>
      </c>
      <c r="HH160" s="52">
        <v>114</v>
      </c>
      <c r="HI160" s="52">
        <v>149</v>
      </c>
      <c r="HJ160" s="52">
        <v>34</v>
      </c>
      <c r="HK160" s="52">
        <v>1</v>
      </c>
      <c r="HL160" s="52">
        <v>147</v>
      </c>
      <c r="HM160" s="52">
        <v>0.8</v>
      </c>
      <c r="HN160" s="52">
        <v>0</v>
      </c>
      <c r="HO160" s="52">
        <v>89.91</v>
      </c>
      <c r="HP160" s="52">
        <v>12.1</v>
      </c>
      <c r="HQ160" s="52">
        <v>2.88</v>
      </c>
      <c r="HR160" s="52">
        <v>140</v>
      </c>
      <c r="HS160" s="52">
        <v>15.9</v>
      </c>
      <c r="HT160" s="52">
        <v>14.1</v>
      </c>
      <c r="HU160" s="52">
        <v>10</v>
      </c>
      <c r="HV160" s="6"/>
    </row>
    <row r="161" spans="1:239" ht="15.75" customHeight="1" x14ac:dyDescent="0.3">
      <c r="A161" s="3">
        <v>142</v>
      </c>
      <c r="B161" s="21" t="s">
        <v>874</v>
      </c>
      <c r="C161" s="22">
        <v>41406</v>
      </c>
      <c r="D161" s="22">
        <v>41406</v>
      </c>
      <c r="E161" s="21">
        <f t="shared" si="714"/>
        <v>0</v>
      </c>
      <c r="F161" s="21" t="s">
        <v>395</v>
      </c>
      <c r="G161" s="21" t="s">
        <v>347</v>
      </c>
      <c r="H161" s="23">
        <v>18134</v>
      </c>
      <c r="I161" s="21">
        <v>64</v>
      </c>
      <c r="J161" s="21">
        <v>172</v>
      </c>
      <c r="K161" s="21">
        <v>80</v>
      </c>
      <c r="L161" s="21" t="s">
        <v>1273</v>
      </c>
      <c r="M161" s="21">
        <v>76</v>
      </c>
      <c r="N161" s="21">
        <v>89.7</v>
      </c>
      <c r="O161" s="21">
        <v>4</v>
      </c>
      <c r="P161" s="21" t="s">
        <v>548</v>
      </c>
      <c r="Q161" s="21">
        <v>2</v>
      </c>
      <c r="R161" s="21">
        <v>4</v>
      </c>
      <c r="S161" s="21" t="s">
        <v>548</v>
      </c>
      <c r="T161" s="21">
        <v>2</v>
      </c>
      <c r="U161" s="21">
        <v>1</v>
      </c>
      <c r="V161" s="21">
        <v>4</v>
      </c>
      <c r="W161" s="21">
        <v>1</v>
      </c>
      <c r="X161" s="6"/>
      <c r="Y161" s="24" t="s">
        <v>884</v>
      </c>
      <c r="Z161" s="21" t="s">
        <v>1274</v>
      </c>
      <c r="AA161" s="25">
        <v>1</v>
      </c>
      <c r="AB161" s="25"/>
      <c r="AC161" s="21" t="s">
        <v>246</v>
      </c>
      <c r="AD161" s="21" t="s">
        <v>479</v>
      </c>
      <c r="AE161" s="21" t="s">
        <v>249</v>
      </c>
      <c r="AF161" s="21"/>
      <c r="AG161" s="21" t="s">
        <v>246</v>
      </c>
      <c r="AH161" s="21" t="s">
        <v>246</v>
      </c>
      <c r="AI161" s="21" t="s">
        <v>246</v>
      </c>
      <c r="AJ161" s="21" t="s">
        <v>249</v>
      </c>
      <c r="AK161" s="21">
        <v>7.68</v>
      </c>
      <c r="AL161" s="6"/>
      <c r="AM161" s="26" t="s">
        <v>250</v>
      </c>
      <c r="AN161" s="26" t="s">
        <v>274</v>
      </c>
      <c r="AO161" s="27">
        <v>2.68</v>
      </c>
      <c r="AP161" s="21">
        <v>7.03</v>
      </c>
      <c r="AQ161" s="21">
        <v>11.56</v>
      </c>
      <c r="AR161" s="21">
        <v>8</v>
      </c>
      <c r="AS161" s="21">
        <v>7.5</v>
      </c>
      <c r="AT161" s="21">
        <v>7.06</v>
      </c>
      <c r="AU161" s="21"/>
      <c r="AV161" s="21"/>
      <c r="AW161" s="21"/>
      <c r="AX161" s="28">
        <f t="shared" si="715"/>
        <v>1.6231343283582098</v>
      </c>
      <c r="AY161" s="28">
        <f t="shared" si="716"/>
        <v>1.0768805540571882</v>
      </c>
      <c r="AZ161" s="28">
        <f t="shared" si="717"/>
        <v>0.45910588398063545</v>
      </c>
      <c r="BA161" s="28">
        <f t="shared" ref="BA161:BB161" si="729">LOGEST(AP161:AQ161,AP$5:AQ$5)-1</f>
        <v>0.64438122332859171</v>
      </c>
      <c r="BB161" s="28">
        <f t="shared" si="729"/>
        <v>-0.30795847750865057</v>
      </c>
      <c r="BC161" s="28">
        <f t="shared" si="719"/>
        <v>6.6761494125330056E-2</v>
      </c>
      <c r="BD161" s="28">
        <f t="shared" ref="BD161:BF161" si="730">((AP161/AO161)*100)-100</f>
        <v>162.31343283582089</v>
      </c>
      <c r="BE161" s="28">
        <f t="shared" si="730"/>
        <v>64.438122332859166</v>
      </c>
      <c r="BF161" s="28">
        <f t="shared" si="730"/>
        <v>-30.79584775086505</v>
      </c>
      <c r="BG161" s="28">
        <f t="shared" si="721"/>
        <v>331.34328358208955</v>
      </c>
      <c r="BH161" s="28">
        <f t="shared" si="722"/>
        <v>198.50746268656712</v>
      </c>
      <c r="BI161" s="28">
        <f t="shared" si="723"/>
        <v>13.798008534850624</v>
      </c>
      <c r="BJ161" s="3">
        <f t="shared" ref="BJ161:BL161" si="731">AP161-AO161</f>
        <v>4.3499999999999996</v>
      </c>
      <c r="BK161" s="3">
        <f t="shared" si="731"/>
        <v>4.53</v>
      </c>
      <c r="BL161" s="3">
        <f t="shared" si="731"/>
        <v>-3.5600000000000005</v>
      </c>
      <c r="BM161" s="3">
        <f t="shared" si="725"/>
        <v>8.8800000000000008</v>
      </c>
      <c r="BN161" s="3">
        <f t="shared" si="726"/>
        <v>5.32</v>
      </c>
      <c r="BO161" s="3">
        <f t="shared" si="727"/>
        <v>0.96999999999999975</v>
      </c>
      <c r="BP161" s="24">
        <v>222</v>
      </c>
      <c r="BQ161" s="21">
        <v>223</v>
      </c>
      <c r="BR161" s="21">
        <v>233</v>
      </c>
      <c r="BS161" s="21">
        <v>200.8</v>
      </c>
      <c r="BT161" s="21"/>
      <c r="BU161" s="21"/>
      <c r="BV161" s="21"/>
      <c r="BW161" s="24">
        <v>34</v>
      </c>
      <c r="BX161" s="21">
        <v>35</v>
      </c>
      <c r="BY161" s="21">
        <v>35.6</v>
      </c>
      <c r="BZ161" s="21">
        <v>35</v>
      </c>
      <c r="CA161" s="21">
        <v>35.9</v>
      </c>
      <c r="CB161" s="21">
        <v>34</v>
      </c>
      <c r="CC161" s="21"/>
      <c r="CD161" s="21"/>
      <c r="CE161" s="21"/>
      <c r="CF161" s="6"/>
      <c r="CG161" s="24" t="s">
        <v>957</v>
      </c>
      <c r="CH161" s="21"/>
      <c r="CI161" s="21"/>
      <c r="CJ161" s="21"/>
      <c r="CK161" s="21"/>
      <c r="CL161" s="21"/>
      <c r="CM161" s="21"/>
      <c r="CN161" s="24" t="s">
        <v>1275</v>
      </c>
      <c r="CO161" s="21"/>
      <c r="CP161" s="21"/>
      <c r="CQ161" s="21"/>
      <c r="CR161" s="21"/>
      <c r="CS161" s="21"/>
      <c r="CT161" s="21"/>
      <c r="CU161" s="24">
        <v>2</v>
      </c>
      <c r="CV161" s="21"/>
      <c r="CW161" s="21"/>
      <c r="CX161" s="21"/>
      <c r="CY161" s="21"/>
      <c r="CZ161" s="21"/>
      <c r="DA161" s="21"/>
      <c r="DB161" s="24" t="s">
        <v>1276</v>
      </c>
      <c r="DC161" s="21"/>
      <c r="DD161" s="21"/>
      <c r="DE161" s="21"/>
      <c r="DF161" s="21"/>
      <c r="DG161" s="21"/>
      <c r="DH161" s="21"/>
      <c r="DI161" s="24" t="s">
        <v>1277</v>
      </c>
      <c r="DJ161" s="21" t="s">
        <v>1277</v>
      </c>
      <c r="DK161" s="21" t="s">
        <v>1278</v>
      </c>
      <c r="DL161" s="21" t="s">
        <v>1279</v>
      </c>
      <c r="DM161" s="21"/>
      <c r="DN161" s="21"/>
      <c r="DO161" s="21"/>
      <c r="DP161" s="26"/>
      <c r="DQ161" s="6"/>
      <c r="DR161" s="24">
        <v>279</v>
      </c>
      <c r="DS161" s="21">
        <v>110.7</v>
      </c>
      <c r="DT161" s="21">
        <v>83.6</v>
      </c>
      <c r="DU161" s="21">
        <v>216.5</v>
      </c>
      <c r="DV161" s="21"/>
      <c r="DW161" s="21"/>
      <c r="DX161" s="21"/>
      <c r="DY161" s="24">
        <v>0.35</v>
      </c>
      <c r="DZ161" s="21">
        <v>0.4</v>
      </c>
      <c r="EA161" s="21">
        <v>0.4</v>
      </c>
      <c r="EB161" s="21">
        <v>0.1</v>
      </c>
      <c r="EC161" s="21"/>
      <c r="ED161" s="21"/>
      <c r="EE161" s="21"/>
      <c r="EF161" s="78">
        <f t="shared" ref="EF161:EI161" si="732">DR161/DY161</f>
        <v>797.14285714285722</v>
      </c>
      <c r="EG161" s="79">
        <f t="shared" si="732"/>
        <v>276.75</v>
      </c>
      <c r="EH161" s="79">
        <f t="shared" si="732"/>
        <v>208.99999999999997</v>
      </c>
      <c r="EI161" s="79">
        <f t="shared" si="732"/>
        <v>2165</v>
      </c>
      <c r="EJ161" s="79"/>
      <c r="EK161" s="79"/>
      <c r="EL161" s="79"/>
      <c r="EM161" s="24">
        <v>0</v>
      </c>
      <c r="EN161" s="21">
        <v>0</v>
      </c>
      <c r="EO161" s="21">
        <v>0</v>
      </c>
      <c r="EP161" s="21">
        <v>1</v>
      </c>
      <c r="EQ161" s="21"/>
      <c r="ER161" s="21"/>
      <c r="ES161" s="21"/>
      <c r="ET161" s="24">
        <v>65</v>
      </c>
      <c r="EU161" s="21">
        <v>40</v>
      </c>
      <c r="EV161" s="21">
        <v>40</v>
      </c>
      <c r="EW161" s="21">
        <v>65</v>
      </c>
      <c r="EX161" s="21"/>
      <c r="EY161" s="21"/>
      <c r="EZ161" s="21"/>
      <c r="FA161" s="24">
        <v>66.7</v>
      </c>
      <c r="FB161" s="21">
        <v>65.7</v>
      </c>
      <c r="FC161" s="21">
        <v>78</v>
      </c>
      <c r="FD161" s="21">
        <v>74.2</v>
      </c>
      <c r="FE161" s="21"/>
      <c r="FF161" s="21"/>
      <c r="FG161" s="21"/>
      <c r="FH161" s="24">
        <v>9</v>
      </c>
      <c r="FI161" s="21">
        <v>9</v>
      </c>
      <c r="FJ161" s="21">
        <v>14</v>
      </c>
      <c r="FK161" s="21">
        <v>3</v>
      </c>
      <c r="FL161" s="21"/>
      <c r="FM161" s="21"/>
      <c r="FN161" s="21"/>
      <c r="FO161" s="24">
        <v>53</v>
      </c>
      <c r="FP161" s="21">
        <v>69</v>
      </c>
      <c r="FQ161" s="21">
        <v>62</v>
      </c>
      <c r="FR161" s="21">
        <v>63</v>
      </c>
      <c r="FS161" s="21"/>
      <c r="FT161" s="21"/>
      <c r="FU161" s="21"/>
      <c r="FV161" s="24" t="s">
        <v>294</v>
      </c>
      <c r="FW161" s="21" t="s">
        <v>295</v>
      </c>
      <c r="FX161" s="21" t="s">
        <v>430</v>
      </c>
      <c r="FY161" s="21" t="s">
        <v>1280</v>
      </c>
      <c r="FZ161" s="21"/>
      <c r="GA161" s="21"/>
      <c r="GB161" s="21"/>
      <c r="GC161" s="24">
        <v>222</v>
      </c>
      <c r="GD161" s="21">
        <v>197</v>
      </c>
      <c r="GE161" s="21">
        <v>243</v>
      </c>
      <c r="GF161" s="21">
        <v>233</v>
      </c>
      <c r="GG161" s="21"/>
      <c r="GH161" s="21"/>
      <c r="GI161" s="21"/>
      <c r="GJ161" s="24">
        <v>710</v>
      </c>
      <c r="GK161" s="21">
        <v>360</v>
      </c>
      <c r="GL161" s="21">
        <v>20</v>
      </c>
      <c r="GM161" s="21">
        <v>0</v>
      </c>
      <c r="GN161" s="21"/>
      <c r="GO161" s="21"/>
      <c r="GP161" s="21"/>
      <c r="GQ161" s="6"/>
      <c r="GR161" s="24">
        <v>16</v>
      </c>
      <c r="GS161" s="21">
        <v>90</v>
      </c>
      <c r="GT161" s="24">
        <v>19</v>
      </c>
      <c r="GU161" s="21">
        <v>90</v>
      </c>
      <c r="GV161" s="24">
        <v>17</v>
      </c>
      <c r="GW161" s="21">
        <v>90</v>
      </c>
      <c r="GX161" s="24">
        <v>20</v>
      </c>
      <c r="GY161" s="21">
        <v>90</v>
      </c>
      <c r="GZ161" s="24"/>
      <c r="HA161" s="21"/>
      <c r="HB161" s="24"/>
      <c r="HC161" s="21"/>
      <c r="HD161" s="24"/>
      <c r="HE161" s="21"/>
      <c r="HF161" s="6"/>
      <c r="HG161" s="21">
        <v>64</v>
      </c>
      <c r="HH161" s="21">
        <v>69</v>
      </c>
      <c r="HI161" s="21">
        <v>67</v>
      </c>
      <c r="HJ161" s="21">
        <v>34</v>
      </c>
      <c r="HK161" s="21">
        <v>2</v>
      </c>
      <c r="HL161" s="21">
        <v>89.3</v>
      </c>
      <c r="HM161" s="21">
        <v>0.35</v>
      </c>
      <c r="HN161" s="21">
        <v>0</v>
      </c>
      <c r="HO161" s="21">
        <v>84.03</v>
      </c>
      <c r="HP161" s="21">
        <v>10.27</v>
      </c>
      <c r="HQ161" s="21">
        <v>2.66</v>
      </c>
      <c r="HR161" s="21">
        <v>131.9</v>
      </c>
      <c r="HS161" s="21">
        <v>18.3</v>
      </c>
      <c r="HT161" s="21">
        <v>66.7</v>
      </c>
      <c r="HU161" s="21">
        <v>9</v>
      </c>
      <c r="HV161" s="6"/>
    </row>
    <row r="162" spans="1:239" ht="15.75" customHeight="1" x14ac:dyDescent="0.3">
      <c r="A162" s="51">
        <v>143</v>
      </c>
      <c r="B162" s="21" t="s">
        <v>431</v>
      </c>
      <c r="C162" s="22">
        <v>41385</v>
      </c>
      <c r="D162" s="22">
        <v>41385</v>
      </c>
      <c r="E162" s="21">
        <f t="shared" si="714"/>
        <v>0</v>
      </c>
      <c r="F162" s="21" t="s">
        <v>240</v>
      </c>
      <c r="G162" s="21"/>
      <c r="H162" s="23">
        <v>24551</v>
      </c>
      <c r="I162" s="21">
        <v>46</v>
      </c>
      <c r="J162" s="21">
        <v>156</v>
      </c>
      <c r="K162" s="21">
        <v>52</v>
      </c>
      <c r="L162" s="21" t="s">
        <v>1281</v>
      </c>
      <c r="M162" s="21">
        <v>66</v>
      </c>
      <c r="N162" s="21">
        <v>78.5</v>
      </c>
      <c r="O162" s="21">
        <v>31</v>
      </c>
      <c r="P162" s="21" t="s">
        <v>1282</v>
      </c>
      <c r="Q162" s="21">
        <v>1</v>
      </c>
      <c r="R162" s="21">
        <v>31</v>
      </c>
      <c r="S162" s="21" t="s">
        <v>1282</v>
      </c>
      <c r="T162" s="21">
        <v>1</v>
      </c>
      <c r="U162" s="21">
        <v>21</v>
      </c>
      <c r="V162" s="21">
        <v>2</v>
      </c>
      <c r="W162" s="21">
        <v>11</v>
      </c>
      <c r="X162" s="6"/>
      <c r="Y162" s="24" t="s">
        <v>513</v>
      </c>
      <c r="Z162" s="21" t="s">
        <v>549</v>
      </c>
      <c r="AA162" s="25">
        <v>1</v>
      </c>
      <c r="AB162" s="25"/>
      <c r="AC162" s="21" t="s">
        <v>246</v>
      </c>
      <c r="AD162" s="21" t="s">
        <v>479</v>
      </c>
      <c r="AE162" s="21" t="s">
        <v>246</v>
      </c>
      <c r="AF162" s="21" t="s">
        <v>248</v>
      </c>
      <c r="AG162" s="21" t="s">
        <v>246</v>
      </c>
      <c r="AH162" s="21" t="s">
        <v>246</v>
      </c>
      <c r="AI162" s="21" t="s">
        <v>249</v>
      </c>
      <c r="AJ162" s="21" t="s">
        <v>246</v>
      </c>
      <c r="AK162" s="21">
        <v>3.52</v>
      </c>
      <c r="AL162" s="6"/>
      <c r="AM162" s="26" t="s">
        <v>250</v>
      </c>
      <c r="AN162" s="26" t="s">
        <v>251</v>
      </c>
      <c r="AO162" s="33">
        <v>3.52</v>
      </c>
      <c r="AP162" s="34">
        <v>4.07</v>
      </c>
      <c r="AQ162" s="34">
        <v>5.15</v>
      </c>
      <c r="AR162" s="34">
        <v>9.35</v>
      </c>
      <c r="AS162" s="34">
        <v>4.08</v>
      </c>
      <c r="AT162" s="34">
        <v>3.44</v>
      </c>
      <c r="AU162" s="34">
        <v>2.99</v>
      </c>
      <c r="AV162" s="34">
        <v>2.17</v>
      </c>
      <c r="AW162" s="34">
        <v>2.41</v>
      </c>
      <c r="AX162" s="28">
        <f t="shared" si="715"/>
        <v>0.15625000000000022</v>
      </c>
      <c r="AY162" s="28">
        <f t="shared" si="716"/>
        <v>0.20957355370319752</v>
      </c>
      <c r="AZ162" s="28">
        <f t="shared" si="717"/>
        <v>0.37246717462261669</v>
      </c>
      <c r="BA162" s="28">
        <f t="shared" ref="BA162:BB162" si="733">LOGEST(AP162:AQ162,AP$5:AQ$5)-1</f>
        <v>0.26535626535626533</v>
      </c>
      <c r="BB162" s="28">
        <f t="shared" si="733"/>
        <v>0.81553398058252413</v>
      </c>
      <c r="BC162" s="28">
        <f t="shared" si="719"/>
        <v>0.51568377219567041</v>
      </c>
      <c r="BD162" s="28">
        <f t="shared" ref="BD162:BF162" si="734">((AP162/AO162)*100)-100</f>
        <v>15.625</v>
      </c>
      <c r="BE162" s="28">
        <f t="shared" si="734"/>
        <v>26.535626535626534</v>
      </c>
      <c r="BF162" s="28">
        <f t="shared" si="734"/>
        <v>81.553398058252412</v>
      </c>
      <c r="BG162" s="28">
        <f t="shared" si="721"/>
        <v>46.306818181818187</v>
      </c>
      <c r="BH162" s="28">
        <f t="shared" si="722"/>
        <v>165.625</v>
      </c>
      <c r="BI162" s="28">
        <f t="shared" si="723"/>
        <v>129.72972972972968</v>
      </c>
      <c r="BJ162" s="3">
        <f t="shared" ref="BJ162:BL162" si="735">AP162-AO162</f>
        <v>0.55000000000000027</v>
      </c>
      <c r="BK162" s="3">
        <f t="shared" si="735"/>
        <v>1.08</v>
      </c>
      <c r="BL162" s="3">
        <f t="shared" si="735"/>
        <v>4.1999999999999993</v>
      </c>
      <c r="BM162" s="3">
        <f t="shared" si="725"/>
        <v>1.6300000000000003</v>
      </c>
      <c r="BN162" s="3">
        <f t="shared" si="726"/>
        <v>5.83</v>
      </c>
      <c r="BO162" s="3">
        <f t="shared" si="727"/>
        <v>5.2799999999999994</v>
      </c>
      <c r="BP162" s="24">
        <v>241.2</v>
      </c>
      <c r="BQ162" s="21">
        <v>174.4</v>
      </c>
      <c r="BR162" s="21">
        <v>141</v>
      </c>
      <c r="BS162" s="21">
        <v>185</v>
      </c>
      <c r="BT162" s="21">
        <v>179</v>
      </c>
      <c r="BU162" s="21">
        <v>111.3</v>
      </c>
      <c r="BV162" s="21">
        <v>88.1</v>
      </c>
      <c r="BW162" s="24">
        <v>36.6</v>
      </c>
      <c r="BX162" s="21">
        <v>36.4</v>
      </c>
      <c r="BY162" s="21">
        <v>36.4</v>
      </c>
      <c r="BZ162" s="21">
        <v>36</v>
      </c>
      <c r="CA162" s="21">
        <v>36.5</v>
      </c>
      <c r="CB162" s="21">
        <v>38.1</v>
      </c>
      <c r="CC162" s="21">
        <v>37</v>
      </c>
      <c r="CD162" s="21">
        <v>37</v>
      </c>
      <c r="CE162" s="21">
        <v>37</v>
      </c>
      <c r="CF162" s="6"/>
      <c r="CG162" s="24" t="s">
        <v>1283</v>
      </c>
      <c r="CH162" s="21"/>
      <c r="CI162" s="21"/>
      <c r="CJ162" s="21" t="s">
        <v>1284</v>
      </c>
      <c r="CK162" s="21"/>
      <c r="CL162" s="21" t="s">
        <v>1285</v>
      </c>
      <c r="CM162" s="21"/>
      <c r="CN162" s="24" t="s">
        <v>1286</v>
      </c>
      <c r="CO162" s="21"/>
      <c r="CP162" s="21"/>
      <c r="CQ162" s="21" t="s">
        <v>1287</v>
      </c>
      <c r="CR162" s="21"/>
      <c r="CS162" s="21" t="s">
        <v>1287</v>
      </c>
      <c r="CT162" s="21"/>
      <c r="CU162" s="24">
        <v>2</v>
      </c>
      <c r="CV162" s="21"/>
      <c r="CW162" s="21"/>
      <c r="CX162" s="21">
        <v>2</v>
      </c>
      <c r="CY162" s="21"/>
      <c r="CZ162" s="21">
        <v>2</v>
      </c>
      <c r="DA162" s="21"/>
      <c r="DB162" s="24" t="s">
        <v>1288</v>
      </c>
      <c r="DC162" s="21"/>
      <c r="DD162" s="21"/>
      <c r="DE162" s="21"/>
      <c r="DF162" s="21"/>
      <c r="DG162" s="21"/>
      <c r="DH162" s="21"/>
      <c r="DI162" s="24" t="s">
        <v>517</v>
      </c>
      <c r="DJ162" s="21" t="s">
        <v>631</v>
      </c>
      <c r="DK162" s="21" t="s">
        <v>631</v>
      </c>
      <c r="DL162" s="21" t="s">
        <v>1289</v>
      </c>
      <c r="DM162" s="21" t="s">
        <v>965</v>
      </c>
      <c r="DN162" s="21" t="s">
        <v>782</v>
      </c>
      <c r="DO162" s="21" t="s">
        <v>782</v>
      </c>
      <c r="DP162" s="26"/>
      <c r="DQ162" s="6"/>
      <c r="DR162" s="24">
        <v>119</v>
      </c>
      <c r="DS162" s="21">
        <v>122</v>
      </c>
      <c r="DT162" s="21">
        <v>111.9</v>
      </c>
      <c r="DU162" s="21">
        <v>133</v>
      </c>
      <c r="DV162" s="21">
        <v>113.8</v>
      </c>
      <c r="DW162" s="21">
        <v>118.5</v>
      </c>
      <c r="DX162" s="21">
        <v>120.8</v>
      </c>
      <c r="DY162" s="24">
        <v>0.5</v>
      </c>
      <c r="DZ162" s="21">
        <v>0.4</v>
      </c>
      <c r="EA162" s="21">
        <v>0.4</v>
      </c>
      <c r="EB162" s="21">
        <v>0.5</v>
      </c>
      <c r="EC162" s="21">
        <v>0.4</v>
      </c>
      <c r="ED162" s="21">
        <v>0.4</v>
      </c>
      <c r="EE162" s="21">
        <v>0.4</v>
      </c>
      <c r="EF162" s="78">
        <f t="shared" ref="EF162:EL162" si="736">DR162/DY162</f>
        <v>238</v>
      </c>
      <c r="EG162" s="79">
        <f t="shared" si="736"/>
        <v>305</v>
      </c>
      <c r="EH162" s="79">
        <f t="shared" si="736"/>
        <v>279.75</v>
      </c>
      <c r="EI162" s="79">
        <f t="shared" si="736"/>
        <v>266</v>
      </c>
      <c r="EJ162" s="79">
        <f t="shared" si="736"/>
        <v>284.5</v>
      </c>
      <c r="EK162" s="79">
        <f t="shared" si="736"/>
        <v>296.25</v>
      </c>
      <c r="EL162" s="79">
        <f t="shared" si="736"/>
        <v>302</v>
      </c>
      <c r="EM162" s="24">
        <v>1</v>
      </c>
      <c r="EN162" s="21">
        <v>1</v>
      </c>
      <c r="EO162" s="21">
        <v>1</v>
      </c>
      <c r="EP162" s="21">
        <v>1</v>
      </c>
      <c r="EQ162" s="21">
        <v>1</v>
      </c>
      <c r="ER162" s="21">
        <v>1</v>
      </c>
      <c r="ES162" s="21">
        <v>1</v>
      </c>
      <c r="ET162" s="24">
        <v>725</v>
      </c>
      <c r="EU162" s="21">
        <v>496</v>
      </c>
      <c r="EV162" s="21">
        <v>424</v>
      </c>
      <c r="EW162" s="21">
        <v>276</v>
      </c>
      <c r="EX162" s="21">
        <v>252</v>
      </c>
      <c r="EY162" s="21">
        <v>262</v>
      </c>
      <c r="EZ162" s="21">
        <v>279</v>
      </c>
      <c r="FA162" s="24">
        <v>14.1</v>
      </c>
      <c r="FB162" s="21">
        <v>6.3</v>
      </c>
      <c r="FC162" s="21">
        <v>6.4</v>
      </c>
      <c r="FD162" s="21">
        <v>6.4</v>
      </c>
      <c r="FE162" s="21">
        <v>6.4</v>
      </c>
      <c r="FF162" s="21">
        <v>8.4</v>
      </c>
      <c r="FG162" s="21">
        <v>8.4</v>
      </c>
      <c r="FH162" s="24">
        <v>15</v>
      </c>
      <c r="FI162" s="21">
        <v>15</v>
      </c>
      <c r="FJ162" s="21">
        <v>10</v>
      </c>
      <c r="FK162" s="21">
        <v>7</v>
      </c>
      <c r="FL162" s="21">
        <v>7</v>
      </c>
      <c r="FM162" s="21">
        <v>3</v>
      </c>
      <c r="FN162" s="21">
        <v>3</v>
      </c>
      <c r="FO162" s="24">
        <v>85</v>
      </c>
      <c r="FP162" s="21">
        <v>74</v>
      </c>
      <c r="FQ162" s="21">
        <v>70</v>
      </c>
      <c r="FR162" s="21">
        <v>63</v>
      </c>
      <c r="FS162" s="21">
        <v>75</v>
      </c>
      <c r="FT162" s="21">
        <v>81</v>
      </c>
      <c r="FU162" s="21">
        <v>68</v>
      </c>
      <c r="FV162" s="24">
        <v>0</v>
      </c>
      <c r="FW162" s="21">
        <v>0</v>
      </c>
      <c r="FX162" s="21">
        <v>0</v>
      </c>
      <c r="FY162" s="21" t="s">
        <v>1214</v>
      </c>
      <c r="FZ162" s="21">
        <v>0</v>
      </c>
      <c r="GA162" s="21">
        <v>0</v>
      </c>
      <c r="GB162" s="21" t="s">
        <v>1214</v>
      </c>
      <c r="GC162" s="24">
        <v>91</v>
      </c>
      <c r="GD162" s="21">
        <v>37</v>
      </c>
      <c r="GE162" s="21">
        <v>37</v>
      </c>
      <c r="GF162" s="21">
        <v>71</v>
      </c>
      <c r="GG162" s="21">
        <v>76</v>
      </c>
      <c r="GH162" s="21">
        <v>65</v>
      </c>
      <c r="GI162" s="21">
        <v>89</v>
      </c>
      <c r="GJ162" s="24">
        <v>1570</v>
      </c>
      <c r="GK162" s="21">
        <v>1015</v>
      </c>
      <c r="GL162" s="21">
        <v>530</v>
      </c>
      <c r="GM162" s="21">
        <v>790</v>
      </c>
      <c r="GN162" s="21">
        <v>870</v>
      </c>
      <c r="GO162" s="21">
        <v>690</v>
      </c>
      <c r="GP162" s="21">
        <v>995</v>
      </c>
      <c r="GQ162" s="6"/>
      <c r="GR162" s="24">
        <v>10</v>
      </c>
      <c r="GS162" s="21">
        <v>45</v>
      </c>
      <c r="GT162" s="24">
        <v>8</v>
      </c>
      <c r="GU162" s="21">
        <v>18</v>
      </c>
      <c r="GV162" s="24">
        <v>11</v>
      </c>
      <c r="GW162" s="21">
        <v>45</v>
      </c>
      <c r="GX162" s="24">
        <v>15</v>
      </c>
      <c r="GY162" s="21">
        <v>80</v>
      </c>
      <c r="GZ162" s="24">
        <v>12</v>
      </c>
      <c r="HA162" s="21">
        <v>45</v>
      </c>
      <c r="HB162" s="24">
        <v>13</v>
      </c>
      <c r="HC162" s="21">
        <v>55</v>
      </c>
      <c r="HD162" s="24">
        <v>15</v>
      </c>
      <c r="HE162" s="21">
        <v>80</v>
      </c>
      <c r="HF162" s="6"/>
      <c r="HG162" s="21">
        <v>46</v>
      </c>
      <c r="HH162" s="21">
        <v>130</v>
      </c>
      <c r="HI162" s="21">
        <v>89</v>
      </c>
      <c r="HJ162" s="21">
        <v>35</v>
      </c>
      <c r="HK162" s="21">
        <v>1</v>
      </c>
      <c r="HL162" s="21">
        <v>97</v>
      </c>
      <c r="HM162" s="21">
        <v>0.8</v>
      </c>
      <c r="HN162" s="21">
        <v>40</v>
      </c>
      <c r="HO162" s="21">
        <v>65</v>
      </c>
      <c r="HP162" s="21">
        <v>32</v>
      </c>
      <c r="HQ162" s="21">
        <v>6.31</v>
      </c>
      <c r="HR162" s="21">
        <v>133</v>
      </c>
      <c r="HS162" s="21">
        <v>17.7</v>
      </c>
      <c r="HT162" s="21">
        <v>14.1</v>
      </c>
      <c r="HU162" s="21">
        <v>10</v>
      </c>
      <c r="HV162" s="6"/>
    </row>
    <row r="163" spans="1:239" ht="15.75" customHeight="1" x14ac:dyDescent="0.3">
      <c r="A163" s="3">
        <v>144</v>
      </c>
      <c r="B163" s="21" t="s">
        <v>431</v>
      </c>
      <c r="C163" s="22">
        <v>41412</v>
      </c>
      <c r="D163" s="22">
        <v>41415</v>
      </c>
      <c r="E163" s="21">
        <f t="shared" si="714"/>
        <v>3</v>
      </c>
      <c r="F163" s="21" t="s">
        <v>395</v>
      </c>
      <c r="G163" s="21"/>
      <c r="H163" s="23">
        <v>10686</v>
      </c>
      <c r="I163" s="21">
        <v>84</v>
      </c>
      <c r="J163" s="21">
        <v>165</v>
      </c>
      <c r="K163" s="21">
        <v>85</v>
      </c>
      <c r="L163" s="21" t="s">
        <v>1290</v>
      </c>
      <c r="M163" s="21">
        <v>65</v>
      </c>
      <c r="N163" s="21">
        <v>76</v>
      </c>
      <c r="O163" s="21">
        <v>10</v>
      </c>
      <c r="P163" s="21" t="s">
        <v>1086</v>
      </c>
      <c r="Q163" s="21">
        <v>1</v>
      </c>
      <c r="R163" s="21">
        <v>10</v>
      </c>
      <c r="S163" s="21" t="s">
        <v>1086</v>
      </c>
      <c r="T163" s="21">
        <v>1</v>
      </c>
      <c r="U163" s="21">
        <v>7</v>
      </c>
      <c r="V163" s="21">
        <v>4</v>
      </c>
      <c r="W163" s="21">
        <v>0</v>
      </c>
      <c r="X163" s="6"/>
      <c r="Y163" s="24" t="s">
        <v>884</v>
      </c>
      <c r="Z163" s="21" t="s">
        <v>497</v>
      </c>
      <c r="AA163" s="25">
        <v>1</v>
      </c>
      <c r="AB163" s="25"/>
      <c r="AC163" s="21" t="s">
        <v>249</v>
      </c>
      <c r="AD163" s="21"/>
      <c r="AE163" s="21" t="s">
        <v>249</v>
      </c>
      <c r="AF163" s="21"/>
      <c r="AG163" s="21" t="s">
        <v>246</v>
      </c>
      <c r="AH163" s="21" t="s">
        <v>246</v>
      </c>
      <c r="AI163" s="21" t="s">
        <v>249</v>
      </c>
      <c r="AJ163" s="21" t="s">
        <v>246</v>
      </c>
      <c r="AK163" s="21">
        <v>2.12</v>
      </c>
      <c r="AL163" s="6"/>
      <c r="AM163" s="26" t="s">
        <v>250</v>
      </c>
      <c r="AN163" s="26" t="s">
        <v>251</v>
      </c>
      <c r="AO163" s="27">
        <v>2.12</v>
      </c>
      <c r="AP163" s="21">
        <v>3.65</v>
      </c>
      <c r="AQ163" s="21">
        <v>8.98</v>
      </c>
      <c r="AR163" s="21">
        <v>8.14</v>
      </c>
      <c r="AS163" s="21">
        <v>8.17</v>
      </c>
      <c r="AT163" s="21">
        <v>6.45</v>
      </c>
      <c r="AU163" s="21">
        <v>3.66</v>
      </c>
      <c r="AV163" s="21">
        <v>1.92</v>
      </c>
      <c r="AW163" s="21">
        <v>0.75</v>
      </c>
      <c r="AX163" s="28">
        <f t="shared" si="715"/>
        <v>0.72169811320754684</v>
      </c>
      <c r="AY163" s="28">
        <f t="shared" si="716"/>
        <v>1.0581178432256433</v>
      </c>
      <c r="AZ163" s="28">
        <f t="shared" si="717"/>
        <v>0.63826785691363774</v>
      </c>
      <c r="BA163" s="28">
        <f t="shared" ref="BA163:BB163" si="737">LOGEST(AP163:AQ163,AP$5:AQ$5)-1</f>
        <v>1.4602739726027396</v>
      </c>
      <c r="BB163" s="28">
        <f t="shared" si="737"/>
        <v>-9.3541202672605683E-2</v>
      </c>
      <c r="BC163" s="28">
        <f t="shared" si="719"/>
        <v>0.49336431800862646</v>
      </c>
      <c r="BD163" s="28">
        <f t="shared" ref="BD163:BF163" si="738">((AP163/AO163)*100)-100</f>
        <v>72.169811320754718</v>
      </c>
      <c r="BE163" s="28">
        <f t="shared" si="738"/>
        <v>146.027397260274</v>
      </c>
      <c r="BF163" s="28">
        <f t="shared" si="738"/>
        <v>-9.3541202672605834</v>
      </c>
      <c r="BG163" s="28">
        <f t="shared" si="721"/>
        <v>323.58490566037733</v>
      </c>
      <c r="BH163" s="28">
        <f t="shared" si="722"/>
        <v>283.96226415094338</v>
      </c>
      <c r="BI163" s="28">
        <f t="shared" si="723"/>
        <v>123.01369863013701</v>
      </c>
      <c r="BJ163" s="3">
        <f t="shared" ref="BJ163:BL163" si="739">AP163-AO163</f>
        <v>1.5299999999999998</v>
      </c>
      <c r="BK163" s="3">
        <f t="shared" si="739"/>
        <v>5.33</v>
      </c>
      <c r="BL163" s="3">
        <f t="shared" si="739"/>
        <v>-0.83999999999999986</v>
      </c>
      <c r="BM163" s="3">
        <f t="shared" si="725"/>
        <v>6.86</v>
      </c>
      <c r="BN163" s="3">
        <f t="shared" si="726"/>
        <v>6.0200000000000005</v>
      </c>
      <c r="BO163" s="3">
        <f t="shared" si="727"/>
        <v>4.49</v>
      </c>
      <c r="BP163" s="24">
        <v>194</v>
      </c>
      <c r="BQ163" s="21">
        <v>243.1</v>
      </c>
      <c r="BR163" s="21">
        <v>242.5</v>
      </c>
      <c r="BS163" s="21">
        <v>220.4</v>
      </c>
      <c r="BT163" s="21">
        <v>184.4</v>
      </c>
      <c r="BU163" s="21">
        <v>178</v>
      </c>
      <c r="BV163" s="21"/>
      <c r="BW163" s="24">
        <v>37.4</v>
      </c>
      <c r="BX163" s="21">
        <v>36.9</v>
      </c>
      <c r="BY163" s="21">
        <v>37</v>
      </c>
      <c r="BZ163" s="21">
        <v>36.6</v>
      </c>
      <c r="CA163" s="21">
        <v>36.6</v>
      </c>
      <c r="CB163" s="21">
        <v>36.5</v>
      </c>
      <c r="CC163" s="21">
        <v>36.6</v>
      </c>
      <c r="CD163" s="21">
        <v>35.6</v>
      </c>
      <c r="CE163" s="21">
        <v>36.5</v>
      </c>
      <c r="CF163" s="6"/>
      <c r="CG163" s="24" t="s">
        <v>1291</v>
      </c>
      <c r="CH163" s="21" t="s">
        <v>1292</v>
      </c>
      <c r="CI163" s="21"/>
      <c r="CJ163" s="21" t="s">
        <v>1293</v>
      </c>
      <c r="CK163" s="21"/>
      <c r="CL163" s="21"/>
      <c r="CM163" s="21"/>
      <c r="CN163" s="24" t="s">
        <v>1294</v>
      </c>
      <c r="CO163" s="21"/>
      <c r="CP163" s="21"/>
      <c r="CQ163" s="21" t="s">
        <v>1295</v>
      </c>
      <c r="CR163" s="21"/>
      <c r="CS163" s="21"/>
      <c r="CT163" s="21"/>
      <c r="CU163" s="24">
        <v>1</v>
      </c>
      <c r="CV163" s="21">
        <v>1</v>
      </c>
      <c r="CW163" s="21"/>
      <c r="CX163" s="21" t="s">
        <v>1296</v>
      </c>
      <c r="CY163" s="21"/>
      <c r="CZ163" s="21"/>
      <c r="DA163" s="21"/>
      <c r="DB163" s="24" t="s">
        <v>1297</v>
      </c>
      <c r="DC163" s="21"/>
      <c r="DD163" s="21"/>
      <c r="DE163" s="21"/>
      <c r="DF163" s="21"/>
      <c r="DG163" s="21"/>
      <c r="DH163" s="21"/>
      <c r="DI163" s="24" t="s">
        <v>1138</v>
      </c>
      <c r="DJ163" s="21" t="s">
        <v>1298</v>
      </c>
      <c r="DK163" s="21" t="s">
        <v>1298</v>
      </c>
      <c r="DL163" s="21" t="s">
        <v>1299</v>
      </c>
      <c r="DM163" s="21" t="s">
        <v>1300</v>
      </c>
      <c r="DN163" s="21" t="s">
        <v>1300</v>
      </c>
      <c r="DO163" s="21" t="s">
        <v>1300</v>
      </c>
      <c r="DP163" s="26"/>
      <c r="DQ163" s="6"/>
      <c r="DR163" s="24">
        <v>78.8</v>
      </c>
      <c r="DS163" s="21">
        <v>100.4</v>
      </c>
      <c r="DT163" s="21">
        <v>110.9</v>
      </c>
      <c r="DU163" s="21">
        <v>137</v>
      </c>
      <c r="DV163" s="21">
        <v>101.8</v>
      </c>
      <c r="DW163" s="21">
        <v>100</v>
      </c>
      <c r="DX163" s="21">
        <v>67.3</v>
      </c>
      <c r="DY163" s="24">
        <v>0.6</v>
      </c>
      <c r="DZ163" s="21">
        <v>0.4</v>
      </c>
      <c r="EA163" s="21">
        <v>0.4</v>
      </c>
      <c r="EB163" s="21">
        <v>0.4</v>
      </c>
      <c r="EC163" s="21">
        <v>0.4</v>
      </c>
      <c r="ED163" s="21">
        <v>0.3</v>
      </c>
      <c r="EE163" s="21">
        <v>0.45</v>
      </c>
      <c r="EF163" s="78">
        <f t="shared" ref="EF163:EL163" si="740">DR163/DY163</f>
        <v>131.33333333333334</v>
      </c>
      <c r="EG163" s="79">
        <f t="shared" si="740"/>
        <v>251</v>
      </c>
      <c r="EH163" s="79">
        <f t="shared" si="740"/>
        <v>277.25</v>
      </c>
      <c r="EI163" s="79">
        <f t="shared" si="740"/>
        <v>342.5</v>
      </c>
      <c r="EJ163" s="79">
        <f t="shared" si="740"/>
        <v>254.49999999999997</v>
      </c>
      <c r="EK163" s="79">
        <f t="shared" si="740"/>
        <v>333.33333333333337</v>
      </c>
      <c r="EL163" s="79">
        <f t="shared" si="740"/>
        <v>149.55555555555554</v>
      </c>
      <c r="EM163" s="24">
        <v>1</v>
      </c>
      <c r="EN163" s="21">
        <v>1</v>
      </c>
      <c r="EO163" s="21">
        <v>1</v>
      </c>
      <c r="EP163" s="21">
        <v>1</v>
      </c>
      <c r="EQ163" s="21">
        <v>1</v>
      </c>
      <c r="ER163" s="21">
        <v>1</v>
      </c>
      <c r="ES163" s="21">
        <v>1</v>
      </c>
      <c r="ET163" s="24">
        <v>182</v>
      </c>
      <c r="EU163" s="21">
        <v>164</v>
      </c>
      <c r="EV163" s="21">
        <v>177</v>
      </c>
      <c r="EW163" s="21">
        <v>153</v>
      </c>
      <c r="EX163" s="21">
        <v>128</v>
      </c>
      <c r="EY163" s="21">
        <v>128</v>
      </c>
      <c r="EZ163" s="21">
        <v>131</v>
      </c>
      <c r="FA163" s="24">
        <v>6.1</v>
      </c>
      <c r="FB163" s="21">
        <v>10.8</v>
      </c>
      <c r="FC163" s="21">
        <v>11.5</v>
      </c>
      <c r="FD163" s="21">
        <v>8.6</v>
      </c>
      <c r="FE163" s="21">
        <v>9</v>
      </c>
      <c r="FF163" s="21">
        <v>8</v>
      </c>
      <c r="FG163" s="21">
        <v>8</v>
      </c>
      <c r="FH163" s="24">
        <v>10</v>
      </c>
      <c r="FI163" s="21">
        <v>6</v>
      </c>
      <c r="FJ163" s="21">
        <v>5</v>
      </c>
      <c r="FK163" s="21">
        <v>3</v>
      </c>
      <c r="FL163" s="21">
        <v>14</v>
      </c>
      <c r="FM163" s="21">
        <v>9</v>
      </c>
      <c r="FN163" s="21">
        <v>11</v>
      </c>
      <c r="FO163" s="24">
        <v>81</v>
      </c>
      <c r="FP163" s="21">
        <v>66</v>
      </c>
      <c r="FQ163" s="21">
        <v>82</v>
      </c>
      <c r="FR163" s="21">
        <v>72</v>
      </c>
      <c r="FS163" s="21">
        <v>80</v>
      </c>
      <c r="FT163" s="21">
        <v>76</v>
      </c>
      <c r="FU163" s="21">
        <v>83</v>
      </c>
      <c r="FV163" s="24">
        <v>0</v>
      </c>
      <c r="FW163" s="21" t="s">
        <v>295</v>
      </c>
      <c r="FX163" s="21" t="s">
        <v>321</v>
      </c>
      <c r="FY163" s="21" t="s">
        <v>310</v>
      </c>
      <c r="FZ163" s="21">
        <v>0</v>
      </c>
      <c r="GA163" s="21">
        <v>0</v>
      </c>
      <c r="GB163" s="21">
        <v>0</v>
      </c>
      <c r="GC163" s="24">
        <v>113</v>
      </c>
      <c r="GD163" s="21">
        <v>97</v>
      </c>
      <c r="GE163" s="21">
        <v>103</v>
      </c>
      <c r="GF163" s="21">
        <v>124</v>
      </c>
      <c r="GG163" s="21">
        <v>132</v>
      </c>
      <c r="GH163" s="21">
        <v>120</v>
      </c>
      <c r="GI163" s="21">
        <v>115</v>
      </c>
      <c r="GJ163" s="24">
        <v>1700</v>
      </c>
      <c r="GK163" s="21">
        <v>1710</v>
      </c>
      <c r="GL163" s="21">
        <v>1290</v>
      </c>
      <c r="GM163" s="21">
        <v>1220</v>
      </c>
      <c r="GN163" s="21">
        <v>1020</v>
      </c>
      <c r="GO163" s="21">
        <v>645</v>
      </c>
      <c r="GP163" s="21">
        <v>730</v>
      </c>
      <c r="GQ163" s="6"/>
      <c r="GR163" s="24">
        <v>12</v>
      </c>
      <c r="GS163" s="21">
        <v>45</v>
      </c>
      <c r="GT163" s="24">
        <v>15</v>
      </c>
      <c r="GU163" s="21">
        <v>80</v>
      </c>
      <c r="GV163" s="24">
        <v>16</v>
      </c>
      <c r="GW163" s="21">
        <v>90</v>
      </c>
      <c r="GX163" s="24">
        <v>15</v>
      </c>
      <c r="GY163" s="21">
        <v>80</v>
      </c>
      <c r="GZ163" s="24">
        <v>11</v>
      </c>
      <c r="HA163" s="21">
        <v>45</v>
      </c>
      <c r="HB163" s="24">
        <v>12</v>
      </c>
      <c r="HC163" s="21">
        <v>45</v>
      </c>
      <c r="HD163" s="24">
        <v>13</v>
      </c>
      <c r="HE163" s="21">
        <v>55</v>
      </c>
      <c r="HF163" s="6"/>
      <c r="HG163" s="21">
        <v>84</v>
      </c>
      <c r="HH163" s="21">
        <v>71</v>
      </c>
      <c r="HI163" s="21">
        <v>91</v>
      </c>
      <c r="HJ163" s="21">
        <v>34.5</v>
      </c>
      <c r="HK163" s="21">
        <v>2</v>
      </c>
      <c r="HL163" s="21">
        <v>98.5</v>
      </c>
      <c r="HM163" s="21">
        <v>0.35</v>
      </c>
      <c r="HN163" s="21">
        <v>5</v>
      </c>
      <c r="HO163" s="21">
        <v>40.61</v>
      </c>
      <c r="HP163" s="21">
        <v>5.98</v>
      </c>
      <c r="HQ163" s="21">
        <v>5.51</v>
      </c>
      <c r="HR163" s="21">
        <v>136</v>
      </c>
      <c r="HS163" s="21">
        <v>20</v>
      </c>
      <c r="HT163" s="21">
        <v>6.1</v>
      </c>
      <c r="HU163" s="21">
        <v>10</v>
      </c>
      <c r="HV163" s="6"/>
    </row>
    <row r="164" spans="1:239" ht="15.75" customHeight="1" x14ac:dyDescent="0.3">
      <c r="A164" s="51">
        <v>145</v>
      </c>
      <c r="B164" s="21" t="s">
        <v>635</v>
      </c>
      <c r="C164" s="22">
        <v>41416</v>
      </c>
      <c r="D164" s="22">
        <v>41417</v>
      </c>
      <c r="E164" s="21">
        <f t="shared" si="714"/>
        <v>1</v>
      </c>
      <c r="F164" s="21"/>
      <c r="G164" s="21" t="s">
        <v>432</v>
      </c>
      <c r="H164" s="23">
        <v>7402</v>
      </c>
      <c r="I164" s="21">
        <v>93</v>
      </c>
      <c r="J164" s="21">
        <v>180</v>
      </c>
      <c r="K164" s="21">
        <v>90</v>
      </c>
      <c r="L164" s="21" t="s">
        <v>1301</v>
      </c>
      <c r="M164" s="21">
        <v>73</v>
      </c>
      <c r="N164" s="21">
        <v>87.1</v>
      </c>
      <c r="O164" s="21">
        <v>6</v>
      </c>
      <c r="P164" s="21" t="s">
        <v>548</v>
      </c>
      <c r="Q164" s="21">
        <v>2</v>
      </c>
      <c r="R164" s="21">
        <v>6</v>
      </c>
      <c r="S164" s="21" t="s">
        <v>548</v>
      </c>
      <c r="T164" s="21">
        <v>2</v>
      </c>
      <c r="U164" s="21">
        <v>2</v>
      </c>
      <c r="V164" s="21">
        <v>3</v>
      </c>
      <c r="W164" s="21">
        <v>0</v>
      </c>
      <c r="X164" s="6"/>
      <c r="Y164" s="24" t="s">
        <v>513</v>
      </c>
      <c r="Z164" s="21" t="s">
        <v>981</v>
      </c>
      <c r="AA164" s="25">
        <v>1</v>
      </c>
      <c r="AB164" s="25"/>
      <c r="AC164" s="21" t="s">
        <v>249</v>
      </c>
      <c r="AD164" s="21"/>
      <c r="AE164" s="21" t="s">
        <v>249</v>
      </c>
      <c r="AF164" s="21"/>
      <c r="AG164" s="21" t="s">
        <v>246</v>
      </c>
      <c r="AH164" s="21" t="s">
        <v>246</v>
      </c>
      <c r="AI164" s="21" t="s">
        <v>246</v>
      </c>
      <c r="AJ164" s="21" t="s">
        <v>249</v>
      </c>
      <c r="AK164" s="21">
        <v>15.23</v>
      </c>
      <c r="AL164" s="6"/>
      <c r="AM164" s="26" t="s">
        <v>250</v>
      </c>
      <c r="AN164" s="26" t="s">
        <v>274</v>
      </c>
      <c r="AO164" s="27">
        <v>8.23</v>
      </c>
      <c r="AP164" s="21">
        <v>8.42</v>
      </c>
      <c r="AQ164" s="21">
        <v>13.36</v>
      </c>
      <c r="AR164" s="21">
        <v>10.3</v>
      </c>
      <c r="AS164" s="21">
        <v>8.23</v>
      </c>
      <c r="AT164" s="21">
        <v>5.21</v>
      </c>
      <c r="AU164" s="21"/>
      <c r="AV164" s="21"/>
      <c r="AW164" s="21"/>
      <c r="AX164" s="28">
        <f t="shared" si="715"/>
        <v>2.3086269744835741E-2</v>
      </c>
      <c r="AY164" s="28">
        <f t="shared" si="716"/>
        <v>0.27409940079672412</v>
      </c>
      <c r="AZ164" s="28">
        <f t="shared" si="717"/>
        <v>0.12016153003056806</v>
      </c>
      <c r="BA164" s="28">
        <f t="shared" ref="BA164:BB164" si="741">LOGEST(AP164:AQ164,AP$5:AQ$5)-1</f>
        <v>0.58669833729216236</v>
      </c>
      <c r="BB164" s="28">
        <f t="shared" si="741"/>
        <v>-0.22904191616766501</v>
      </c>
      <c r="BC164" s="28">
        <f t="shared" si="719"/>
        <v>0.10601894637420983</v>
      </c>
      <c r="BD164" s="28">
        <f t="shared" ref="BD164:BF164" si="742">((AP164/AO164)*100)-100</f>
        <v>2.3086269744836017</v>
      </c>
      <c r="BE164" s="28">
        <f t="shared" si="742"/>
        <v>58.669833729216151</v>
      </c>
      <c r="BF164" s="28">
        <f t="shared" si="742"/>
        <v>-22.904191616766454</v>
      </c>
      <c r="BG164" s="28">
        <f t="shared" si="721"/>
        <v>62.332928311057088</v>
      </c>
      <c r="BH164" s="28">
        <f t="shared" si="722"/>
        <v>25.151883353584452</v>
      </c>
      <c r="BI164" s="28">
        <f t="shared" si="723"/>
        <v>22.327790973871743</v>
      </c>
      <c r="BJ164" s="3">
        <f t="shared" ref="BJ164:BL164" si="743">AP164-AO164</f>
        <v>0.1899999999999995</v>
      </c>
      <c r="BK164" s="3">
        <f t="shared" si="743"/>
        <v>4.9399999999999995</v>
      </c>
      <c r="BL164" s="3">
        <f t="shared" si="743"/>
        <v>-3.0599999999999987</v>
      </c>
      <c r="BM164" s="3">
        <f t="shared" si="725"/>
        <v>5.129999999999999</v>
      </c>
      <c r="BN164" s="3">
        <f t="shared" si="726"/>
        <v>2.0700000000000003</v>
      </c>
      <c r="BO164" s="3">
        <f t="shared" si="727"/>
        <v>1.8800000000000008</v>
      </c>
      <c r="BP164" s="24">
        <v>360.4</v>
      </c>
      <c r="BQ164" s="21">
        <v>424</v>
      </c>
      <c r="BR164" s="21">
        <v>318</v>
      </c>
      <c r="BS164" s="21"/>
      <c r="BT164" s="21"/>
      <c r="BU164" s="21"/>
      <c r="BV164" s="21"/>
      <c r="BW164" s="24">
        <v>36</v>
      </c>
      <c r="BX164" s="21">
        <v>36</v>
      </c>
      <c r="BY164" s="21">
        <v>36</v>
      </c>
      <c r="BZ164" s="21">
        <v>36</v>
      </c>
      <c r="CA164" s="21">
        <v>36.5</v>
      </c>
      <c r="CB164" s="21">
        <v>35</v>
      </c>
      <c r="CC164" s="21"/>
      <c r="CD164" s="21"/>
      <c r="CE164" s="21"/>
      <c r="CF164" s="6"/>
      <c r="CG164" s="24" t="s">
        <v>1302</v>
      </c>
      <c r="CH164" s="21"/>
      <c r="CI164" s="21"/>
      <c r="CJ164" s="21"/>
      <c r="CK164" s="21"/>
      <c r="CL164" s="21"/>
      <c r="CM164" s="21"/>
      <c r="CN164" s="24" t="s">
        <v>1303</v>
      </c>
      <c r="CO164" s="21"/>
      <c r="CP164" s="21"/>
      <c r="CQ164" s="21"/>
      <c r="CR164" s="21"/>
      <c r="CS164" s="21"/>
      <c r="CT164" s="21"/>
      <c r="CU164" s="24">
        <v>4</v>
      </c>
      <c r="CV164" s="21"/>
      <c r="CW164" s="21"/>
      <c r="CX164" s="21"/>
      <c r="CY164" s="21"/>
      <c r="CZ164" s="21"/>
      <c r="DA164" s="21"/>
      <c r="DB164" s="24" t="s">
        <v>1304</v>
      </c>
      <c r="DC164" s="21"/>
      <c r="DD164" s="21"/>
      <c r="DE164" s="21"/>
      <c r="DF164" s="21"/>
      <c r="DG164" s="21"/>
      <c r="DH164" s="21"/>
      <c r="DI164" s="24" t="s">
        <v>1305</v>
      </c>
      <c r="DJ164" s="21" t="s">
        <v>606</v>
      </c>
      <c r="DK164" s="21" t="s">
        <v>606</v>
      </c>
      <c r="DL164" s="21" t="s">
        <v>606</v>
      </c>
      <c r="DM164" s="21"/>
      <c r="DN164" s="21"/>
      <c r="DO164" s="21"/>
      <c r="DP164" s="26"/>
      <c r="DQ164" s="6"/>
      <c r="DR164" s="24">
        <v>163.1</v>
      </c>
      <c r="DS164" s="21">
        <v>78.2</v>
      </c>
      <c r="DT164" s="21">
        <v>84.9</v>
      </c>
      <c r="DU164" s="21">
        <v>92.9</v>
      </c>
      <c r="DV164" s="21"/>
      <c r="DW164" s="21"/>
      <c r="DX164" s="21"/>
      <c r="DY164" s="24">
        <v>0.4</v>
      </c>
      <c r="DZ164" s="21">
        <v>0.45</v>
      </c>
      <c r="EA164" s="21">
        <v>0.4</v>
      </c>
      <c r="EB164" s="21">
        <v>0.4</v>
      </c>
      <c r="EC164" s="21"/>
      <c r="ED164" s="21"/>
      <c r="EE164" s="21"/>
      <c r="EF164" s="78">
        <f t="shared" ref="EF164:EI164" si="744">DR164/DY164</f>
        <v>407.74999999999994</v>
      </c>
      <c r="EG164" s="79">
        <f t="shared" si="744"/>
        <v>173.77777777777777</v>
      </c>
      <c r="EH164" s="79">
        <f t="shared" si="744"/>
        <v>212.25</v>
      </c>
      <c r="EI164" s="79">
        <f t="shared" si="744"/>
        <v>232.25</v>
      </c>
      <c r="EJ164" s="79"/>
      <c r="EK164" s="79"/>
      <c r="EL164" s="79"/>
      <c r="EM164" s="24">
        <v>1</v>
      </c>
      <c r="EN164" s="21">
        <v>0</v>
      </c>
      <c r="EO164" s="21">
        <v>0</v>
      </c>
      <c r="EP164" s="21">
        <v>0</v>
      </c>
      <c r="EQ164" s="21"/>
      <c r="ER164" s="21"/>
      <c r="ES164" s="21"/>
      <c r="ET164" s="24">
        <v>173</v>
      </c>
      <c r="EU164" s="21">
        <v>160</v>
      </c>
      <c r="EV164" s="21">
        <v>141</v>
      </c>
      <c r="EW164" s="21">
        <v>138</v>
      </c>
      <c r="EX164" s="21"/>
      <c r="EY164" s="21"/>
      <c r="EZ164" s="21"/>
      <c r="FA164" s="24">
        <v>15.9</v>
      </c>
      <c r="FB164" s="21">
        <v>7.1</v>
      </c>
      <c r="FC164" s="21">
        <v>8</v>
      </c>
      <c r="FD164" s="21">
        <v>8</v>
      </c>
      <c r="FE164" s="21"/>
      <c r="FF164" s="21"/>
      <c r="FG164" s="21"/>
      <c r="FH164" s="24">
        <v>6</v>
      </c>
      <c r="FI164" s="21">
        <v>10</v>
      </c>
      <c r="FJ164" s="21">
        <v>10</v>
      </c>
      <c r="FK164" s="21">
        <v>11</v>
      </c>
      <c r="FL164" s="21"/>
      <c r="FM164" s="21"/>
      <c r="FN164" s="21"/>
      <c r="FO164" s="24">
        <v>56</v>
      </c>
      <c r="FP164" s="21">
        <v>75</v>
      </c>
      <c r="FQ164" s="21">
        <v>93</v>
      </c>
      <c r="FR164" s="21">
        <v>81</v>
      </c>
      <c r="FS164" s="21"/>
      <c r="FT164" s="21"/>
      <c r="FU164" s="21"/>
      <c r="FV164" s="24" t="s">
        <v>1123</v>
      </c>
      <c r="FW164" s="21" t="s">
        <v>1160</v>
      </c>
      <c r="FX164" s="21">
        <v>0</v>
      </c>
      <c r="FY164" s="21">
        <v>0</v>
      </c>
      <c r="FZ164" s="21"/>
      <c r="GA164" s="21"/>
      <c r="GB164" s="21"/>
      <c r="GC164" s="24">
        <v>244</v>
      </c>
      <c r="GD164" s="21">
        <v>230</v>
      </c>
      <c r="GE164" s="21">
        <v>205</v>
      </c>
      <c r="GF164" s="21">
        <v>189</v>
      </c>
      <c r="GG164" s="21"/>
      <c r="GH164" s="21"/>
      <c r="GI164" s="21"/>
      <c r="GJ164" s="24">
        <v>1940</v>
      </c>
      <c r="GK164" s="21">
        <v>2060</v>
      </c>
      <c r="GL164" s="21">
        <v>1690</v>
      </c>
      <c r="GM164" s="21">
        <v>2230</v>
      </c>
      <c r="GN164" s="21"/>
      <c r="GO164" s="21"/>
      <c r="GP164" s="21"/>
      <c r="GQ164" s="6"/>
      <c r="GR164" s="24">
        <v>14</v>
      </c>
      <c r="GS164" s="21">
        <v>55</v>
      </c>
      <c r="GT164" s="24">
        <v>14</v>
      </c>
      <c r="GU164" s="21">
        <v>55</v>
      </c>
      <c r="GV164" s="24">
        <v>12</v>
      </c>
      <c r="GW164" s="21">
        <v>45</v>
      </c>
      <c r="GX164" s="24">
        <v>12</v>
      </c>
      <c r="GY164" s="21">
        <v>45</v>
      </c>
      <c r="GZ164" s="24"/>
      <c r="HA164" s="21"/>
      <c r="HB164" s="24"/>
      <c r="HC164" s="21"/>
      <c r="HD164" s="24"/>
      <c r="HE164" s="21"/>
      <c r="HF164" s="6"/>
      <c r="HG164" s="21">
        <v>93</v>
      </c>
      <c r="HH164" s="21">
        <v>70</v>
      </c>
      <c r="HI164" s="21">
        <v>83</v>
      </c>
      <c r="HJ164" s="21">
        <v>36</v>
      </c>
      <c r="HK164" s="21">
        <v>1</v>
      </c>
      <c r="HL164" s="21">
        <v>96.8</v>
      </c>
      <c r="HM164" s="21">
        <v>0.4</v>
      </c>
      <c r="HN164" s="21">
        <v>40</v>
      </c>
      <c r="HO164" s="21">
        <v>63.86</v>
      </c>
      <c r="HP164" s="21">
        <v>15.03</v>
      </c>
      <c r="HQ164" s="21">
        <v>5.3</v>
      </c>
      <c r="HR164" s="21">
        <v>138.5</v>
      </c>
      <c r="HS164" s="21">
        <v>16</v>
      </c>
      <c r="HT164" s="21">
        <v>15.9</v>
      </c>
      <c r="HU164" s="21">
        <v>6</v>
      </c>
      <c r="HV164" s="6"/>
    </row>
    <row r="165" spans="1:239" ht="15.75" customHeight="1" x14ac:dyDescent="0.3">
      <c r="A165" s="3">
        <v>146</v>
      </c>
      <c r="B165" s="21" t="s">
        <v>874</v>
      </c>
      <c r="C165" s="22">
        <v>41414</v>
      </c>
      <c r="D165" s="22">
        <v>41414</v>
      </c>
      <c r="E165" s="21">
        <f t="shared" si="714"/>
        <v>0</v>
      </c>
      <c r="F165" s="21" t="s">
        <v>1306</v>
      </c>
      <c r="G165" s="21" t="s">
        <v>432</v>
      </c>
      <c r="H165" s="23">
        <v>14889</v>
      </c>
      <c r="I165" s="21">
        <v>73</v>
      </c>
      <c r="J165" s="21">
        <v>165</v>
      </c>
      <c r="K165" s="21">
        <v>80</v>
      </c>
      <c r="L165" s="21" t="s">
        <v>1307</v>
      </c>
      <c r="M165" s="21">
        <v>91</v>
      </c>
      <c r="N165" s="21">
        <v>96.9</v>
      </c>
      <c r="O165" s="21">
        <v>8</v>
      </c>
      <c r="P165" s="21" t="s">
        <v>547</v>
      </c>
      <c r="Q165" s="21">
        <v>1</v>
      </c>
      <c r="R165" s="21">
        <v>19</v>
      </c>
      <c r="S165" s="21" t="s">
        <v>272</v>
      </c>
      <c r="T165" s="21">
        <v>1</v>
      </c>
      <c r="U165" s="21">
        <v>3</v>
      </c>
      <c r="V165" s="21">
        <v>2</v>
      </c>
      <c r="W165" s="21">
        <v>0</v>
      </c>
      <c r="X165" s="6"/>
      <c r="Y165" s="24" t="s">
        <v>884</v>
      </c>
      <c r="Z165" s="21" t="s">
        <v>497</v>
      </c>
      <c r="AA165" s="25">
        <v>2</v>
      </c>
      <c r="AB165" s="25" t="s">
        <v>486</v>
      </c>
      <c r="AC165" s="21" t="s">
        <v>246</v>
      </c>
      <c r="AD165" s="21" t="s">
        <v>247</v>
      </c>
      <c r="AE165" s="21" t="s">
        <v>246</v>
      </c>
      <c r="AF165" s="21" t="s">
        <v>248</v>
      </c>
      <c r="AG165" s="21" t="s">
        <v>246</v>
      </c>
      <c r="AH165" s="21" t="s">
        <v>246</v>
      </c>
      <c r="AI165" s="21" t="s">
        <v>246</v>
      </c>
      <c r="AJ165" s="21" t="s">
        <v>249</v>
      </c>
      <c r="AK165" s="21">
        <v>0.31</v>
      </c>
      <c r="AL165" s="6"/>
      <c r="AM165" s="26" t="s">
        <v>250</v>
      </c>
      <c r="AN165" s="26" t="s">
        <v>274</v>
      </c>
      <c r="AO165" s="27">
        <v>0.31</v>
      </c>
      <c r="AP165" s="21">
        <v>0.34</v>
      </c>
      <c r="AQ165" s="21">
        <v>0.37</v>
      </c>
      <c r="AR165" s="21">
        <v>0.37</v>
      </c>
      <c r="AS165" s="21">
        <v>0.26</v>
      </c>
      <c r="AT165" s="21">
        <v>0.15</v>
      </c>
      <c r="AU165" s="21">
        <v>0.14000000000000001</v>
      </c>
      <c r="AV165" s="21">
        <v>0.14000000000000001</v>
      </c>
      <c r="AW165" s="21">
        <v>0.15</v>
      </c>
      <c r="AX165" s="28">
        <f t="shared" si="715"/>
        <v>9.6774193548387233E-2</v>
      </c>
      <c r="AY165" s="28">
        <f t="shared" si="716"/>
        <v>9.2496401411361173E-2</v>
      </c>
      <c r="AZ165" s="28">
        <f t="shared" si="717"/>
        <v>6.3467665404050244E-2</v>
      </c>
      <c r="BA165" s="28">
        <f t="shared" ref="BA165:BB165" si="745">LOGEST(AP165:AQ165,AP$5:AQ$5)-1</f>
        <v>8.8235294117646967E-2</v>
      </c>
      <c r="BB165" s="28">
        <f t="shared" si="745"/>
        <v>0</v>
      </c>
      <c r="BC165" s="28">
        <f t="shared" si="719"/>
        <v>4.3185167704011596E-2</v>
      </c>
      <c r="BD165" s="28">
        <f t="shared" ref="BD165:BF165" si="746">((AP165/AO165)*100)-100</f>
        <v>9.6774193548387188</v>
      </c>
      <c r="BE165" s="28">
        <f t="shared" si="746"/>
        <v>8.8235294117646959</v>
      </c>
      <c r="BF165" s="28">
        <f t="shared" si="746"/>
        <v>0</v>
      </c>
      <c r="BG165" s="28">
        <f t="shared" si="721"/>
        <v>19.354838709677423</v>
      </c>
      <c r="BH165" s="28">
        <f t="shared" si="722"/>
        <v>19.354838709677423</v>
      </c>
      <c r="BI165" s="28">
        <f t="shared" si="723"/>
        <v>8.8235294117646959</v>
      </c>
      <c r="BJ165" s="3">
        <f t="shared" ref="BJ165:BL165" si="747">AP165-AO165</f>
        <v>3.0000000000000027E-2</v>
      </c>
      <c r="BK165" s="3">
        <f t="shared" si="747"/>
        <v>2.9999999999999971E-2</v>
      </c>
      <c r="BL165" s="3">
        <f t="shared" si="747"/>
        <v>0</v>
      </c>
      <c r="BM165" s="3">
        <f t="shared" si="725"/>
        <v>0.06</v>
      </c>
      <c r="BN165" s="3">
        <f t="shared" si="726"/>
        <v>0.06</v>
      </c>
      <c r="BO165" s="3">
        <f t="shared" si="727"/>
        <v>2.9999999999999971E-2</v>
      </c>
      <c r="BP165" s="24">
        <v>237</v>
      </c>
      <c r="BQ165" s="21">
        <v>276</v>
      </c>
      <c r="BR165" s="21">
        <v>282</v>
      </c>
      <c r="BS165" s="21">
        <v>248.9</v>
      </c>
      <c r="BT165" s="21">
        <v>236.3</v>
      </c>
      <c r="BU165" s="21">
        <v>204</v>
      </c>
      <c r="BV165" s="21">
        <v>219.7</v>
      </c>
      <c r="BW165" s="24">
        <v>38.5</v>
      </c>
      <c r="BX165" s="21">
        <v>36</v>
      </c>
      <c r="BY165" s="21">
        <v>36.4</v>
      </c>
      <c r="BZ165" s="21">
        <v>36</v>
      </c>
      <c r="CA165" s="21">
        <v>37.1</v>
      </c>
      <c r="CB165" s="21">
        <v>37</v>
      </c>
      <c r="CC165" s="21">
        <v>38.5</v>
      </c>
      <c r="CD165" s="21">
        <v>36.6</v>
      </c>
      <c r="CE165" s="21">
        <v>36</v>
      </c>
      <c r="CF165" s="6"/>
      <c r="CG165" s="24" t="s">
        <v>1308</v>
      </c>
      <c r="CH165" s="21" t="s">
        <v>1309</v>
      </c>
      <c r="CI165" s="21" t="s">
        <v>1310</v>
      </c>
      <c r="CJ165" s="21" t="s">
        <v>1025</v>
      </c>
      <c r="CK165" s="21" t="s">
        <v>1311</v>
      </c>
      <c r="CL165" s="21"/>
      <c r="CM165" s="21"/>
      <c r="CN165" s="60" t="s">
        <v>1312</v>
      </c>
      <c r="CO165" s="21" t="s">
        <v>331</v>
      </c>
      <c r="CP165" s="93" t="s">
        <v>1313</v>
      </c>
      <c r="CQ165" s="21" t="s">
        <v>331</v>
      </c>
      <c r="CR165" s="21" t="s">
        <v>1314</v>
      </c>
      <c r="CS165" s="21"/>
      <c r="CT165" s="21"/>
      <c r="CU165" s="24">
        <v>2</v>
      </c>
      <c r="CV165" s="21">
        <v>3</v>
      </c>
      <c r="CW165" s="21">
        <v>1</v>
      </c>
      <c r="CX165" s="21">
        <v>1</v>
      </c>
      <c r="CY165" s="21">
        <v>2</v>
      </c>
      <c r="CZ165" s="21"/>
      <c r="DA165" s="21"/>
      <c r="DB165" s="24" t="s">
        <v>1099</v>
      </c>
      <c r="DC165" s="21"/>
      <c r="DD165" s="21"/>
      <c r="DE165" s="21"/>
      <c r="DF165" s="21" t="s">
        <v>1315</v>
      </c>
      <c r="DG165" s="21"/>
      <c r="DH165" s="21"/>
      <c r="DI165" s="24" t="s">
        <v>377</v>
      </c>
      <c r="DJ165" s="21" t="s">
        <v>377</v>
      </c>
      <c r="DK165" s="21" t="s">
        <v>377</v>
      </c>
      <c r="DL165" s="21" t="s">
        <v>1316</v>
      </c>
      <c r="DM165" s="21" t="s">
        <v>1317</v>
      </c>
      <c r="DN165" s="21" t="s">
        <v>1317</v>
      </c>
      <c r="DO165" s="21" t="s">
        <v>1317</v>
      </c>
      <c r="DP165" s="26"/>
      <c r="DQ165" s="6"/>
      <c r="DR165" s="24">
        <v>210.4</v>
      </c>
      <c r="DS165" s="21">
        <v>82.5</v>
      </c>
      <c r="DT165" s="21">
        <v>82.3</v>
      </c>
      <c r="DU165" s="21">
        <v>113.6</v>
      </c>
      <c r="DV165" s="21">
        <v>89.1</v>
      </c>
      <c r="DW165" s="21">
        <v>111.1</v>
      </c>
      <c r="DX165" s="21">
        <v>85.1</v>
      </c>
      <c r="DY165" s="24">
        <v>0.1</v>
      </c>
      <c r="DZ165" s="21">
        <v>0.45</v>
      </c>
      <c r="EA165" s="21">
        <v>0.45</v>
      </c>
      <c r="EB165" s="21">
        <v>0.4</v>
      </c>
      <c r="EC165" s="21">
        <v>0.4</v>
      </c>
      <c r="ED165" s="21">
        <v>0.35</v>
      </c>
      <c r="EE165" s="21">
        <v>0.35</v>
      </c>
      <c r="EF165" s="78">
        <f t="shared" ref="EF165:EL165" si="748">DR165/DY165</f>
        <v>2104</v>
      </c>
      <c r="EG165" s="79">
        <f t="shared" si="748"/>
        <v>183.33333333333334</v>
      </c>
      <c r="EH165" s="79">
        <f t="shared" si="748"/>
        <v>182.88888888888889</v>
      </c>
      <c r="EI165" s="79">
        <f t="shared" si="748"/>
        <v>283.99999999999994</v>
      </c>
      <c r="EJ165" s="79">
        <f t="shared" si="748"/>
        <v>222.74999999999997</v>
      </c>
      <c r="EK165" s="79">
        <f t="shared" si="748"/>
        <v>317.42857142857144</v>
      </c>
      <c r="EL165" s="79">
        <f t="shared" si="748"/>
        <v>243.14285714285714</v>
      </c>
      <c r="EM165" s="24">
        <v>1</v>
      </c>
      <c r="EN165" s="21">
        <v>1</v>
      </c>
      <c r="EO165" s="21">
        <v>1</v>
      </c>
      <c r="EP165" s="21">
        <v>0</v>
      </c>
      <c r="EQ165" s="21">
        <v>0</v>
      </c>
      <c r="ER165" s="21">
        <v>0</v>
      </c>
      <c r="ES165" s="21">
        <v>0</v>
      </c>
      <c r="ET165" s="24">
        <v>282</v>
      </c>
      <c r="EU165" s="21">
        <v>306</v>
      </c>
      <c r="EV165" s="21">
        <v>293</v>
      </c>
      <c r="EW165" s="21">
        <v>314</v>
      </c>
      <c r="EX165" s="21">
        <v>359</v>
      </c>
      <c r="EY165" s="21">
        <v>355</v>
      </c>
      <c r="EZ165" s="21">
        <v>377</v>
      </c>
      <c r="FA165" s="24">
        <v>5.4</v>
      </c>
      <c r="FB165" s="21">
        <v>10</v>
      </c>
      <c r="FC165" s="21">
        <v>12</v>
      </c>
      <c r="FD165" s="21">
        <v>12</v>
      </c>
      <c r="FE165" s="21">
        <v>13.7</v>
      </c>
      <c r="FF165" s="21">
        <v>9</v>
      </c>
      <c r="FG165" s="21">
        <v>7.5</v>
      </c>
      <c r="FH165" s="24">
        <v>3</v>
      </c>
      <c r="FI165" s="21">
        <v>3</v>
      </c>
      <c r="FJ165" s="21">
        <v>3</v>
      </c>
      <c r="FK165" s="21">
        <v>8</v>
      </c>
      <c r="FL165" s="21">
        <v>15</v>
      </c>
      <c r="FM165" s="21">
        <v>15</v>
      </c>
      <c r="FN165" s="21">
        <v>15</v>
      </c>
      <c r="FO165" s="24">
        <v>58</v>
      </c>
      <c r="FP165" s="21">
        <v>76</v>
      </c>
      <c r="FQ165" s="21">
        <v>74</v>
      </c>
      <c r="FR165" s="21">
        <v>85</v>
      </c>
      <c r="FS165" s="21">
        <v>88</v>
      </c>
      <c r="FT165" s="21">
        <v>88</v>
      </c>
      <c r="FU165" s="21">
        <v>83</v>
      </c>
      <c r="FV165" s="24" t="s">
        <v>345</v>
      </c>
      <c r="FW165" s="21" t="s">
        <v>322</v>
      </c>
      <c r="FX165" s="21" t="s">
        <v>322</v>
      </c>
      <c r="FY165" s="21">
        <v>0</v>
      </c>
      <c r="FZ165" s="21">
        <v>0</v>
      </c>
      <c r="GA165" s="21">
        <v>0</v>
      </c>
      <c r="GB165" s="21">
        <v>0</v>
      </c>
      <c r="GC165" s="24">
        <v>96</v>
      </c>
      <c r="GD165" s="21">
        <v>71</v>
      </c>
      <c r="GE165" s="21">
        <v>66</v>
      </c>
      <c r="GF165" s="21">
        <v>31</v>
      </c>
      <c r="GG165" s="21">
        <v>60</v>
      </c>
      <c r="GH165" s="21">
        <v>53</v>
      </c>
      <c r="GI165" s="21">
        <v>58</v>
      </c>
      <c r="GJ165" s="24">
        <v>2740</v>
      </c>
      <c r="GK165" s="21">
        <v>1835</v>
      </c>
      <c r="GL165" s="21">
        <v>2310</v>
      </c>
      <c r="GM165" s="21">
        <v>2370</v>
      </c>
      <c r="GN165" s="21">
        <v>1180</v>
      </c>
      <c r="GO165" s="21">
        <v>3570</v>
      </c>
      <c r="GP165" s="21">
        <v>2570</v>
      </c>
      <c r="GQ165" s="6"/>
      <c r="GR165" s="24">
        <v>15</v>
      </c>
      <c r="GS165" s="21">
        <v>80</v>
      </c>
      <c r="GT165" s="24">
        <v>17</v>
      </c>
      <c r="GU165" s="21">
        <v>90</v>
      </c>
      <c r="GV165" s="24">
        <v>14</v>
      </c>
      <c r="GW165" s="21">
        <v>55</v>
      </c>
      <c r="GX165" s="24">
        <v>9</v>
      </c>
      <c r="GY165" s="21">
        <v>18</v>
      </c>
      <c r="GZ165" s="24">
        <v>10</v>
      </c>
      <c r="HA165" s="21">
        <v>45</v>
      </c>
      <c r="HB165" s="24">
        <v>8</v>
      </c>
      <c r="HC165" s="21">
        <v>18</v>
      </c>
      <c r="HD165" s="24">
        <v>9</v>
      </c>
      <c r="HE165" s="21">
        <v>18</v>
      </c>
      <c r="HF165" s="6"/>
      <c r="HG165" s="21">
        <v>73</v>
      </c>
      <c r="HH165" s="21">
        <v>68</v>
      </c>
      <c r="HI165" s="21">
        <v>72</v>
      </c>
      <c r="HJ165" s="21">
        <v>38</v>
      </c>
      <c r="HK165" s="21">
        <v>1</v>
      </c>
      <c r="HL165" s="21">
        <v>81.7</v>
      </c>
      <c r="HM165" s="21">
        <v>1</v>
      </c>
      <c r="HN165" s="21">
        <v>20</v>
      </c>
      <c r="HO165" s="21">
        <v>31.09</v>
      </c>
      <c r="HP165" s="21">
        <v>19.88</v>
      </c>
      <c r="HQ165" s="21">
        <v>3.18</v>
      </c>
      <c r="HR165" s="21">
        <v>139</v>
      </c>
      <c r="HS165" s="21">
        <v>20.7</v>
      </c>
      <c r="HT165" s="21">
        <v>10</v>
      </c>
      <c r="HU165" s="21">
        <v>3</v>
      </c>
      <c r="HV165" s="6"/>
    </row>
    <row r="166" spans="1:239" ht="15.75" customHeight="1" x14ac:dyDescent="0.3">
      <c r="A166" s="51">
        <v>147</v>
      </c>
      <c r="B166" s="21" t="s">
        <v>269</v>
      </c>
      <c r="C166" s="22">
        <v>41428</v>
      </c>
      <c r="D166" s="22">
        <v>41428</v>
      </c>
      <c r="E166" s="21">
        <f t="shared" si="714"/>
        <v>0</v>
      </c>
      <c r="F166" s="21"/>
      <c r="G166" s="21" t="s">
        <v>440</v>
      </c>
      <c r="H166" s="23">
        <v>11980</v>
      </c>
      <c r="I166" s="21">
        <v>80</v>
      </c>
      <c r="J166" s="21">
        <v>165</v>
      </c>
      <c r="K166" s="21">
        <v>100</v>
      </c>
      <c r="L166" s="21" t="s">
        <v>1318</v>
      </c>
      <c r="M166" s="21">
        <v>49</v>
      </c>
      <c r="N166" s="21">
        <v>43.8</v>
      </c>
      <c r="O166" s="21">
        <v>4</v>
      </c>
      <c r="P166" s="21" t="s">
        <v>794</v>
      </c>
      <c r="Q166" s="21">
        <v>1</v>
      </c>
      <c r="R166" s="21">
        <v>9</v>
      </c>
      <c r="S166" s="21" t="s">
        <v>548</v>
      </c>
      <c r="T166" s="21">
        <v>2</v>
      </c>
      <c r="U166" s="21">
        <v>0</v>
      </c>
      <c r="V166" s="21">
        <v>1</v>
      </c>
      <c r="W166" s="21">
        <v>0</v>
      </c>
      <c r="X166" s="6"/>
      <c r="Y166" s="24" t="s">
        <v>884</v>
      </c>
      <c r="Z166" s="21" t="s">
        <v>563</v>
      </c>
      <c r="AA166" s="25">
        <v>2</v>
      </c>
      <c r="AB166" s="25" t="s">
        <v>1010</v>
      </c>
      <c r="AC166" s="21" t="s">
        <v>249</v>
      </c>
      <c r="AD166" s="21"/>
      <c r="AE166" s="21" t="s">
        <v>246</v>
      </c>
      <c r="AF166" s="21" t="s">
        <v>248</v>
      </c>
      <c r="AG166" s="21" t="s">
        <v>249</v>
      </c>
      <c r="AH166" s="21" t="s">
        <v>249</v>
      </c>
      <c r="AI166" s="21" t="s">
        <v>249</v>
      </c>
      <c r="AJ166" s="21" t="s">
        <v>249</v>
      </c>
      <c r="AK166" s="21">
        <v>0.95</v>
      </c>
      <c r="AL166" s="6"/>
      <c r="AM166" s="26" t="s">
        <v>250</v>
      </c>
      <c r="AN166" s="26" t="s">
        <v>274</v>
      </c>
      <c r="AO166" s="27">
        <v>0.95</v>
      </c>
      <c r="AP166" s="21">
        <v>1</v>
      </c>
      <c r="AQ166" s="21">
        <v>1.95</v>
      </c>
      <c r="AR166" s="21">
        <v>0.83</v>
      </c>
      <c r="AS166" s="21">
        <v>0.44</v>
      </c>
      <c r="AT166" s="21">
        <v>0.27</v>
      </c>
      <c r="AU166" s="21">
        <v>0.14000000000000001</v>
      </c>
      <c r="AV166" s="21"/>
      <c r="AW166" s="21"/>
      <c r="AX166" s="28">
        <f t="shared" si="715"/>
        <v>5.2631578947368585E-2</v>
      </c>
      <c r="AY166" s="28">
        <f t="shared" si="716"/>
        <v>0.4327007988227578</v>
      </c>
      <c r="AZ166" s="28">
        <f t="shared" si="717"/>
        <v>2.6620204685003923E-2</v>
      </c>
      <c r="BA166" s="28">
        <f t="shared" ref="BA166:BB166" si="749">LOGEST(AP166:AQ166,AP$5:AQ$5)-1</f>
        <v>0.94999999999999973</v>
      </c>
      <c r="BB166" s="28">
        <f t="shared" si="749"/>
        <v>-0.57435897435897443</v>
      </c>
      <c r="BC166" s="28">
        <f t="shared" si="719"/>
        <v>-8.8956642085570192E-2</v>
      </c>
      <c r="BD166" s="28">
        <f t="shared" ref="BD166:BF166" si="750">((AP166/AO166)*100)-100</f>
        <v>5.2631578947368354</v>
      </c>
      <c r="BE166" s="28">
        <f t="shared" si="750"/>
        <v>95</v>
      </c>
      <c r="BF166" s="28">
        <f t="shared" si="750"/>
        <v>-57.435897435897438</v>
      </c>
      <c r="BG166" s="28">
        <f t="shared" si="721"/>
        <v>105.26315789473685</v>
      </c>
      <c r="BH166" s="28">
        <f t="shared" si="722"/>
        <v>-12.631578947368411</v>
      </c>
      <c r="BI166" s="28">
        <f t="shared" si="723"/>
        <v>-17</v>
      </c>
      <c r="BJ166" s="3">
        <f t="shared" ref="BJ166:BL166" si="751">AP166-AO166</f>
        <v>5.0000000000000044E-2</v>
      </c>
      <c r="BK166" s="3">
        <f t="shared" si="751"/>
        <v>0.95</v>
      </c>
      <c r="BL166" s="3">
        <f t="shared" si="751"/>
        <v>-1.1200000000000001</v>
      </c>
      <c r="BM166" s="3">
        <f t="shared" si="725"/>
        <v>1</v>
      </c>
      <c r="BN166" s="3">
        <f t="shared" si="726"/>
        <v>-0.12</v>
      </c>
      <c r="BO166" s="3">
        <f t="shared" si="727"/>
        <v>-0.17000000000000004</v>
      </c>
      <c r="BP166" s="24">
        <v>103.7</v>
      </c>
      <c r="BQ166" s="21">
        <v>173.5</v>
      </c>
      <c r="BR166" s="21"/>
      <c r="BS166" s="21"/>
      <c r="BT166" s="21"/>
      <c r="BU166" s="21"/>
      <c r="BV166" s="21"/>
      <c r="BW166" s="24">
        <v>36</v>
      </c>
      <c r="BX166" s="21">
        <v>37</v>
      </c>
      <c r="BY166" s="21">
        <v>35</v>
      </c>
      <c r="BZ166" s="21">
        <v>35.6</v>
      </c>
      <c r="CA166" s="21">
        <v>35</v>
      </c>
      <c r="CB166" s="21">
        <v>36</v>
      </c>
      <c r="CC166" s="21">
        <v>36.9</v>
      </c>
      <c r="CD166" s="21"/>
      <c r="CE166" s="21"/>
      <c r="CF166" s="6"/>
      <c r="CG166" s="24" t="s">
        <v>1319</v>
      </c>
      <c r="CH166" s="21"/>
      <c r="CI166" s="21"/>
      <c r="CJ166" s="21"/>
      <c r="CK166" s="21"/>
      <c r="CL166" s="21"/>
      <c r="CM166" s="21"/>
      <c r="CN166" s="24" t="s">
        <v>280</v>
      </c>
      <c r="CO166" s="21"/>
      <c r="CP166" s="21"/>
      <c r="CQ166" s="21"/>
      <c r="CR166" s="21"/>
      <c r="CS166" s="21"/>
      <c r="CT166" s="21"/>
      <c r="CU166" s="24">
        <v>2</v>
      </c>
      <c r="CV166" s="21"/>
      <c r="CW166" s="21"/>
      <c r="CX166" s="21"/>
      <c r="CY166" s="21"/>
      <c r="CZ166" s="21"/>
      <c r="DA166" s="21"/>
      <c r="DB166" s="24" t="s">
        <v>1320</v>
      </c>
      <c r="DC166" s="21"/>
      <c r="DD166" s="21"/>
      <c r="DE166" s="21"/>
      <c r="DF166" s="21"/>
      <c r="DG166" s="21"/>
      <c r="DH166" s="21"/>
      <c r="DI166" s="24" t="s">
        <v>255</v>
      </c>
      <c r="DJ166" s="21" t="s">
        <v>255</v>
      </c>
      <c r="DK166" s="21" t="s">
        <v>255</v>
      </c>
      <c r="DL166" s="21" t="s">
        <v>255</v>
      </c>
      <c r="DM166" s="21" t="s">
        <v>1106</v>
      </c>
      <c r="DN166" s="21"/>
      <c r="DO166" s="21"/>
      <c r="DP166" s="26"/>
      <c r="DQ166" s="6"/>
      <c r="DR166" s="24">
        <v>103</v>
      </c>
      <c r="DS166" s="21">
        <v>105.2</v>
      </c>
      <c r="DT166" s="21">
        <v>114.2</v>
      </c>
      <c r="DU166" s="21">
        <v>99</v>
      </c>
      <c r="DV166" s="21">
        <v>80</v>
      </c>
      <c r="DW166" s="21"/>
      <c r="DX166" s="21"/>
      <c r="DY166" s="24">
        <v>0.35</v>
      </c>
      <c r="DZ166" s="21">
        <v>0.35</v>
      </c>
      <c r="EA166" s="21">
        <v>0.3</v>
      </c>
      <c r="EB166" s="21">
        <v>0.3</v>
      </c>
      <c r="EC166" s="21">
        <v>0.3</v>
      </c>
      <c r="ED166" s="21"/>
      <c r="EE166" s="21"/>
      <c r="EF166" s="78">
        <f t="shared" ref="EF166:EJ166" si="752">DR166/DY166</f>
        <v>294.28571428571428</v>
      </c>
      <c r="EG166" s="79">
        <f t="shared" si="752"/>
        <v>300.57142857142861</v>
      </c>
      <c r="EH166" s="79">
        <f t="shared" si="752"/>
        <v>380.66666666666669</v>
      </c>
      <c r="EI166" s="79">
        <f t="shared" si="752"/>
        <v>330</v>
      </c>
      <c r="EJ166" s="79">
        <f t="shared" si="752"/>
        <v>266.66666666666669</v>
      </c>
      <c r="EK166" s="79"/>
      <c r="EL166" s="79"/>
      <c r="EM166" s="24">
        <v>0</v>
      </c>
      <c r="EN166" s="21">
        <v>0</v>
      </c>
      <c r="EO166" s="21">
        <v>0</v>
      </c>
      <c r="EP166" s="21">
        <v>0</v>
      </c>
      <c r="EQ166" s="21">
        <v>0</v>
      </c>
      <c r="ER166" s="21"/>
      <c r="ES166" s="21"/>
      <c r="ET166" s="24">
        <v>210</v>
      </c>
      <c r="EU166" s="21">
        <v>195</v>
      </c>
      <c r="EV166" s="21">
        <v>174</v>
      </c>
      <c r="EW166" s="21">
        <v>184</v>
      </c>
      <c r="EX166" s="21">
        <v>199</v>
      </c>
      <c r="EY166" s="21"/>
      <c r="EZ166" s="21"/>
      <c r="FA166" s="24">
        <v>9</v>
      </c>
      <c r="FB166" s="21">
        <v>10.6</v>
      </c>
      <c r="FC166" s="21">
        <v>11.7</v>
      </c>
      <c r="FD166" s="21">
        <v>11.7</v>
      </c>
      <c r="FE166" s="21">
        <v>11.7</v>
      </c>
      <c r="FF166" s="21"/>
      <c r="FG166" s="21"/>
      <c r="FH166" s="24">
        <v>15</v>
      </c>
      <c r="FI166" s="21">
        <v>15</v>
      </c>
      <c r="FJ166" s="21">
        <v>15</v>
      </c>
      <c r="FK166" s="21">
        <v>15</v>
      </c>
      <c r="FL166" s="21">
        <v>15</v>
      </c>
      <c r="FM166" s="21"/>
      <c r="FN166" s="21"/>
      <c r="FO166" s="24">
        <v>80</v>
      </c>
      <c r="FP166" s="21">
        <v>75</v>
      </c>
      <c r="FQ166" s="21">
        <v>97</v>
      </c>
      <c r="FR166" s="21">
        <v>84</v>
      </c>
      <c r="FS166" s="21">
        <v>93</v>
      </c>
      <c r="FT166" s="21"/>
      <c r="FU166" s="21"/>
      <c r="FV166" s="24">
        <v>0</v>
      </c>
      <c r="FW166" s="21">
        <v>0</v>
      </c>
      <c r="FX166" s="21">
        <v>0</v>
      </c>
      <c r="FY166" s="21">
        <v>0</v>
      </c>
      <c r="FZ166" s="21">
        <v>0</v>
      </c>
      <c r="GA166" s="21"/>
      <c r="GB166" s="21"/>
      <c r="GC166" s="24">
        <v>67</v>
      </c>
      <c r="GD166" s="21">
        <v>47</v>
      </c>
      <c r="GE166" s="21">
        <v>37</v>
      </c>
      <c r="GF166" s="21">
        <v>30</v>
      </c>
      <c r="GG166" s="21">
        <v>26</v>
      </c>
      <c r="GH166" s="21"/>
      <c r="GI166" s="21"/>
      <c r="GJ166" s="24">
        <v>890</v>
      </c>
      <c r="GK166" s="21">
        <v>1065</v>
      </c>
      <c r="GL166" s="21">
        <v>1475</v>
      </c>
      <c r="GM166" s="21">
        <v>1800</v>
      </c>
      <c r="GN166" s="21">
        <v>1260</v>
      </c>
      <c r="GO166" s="21"/>
      <c r="GP166" s="21"/>
      <c r="GQ166" s="6"/>
      <c r="GR166" s="24">
        <v>9</v>
      </c>
      <c r="GS166" s="21">
        <v>18</v>
      </c>
      <c r="GT166" s="24">
        <v>9</v>
      </c>
      <c r="GU166" s="21">
        <v>18</v>
      </c>
      <c r="GV166" s="24">
        <v>8</v>
      </c>
      <c r="GW166" s="21">
        <v>18</v>
      </c>
      <c r="GX166" s="24">
        <v>8</v>
      </c>
      <c r="GY166" s="21">
        <v>18</v>
      </c>
      <c r="GZ166" s="24">
        <v>9</v>
      </c>
      <c r="HA166" s="21">
        <v>18</v>
      </c>
      <c r="HB166" s="24"/>
      <c r="HC166" s="21"/>
      <c r="HD166" s="24"/>
      <c r="HE166" s="21"/>
      <c r="HF166" s="6"/>
      <c r="HG166" s="21">
        <v>80</v>
      </c>
      <c r="HH166" s="21">
        <v>74</v>
      </c>
      <c r="HI166" s="21">
        <v>93</v>
      </c>
      <c r="HJ166" s="21">
        <v>37</v>
      </c>
      <c r="HK166" s="21">
        <v>2</v>
      </c>
      <c r="HL166" s="21">
        <v>93.4</v>
      </c>
      <c r="HM166" s="21">
        <v>0.35</v>
      </c>
      <c r="HN166" s="21">
        <v>10</v>
      </c>
      <c r="HO166" s="21">
        <v>19.32</v>
      </c>
      <c r="HP166" s="21">
        <v>19</v>
      </c>
      <c r="HQ166" s="21">
        <v>3.16</v>
      </c>
      <c r="HR166" s="21">
        <v>134.4</v>
      </c>
      <c r="HS166" s="21">
        <v>26.1</v>
      </c>
      <c r="HT166" s="21">
        <v>10.6</v>
      </c>
      <c r="HU166" s="21">
        <v>15</v>
      </c>
      <c r="HV166" s="6"/>
    </row>
    <row r="167" spans="1:239" ht="15.75" customHeight="1" x14ac:dyDescent="0.3">
      <c r="A167" s="3">
        <v>148</v>
      </c>
      <c r="B167" s="21" t="s">
        <v>874</v>
      </c>
      <c r="C167" s="22">
        <v>41425</v>
      </c>
      <c r="D167" s="22">
        <v>41428</v>
      </c>
      <c r="E167" s="21">
        <f t="shared" si="714"/>
        <v>3</v>
      </c>
      <c r="F167" s="21" t="s">
        <v>240</v>
      </c>
      <c r="G167" s="21" t="s">
        <v>440</v>
      </c>
      <c r="H167" s="23">
        <v>14560</v>
      </c>
      <c r="I167" s="21">
        <v>74</v>
      </c>
      <c r="J167" s="21">
        <v>174</v>
      </c>
      <c r="K167" s="21">
        <v>80</v>
      </c>
      <c r="L167" s="21" t="s">
        <v>1273</v>
      </c>
      <c r="M167" s="21">
        <v>94</v>
      </c>
      <c r="N167" s="21">
        <v>97.6</v>
      </c>
      <c r="O167" s="21">
        <v>8</v>
      </c>
      <c r="P167" s="21" t="s">
        <v>548</v>
      </c>
      <c r="Q167" s="21">
        <v>2</v>
      </c>
      <c r="R167" s="21">
        <v>8</v>
      </c>
      <c r="S167" s="21" t="s">
        <v>548</v>
      </c>
      <c r="T167" s="21">
        <v>2</v>
      </c>
      <c r="U167" s="21">
        <v>7</v>
      </c>
      <c r="V167" s="21">
        <v>4</v>
      </c>
      <c r="W167" s="21">
        <v>1</v>
      </c>
      <c r="X167" s="6"/>
      <c r="Y167" s="24" t="s">
        <v>884</v>
      </c>
      <c r="Z167" s="21" t="s">
        <v>497</v>
      </c>
      <c r="AA167" s="25">
        <v>2</v>
      </c>
      <c r="AB167" s="25" t="s">
        <v>1010</v>
      </c>
      <c r="AC167" s="21" t="s">
        <v>249</v>
      </c>
      <c r="AD167" s="21"/>
      <c r="AE167" s="21" t="s">
        <v>246</v>
      </c>
      <c r="AF167" s="21" t="s">
        <v>248</v>
      </c>
      <c r="AG167" s="21" t="s">
        <v>246</v>
      </c>
      <c r="AH167" s="21" t="s">
        <v>246</v>
      </c>
      <c r="AI167" s="21" t="s">
        <v>246</v>
      </c>
      <c r="AJ167" s="21" t="s">
        <v>246</v>
      </c>
      <c r="AK167" s="21">
        <v>10</v>
      </c>
      <c r="AL167" s="6"/>
      <c r="AM167" s="26" t="s">
        <v>250</v>
      </c>
      <c r="AN167" s="26" t="s">
        <v>274</v>
      </c>
      <c r="AO167" s="27">
        <v>10</v>
      </c>
      <c r="AP167" s="21">
        <v>11.02</v>
      </c>
      <c r="AQ167" s="21">
        <v>16.41</v>
      </c>
      <c r="AR167" s="21">
        <v>10.09</v>
      </c>
      <c r="AS167" s="21">
        <v>7.84</v>
      </c>
      <c r="AT167" s="21">
        <v>6.68</v>
      </c>
      <c r="AU167" s="21">
        <v>5.81</v>
      </c>
      <c r="AV167" s="21"/>
      <c r="AW167" s="21"/>
      <c r="AX167" s="28">
        <f t="shared" si="715"/>
        <v>0.10199999999999987</v>
      </c>
      <c r="AY167" s="28">
        <f t="shared" si="716"/>
        <v>0.28101522239198995</v>
      </c>
      <c r="AZ167" s="28">
        <f t="shared" si="717"/>
        <v>4.34221421668739E-2</v>
      </c>
      <c r="BA167" s="28">
        <f t="shared" ref="BA167:BB167" si="753">LOGEST(AP167:AQ167,AP$5:AQ$5)-1</f>
        <v>0.48911070780399246</v>
      </c>
      <c r="BB167" s="28">
        <f t="shared" si="753"/>
        <v>-0.38513101767215097</v>
      </c>
      <c r="BC167" s="28">
        <f t="shared" si="719"/>
        <v>-4.3125930186765027E-2</v>
      </c>
      <c r="BD167" s="28">
        <f t="shared" ref="BD167:BF167" si="754">((AP167/AO167)*100)-100</f>
        <v>10.199999999999989</v>
      </c>
      <c r="BE167" s="28">
        <f t="shared" si="754"/>
        <v>48.911070780399285</v>
      </c>
      <c r="BF167" s="28">
        <f t="shared" si="754"/>
        <v>-38.513101767215119</v>
      </c>
      <c r="BG167" s="28">
        <f t="shared" si="721"/>
        <v>64.099999999999994</v>
      </c>
      <c r="BH167" s="28">
        <f t="shared" si="722"/>
        <v>0.89999999999999147</v>
      </c>
      <c r="BI167" s="28">
        <f t="shared" si="723"/>
        <v>-8.4392014519056175</v>
      </c>
      <c r="BJ167" s="3">
        <f t="shared" ref="BJ167:BL167" si="755">AP167-AO167</f>
        <v>1.0199999999999996</v>
      </c>
      <c r="BK167" s="3">
        <f t="shared" si="755"/>
        <v>5.3900000000000006</v>
      </c>
      <c r="BL167" s="3">
        <f t="shared" si="755"/>
        <v>-6.32</v>
      </c>
      <c r="BM167" s="3">
        <f t="shared" si="725"/>
        <v>6.41</v>
      </c>
      <c r="BN167" s="3">
        <f t="shared" si="726"/>
        <v>8.9999999999999858E-2</v>
      </c>
      <c r="BO167" s="3">
        <f t="shared" si="727"/>
        <v>-0.92999999999999972</v>
      </c>
      <c r="BP167" s="24">
        <v>165.4</v>
      </c>
      <c r="BQ167" s="21">
        <v>169.7</v>
      </c>
      <c r="BR167" s="21">
        <v>133.6</v>
      </c>
      <c r="BS167" s="21">
        <v>118.3</v>
      </c>
      <c r="BT167" s="21">
        <v>97.7</v>
      </c>
      <c r="BU167" s="21"/>
      <c r="BV167" s="21"/>
      <c r="BW167" s="24">
        <v>37</v>
      </c>
      <c r="BX167" s="21">
        <v>36</v>
      </c>
      <c r="BY167" s="21">
        <v>36</v>
      </c>
      <c r="BZ167" s="21">
        <v>37</v>
      </c>
      <c r="CA167" s="21">
        <v>36</v>
      </c>
      <c r="CB167" s="21">
        <v>36.6</v>
      </c>
      <c r="CC167" s="21">
        <v>36.4</v>
      </c>
      <c r="CD167" s="21"/>
      <c r="CE167" s="21"/>
      <c r="CF167" s="6"/>
      <c r="CG167" s="24" t="s">
        <v>1321</v>
      </c>
      <c r="CH167" s="21"/>
      <c r="CI167" s="21"/>
      <c r="CJ167" s="21"/>
      <c r="CK167" s="21"/>
      <c r="CL167" s="21"/>
      <c r="CM167" s="21"/>
      <c r="CN167" s="24" t="s">
        <v>537</v>
      </c>
      <c r="CO167" s="21"/>
      <c r="CP167" s="21"/>
      <c r="CQ167" s="21"/>
      <c r="CR167" s="21"/>
      <c r="CS167" s="21"/>
      <c r="CT167" s="21"/>
      <c r="CU167" s="24">
        <v>2</v>
      </c>
      <c r="CV167" s="21"/>
      <c r="CW167" s="21"/>
      <c r="CX167" s="21"/>
      <c r="CY167" s="21"/>
      <c r="CZ167" s="21"/>
      <c r="DA167" s="21"/>
      <c r="DB167" s="24" t="s">
        <v>1322</v>
      </c>
      <c r="DC167" s="21"/>
      <c r="DD167" s="21"/>
      <c r="DE167" s="21"/>
      <c r="DF167" s="21"/>
      <c r="DG167" s="21"/>
      <c r="DH167" s="21"/>
      <c r="DI167" s="24" t="s">
        <v>1323</v>
      </c>
      <c r="DJ167" s="21" t="s">
        <v>1324</v>
      </c>
      <c r="DK167" s="21" t="s">
        <v>1324</v>
      </c>
      <c r="DL167" s="21" t="s">
        <v>1325</v>
      </c>
      <c r="DM167" s="21" t="s">
        <v>352</v>
      </c>
      <c r="DN167" s="21"/>
      <c r="DO167" s="21"/>
      <c r="DP167" s="26"/>
      <c r="DQ167" s="6"/>
      <c r="DR167" s="24">
        <v>132.5</v>
      </c>
      <c r="DS167" s="21">
        <v>83</v>
      </c>
      <c r="DT167" s="21">
        <v>74</v>
      </c>
      <c r="DU167" s="21">
        <v>136</v>
      </c>
      <c r="DV167" s="21">
        <v>85.5</v>
      </c>
      <c r="DW167" s="21"/>
      <c r="DX167" s="21"/>
      <c r="DY167" s="24">
        <v>0.7</v>
      </c>
      <c r="DZ167" s="21">
        <v>0.5</v>
      </c>
      <c r="EA167" s="21">
        <v>0.55000000000000004</v>
      </c>
      <c r="EB167" s="21">
        <v>0.4</v>
      </c>
      <c r="EC167" s="21">
        <v>0.4</v>
      </c>
      <c r="ED167" s="21"/>
      <c r="EE167" s="21"/>
      <c r="EF167" s="78">
        <f t="shared" ref="EF167:EJ167" si="756">DR167/DY167</f>
        <v>189.28571428571431</v>
      </c>
      <c r="EG167" s="79">
        <f t="shared" si="756"/>
        <v>166</v>
      </c>
      <c r="EH167" s="79">
        <f t="shared" si="756"/>
        <v>134.54545454545453</v>
      </c>
      <c r="EI167" s="79">
        <f t="shared" si="756"/>
        <v>340</v>
      </c>
      <c r="EJ167" s="79">
        <f t="shared" si="756"/>
        <v>213.75</v>
      </c>
      <c r="EK167" s="79"/>
      <c r="EL167" s="79"/>
      <c r="EM167" s="24">
        <v>1</v>
      </c>
      <c r="EN167" s="21">
        <v>1</v>
      </c>
      <c r="EO167" s="21">
        <v>1</v>
      </c>
      <c r="EP167" s="21">
        <v>1</v>
      </c>
      <c r="EQ167" s="21">
        <v>0</v>
      </c>
      <c r="ER167" s="21"/>
      <c r="ES167" s="21"/>
      <c r="ET167" s="24">
        <v>317</v>
      </c>
      <c r="EU167" s="21">
        <v>177</v>
      </c>
      <c r="EV167" s="21">
        <v>191</v>
      </c>
      <c r="EW167" s="21">
        <v>196</v>
      </c>
      <c r="EX167" s="21">
        <v>280</v>
      </c>
      <c r="EY167" s="21"/>
      <c r="EZ167" s="21"/>
      <c r="FA167" s="24">
        <v>6.5</v>
      </c>
      <c r="FB167" s="21">
        <v>8.5</v>
      </c>
      <c r="FC167" s="21">
        <v>7.2</v>
      </c>
      <c r="FD167" s="21">
        <v>8.1</v>
      </c>
      <c r="FE167" s="21">
        <v>7.2</v>
      </c>
      <c r="FF167" s="21"/>
      <c r="FG167" s="21"/>
      <c r="FH167" s="24">
        <v>3</v>
      </c>
      <c r="FI167" s="21">
        <v>3</v>
      </c>
      <c r="FJ167" s="21">
        <v>11</v>
      </c>
      <c r="FK167" s="21">
        <v>14</v>
      </c>
      <c r="FL167" s="21">
        <v>15</v>
      </c>
      <c r="FM167" s="21"/>
      <c r="FN167" s="21"/>
      <c r="FO167" s="24">
        <v>65</v>
      </c>
      <c r="FP167" s="21">
        <v>70</v>
      </c>
      <c r="FQ167" s="21">
        <v>82</v>
      </c>
      <c r="FR167" s="21">
        <v>67</v>
      </c>
      <c r="FS167" s="21">
        <v>76</v>
      </c>
      <c r="FT167" s="21"/>
      <c r="FU167" s="21"/>
      <c r="FV167" s="24" t="s">
        <v>438</v>
      </c>
      <c r="FW167" s="21" t="s">
        <v>296</v>
      </c>
      <c r="FX167" s="21" t="s">
        <v>310</v>
      </c>
      <c r="FY167" s="21">
        <v>0</v>
      </c>
      <c r="FZ167" s="21">
        <v>0</v>
      </c>
      <c r="GA167" s="21"/>
      <c r="GB167" s="21"/>
      <c r="GC167" s="24">
        <v>474</v>
      </c>
      <c r="GD167" s="21">
        <v>321</v>
      </c>
      <c r="GE167" s="21">
        <v>377</v>
      </c>
      <c r="GF167" s="21">
        <v>276</v>
      </c>
      <c r="GG167" s="21">
        <v>380</v>
      </c>
      <c r="GH167" s="21"/>
      <c r="GI167" s="21"/>
      <c r="GJ167" s="24">
        <v>1000</v>
      </c>
      <c r="GK167" s="21">
        <v>1410</v>
      </c>
      <c r="GL167" s="21">
        <v>630</v>
      </c>
      <c r="GM167" s="21">
        <v>305</v>
      </c>
      <c r="GN167" s="21">
        <v>25</v>
      </c>
      <c r="GO167" s="21"/>
      <c r="GP167" s="21"/>
      <c r="GQ167" s="6"/>
      <c r="GR167" s="24">
        <v>17</v>
      </c>
      <c r="GS167" s="21">
        <v>90</v>
      </c>
      <c r="GT167" s="24">
        <v>17</v>
      </c>
      <c r="GU167" s="21">
        <v>90</v>
      </c>
      <c r="GV167" s="24">
        <v>15</v>
      </c>
      <c r="GW167" s="21">
        <v>80</v>
      </c>
      <c r="GX167" s="24">
        <v>10</v>
      </c>
      <c r="GY167" s="21">
        <v>45</v>
      </c>
      <c r="GZ167" s="24">
        <v>9</v>
      </c>
      <c r="HA167" s="21">
        <v>18</v>
      </c>
      <c r="HB167" s="24"/>
      <c r="HC167" s="21"/>
      <c r="HD167" s="24"/>
      <c r="HE167" s="21"/>
      <c r="HF167" s="6"/>
      <c r="HG167" s="21">
        <v>74</v>
      </c>
      <c r="HH167" s="21">
        <v>91</v>
      </c>
      <c r="HI167" s="21">
        <v>145</v>
      </c>
      <c r="HJ167" s="21">
        <v>37</v>
      </c>
      <c r="HK167" s="21">
        <v>1</v>
      </c>
      <c r="HL167" s="21">
        <v>65.5</v>
      </c>
      <c r="HM167" s="21">
        <v>0.7</v>
      </c>
      <c r="HN167" s="21">
        <v>5</v>
      </c>
      <c r="HO167" s="21">
        <v>110.36</v>
      </c>
      <c r="HP167" s="21">
        <v>24.95</v>
      </c>
      <c r="HQ167" s="21">
        <v>2.8</v>
      </c>
      <c r="HR167" s="21">
        <v>138</v>
      </c>
      <c r="HS167" s="21">
        <v>21.3</v>
      </c>
      <c r="HT167" s="21">
        <v>8.5</v>
      </c>
      <c r="HU167" s="21">
        <v>3</v>
      </c>
      <c r="HV167" s="6"/>
    </row>
    <row r="168" spans="1:239" ht="15.75" customHeight="1" x14ac:dyDescent="0.3">
      <c r="A168" s="51">
        <v>149</v>
      </c>
      <c r="B168" s="21" t="s">
        <v>635</v>
      </c>
      <c r="C168" s="22">
        <v>41431</v>
      </c>
      <c r="D168" s="22">
        <v>41432</v>
      </c>
      <c r="E168" s="21">
        <f t="shared" si="714"/>
        <v>1</v>
      </c>
      <c r="F168" s="21"/>
      <c r="G168" s="21" t="s">
        <v>440</v>
      </c>
      <c r="H168" s="23">
        <v>15271</v>
      </c>
      <c r="I168" s="21">
        <v>72</v>
      </c>
      <c r="J168" s="21">
        <v>153</v>
      </c>
      <c r="K168" s="21">
        <v>73</v>
      </c>
      <c r="L168" s="21" t="s">
        <v>1326</v>
      </c>
      <c r="M168" s="21">
        <v>46</v>
      </c>
      <c r="N168" s="21">
        <v>37</v>
      </c>
      <c r="O168" s="21">
        <v>5</v>
      </c>
      <c r="P168" s="21" t="s">
        <v>893</v>
      </c>
      <c r="Q168" s="21">
        <v>1</v>
      </c>
      <c r="R168" s="21">
        <v>15</v>
      </c>
      <c r="S168" s="21" t="s">
        <v>272</v>
      </c>
      <c r="T168" s="21">
        <v>1</v>
      </c>
      <c r="U168" s="21">
        <v>0</v>
      </c>
      <c r="V168" s="21">
        <v>2</v>
      </c>
      <c r="W168" s="21">
        <v>0</v>
      </c>
      <c r="X168" s="6"/>
      <c r="Y168" s="24" t="s">
        <v>884</v>
      </c>
      <c r="Z168" s="21" t="s">
        <v>980</v>
      </c>
      <c r="AA168" s="25">
        <v>2</v>
      </c>
      <c r="AB168" s="25" t="s">
        <v>486</v>
      </c>
      <c r="AC168" s="21" t="s">
        <v>249</v>
      </c>
      <c r="AD168" s="21"/>
      <c r="AE168" s="21" t="s">
        <v>249</v>
      </c>
      <c r="AF168" s="21"/>
      <c r="AG168" s="21" t="s">
        <v>249</v>
      </c>
      <c r="AH168" s="21" t="s">
        <v>249</v>
      </c>
      <c r="AI168" s="21" t="s">
        <v>246</v>
      </c>
      <c r="AJ168" s="21" t="s">
        <v>246</v>
      </c>
      <c r="AK168" s="21">
        <v>6.08</v>
      </c>
      <c r="AL168" s="6"/>
      <c r="AM168" s="26" t="s">
        <v>1327</v>
      </c>
      <c r="AN168" s="26" t="s">
        <v>1328</v>
      </c>
      <c r="AO168" s="27">
        <v>6.08</v>
      </c>
      <c r="AP168" s="21">
        <v>7.69</v>
      </c>
      <c r="AQ168" s="21">
        <v>7.11</v>
      </c>
      <c r="AR168" s="21">
        <v>6</v>
      </c>
      <c r="AS168" s="21">
        <v>52.2</v>
      </c>
      <c r="AT168" s="21">
        <v>72</v>
      </c>
      <c r="AU168" s="21">
        <v>36.61</v>
      </c>
      <c r="AV168" s="21"/>
      <c r="AW168" s="21"/>
      <c r="AX168" s="28">
        <f t="shared" si="715"/>
        <v>0.26480263157894735</v>
      </c>
      <c r="AY168" s="28">
        <f t="shared" si="716"/>
        <v>8.1391647247583521E-2</v>
      </c>
      <c r="AZ168" s="28">
        <f t="shared" si="717"/>
        <v>-1.1745894000393164E-2</v>
      </c>
      <c r="BA168" s="28">
        <f t="shared" ref="BA168:BB168" si="757">LOGEST(AP168:AQ168,AP$5:AQ$5)-1</f>
        <v>-7.5422626788036462E-2</v>
      </c>
      <c r="BB168" s="28">
        <f t="shared" si="757"/>
        <v>-0.1561181434599157</v>
      </c>
      <c r="BC168" s="28">
        <f t="shared" si="719"/>
        <v>-0.11669140713957371</v>
      </c>
      <c r="BD168" s="28">
        <f t="shared" ref="BD168:BF168" si="758">((AP168/AO168)*100)-100</f>
        <v>26.48026315789474</v>
      </c>
      <c r="BE168" s="28">
        <f t="shared" si="758"/>
        <v>-7.5422626788036524</v>
      </c>
      <c r="BF168" s="28">
        <f t="shared" si="758"/>
        <v>-15.611814345991576</v>
      </c>
      <c r="BG168" s="28">
        <f t="shared" si="721"/>
        <v>16.940789473684205</v>
      </c>
      <c r="BH168" s="28">
        <f t="shared" si="722"/>
        <v>-1.3157894736842195</v>
      </c>
      <c r="BI168" s="28">
        <f t="shared" si="723"/>
        <v>-21.976592977893375</v>
      </c>
      <c r="BJ168" s="3">
        <f t="shared" ref="BJ168:BL168" si="759">AP168-AO168</f>
        <v>1.6100000000000003</v>
      </c>
      <c r="BK168" s="3">
        <f t="shared" si="759"/>
        <v>-0.58000000000000007</v>
      </c>
      <c r="BL168" s="3">
        <f t="shared" si="759"/>
        <v>-1.1100000000000003</v>
      </c>
      <c r="BM168" s="3">
        <f t="shared" si="725"/>
        <v>1.0300000000000002</v>
      </c>
      <c r="BN168" s="3">
        <f t="shared" si="726"/>
        <v>-8.0000000000000071E-2</v>
      </c>
      <c r="BO168" s="3">
        <f t="shared" si="727"/>
        <v>-1.6900000000000004</v>
      </c>
      <c r="BP168" s="24"/>
      <c r="BQ168" s="21">
        <v>339.8</v>
      </c>
      <c r="BR168" s="21">
        <v>364.9</v>
      </c>
      <c r="BS168" s="21"/>
      <c r="BT168" s="21">
        <v>179.8</v>
      </c>
      <c r="BU168" s="21"/>
      <c r="BV168" s="21"/>
      <c r="BW168" s="24">
        <v>36.6</v>
      </c>
      <c r="BX168" s="21">
        <v>36.6</v>
      </c>
      <c r="BY168" s="21">
        <v>36</v>
      </c>
      <c r="BZ168" s="21">
        <v>36</v>
      </c>
      <c r="CA168" s="21">
        <v>36.6</v>
      </c>
      <c r="CB168" s="21">
        <v>36.1</v>
      </c>
      <c r="CC168" s="21">
        <v>36</v>
      </c>
      <c r="CD168" s="21"/>
      <c r="CE168" s="21"/>
      <c r="CF168" s="6"/>
      <c r="CG168" s="24" t="s">
        <v>471</v>
      </c>
      <c r="CH168" s="21"/>
      <c r="CI168" s="21" t="s">
        <v>641</v>
      </c>
      <c r="CJ168" s="21"/>
      <c r="CK168" s="21"/>
      <c r="CL168" s="21"/>
      <c r="CM168" s="21"/>
      <c r="CN168" s="24" t="s">
        <v>1329</v>
      </c>
      <c r="CO168" s="21"/>
      <c r="CP168" s="21" t="s">
        <v>331</v>
      </c>
      <c r="CQ168" s="21"/>
      <c r="CR168" s="21"/>
      <c r="CS168" s="21"/>
      <c r="CT168" s="21"/>
      <c r="CU168" s="24">
        <v>1</v>
      </c>
      <c r="CV168" s="21"/>
      <c r="CW168" s="21">
        <v>1</v>
      </c>
      <c r="CX168" s="21"/>
      <c r="CY168" s="21"/>
      <c r="CZ168" s="21"/>
      <c r="DA168" s="21"/>
      <c r="DB168" s="24" t="s">
        <v>331</v>
      </c>
      <c r="DC168" s="21"/>
      <c r="DD168" s="21" t="s">
        <v>331</v>
      </c>
      <c r="DE168" s="21"/>
      <c r="DF168" s="21"/>
      <c r="DG168" s="21"/>
      <c r="DH168" s="21"/>
      <c r="DI168" s="24" t="s">
        <v>255</v>
      </c>
      <c r="DJ168" s="21" t="s">
        <v>606</v>
      </c>
      <c r="DK168" s="21" t="s">
        <v>1330</v>
      </c>
      <c r="DL168" s="21" t="s">
        <v>1331</v>
      </c>
      <c r="DM168" s="21" t="s">
        <v>1331</v>
      </c>
      <c r="DN168" s="21"/>
      <c r="DO168" s="21"/>
      <c r="DP168" s="26" t="s">
        <v>607</v>
      </c>
      <c r="DQ168" s="6"/>
      <c r="DR168" s="24">
        <v>101.2</v>
      </c>
      <c r="DS168" s="21">
        <v>96.2</v>
      </c>
      <c r="DT168" s="21">
        <v>97.3</v>
      </c>
      <c r="DU168" s="21">
        <v>98.1</v>
      </c>
      <c r="DV168" s="21">
        <v>87.8</v>
      </c>
      <c r="DW168" s="21"/>
      <c r="DX168" s="21"/>
      <c r="DY168" s="24">
        <v>0.35</v>
      </c>
      <c r="DZ168" s="21">
        <v>0.35</v>
      </c>
      <c r="EA168" s="21">
        <v>0.35</v>
      </c>
      <c r="EB168" s="21">
        <v>0.35</v>
      </c>
      <c r="EC168" s="21">
        <v>0.3</v>
      </c>
      <c r="ED168" s="21"/>
      <c r="EE168" s="21"/>
      <c r="EF168" s="78">
        <f t="shared" ref="EF168:EJ168" si="760">DR168/DY168</f>
        <v>289.14285714285717</v>
      </c>
      <c r="EG168" s="79">
        <f t="shared" si="760"/>
        <v>274.85714285714289</v>
      </c>
      <c r="EH168" s="79">
        <f t="shared" si="760"/>
        <v>278</v>
      </c>
      <c r="EI168" s="79">
        <f t="shared" si="760"/>
        <v>280.28571428571428</v>
      </c>
      <c r="EJ168" s="79">
        <f t="shared" si="760"/>
        <v>292.66666666666669</v>
      </c>
      <c r="EK168" s="79"/>
      <c r="EL168" s="79"/>
      <c r="EM168" s="24">
        <v>0</v>
      </c>
      <c r="EN168" s="21">
        <v>0</v>
      </c>
      <c r="EO168" s="21">
        <v>0</v>
      </c>
      <c r="EP168" s="21">
        <v>0</v>
      </c>
      <c r="EQ168" s="21">
        <v>0</v>
      </c>
      <c r="ER168" s="21"/>
      <c r="ES168" s="21"/>
      <c r="ET168" s="24">
        <v>303</v>
      </c>
      <c r="EU168" s="21">
        <v>404</v>
      </c>
      <c r="EV168" s="21">
        <v>360</v>
      </c>
      <c r="EW168" s="21">
        <v>359</v>
      </c>
      <c r="EX168" s="21">
        <v>318</v>
      </c>
      <c r="EY168" s="21"/>
      <c r="EZ168" s="21"/>
      <c r="FA168" s="24">
        <v>3.1</v>
      </c>
      <c r="FB168" s="21">
        <v>3.1</v>
      </c>
      <c r="FC168" s="21">
        <v>3.1</v>
      </c>
      <c r="FD168" s="21">
        <v>3.1</v>
      </c>
      <c r="FE168" s="21">
        <v>5.9</v>
      </c>
      <c r="FF168" s="21"/>
      <c r="FG168" s="21"/>
      <c r="FH168" s="24">
        <v>15</v>
      </c>
      <c r="FI168" s="21">
        <v>15</v>
      </c>
      <c r="FJ168" s="21">
        <v>15</v>
      </c>
      <c r="FK168" s="21">
        <v>15</v>
      </c>
      <c r="FL168" s="21">
        <v>15</v>
      </c>
      <c r="FM168" s="21"/>
      <c r="FN168" s="21"/>
      <c r="FO168" s="24">
        <v>56</v>
      </c>
      <c r="FP168" s="21">
        <v>80</v>
      </c>
      <c r="FQ168" s="21">
        <v>77</v>
      </c>
      <c r="FR168" s="21">
        <v>69</v>
      </c>
      <c r="FS168" s="21">
        <v>68</v>
      </c>
      <c r="FT168" s="21"/>
      <c r="FU168" s="21"/>
      <c r="FV168" s="24">
        <v>0</v>
      </c>
      <c r="FW168" s="21">
        <v>0</v>
      </c>
      <c r="FX168" s="21" t="s">
        <v>345</v>
      </c>
      <c r="FY168" s="21" t="s">
        <v>311</v>
      </c>
      <c r="FZ168" s="21">
        <v>0</v>
      </c>
      <c r="GA168" s="21"/>
      <c r="GB168" s="21"/>
      <c r="GC168" s="24">
        <v>69</v>
      </c>
      <c r="GD168" s="21">
        <v>59</v>
      </c>
      <c r="GE168" s="21">
        <v>76</v>
      </c>
      <c r="GF168" s="21">
        <v>86</v>
      </c>
      <c r="GG168" s="21">
        <v>68</v>
      </c>
      <c r="GH168" s="21"/>
      <c r="GI168" s="21"/>
      <c r="GJ168" s="24">
        <v>900</v>
      </c>
      <c r="GK168" s="21">
        <v>2660</v>
      </c>
      <c r="GL168" s="21">
        <v>2800</v>
      </c>
      <c r="GM168" s="21">
        <v>1660</v>
      </c>
      <c r="GN168" s="21">
        <v>400</v>
      </c>
      <c r="GO168" s="21"/>
      <c r="GP168" s="21"/>
      <c r="GQ168" s="6"/>
      <c r="GR168" s="24">
        <v>9</v>
      </c>
      <c r="GS168" s="21">
        <v>18</v>
      </c>
      <c r="GT168" s="24">
        <v>8</v>
      </c>
      <c r="GU168" s="21">
        <v>18</v>
      </c>
      <c r="GV168" s="24">
        <v>11</v>
      </c>
      <c r="GW168" s="21">
        <v>45</v>
      </c>
      <c r="GX168" s="24">
        <v>11</v>
      </c>
      <c r="GY168" s="21">
        <v>45</v>
      </c>
      <c r="GZ168" s="24">
        <v>9</v>
      </c>
      <c r="HA168" s="21">
        <v>18</v>
      </c>
      <c r="HB168" s="24"/>
      <c r="HC168" s="21"/>
      <c r="HD168" s="24"/>
      <c r="HE168" s="21"/>
      <c r="HF168" s="6"/>
      <c r="HG168" s="21">
        <v>72</v>
      </c>
      <c r="HH168" s="21">
        <v>85</v>
      </c>
      <c r="HI168" s="21">
        <v>78</v>
      </c>
      <c r="HJ168" s="21">
        <v>36</v>
      </c>
      <c r="HK168" s="21">
        <v>2</v>
      </c>
      <c r="HL168" s="21">
        <v>96.2</v>
      </c>
      <c r="HM168" s="21">
        <v>0.35</v>
      </c>
      <c r="HN168" s="21">
        <v>20</v>
      </c>
      <c r="HO168" s="21">
        <v>19</v>
      </c>
      <c r="HP168" s="21">
        <v>10.83</v>
      </c>
      <c r="HQ168" s="21">
        <v>3.02</v>
      </c>
      <c r="HR168" s="21">
        <v>134</v>
      </c>
      <c r="HS168" s="21">
        <v>20.5</v>
      </c>
      <c r="HT168" s="21">
        <v>11.4</v>
      </c>
      <c r="HU168" s="21">
        <v>15</v>
      </c>
      <c r="HV168" s="6"/>
    </row>
    <row r="169" spans="1:239" ht="15.75" customHeight="1" x14ac:dyDescent="0.3">
      <c r="A169" s="7">
        <v>150</v>
      </c>
      <c r="B169" s="42" t="s">
        <v>269</v>
      </c>
      <c r="C169" s="43">
        <v>41434</v>
      </c>
      <c r="D169" s="43">
        <v>41437</v>
      </c>
      <c r="E169" s="21">
        <f t="shared" si="714"/>
        <v>3</v>
      </c>
      <c r="F169" s="42"/>
      <c r="G169" s="42" t="s">
        <v>907</v>
      </c>
      <c r="H169" s="44">
        <v>13703</v>
      </c>
      <c r="I169" s="42">
        <v>76</v>
      </c>
      <c r="J169" s="42">
        <v>180</v>
      </c>
      <c r="K169" s="42">
        <v>90</v>
      </c>
      <c r="L169" s="42" t="s">
        <v>1332</v>
      </c>
      <c r="M169" s="42">
        <v>51</v>
      </c>
      <c r="N169" s="42">
        <v>48.4</v>
      </c>
      <c r="O169" s="42">
        <v>5</v>
      </c>
      <c r="P169" s="42" t="s">
        <v>1333</v>
      </c>
      <c r="Q169" s="42">
        <v>1</v>
      </c>
      <c r="R169" s="42">
        <v>75</v>
      </c>
      <c r="S169" s="42" t="s">
        <v>272</v>
      </c>
      <c r="T169" s="42">
        <v>1</v>
      </c>
      <c r="U169" s="42">
        <v>3</v>
      </c>
      <c r="V169" s="42">
        <v>1</v>
      </c>
      <c r="W169" s="42">
        <v>0</v>
      </c>
      <c r="X169" s="6"/>
      <c r="Y169" s="45" t="s">
        <v>884</v>
      </c>
      <c r="Z169" s="42" t="s">
        <v>549</v>
      </c>
      <c r="AA169" s="46">
        <v>2</v>
      </c>
      <c r="AB169" s="46" t="s">
        <v>1010</v>
      </c>
      <c r="AC169" s="42" t="s">
        <v>249</v>
      </c>
      <c r="AD169" s="42"/>
      <c r="AE169" s="42" t="s">
        <v>249</v>
      </c>
      <c r="AF169" s="42"/>
      <c r="AG169" s="42" t="s">
        <v>249</v>
      </c>
      <c r="AH169" s="42" t="s">
        <v>249</v>
      </c>
      <c r="AI169" s="42" t="s">
        <v>246</v>
      </c>
      <c r="AJ169" s="42" t="s">
        <v>246</v>
      </c>
      <c r="AK169" s="42">
        <v>1.3</v>
      </c>
      <c r="AL169" s="6"/>
      <c r="AM169" s="48" t="s">
        <v>250</v>
      </c>
      <c r="AN169" s="48" t="s">
        <v>274</v>
      </c>
      <c r="AO169" s="27">
        <v>1.3</v>
      </c>
      <c r="AP169" s="21">
        <v>0.85</v>
      </c>
      <c r="AQ169" s="21">
        <v>0.75</v>
      </c>
      <c r="AR169" s="21">
        <v>0.3</v>
      </c>
      <c r="AS169" s="21"/>
      <c r="AT169" s="21"/>
      <c r="AU169" s="21"/>
      <c r="AV169" s="21"/>
      <c r="AW169" s="21"/>
      <c r="AX169" s="28">
        <f t="shared" si="715"/>
        <v>-0.34615384615384615</v>
      </c>
      <c r="AY169" s="28">
        <f t="shared" si="716"/>
        <v>-0.24044547468725008</v>
      </c>
      <c r="AZ169" s="28">
        <f t="shared" si="717"/>
        <v>-0.36391141130013394</v>
      </c>
      <c r="BA169" s="28">
        <f t="shared" ref="BA169:BB169" si="761">LOGEST(AP169:AQ169,AP$5:AQ$5)-1</f>
        <v>-0.11764705882352933</v>
      </c>
      <c r="BB169" s="28">
        <f t="shared" si="761"/>
        <v>-0.6000000000000002</v>
      </c>
      <c r="BC169" s="28">
        <f t="shared" si="719"/>
        <v>-0.40591147421399543</v>
      </c>
      <c r="BD169" s="28">
        <f t="shared" ref="BD169:BF169" si="762">((AP169/AO169)*100)-100</f>
        <v>-34.615384615384613</v>
      </c>
      <c r="BE169" s="28">
        <f t="shared" si="762"/>
        <v>-11.764705882352942</v>
      </c>
      <c r="BF169" s="28">
        <f t="shared" si="762"/>
        <v>-60</v>
      </c>
      <c r="BG169" s="28">
        <f t="shared" si="721"/>
        <v>-42.307692307692314</v>
      </c>
      <c r="BH169" s="28">
        <f t="shared" si="722"/>
        <v>-76.92307692307692</v>
      </c>
      <c r="BI169" s="28">
        <f t="shared" si="723"/>
        <v>-64.705882352941174</v>
      </c>
      <c r="BJ169" s="3">
        <f t="shared" ref="BJ169:BL169" si="763">AP169-AO169</f>
        <v>-0.45000000000000007</v>
      </c>
      <c r="BK169" s="3">
        <f t="shared" si="763"/>
        <v>-9.9999999999999978E-2</v>
      </c>
      <c r="BL169" s="3">
        <f t="shared" si="763"/>
        <v>-0.45</v>
      </c>
      <c r="BM169" s="3">
        <f t="shared" si="725"/>
        <v>-0.55000000000000004</v>
      </c>
      <c r="BN169" s="3">
        <f t="shared" si="726"/>
        <v>-1</v>
      </c>
      <c r="BO169" s="3">
        <f t="shared" si="727"/>
        <v>-0.55000000000000004</v>
      </c>
      <c r="BP169" s="45"/>
      <c r="BQ169" s="42">
        <v>257</v>
      </c>
      <c r="BR169" s="42"/>
      <c r="BS169" s="42"/>
      <c r="BT169" s="42"/>
      <c r="BU169" s="42"/>
      <c r="BV169" s="42"/>
      <c r="BW169" s="45">
        <v>36</v>
      </c>
      <c r="BX169" s="42">
        <v>37.1</v>
      </c>
      <c r="BY169" s="42">
        <v>36</v>
      </c>
      <c r="BZ169" s="42">
        <v>36</v>
      </c>
      <c r="CA169" s="42"/>
      <c r="CB169" s="42"/>
      <c r="CC169" s="42"/>
      <c r="CD169" s="42"/>
      <c r="CE169" s="42"/>
      <c r="CF169" s="6"/>
      <c r="CG169" s="45" t="s">
        <v>1334</v>
      </c>
      <c r="CH169" s="42"/>
      <c r="CI169" s="42"/>
      <c r="CJ169" s="42"/>
      <c r="CK169" s="42"/>
      <c r="CL169" s="42"/>
      <c r="CM169" s="42"/>
      <c r="CN169" s="45" t="s">
        <v>1335</v>
      </c>
      <c r="CO169" s="42"/>
      <c r="CP169" s="42"/>
      <c r="CQ169" s="42"/>
      <c r="CR169" s="42"/>
      <c r="CS169" s="42"/>
      <c r="CT169" s="42"/>
      <c r="CU169" s="45">
        <v>1</v>
      </c>
      <c r="CV169" s="42"/>
      <c r="CW169" s="42"/>
      <c r="CX169" s="42"/>
      <c r="CY169" s="42"/>
      <c r="CZ169" s="42"/>
      <c r="DA169" s="42"/>
      <c r="DB169" s="45" t="s">
        <v>1336</v>
      </c>
      <c r="DC169" s="42"/>
      <c r="DD169" s="42"/>
      <c r="DE169" s="42"/>
      <c r="DF169" s="42"/>
      <c r="DG169" s="42"/>
      <c r="DH169" s="42"/>
      <c r="DI169" s="45" t="s">
        <v>1203</v>
      </c>
      <c r="DJ169" s="42" t="s">
        <v>1203</v>
      </c>
      <c r="DK169" s="42"/>
      <c r="DL169" s="42"/>
      <c r="DM169" s="42"/>
      <c r="DN169" s="42"/>
      <c r="DO169" s="42"/>
      <c r="DP169" s="48"/>
      <c r="DQ169" s="6"/>
      <c r="DR169" s="45">
        <v>72</v>
      </c>
      <c r="DS169" s="42">
        <v>76.5</v>
      </c>
      <c r="DT169" s="42"/>
      <c r="DU169" s="42"/>
      <c r="DV169" s="42"/>
      <c r="DW169" s="42"/>
      <c r="DX169" s="42"/>
      <c r="DY169" s="45">
        <v>0.4</v>
      </c>
      <c r="DZ169" s="42">
        <v>0.35</v>
      </c>
      <c r="EA169" s="42"/>
      <c r="EB169" s="42"/>
      <c r="EC169" s="42"/>
      <c r="ED169" s="42"/>
      <c r="EE169" s="42"/>
      <c r="EF169" s="78">
        <f t="shared" ref="EF169:EG169" si="764">DR169/DY169</f>
        <v>180</v>
      </c>
      <c r="EG169" s="79">
        <f t="shared" si="764"/>
        <v>218.57142857142858</v>
      </c>
      <c r="EH169" s="79"/>
      <c r="EI169" s="79"/>
      <c r="EJ169" s="79"/>
      <c r="EK169" s="79"/>
      <c r="EL169" s="79"/>
      <c r="EM169" s="45">
        <v>1</v>
      </c>
      <c r="EN169" s="42">
        <v>0</v>
      </c>
      <c r="EO169" s="42"/>
      <c r="EP169" s="42"/>
      <c r="EQ169" s="42"/>
      <c r="ER169" s="42"/>
      <c r="ES169" s="42"/>
      <c r="ET169" s="45">
        <v>170</v>
      </c>
      <c r="EU169" s="42">
        <v>183</v>
      </c>
      <c r="EV169" s="42"/>
      <c r="EW169" s="42"/>
      <c r="EX169" s="42"/>
      <c r="EY169" s="42"/>
      <c r="EZ169" s="42"/>
      <c r="FA169" s="45">
        <v>9</v>
      </c>
      <c r="FB169" s="42">
        <v>9</v>
      </c>
      <c r="FC169" s="42"/>
      <c r="FD169" s="42"/>
      <c r="FE169" s="42"/>
      <c r="FF169" s="42"/>
      <c r="FG169" s="42"/>
      <c r="FH169" s="45">
        <v>15</v>
      </c>
      <c r="FI169" s="42">
        <v>15</v>
      </c>
      <c r="FJ169" s="42"/>
      <c r="FK169" s="42"/>
      <c r="FL169" s="42"/>
      <c r="FM169" s="42"/>
      <c r="FN169" s="42"/>
      <c r="FO169" s="45">
        <v>92</v>
      </c>
      <c r="FP169" s="42">
        <v>71</v>
      </c>
      <c r="FQ169" s="42"/>
      <c r="FR169" s="42"/>
      <c r="FS169" s="42"/>
      <c r="FT169" s="42"/>
      <c r="FU169" s="42"/>
      <c r="FV169" s="45" t="s">
        <v>322</v>
      </c>
      <c r="FW169" s="42">
        <v>0</v>
      </c>
      <c r="FX169" s="42"/>
      <c r="FY169" s="42"/>
      <c r="FZ169" s="42"/>
      <c r="GA169" s="42"/>
      <c r="GB169" s="42"/>
      <c r="GC169" s="45">
        <v>135</v>
      </c>
      <c r="GD169" s="42">
        <v>121</v>
      </c>
      <c r="GE169" s="42"/>
      <c r="GF169" s="42"/>
      <c r="GG169" s="42"/>
      <c r="GH169" s="42"/>
      <c r="GI169" s="42"/>
      <c r="GJ169" s="45">
        <v>1645</v>
      </c>
      <c r="GK169" s="42">
        <v>470</v>
      </c>
      <c r="GL169" s="42"/>
      <c r="GM169" s="42"/>
      <c r="GN169" s="42"/>
      <c r="GO169" s="42"/>
      <c r="GP169" s="42"/>
      <c r="GQ169" s="6"/>
      <c r="GR169" s="45">
        <v>13</v>
      </c>
      <c r="GS169" s="42">
        <v>55</v>
      </c>
      <c r="GT169" s="45">
        <v>9</v>
      </c>
      <c r="GU169" s="42">
        <v>18</v>
      </c>
      <c r="GV169" s="45"/>
      <c r="GW169" s="42"/>
      <c r="GX169" s="45"/>
      <c r="GY169" s="42"/>
      <c r="GZ169" s="45"/>
      <c r="HA169" s="42"/>
      <c r="HB169" s="45"/>
      <c r="HC169" s="42"/>
      <c r="HD169" s="45"/>
      <c r="HE169" s="42"/>
      <c r="HF169" s="6"/>
      <c r="HG169" s="42">
        <v>76</v>
      </c>
      <c r="HH169" s="42">
        <v>74</v>
      </c>
      <c r="HI169" s="42">
        <v>166</v>
      </c>
      <c r="HJ169" s="42">
        <v>37.1</v>
      </c>
      <c r="HK169" s="42">
        <v>1</v>
      </c>
      <c r="HL169" s="42">
        <v>70.5</v>
      </c>
      <c r="HM169" s="42">
        <v>0.4</v>
      </c>
      <c r="HN169" s="42">
        <v>30</v>
      </c>
      <c r="HO169" s="42">
        <v>29.97</v>
      </c>
      <c r="HP169" s="42">
        <v>9</v>
      </c>
      <c r="HQ169" s="42">
        <v>3.9</v>
      </c>
      <c r="HR169" s="42">
        <v>143.4</v>
      </c>
      <c r="HS169" s="42">
        <v>24.5</v>
      </c>
      <c r="HT169" s="42">
        <v>17</v>
      </c>
      <c r="HU169" s="42">
        <v>15</v>
      </c>
      <c r="HV169" s="6"/>
    </row>
    <row r="170" spans="1:239" ht="15.75" customHeight="1" x14ac:dyDescent="0.3">
      <c r="A170" s="86"/>
      <c r="B170" s="86"/>
      <c r="C170" s="94"/>
      <c r="D170" s="94"/>
      <c r="E170" s="14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95"/>
      <c r="Y170" s="86"/>
      <c r="Z170" s="86"/>
      <c r="AA170" s="86"/>
      <c r="AB170" s="86"/>
      <c r="AC170" s="86"/>
      <c r="AD170" s="86"/>
      <c r="AE170" s="86"/>
      <c r="AF170" s="86"/>
      <c r="AG170" s="86"/>
      <c r="AH170" s="86"/>
      <c r="AI170" s="86"/>
      <c r="AJ170" s="86"/>
      <c r="AK170" s="86"/>
      <c r="AL170" s="95"/>
      <c r="AM170" s="86"/>
      <c r="AN170" s="86"/>
      <c r="AX170" s="36"/>
      <c r="AY170" s="36"/>
      <c r="AZ170" s="36"/>
      <c r="BA170" s="36"/>
      <c r="BB170" s="36"/>
      <c r="BC170" s="36"/>
      <c r="BD170" s="36"/>
      <c r="BE170" s="36"/>
      <c r="BF170" s="36"/>
      <c r="BG170" s="36"/>
      <c r="BH170" s="36"/>
      <c r="BI170" s="36"/>
      <c r="BJ170" s="14"/>
      <c r="BK170" s="14"/>
      <c r="BL170" s="14"/>
      <c r="BM170" s="14"/>
      <c r="BN170" s="14"/>
      <c r="BO170" s="14"/>
      <c r="BP170" s="86"/>
      <c r="BQ170" s="86"/>
      <c r="BR170" s="86"/>
      <c r="BS170" s="86"/>
      <c r="BT170" s="86"/>
      <c r="BU170" s="86"/>
      <c r="BV170" s="86"/>
      <c r="BW170" s="86"/>
      <c r="BX170" s="86"/>
      <c r="BY170" s="86"/>
      <c r="BZ170" s="86"/>
      <c r="CA170" s="86"/>
      <c r="CB170" s="86"/>
      <c r="CC170" s="86"/>
      <c r="CD170" s="86"/>
      <c r="CE170" s="86"/>
      <c r="CF170" s="95"/>
      <c r="CG170" s="86"/>
      <c r="CH170" s="86"/>
      <c r="CI170" s="86"/>
      <c r="CJ170" s="86"/>
      <c r="CK170" s="86"/>
      <c r="CL170" s="86"/>
      <c r="CM170" s="86"/>
      <c r="CN170" s="86"/>
      <c r="CO170" s="86"/>
      <c r="CP170" s="86"/>
      <c r="CQ170" s="86"/>
      <c r="CR170" s="86"/>
      <c r="CS170" s="86"/>
      <c r="CT170" s="86"/>
      <c r="CU170" s="86"/>
      <c r="CV170" s="86"/>
      <c r="CW170" s="86"/>
      <c r="CX170" s="86"/>
      <c r="CY170" s="86"/>
      <c r="CZ170" s="86"/>
      <c r="DA170" s="86"/>
      <c r="DB170" s="86"/>
      <c r="DC170" s="86"/>
      <c r="DD170" s="86"/>
      <c r="DE170" s="86"/>
      <c r="DF170" s="86"/>
      <c r="DG170" s="86"/>
      <c r="DH170" s="86"/>
      <c r="DI170" s="86"/>
      <c r="DJ170" s="86"/>
      <c r="DK170" s="86"/>
      <c r="DL170" s="86"/>
      <c r="DM170" s="86"/>
      <c r="DN170" s="86"/>
      <c r="DO170" s="86"/>
      <c r="DP170" s="86"/>
      <c r="DQ170" s="95"/>
      <c r="DR170" s="86"/>
      <c r="DS170" s="86"/>
      <c r="DT170" s="86"/>
      <c r="DU170" s="86"/>
      <c r="DV170" s="86"/>
      <c r="DW170" s="86"/>
      <c r="DX170" s="86"/>
      <c r="DY170" s="86"/>
      <c r="DZ170" s="86"/>
      <c r="EA170" s="86"/>
      <c r="EB170" s="86"/>
      <c r="EC170" s="86"/>
      <c r="ED170" s="86"/>
      <c r="EE170" s="86"/>
      <c r="EF170" s="96"/>
      <c r="EG170" s="96"/>
      <c r="EH170" s="96"/>
      <c r="EI170" s="96"/>
      <c r="EJ170" s="96"/>
      <c r="EK170" s="96"/>
      <c r="EL170" s="96"/>
      <c r="EM170" s="86"/>
      <c r="EN170" s="86"/>
      <c r="EO170" s="86"/>
      <c r="EP170" s="86"/>
      <c r="EQ170" s="86"/>
      <c r="ER170" s="86"/>
      <c r="ES170" s="86"/>
      <c r="ET170" s="86"/>
      <c r="EU170" s="86"/>
      <c r="EV170" s="86"/>
      <c r="EW170" s="86"/>
      <c r="EX170" s="86"/>
      <c r="EY170" s="86"/>
      <c r="EZ170" s="86"/>
      <c r="FA170" s="86"/>
      <c r="FB170" s="86"/>
      <c r="FC170" s="86"/>
      <c r="FD170" s="86"/>
      <c r="FE170" s="86"/>
      <c r="FF170" s="86"/>
      <c r="FG170" s="86"/>
      <c r="FH170" s="86"/>
      <c r="FI170" s="86"/>
      <c r="FJ170" s="86"/>
      <c r="FK170" s="86"/>
      <c r="FL170" s="86"/>
      <c r="FM170" s="86"/>
      <c r="FN170" s="86"/>
      <c r="FO170" s="86"/>
      <c r="FP170" s="86"/>
      <c r="FQ170" s="86"/>
      <c r="FR170" s="86"/>
      <c r="FS170" s="86"/>
      <c r="FT170" s="86"/>
      <c r="FU170" s="86"/>
      <c r="FV170" s="86"/>
      <c r="FW170" s="86"/>
      <c r="FX170" s="86"/>
      <c r="FY170" s="86"/>
      <c r="FZ170" s="86"/>
      <c r="GA170" s="86"/>
      <c r="GB170" s="86"/>
      <c r="GC170" s="86"/>
      <c r="GD170" s="86"/>
      <c r="GE170" s="86"/>
      <c r="GF170" s="86"/>
      <c r="GG170" s="86"/>
      <c r="GH170" s="86"/>
      <c r="GI170" s="86"/>
      <c r="GJ170" s="86"/>
      <c r="GK170" s="86"/>
      <c r="GL170" s="86"/>
      <c r="GM170" s="86"/>
      <c r="GN170" s="86"/>
      <c r="GO170" s="86"/>
      <c r="GP170" s="86"/>
      <c r="GQ170" s="95"/>
      <c r="GR170" s="86"/>
      <c r="GS170" s="86"/>
      <c r="GT170" s="86"/>
      <c r="GU170" s="86"/>
      <c r="GV170" s="86"/>
      <c r="GW170" s="86"/>
      <c r="GX170" s="86"/>
      <c r="GY170" s="86"/>
      <c r="GZ170" s="86"/>
      <c r="HA170" s="86"/>
      <c r="HB170" s="86"/>
      <c r="HC170" s="86"/>
      <c r="HD170" s="86"/>
      <c r="HE170" s="86"/>
      <c r="HF170" s="95"/>
      <c r="HG170" s="86"/>
      <c r="HH170" s="86"/>
      <c r="HI170" s="86"/>
      <c r="HJ170" s="86"/>
      <c r="HK170" s="86"/>
      <c r="HL170" s="86"/>
      <c r="HM170" s="86"/>
      <c r="HN170" s="86"/>
      <c r="HO170" s="86"/>
      <c r="HP170" s="86"/>
      <c r="HQ170" s="86"/>
      <c r="HR170" s="86"/>
      <c r="HS170" s="86"/>
      <c r="HT170" s="86"/>
      <c r="HU170" s="86"/>
      <c r="HV170" s="95"/>
      <c r="HW170" s="92"/>
      <c r="HX170" s="92"/>
      <c r="HY170" s="92"/>
      <c r="HZ170" s="92"/>
      <c r="IA170" s="92"/>
      <c r="IB170" s="92"/>
      <c r="IC170" s="92"/>
      <c r="ID170" s="92"/>
      <c r="IE170" s="92"/>
    </row>
    <row r="171" spans="1:239" ht="15.75" customHeight="1" x14ac:dyDescent="0.3">
      <c r="A171" s="51">
        <v>151</v>
      </c>
      <c r="B171" s="52" t="s">
        <v>626</v>
      </c>
      <c r="C171" s="53">
        <v>41438</v>
      </c>
      <c r="D171" s="53">
        <v>41439</v>
      </c>
      <c r="E171" s="21">
        <f t="shared" ref="E171:E180" si="765">D171-C171</f>
        <v>1</v>
      </c>
      <c r="F171" s="52"/>
      <c r="G171" s="52" t="s">
        <v>1084</v>
      </c>
      <c r="H171" s="54">
        <v>13659</v>
      </c>
      <c r="I171" s="52">
        <v>76</v>
      </c>
      <c r="J171" s="52">
        <v>172</v>
      </c>
      <c r="K171" s="52">
        <v>90</v>
      </c>
      <c r="L171" s="52" t="s">
        <v>1337</v>
      </c>
      <c r="M171" s="52">
        <v>79</v>
      </c>
      <c r="N171" s="52">
        <v>91.9</v>
      </c>
      <c r="O171" s="52">
        <v>3</v>
      </c>
      <c r="P171" s="52" t="s">
        <v>548</v>
      </c>
      <c r="Q171" s="52">
        <v>2</v>
      </c>
      <c r="R171" s="52">
        <v>3</v>
      </c>
      <c r="S171" s="52" t="s">
        <v>548</v>
      </c>
      <c r="T171" s="52">
        <v>2</v>
      </c>
      <c r="U171" s="52">
        <v>3</v>
      </c>
      <c r="V171" s="52">
        <v>3</v>
      </c>
      <c r="W171" s="52">
        <v>0</v>
      </c>
      <c r="X171" s="6"/>
      <c r="Y171" s="55" t="s">
        <v>884</v>
      </c>
      <c r="Z171" s="52" t="s">
        <v>549</v>
      </c>
      <c r="AA171" s="56">
        <v>2</v>
      </c>
      <c r="AB171" s="56" t="s">
        <v>486</v>
      </c>
      <c r="AC171" s="52" t="s">
        <v>246</v>
      </c>
      <c r="AD171" s="52" t="s">
        <v>247</v>
      </c>
      <c r="AE171" s="52" t="s">
        <v>246</v>
      </c>
      <c r="AF171" s="52" t="s">
        <v>248</v>
      </c>
      <c r="AG171" s="52" t="s">
        <v>246</v>
      </c>
      <c r="AH171" s="52" t="s">
        <v>249</v>
      </c>
      <c r="AI171" s="52" t="s">
        <v>246</v>
      </c>
      <c r="AJ171" s="52" t="s">
        <v>246</v>
      </c>
      <c r="AK171" s="52">
        <v>12.71</v>
      </c>
      <c r="AL171" s="6"/>
      <c r="AM171" s="57" t="s">
        <v>350</v>
      </c>
      <c r="AN171" s="57"/>
      <c r="AO171" s="27">
        <v>12.71</v>
      </c>
      <c r="AP171" s="21">
        <v>15.53</v>
      </c>
      <c r="AQ171" s="21">
        <v>17</v>
      </c>
      <c r="AR171" s="21">
        <v>18.25</v>
      </c>
      <c r="AS171" s="21">
        <v>16.8</v>
      </c>
      <c r="AT171" s="21"/>
      <c r="AU171" s="21"/>
      <c r="AV171" s="21"/>
      <c r="AW171" s="21"/>
      <c r="AX171" s="28">
        <f t="shared" ref="AX171:AX180" si="766">LOGEST(AO171:AP171,AO$5:AP$5)-1</f>
        <v>0.22187254130605782</v>
      </c>
      <c r="AY171" s="28">
        <f t="shared" ref="AY171:AY180" si="767">LOGEST(AO171:AQ171,AO$5:AQ$5)-1</f>
        <v>0.15651610638473223</v>
      </c>
      <c r="AZ171" s="28">
        <f t="shared" ref="AZ171:AZ180" si="768">LOGEST(AO171:AR171,AO$5:AR$5)-1</f>
        <v>0.12476797409689522</v>
      </c>
      <c r="BA171" s="28">
        <f t="shared" ref="BA171:BB171" si="769">LOGEST(AP171:AQ171,AP$5:AQ$5)-1</f>
        <v>9.4655505473277834E-2</v>
      </c>
      <c r="BB171" s="28">
        <f t="shared" si="769"/>
        <v>7.3529411764705843E-2</v>
      </c>
      <c r="BC171" s="28">
        <f t="shared" ref="BC171:BC180" si="770">LOGEST(AP171:AR171,AP$5:AR$5)-1</f>
        <v>8.4040995938679641E-2</v>
      </c>
      <c r="BD171" s="28">
        <f t="shared" ref="BD171:BF171" si="771">((AP171/AO171)*100)-100</f>
        <v>22.187254130605808</v>
      </c>
      <c r="BE171" s="28">
        <f t="shared" si="771"/>
        <v>9.4655505473277657</v>
      </c>
      <c r="BF171" s="28">
        <f t="shared" si="771"/>
        <v>7.3529411764705799</v>
      </c>
      <c r="BG171" s="28">
        <f t="shared" ref="BG171:BG180" si="772">((AQ171/AO171)*100)-100</f>
        <v>33.752950432730131</v>
      </c>
      <c r="BH171" s="28">
        <f t="shared" ref="BH171:BH180" si="773">((AR171/AO171)*100)-100</f>
        <v>43.587726199842649</v>
      </c>
      <c r="BI171" s="28">
        <f t="shared" ref="BI171:BI180" si="774">((AR171/AP171)*100)-100</f>
        <v>17.51448808757246</v>
      </c>
      <c r="BJ171" s="3">
        <f t="shared" ref="BJ171:BL171" si="775">AP171-AO171</f>
        <v>2.8199999999999985</v>
      </c>
      <c r="BK171" s="3">
        <f t="shared" si="775"/>
        <v>1.4700000000000006</v>
      </c>
      <c r="BL171" s="3">
        <f t="shared" si="775"/>
        <v>1.25</v>
      </c>
      <c r="BM171" s="3">
        <f t="shared" ref="BM171:BM180" si="776">AQ171-AO171</f>
        <v>4.2899999999999991</v>
      </c>
      <c r="BN171" s="3">
        <f t="shared" ref="BN171:BN180" si="777">AR171-AO171</f>
        <v>5.5399999999999991</v>
      </c>
      <c r="BO171" s="3">
        <f t="shared" ref="BO171:BO180" si="778">AR171-AP171</f>
        <v>2.7200000000000006</v>
      </c>
      <c r="BP171" s="55"/>
      <c r="BQ171" s="52">
        <v>237.2</v>
      </c>
      <c r="BR171" s="52">
        <v>247</v>
      </c>
      <c r="BS171" s="52"/>
      <c r="BT171" s="52"/>
      <c r="BU171" s="52"/>
      <c r="BV171" s="52"/>
      <c r="BW171" s="55">
        <v>36</v>
      </c>
      <c r="BX171" s="52">
        <v>36</v>
      </c>
      <c r="BY171" s="52">
        <v>38</v>
      </c>
      <c r="BZ171" s="52">
        <v>37.6</v>
      </c>
      <c r="CA171" s="52">
        <v>36</v>
      </c>
      <c r="CB171" s="52"/>
      <c r="CC171" s="52"/>
      <c r="CD171" s="52"/>
      <c r="CE171" s="52"/>
      <c r="CF171" s="6"/>
      <c r="CG171" s="55" t="s">
        <v>1338</v>
      </c>
      <c r="CH171" s="52"/>
      <c r="CI171" s="52"/>
      <c r="CJ171" s="52"/>
      <c r="CK171" s="52"/>
      <c r="CL171" s="52"/>
      <c r="CM171" s="52"/>
      <c r="CN171" s="55" t="s">
        <v>331</v>
      </c>
      <c r="CO171" s="52"/>
      <c r="CP171" s="52"/>
      <c r="CQ171" s="52"/>
      <c r="CR171" s="52"/>
      <c r="CS171" s="52"/>
      <c r="CT171" s="52"/>
      <c r="CU171" s="55">
        <v>1</v>
      </c>
      <c r="CV171" s="52"/>
      <c r="CW171" s="52"/>
      <c r="CX171" s="52"/>
      <c r="CY171" s="52"/>
      <c r="CZ171" s="52"/>
      <c r="DA171" s="52"/>
      <c r="DB171" s="55" t="s">
        <v>331</v>
      </c>
      <c r="DC171" s="52"/>
      <c r="DD171" s="52"/>
      <c r="DE171" s="52"/>
      <c r="DF171" s="52"/>
      <c r="DG171" s="52"/>
      <c r="DH171" s="52"/>
      <c r="DI171" s="55" t="s">
        <v>1046</v>
      </c>
      <c r="DJ171" s="52" t="s">
        <v>1046</v>
      </c>
      <c r="DK171" s="52" t="s">
        <v>1046</v>
      </c>
      <c r="DL171" s="52"/>
      <c r="DM171" s="52"/>
      <c r="DN171" s="52"/>
      <c r="DO171" s="52"/>
      <c r="DP171" s="57" t="s">
        <v>607</v>
      </c>
      <c r="DQ171" s="6"/>
      <c r="DR171" s="55">
        <v>81.5</v>
      </c>
      <c r="DS171" s="52">
        <v>97.3</v>
      </c>
      <c r="DT171" s="52">
        <v>105.2</v>
      </c>
      <c r="DU171" s="52"/>
      <c r="DV171" s="52"/>
      <c r="DW171" s="52"/>
      <c r="DX171" s="52"/>
      <c r="DY171" s="55">
        <v>0.6</v>
      </c>
      <c r="DZ171" s="52">
        <v>0.7</v>
      </c>
      <c r="EA171" s="52">
        <v>0.7</v>
      </c>
      <c r="EB171" s="52"/>
      <c r="EC171" s="52"/>
      <c r="ED171" s="52"/>
      <c r="EE171" s="52"/>
      <c r="EF171" s="78">
        <f t="shared" ref="EF171:EH171" si="779">DR171/DY171</f>
        <v>135.83333333333334</v>
      </c>
      <c r="EG171" s="79">
        <f t="shared" si="779"/>
        <v>139</v>
      </c>
      <c r="EH171" s="79">
        <f t="shared" si="779"/>
        <v>150.28571428571431</v>
      </c>
      <c r="EI171" s="79"/>
      <c r="EJ171" s="79"/>
      <c r="EK171" s="79"/>
      <c r="EL171" s="79"/>
      <c r="EM171" s="55">
        <v>1</v>
      </c>
      <c r="EN171" s="52">
        <v>1</v>
      </c>
      <c r="EO171" s="52">
        <v>1</v>
      </c>
      <c r="EP171" s="52"/>
      <c r="EQ171" s="52"/>
      <c r="ER171" s="52"/>
      <c r="ES171" s="52"/>
      <c r="ET171" s="55">
        <v>156</v>
      </c>
      <c r="EU171" s="52">
        <v>128</v>
      </c>
      <c r="EV171" s="52">
        <v>117</v>
      </c>
      <c r="EW171" s="52"/>
      <c r="EX171" s="52"/>
      <c r="EY171" s="52"/>
      <c r="EZ171" s="52"/>
      <c r="FA171" s="55">
        <v>5.2</v>
      </c>
      <c r="FB171" s="52">
        <v>5.2</v>
      </c>
      <c r="FC171" s="52">
        <v>5.2</v>
      </c>
      <c r="FD171" s="52"/>
      <c r="FE171" s="52"/>
      <c r="FF171" s="52"/>
      <c r="FG171" s="52"/>
      <c r="FH171" s="55">
        <v>7</v>
      </c>
      <c r="FI171" s="52">
        <v>3</v>
      </c>
      <c r="FJ171" s="52">
        <v>3</v>
      </c>
      <c r="FK171" s="52"/>
      <c r="FL171" s="52"/>
      <c r="FM171" s="52"/>
      <c r="FN171" s="52"/>
      <c r="FO171" s="55">
        <v>69</v>
      </c>
      <c r="FP171" s="52">
        <v>86</v>
      </c>
      <c r="FQ171" s="52">
        <v>89</v>
      </c>
      <c r="FR171" s="52"/>
      <c r="FS171" s="52"/>
      <c r="FT171" s="52"/>
      <c r="FU171" s="52"/>
      <c r="FV171" s="55" t="s">
        <v>295</v>
      </c>
      <c r="FW171" s="52" t="s">
        <v>392</v>
      </c>
      <c r="FX171" s="52" t="s">
        <v>1339</v>
      </c>
      <c r="FY171" s="52"/>
      <c r="FZ171" s="52"/>
      <c r="GA171" s="52"/>
      <c r="GB171" s="52"/>
      <c r="GC171" s="55">
        <v>127</v>
      </c>
      <c r="GD171" s="52">
        <v>293</v>
      </c>
      <c r="GE171" s="52">
        <v>293</v>
      </c>
      <c r="GF171" s="52"/>
      <c r="GG171" s="52"/>
      <c r="GH171" s="52"/>
      <c r="GI171" s="52"/>
      <c r="GJ171" s="55">
        <v>1880</v>
      </c>
      <c r="GK171" s="52">
        <v>710</v>
      </c>
      <c r="GL171" s="52">
        <v>375</v>
      </c>
      <c r="GM171" s="52"/>
      <c r="GN171" s="52"/>
      <c r="GO171" s="52"/>
      <c r="GP171" s="52"/>
      <c r="GQ171" s="6"/>
      <c r="GR171" s="55">
        <v>15</v>
      </c>
      <c r="GS171" s="52">
        <v>80</v>
      </c>
      <c r="GT171" s="55">
        <v>17</v>
      </c>
      <c r="GU171" s="52">
        <v>90</v>
      </c>
      <c r="GV171" s="55">
        <v>17</v>
      </c>
      <c r="GW171" s="52">
        <v>90</v>
      </c>
      <c r="GX171" s="55"/>
      <c r="GY171" s="52"/>
      <c r="GZ171" s="55"/>
      <c r="HA171" s="52"/>
      <c r="HB171" s="55"/>
      <c r="HC171" s="52"/>
      <c r="HD171" s="55"/>
      <c r="HE171" s="52"/>
      <c r="HF171" s="6"/>
      <c r="HG171" s="52">
        <v>76</v>
      </c>
      <c r="HH171" s="52">
        <v>61</v>
      </c>
      <c r="HI171" s="52">
        <v>141</v>
      </c>
      <c r="HJ171" s="52">
        <v>38</v>
      </c>
      <c r="HK171" s="52">
        <v>1</v>
      </c>
      <c r="HL171" s="52">
        <v>69.8</v>
      </c>
      <c r="HM171" s="52">
        <v>1</v>
      </c>
      <c r="HN171" s="52">
        <v>20</v>
      </c>
      <c r="HO171" s="52">
        <v>19</v>
      </c>
      <c r="HP171" s="52">
        <v>15.45</v>
      </c>
      <c r="HQ171" s="52">
        <v>3.3</v>
      </c>
      <c r="HR171" s="52">
        <v>142.4</v>
      </c>
      <c r="HS171" s="52">
        <v>16</v>
      </c>
      <c r="HT171" s="52">
        <v>5.2</v>
      </c>
      <c r="HU171" s="52">
        <v>3</v>
      </c>
      <c r="HV171" s="6"/>
    </row>
    <row r="172" spans="1:239" ht="15.75" customHeight="1" x14ac:dyDescent="0.3">
      <c r="A172" s="3">
        <v>152</v>
      </c>
      <c r="B172" s="21" t="s">
        <v>874</v>
      </c>
      <c r="C172" s="22">
        <v>41396</v>
      </c>
      <c r="D172" s="22">
        <v>41396</v>
      </c>
      <c r="E172" s="21">
        <f t="shared" si="765"/>
        <v>0</v>
      </c>
      <c r="F172" s="21"/>
      <c r="G172" s="21" t="s">
        <v>876</v>
      </c>
      <c r="H172" s="23">
        <v>18311</v>
      </c>
      <c r="I172" s="21">
        <v>63</v>
      </c>
      <c r="J172" s="21">
        <v>165</v>
      </c>
      <c r="K172" s="21">
        <v>60</v>
      </c>
      <c r="L172" s="21" t="s">
        <v>1340</v>
      </c>
      <c r="M172" s="21">
        <v>51</v>
      </c>
      <c r="N172" s="21">
        <v>48.4</v>
      </c>
      <c r="O172" s="21">
        <v>43</v>
      </c>
      <c r="P172" s="21" t="s">
        <v>547</v>
      </c>
      <c r="Q172" s="21">
        <v>1</v>
      </c>
      <c r="R172" s="21">
        <v>59</v>
      </c>
      <c r="S172" s="21" t="s">
        <v>548</v>
      </c>
      <c r="T172" s="21">
        <v>2</v>
      </c>
      <c r="U172" s="21">
        <v>17</v>
      </c>
      <c r="V172" s="21">
        <v>15</v>
      </c>
      <c r="W172" s="21">
        <v>0</v>
      </c>
      <c r="X172" s="6"/>
      <c r="Y172" s="24" t="s">
        <v>884</v>
      </c>
      <c r="Z172" s="21" t="s">
        <v>1341</v>
      </c>
      <c r="AA172" s="25">
        <v>2</v>
      </c>
      <c r="AB172" s="25" t="s">
        <v>1010</v>
      </c>
      <c r="AC172" s="21" t="s">
        <v>249</v>
      </c>
      <c r="AD172" s="21"/>
      <c r="AE172" s="21" t="s">
        <v>249</v>
      </c>
      <c r="AF172" s="21"/>
      <c r="AG172" s="21" t="s">
        <v>246</v>
      </c>
      <c r="AH172" s="21" t="s">
        <v>249</v>
      </c>
      <c r="AI172" s="21" t="s">
        <v>246</v>
      </c>
      <c r="AJ172" s="21" t="s">
        <v>249</v>
      </c>
      <c r="AK172" s="21">
        <v>0.14000000000000001</v>
      </c>
      <c r="AL172" s="6"/>
      <c r="AM172" s="26" t="s">
        <v>1342</v>
      </c>
      <c r="AN172" s="26" t="s">
        <v>1343</v>
      </c>
      <c r="AO172" s="27">
        <v>54.53</v>
      </c>
      <c r="AP172" s="21">
        <v>39</v>
      </c>
      <c r="AQ172" s="21">
        <v>37.9</v>
      </c>
      <c r="AR172" s="21">
        <v>22.7</v>
      </c>
      <c r="AS172" s="21">
        <v>17.5</v>
      </c>
      <c r="AT172" s="21">
        <v>15.56</v>
      </c>
      <c r="AU172" s="21">
        <v>19.84</v>
      </c>
      <c r="AV172" s="21">
        <v>12.25</v>
      </c>
      <c r="AW172" s="21">
        <v>4</v>
      </c>
      <c r="AX172" s="28">
        <f t="shared" si="766"/>
        <v>-0.28479735925178817</v>
      </c>
      <c r="AY172" s="28">
        <f t="shared" si="767"/>
        <v>-0.16631525228461663</v>
      </c>
      <c r="AZ172" s="28">
        <f t="shared" si="768"/>
        <v>-0.2333898445553354</v>
      </c>
      <c r="BA172" s="28">
        <f t="shared" ref="BA172:BB172" si="780">LOGEST(AP172:AQ172,AP$5:AQ$5)-1</f>
        <v>-2.8205128205127883E-2</v>
      </c>
      <c r="BB172" s="28">
        <f t="shared" si="780"/>
        <v>-0.40105540897097636</v>
      </c>
      <c r="BC172" s="28">
        <f t="shared" si="770"/>
        <v>-0.2370771454129309</v>
      </c>
      <c r="BD172" s="28">
        <f t="shared" ref="BD172:BF172" si="781">((AP172/AO172)*100)-100</f>
        <v>-28.479735925178801</v>
      </c>
      <c r="BE172" s="28">
        <f t="shared" si="781"/>
        <v>-2.8205128205128176</v>
      </c>
      <c r="BF172" s="28">
        <f t="shared" si="781"/>
        <v>-40.105540897097626</v>
      </c>
      <c r="BG172" s="28">
        <f t="shared" si="772"/>
        <v>-30.496974142673764</v>
      </c>
      <c r="BH172" s="28">
        <f t="shared" si="773"/>
        <v>-58.371538602604076</v>
      </c>
      <c r="BI172" s="28">
        <f t="shared" si="774"/>
        <v>-41.794871794871803</v>
      </c>
      <c r="BJ172" s="3">
        <f t="shared" ref="BJ172:BL172" si="782">AP172-AO172</f>
        <v>-15.530000000000001</v>
      </c>
      <c r="BK172" s="3">
        <f t="shared" si="782"/>
        <v>-1.1000000000000014</v>
      </c>
      <c r="BL172" s="3">
        <f t="shared" si="782"/>
        <v>-15.2</v>
      </c>
      <c r="BM172" s="3">
        <f t="shared" si="776"/>
        <v>-16.630000000000003</v>
      </c>
      <c r="BN172" s="3">
        <f t="shared" si="777"/>
        <v>-31.830000000000002</v>
      </c>
      <c r="BO172" s="3">
        <f t="shared" si="778"/>
        <v>-16.3</v>
      </c>
      <c r="BP172" s="24">
        <v>47.9</v>
      </c>
      <c r="BQ172" s="21">
        <v>37</v>
      </c>
      <c r="BR172" s="21">
        <v>21</v>
      </c>
      <c r="BS172" s="21">
        <v>25.6</v>
      </c>
      <c r="BT172" s="21">
        <v>57.7</v>
      </c>
      <c r="BU172" s="21">
        <v>35</v>
      </c>
      <c r="BV172" s="21">
        <v>43.5</v>
      </c>
      <c r="BW172" s="24">
        <v>36</v>
      </c>
      <c r="BX172" s="21">
        <v>36.5</v>
      </c>
      <c r="BY172" s="21">
        <v>36</v>
      </c>
      <c r="BZ172" s="21">
        <v>36</v>
      </c>
      <c r="CA172" s="21">
        <v>36.6</v>
      </c>
      <c r="CB172" s="21">
        <v>35</v>
      </c>
      <c r="CC172" s="21">
        <v>36</v>
      </c>
      <c r="CD172" s="21">
        <v>37</v>
      </c>
      <c r="CE172" s="21">
        <v>36</v>
      </c>
      <c r="CF172" s="6"/>
      <c r="CG172" s="24" t="s">
        <v>1344</v>
      </c>
      <c r="CH172" s="21"/>
      <c r="CI172" s="21"/>
      <c r="CJ172" s="21"/>
      <c r="CK172" s="21"/>
      <c r="CL172" s="21"/>
      <c r="CM172" s="21"/>
      <c r="CN172" s="24" t="s">
        <v>1345</v>
      </c>
      <c r="CO172" s="21"/>
      <c r="CP172" s="21"/>
      <c r="CQ172" s="21"/>
      <c r="CR172" s="21"/>
      <c r="CS172" s="21"/>
      <c r="CT172" s="21"/>
      <c r="CU172" s="24">
        <v>3</v>
      </c>
      <c r="CV172" s="21"/>
      <c r="CW172" s="21"/>
      <c r="CX172" s="21"/>
      <c r="CY172" s="21"/>
      <c r="CZ172" s="21"/>
      <c r="DA172" s="21"/>
      <c r="DB172" s="24" t="s">
        <v>1346</v>
      </c>
      <c r="DC172" s="21"/>
      <c r="DD172" s="21"/>
      <c r="DE172" s="21"/>
      <c r="DF172" s="21"/>
      <c r="DG172" s="21"/>
      <c r="DH172" s="21"/>
      <c r="DI172" s="24" t="s">
        <v>1347</v>
      </c>
      <c r="DJ172" s="21" t="s">
        <v>1348</v>
      </c>
      <c r="DK172" s="21" t="s">
        <v>1349</v>
      </c>
      <c r="DL172" s="21" t="s">
        <v>1348</v>
      </c>
      <c r="DM172" s="21" t="s">
        <v>1348</v>
      </c>
      <c r="DN172" s="21" t="s">
        <v>1350</v>
      </c>
      <c r="DO172" s="21" t="s">
        <v>1350</v>
      </c>
      <c r="DP172" s="26"/>
      <c r="DQ172" s="6"/>
      <c r="DR172" s="24">
        <v>71.3</v>
      </c>
      <c r="DS172" s="21">
        <v>107.7</v>
      </c>
      <c r="DT172" s="21">
        <v>87.3</v>
      </c>
      <c r="DU172" s="21">
        <v>72</v>
      </c>
      <c r="DV172" s="21">
        <v>107.4</v>
      </c>
      <c r="DW172" s="21">
        <v>87.6</v>
      </c>
      <c r="DX172" s="21">
        <v>87.6</v>
      </c>
      <c r="DY172" s="24">
        <v>0.7</v>
      </c>
      <c r="DZ172" s="21">
        <v>0.5</v>
      </c>
      <c r="EA172" s="21">
        <v>0.5</v>
      </c>
      <c r="EB172" s="21">
        <v>0.6</v>
      </c>
      <c r="EC172" s="21">
        <v>0.45</v>
      </c>
      <c r="ED172" s="21">
        <v>0.4</v>
      </c>
      <c r="EE172" s="21">
        <v>0.55000000000000004</v>
      </c>
      <c r="EF172" s="78">
        <f t="shared" ref="EF172:EL172" si="783">DR172/DY172</f>
        <v>101.85714285714286</v>
      </c>
      <c r="EG172" s="79">
        <f t="shared" si="783"/>
        <v>215.4</v>
      </c>
      <c r="EH172" s="79">
        <f t="shared" si="783"/>
        <v>174.6</v>
      </c>
      <c r="EI172" s="79">
        <f t="shared" si="783"/>
        <v>120</v>
      </c>
      <c r="EJ172" s="79">
        <f t="shared" si="783"/>
        <v>238.66666666666669</v>
      </c>
      <c r="EK172" s="79">
        <f t="shared" si="783"/>
        <v>218.99999999999997</v>
      </c>
      <c r="EL172" s="79">
        <f t="shared" si="783"/>
        <v>159.27272727272725</v>
      </c>
      <c r="EM172" s="24">
        <v>1</v>
      </c>
      <c r="EN172" s="21">
        <v>1</v>
      </c>
      <c r="EO172" s="21">
        <v>1</v>
      </c>
      <c r="EP172" s="21">
        <v>0</v>
      </c>
      <c r="EQ172" s="21">
        <v>1</v>
      </c>
      <c r="ER172" s="21">
        <v>1</v>
      </c>
      <c r="ES172" s="21">
        <v>0</v>
      </c>
      <c r="ET172" s="24">
        <v>228</v>
      </c>
      <c r="EU172" s="21">
        <v>183</v>
      </c>
      <c r="EV172" s="21">
        <v>182</v>
      </c>
      <c r="EW172" s="21">
        <v>201</v>
      </c>
      <c r="EX172" s="21">
        <v>211</v>
      </c>
      <c r="EY172" s="21">
        <v>209</v>
      </c>
      <c r="EZ172" s="21">
        <v>218</v>
      </c>
      <c r="FA172" s="24">
        <v>7.9</v>
      </c>
      <c r="FB172" s="21">
        <v>6.2</v>
      </c>
      <c r="FC172" s="21">
        <v>6</v>
      </c>
      <c r="FD172" s="21">
        <v>6</v>
      </c>
      <c r="FE172" s="21">
        <v>6</v>
      </c>
      <c r="FF172" s="21">
        <v>6</v>
      </c>
      <c r="FG172" s="21">
        <v>5.6</v>
      </c>
      <c r="FH172" s="24">
        <v>5</v>
      </c>
      <c r="FI172" s="21">
        <v>15</v>
      </c>
      <c r="FJ172" s="21">
        <v>15</v>
      </c>
      <c r="FK172" s="21">
        <v>15</v>
      </c>
      <c r="FL172" s="21">
        <v>15</v>
      </c>
      <c r="FM172" s="21">
        <v>15</v>
      </c>
      <c r="FN172" s="21">
        <v>15</v>
      </c>
      <c r="FO172" s="24">
        <v>97</v>
      </c>
      <c r="FP172" s="21">
        <v>63</v>
      </c>
      <c r="FQ172" s="21">
        <v>87</v>
      </c>
      <c r="FR172" s="21">
        <v>94</v>
      </c>
      <c r="FS172" s="21">
        <v>97</v>
      </c>
      <c r="FT172" s="21">
        <v>99</v>
      </c>
      <c r="FU172" s="21">
        <v>79</v>
      </c>
      <c r="FV172" s="24" t="s">
        <v>392</v>
      </c>
      <c r="FW172" s="21">
        <v>0</v>
      </c>
      <c r="FX172" s="21">
        <v>0</v>
      </c>
      <c r="FY172" s="21">
        <v>0</v>
      </c>
      <c r="FZ172" s="21">
        <v>0</v>
      </c>
      <c r="GA172" s="21">
        <v>0</v>
      </c>
      <c r="GB172" s="21">
        <v>0</v>
      </c>
      <c r="GC172" s="24">
        <v>80</v>
      </c>
      <c r="GD172" s="21">
        <v>90</v>
      </c>
      <c r="GE172" s="21">
        <v>83</v>
      </c>
      <c r="GF172" s="21">
        <v>68</v>
      </c>
      <c r="GG172" s="21">
        <v>85</v>
      </c>
      <c r="GH172" s="21">
        <v>73</v>
      </c>
      <c r="GI172" s="21">
        <v>74</v>
      </c>
      <c r="GJ172" s="24">
        <v>650</v>
      </c>
      <c r="GK172" s="21">
        <v>2500</v>
      </c>
      <c r="GL172" s="21">
        <v>2930</v>
      </c>
      <c r="GM172" s="21">
        <v>1100</v>
      </c>
      <c r="GN172" s="21">
        <v>2800</v>
      </c>
      <c r="GO172" s="21">
        <v>2070</v>
      </c>
      <c r="GP172" s="21">
        <v>1110</v>
      </c>
      <c r="GQ172" s="6"/>
      <c r="GR172" s="24">
        <v>17</v>
      </c>
      <c r="GS172" s="21">
        <v>90</v>
      </c>
      <c r="GT172" s="24">
        <v>10</v>
      </c>
      <c r="GU172" s="21">
        <v>45</v>
      </c>
      <c r="GV172" s="24">
        <v>10</v>
      </c>
      <c r="GW172" s="21">
        <v>45</v>
      </c>
      <c r="GX172" s="24">
        <v>9</v>
      </c>
      <c r="GY172" s="21">
        <v>18</v>
      </c>
      <c r="GZ172" s="24">
        <v>9</v>
      </c>
      <c r="HA172" s="21">
        <v>18</v>
      </c>
      <c r="HB172" s="24">
        <v>9</v>
      </c>
      <c r="HC172" s="21">
        <v>18</v>
      </c>
      <c r="HD172" s="24">
        <v>8</v>
      </c>
      <c r="HE172" s="21">
        <v>18</v>
      </c>
      <c r="HF172" s="6"/>
      <c r="HG172" s="21">
        <v>63</v>
      </c>
      <c r="HH172" s="21">
        <v>54</v>
      </c>
      <c r="HI172" s="21">
        <v>138</v>
      </c>
      <c r="HJ172" s="21">
        <v>36</v>
      </c>
      <c r="HK172" s="21">
        <v>1</v>
      </c>
      <c r="HL172" s="21">
        <v>71.3</v>
      </c>
      <c r="HM172" s="21">
        <v>0.9</v>
      </c>
      <c r="HN172" s="21">
        <v>5</v>
      </c>
      <c r="HO172" s="21">
        <v>26.61</v>
      </c>
      <c r="HP172" s="21">
        <v>10.3</v>
      </c>
      <c r="HQ172" s="21">
        <v>3.18</v>
      </c>
      <c r="HR172" s="21">
        <v>135</v>
      </c>
      <c r="HS172" s="21">
        <v>33.4</v>
      </c>
      <c r="HT172" s="21">
        <v>7.9</v>
      </c>
      <c r="HU172" s="21">
        <v>15</v>
      </c>
      <c r="HV172" s="6"/>
    </row>
    <row r="173" spans="1:239" ht="15.75" customHeight="1" x14ac:dyDescent="0.3">
      <c r="A173" s="51">
        <v>153</v>
      </c>
      <c r="B173" s="21" t="s">
        <v>874</v>
      </c>
      <c r="C173" s="22">
        <v>41416</v>
      </c>
      <c r="D173" s="22">
        <v>41416</v>
      </c>
      <c r="E173" s="21">
        <f t="shared" si="765"/>
        <v>0</v>
      </c>
      <c r="F173" s="21"/>
      <c r="G173" s="21" t="s">
        <v>876</v>
      </c>
      <c r="H173" s="23">
        <v>12890</v>
      </c>
      <c r="I173" s="21">
        <v>78</v>
      </c>
      <c r="J173" s="21">
        <v>170</v>
      </c>
      <c r="K173" s="21">
        <v>85</v>
      </c>
      <c r="L173" s="21" t="s">
        <v>1351</v>
      </c>
      <c r="M173" s="21">
        <v>83</v>
      </c>
      <c r="N173" s="21">
        <v>94.1</v>
      </c>
      <c r="O173" s="21">
        <v>24</v>
      </c>
      <c r="P173" s="21" t="s">
        <v>1352</v>
      </c>
      <c r="Q173" s="21">
        <v>1</v>
      </c>
      <c r="R173" s="21">
        <v>27</v>
      </c>
      <c r="S173" s="21" t="s">
        <v>548</v>
      </c>
      <c r="T173" s="21">
        <v>2</v>
      </c>
      <c r="U173" s="21">
        <v>13</v>
      </c>
      <c r="V173" s="21">
        <v>19</v>
      </c>
      <c r="W173" s="21">
        <v>0</v>
      </c>
      <c r="X173" s="6"/>
      <c r="Y173" s="24" t="s">
        <v>884</v>
      </c>
      <c r="Z173" s="21" t="s">
        <v>497</v>
      </c>
      <c r="AA173" s="25">
        <v>2</v>
      </c>
      <c r="AB173" s="25" t="s">
        <v>1010</v>
      </c>
      <c r="AC173" s="21" t="s">
        <v>246</v>
      </c>
      <c r="AD173" s="21" t="s">
        <v>247</v>
      </c>
      <c r="AE173" s="21" t="s">
        <v>246</v>
      </c>
      <c r="AF173" s="21" t="s">
        <v>248</v>
      </c>
      <c r="AG173" s="21" t="s">
        <v>246</v>
      </c>
      <c r="AH173" s="21" t="s">
        <v>246</v>
      </c>
      <c r="AI173" s="21" t="s">
        <v>246</v>
      </c>
      <c r="AJ173" s="21" t="s">
        <v>249</v>
      </c>
      <c r="AK173" s="21">
        <v>54.53</v>
      </c>
      <c r="AL173" s="6"/>
      <c r="AM173" s="26" t="s">
        <v>250</v>
      </c>
      <c r="AN173" s="26" t="s">
        <v>274</v>
      </c>
      <c r="AO173" s="27">
        <v>54.53</v>
      </c>
      <c r="AP173" s="21">
        <v>39</v>
      </c>
      <c r="AQ173" s="21">
        <v>39</v>
      </c>
      <c r="AR173" s="21">
        <v>31.7</v>
      </c>
      <c r="AS173" s="21">
        <v>17.5</v>
      </c>
      <c r="AT173" s="21">
        <v>15.56</v>
      </c>
      <c r="AU173" s="21">
        <v>19.84</v>
      </c>
      <c r="AV173" s="21">
        <v>12.25</v>
      </c>
      <c r="AW173" s="21">
        <v>4</v>
      </c>
      <c r="AX173" s="28">
        <f t="shared" si="766"/>
        <v>-0.28479735925178817</v>
      </c>
      <c r="AY173" s="28">
        <f t="shared" si="767"/>
        <v>-0.15430345823799663</v>
      </c>
      <c r="AZ173" s="28">
        <f t="shared" si="768"/>
        <v>-0.15017964459453814</v>
      </c>
      <c r="BA173" s="28">
        <f t="shared" ref="BA173:BB173" si="784">LOGEST(AP173:AQ173,AP$5:AQ$5)-1</f>
        <v>0</v>
      </c>
      <c r="BB173" s="28">
        <f t="shared" si="784"/>
        <v>-0.18717948717948718</v>
      </c>
      <c r="BC173" s="28">
        <f t="shared" si="770"/>
        <v>-9.8434410139499162E-2</v>
      </c>
      <c r="BD173" s="28">
        <f t="shared" ref="BD173:BF173" si="785">((AP173/AO173)*100)-100</f>
        <v>-28.479735925178801</v>
      </c>
      <c r="BE173" s="28">
        <f t="shared" si="785"/>
        <v>0</v>
      </c>
      <c r="BF173" s="28">
        <f t="shared" si="785"/>
        <v>-18.717948717948715</v>
      </c>
      <c r="BG173" s="28">
        <f t="shared" si="772"/>
        <v>-28.479735925178801</v>
      </c>
      <c r="BH173" s="28">
        <f t="shared" si="773"/>
        <v>-41.866862277645332</v>
      </c>
      <c r="BI173" s="28">
        <f t="shared" si="774"/>
        <v>-18.717948717948715</v>
      </c>
      <c r="BJ173" s="3">
        <f t="shared" ref="BJ173:BL173" si="786">AP173-AO173</f>
        <v>-15.530000000000001</v>
      </c>
      <c r="BK173" s="3">
        <f t="shared" si="786"/>
        <v>0</v>
      </c>
      <c r="BL173" s="3">
        <f t="shared" si="786"/>
        <v>-7.3000000000000007</v>
      </c>
      <c r="BM173" s="3">
        <f t="shared" si="776"/>
        <v>-15.530000000000001</v>
      </c>
      <c r="BN173" s="3">
        <f t="shared" si="777"/>
        <v>-22.830000000000002</v>
      </c>
      <c r="BO173" s="3">
        <f t="shared" si="778"/>
        <v>-7.3000000000000007</v>
      </c>
      <c r="BP173" s="24">
        <v>210.8</v>
      </c>
      <c r="BQ173" s="21">
        <v>285.3</v>
      </c>
      <c r="BR173" s="21">
        <v>245.2</v>
      </c>
      <c r="BS173" s="21">
        <v>235</v>
      </c>
      <c r="BT173" s="21">
        <v>205.4</v>
      </c>
      <c r="BU173" s="21">
        <v>169.3</v>
      </c>
      <c r="BV173" s="21">
        <v>149.1</v>
      </c>
      <c r="BW173" s="24">
        <v>35.4</v>
      </c>
      <c r="BX173" s="21">
        <v>36.9</v>
      </c>
      <c r="BY173" s="21">
        <v>37.1</v>
      </c>
      <c r="BZ173" s="21">
        <v>36</v>
      </c>
      <c r="CA173" s="21">
        <v>36.4</v>
      </c>
      <c r="CB173" s="21">
        <v>38.4</v>
      </c>
      <c r="CC173" s="21">
        <v>38.1</v>
      </c>
      <c r="CD173" s="21">
        <v>34.6</v>
      </c>
      <c r="CE173" s="21">
        <v>36.4</v>
      </c>
      <c r="CF173" s="6"/>
      <c r="CG173" s="24" t="s">
        <v>1353</v>
      </c>
      <c r="CH173" s="21"/>
      <c r="CI173" s="21"/>
      <c r="CJ173" s="21"/>
      <c r="CK173" s="21"/>
      <c r="CL173" s="21" t="s">
        <v>1293</v>
      </c>
      <c r="CM173" s="21"/>
      <c r="CN173" s="24" t="s">
        <v>1354</v>
      </c>
      <c r="CO173" s="21"/>
      <c r="CP173" s="21"/>
      <c r="CQ173" s="21"/>
      <c r="CR173" s="21"/>
      <c r="CS173" s="21" t="s">
        <v>1355</v>
      </c>
      <c r="CT173" s="21"/>
      <c r="CU173" s="24">
        <v>2</v>
      </c>
      <c r="CV173" s="21"/>
      <c r="CW173" s="21"/>
      <c r="CX173" s="21"/>
      <c r="CY173" s="21"/>
      <c r="CZ173" s="21">
        <v>3</v>
      </c>
      <c r="DA173" s="21"/>
      <c r="DB173" s="24" t="s">
        <v>1356</v>
      </c>
      <c r="DC173" s="21"/>
      <c r="DD173" s="21"/>
      <c r="DE173" s="21"/>
      <c r="DF173" s="21"/>
      <c r="DG173" s="21"/>
      <c r="DH173" s="21"/>
      <c r="DI173" s="24" t="s">
        <v>255</v>
      </c>
      <c r="DJ173" s="21" t="s">
        <v>255</v>
      </c>
      <c r="DK173" s="21" t="s">
        <v>558</v>
      </c>
      <c r="DL173" s="21" t="s">
        <v>558</v>
      </c>
      <c r="DM173" s="21" t="s">
        <v>558</v>
      </c>
      <c r="DN173" s="21" t="s">
        <v>558</v>
      </c>
      <c r="DO173" s="21" t="s">
        <v>558</v>
      </c>
      <c r="DP173" s="26"/>
      <c r="DQ173" s="6"/>
      <c r="DR173" s="24">
        <v>86.2</v>
      </c>
      <c r="DS173" s="21">
        <v>122.1</v>
      </c>
      <c r="DT173" s="21">
        <v>85.6</v>
      </c>
      <c r="DU173" s="21">
        <v>155</v>
      </c>
      <c r="DV173" s="21">
        <v>121.4</v>
      </c>
      <c r="DW173" s="21">
        <v>113.2</v>
      </c>
      <c r="DX173" s="21">
        <v>89</v>
      </c>
      <c r="DY173" s="24">
        <v>0.5</v>
      </c>
      <c r="DZ173" s="21">
        <v>0.6</v>
      </c>
      <c r="EA173" s="21">
        <v>0.5</v>
      </c>
      <c r="EB173" s="21">
        <v>0.6</v>
      </c>
      <c r="EC173" s="21">
        <v>0.6</v>
      </c>
      <c r="ED173" s="21">
        <v>0.45</v>
      </c>
      <c r="EE173" s="21">
        <v>0.5</v>
      </c>
      <c r="EF173" s="78">
        <f t="shared" ref="EF173:EL173" si="787">DR173/DY173</f>
        <v>172.4</v>
      </c>
      <c r="EG173" s="79">
        <f t="shared" si="787"/>
        <v>203.5</v>
      </c>
      <c r="EH173" s="79">
        <f t="shared" si="787"/>
        <v>171.2</v>
      </c>
      <c r="EI173" s="79">
        <f t="shared" si="787"/>
        <v>258.33333333333337</v>
      </c>
      <c r="EJ173" s="79">
        <f t="shared" si="787"/>
        <v>202.33333333333334</v>
      </c>
      <c r="EK173" s="79">
        <f t="shared" si="787"/>
        <v>251.55555555555554</v>
      </c>
      <c r="EL173" s="79">
        <f t="shared" si="787"/>
        <v>178</v>
      </c>
      <c r="EM173" s="24">
        <v>1</v>
      </c>
      <c r="EN173" s="21">
        <v>1</v>
      </c>
      <c r="EO173" s="21">
        <v>1</v>
      </c>
      <c r="EP173" s="21">
        <v>1</v>
      </c>
      <c r="EQ173" s="21">
        <v>1</v>
      </c>
      <c r="ER173" s="21">
        <v>1</v>
      </c>
      <c r="ES173" s="21">
        <v>1</v>
      </c>
      <c r="ET173" s="24">
        <v>118</v>
      </c>
      <c r="EU173" s="21">
        <v>54</v>
      </c>
      <c r="EV173" s="21">
        <v>34</v>
      </c>
      <c r="EW173" s="21">
        <v>44</v>
      </c>
      <c r="EX173" s="21">
        <v>93</v>
      </c>
      <c r="EY173" s="21">
        <v>105</v>
      </c>
      <c r="EZ173" s="21">
        <v>140</v>
      </c>
      <c r="FA173" s="24">
        <v>67</v>
      </c>
      <c r="FB173" s="21">
        <v>93.2</v>
      </c>
      <c r="FC173" s="21">
        <v>123.9</v>
      </c>
      <c r="FD173" s="21">
        <v>112.1</v>
      </c>
      <c r="FE173" s="21">
        <v>105.3</v>
      </c>
      <c r="FF173" s="21">
        <v>63.7</v>
      </c>
      <c r="FG173" s="21">
        <v>49.6</v>
      </c>
      <c r="FH173" s="24">
        <v>5</v>
      </c>
      <c r="FI173" s="21">
        <v>3</v>
      </c>
      <c r="FJ173" s="21">
        <v>3</v>
      </c>
      <c r="FK173" s="21">
        <v>3</v>
      </c>
      <c r="FL173" s="21">
        <v>3</v>
      </c>
      <c r="FM173" s="21">
        <v>6</v>
      </c>
      <c r="FN173" s="21">
        <v>11</v>
      </c>
      <c r="FO173" s="24">
        <v>97</v>
      </c>
      <c r="FP173" s="21">
        <v>92</v>
      </c>
      <c r="FQ173" s="21">
        <v>79</v>
      </c>
      <c r="FR173" s="21">
        <v>56</v>
      </c>
      <c r="FS173" s="21">
        <v>87</v>
      </c>
      <c r="FT173" s="21">
        <v>86</v>
      </c>
      <c r="FU173" s="21">
        <v>74</v>
      </c>
      <c r="FV173" s="24" t="s">
        <v>345</v>
      </c>
      <c r="FW173" s="21" t="s">
        <v>1214</v>
      </c>
      <c r="FX173" s="21" t="s">
        <v>345</v>
      </c>
      <c r="FY173" s="21" t="s">
        <v>345</v>
      </c>
      <c r="FZ173" s="21" t="s">
        <v>310</v>
      </c>
      <c r="GA173" s="21" t="s">
        <v>334</v>
      </c>
      <c r="GB173" s="21" t="s">
        <v>378</v>
      </c>
      <c r="GC173" s="24">
        <v>158</v>
      </c>
      <c r="GD173" s="21">
        <v>98</v>
      </c>
      <c r="GE173" s="21">
        <v>93</v>
      </c>
      <c r="GF173" s="21">
        <v>126</v>
      </c>
      <c r="GG173" s="21">
        <v>151</v>
      </c>
      <c r="GH173" s="21">
        <v>132</v>
      </c>
      <c r="GI173" s="21">
        <v>96</v>
      </c>
      <c r="GJ173" s="24">
        <v>1380</v>
      </c>
      <c r="GK173" s="21">
        <v>1550</v>
      </c>
      <c r="GL173" s="21">
        <v>830</v>
      </c>
      <c r="GM173" s="21">
        <v>1770</v>
      </c>
      <c r="GN173" s="21">
        <v>1600</v>
      </c>
      <c r="GO173" s="21">
        <v>2190</v>
      </c>
      <c r="GP173" s="21">
        <v>1950</v>
      </c>
      <c r="GQ173" s="6"/>
      <c r="GR173" s="24">
        <v>19</v>
      </c>
      <c r="GS173" s="21">
        <v>90</v>
      </c>
      <c r="GT173" s="24">
        <v>19</v>
      </c>
      <c r="GU173" s="21">
        <v>90</v>
      </c>
      <c r="GV173" s="24">
        <v>21</v>
      </c>
      <c r="GW173" s="21">
        <v>90</v>
      </c>
      <c r="GX173" s="24">
        <v>20</v>
      </c>
      <c r="GY173" s="21">
        <v>90</v>
      </c>
      <c r="GZ173" s="24">
        <v>19</v>
      </c>
      <c r="HA173" s="21">
        <v>90</v>
      </c>
      <c r="HB173" s="24">
        <v>17</v>
      </c>
      <c r="HC173" s="21">
        <v>90</v>
      </c>
      <c r="HD173" s="24">
        <v>17</v>
      </c>
      <c r="HE173" s="21">
        <v>90</v>
      </c>
      <c r="HF173" s="6"/>
      <c r="HG173" s="21">
        <v>78</v>
      </c>
      <c r="HH173" s="21">
        <v>139</v>
      </c>
      <c r="HI173" s="21">
        <v>101</v>
      </c>
      <c r="HJ173" s="21">
        <v>37.1</v>
      </c>
      <c r="HK173" s="21">
        <v>1</v>
      </c>
      <c r="HL173" s="21">
        <v>68</v>
      </c>
      <c r="HM173" s="21">
        <v>0.6</v>
      </c>
      <c r="HN173" s="21">
        <v>40</v>
      </c>
      <c r="HO173" s="21">
        <v>58.54</v>
      </c>
      <c r="HP173" s="21">
        <v>16.53</v>
      </c>
      <c r="HQ173" s="21">
        <v>3.2</v>
      </c>
      <c r="HR173" s="21">
        <v>137</v>
      </c>
      <c r="HS173" s="21">
        <v>17</v>
      </c>
      <c r="HT173" s="21">
        <v>93.2</v>
      </c>
      <c r="HU173" s="21">
        <v>5</v>
      </c>
      <c r="HV173" s="6"/>
    </row>
    <row r="174" spans="1:239" ht="15.75" customHeight="1" x14ac:dyDescent="0.3">
      <c r="A174" s="3">
        <v>154</v>
      </c>
      <c r="B174" s="21" t="s">
        <v>431</v>
      </c>
      <c r="C174" s="22">
        <v>41429</v>
      </c>
      <c r="D174" s="22">
        <v>41430</v>
      </c>
      <c r="E174" s="21">
        <f t="shared" si="765"/>
        <v>1</v>
      </c>
      <c r="F174" s="21"/>
      <c r="G174" s="21"/>
      <c r="H174" s="23">
        <v>23988</v>
      </c>
      <c r="I174" s="21">
        <v>47</v>
      </c>
      <c r="J174" s="21">
        <v>163</v>
      </c>
      <c r="K174" s="21">
        <v>56</v>
      </c>
      <c r="L174" s="21" t="s">
        <v>1357</v>
      </c>
      <c r="M174" s="21">
        <v>68</v>
      </c>
      <c r="N174" s="21">
        <v>81.3</v>
      </c>
      <c r="O174" s="21">
        <v>15</v>
      </c>
      <c r="P174" s="21" t="s">
        <v>547</v>
      </c>
      <c r="Q174" s="21">
        <v>1</v>
      </c>
      <c r="R174" s="21">
        <v>22</v>
      </c>
      <c r="S174" s="21" t="s">
        <v>272</v>
      </c>
      <c r="T174" s="21">
        <v>1</v>
      </c>
      <c r="U174" s="21">
        <v>11</v>
      </c>
      <c r="V174" s="21">
        <v>3</v>
      </c>
      <c r="W174" s="21">
        <v>0</v>
      </c>
      <c r="X174" s="6"/>
      <c r="Y174" s="24" t="s">
        <v>884</v>
      </c>
      <c r="Z174" s="21" t="s">
        <v>486</v>
      </c>
      <c r="AA174" s="25">
        <v>2</v>
      </c>
      <c r="AB174" s="25" t="s">
        <v>1010</v>
      </c>
      <c r="AC174" s="21" t="s">
        <v>249</v>
      </c>
      <c r="AD174" s="21"/>
      <c r="AE174" s="21" t="s">
        <v>246</v>
      </c>
      <c r="AF174" s="21" t="s">
        <v>248</v>
      </c>
      <c r="AG174" s="21" t="s">
        <v>246</v>
      </c>
      <c r="AH174" s="21" t="s">
        <v>249</v>
      </c>
      <c r="AI174" s="21" t="s">
        <v>246</v>
      </c>
      <c r="AJ174" s="21" t="s">
        <v>246</v>
      </c>
      <c r="AK174" s="21">
        <v>3.65</v>
      </c>
      <c r="AL174" s="6"/>
      <c r="AM174" s="26" t="s">
        <v>250</v>
      </c>
      <c r="AN174" s="26" t="s">
        <v>274</v>
      </c>
      <c r="AO174" s="27">
        <v>1.65</v>
      </c>
      <c r="AP174" s="21">
        <v>2.84</v>
      </c>
      <c r="AQ174" s="21">
        <v>1.61</v>
      </c>
      <c r="AR174" s="21">
        <v>0.42</v>
      </c>
      <c r="AS174" s="21">
        <v>0.26</v>
      </c>
      <c r="AT174" s="21">
        <v>0.22</v>
      </c>
      <c r="AU174" s="21"/>
      <c r="AV174" s="21">
        <v>0.45</v>
      </c>
      <c r="AW174" s="21">
        <v>0.39</v>
      </c>
      <c r="AX174" s="28">
        <f t="shared" si="766"/>
        <v>0.72121212121212164</v>
      </c>
      <c r="AY174" s="28">
        <f t="shared" si="767"/>
        <v>-1.2195578184843292E-2</v>
      </c>
      <c r="AZ174" s="28">
        <f t="shared" si="768"/>
        <v>-0.3732701823155854</v>
      </c>
      <c r="BA174" s="28">
        <f t="shared" ref="BA174:BB174" si="788">LOGEST(AP174:AQ174,AP$5:AQ$5)-1</f>
        <v>-0.43309859154929575</v>
      </c>
      <c r="BB174" s="28">
        <f t="shared" si="788"/>
        <v>-0.73913043478260865</v>
      </c>
      <c r="BC174" s="28">
        <f t="shared" si="770"/>
        <v>-0.61543879038095639</v>
      </c>
      <c r="BD174" s="28">
        <f t="shared" ref="BD174:BF174" si="789">((AP174/AO174)*100)-100</f>
        <v>72.121212121212125</v>
      </c>
      <c r="BE174" s="28">
        <f t="shared" si="789"/>
        <v>-43.309859154929576</v>
      </c>
      <c r="BF174" s="28">
        <f t="shared" si="789"/>
        <v>-73.913043478260875</v>
      </c>
      <c r="BG174" s="28">
        <f t="shared" si="772"/>
        <v>-2.4242424242424221</v>
      </c>
      <c r="BH174" s="28">
        <f t="shared" si="773"/>
        <v>-74.545454545454547</v>
      </c>
      <c r="BI174" s="28">
        <f t="shared" si="774"/>
        <v>-85.211267605633807</v>
      </c>
      <c r="BJ174" s="3">
        <f t="shared" ref="BJ174:BL174" si="790">AP174-AO174</f>
        <v>1.19</v>
      </c>
      <c r="BK174" s="3">
        <f t="shared" si="790"/>
        <v>-1.2299999999999998</v>
      </c>
      <c r="BL174" s="3">
        <f t="shared" si="790"/>
        <v>-1.1900000000000002</v>
      </c>
      <c r="BM174" s="3">
        <f t="shared" si="776"/>
        <v>-3.9999999999999813E-2</v>
      </c>
      <c r="BN174" s="3">
        <f t="shared" si="777"/>
        <v>-1.23</v>
      </c>
      <c r="BO174" s="3">
        <f t="shared" si="778"/>
        <v>-2.42</v>
      </c>
      <c r="BP174" s="24"/>
      <c r="BQ174" s="21">
        <v>217</v>
      </c>
      <c r="BR174" s="21">
        <v>192</v>
      </c>
      <c r="BS174" s="21"/>
      <c r="BT174" s="21"/>
      <c r="BU174" s="21"/>
      <c r="BV174" s="21"/>
      <c r="BW174" s="24">
        <v>37.1</v>
      </c>
      <c r="BX174" s="21">
        <v>37.1</v>
      </c>
      <c r="BY174" s="21">
        <v>37.4</v>
      </c>
      <c r="BZ174" s="21">
        <v>37.6</v>
      </c>
      <c r="CA174" s="21">
        <v>36</v>
      </c>
      <c r="CB174" s="21">
        <v>37.9</v>
      </c>
      <c r="CC174" s="21">
        <v>37</v>
      </c>
      <c r="CD174" s="21">
        <v>37.6</v>
      </c>
      <c r="CE174" s="21">
        <v>37</v>
      </c>
      <c r="CF174" s="6"/>
      <c r="CG174" s="24" t="s">
        <v>1358</v>
      </c>
      <c r="CH174" s="21"/>
      <c r="CI174" s="21"/>
      <c r="CJ174" s="21"/>
      <c r="CK174" s="21"/>
      <c r="CL174" s="21"/>
      <c r="CM174" s="21" t="s">
        <v>1359</v>
      </c>
      <c r="CN174" s="24" t="s">
        <v>1360</v>
      </c>
      <c r="CO174" s="21"/>
      <c r="CP174" s="21"/>
      <c r="CQ174" s="21"/>
      <c r="CR174" s="21"/>
      <c r="CS174" s="21"/>
      <c r="CT174" s="21" t="s">
        <v>1361</v>
      </c>
      <c r="CU174" s="24">
        <v>2</v>
      </c>
      <c r="CV174" s="21"/>
      <c r="CW174" s="21"/>
      <c r="CX174" s="21"/>
      <c r="CY174" s="21"/>
      <c r="CZ174" s="21"/>
      <c r="DA174" s="21">
        <v>2</v>
      </c>
      <c r="DB174" s="24" t="s">
        <v>1362</v>
      </c>
      <c r="DC174" s="21"/>
      <c r="DD174" s="21"/>
      <c r="DE174" s="21"/>
      <c r="DF174" s="21"/>
      <c r="DG174" s="21"/>
      <c r="DH174" s="21" t="s">
        <v>949</v>
      </c>
      <c r="DI174" s="24" t="s">
        <v>255</v>
      </c>
      <c r="DJ174" s="21" t="s">
        <v>255</v>
      </c>
      <c r="DK174" s="21" t="s">
        <v>1363</v>
      </c>
      <c r="DL174" s="21" t="s">
        <v>374</v>
      </c>
      <c r="DM174" s="21" t="s">
        <v>374</v>
      </c>
      <c r="DN174" s="21" t="s">
        <v>374</v>
      </c>
      <c r="DO174" s="21" t="s">
        <v>374</v>
      </c>
      <c r="DP174" s="26"/>
      <c r="DQ174" s="6"/>
      <c r="DR174" s="24">
        <v>181.8</v>
      </c>
      <c r="DS174" s="21">
        <v>80</v>
      </c>
      <c r="DT174" s="21">
        <v>133</v>
      </c>
      <c r="DU174" s="21">
        <v>82.3</v>
      </c>
      <c r="DV174" s="21">
        <v>96.4</v>
      </c>
      <c r="DW174" s="21">
        <v>99.3</v>
      </c>
      <c r="DX174" s="21">
        <v>80</v>
      </c>
      <c r="DY174" s="24">
        <v>0.6</v>
      </c>
      <c r="DZ174" s="21">
        <v>0.4</v>
      </c>
      <c r="EA174" s="21">
        <v>0.6</v>
      </c>
      <c r="EB174" s="21">
        <v>0.4</v>
      </c>
      <c r="EC174" s="21">
        <v>0.4</v>
      </c>
      <c r="ED174" s="21">
        <v>0.4</v>
      </c>
      <c r="EE174" s="21">
        <v>0.4</v>
      </c>
      <c r="EF174" s="78">
        <f t="shared" ref="EF174:EL174" si="791">DR174/DY174</f>
        <v>303.00000000000006</v>
      </c>
      <c r="EG174" s="79">
        <f t="shared" si="791"/>
        <v>200</v>
      </c>
      <c r="EH174" s="79">
        <f t="shared" si="791"/>
        <v>221.66666666666669</v>
      </c>
      <c r="EI174" s="79">
        <f t="shared" si="791"/>
        <v>205.74999999999997</v>
      </c>
      <c r="EJ174" s="79">
        <f t="shared" si="791"/>
        <v>241</v>
      </c>
      <c r="EK174" s="79">
        <f t="shared" si="791"/>
        <v>248.24999999999997</v>
      </c>
      <c r="EL174" s="79">
        <f t="shared" si="791"/>
        <v>200</v>
      </c>
      <c r="EM174" s="24">
        <v>1</v>
      </c>
      <c r="EN174" s="21">
        <v>1</v>
      </c>
      <c r="EO174" s="21">
        <v>1</v>
      </c>
      <c r="EP174" s="21">
        <v>1</v>
      </c>
      <c r="EQ174" s="21">
        <v>1</v>
      </c>
      <c r="ER174" s="21">
        <v>1</v>
      </c>
      <c r="ES174" s="21">
        <v>1</v>
      </c>
      <c r="ET174" s="24">
        <v>211</v>
      </c>
      <c r="EU174" s="21">
        <v>150</v>
      </c>
      <c r="EV174" s="21">
        <v>133</v>
      </c>
      <c r="EW174" s="21">
        <v>112</v>
      </c>
      <c r="EX174" s="21">
        <v>155</v>
      </c>
      <c r="EY174" s="21">
        <v>254</v>
      </c>
      <c r="EZ174" s="21">
        <v>440</v>
      </c>
      <c r="FA174" s="24">
        <v>5.2</v>
      </c>
      <c r="FB174" s="21">
        <v>6.3</v>
      </c>
      <c r="FC174" s="21">
        <v>12</v>
      </c>
      <c r="FD174" s="21">
        <v>9</v>
      </c>
      <c r="FE174" s="21">
        <v>7.2</v>
      </c>
      <c r="FF174" s="21">
        <v>7.2</v>
      </c>
      <c r="FG174" s="21">
        <v>7.2</v>
      </c>
      <c r="FH174" s="24">
        <v>7</v>
      </c>
      <c r="FI174" s="21">
        <v>9</v>
      </c>
      <c r="FJ174" s="21">
        <v>15</v>
      </c>
      <c r="FK174" s="21">
        <v>15</v>
      </c>
      <c r="FL174" s="21">
        <v>15</v>
      </c>
      <c r="FM174" s="21">
        <v>15</v>
      </c>
      <c r="FN174" s="21">
        <v>15</v>
      </c>
      <c r="FO174" s="24">
        <v>82</v>
      </c>
      <c r="FP174" s="21">
        <v>70</v>
      </c>
      <c r="FQ174" s="21">
        <v>67</v>
      </c>
      <c r="FR174" s="21">
        <v>68</v>
      </c>
      <c r="FS174" s="21">
        <v>81</v>
      </c>
      <c r="FT174" s="21">
        <v>87</v>
      </c>
      <c r="FU174" s="21">
        <v>97</v>
      </c>
      <c r="FV174" s="24" t="s">
        <v>803</v>
      </c>
      <c r="FW174" s="21">
        <v>0</v>
      </c>
      <c r="FX174" s="21">
        <v>0</v>
      </c>
      <c r="FY174" s="21">
        <v>0</v>
      </c>
      <c r="FZ174" s="21">
        <v>0</v>
      </c>
      <c r="GA174" s="21">
        <v>0</v>
      </c>
      <c r="GB174" s="21">
        <v>0</v>
      </c>
      <c r="GC174" s="24">
        <v>116</v>
      </c>
      <c r="GD174" s="21">
        <v>101</v>
      </c>
      <c r="GE174" s="21">
        <v>66</v>
      </c>
      <c r="GF174" s="21">
        <v>62</v>
      </c>
      <c r="GG174" s="21">
        <v>62</v>
      </c>
      <c r="GH174" s="21">
        <v>55</v>
      </c>
      <c r="GI174" s="21">
        <v>37</v>
      </c>
      <c r="GJ174" s="24">
        <v>2915</v>
      </c>
      <c r="GK174" s="21">
        <v>1610</v>
      </c>
      <c r="GL174" s="21">
        <v>980</v>
      </c>
      <c r="GM174" s="21">
        <v>1750</v>
      </c>
      <c r="GN174" s="21">
        <v>1240</v>
      </c>
      <c r="GO174" s="21">
        <v>1855</v>
      </c>
      <c r="GP174" s="21">
        <v>1470</v>
      </c>
      <c r="GQ174" s="6"/>
      <c r="GR174" s="24">
        <v>13</v>
      </c>
      <c r="GS174" s="21">
        <v>55</v>
      </c>
      <c r="GT174" s="24">
        <v>13</v>
      </c>
      <c r="GU174" s="21">
        <v>55</v>
      </c>
      <c r="GV174" s="24">
        <v>8</v>
      </c>
      <c r="GW174" s="21">
        <v>18</v>
      </c>
      <c r="GX174" s="24">
        <v>11</v>
      </c>
      <c r="GY174" s="21">
        <v>45</v>
      </c>
      <c r="GZ174" s="24">
        <v>9</v>
      </c>
      <c r="HA174" s="21">
        <v>18</v>
      </c>
      <c r="HB174" s="24">
        <v>9</v>
      </c>
      <c r="HC174" s="21">
        <v>18</v>
      </c>
      <c r="HD174" s="24">
        <v>10</v>
      </c>
      <c r="HE174" s="21">
        <v>45</v>
      </c>
      <c r="HF174" s="6"/>
      <c r="HG174" s="21">
        <v>47</v>
      </c>
      <c r="HH174" s="21">
        <v>120</v>
      </c>
      <c r="HI174" s="21">
        <v>148</v>
      </c>
      <c r="HJ174" s="21">
        <v>37.6</v>
      </c>
      <c r="HK174" s="21">
        <v>1</v>
      </c>
      <c r="HL174" s="21">
        <v>80.5</v>
      </c>
      <c r="HM174" s="21">
        <v>0.6</v>
      </c>
      <c r="HN174" s="21">
        <v>20</v>
      </c>
      <c r="HO174" s="21">
        <v>31.09</v>
      </c>
      <c r="HP174" s="21">
        <v>19.02</v>
      </c>
      <c r="HQ174" s="21">
        <v>3.4</v>
      </c>
      <c r="HR174" s="21">
        <v>129</v>
      </c>
      <c r="HS174" s="21">
        <v>17.2</v>
      </c>
      <c r="HT174" s="21">
        <v>6.3</v>
      </c>
      <c r="HU174" s="21">
        <v>7</v>
      </c>
      <c r="HV174" s="6"/>
    </row>
    <row r="175" spans="1:239" ht="15.75" customHeight="1" x14ac:dyDescent="0.3">
      <c r="A175" s="51">
        <v>155</v>
      </c>
      <c r="B175" s="21" t="s">
        <v>431</v>
      </c>
      <c r="C175" s="22">
        <v>41398</v>
      </c>
      <c r="D175" s="22">
        <v>41423</v>
      </c>
      <c r="E175" s="21">
        <f t="shared" si="765"/>
        <v>25</v>
      </c>
      <c r="F175" s="21" t="s">
        <v>410</v>
      </c>
      <c r="G175" s="21"/>
      <c r="H175" s="23">
        <v>18228</v>
      </c>
      <c r="I175" s="21">
        <v>64</v>
      </c>
      <c r="J175" s="21">
        <v>165</v>
      </c>
      <c r="K175" s="21">
        <v>80</v>
      </c>
      <c r="L175" s="21" t="s">
        <v>1364</v>
      </c>
      <c r="M175" s="21">
        <v>47</v>
      </c>
      <c r="N175" s="21">
        <v>39</v>
      </c>
      <c r="O175" s="21">
        <v>52</v>
      </c>
      <c r="P175" s="21" t="s">
        <v>1365</v>
      </c>
      <c r="Q175" s="21">
        <v>1</v>
      </c>
      <c r="R175" s="21">
        <v>52</v>
      </c>
      <c r="S175" s="21" t="s">
        <v>1365</v>
      </c>
      <c r="T175" s="21">
        <v>1</v>
      </c>
      <c r="U175" s="21">
        <v>6</v>
      </c>
      <c r="V175" s="21">
        <v>0</v>
      </c>
      <c r="W175" s="21">
        <v>0</v>
      </c>
      <c r="X175" s="6"/>
      <c r="Y175" s="24" t="s">
        <v>884</v>
      </c>
      <c r="Z175" s="21" t="s">
        <v>497</v>
      </c>
      <c r="AA175" s="25">
        <v>2</v>
      </c>
      <c r="AB175" s="25" t="s">
        <v>1010</v>
      </c>
      <c r="AC175" s="21" t="s">
        <v>246</v>
      </c>
      <c r="AD175" s="21" t="s">
        <v>247</v>
      </c>
      <c r="AE175" s="21" t="s">
        <v>249</v>
      </c>
      <c r="AF175" s="21"/>
      <c r="AG175" s="21" t="s">
        <v>246</v>
      </c>
      <c r="AH175" s="21" t="s">
        <v>246</v>
      </c>
      <c r="AI175" s="21" t="s">
        <v>249</v>
      </c>
      <c r="AJ175" s="21" t="s">
        <v>249</v>
      </c>
      <c r="AK175" s="21">
        <v>0.12</v>
      </c>
      <c r="AL175" s="6"/>
      <c r="AM175" s="26" t="s">
        <v>250</v>
      </c>
      <c r="AN175" s="26" t="s">
        <v>274</v>
      </c>
      <c r="AO175" s="27">
        <v>0.12</v>
      </c>
      <c r="AP175" s="21">
        <v>0.14000000000000001</v>
      </c>
      <c r="AQ175" s="21">
        <v>0.16</v>
      </c>
      <c r="AR175" s="21">
        <v>0.13</v>
      </c>
      <c r="AS175" s="21">
        <v>0.15</v>
      </c>
      <c r="AT175" s="21">
        <v>0.14000000000000001</v>
      </c>
      <c r="AU175" s="21">
        <v>0.16</v>
      </c>
      <c r="AV175" s="21">
        <v>0.14000000000000001</v>
      </c>
      <c r="AW175" s="21">
        <v>0.14000000000000001</v>
      </c>
      <c r="AX175" s="28">
        <f t="shared" si="766"/>
        <v>0.16666666666666674</v>
      </c>
      <c r="AY175" s="28">
        <f t="shared" si="767"/>
        <v>0.15470053837925146</v>
      </c>
      <c r="AZ175" s="28">
        <f t="shared" si="768"/>
        <v>3.8072835715302622E-2</v>
      </c>
      <c r="BA175" s="28">
        <f t="shared" ref="BA175:BB175" si="792">LOGEST(AP175:AQ175,AP$5:AQ$5)-1</f>
        <v>0.14285714285714279</v>
      </c>
      <c r="BB175" s="28">
        <f t="shared" si="792"/>
        <v>-0.1875</v>
      </c>
      <c r="BC175" s="28">
        <f t="shared" si="770"/>
        <v>-3.6375888340568485E-2</v>
      </c>
      <c r="BD175" s="28">
        <f t="shared" ref="BD175:BF175" si="793">((AP175/AO175)*100)-100</f>
        <v>16.666666666666671</v>
      </c>
      <c r="BE175" s="28">
        <f t="shared" si="793"/>
        <v>14.285714285714278</v>
      </c>
      <c r="BF175" s="28">
        <f t="shared" si="793"/>
        <v>-18.75</v>
      </c>
      <c r="BG175" s="28">
        <f t="shared" si="772"/>
        <v>33.333333333333343</v>
      </c>
      <c r="BH175" s="28">
        <f t="shared" si="773"/>
        <v>8.3333333333333428</v>
      </c>
      <c r="BI175" s="28">
        <f t="shared" si="774"/>
        <v>-7.142857142857153</v>
      </c>
      <c r="BJ175" s="3">
        <f t="shared" ref="BJ175:BL175" si="794">AP175-AO175</f>
        <v>2.0000000000000018E-2</v>
      </c>
      <c r="BK175" s="3">
        <f t="shared" si="794"/>
        <v>1.999999999999999E-2</v>
      </c>
      <c r="BL175" s="3">
        <f t="shared" si="794"/>
        <v>-0.03</v>
      </c>
      <c r="BM175" s="3">
        <f t="shared" si="776"/>
        <v>4.0000000000000008E-2</v>
      </c>
      <c r="BN175" s="3">
        <f t="shared" si="777"/>
        <v>1.0000000000000009E-2</v>
      </c>
      <c r="BO175" s="3">
        <f t="shared" si="778"/>
        <v>-1.0000000000000009E-2</v>
      </c>
      <c r="BP175" s="24">
        <v>55.1</v>
      </c>
      <c r="BQ175" s="21">
        <v>74.7</v>
      </c>
      <c r="BR175" s="21"/>
      <c r="BS175" s="21">
        <v>57.3</v>
      </c>
      <c r="BT175" s="21">
        <v>46.3</v>
      </c>
      <c r="BU175" s="21">
        <v>31.4</v>
      </c>
      <c r="BV175" s="21">
        <v>31.4</v>
      </c>
      <c r="BW175" s="24">
        <v>38</v>
      </c>
      <c r="BX175" s="21">
        <v>37</v>
      </c>
      <c r="BY175" s="21">
        <v>37</v>
      </c>
      <c r="BZ175" s="21">
        <v>37.4</v>
      </c>
      <c r="CA175" s="21">
        <v>37.1</v>
      </c>
      <c r="CB175" s="21">
        <v>37</v>
      </c>
      <c r="CC175" s="21">
        <v>37</v>
      </c>
      <c r="CD175" s="21">
        <v>36</v>
      </c>
      <c r="CE175" s="21">
        <v>36.6</v>
      </c>
      <c r="CF175" s="6"/>
      <c r="CG175" s="24" t="s">
        <v>1366</v>
      </c>
      <c r="CH175" s="21"/>
      <c r="CI175" s="21"/>
      <c r="CJ175" s="21"/>
      <c r="CK175" s="21"/>
      <c r="CL175" s="21"/>
      <c r="CM175" s="21"/>
      <c r="CN175" s="60" t="s">
        <v>1367</v>
      </c>
      <c r="CO175" s="21"/>
      <c r="CP175" s="21"/>
      <c r="CQ175" s="21"/>
      <c r="CR175" s="21"/>
      <c r="CS175" s="21"/>
      <c r="CT175" s="21"/>
      <c r="CU175" s="24">
        <v>2</v>
      </c>
      <c r="CV175" s="21"/>
      <c r="CW175" s="21"/>
      <c r="CX175" s="21"/>
      <c r="CY175" s="21"/>
      <c r="CZ175" s="21"/>
      <c r="DA175" s="21"/>
      <c r="DB175" s="60" t="s">
        <v>1368</v>
      </c>
      <c r="DC175" s="21"/>
      <c r="DD175" s="21"/>
      <c r="DE175" s="21"/>
      <c r="DF175" s="21"/>
      <c r="DG175" s="21"/>
      <c r="DH175" s="21"/>
      <c r="DI175" s="24" t="s">
        <v>1369</v>
      </c>
      <c r="DJ175" s="21" t="s">
        <v>352</v>
      </c>
      <c r="DK175" s="21" t="s">
        <v>352</v>
      </c>
      <c r="DL175" s="21" t="s">
        <v>1370</v>
      </c>
      <c r="DM175" s="21" t="s">
        <v>1371</v>
      </c>
      <c r="DN175" s="21" t="s">
        <v>1371</v>
      </c>
      <c r="DO175" s="21" t="s">
        <v>1371</v>
      </c>
      <c r="DP175" s="26"/>
      <c r="DQ175" s="6"/>
      <c r="DR175" s="24">
        <v>86.7</v>
      </c>
      <c r="DS175" s="21">
        <v>98.2</v>
      </c>
      <c r="DT175" s="21">
        <v>66</v>
      </c>
      <c r="DU175" s="21">
        <v>85.8</v>
      </c>
      <c r="DV175" s="21">
        <v>65</v>
      </c>
      <c r="DW175" s="21">
        <v>61.3</v>
      </c>
      <c r="DX175" s="21">
        <v>61.3</v>
      </c>
      <c r="DY175" s="24">
        <v>0.6</v>
      </c>
      <c r="DZ175" s="21">
        <v>0.6</v>
      </c>
      <c r="EA175" s="21">
        <v>0.45</v>
      </c>
      <c r="EB175" s="21">
        <v>0.5</v>
      </c>
      <c r="EC175" s="21">
        <v>0.4</v>
      </c>
      <c r="ED175" s="21">
        <v>0.4</v>
      </c>
      <c r="EE175" s="21">
        <v>0.35</v>
      </c>
      <c r="EF175" s="78">
        <f t="shared" ref="EF175:EL175" si="795">DR175/DY175</f>
        <v>144.5</v>
      </c>
      <c r="EG175" s="79">
        <f t="shared" si="795"/>
        <v>163.66666666666669</v>
      </c>
      <c r="EH175" s="79">
        <f t="shared" si="795"/>
        <v>146.66666666666666</v>
      </c>
      <c r="EI175" s="79">
        <f t="shared" si="795"/>
        <v>171.6</v>
      </c>
      <c r="EJ175" s="79">
        <f t="shared" si="795"/>
        <v>162.5</v>
      </c>
      <c r="EK175" s="79">
        <f t="shared" si="795"/>
        <v>153.24999999999997</v>
      </c>
      <c r="EL175" s="79">
        <f t="shared" si="795"/>
        <v>175.14285714285714</v>
      </c>
      <c r="EM175" s="24">
        <v>1</v>
      </c>
      <c r="EN175" s="21">
        <v>1</v>
      </c>
      <c r="EO175" s="21">
        <v>1</v>
      </c>
      <c r="EP175" s="21">
        <v>1</v>
      </c>
      <c r="EQ175" s="21">
        <v>1</v>
      </c>
      <c r="ER175" s="21">
        <v>1</v>
      </c>
      <c r="ES175" s="21">
        <v>0</v>
      </c>
      <c r="ET175" s="24">
        <v>275</v>
      </c>
      <c r="EU175" s="21">
        <v>230</v>
      </c>
      <c r="EV175" s="21">
        <v>218</v>
      </c>
      <c r="EW175" s="21">
        <v>194</v>
      </c>
      <c r="EX175" s="21">
        <v>171</v>
      </c>
      <c r="EY175" s="21">
        <v>171</v>
      </c>
      <c r="EZ175" s="21">
        <v>160</v>
      </c>
      <c r="FA175" s="24">
        <v>9.5</v>
      </c>
      <c r="FB175" s="21">
        <v>10.3</v>
      </c>
      <c r="FC175" s="21">
        <v>10.3</v>
      </c>
      <c r="FD175" s="21">
        <v>10.8</v>
      </c>
      <c r="FE175" s="21">
        <v>10.8</v>
      </c>
      <c r="FF175" s="21">
        <v>10.8</v>
      </c>
      <c r="FG175" s="21">
        <v>10.8</v>
      </c>
      <c r="FH175" s="24">
        <v>15</v>
      </c>
      <c r="FI175" s="21">
        <v>15</v>
      </c>
      <c r="FJ175" s="21">
        <v>15</v>
      </c>
      <c r="FK175" s="21">
        <v>15</v>
      </c>
      <c r="FL175" s="21">
        <v>15</v>
      </c>
      <c r="FM175" s="21">
        <v>15</v>
      </c>
      <c r="FN175" s="21">
        <v>15</v>
      </c>
      <c r="FO175" s="24">
        <v>63</v>
      </c>
      <c r="FP175" s="21">
        <v>75</v>
      </c>
      <c r="FQ175" s="21">
        <v>79</v>
      </c>
      <c r="FR175" s="21">
        <v>71</v>
      </c>
      <c r="FS175" s="21">
        <v>82</v>
      </c>
      <c r="FT175" s="21">
        <v>83</v>
      </c>
      <c r="FU175" s="21">
        <v>92</v>
      </c>
      <c r="FV175" s="24">
        <v>0</v>
      </c>
      <c r="FW175" s="21">
        <v>0</v>
      </c>
      <c r="FX175" s="21">
        <v>0</v>
      </c>
      <c r="FY175" s="21">
        <v>0</v>
      </c>
      <c r="FZ175" s="21">
        <v>0</v>
      </c>
      <c r="GA175" s="21">
        <v>0</v>
      </c>
      <c r="GB175" s="21">
        <v>0</v>
      </c>
      <c r="GC175" s="24">
        <v>106</v>
      </c>
      <c r="GD175" s="21">
        <v>120</v>
      </c>
      <c r="GE175" s="21">
        <v>127</v>
      </c>
      <c r="GF175" s="21">
        <v>144</v>
      </c>
      <c r="GG175" s="21">
        <v>132</v>
      </c>
      <c r="GH175" s="21">
        <v>105</v>
      </c>
      <c r="GI175" s="21">
        <v>108</v>
      </c>
      <c r="GJ175" s="24">
        <v>1775</v>
      </c>
      <c r="GK175" s="21">
        <v>2800</v>
      </c>
      <c r="GL175" s="21">
        <v>2440</v>
      </c>
      <c r="GM175" s="21">
        <v>950</v>
      </c>
      <c r="GN175" s="21">
        <v>820</v>
      </c>
      <c r="GO175" s="21">
        <v>1080</v>
      </c>
      <c r="GP175" s="21">
        <v>680</v>
      </c>
      <c r="GQ175" s="6"/>
      <c r="GR175" s="24">
        <v>11</v>
      </c>
      <c r="GS175" s="21">
        <v>45</v>
      </c>
      <c r="GT175" s="24">
        <v>10</v>
      </c>
      <c r="GU175" s="21">
        <v>45</v>
      </c>
      <c r="GV175" s="24">
        <v>10</v>
      </c>
      <c r="GW175" s="21">
        <v>45</v>
      </c>
      <c r="GX175" s="24">
        <v>10</v>
      </c>
      <c r="GY175" s="21">
        <v>45</v>
      </c>
      <c r="GZ175" s="24">
        <v>10</v>
      </c>
      <c r="HA175" s="21">
        <v>45</v>
      </c>
      <c r="HB175" s="24">
        <v>10</v>
      </c>
      <c r="HC175" s="21">
        <v>45</v>
      </c>
      <c r="HD175" s="24">
        <v>9</v>
      </c>
      <c r="HE175" s="21">
        <v>18</v>
      </c>
      <c r="HF175" s="6"/>
      <c r="HG175" s="21">
        <v>64</v>
      </c>
      <c r="HH175" s="21">
        <v>65</v>
      </c>
      <c r="HI175" s="21">
        <v>96</v>
      </c>
      <c r="HJ175" s="21">
        <v>37</v>
      </c>
      <c r="HK175" s="21">
        <v>1</v>
      </c>
      <c r="HL175" s="21">
        <v>76</v>
      </c>
      <c r="HM175" s="21">
        <v>0.6</v>
      </c>
      <c r="HN175" s="21">
        <v>30</v>
      </c>
      <c r="HO175" s="21">
        <v>26.89</v>
      </c>
      <c r="HP175" s="21">
        <v>7.42</v>
      </c>
      <c r="HQ175" s="21">
        <v>3.28</v>
      </c>
      <c r="HR175" s="21">
        <v>140</v>
      </c>
      <c r="HS175" s="21">
        <v>27.5</v>
      </c>
      <c r="HT175" s="21">
        <v>10.3</v>
      </c>
      <c r="HU175" s="21">
        <v>15</v>
      </c>
      <c r="HV175" s="6"/>
    </row>
    <row r="176" spans="1:239" ht="15.75" customHeight="1" x14ac:dyDescent="0.3">
      <c r="A176" s="3">
        <v>156</v>
      </c>
      <c r="B176" s="21" t="s">
        <v>431</v>
      </c>
      <c r="C176" s="22">
        <v>41420</v>
      </c>
      <c r="D176" s="22">
        <v>41439</v>
      </c>
      <c r="E176" s="21">
        <f t="shared" si="765"/>
        <v>19</v>
      </c>
      <c r="F176" s="21"/>
      <c r="G176" s="21" t="s">
        <v>432</v>
      </c>
      <c r="H176" s="23">
        <v>13975</v>
      </c>
      <c r="I176" s="21">
        <v>75</v>
      </c>
      <c r="J176" s="21">
        <v>185</v>
      </c>
      <c r="K176" s="21">
        <v>80</v>
      </c>
      <c r="L176" s="21" t="s">
        <v>1372</v>
      </c>
      <c r="M176" s="21">
        <v>82</v>
      </c>
      <c r="N176" s="21">
        <v>93.6</v>
      </c>
      <c r="O176" s="21">
        <v>29</v>
      </c>
      <c r="P176" s="21" t="s">
        <v>548</v>
      </c>
      <c r="Q176" s="21">
        <v>2</v>
      </c>
      <c r="R176" s="21">
        <v>29</v>
      </c>
      <c r="S176" s="21" t="s">
        <v>548</v>
      </c>
      <c r="T176" s="21">
        <v>2</v>
      </c>
      <c r="U176" s="21">
        <v>22</v>
      </c>
      <c r="V176" s="21">
        <v>9</v>
      </c>
      <c r="W176" s="21">
        <v>0</v>
      </c>
      <c r="X176" s="6"/>
      <c r="Y176" s="24" t="s">
        <v>884</v>
      </c>
      <c r="Z176" s="21" t="s">
        <v>549</v>
      </c>
      <c r="AA176" s="25">
        <v>2</v>
      </c>
      <c r="AB176" s="25" t="s">
        <v>1010</v>
      </c>
      <c r="AC176" s="21" t="s">
        <v>246</v>
      </c>
      <c r="AD176" s="21" t="s">
        <v>247</v>
      </c>
      <c r="AE176" s="21" t="s">
        <v>246</v>
      </c>
      <c r="AF176" s="21" t="s">
        <v>248</v>
      </c>
      <c r="AG176" s="21" t="s">
        <v>246</v>
      </c>
      <c r="AH176" s="21" t="s">
        <v>246</v>
      </c>
      <c r="AI176" s="21" t="s">
        <v>249</v>
      </c>
      <c r="AJ176" s="21" t="s">
        <v>249</v>
      </c>
      <c r="AK176" s="21">
        <v>0.42</v>
      </c>
      <c r="AL176" s="6"/>
      <c r="AM176" s="26" t="s">
        <v>250</v>
      </c>
      <c r="AN176" s="26" t="s">
        <v>274</v>
      </c>
      <c r="AO176" s="27">
        <v>0.42</v>
      </c>
      <c r="AP176" s="21">
        <v>0.62</v>
      </c>
      <c r="AQ176" s="21">
        <v>0.83</v>
      </c>
      <c r="AR176" s="21">
        <v>0.9</v>
      </c>
      <c r="AS176" s="21">
        <v>1.69</v>
      </c>
      <c r="AT176" s="21">
        <v>1.17</v>
      </c>
      <c r="AU176" s="21">
        <v>0.64</v>
      </c>
      <c r="AV176" s="21">
        <v>0.46</v>
      </c>
      <c r="AW176" s="21">
        <v>0.4</v>
      </c>
      <c r="AX176" s="28">
        <f t="shared" si="766"/>
        <v>0.4761904761904765</v>
      </c>
      <c r="AY176" s="28">
        <f t="shared" si="767"/>
        <v>0.40577042086909643</v>
      </c>
      <c r="AZ176" s="28">
        <f t="shared" si="768"/>
        <v>0.29409633128829427</v>
      </c>
      <c r="BA176" s="28">
        <f t="shared" ref="BA176:BB176" si="796">LOGEST(AP176:AQ176,AP$5:AQ$5)-1</f>
        <v>0.33870967741935476</v>
      </c>
      <c r="BB176" s="28">
        <f t="shared" si="796"/>
        <v>8.4337349397590522E-2</v>
      </c>
      <c r="BC176" s="28">
        <f t="shared" si="770"/>
        <v>0.20482899335374838</v>
      </c>
      <c r="BD176" s="28">
        <f t="shared" ref="BD176:BF176" si="797">((AP176/AO176)*100)-100</f>
        <v>47.61904761904762</v>
      </c>
      <c r="BE176" s="28">
        <f t="shared" si="797"/>
        <v>33.870967741935488</v>
      </c>
      <c r="BF176" s="28">
        <f t="shared" si="797"/>
        <v>8.4337349397590486</v>
      </c>
      <c r="BG176" s="28">
        <f t="shared" si="772"/>
        <v>97.61904761904762</v>
      </c>
      <c r="BH176" s="28">
        <f t="shared" si="773"/>
        <v>114.28571428571428</v>
      </c>
      <c r="BI176" s="28">
        <f t="shared" si="774"/>
        <v>45.161290322580641</v>
      </c>
      <c r="BJ176" s="3">
        <f t="shared" ref="BJ176:BL176" si="798">AP176-AO176</f>
        <v>0.2</v>
      </c>
      <c r="BK176" s="3">
        <f t="shared" si="798"/>
        <v>0.20999999999999996</v>
      </c>
      <c r="BL176" s="3">
        <f t="shared" si="798"/>
        <v>7.0000000000000062E-2</v>
      </c>
      <c r="BM176" s="3">
        <f t="shared" si="776"/>
        <v>0.41</v>
      </c>
      <c r="BN176" s="3">
        <f t="shared" si="777"/>
        <v>0.48000000000000004</v>
      </c>
      <c r="BO176" s="3">
        <f t="shared" si="778"/>
        <v>0.28000000000000003</v>
      </c>
      <c r="BP176" s="24">
        <v>231</v>
      </c>
      <c r="BQ176" s="21">
        <v>246.5</v>
      </c>
      <c r="BR176" s="21">
        <v>223</v>
      </c>
      <c r="BS176" s="21">
        <v>163</v>
      </c>
      <c r="BT176" s="21">
        <v>156</v>
      </c>
      <c r="BU176" s="21">
        <v>163.1</v>
      </c>
      <c r="BV176" s="21"/>
      <c r="BW176" s="24">
        <v>37.6</v>
      </c>
      <c r="BX176" s="21">
        <v>36</v>
      </c>
      <c r="BY176" s="21">
        <v>36.4</v>
      </c>
      <c r="BZ176" s="21">
        <v>37.1</v>
      </c>
      <c r="CA176" s="21">
        <v>37</v>
      </c>
      <c r="CB176" s="21">
        <v>36</v>
      </c>
      <c r="CC176" s="21">
        <v>37</v>
      </c>
      <c r="CD176" s="21">
        <v>38.1</v>
      </c>
      <c r="CE176" s="21">
        <v>37.9</v>
      </c>
      <c r="CF176" s="6"/>
      <c r="CG176" s="24" t="s">
        <v>1373</v>
      </c>
      <c r="CH176" s="21"/>
      <c r="CI176" s="21"/>
      <c r="CJ176" s="21"/>
      <c r="CK176" s="21" t="s">
        <v>799</v>
      </c>
      <c r="CL176" s="21"/>
      <c r="CM176" s="21"/>
      <c r="CN176" s="24" t="s">
        <v>1374</v>
      </c>
      <c r="CO176" s="21"/>
      <c r="CP176" s="21"/>
      <c r="CQ176" s="21"/>
      <c r="CR176" s="21"/>
      <c r="CS176" s="21"/>
      <c r="CT176" s="21"/>
      <c r="CU176" s="24">
        <v>2</v>
      </c>
      <c r="CV176" s="21"/>
      <c r="CW176" s="21"/>
      <c r="CX176" s="21"/>
      <c r="CY176" s="21"/>
      <c r="CZ176" s="21"/>
      <c r="DA176" s="21"/>
      <c r="DB176" s="24" t="s">
        <v>1375</v>
      </c>
      <c r="DC176" s="21"/>
      <c r="DD176" s="21"/>
      <c r="DE176" s="21"/>
      <c r="DF176" s="21"/>
      <c r="DG176" s="21"/>
      <c r="DH176" s="21"/>
      <c r="DI176" s="24" t="s">
        <v>352</v>
      </c>
      <c r="DJ176" s="21" t="s">
        <v>631</v>
      </c>
      <c r="DK176" s="21" t="s">
        <v>631</v>
      </c>
      <c r="DL176" s="21" t="s">
        <v>540</v>
      </c>
      <c r="DM176" s="21" t="s">
        <v>540</v>
      </c>
      <c r="DN176" s="21" t="s">
        <v>540</v>
      </c>
      <c r="DO176" s="21">
        <v>0</v>
      </c>
      <c r="DP176" s="26"/>
      <c r="DQ176" s="6"/>
      <c r="DR176" s="24">
        <v>78</v>
      </c>
      <c r="DS176" s="21">
        <v>67.5</v>
      </c>
      <c r="DT176" s="21">
        <v>83.4</v>
      </c>
      <c r="DU176" s="21">
        <v>74</v>
      </c>
      <c r="DV176" s="21">
        <v>77.7</v>
      </c>
      <c r="DW176" s="21">
        <v>73</v>
      </c>
      <c r="DX176" s="21">
        <v>84.1</v>
      </c>
      <c r="DY176" s="24">
        <v>0.5</v>
      </c>
      <c r="DZ176" s="21">
        <v>0.5</v>
      </c>
      <c r="EA176" s="21">
        <v>0.4</v>
      </c>
      <c r="EB176" s="21">
        <v>0.4</v>
      </c>
      <c r="EC176" s="21">
        <v>0.4</v>
      </c>
      <c r="ED176" s="21">
        <v>0.6</v>
      </c>
      <c r="EE176" s="21">
        <v>0.5</v>
      </c>
      <c r="EF176" s="78">
        <f t="shared" ref="EF176:EL176" si="799">DR176/DY176</f>
        <v>156</v>
      </c>
      <c r="EG176" s="79">
        <f t="shared" si="799"/>
        <v>135</v>
      </c>
      <c r="EH176" s="79">
        <f t="shared" si="799"/>
        <v>208.5</v>
      </c>
      <c r="EI176" s="79">
        <f t="shared" si="799"/>
        <v>185</v>
      </c>
      <c r="EJ176" s="79">
        <f t="shared" si="799"/>
        <v>194.25</v>
      </c>
      <c r="EK176" s="79">
        <f t="shared" si="799"/>
        <v>121.66666666666667</v>
      </c>
      <c r="EL176" s="79">
        <f t="shared" si="799"/>
        <v>168.2</v>
      </c>
      <c r="EM176" s="24">
        <v>1</v>
      </c>
      <c r="EN176" s="21">
        <v>1</v>
      </c>
      <c r="EO176" s="21">
        <v>1</v>
      </c>
      <c r="EP176" s="21">
        <v>1</v>
      </c>
      <c r="EQ176" s="21">
        <v>1</v>
      </c>
      <c r="ER176" s="21">
        <v>1</v>
      </c>
      <c r="ES176" s="21">
        <v>1</v>
      </c>
      <c r="ET176" s="24">
        <v>356</v>
      </c>
      <c r="EU176" s="21">
        <v>398</v>
      </c>
      <c r="EV176" s="21">
        <v>404</v>
      </c>
      <c r="EW176" s="21">
        <v>348</v>
      </c>
      <c r="EX176" s="21">
        <v>343</v>
      </c>
      <c r="EY176" s="21">
        <v>343</v>
      </c>
      <c r="EZ176" s="21">
        <v>343</v>
      </c>
      <c r="FA176" s="24">
        <v>7.2</v>
      </c>
      <c r="FB176" s="21">
        <v>7.9</v>
      </c>
      <c r="FC176" s="21">
        <v>6.8</v>
      </c>
      <c r="FD176" s="21">
        <v>9.1</v>
      </c>
      <c r="FE176" s="21">
        <v>8.6</v>
      </c>
      <c r="FF176" s="21">
        <v>6.6</v>
      </c>
      <c r="FG176" s="21">
        <v>6.6</v>
      </c>
      <c r="FH176" s="24">
        <v>9</v>
      </c>
      <c r="FI176" s="21">
        <v>6</v>
      </c>
      <c r="FJ176" s="21">
        <v>8</v>
      </c>
      <c r="FK176" s="21">
        <v>8</v>
      </c>
      <c r="FL176" s="21">
        <v>8</v>
      </c>
      <c r="FM176" s="21">
        <v>3</v>
      </c>
      <c r="FN176" s="21">
        <v>3</v>
      </c>
      <c r="FO176" s="24">
        <v>76</v>
      </c>
      <c r="FP176" s="21">
        <v>82</v>
      </c>
      <c r="FQ176" s="21">
        <v>67</v>
      </c>
      <c r="FR176" s="21">
        <v>68</v>
      </c>
      <c r="FS176" s="21">
        <v>58</v>
      </c>
      <c r="FT176" s="21">
        <v>75</v>
      </c>
      <c r="FU176" s="21">
        <v>53</v>
      </c>
      <c r="FV176" s="24">
        <v>0</v>
      </c>
      <c r="FW176" s="21">
        <v>0</v>
      </c>
      <c r="FX176" s="21" t="s">
        <v>1194</v>
      </c>
      <c r="FY176" s="21">
        <v>0</v>
      </c>
      <c r="FZ176" s="21">
        <v>0</v>
      </c>
      <c r="GA176" s="21">
        <v>0</v>
      </c>
      <c r="GB176" s="21">
        <v>0</v>
      </c>
      <c r="GC176" s="24">
        <v>119</v>
      </c>
      <c r="GD176" s="21">
        <v>127</v>
      </c>
      <c r="GE176" s="21">
        <v>139</v>
      </c>
      <c r="GF176" s="21">
        <v>138</v>
      </c>
      <c r="GG176" s="21">
        <v>138</v>
      </c>
      <c r="GH176" s="21">
        <v>123</v>
      </c>
      <c r="GI176" s="21">
        <v>129</v>
      </c>
      <c r="GJ176" s="24">
        <v>1210</v>
      </c>
      <c r="GK176" s="21">
        <v>815</v>
      </c>
      <c r="GL176" s="21">
        <v>1500</v>
      </c>
      <c r="GM176" s="21">
        <v>1700</v>
      </c>
      <c r="GN176" s="21">
        <v>1935</v>
      </c>
      <c r="GO176" s="21">
        <v>1600</v>
      </c>
      <c r="GP176" s="21">
        <v>1060</v>
      </c>
      <c r="GQ176" s="6"/>
      <c r="GR176" s="24">
        <v>13</v>
      </c>
      <c r="GS176" s="21">
        <v>55</v>
      </c>
      <c r="GT176" s="24">
        <v>13</v>
      </c>
      <c r="GU176" s="21">
        <v>55</v>
      </c>
      <c r="GV176" s="24">
        <v>15</v>
      </c>
      <c r="GW176" s="21">
        <v>80</v>
      </c>
      <c r="GX176" s="24">
        <v>14</v>
      </c>
      <c r="GY176" s="21">
        <v>55</v>
      </c>
      <c r="GZ176" s="24">
        <v>14</v>
      </c>
      <c r="HA176" s="21">
        <v>55</v>
      </c>
      <c r="HB176" s="24">
        <v>14</v>
      </c>
      <c r="HC176" s="21">
        <v>55</v>
      </c>
      <c r="HD176" s="24">
        <v>15</v>
      </c>
      <c r="HE176" s="21">
        <v>80</v>
      </c>
      <c r="HF176" s="6"/>
      <c r="HG176" s="21">
        <v>75</v>
      </c>
      <c r="HH176" s="21">
        <v>58</v>
      </c>
      <c r="HI176" s="21">
        <v>161</v>
      </c>
      <c r="HJ176" s="21">
        <v>34.5</v>
      </c>
      <c r="HK176" s="21">
        <v>1</v>
      </c>
      <c r="HL176" s="21">
        <v>67</v>
      </c>
      <c r="HM176" s="21">
        <v>0.8</v>
      </c>
      <c r="HN176" s="21">
        <v>0</v>
      </c>
      <c r="HO176" s="21">
        <v>29.41</v>
      </c>
      <c r="HP176" s="21">
        <v>16.3</v>
      </c>
      <c r="HQ176" s="21">
        <v>3.34</v>
      </c>
      <c r="HR176" s="21">
        <v>143</v>
      </c>
      <c r="HS176" s="21">
        <v>20.2</v>
      </c>
      <c r="HT176" s="21">
        <v>4.2</v>
      </c>
      <c r="HU176" s="21">
        <v>3</v>
      </c>
      <c r="HV176" s="6"/>
    </row>
    <row r="177" spans="1:239" ht="15.75" customHeight="1" x14ac:dyDescent="0.3">
      <c r="A177" s="51">
        <v>157</v>
      </c>
      <c r="B177" s="21" t="s">
        <v>626</v>
      </c>
      <c r="C177" s="22">
        <v>41441</v>
      </c>
      <c r="D177" s="22">
        <v>41444</v>
      </c>
      <c r="E177" s="21">
        <f t="shared" si="765"/>
        <v>3</v>
      </c>
      <c r="F177" s="21"/>
      <c r="G177" s="21" t="s">
        <v>432</v>
      </c>
      <c r="H177" s="23">
        <v>22929</v>
      </c>
      <c r="I177" s="21">
        <v>50</v>
      </c>
      <c r="J177" s="21">
        <v>160</v>
      </c>
      <c r="K177" s="21">
        <v>50</v>
      </c>
      <c r="L177" s="21" t="s">
        <v>1376</v>
      </c>
      <c r="M177" s="21">
        <v>70</v>
      </c>
      <c r="N177" s="21">
        <v>83.8</v>
      </c>
      <c r="O177" s="21">
        <v>6</v>
      </c>
      <c r="P177" s="21" t="s">
        <v>1140</v>
      </c>
      <c r="Q177" s="21">
        <v>1</v>
      </c>
      <c r="R177" s="21">
        <v>7</v>
      </c>
      <c r="S177" s="21" t="s">
        <v>548</v>
      </c>
      <c r="T177" s="21">
        <v>2</v>
      </c>
      <c r="U177" s="21">
        <v>4</v>
      </c>
      <c r="V177" s="21">
        <v>5</v>
      </c>
      <c r="W177" s="21">
        <v>0</v>
      </c>
      <c r="X177" s="6"/>
      <c r="Y177" s="24" t="s">
        <v>513</v>
      </c>
      <c r="Z177" s="21" t="s">
        <v>549</v>
      </c>
      <c r="AA177" s="25">
        <v>1</v>
      </c>
      <c r="AB177" s="25"/>
      <c r="AC177" s="21" t="s">
        <v>246</v>
      </c>
      <c r="AD177" s="21" t="s">
        <v>247</v>
      </c>
      <c r="AE177" s="21" t="s">
        <v>249</v>
      </c>
      <c r="AF177" s="21"/>
      <c r="AG177" s="21" t="s">
        <v>246</v>
      </c>
      <c r="AH177" s="21" t="s">
        <v>249</v>
      </c>
      <c r="AI177" s="21" t="s">
        <v>246</v>
      </c>
      <c r="AJ177" s="21" t="s">
        <v>246</v>
      </c>
      <c r="AK177" s="21">
        <v>13.42</v>
      </c>
      <c r="AL177" s="6"/>
      <c r="AM177" s="26" t="s">
        <v>250</v>
      </c>
      <c r="AN177" s="26" t="s">
        <v>274</v>
      </c>
      <c r="AO177" s="27">
        <v>3.42</v>
      </c>
      <c r="AP177" s="21">
        <v>5.72</v>
      </c>
      <c r="AQ177" s="21">
        <v>16.77</v>
      </c>
      <c r="AR177" s="21">
        <v>9.85</v>
      </c>
      <c r="AS177" s="21">
        <v>7.85</v>
      </c>
      <c r="AT177" s="21"/>
      <c r="AU177" s="21"/>
      <c r="AV177" s="21"/>
      <c r="AW177" s="21"/>
      <c r="AX177" s="28">
        <f t="shared" si="766"/>
        <v>0.67251461988304095</v>
      </c>
      <c r="AY177" s="28">
        <f t="shared" si="767"/>
        <v>1.2143867710790319</v>
      </c>
      <c r="AZ177" s="28">
        <f t="shared" si="768"/>
        <v>0.52945513073891748</v>
      </c>
      <c r="BA177" s="28">
        <f t="shared" ref="BA177:BB177" si="800">LOGEST(AP177:AQ177,AP$5:AQ$5)-1</f>
        <v>1.9318181818181817</v>
      </c>
      <c r="BB177" s="28">
        <f t="shared" si="800"/>
        <v>-0.41264162194394738</v>
      </c>
      <c r="BC177" s="28">
        <f t="shared" si="770"/>
        <v>0.31226063418361072</v>
      </c>
      <c r="BD177" s="28">
        <f t="shared" ref="BD177:BF177" si="801">((AP177/AO177)*100)-100</f>
        <v>67.251461988304101</v>
      </c>
      <c r="BE177" s="28">
        <f t="shared" si="801"/>
        <v>193.18181818181819</v>
      </c>
      <c r="BF177" s="28">
        <f t="shared" si="801"/>
        <v>-41.26416219439475</v>
      </c>
      <c r="BG177" s="28">
        <f t="shared" si="772"/>
        <v>390.35087719298247</v>
      </c>
      <c r="BH177" s="28">
        <f t="shared" si="773"/>
        <v>188.01169590643275</v>
      </c>
      <c r="BI177" s="28">
        <f t="shared" si="774"/>
        <v>72.2027972027972</v>
      </c>
      <c r="BJ177" s="3">
        <f t="shared" ref="BJ177:BL177" si="802">AP177-AO177</f>
        <v>2.2999999999999998</v>
      </c>
      <c r="BK177" s="3">
        <f t="shared" si="802"/>
        <v>11.05</v>
      </c>
      <c r="BL177" s="3">
        <f t="shared" si="802"/>
        <v>-6.92</v>
      </c>
      <c r="BM177" s="3">
        <f t="shared" si="776"/>
        <v>13.35</v>
      </c>
      <c r="BN177" s="3">
        <f t="shared" si="777"/>
        <v>6.43</v>
      </c>
      <c r="BO177" s="3">
        <f t="shared" si="778"/>
        <v>4.13</v>
      </c>
      <c r="BP177" s="24"/>
      <c r="BQ177" s="21">
        <v>243.5</v>
      </c>
      <c r="BR177" s="21">
        <v>220.8</v>
      </c>
      <c r="BS177" s="21"/>
      <c r="BT177" s="21"/>
      <c r="BU177" s="21"/>
      <c r="BV177" s="21"/>
      <c r="BW177" s="24">
        <v>38.6</v>
      </c>
      <c r="BX177" s="21">
        <v>37</v>
      </c>
      <c r="BY177" s="21">
        <v>37</v>
      </c>
      <c r="BZ177" s="21">
        <v>36.1</v>
      </c>
      <c r="CA177" s="21">
        <v>38</v>
      </c>
      <c r="CB177" s="21"/>
      <c r="CC177" s="21"/>
      <c r="CD177" s="21"/>
      <c r="CE177" s="21"/>
      <c r="CF177" s="6"/>
      <c r="CG177" s="24" t="s">
        <v>1377</v>
      </c>
      <c r="CH177" s="21"/>
      <c r="CI177" s="21"/>
      <c r="CJ177" s="21"/>
      <c r="CK177" s="21"/>
      <c r="CL177" s="21"/>
      <c r="CM177" s="21"/>
      <c r="CN177" s="24" t="s">
        <v>1378</v>
      </c>
      <c r="CO177" s="21"/>
      <c r="CP177" s="21"/>
      <c r="CQ177" s="21"/>
      <c r="CR177" s="21"/>
      <c r="CS177" s="21"/>
      <c r="CT177" s="21"/>
      <c r="CU177" s="24">
        <v>2</v>
      </c>
      <c r="CV177" s="21"/>
      <c r="CW177" s="21"/>
      <c r="CX177" s="21"/>
      <c r="CY177" s="21"/>
      <c r="CZ177" s="21"/>
      <c r="DA177" s="21"/>
      <c r="DB177" s="24" t="s">
        <v>1379</v>
      </c>
      <c r="DC177" s="21"/>
      <c r="DD177" s="21"/>
      <c r="DE177" s="21"/>
      <c r="DF177" s="21"/>
      <c r="DG177" s="21"/>
      <c r="DH177" s="21"/>
      <c r="DI177" s="24" t="s">
        <v>611</v>
      </c>
      <c r="DJ177" s="21" t="s">
        <v>611</v>
      </c>
      <c r="DK177" s="21" t="s">
        <v>611</v>
      </c>
      <c r="DL177" s="21"/>
      <c r="DM177" s="21"/>
      <c r="DN177" s="21"/>
      <c r="DO177" s="21"/>
      <c r="DP177" s="26"/>
      <c r="DQ177" s="6"/>
      <c r="DR177" s="24">
        <v>139.5</v>
      </c>
      <c r="DS177" s="21">
        <v>127.7</v>
      </c>
      <c r="DT177" s="21">
        <v>123</v>
      </c>
      <c r="DU177" s="21"/>
      <c r="DV177" s="21"/>
      <c r="DW177" s="21"/>
      <c r="DX177" s="21"/>
      <c r="DY177" s="24">
        <v>0.5</v>
      </c>
      <c r="DZ177" s="21">
        <v>0.4</v>
      </c>
      <c r="EA177" s="21">
        <v>0.4</v>
      </c>
      <c r="EB177" s="21"/>
      <c r="EC177" s="21"/>
      <c r="ED177" s="21"/>
      <c r="EE177" s="21"/>
      <c r="EF177" s="78">
        <f t="shared" ref="EF177:EH177" si="803">DR177/DY177</f>
        <v>279</v>
      </c>
      <c r="EG177" s="79">
        <f t="shared" si="803"/>
        <v>319.25</v>
      </c>
      <c r="EH177" s="79">
        <f t="shared" si="803"/>
        <v>307.5</v>
      </c>
      <c r="EI177" s="79"/>
      <c r="EJ177" s="79"/>
      <c r="EK177" s="79"/>
      <c r="EL177" s="79"/>
      <c r="EM177" s="24">
        <v>1</v>
      </c>
      <c r="EN177" s="21">
        <v>0</v>
      </c>
      <c r="EO177" s="21">
        <v>0</v>
      </c>
      <c r="EP177" s="21"/>
      <c r="EQ177" s="21"/>
      <c r="ER177" s="21"/>
      <c r="ES177" s="21"/>
      <c r="ET177" s="24">
        <v>151</v>
      </c>
      <c r="EU177" s="21">
        <v>149</v>
      </c>
      <c r="EV177" s="21">
        <v>143</v>
      </c>
      <c r="EW177" s="21"/>
      <c r="EX177" s="21"/>
      <c r="EY177" s="21"/>
      <c r="EZ177" s="21"/>
      <c r="FA177" s="24">
        <v>10.1</v>
      </c>
      <c r="FB177" s="21">
        <v>10.1</v>
      </c>
      <c r="FC177" s="21">
        <v>9.5</v>
      </c>
      <c r="FD177" s="21"/>
      <c r="FE177" s="21"/>
      <c r="FF177" s="21"/>
      <c r="FG177" s="21"/>
      <c r="FH177" s="24">
        <v>13</v>
      </c>
      <c r="FI177" s="21">
        <v>12</v>
      </c>
      <c r="FJ177" s="21">
        <v>12</v>
      </c>
      <c r="FK177" s="21"/>
      <c r="FL177" s="21"/>
      <c r="FM177" s="21"/>
      <c r="FN177" s="21"/>
      <c r="FO177" s="24">
        <v>80</v>
      </c>
      <c r="FP177" s="21">
        <v>81</v>
      </c>
      <c r="FQ177" s="21">
        <v>98</v>
      </c>
      <c r="FR177" s="21"/>
      <c r="FS177" s="21"/>
      <c r="FT177" s="21"/>
      <c r="FU177" s="21"/>
      <c r="FV177" s="24" t="s">
        <v>1214</v>
      </c>
      <c r="FW177" s="21" t="s">
        <v>803</v>
      </c>
      <c r="FX177" s="21" t="s">
        <v>1380</v>
      </c>
      <c r="FY177" s="21"/>
      <c r="FZ177" s="21"/>
      <c r="GA177" s="21"/>
      <c r="GB177" s="21"/>
      <c r="GC177" s="24">
        <v>47</v>
      </c>
      <c r="GD177" s="21">
        <v>49</v>
      </c>
      <c r="GE177" s="21">
        <v>43</v>
      </c>
      <c r="GF177" s="21"/>
      <c r="GG177" s="21"/>
      <c r="GH177" s="21"/>
      <c r="GI177" s="21"/>
      <c r="GJ177" s="24">
        <v>1400</v>
      </c>
      <c r="GK177" s="21">
        <v>3000</v>
      </c>
      <c r="GL177" s="21">
        <v>500</v>
      </c>
      <c r="GM177" s="21"/>
      <c r="GN177" s="21"/>
      <c r="GO177" s="21"/>
      <c r="GP177" s="21"/>
      <c r="GQ177" s="6"/>
      <c r="GR177" s="24">
        <v>13</v>
      </c>
      <c r="GS177" s="21">
        <v>55</v>
      </c>
      <c r="GT177" s="24">
        <v>14</v>
      </c>
      <c r="GU177" s="21">
        <v>55</v>
      </c>
      <c r="GV177" s="24">
        <v>14</v>
      </c>
      <c r="GW177" s="21">
        <v>55</v>
      </c>
      <c r="GX177" s="24"/>
      <c r="GY177" s="21"/>
      <c r="GZ177" s="24"/>
      <c r="HA177" s="21"/>
      <c r="HB177" s="24"/>
      <c r="HC177" s="21"/>
      <c r="HD177" s="24"/>
      <c r="HE177" s="21"/>
      <c r="HF177" s="6"/>
      <c r="HG177" s="21">
        <v>50</v>
      </c>
      <c r="HH177" s="21">
        <v>104</v>
      </c>
      <c r="HI177" s="21">
        <v>85</v>
      </c>
      <c r="HJ177" s="21">
        <v>37.5</v>
      </c>
      <c r="HK177" s="21">
        <v>1</v>
      </c>
      <c r="HL177" s="21">
        <v>103.5</v>
      </c>
      <c r="HM177" s="21">
        <v>0.4</v>
      </c>
      <c r="HN177" s="21">
        <v>15</v>
      </c>
      <c r="HO177" s="21">
        <v>11.76</v>
      </c>
      <c r="HP177" s="21">
        <v>7.73</v>
      </c>
      <c r="HQ177" s="21">
        <v>3.26</v>
      </c>
      <c r="HR177" s="21">
        <v>143.9</v>
      </c>
      <c r="HS177" s="21">
        <v>23.5</v>
      </c>
      <c r="HT177" s="21">
        <v>24.6</v>
      </c>
      <c r="HU177" s="21">
        <v>3</v>
      </c>
      <c r="HV177" s="6"/>
    </row>
    <row r="178" spans="1:239" ht="15.75" customHeight="1" x14ac:dyDescent="0.3">
      <c r="A178" s="3">
        <v>158</v>
      </c>
      <c r="B178" s="21" t="s">
        <v>635</v>
      </c>
      <c r="C178" s="22">
        <v>41387</v>
      </c>
      <c r="D178" s="22">
        <v>41403</v>
      </c>
      <c r="E178" s="21">
        <f t="shared" si="765"/>
        <v>16</v>
      </c>
      <c r="F178" s="21"/>
      <c r="G178" s="21" t="s">
        <v>432</v>
      </c>
      <c r="H178" s="23">
        <v>15835</v>
      </c>
      <c r="I178" s="21">
        <v>70</v>
      </c>
      <c r="J178" s="21">
        <v>162</v>
      </c>
      <c r="K178" s="21">
        <v>85</v>
      </c>
      <c r="L178" s="21" t="s">
        <v>1381</v>
      </c>
      <c r="M178" s="21">
        <v>52</v>
      </c>
      <c r="N178" s="21">
        <v>50.7</v>
      </c>
      <c r="O178" s="21">
        <v>66</v>
      </c>
      <c r="P178" s="21" t="s">
        <v>548</v>
      </c>
      <c r="Q178" s="21">
        <v>2</v>
      </c>
      <c r="R178" s="21">
        <v>66</v>
      </c>
      <c r="S178" s="21" t="s">
        <v>548</v>
      </c>
      <c r="T178" s="21">
        <v>2</v>
      </c>
      <c r="U178" s="21">
        <v>38</v>
      </c>
      <c r="V178" s="21">
        <v>26</v>
      </c>
      <c r="W178" s="21">
        <v>4</v>
      </c>
      <c r="X178" s="6"/>
      <c r="Y178" s="24" t="s">
        <v>884</v>
      </c>
      <c r="Z178" s="21" t="s">
        <v>486</v>
      </c>
      <c r="AA178" s="25">
        <v>2</v>
      </c>
      <c r="AB178" s="25" t="s">
        <v>549</v>
      </c>
      <c r="AC178" s="21" t="s">
        <v>246</v>
      </c>
      <c r="AD178" s="21" t="s">
        <v>247</v>
      </c>
      <c r="AE178" s="21" t="s">
        <v>246</v>
      </c>
      <c r="AF178" s="21" t="s">
        <v>248</v>
      </c>
      <c r="AG178" s="21" t="s">
        <v>246</v>
      </c>
      <c r="AH178" s="21" t="s">
        <v>249</v>
      </c>
      <c r="AI178" s="21" t="s">
        <v>246</v>
      </c>
      <c r="AJ178" s="21" t="s">
        <v>246</v>
      </c>
      <c r="AK178" s="21">
        <v>1.18</v>
      </c>
      <c r="AL178" s="6"/>
      <c r="AM178" s="26" t="s">
        <v>250</v>
      </c>
      <c r="AN178" s="26" t="s">
        <v>251</v>
      </c>
      <c r="AO178" s="33">
        <v>1.18</v>
      </c>
      <c r="AP178" s="34">
        <v>1.66</v>
      </c>
      <c r="AQ178" s="34">
        <v>4.62</v>
      </c>
      <c r="AR178" s="34">
        <v>12.62</v>
      </c>
      <c r="AS178" s="34">
        <v>5.08</v>
      </c>
      <c r="AT178" s="34">
        <v>1.6</v>
      </c>
      <c r="AU178" s="34">
        <v>1.1399999999999999</v>
      </c>
      <c r="AV178" s="34">
        <v>0.8</v>
      </c>
      <c r="AW178" s="34">
        <v>0.69</v>
      </c>
      <c r="AX178" s="28">
        <f t="shared" si="766"/>
        <v>0.40677966101694918</v>
      </c>
      <c r="AY178" s="28">
        <f t="shared" si="767"/>
        <v>0.97870013829486946</v>
      </c>
      <c r="AZ178" s="28">
        <f t="shared" si="768"/>
        <v>1.2553118044137221</v>
      </c>
      <c r="BA178" s="28">
        <f t="shared" ref="BA178:BB178" si="804">LOGEST(AP178:AQ178,AP$5:AQ$5)-1</f>
        <v>1.7831325301204832</v>
      </c>
      <c r="BB178" s="28">
        <f t="shared" si="804"/>
        <v>1.7316017316017329</v>
      </c>
      <c r="BC178" s="28">
        <f t="shared" si="770"/>
        <v>1.7572467496679027</v>
      </c>
      <c r="BD178" s="28">
        <f t="shared" ref="BD178:BF178" si="805">((AP178/AO178)*100)-100</f>
        <v>40.677966101694921</v>
      </c>
      <c r="BE178" s="28">
        <f t="shared" si="805"/>
        <v>178.31325301204822</v>
      </c>
      <c r="BF178" s="28">
        <f t="shared" si="805"/>
        <v>173.16017316017314</v>
      </c>
      <c r="BG178" s="28">
        <f t="shared" si="772"/>
        <v>291.52542372881356</v>
      </c>
      <c r="BH178" s="28">
        <f t="shared" si="773"/>
        <v>969.49152542372872</v>
      </c>
      <c r="BI178" s="28">
        <f t="shared" si="774"/>
        <v>660.24096385542168</v>
      </c>
      <c r="BJ178" s="3">
        <f t="shared" ref="BJ178:BL178" si="806">AP178-AO178</f>
        <v>0.48</v>
      </c>
      <c r="BK178" s="3">
        <f t="shared" si="806"/>
        <v>2.96</v>
      </c>
      <c r="BL178" s="3">
        <f t="shared" si="806"/>
        <v>7.9999999999999991</v>
      </c>
      <c r="BM178" s="3">
        <f t="shared" si="776"/>
        <v>3.4400000000000004</v>
      </c>
      <c r="BN178" s="3">
        <f t="shared" si="777"/>
        <v>11.44</v>
      </c>
      <c r="BO178" s="3">
        <f t="shared" si="778"/>
        <v>10.959999999999999</v>
      </c>
      <c r="BP178" s="24">
        <v>223.1</v>
      </c>
      <c r="BQ178" s="21">
        <v>201.4</v>
      </c>
      <c r="BR178" s="21">
        <v>383.7</v>
      </c>
      <c r="BS178" s="21">
        <v>419</v>
      </c>
      <c r="BT178" s="21">
        <v>363</v>
      </c>
      <c r="BU178" s="21">
        <v>382.8</v>
      </c>
      <c r="BV178" s="21">
        <v>333.7</v>
      </c>
      <c r="BW178" s="24">
        <v>38</v>
      </c>
      <c r="BX178" s="21">
        <v>36</v>
      </c>
      <c r="BY178" s="21">
        <v>36</v>
      </c>
      <c r="BZ178" s="21">
        <v>36</v>
      </c>
      <c r="CA178" s="21">
        <v>36.1</v>
      </c>
      <c r="CB178" s="21">
        <v>36</v>
      </c>
      <c r="CC178" s="21">
        <v>36</v>
      </c>
      <c r="CD178" s="21">
        <v>36.5</v>
      </c>
      <c r="CE178" s="21">
        <v>36.4</v>
      </c>
      <c r="CF178" s="6"/>
      <c r="CG178" s="24" t="s">
        <v>1366</v>
      </c>
      <c r="CH178" s="21"/>
      <c r="CI178" s="21"/>
      <c r="CJ178" s="21"/>
      <c r="CK178" s="21"/>
      <c r="CL178" s="21"/>
      <c r="CM178" s="21" t="s">
        <v>1382</v>
      </c>
      <c r="CN178" s="24" t="s">
        <v>1383</v>
      </c>
      <c r="CO178" s="21"/>
      <c r="CP178" s="21"/>
      <c r="CQ178" s="21"/>
      <c r="CR178" s="21"/>
      <c r="CS178" s="21"/>
      <c r="CT178" s="21" t="s">
        <v>1384</v>
      </c>
      <c r="CU178" s="24">
        <v>4</v>
      </c>
      <c r="CV178" s="21"/>
      <c r="CW178" s="21"/>
      <c r="CX178" s="21"/>
      <c r="CY178" s="21"/>
      <c r="CZ178" s="21"/>
      <c r="DA178" s="21">
        <v>2</v>
      </c>
      <c r="DB178" s="24" t="s">
        <v>1385</v>
      </c>
      <c r="DC178" s="21"/>
      <c r="DD178" s="21"/>
      <c r="DE178" s="21"/>
      <c r="DF178" s="21"/>
      <c r="DG178" s="21"/>
      <c r="DH178" s="21" t="s">
        <v>1386</v>
      </c>
      <c r="DI178" s="24" t="s">
        <v>1387</v>
      </c>
      <c r="DJ178" s="21" t="s">
        <v>1388</v>
      </c>
      <c r="DK178" s="21" t="s">
        <v>1388</v>
      </c>
      <c r="DL178" s="21" t="s">
        <v>1388</v>
      </c>
      <c r="DM178" s="21" t="s">
        <v>1203</v>
      </c>
      <c r="DN178" s="21" t="s">
        <v>1203</v>
      </c>
      <c r="DO178" s="21" t="s">
        <v>1203</v>
      </c>
      <c r="DP178" s="26"/>
      <c r="DQ178" s="6"/>
      <c r="DR178" s="24">
        <v>59.5</v>
      </c>
      <c r="DS178" s="21">
        <v>87.4</v>
      </c>
      <c r="DT178" s="21">
        <v>88.2</v>
      </c>
      <c r="DU178" s="21">
        <v>76.7</v>
      </c>
      <c r="DV178" s="21">
        <v>78</v>
      </c>
      <c r="DW178" s="21">
        <v>80</v>
      </c>
      <c r="DX178" s="21">
        <v>64</v>
      </c>
      <c r="DY178" s="24">
        <v>0.4</v>
      </c>
      <c r="DZ178" s="21">
        <v>0.4</v>
      </c>
      <c r="EA178" s="21">
        <v>0.4</v>
      </c>
      <c r="EB178" s="21">
        <v>0.5</v>
      </c>
      <c r="EC178" s="21">
        <v>0.5</v>
      </c>
      <c r="ED178" s="21">
        <v>0.4</v>
      </c>
      <c r="EE178" s="21">
        <v>0.45</v>
      </c>
      <c r="EF178" s="78">
        <f t="shared" ref="EF178:EL178" si="807">DR178/DY178</f>
        <v>148.75</v>
      </c>
      <c r="EG178" s="79">
        <f t="shared" si="807"/>
        <v>218.5</v>
      </c>
      <c r="EH178" s="79">
        <f t="shared" si="807"/>
        <v>220.5</v>
      </c>
      <c r="EI178" s="79">
        <f t="shared" si="807"/>
        <v>153.4</v>
      </c>
      <c r="EJ178" s="79">
        <f t="shared" si="807"/>
        <v>156</v>
      </c>
      <c r="EK178" s="79">
        <f t="shared" si="807"/>
        <v>200</v>
      </c>
      <c r="EL178" s="79">
        <f t="shared" si="807"/>
        <v>142.22222222222223</v>
      </c>
      <c r="EM178" s="24">
        <v>1</v>
      </c>
      <c r="EN178" s="21">
        <v>1</v>
      </c>
      <c r="EO178" s="21">
        <v>1</v>
      </c>
      <c r="EP178" s="21">
        <v>1</v>
      </c>
      <c r="EQ178" s="21">
        <v>1</v>
      </c>
      <c r="ER178" s="21">
        <v>1</v>
      </c>
      <c r="ES178" s="21">
        <v>1</v>
      </c>
      <c r="ET178" s="24">
        <v>332</v>
      </c>
      <c r="EU178" s="21">
        <v>269</v>
      </c>
      <c r="EV178" s="21">
        <v>219</v>
      </c>
      <c r="EW178" s="21">
        <v>194</v>
      </c>
      <c r="EX178" s="21">
        <v>177</v>
      </c>
      <c r="EY178" s="21">
        <v>172</v>
      </c>
      <c r="EZ178" s="21">
        <v>143</v>
      </c>
      <c r="FA178" s="24">
        <v>51.4</v>
      </c>
      <c r="FB178" s="21">
        <v>65</v>
      </c>
      <c r="FC178" s="21">
        <v>54.6</v>
      </c>
      <c r="FD178" s="21">
        <v>43.4</v>
      </c>
      <c r="FE178" s="21">
        <v>47.7</v>
      </c>
      <c r="FF178" s="21">
        <v>53.1</v>
      </c>
      <c r="FG178" s="21">
        <v>77.7</v>
      </c>
      <c r="FH178" s="24">
        <v>15</v>
      </c>
      <c r="FI178" s="21">
        <v>15</v>
      </c>
      <c r="FJ178" s="21">
        <v>15</v>
      </c>
      <c r="FK178" s="21">
        <v>15</v>
      </c>
      <c r="FL178" s="21">
        <v>15</v>
      </c>
      <c r="FM178" s="21">
        <v>15</v>
      </c>
      <c r="FN178" s="21">
        <v>15</v>
      </c>
      <c r="FO178" s="24">
        <v>75</v>
      </c>
      <c r="FP178" s="21">
        <v>68</v>
      </c>
      <c r="FQ178" s="21">
        <v>64</v>
      </c>
      <c r="FR178" s="21">
        <v>62</v>
      </c>
      <c r="FS178" s="21">
        <v>67</v>
      </c>
      <c r="FT178" s="21">
        <v>65</v>
      </c>
      <c r="FU178" s="21">
        <v>67</v>
      </c>
      <c r="FV178" s="24" t="s">
        <v>1194</v>
      </c>
      <c r="FW178" s="21" t="s">
        <v>859</v>
      </c>
      <c r="FX178" s="21">
        <v>0</v>
      </c>
      <c r="FY178" s="21">
        <v>0</v>
      </c>
      <c r="FZ178" s="21" t="s">
        <v>1194</v>
      </c>
      <c r="GA178" s="21">
        <v>0</v>
      </c>
      <c r="GB178" s="21">
        <v>0</v>
      </c>
      <c r="GC178" s="24">
        <v>145</v>
      </c>
      <c r="GD178" s="21">
        <v>205</v>
      </c>
      <c r="GE178" s="21">
        <v>232</v>
      </c>
      <c r="GF178" s="21">
        <v>249</v>
      </c>
      <c r="GG178" s="21">
        <v>265</v>
      </c>
      <c r="GH178" s="21">
        <v>290</v>
      </c>
      <c r="GI178" s="21">
        <v>271</v>
      </c>
      <c r="GJ178" s="24">
        <v>1280</v>
      </c>
      <c r="GK178" s="21">
        <v>1620</v>
      </c>
      <c r="GL178" s="21">
        <v>1920</v>
      </c>
      <c r="GM178" s="21">
        <v>1660</v>
      </c>
      <c r="GN178" s="21">
        <v>1535</v>
      </c>
      <c r="GO178" s="21">
        <v>1220</v>
      </c>
      <c r="GP178" s="21">
        <v>780</v>
      </c>
      <c r="GQ178" s="6"/>
      <c r="GR178" s="24">
        <v>14</v>
      </c>
      <c r="GS178" s="21">
        <v>55</v>
      </c>
      <c r="GT178" s="24">
        <v>13</v>
      </c>
      <c r="GU178" s="21">
        <v>55</v>
      </c>
      <c r="GV178" s="24">
        <v>11</v>
      </c>
      <c r="GW178" s="21">
        <v>45</v>
      </c>
      <c r="GX178" s="24">
        <v>12</v>
      </c>
      <c r="GY178" s="21">
        <v>45</v>
      </c>
      <c r="GZ178" s="24">
        <v>14</v>
      </c>
      <c r="HA178" s="21">
        <v>55</v>
      </c>
      <c r="HB178" s="24">
        <v>12</v>
      </c>
      <c r="HC178" s="21">
        <v>45</v>
      </c>
      <c r="HD178" s="24">
        <v>13</v>
      </c>
      <c r="HE178" s="21">
        <v>55</v>
      </c>
      <c r="HF178" s="6"/>
      <c r="HG178" s="21">
        <v>69</v>
      </c>
      <c r="HH178" s="21">
        <v>102</v>
      </c>
      <c r="HI178" s="21">
        <v>96</v>
      </c>
      <c r="HJ178" s="21">
        <v>35.4</v>
      </c>
      <c r="HK178" s="21">
        <v>2</v>
      </c>
      <c r="HL178" s="21">
        <v>47.4</v>
      </c>
      <c r="HM178" s="21">
        <v>0.35</v>
      </c>
      <c r="HN178" s="21">
        <v>10</v>
      </c>
      <c r="HO178" s="21">
        <v>34</v>
      </c>
      <c r="HP178" s="21">
        <v>34</v>
      </c>
      <c r="HQ178" s="21">
        <v>3.08</v>
      </c>
      <c r="HR178" s="21">
        <v>137.1</v>
      </c>
      <c r="HS178" s="21">
        <v>21.4</v>
      </c>
      <c r="HT178" s="21">
        <v>7.9</v>
      </c>
      <c r="HU178" s="21">
        <v>15</v>
      </c>
      <c r="HV178" s="6"/>
    </row>
    <row r="179" spans="1:239" ht="15.75" customHeight="1" x14ac:dyDescent="0.3">
      <c r="A179" s="51">
        <v>159</v>
      </c>
      <c r="B179" s="21" t="s">
        <v>431</v>
      </c>
      <c r="C179" s="22">
        <v>41431</v>
      </c>
      <c r="D179" s="22">
        <v>41432</v>
      </c>
      <c r="E179" s="21">
        <f t="shared" si="765"/>
        <v>1</v>
      </c>
      <c r="F179" s="21"/>
      <c r="G179" s="21" t="s">
        <v>432</v>
      </c>
      <c r="H179" s="23">
        <v>13454</v>
      </c>
      <c r="I179" s="21">
        <v>77</v>
      </c>
      <c r="J179" s="21">
        <v>182</v>
      </c>
      <c r="K179" s="21">
        <v>90</v>
      </c>
      <c r="L179" s="21" t="s">
        <v>1389</v>
      </c>
      <c r="M179" s="21">
        <v>103</v>
      </c>
      <c r="N179" s="21">
        <v>98.9</v>
      </c>
      <c r="O179" s="21">
        <v>22</v>
      </c>
      <c r="P179" s="21" t="s">
        <v>548</v>
      </c>
      <c r="Q179" s="21">
        <v>2</v>
      </c>
      <c r="R179" s="21">
        <v>22</v>
      </c>
      <c r="S179" s="21" t="s">
        <v>548</v>
      </c>
      <c r="T179" s="21">
        <v>2</v>
      </c>
      <c r="U179" s="21">
        <v>22</v>
      </c>
      <c r="V179" s="21">
        <v>19</v>
      </c>
      <c r="W179" s="21">
        <v>9</v>
      </c>
      <c r="X179" s="6"/>
      <c r="Y179" s="24" t="s">
        <v>884</v>
      </c>
      <c r="Z179" s="21" t="s">
        <v>1390</v>
      </c>
      <c r="AA179" s="25">
        <v>2</v>
      </c>
      <c r="AB179" s="25" t="s">
        <v>486</v>
      </c>
      <c r="AC179" s="21" t="s">
        <v>249</v>
      </c>
      <c r="AD179" s="21"/>
      <c r="AE179" s="21" t="s">
        <v>246</v>
      </c>
      <c r="AF179" s="21" t="s">
        <v>248</v>
      </c>
      <c r="AG179" s="21" t="s">
        <v>246</v>
      </c>
      <c r="AH179" s="21" t="s">
        <v>246</v>
      </c>
      <c r="AI179" s="21" t="s">
        <v>246</v>
      </c>
      <c r="AJ179" s="21" t="s">
        <v>246</v>
      </c>
      <c r="AK179" s="21">
        <v>4</v>
      </c>
      <c r="AL179" s="6"/>
      <c r="AM179" s="26" t="s">
        <v>1327</v>
      </c>
      <c r="AN179" s="26" t="s">
        <v>1328</v>
      </c>
      <c r="AO179" s="27">
        <v>4</v>
      </c>
      <c r="AP179" s="21">
        <v>25.87</v>
      </c>
      <c r="AQ179" s="21">
        <v>22.5</v>
      </c>
      <c r="AR179" s="21">
        <v>21.6</v>
      </c>
      <c r="AS179" s="21">
        <v>32.4</v>
      </c>
      <c r="AT179" s="21">
        <v>16.8</v>
      </c>
      <c r="AU179" s="21">
        <v>16.3</v>
      </c>
      <c r="AV179" s="21">
        <v>12.42</v>
      </c>
      <c r="AW179" s="21">
        <v>9.25</v>
      </c>
      <c r="AX179" s="28">
        <f t="shared" si="766"/>
        <v>5.4675000000000011</v>
      </c>
      <c r="AY179" s="28">
        <f t="shared" si="767"/>
        <v>1.3717082451262841</v>
      </c>
      <c r="AZ179" s="28">
        <f t="shared" si="768"/>
        <v>0.63552330502050625</v>
      </c>
      <c r="BA179" s="28">
        <f t="shared" ref="BA179:BB179" si="808">LOGEST(AP179:AQ179,AP$5:AQ$5)-1</f>
        <v>-0.13026671820641678</v>
      </c>
      <c r="BB179" s="28">
        <f t="shared" si="808"/>
        <v>-3.9999999999999702E-2</v>
      </c>
      <c r="BC179" s="28">
        <f t="shared" si="770"/>
        <v>-8.6247325299761313E-2</v>
      </c>
      <c r="BD179" s="28">
        <f t="shared" ref="BD179:BF179" si="809">((AP179/AO179)*100)-100</f>
        <v>546.75</v>
      </c>
      <c r="BE179" s="28">
        <f t="shared" si="809"/>
        <v>-13.026671820641681</v>
      </c>
      <c r="BF179" s="28">
        <f t="shared" si="809"/>
        <v>-3.9999999999999858</v>
      </c>
      <c r="BG179" s="28">
        <f t="shared" si="772"/>
        <v>462.5</v>
      </c>
      <c r="BH179" s="28">
        <f t="shared" si="773"/>
        <v>440</v>
      </c>
      <c r="BI179" s="28">
        <f t="shared" si="774"/>
        <v>-16.505604947815996</v>
      </c>
      <c r="BJ179" s="3">
        <f t="shared" ref="BJ179:BL179" si="810">AP179-AO179</f>
        <v>21.87</v>
      </c>
      <c r="BK179" s="3">
        <f t="shared" si="810"/>
        <v>-3.370000000000001</v>
      </c>
      <c r="BL179" s="3">
        <f t="shared" si="810"/>
        <v>-0.89999999999999858</v>
      </c>
      <c r="BM179" s="3">
        <f t="shared" si="776"/>
        <v>18.5</v>
      </c>
      <c r="BN179" s="3">
        <f t="shared" si="777"/>
        <v>17.600000000000001</v>
      </c>
      <c r="BO179" s="3">
        <f t="shared" si="778"/>
        <v>-4.2699999999999996</v>
      </c>
      <c r="BP179" s="24">
        <v>241</v>
      </c>
      <c r="BQ179" s="21">
        <v>265.5</v>
      </c>
      <c r="BR179" s="21">
        <v>262</v>
      </c>
      <c r="BS179" s="21"/>
      <c r="BT179" s="21">
        <v>201</v>
      </c>
      <c r="BU179" s="21"/>
      <c r="BV179" s="21">
        <v>134.1</v>
      </c>
      <c r="BW179" s="24">
        <v>36</v>
      </c>
      <c r="BX179" s="21">
        <v>37</v>
      </c>
      <c r="BY179" s="21">
        <v>36</v>
      </c>
      <c r="BZ179" s="21">
        <v>36</v>
      </c>
      <c r="CA179" s="21">
        <v>36.4</v>
      </c>
      <c r="CB179" s="21">
        <v>37</v>
      </c>
      <c r="CC179" s="21">
        <v>35.9</v>
      </c>
      <c r="CD179" s="21">
        <v>36.4</v>
      </c>
      <c r="CE179" s="21">
        <v>36</v>
      </c>
      <c r="CF179" s="6"/>
      <c r="CG179" s="24" t="s">
        <v>1391</v>
      </c>
      <c r="CH179" s="21"/>
      <c r="CI179" s="21"/>
      <c r="CJ179" s="21"/>
      <c r="CK179" s="21"/>
      <c r="CL179" s="21"/>
      <c r="CM179" s="21"/>
      <c r="CN179" s="24" t="s">
        <v>331</v>
      </c>
      <c r="CO179" s="21"/>
      <c r="CP179" s="21"/>
      <c r="CQ179" s="21"/>
      <c r="CR179" s="21"/>
      <c r="CS179" s="21"/>
      <c r="CT179" s="21"/>
      <c r="CU179" s="24">
        <v>4</v>
      </c>
      <c r="CV179" s="21"/>
      <c r="CW179" s="21"/>
      <c r="CX179" s="21"/>
      <c r="CY179" s="21"/>
      <c r="CZ179" s="21"/>
      <c r="DA179" s="21"/>
      <c r="DB179" s="24" t="s">
        <v>1392</v>
      </c>
      <c r="DC179" s="21"/>
      <c r="DD179" s="21"/>
      <c r="DE179" s="21"/>
      <c r="DF179" s="21"/>
      <c r="DG179" s="21"/>
      <c r="DH179" s="21"/>
      <c r="DI179" s="24" t="s">
        <v>611</v>
      </c>
      <c r="DJ179" s="21" t="s">
        <v>611</v>
      </c>
      <c r="DK179" s="21" t="s">
        <v>1393</v>
      </c>
      <c r="DL179" s="21" t="s">
        <v>1393</v>
      </c>
      <c r="DM179" s="21" t="s">
        <v>1393</v>
      </c>
      <c r="DN179" s="21" t="s">
        <v>1393</v>
      </c>
      <c r="DO179" s="21" t="s">
        <v>1394</v>
      </c>
      <c r="DP179" s="26" t="s">
        <v>607</v>
      </c>
      <c r="DQ179" s="6"/>
      <c r="DR179" s="24">
        <v>79.8</v>
      </c>
      <c r="DS179" s="21">
        <v>82</v>
      </c>
      <c r="DT179" s="21">
        <v>104.5</v>
      </c>
      <c r="DU179" s="21">
        <v>111.5</v>
      </c>
      <c r="DV179" s="21">
        <v>115.8</v>
      </c>
      <c r="DW179" s="21">
        <v>112.5</v>
      </c>
      <c r="DX179" s="21">
        <v>80</v>
      </c>
      <c r="DY179" s="24">
        <v>0.7</v>
      </c>
      <c r="DZ179" s="21">
        <v>0.8</v>
      </c>
      <c r="EA179" s="21">
        <v>0.4</v>
      </c>
      <c r="EB179" s="21">
        <v>0.4</v>
      </c>
      <c r="EC179" s="21">
        <v>0.4</v>
      </c>
      <c r="ED179" s="21">
        <v>0.4</v>
      </c>
      <c r="EE179" s="21">
        <v>0.4</v>
      </c>
      <c r="EF179" s="78">
        <f t="shared" ref="EF179:EL179" si="811">DR179/DY179</f>
        <v>114</v>
      </c>
      <c r="EG179" s="79">
        <f t="shared" si="811"/>
        <v>102.5</v>
      </c>
      <c r="EH179" s="79">
        <f t="shared" si="811"/>
        <v>261.25</v>
      </c>
      <c r="EI179" s="79">
        <f t="shared" si="811"/>
        <v>278.75</v>
      </c>
      <c r="EJ179" s="79">
        <f t="shared" si="811"/>
        <v>289.5</v>
      </c>
      <c r="EK179" s="79">
        <f t="shared" si="811"/>
        <v>281.25</v>
      </c>
      <c r="EL179" s="79">
        <f t="shared" si="811"/>
        <v>200</v>
      </c>
      <c r="EM179" s="24">
        <v>1</v>
      </c>
      <c r="EN179" s="21">
        <v>1</v>
      </c>
      <c r="EO179" s="21">
        <v>1</v>
      </c>
      <c r="EP179" s="21">
        <v>1</v>
      </c>
      <c r="EQ179" s="21">
        <v>1</v>
      </c>
      <c r="ER179" s="21">
        <v>1</v>
      </c>
      <c r="ES179" s="21">
        <v>1</v>
      </c>
      <c r="ET179" s="24">
        <v>180</v>
      </c>
      <c r="EU179" s="21">
        <v>234</v>
      </c>
      <c r="EV179" s="21">
        <v>164</v>
      </c>
      <c r="EW179" s="21">
        <v>158</v>
      </c>
      <c r="EX179" s="21">
        <v>135</v>
      </c>
      <c r="EY179" s="21">
        <v>156</v>
      </c>
      <c r="EZ179" s="21">
        <v>177</v>
      </c>
      <c r="FA179" s="24">
        <v>41.5</v>
      </c>
      <c r="FB179" s="21">
        <v>52.8</v>
      </c>
      <c r="FC179" s="21">
        <v>37.5</v>
      </c>
      <c r="FD179" s="21">
        <v>30</v>
      </c>
      <c r="FE179" s="21">
        <v>28</v>
      </c>
      <c r="FF179" s="21">
        <v>29.7</v>
      </c>
      <c r="FG179" s="21">
        <v>31.5</v>
      </c>
      <c r="FH179" s="24">
        <v>3</v>
      </c>
      <c r="FI179" s="21">
        <v>7</v>
      </c>
      <c r="FJ179" s="21">
        <v>9</v>
      </c>
      <c r="FK179" s="21">
        <v>10</v>
      </c>
      <c r="FL179" s="21">
        <v>10</v>
      </c>
      <c r="FM179" s="21">
        <v>9</v>
      </c>
      <c r="FN179" s="21">
        <v>6</v>
      </c>
      <c r="FO179" s="24">
        <v>77</v>
      </c>
      <c r="FP179" s="21">
        <v>80</v>
      </c>
      <c r="FQ179" s="21">
        <v>77</v>
      </c>
      <c r="FR179" s="21">
        <v>73</v>
      </c>
      <c r="FS179" s="21">
        <v>80</v>
      </c>
      <c r="FT179" s="21">
        <v>83</v>
      </c>
      <c r="FU179" s="21">
        <v>82</v>
      </c>
      <c r="FV179" s="24" t="s">
        <v>1160</v>
      </c>
      <c r="FW179" s="21" t="s">
        <v>859</v>
      </c>
      <c r="FX179" s="21" t="s">
        <v>1160</v>
      </c>
      <c r="FY179" s="21" t="s">
        <v>859</v>
      </c>
      <c r="FZ179" s="21" t="s">
        <v>1160</v>
      </c>
      <c r="GA179" s="21" t="s">
        <v>1395</v>
      </c>
      <c r="GB179" s="21" t="s">
        <v>1396</v>
      </c>
      <c r="GC179" s="24">
        <v>154</v>
      </c>
      <c r="GD179" s="21">
        <v>229</v>
      </c>
      <c r="GE179" s="21">
        <v>271</v>
      </c>
      <c r="GF179" s="21">
        <v>342</v>
      </c>
      <c r="GG179" s="21">
        <v>303</v>
      </c>
      <c r="GH179" s="21">
        <v>321</v>
      </c>
      <c r="GI179" s="21">
        <v>316</v>
      </c>
      <c r="GJ179" s="24">
        <v>10</v>
      </c>
      <c r="GK179" s="21">
        <v>65</v>
      </c>
      <c r="GL179" s="21">
        <v>90</v>
      </c>
      <c r="GM179" s="21">
        <v>88</v>
      </c>
      <c r="GN179" s="21">
        <v>30</v>
      </c>
      <c r="GO179" s="21">
        <v>140</v>
      </c>
      <c r="GP179" s="21">
        <v>375</v>
      </c>
      <c r="GQ179" s="6"/>
      <c r="GR179" s="24">
        <v>18</v>
      </c>
      <c r="GS179" s="21">
        <v>90</v>
      </c>
      <c r="GT179" s="24">
        <v>17</v>
      </c>
      <c r="GU179" s="21">
        <v>90</v>
      </c>
      <c r="GV179" s="24">
        <v>16</v>
      </c>
      <c r="GW179" s="21">
        <v>90</v>
      </c>
      <c r="GX179" s="24">
        <v>15</v>
      </c>
      <c r="GY179" s="21">
        <v>80</v>
      </c>
      <c r="GZ179" s="24">
        <v>15</v>
      </c>
      <c r="HA179" s="21">
        <v>80</v>
      </c>
      <c r="HB179" s="24">
        <v>16</v>
      </c>
      <c r="HC179" s="21">
        <v>90</v>
      </c>
      <c r="HD179" s="24">
        <v>17</v>
      </c>
      <c r="HE179" s="21">
        <v>90</v>
      </c>
      <c r="HF179" s="6"/>
      <c r="HG179" s="21">
        <v>77</v>
      </c>
      <c r="HH179" s="21">
        <v>132</v>
      </c>
      <c r="HI179" s="21">
        <v>79</v>
      </c>
      <c r="HJ179" s="21">
        <v>37</v>
      </c>
      <c r="HK179" s="21">
        <v>1</v>
      </c>
      <c r="HL179" s="21">
        <v>65</v>
      </c>
      <c r="HM179" s="21">
        <v>1</v>
      </c>
      <c r="HN179" s="21">
        <v>0</v>
      </c>
      <c r="HO179" s="21">
        <v>30.53</v>
      </c>
      <c r="HP179" s="21">
        <v>21.89</v>
      </c>
      <c r="HQ179" s="21">
        <v>3.15</v>
      </c>
      <c r="HR179" s="21">
        <v>139.9</v>
      </c>
      <c r="HS179" s="21">
        <v>11.4</v>
      </c>
      <c r="HT179" s="21">
        <v>52.8</v>
      </c>
      <c r="HU179" s="21">
        <v>3</v>
      </c>
      <c r="HV179" s="6"/>
    </row>
    <row r="180" spans="1:239" ht="15.75" customHeight="1" x14ac:dyDescent="0.3">
      <c r="A180" s="7">
        <v>160</v>
      </c>
      <c r="B180" s="42" t="s">
        <v>626</v>
      </c>
      <c r="C180" s="43">
        <v>41437</v>
      </c>
      <c r="D180" s="43">
        <v>41437</v>
      </c>
      <c r="E180" s="21">
        <f t="shared" si="765"/>
        <v>0</v>
      </c>
      <c r="F180" s="42"/>
      <c r="G180" s="42" t="s">
        <v>432</v>
      </c>
      <c r="H180" s="44">
        <v>16258</v>
      </c>
      <c r="I180" s="42">
        <v>69</v>
      </c>
      <c r="J180" s="42">
        <v>178</v>
      </c>
      <c r="K180" s="42">
        <v>80</v>
      </c>
      <c r="L180" s="42" t="s">
        <v>1397</v>
      </c>
      <c r="M180" s="42">
        <v>71</v>
      </c>
      <c r="N180" s="42">
        <v>85</v>
      </c>
      <c r="O180" s="42">
        <v>14</v>
      </c>
      <c r="P180" s="42" t="s">
        <v>547</v>
      </c>
      <c r="Q180" s="42">
        <v>1</v>
      </c>
      <c r="R180" s="42">
        <v>17</v>
      </c>
      <c r="S180" s="42" t="s">
        <v>272</v>
      </c>
      <c r="T180" s="42">
        <v>1</v>
      </c>
      <c r="U180" s="42">
        <v>8</v>
      </c>
      <c r="V180" s="42">
        <v>4</v>
      </c>
      <c r="W180" s="42">
        <v>0</v>
      </c>
      <c r="X180" s="6"/>
      <c r="Y180" s="45" t="s">
        <v>884</v>
      </c>
      <c r="Z180" s="97" t="s">
        <v>549</v>
      </c>
      <c r="AA180" s="46">
        <v>2</v>
      </c>
      <c r="AB180" s="46" t="s">
        <v>486</v>
      </c>
      <c r="AC180" s="42" t="s">
        <v>249</v>
      </c>
      <c r="AD180" s="42"/>
      <c r="AE180" s="42" t="s">
        <v>246</v>
      </c>
      <c r="AF180" s="42" t="s">
        <v>328</v>
      </c>
      <c r="AG180" s="42" t="s">
        <v>249</v>
      </c>
      <c r="AH180" s="42" t="s">
        <v>249</v>
      </c>
      <c r="AI180" s="42" t="s">
        <v>246</v>
      </c>
      <c r="AJ180" s="42" t="s">
        <v>246</v>
      </c>
      <c r="AK180" s="42">
        <v>6.59</v>
      </c>
      <c r="AL180" s="6"/>
      <c r="AM180" s="26" t="s">
        <v>1327</v>
      </c>
      <c r="AN180" s="26" t="s">
        <v>1328</v>
      </c>
      <c r="AO180" s="27">
        <v>6.59</v>
      </c>
      <c r="AP180" s="21">
        <v>8</v>
      </c>
      <c r="AQ180" s="21">
        <v>7.13</v>
      </c>
      <c r="AR180" s="21">
        <v>4.42</v>
      </c>
      <c r="AS180" s="21">
        <v>3.19</v>
      </c>
      <c r="AT180" s="21">
        <v>1.63</v>
      </c>
      <c r="AU180" s="21">
        <v>1</v>
      </c>
      <c r="AV180" s="21">
        <v>0.64</v>
      </c>
      <c r="AW180" s="21">
        <v>0.42</v>
      </c>
      <c r="AX180" s="28">
        <f t="shared" si="766"/>
        <v>0.21396054628224581</v>
      </c>
      <c r="AY180" s="28">
        <f t="shared" si="767"/>
        <v>4.0164572014472988E-2</v>
      </c>
      <c r="AZ180" s="28">
        <f t="shared" si="768"/>
        <v>-0.12307790908141458</v>
      </c>
      <c r="BA180" s="28">
        <f t="shared" ref="BA180:BB180" si="812">LOGEST(AP180:AQ180,AP$5:AQ$5)-1</f>
        <v>-0.10874999999999979</v>
      </c>
      <c r="BB180" s="28">
        <f t="shared" si="812"/>
        <v>-0.38008415147265096</v>
      </c>
      <c r="BC180" s="28">
        <f t="shared" si="770"/>
        <v>-0.2566965626340747</v>
      </c>
      <c r="BD180" s="28">
        <f t="shared" ref="BD180:BF180" si="813">((AP180/AO180)*100)-100</f>
        <v>21.396054628224576</v>
      </c>
      <c r="BE180" s="28">
        <f t="shared" si="813"/>
        <v>-10.875</v>
      </c>
      <c r="BF180" s="28">
        <f t="shared" si="813"/>
        <v>-38.008415147265076</v>
      </c>
      <c r="BG180" s="28">
        <f t="shared" si="772"/>
        <v>8.1942336874051449</v>
      </c>
      <c r="BH180" s="28">
        <f t="shared" si="773"/>
        <v>-32.928679817905916</v>
      </c>
      <c r="BI180" s="28">
        <f t="shared" si="774"/>
        <v>-44.75</v>
      </c>
      <c r="BJ180" s="3">
        <f t="shared" ref="BJ180:BL180" si="814">AP180-AO180</f>
        <v>1.4100000000000001</v>
      </c>
      <c r="BK180" s="3">
        <f t="shared" si="814"/>
        <v>-0.87000000000000011</v>
      </c>
      <c r="BL180" s="3">
        <f t="shared" si="814"/>
        <v>-2.71</v>
      </c>
      <c r="BM180" s="3">
        <f t="shared" si="776"/>
        <v>0.54</v>
      </c>
      <c r="BN180" s="3">
        <f t="shared" si="777"/>
        <v>-2.17</v>
      </c>
      <c r="BO180" s="3">
        <f t="shared" si="778"/>
        <v>-3.58</v>
      </c>
      <c r="BP180" s="45">
        <v>139</v>
      </c>
      <c r="BQ180" s="42">
        <v>223.2</v>
      </c>
      <c r="BR180" s="42">
        <v>205.7</v>
      </c>
      <c r="BS180" s="42">
        <v>113.7</v>
      </c>
      <c r="BT180" s="42">
        <v>49.5</v>
      </c>
      <c r="BU180" s="42">
        <v>30</v>
      </c>
      <c r="BV180" s="42">
        <v>36.5</v>
      </c>
      <c r="BW180" s="45">
        <v>37</v>
      </c>
      <c r="BX180" s="42">
        <v>36.6</v>
      </c>
      <c r="BY180" s="42">
        <v>36.6</v>
      </c>
      <c r="BZ180" s="42">
        <v>37</v>
      </c>
      <c r="CA180" s="42">
        <v>36</v>
      </c>
      <c r="CB180" s="42">
        <v>37</v>
      </c>
      <c r="CC180" s="42">
        <v>36.9</v>
      </c>
      <c r="CD180" s="42">
        <v>37</v>
      </c>
      <c r="CE180" s="42">
        <v>37.4</v>
      </c>
      <c r="CF180" s="6"/>
      <c r="CG180" s="45" t="s">
        <v>1398</v>
      </c>
      <c r="CH180" s="42"/>
      <c r="CI180" s="42"/>
      <c r="CJ180" s="42"/>
      <c r="CK180" s="42"/>
      <c r="CL180" s="42"/>
      <c r="CM180" s="42"/>
      <c r="CN180" s="45" t="s">
        <v>1399</v>
      </c>
      <c r="CO180" s="42"/>
      <c r="CP180" s="42"/>
      <c r="CQ180" s="42"/>
      <c r="CR180" s="42"/>
      <c r="CS180" s="42"/>
      <c r="CT180" s="42"/>
      <c r="CU180" s="45">
        <v>5</v>
      </c>
      <c r="CV180" s="42"/>
      <c r="CW180" s="42"/>
      <c r="CX180" s="42"/>
      <c r="CY180" s="42"/>
      <c r="CZ180" s="42"/>
      <c r="DA180" s="42"/>
      <c r="DB180" s="45" t="s">
        <v>331</v>
      </c>
      <c r="DC180" s="42"/>
      <c r="DD180" s="42"/>
      <c r="DE180" s="42"/>
      <c r="DF180" s="42"/>
      <c r="DG180" s="42"/>
      <c r="DH180" s="42"/>
      <c r="DI180" s="45" t="s">
        <v>631</v>
      </c>
      <c r="DJ180" s="42" t="s">
        <v>1400</v>
      </c>
      <c r="DK180" s="42" t="s">
        <v>1400</v>
      </c>
      <c r="DL180" s="42" t="s">
        <v>1400</v>
      </c>
      <c r="DM180" s="42" t="s">
        <v>518</v>
      </c>
      <c r="DN180" s="42">
        <v>0</v>
      </c>
      <c r="DO180" s="42">
        <v>0</v>
      </c>
      <c r="DP180" s="48" t="s">
        <v>607</v>
      </c>
      <c r="DQ180" s="6"/>
      <c r="DR180" s="45">
        <v>117.9</v>
      </c>
      <c r="DS180" s="42">
        <v>147</v>
      </c>
      <c r="DT180" s="42">
        <v>123.8</v>
      </c>
      <c r="DU180" s="42">
        <v>119</v>
      </c>
      <c r="DV180" s="42">
        <v>138</v>
      </c>
      <c r="DW180" s="42">
        <v>105</v>
      </c>
      <c r="DX180" s="42">
        <v>79.5</v>
      </c>
      <c r="DY180" s="45">
        <v>0.5</v>
      </c>
      <c r="DZ180" s="42">
        <v>0.5</v>
      </c>
      <c r="EA180" s="42">
        <v>0.4</v>
      </c>
      <c r="EB180" s="42">
        <v>0.4</v>
      </c>
      <c r="EC180" s="42">
        <v>0.4</v>
      </c>
      <c r="ED180" s="42">
        <v>0.45</v>
      </c>
      <c r="EE180" s="42">
        <v>0.4</v>
      </c>
      <c r="EF180" s="78">
        <f t="shared" ref="EF180:EL180" si="815">DR180/DY180</f>
        <v>235.8</v>
      </c>
      <c r="EG180" s="79">
        <f t="shared" si="815"/>
        <v>294</v>
      </c>
      <c r="EH180" s="79">
        <f t="shared" si="815"/>
        <v>309.5</v>
      </c>
      <c r="EI180" s="79">
        <f t="shared" si="815"/>
        <v>297.5</v>
      </c>
      <c r="EJ180" s="79">
        <f t="shared" si="815"/>
        <v>345</v>
      </c>
      <c r="EK180" s="79">
        <f t="shared" si="815"/>
        <v>233.33333333333331</v>
      </c>
      <c r="EL180" s="79">
        <f t="shared" si="815"/>
        <v>198.75</v>
      </c>
      <c r="EM180" s="45">
        <v>1</v>
      </c>
      <c r="EN180" s="42">
        <v>0</v>
      </c>
      <c r="EO180" s="42">
        <v>1</v>
      </c>
      <c r="EP180" s="42">
        <v>1</v>
      </c>
      <c r="EQ180" s="42">
        <v>1</v>
      </c>
      <c r="ER180" s="42">
        <v>1</v>
      </c>
      <c r="ES180" s="42">
        <v>1</v>
      </c>
      <c r="ET180" s="45">
        <v>236</v>
      </c>
      <c r="EU180" s="42">
        <v>243</v>
      </c>
      <c r="EV180" s="42">
        <v>259</v>
      </c>
      <c r="EW180" s="42">
        <v>259</v>
      </c>
      <c r="EX180" s="42">
        <v>244</v>
      </c>
      <c r="EY180" s="42">
        <v>285</v>
      </c>
      <c r="EZ180" s="42">
        <v>357</v>
      </c>
      <c r="FA180" s="45">
        <v>17</v>
      </c>
      <c r="FB180" s="42">
        <v>7.2</v>
      </c>
      <c r="FC180" s="42">
        <v>6.4</v>
      </c>
      <c r="FD180" s="42">
        <v>6.2</v>
      </c>
      <c r="FE180" s="42">
        <v>4.7</v>
      </c>
      <c r="FF180" s="42">
        <v>4</v>
      </c>
      <c r="FG180" s="42">
        <v>4</v>
      </c>
      <c r="FH180" s="45">
        <v>6</v>
      </c>
      <c r="FI180" s="42">
        <v>15</v>
      </c>
      <c r="FJ180" s="42">
        <v>6</v>
      </c>
      <c r="FK180" s="42">
        <v>6</v>
      </c>
      <c r="FL180" s="42">
        <v>10</v>
      </c>
      <c r="FM180" s="42">
        <v>10</v>
      </c>
      <c r="FN180" s="42">
        <v>11</v>
      </c>
      <c r="FO180" s="45">
        <v>70</v>
      </c>
      <c r="FP180" s="42">
        <v>77</v>
      </c>
      <c r="FQ180" s="42">
        <v>79</v>
      </c>
      <c r="FR180" s="42">
        <v>98</v>
      </c>
      <c r="FS180" s="42">
        <v>79</v>
      </c>
      <c r="FT180" s="42">
        <v>62</v>
      </c>
      <c r="FU180" s="42">
        <v>84</v>
      </c>
      <c r="FV180" s="45" t="s">
        <v>859</v>
      </c>
      <c r="FW180" s="42" t="s">
        <v>803</v>
      </c>
      <c r="FX180" s="42" t="s">
        <v>803</v>
      </c>
      <c r="FY180" s="42">
        <v>0</v>
      </c>
      <c r="FZ180" s="42">
        <v>0</v>
      </c>
      <c r="GA180" s="42">
        <v>0</v>
      </c>
      <c r="GB180" s="42">
        <v>0</v>
      </c>
      <c r="GC180" s="45">
        <v>55</v>
      </c>
      <c r="GD180" s="42">
        <v>67</v>
      </c>
      <c r="GE180" s="42">
        <v>62</v>
      </c>
      <c r="GF180" s="42">
        <v>51</v>
      </c>
      <c r="GG180" s="42">
        <v>49</v>
      </c>
      <c r="GH180" s="42">
        <v>44</v>
      </c>
      <c r="GI180" s="42">
        <v>42</v>
      </c>
      <c r="GJ180" s="45">
        <v>890</v>
      </c>
      <c r="GK180" s="42">
        <v>510</v>
      </c>
      <c r="GL180" s="42">
        <v>1400</v>
      </c>
      <c r="GM180" s="42">
        <v>980</v>
      </c>
      <c r="GN180" s="42">
        <v>2580</v>
      </c>
      <c r="GO180" s="42">
        <v>2970</v>
      </c>
      <c r="GP180" s="42">
        <v>4450</v>
      </c>
      <c r="GQ180" s="6"/>
      <c r="GR180" s="45">
        <v>16</v>
      </c>
      <c r="GS180" s="42">
        <v>90</v>
      </c>
      <c r="GT180" s="45">
        <v>12</v>
      </c>
      <c r="GU180" s="42">
        <v>45</v>
      </c>
      <c r="GV180" s="45">
        <v>14</v>
      </c>
      <c r="GW180" s="42">
        <v>55</v>
      </c>
      <c r="GX180" s="45">
        <v>12</v>
      </c>
      <c r="GY180" s="42">
        <v>45</v>
      </c>
      <c r="GZ180" s="45">
        <v>9</v>
      </c>
      <c r="HA180" s="42">
        <v>18</v>
      </c>
      <c r="HB180" s="45">
        <v>11</v>
      </c>
      <c r="HC180" s="42">
        <v>45</v>
      </c>
      <c r="HD180" s="45">
        <v>11</v>
      </c>
      <c r="HE180" s="42">
        <v>45</v>
      </c>
      <c r="HF180" s="6"/>
      <c r="HG180" s="42">
        <v>69</v>
      </c>
      <c r="HH180" s="42">
        <v>129</v>
      </c>
      <c r="HI180" s="42">
        <v>84</v>
      </c>
      <c r="HJ180" s="42">
        <v>37.4</v>
      </c>
      <c r="HK180" s="42">
        <v>1</v>
      </c>
      <c r="HL180" s="42">
        <v>86.8</v>
      </c>
      <c r="HM180" s="42">
        <v>1</v>
      </c>
      <c r="HN180" s="42">
        <v>10</v>
      </c>
      <c r="HO180" s="42">
        <v>18</v>
      </c>
      <c r="HP180" s="42">
        <v>8</v>
      </c>
      <c r="HQ180" s="42">
        <v>3.14</v>
      </c>
      <c r="HR180" s="42">
        <v>140.4</v>
      </c>
      <c r="HS180" s="42">
        <v>23</v>
      </c>
      <c r="HT180" s="42">
        <v>17</v>
      </c>
      <c r="HU180" s="42">
        <v>6</v>
      </c>
      <c r="HV180" s="6"/>
    </row>
    <row r="181" spans="1:239" ht="15.75" customHeight="1" x14ac:dyDescent="0.3">
      <c r="A181" s="86"/>
      <c r="B181" s="86"/>
      <c r="C181" s="94"/>
      <c r="D181" s="94"/>
      <c r="E181" s="14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95"/>
      <c r="Y181" s="86"/>
      <c r="Z181" s="86"/>
      <c r="AA181" s="86"/>
      <c r="AB181" s="86"/>
      <c r="AC181" s="86"/>
      <c r="AD181" s="86"/>
      <c r="AE181" s="86"/>
      <c r="AF181" s="86"/>
      <c r="AG181" s="86"/>
      <c r="AH181" s="86"/>
      <c r="AI181" s="86"/>
      <c r="AJ181" s="86"/>
      <c r="AK181" s="86"/>
      <c r="AL181" s="95"/>
      <c r="AM181" s="86"/>
      <c r="AN181" s="86"/>
      <c r="AX181" s="36"/>
      <c r="AY181" s="36"/>
      <c r="AZ181" s="36"/>
      <c r="BA181" s="36"/>
      <c r="BB181" s="36"/>
      <c r="BC181" s="36"/>
      <c r="BD181" s="36"/>
      <c r="BE181" s="36"/>
      <c r="BF181" s="36"/>
      <c r="BG181" s="36"/>
      <c r="BH181" s="36"/>
      <c r="BI181" s="36"/>
      <c r="BJ181" s="14"/>
      <c r="BK181" s="14"/>
      <c r="BL181" s="14"/>
      <c r="BM181" s="14"/>
      <c r="BN181" s="14"/>
      <c r="BO181" s="14"/>
      <c r="BP181" s="86"/>
      <c r="BQ181" s="86"/>
      <c r="BR181" s="86"/>
      <c r="BS181" s="86"/>
      <c r="BT181" s="86"/>
      <c r="BU181" s="86"/>
      <c r="BV181" s="86"/>
      <c r="BW181" s="86"/>
      <c r="BX181" s="86"/>
      <c r="BY181" s="86"/>
      <c r="BZ181" s="86"/>
      <c r="CA181" s="86"/>
      <c r="CB181" s="86"/>
      <c r="CC181" s="86"/>
      <c r="CD181" s="86"/>
      <c r="CE181" s="86"/>
      <c r="CF181" s="95"/>
      <c r="CG181" s="86"/>
      <c r="CH181" s="86"/>
      <c r="CI181" s="86"/>
      <c r="CJ181" s="86"/>
      <c r="CK181" s="86"/>
      <c r="CL181" s="86"/>
      <c r="CM181" s="86"/>
      <c r="CN181" s="86"/>
      <c r="CO181" s="86"/>
      <c r="CP181" s="86"/>
      <c r="CQ181" s="86"/>
      <c r="CR181" s="86"/>
      <c r="CS181" s="86"/>
      <c r="CT181" s="86"/>
      <c r="CU181" s="86"/>
      <c r="CV181" s="86"/>
      <c r="CW181" s="86"/>
      <c r="CX181" s="86"/>
      <c r="CY181" s="86"/>
      <c r="CZ181" s="86"/>
      <c r="DA181" s="86"/>
      <c r="DB181" s="86"/>
      <c r="DC181" s="86"/>
      <c r="DD181" s="86"/>
      <c r="DE181" s="86"/>
      <c r="DF181" s="86"/>
      <c r="DG181" s="86"/>
      <c r="DH181" s="86"/>
      <c r="DI181" s="86"/>
      <c r="DJ181" s="86"/>
      <c r="DK181" s="86"/>
      <c r="DL181" s="86"/>
      <c r="DM181" s="86"/>
      <c r="DN181" s="86"/>
      <c r="DO181" s="86"/>
      <c r="DP181" s="86"/>
      <c r="DQ181" s="95"/>
      <c r="DR181" s="86"/>
      <c r="DS181" s="86"/>
      <c r="DT181" s="86"/>
      <c r="DU181" s="86"/>
      <c r="DV181" s="86"/>
      <c r="DW181" s="86"/>
      <c r="DX181" s="86"/>
      <c r="DY181" s="86"/>
      <c r="DZ181" s="86"/>
      <c r="EA181" s="86"/>
      <c r="EB181" s="86"/>
      <c r="EC181" s="86"/>
      <c r="ED181" s="86"/>
      <c r="EE181" s="86"/>
      <c r="EF181" s="96"/>
      <c r="EG181" s="96"/>
      <c r="EH181" s="96"/>
      <c r="EI181" s="96"/>
      <c r="EJ181" s="96"/>
      <c r="EK181" s="96"/>
      <c r="EL181" s="96"/>
      <c r="EM181" s="86"/>
      <c r="EN181" s="86"/>
      <c r="EO181" s="86"/>
      <c r="EP181" s="86"/>
      <c r="EQ181" s="86"/>
      <c r="ER181" s="86"/>
      <c r="ES181" s="86"/>
      <c r="ET181" s="86"/>
      <c r="EU181" s="86"/>
      <c r="EV181" s="86"/>
      <c r="EW181" s="86"/>
      <c r="EX181" s="86"/>
      <c r="EY181" s="86"/>
      <c r="EZ181" s="86"/>
      <c r="FA181" s="86"/>
      <c r="FB181" s="86"/>
      <c r="FC181" s="86"/>
      <c r="FD181" s="86"/>
      <c r="FE181" s="86"/>
      <c r="FF181" s="86"/>
      <c r="FG181" s="86"/>
      <c r="FH181" s="86"/>
      <c r="FI181" s="86"/>
      <c r="FJ181" s="86"/>
      <c r="FK181" s="86"/>
      <c r="FL181" s="86"/>
      <c r="FM181" s="86"/>
      <c r="FN181" s="86"/>
      <c r="FO181" s="86"/>
      <c r="FP181" s="86"/>
      <c r="FQ181" s="86"/>
      <c r="FR181" s="86"/>
      <c r="FS181" s="86"/>
      <c r="FT181" s="86"/>
      <c r="FU181" s="86"/>
      <c r="FV181" s="86"/>
      <c r="FW181" s="86"/>
      <c r="FX181" s="86"/>
      <c r="FY181" s="86"/>
      <c r="FZ181" s="86"/>
      <c r="GA181" s="86"/>
      <c r="GB181" s="86"/>
      <c r="GC181" s="86"/>
      <c r="GD181" s="86"/>
      <c r="GE181" s="86"/>
      <c r="GF181" s="86"/>
      <c r="GG181" s="86"/>
      <c r="GH181" s="86"/>
      <c r="GI181" s="86"/>
      <c r="GJ181" s="86"/>
      <c r="GK181" s="86"/>
      <c r="GL181" s="86"/>
      <c r="GM181" s="86"/>
      <c r="GN181" s="86"/>
      <c r="GO181" s="86"/>
      <c r="GP181" s="86"/>
      <c r="GQ181" s="95"/>
      <c r="GR181" s="86"/>
      <c r="GS181" s="86"/>
      <c r="GT181" s="86"/>
      <c r="GU181" s="86"/>
      <c r="GV181" s="86"/>
      <c r="GW181" s="86"/>
      <c r="GX181" s="86"/>
      <c r="GY181" s="86"/>
      <c r="GZ181" s="86"/>
      <c r="HA181" s="86"/>
      <c r="HB181" s="86"/>
      <c r="HC181" s="86"/>
      <c r="HD181" s="86"/>
      <c r="HE181" s="86"/>
      <c r="HF181" s="95"/>
      <c r="HG181" s="86"/>
      <c r="HH181" s="86"/>
      <c r="HI181" s="86"/>
      <c r="HJ181" s="86"/>
      <c r="HK181" s="86"/>
      <c r="HL181" s="86"/>
      <c r="HM181" s="86"/>
      <c r="HN181" s="86"/>
      <c r="HO181" s="86"/>
      <c r="HP181" s="86"/>
      <c r="HQ181" s="86"/>
      <c r="HR181" s="86"/>
      <c r="HS181" s="86"/>
      <c r="HT181" s="86"/>
      <c r="HU181" s="86"/>
      <c r="HV181" s="95"/>
      <c r="HW181" s="92"/>
      <c r="HX181" s="92"/>
      <c r="HY181" s="92"/>
      <c r="HZ181" s="92"/>
      <c r="IA181" s="92"/>
      <c r="IB181" s="92"/>
      <c r="IC181" s="92"/>
      <c r="ID181" s="92"/>
      <c r="IE181" s="92"/>
    </row>
    <row r="182" spans="1:239" ht="15.75" customHeight="1" x14ac:dyDescent="0.3">
      <c r="A182" s="51">
        <v>161</v>
      </c>
      <c r="B182" s="52" t="s">
        <v>626</v>
      </c>
      <c r="C182" s="53">
        <v>41443</v>
      </c>
      <c r="D182" s="53">
        <v>41443</v>
      </c>
      <c r="E182" s="21">
        <f t="shared" ref="E182:E191" si="816">D182-C182</f>
        <v>0</v>
      </c>
      <c r="F182" s="52"/>
      <c r="G182" s="52" t="s">
        <v>432</v>
      </c>
      <c r="H182" s="54">
        <v>17194</v>
      </c>
      <c r="I182" s="52">
        <v>64</v>
      </c>
      <c r="J182" s="52">
        <v>175</v>
      </c>
      <c r="K182" s="52">
        <v>70</v>
      </c>
      <c r="L182" s="52" t="s">
        <v>1401</v>
      </c>
      <c r="M182" s="52">
        <v>87</v>
      </c>
      <c r="N182" s="52">
        <v>95.7</v>
      </c>
      <c r="O182" s="52">
        <v>10</v>
      </c>
      <c r="P182" s="52" t="s">
        <v>912</v>
      </c>
      <c r="Q182" s="52">
        <v>1</v>
      </c>
      <c r="R182" s="52">
        <v>10</v>
      </c>
      <c r="S182" s="52" t="s">
        <v>912</v>
      </c>
      <c r="T182" s="52">
        <v>1</v>
      </c>
      <c r="U182" s="52">
        <v>10</v>
      </c>
      <c r="V182" s="52">
        <v>7</v>
      </c>
      <c r="W182" s="52">
        <v>0</v>
      </c>
      <c r="X182" s="6"/>
      <c r="Y182" s="55" t="s">
        <v>513</v>
      </c>
      <c r="Z182" s="52" t="s">
        <v>497</v>
      </c>
      <c r="AA182" s="56">
        <v>1</v>
      </c>
      <c r="AB182" s="56"/>
      <c r="AC182" s="52" t="s">
        <v>249</v>
      </c>
      <c r="AD182" s="52"/>
      <c r="AE182" s="52" t="s">
        <v>246</v>
      </c>
      <c r="AF182" s="52" t="s">
        <v>328</v>
      </c>
      <c r="AG182" s="52" t="s">
        <v>246</v>
      </c>
      <c r="AH182" s="52" t="s">
        <v>246</v>
      </c>
      <c r="AI182" s="52" t="s">
        <v>246</v>
      </c>
      <c r="AJ182" s="52" t="s">
        <v>246</v>
      </c>
      <c r="AK182" s="52">
        <v>7.33</v>
      </c>
      <c r="AL182" s="6"/>
      <c r="AM182" s="57" t="s">
        <v>250</v>
      </c>
      <c r="AN182" s="57" t="s">
        <v>274</v>
      </c>
      <c r="AO182" s="27">
        <v>7.33</v>
      </c>
      <c r="AP182" s="21">
        <v>15.83</v>
      </c>
      <c r="AQ182" s="21">
        <v>21.03</v>
      </c>
      <c r="AR182" s="21">
        <v>15.61</v>
      </c>
      <c r="AS182" s="21">
        <v>13.91</v>
      </c>
      <c r="AT182" s="21">
        <v>8.09</v>
      </c>
      <c r="AU182" s="21">
        <v>7.23</v>
      </c>
      <c r="AV182" s="21">
        <v>5.96</v>
      </c>
      <c r="AW182" s="21">
        <v>5.04</v>
      </c>
      <c r="AX182" s="28">
        <f t="shared" ref="AX182:AX191" si="817">LOGEST(AO182:AP182,AO$5:AP$5)-1</f>
        <v>1.1596180081855398</v>
      </c>
      <c r="AY182" s="28">
        <f t="shared" ref="AY182:AY191" si="818">LOGEST(AO182:AQ182,AO$5:AQ$5)-1</f>
        <v>0.6938215307106721</v>
      </c>
      <c r="AZ182" s="28">
        <f t="shared" ref="AZ182:AZ191" si="819">LOGEST(AO182:AR182,AO$5:AR$5)-1</f>
        <v>0.29070060703158029</v>
      </c>
      <c r="BA182" s="28">
        <f t="shared" ref="BA182:BB182" si="820">LOGEST(AP182:AQ182,AP$5:AQ$5)-1</f>
        <v>0.3284902084649397</v>
      </c>
      <c r="BB182" s="28">
        <f t="shared" si="820"/>
        <v>-0.25772705658582984</v>
      </c>
      <c r="BC182" s="28">
        <f t="shared" ref="BC182:BC191" si="821">LOGEST(AP182:AR182,AP$5:AR$5)-1</f>
        <v>-6.9731436994387996E-3</v>
      </c>
      <c r="BD182" s="28">
        <f t="shared" ref="BD182:BF182" si="822">((AP182/AO182)*100)-100</f>
        <v>115.96180081855388</v>
      </c>
      <c r="BE182" s="28">
        <f t="shared" si="822"/>
        <v>32.849020846494028</v>
      </c>
      <c r="BF182" s="28">
        <f t="shared" si="822"/>
        <v>-25.772705658582979</v>
      </c>
      <c r="BG182" s="28">
        <f t="shared" ref="BG182:BG191" si="823">((AQ182/AO182)*100)-100</f>
        <v>186.90313778990452</v>
      </c>
      <c r="BH182" s="28">
        <f t="shared" ref="BH182:BH191" si="824">((AR182/AO182)*100)-100</f>
        <v>112.96043656207365</v>
      </c>
      <c r="BI182" s="28">
        <f t="shared" ref="BI182:BI191" si="825">((AR182/AP182)*100)-100</f>
        <v>-1.3897662665824413</v>
      </c>
      <c r="BJ182" s="3">
        <f t="shared" ref="BJ182:BL182" si="826">AP182-AO182</f>
        <v>8.5</v>
      </c>
      <c r="BK182" s="3">
        <f t="shared" si="826"/>
        <v>5.2000000000000011</v>
      </c>
      <c r="BL182" s="3">
        <f t="shared" si="826"/>
        <v>-5.4200000000000017</v>
      </c>
      <c r="BM182" s="3">
        <f t="shared" ref="BM182:BM191" si="827">AQ182-AO182</f>
        <v>13.700000000000001</v>
      </c>
      <c r="BN182" s="3">
        <f t="shared" ref="BN182:BN191" si="828">AR182-AO182</f>
        <v>8.2799999999999994</v>
      </c>
      <c r="BO182" s="3">
        <f t="shared" ref="BO182:BO191" si="829">AR182-AP182</f>
        <v>-0.22000000000000064</v>
      </c>
      <c r="BP182" s="55"/>
      <c r="BQ182" s="52"/>
      <c r="BR182" s="52"/>
      <c r="BS182" s="52"/>
      <c r="BT182" s="52"/>
      <c r="BU182" s="52"/>
      <c r="BV182" s="52"/>
      <c r="BW182" s="55">
        <v>38.4</v>
      </c>
      <c r="BX182" s="52">
        <v>39.1</v>
      </c>
      <c r="BY182" s="52">
        <v>37.5</v>
      </c>
      <c r="BZ182" s="52">
        <v>37</v>
      </c>
      <c r="CA182" s="52">
        <v>39.5</v>
      </c>
      <c r="CB182" s="52">
        <v>38.5</v>
      </c>
      <c r="CC182" s="52">
        <v>37.5</v>
      </c>
      <c r="CD182" s="52">
        <v>37.6</v>
      </c>
      <c r="CE182" s="52"/>
      <c r="CF182" s="6"/>
      <c r="CG182" s="55" t="s">
        <v>1402</v>
      </c>
      <c r="CH182" s="52"/>
      <c r="CI182" s="52"/>
      <c r="CJ182" s="52" t="s">
        <v>1366</v>
      </c>
      <c r="CK182" s="52" t="s">
        <v>1403</v>
      </c>
      <c r="CL182" s="52"/>
      <c r="CM182" s="52"/>
      <c r="CN182" s="55" t="s">
        <v>499</v>
      </c>
      <c r="CO182" s="52"/>
      <c r="CP182" s="52"/>
      <c r="CQ182" s="52" t="s">
        <v>1404</v>
      </c>
      <c r="CR182" s="52" t="s">
        <v>331</v>
      </c>
      <c r="CS182" s="52"/>
      <c r="CT182" s="52"/>
      <c r="CU182" s="55">
        <v>2</v>
      </c>
      <c r="CV182" s="52"/>
      <c r="CW182" s="52"/>
      <c r="CX182" s="52">
        <v>2</v>
      </c>
      <c r="CY182" s="52"/>
      <c r="CZ182" s="52"/>
      <c r="DA182" s="52"/>
      <c r="DB182" s="55" t="s">
        <v>1405</v>
      </c>
      <c r="DC182" s="52"/>
      <c r="DD182" s="52"/>
      <c r="DE182" s="52"/>
      <c r="DF182" s="52"/>
      <c r="DG182" s="52"/>
      <c r="DH182" s="52"/>
      <c r="DI182" s="55" t="s">
        <v>1406</v>
      </c>
      <c r="DJ182" s="52" t="s">
        <v>1407</v>
      </c>
      <c r="DK182" s="52" t="s">
        <v>611</v>
      </c>
      <c r="DL182" s="52" t="s">
        <v>611</v>
      </c>
      <c r="DM182" s="52" t="s">
        <v>1408</v>
      </c>
      <c r="DN182" s="52" t="s">
        <v>1408</v>
      </c>
      <c r="DO182" s="52" t="s">
        <v>1409</v>
      </c>
      <c r="DP182" s="57"/>
      <c r="DQ182" s="6"/>
      <c r="DR182" s="55">
        <v>94.3</v>
      </c>
      <c r="DS182" s="52">
        <v>384.7</v>
      </c>
      <c r="DT182" s="52">
        <v>147</v>
      </c>
      <c r="DU182" s="52">
        <v>129.9</v>
      </c>
      <c r="DV182" s="52">
        <v>90.3</v>
      </c>
      <c r="DW182" s="52">
        <v>137</v>
      </c>
      <c r="DX182" s="52">
        <v>89.9</v>
      </c>
      <c r="DY182" s="55">
        <v>0.1</v>
      </c>
      <c r="DZ182" s="52">
        <v>0.1</v>
      </c>
      <c r="EA182" s="52">
        <v>0.5</v>
      </c>
      <c r="EB182" s="52">
        <v>0.45</v>
      </c>
      <c r="EC182" s="52">
        <v>0.4</v>
      </c>
      <c r="ED182" s="52">
        <v>0.4</v>
      </c>
      <c r="EE182" s="52">
        <v>0.4</v>
      </c>
      <c r="EF182" s="78">
        <f t="shared" ref="EF182:EL182" si="830">DR182/DY182</f>
        <v>942.99999999999989</v>
      </c>
      <c r="EG182" s="79">
        <f t="shared" si="830"/>
        <v>3846.9999999999995</v>
      </c>
      <c r="EH182" s="79">
        <f t="shared" si="830"/>
        <v>294</v>
      </c>
      <c r="EI182" s="79">
        <f t="shared" si="830"/>
        <v>288.66666666666669</v>
      </c>
      <c r="EJ182" s="79">
        <f t="shared" si="830"/>
        <v>225.74999999999997</v>
      </c>
      <c r="EK182" s="79">
        <f t="shared" si="830"/>
        <v>342.5</v>
      </c>
      <c r="EL182" s="79">
        <f t="shared" si="830"/>
        <v>224.75</v>
      </c>
      <c r="EM182" s="55">
        <v>1</v>
      </c>
      <c r="EN182" s="52">
        <v>1</v>
      </c>
      <c r="EO182" s="52">
        <v>1</v>
      </c>
      <c r="EP182" s="52">
        <v>1</v>
      </c>
      <c r="EQ182" s="52">
        <v>1</v>
      </c>
      <c r="ER182" s="52">
        <v>1</v>
      </c>
      <c r="ES182" s="52">
        <v>1</v>
      </c>
      <c r="ET182" s="55">
        <v>124</v>
      </c>
      <c r="EU182" s="52">
        <v>117</v>
      </c>
      <c r="EV182" s="52">
        <v>67</v>
      </c>
      <c r="EW182" s="52">
        <v>68</v>
      </c>
      <c r="EX182" s="52">
        <v>38</v>
      </c>
      <c r="EY182" s="52">
        <v>30</v>
      </c>
      <c r="EZ182" s="52">
        <v>35</v>
      </c>
      <c r="FA182" s="55">
        <v>23.1</v>
      </c>
      <c r="FB182" s="52">
        <v>26.5</v>
      </c>
      <c r="FC182" s="52">
        <v>56.2</v>
      </c>
      <c r="FD182" s="52">
        <v>49.3</v>
      </c>
      <c r="FE182" s="52">
        <v>47.6</v>
      </c>
      <c r="FF182" s="52">
        <v>35.1</v>
      </c>
      <c r="FG182" s="52">
        <v>26.2</v>
      </c>
      <c r="FH182" s="55">
        <v>3</v>
      </c>
      <c r="FI182" s="52">
        <v>3</v>
      </c>
      <c r="FJ182" s="52">
        <v>3</v>
      </c>
      <c r="FK182" s="52">
        <v>3</v>
      </c>
      <c r="FL182" s="52">
        <v>3</v>
      </c>
      <c r="FM182" s="52">
        <v>7</v>
      </c>
      <c r="FN182" s="52">
        <v>8</v>
      </c>
      <c r="FO182" s="55">
        <v>69</v>
      </c>
      <c r="FP182" s="52">
        <v>83</v>
      </c>
      <c r="FQ182" s="52">
        <v>77</v>
      </c>
      <c r="FR182" s="52">
        <v>79</v>
      </c>
      <c r="FS182" s="52">
        <v>87</v>
      </c>
      <c r="FT182" s="52">
        <v>90</v>
      </c>
      <c r="FU182" s="52">
        <v>84</v>
      </c>
      <c r="FV182" s="55" t="s">
        <v>834</v>
      </c>
      <c r="FW182" s="52" t="s">
        <v>1214</v>
      </c>
      <c r="FX182" s="52" t="s">
        <v>1214</v>
      </c>
      <c r="FY182" s="52" t="s">
        <v>1212</v>
      </c>
      <c r="FZ182" s="52" t="s">
        <v>1123</v>
      </c>
      <c r="GA182" s="52" t="s">
        <v>1160</v>
      </c>
      <c r="GB182" s="52" t="s">
        <v>834</v>
      </c>
      <c r="GC182" s="55">
        <v>95</v>
      </c>
      <c r="GD182" s="52">
        <v>117</v>
      </c>
      <c r="GE182" s="52">
        <v>115</v>
      </c>
      <c r="GF182" s="52">
        <v>108</v>
      </c>
      <c r="GG182" s="52">
        <v>116</v>
      </c>
      <c r="GH182" s="52">
        <v>108</v>
      </c>
      <c r="GI182" s="52">
        <v>113</v>
      </c>
      <c r="GJ182" s="55">
        <v>730</v>
      </c>
      <c r="GK182" s="52">
        <v>800</v>
      </c>
      <c r="GL182" s="52">
        <v>915</v>
      </c>
      <c r="GM182" s="52">
        <v>2980</v>
      </c>
      <c r="GN182" s="52">
        <v>1720</v>
      </c>
      <c r="GO182" s="52">
        <v>2650</v>
      </c>
      <c r="GP182" s="52">
        <v>2190</v>
      </c>
      <c r="GQ182" s="6"/>
      <c r="GR182" s="55">
        <v>20</v>
      </c>
      <c r="GS182" s="52">
        <v>90</v>
      </c>
      <c r="GT182" s="55">
        <v>17</v>
      </c>
      <c r="GU182" s="52">
        <v>90</v>
      </c>
      <c r="GV182" s="55">
        <v>19</v>
      </c>
      <c r="GW182" s="52">
        <v>90</v>
      </c>
      <c r="GX182" s="55">
        <v>19</v>
      </c>
      <c r="GY182" s="52">
        <v>90</v>
      </c>
      <c r="GZ182" s="55">
        <v>20</v>
      </c>
      <c r="HA182" s="52">
        <v>90</v>
      </c>
      <c r="HB182" s="55">
        <v>18</v>
      </c>
      <c r="HC182" s="52">
        <v>90</v>
      </c>
      <c r="HD182" s="55">
        <v>19</v>
      </c>
      <c r="HE182" s="52">
        <v>90</v>
      </c>
      <c r="HF182" s="6"/>
      <c r="HG182" s="52">
        <v>64</v>
      </c>
      <c r="HH182" s="52">
        <v>116</v>
      </c>
      <c r="HI182" s="52">
        <v>163</v>
      </c>
      <c r="HJ182" s="52">
        <v>39.1</v>
      </c>
      <c r="HK182" s="52">
        <v>1</v>
      </c>
      <c r="HL182" s="52">
        <v>90</v>
      </c>
      <c r="HM182" s="52">
        <v>1</v>
      </c>
      <c r="HN182" s="52">
        <v>15</v>
      </c>
      <c r="HO182" s="52">
        <v>40.33</v>
      </c>
      <c r="HP182" s="52">
        <v>2.27</v>
      </c>
      <c r="HQ182" s="52">
        <v>4.18</v>
      </c>
      <c r="HR182" s="52">
        <v>138.5</v>
      </c>
      <c r="HS182" s="52">
        <v>17.2</v>
      </c>
      <c r="HT182" s="52">
        <v>26.5</v>
      </c>
      <c r="HU182" s="52">
        <v>3</v>
      </c>
      <c r="HV182" s="6"/>
    </row>
    <row r="183" spans="1:239" ht="15.75" customHeight="1" x14ac:dyDescent="0.3">
      <c r="A183" s="3">
        <v>162</v>
      </c>
      <c r="B183" s="21" t="s">
        <v>626</v>
      </c>
      <c r="C183" s="22">
        <v>41442</v>
      </c>
      <c r="D183" s="22">
        <v>41450</v>
      </c>
      <c r="E183" s="21">
        <f t="shared" si="816"/>
        <v>8</v>
      </c>
      <c r="F183" s="21"/>
      <c r="G183" s="21" t="s">
        <v>432</v>
      </c>
      <c r="H183" s="23">
        <v>27783</v>
      </c>
      <c r="I183" s="21">
        <v>37</v>
      </c>
      <c r="J183" s="21">
        <v>165</v>
      </c>
      <c r="K183" s="21">
        <v>70</v>
      </c>
      <c r="L183" s="21" t="s">
        <v>1410</v>
      </c>
      <c r="M183" s="21">
        <v>59</v>
      </c>
      <c r="N183" s="21">
        <v>66</v>
      </c>
      <c r="O183" s="21">
        <v>22</v>
      </c>
      <c r="P183" s="21" t="s">
        <v>1411</v>
      </c>
      <c r="Q183" s="21">
        <v>1</v>
      </c>
      <c r="R183" s="21">
        <v>22</v>
      </c>
      <c r="S183" s="21" t="s">
        <v>1411</v>
      </c>
      <c r="T183" s="21">
        <v>1</v>
      </c>
      <c r="U183" s="21">
        <v>12</v>
      </c>
      <c r="V183" s="21">
        <v>11</v>
      </c>
      <c r="W183" s="21">
        <v>0</v>
      </c>
      <c r="X183" s="6"/>
      <c r="Y183" s="24" t="s">
        <v>513</v>
      </c>
      <c r="Z183" s="21" t="s">
        <v>549</v>
      </c>
      <c r="AA183" s="25">
        <v>1</v>
      </c>
      <c r="AB183" s="25"/>
      <c r="AC183" s="21" t="s">
        <v>246</v>
      </c>
      <c r="AD183" s="21" t="s">
        <v>247</v>
      </c>
      <c r="AE183" s="21" t="s">
        <v>246</v>
      </c>
      <c r="AF183" s="21" t="s">
        <v>248</v>
      </c>
      <c r="AG183" s="21" t="s">
        <v>249</v>
      </c>
      <c r="AH183" s="21" t="s">
        <v>249</v>
      </c>
      <c r="AI183" s="21" t="s">
        <v>246</v>
      </c>
      <c r="AJ183" s="21" t="s">
        <v>246</v>
      </c>
      <c r="AK183" s="21">
        <v>15.65</v>
      </c>
      <c r="AL183" s="6"/>
      <c r="AM183" s="26" t="s">
        <v>250</v>
      </c>
      <c r="AN183" s="26" t="s">
        <v>274</v>
      </c>
      <c r="AO183" s="27">
        <v>15.65</v>
      </c>
      <c r="AP183" s="21">
        <v>35.36</v>
      </c>
      <c r="AQ183" s="21">
        <v>32.4</v>
      </c>
      <c r="AR183" s="21">
        <v>14.27</v>
      </c>
      <c r="AS183" s="21">
        <v>10.11</v>
      </c>
      <c r="AT183" s="21">
        <v>8</v>
      </c>
      <c r="AU183" s="21">
        <v>3.89</v>
      </c>
      <c r="AV183" s="21">
        <v>2.16</v>
      </c>
      <c r="AW183" s="21">
        <v>1.37</v>
      </c>
      <c r="AX183" s="28">
        <f t="shared" si="817"/>
        <v>1.2594249201277967</v>
      </c>
      <c r="AY183" s="28">
        <f t="shared" si="818"/>
        <v>0.43884938055937672</v>
      </c>
      <c r="AZ183" s="28">
        <f t="shared" si="819"/>
        <v>-3.5779934920091794E-2</v>
      </c>
      <c r="BA183" s="28">
        <f t="shared" ref="BA183:BB183" si="831">LOGEST(AP183:AQ183,AP$5:AQ$5)-1</f>
        <v>-8.3710407239819151E-2</v>
      </c>
      <c r="BB183" s="28">
        <f t="shared" si="831"/>
        <v>-0.55956790123456801</v>
      </c>
      <c r="BC183" s="28">
        <f t="shared" si="821"/>
        <v>-0.3647336397885611</v>
      </c>
      <c r="BD183" s="28">
        <f t="shared" ref="BD183:BF183" si="832">((AP183/AO183)*100)-100</f>
        <v>125.94249201277955</v>
      </c>
      <c r="BE183" s="28">
        <f t="shared" si="832"/>
        <v>-8.3710407239819062</v>
      </c>
      <c r="BF183" s="28">
        <f t="shared" si="832"/>
        <v>-55.956790123456791</v>
      </c>
      <c r="BG183" s="28">
        <f t="shared" si="823"/>
        <v>107.0287539936102</v>
      </c>
      <c r="BH183" s="28">
        <f t="shared" si="824"/>
        <v>-8.8178913738019276</v>
      </c>
      <c r="BI183" s="28">
        <f t="shared" si="825"/>
        <v>-59.643665158371043</v>
      </c>
      <c r="BJ183" s="3">
        <f t="shared" ref="BJ183:BL183" si="833">AP183-AO183</f>
        <v>19.71</v>
      </c>
      <c r="BK183" s="3">
        <f t="shared" si="833"/>
        <v>-2.9600000000000009</v>
      </c>
      <c r="BL183" s="3">
        <f t="shared" si="833"/>
        <v>-18.13</v>
      </c>
      <c r="BM183" s="3">
        <f t="shared" si="827"/>
        <v>16.75</v>
      </c>
      <c r="BN183" s="3">
        <f t="shared" si="828"/>
        <v>-1.3800000000000008</v>
      </c>
      <c r="BO183" s="3">
        <f t="shared" si="829"/>
        <v>-21.09</v>
      </c>
      <c r="BP183" s="24"/>
      <c r="BQ183" s="21">
        <v>279.2</v>
      </c>
      <c r="BR183" s="21">
        <v>183</v>
      </c>
      <c r="BS183" s="21">
        <v>130</v>
      </c>
      <c r="BT183" s="21"/>
      <c r="BU183" s="21"/>
      <c r="BV183" s="21"/>
      <c r="BW183" s="24">
        <v>37.4</v>
      </c>
      <c r="BX183" s="21">
        <v>38.6</v>
      </c>
      <c r="BY183" s="21">
        <v>38</v>
      </c>
      <c r="BZ183" s="21">
        <v>36</v>
      </c>
      <c r="CA183" s="21">
        <v>36.9</v>
      </c>
      <c r="CB183" s="21">
        <v>38</v>
      </c>
      <c r="CC183" s="21">
        <v>38</v>
      </c>
      <c r="CD183" s="21">
        <v>36</v>
      </c>
      <c r="CE183" s="21">
        <v>36</v>
      </c>
      <c r="CF183" s="6"/>
      <c r="CG183" s="24" t="s">
        <v>1412</v>
      </c>
      <c r="CH183" s="21"/>
      <c r="CI183" s="21" t="s">
        <v>1413</v>
      </c>
      <c r="CJ183" s="21" t="s">
        <v>1414</v>
      </c>
      <c r="CK183" s="21"/>
      <c r="CL183" s="21"/>
      <c r="CM183" s="21"/>
      <c r="CN183" s="24" t="s">
        <v>1415</v>
      </c>
      <c r="CO183" s="21"/>
      <c r="CP183" s="21" t="s">
        <v>331</v>
      </c>
      <c r="CQ183" s="21" t="s">
        <v>331</v>
      </c>
      <c r="CR183" s="21"/>
      <c r="CS183" s="21"/>
      <c r="CT183" s="21"/>
      <c r="CU183" s="24">
        <v>2</v>
      </c>
      <c r="CV183" s="21"/>
      <c r="CW183" s="21">
        <v>1</v>
      </c>
      <c r="CX183" s="21">
        <v>1</v>
      </c>
      <c r="CY183" s="21"/>
      <c r="CZ183" s="21"/>
      <c r="DA183" s="21"/>
      <c r="DB183" s="24" t="s">
        <v>1416</v>
      </c>
      <c r="DC183" s="21"/>
      <c r="DD183" s="21" t="s">
        <v>331</v>
      </c>
      <c r="DE183" s="21" t="s">
        <v>331</v>
      </c>
      <c r="DF183" s="21"/>
      <c r="DG183" s="21"/>
      <c r="DH183" s="21"/>
      <c r="DI183" s="24" t="s">
        <v>1417</v>
      </c>
      <c r="DJ183" s="21" t="s">
        <v>1418</v>
      </c>
      <c r="DK183" s="21" t="s">
        <v>1418</v>
      </c>
      <c r="DL183" s="21" t="s">
        <v>1419</v>
      </c>
      <c r="DM183" s="21" t="s">
        <v>1420</v>
      </c>
      <c r="DN183" s="21" t="s">
        <v>1421</v>
      </c>
      <c r="DO183" s="21" t="s">
        <v>1420</v>
      </c>
      <c r="DP183" s="26"/>
      <c r="DQ183" s="6"/>
      <c r="DR183" s="24">
        <v>115.3</v>
      </c>
      <c r="DS183" s="21">
        <v>156</v>
      </c>
      <c r="DT183" s="21">
        <v>156</v>
      </c>
      <c r="DU183" s="21">
        <v>142</v>
      </c>
      <c r="DV183" s="21">
        <v>111</v>
      </c>
      <c r="DW183" s="21">
        <v>177.2</v>
      </c>
      <c r="DX183" s="21">
        <v>208.7</v>
      </c>
      <c r="DY183" s="24">
        <v>0.4</v>
      </c>
      <c r="DZ183" s="21">
        <v>0.4</v>
      </c>
      <c r="EA183" s="21">
        <v>0.4</v>
      </c>
      <c r="EB183" s="21">
        <v>0.4</v>
      </c>
      <c r="EC183" s="21">
        <v>0.4</v>
      </c>
      <c r="ED183" s="21">
        <v>0.4</v>
      </c>
      <c r="EE183" s="21">
        <v>0.4</v>
      </c>
      <c r="EF183" s="78">
        <f t="shared" ref="EF183:EL183" si="834">DR183/DY183</f>
        <v>288.25</v>
      </c>
      <c r="EG183" s="79">
        <f t="shared" si="834"/>
        <v>390</v>
      </c>
      <c r="EH183" s="79">
        <f t="shared" si="834"/>
        <v>390</v>
      </c>
      <c r="EI183" s="79">
        <f t="shared" si="834"/>
        <v>355</v>
      </c>
      <c r="EJ183" s="79">
        <f t="shared" si="834"/>
        <v>277.5</v>
      </c>
      <c r="EK183" s="79">
        <f t="shared" si="834"/>
        <v>442.99999999999994</v>
      </c>
      <c r="EL183" s="79">
        <f t="shared" si="834"/>
        <v>521.74999999999989</v>
      </c>
      <c r="EM183" s="24">
        <v>1</v>
      </c>
      <c r="EN183" s="21">
        <v>1</v>
      </c>
      <c r="EO183" s="21">
        <v>1</v>
      </c>
      <c r="EP183" s="21">
        <v>1</v>
      </c>
      <c r="EQ183" s="21">
        <v>0</v>
      </c>
      <c r="ER183" s="21">
        <v>0</v>
      </c>
      <c r="ES183" s="21">
        <v>0</v>
      </c>
      <c r="ET183" s="24">
        <v>88</v>
      </c>
      <c r="EU183" s="21">
        <v>77</v>
      </c>
      <c r="EV183" s="21">
        <v>77</v>
      </c>
      <c r="EW183" s="21">
        <v>148</v>
      </c>
      <c r="EX183" s="21">
        <v>208</v>
      </c>
      <c r="EY183" s="21">
        <v>302</v>
      </c>
      <c r="EZ183" s="21">
        <v>406</v>
      </c>
      <c r="FA183" s="24">
        <v>9.6</v>
      </c>
      <c r="FB183" s="21">
        <v>19.3</v>
      </c>
      <c r="FC183" s="21">
        <v>17.5</v>
      </c>
      <c r="FD183" s="21">
        <v>17.5</v>
      </c>
      <c r="FE183" s="21">
        <v>8</v>
      </c>
      <c r="FF183" s="21">
        <v>7.6</v>
      </c>
      <c r="FG183" s="21">
        <v>7.6</v>
      </c>
      <c r="FH183" s="24">
        <v>3</v>
      </c>
      <c r="FI183" s="21">
        <v>3</v>
      </c>
      <c r="FJ183" s="21">
        <v>3</v>
      </c>
      <c r="FK183" s="21">
        <v>3</v>
      </c>
      <c r="FL183" s="21">
        <v>3</v>
      </c>
      <c r="FM183" s="21">
        <v>3</v>
      </c>
      <c r="FN183" s="21">
        <v>3</v>
      </c>
      <c r="FO183" s="24">
        <v>79</v>
      </c>
      <c r="FP183" s="21">
        <v>74</v>
      </c>
      <c r="FQ183" s="21">
        <v>88</v>
      </c>
      <c r="FR183" s="21">
        <v>90</v>
      </c>
      <c r="FS183" s="21">
        <v>99</v>
      </c>
      <c r="FT183" s="21">
        <v>104</v>
      </c>
      <c r="FU183" s="21">
        <v>98</v>
      </c>
      <c r="FV183" s="24" t="s">
        <v>1422</v>
      </c>
      <c r="FW183" s="21" t="s">
        <v>334</v>
      </c>
      <c r="FX183" s="21" t="s">
        <v>1380</v>
      </c>
      <c r="FY183" s="21" t="s">
        <v>322</v>
      </c>
      <c r="FZ183" s="21">
        <v>0</v>
      </c>
      <c r="GA183" s="21">
        <v>0</v>
      </c>
      <c r="GB183" s="21">
        <v>0</v>
      </c>
      <c r="GC183" s="24">
        <v>56</v>
      </c>
      <c r="GD183" s="21">
        <v>57</v>
      </c>
      <c r="GE183" s="21">
        <v>68</v>
      </c>
      <c r="GF183" s="21">
        <v>57</v>
      </c>
      <c r="GG183" s="21">
        <v>51</v>
      </c>
      <c r="GH183" s="21">
        <v>36</v>
      </c>
      <c r="GI183" s="21">
        <v>41</v>
      </c>
      <c r="GJ183" s="24">
        <v>2140</v>
      </c>
      <c r="GK183" s="21">
        <v>1440</v>
      </c>
      <c r="GL183" s="21">
        <v>1710</v>
      </c>
      <c r="GM183" s="21">
        <v>2560</v>
      </c>
      <c r="GN183" s="21">
        <v>4540</v>
      </c>
      <c r="GO183" s="21">
        <v>3200</v>
      </c>
      <c r="GP183" s="21">
        <v>3670</v>
      </c>
      <c r="GQ183" s="6"/>
      <c r="GR183" s="24">
        <v>19</v>
      </c>
      <c r="GS183" s="21">
        <v>90</v>
      </c>
      <c r="GT183" s="24">
        <v>18</v>
      </c>
      <c r="GU183" s="21">
        <v>90</v>
      </c>
      <c r="GV183" s="24">
        <v>18</v>
      </c>
      <c r="GW183" s="21">
        <v>90</v>
      </c>
      <c r="GX183" s="24">
        <v>17</v>
      </c>
      <c r="GY183" s="21">
        <v>90</v>
      </c>
      <c r="GZ183" s="24">
        <v>13</v>
      </c>
      <c r="HA183" s="21">
        <v>55</v>
      </c>
      <c r="HB183" s="24">
        <v>11</v>
      </c>
      <c r="HC183" s="21">
        <v>45</v>
      </c>
      <c r="HD183" s="24">
        <v>11</v>
      </c>
      <c r="HE183" s="21">
        <v>45</v>
      </c>
      <c r="HF183" s="6"/>
      <c r="HG183" s="21">
        <v>37</v>
      </c>
      <c r="HH183" s="21">
        <v>75</v>
      </c>
      <c r="HI183" s="21">
        <v>100</v>
      </c>
      <c r="HJ183" s="21">
        <v>38.1</v>
      </c>
      <c r="HK183" s="21">
        <v>1</v>
      </c>
      <c r="HL183" s="21">
        <v>103</v>
      </c>
      <c r="HM183" s="21">
        <v>0.5</v>
      </c>
      <c r="HN183" s="21">
        <v>20</v>
      </c>
      <c r="HO183" s="21">
        <v>15.68</v>
      </c>
      <c r="HP183" s="21">
        <v>17.73</v>
      </c>
      <c r="HQ183" s="21">
        <v>3.39</v>
      </c>
      <c r="HR183" s="21">
        <v>146</v>
      </c>
      <c r="HS183" s="21">
        <v>23.7</v>
      </c>
      <c r="HT183" s="21">
        <v>6</v>
      </c>
      <c r="HU183" s="21">
        <v>3</v>
      </c>
      <c r="HV183" s="6"/>
    </row>
    <row r="184" spans="1:239" ht="15.75" customHeight="1" x14ac:dyDescent="0.3">
      <c r="A184" s="51">
        <v>163</v>
      </c>
      <c r="B184" s="21" t="s">
        <v>431</v>
      </c>
      <c r="C184" s="22">
        <v>41460</v>
      </c>
      <c r="D184" s="22">
        <v>41463</v>
      </c>
      <c r="E184" s="21">
        <f t="shared" si="816"/>
        <v>3</v>
      </c>
      <c r="F184" s="21"/>
      <c r="G184" s="21" t="s">
        <v>907</v>
      </c>
      <c r="H184" s="23">
        <v>15753</v>
      </c>
      <c r="I184" s="21">
        <v>70</v>
      </c>
      <c r="J184" s="21">
        <v>155</v>
      </c>
      <c r="K184" s="21">
        <v>60</v>
      </c>
      <c r="L184" s="21" t="s">
        <v>1423</v>
      </c>
      <c r="M184" s="21">
        <v>55</v>
      </c>
      <c r="N184" s="21">
        <v>57.5</v>
      </c>
      <c r="O184" s="21">
        <v>5</v>
      </c>
      <c r="P184" s="21" t="s">
        <v>547</v>
      </c>
      <c r="Q184" s="21">
        <v>1</v>
      </c>
      <c r="R184" s="21">
        <v>13</v>
      </c>
      <c r="S184" s="21" t="s">
        <v>272</v>
      </c>
      <c r="T184" s="21">
        <v>1</v>
      </c>
      <c r="U184" s="21">
        <v>2</v>
      </c>
      <c r="V184" s="21">
        <v>0</v>
      </c>
      <c r="W184" s="21">
        <v>0</v>
      </c>
      <c r="X184" s="6"/>
      <c r="Y184" s="24" t="s">
        <v>462</v>
      </c>
      <c r="Z184" s="21" t="s">
        <v>549</v>
      </c>
      <c r="AA184" s="25">
        <v>1</v>
      </c>
      <c r="AB184" s="25"/>
      <c r="AC184" s="21" t="s">
        <v>246</v>
      </c>
      <c r="AD184" s="21" t="s">
        <v>247</v>
      </c>
      <c r="AE184" s="21" t="s">
        <v>246</v>
      </c>
      <c r="AF184" s="21" t="s">
        <v>248</v>
      </c>
      <c r="AG184" s="21" t="s">
        <v>249</v>
      </c>
      <c r="AH184" s="21" t="s">
        <v>249</v>
      </c>
      <c r="AI184" s="21" t="s">
        <v>249</v>
      </c>
      <c r="AJ184" s="21" t="s">
        <v>246</v>
      </c>
      <c r="AK184" s="21">
        <v>15.58</v>
      </c>
      <c r="AL184" s="6"/>
      <c r="AM184" s="26" t="s">
        <v>350</v>
      </c>
      <c r="AN184" s="26"/>
      <c r="AO184" s="27">
        <v>15.58</v>
      </c>
      <c r="AP184" s="21">
        <v>12.29</v>
      </c>
      <c r="AQ184" s="21">
        <v>11.49</v>
      </c>
      <c r="AR184" s="21">
        <v>9</v>
      </c>
      <c r="AS184" s="21"/>
      <c r="AT184" s="21"/>
      <c r="AU184" s="21"/>
      <c r="AV184" s="21"/>
      <c r="AW184" s="21"/>
      <c r="AX184" s="28">
        <f t="shared" si="817"/>
        <v>-0.21116816431322216</v>
      </c>
      <c r="AY184" s="28">
        <f t="shared" si="818"/>
        <v>-0.14123114065139375</v>
      </c>
      <c r="AZ184" s="28">
        <f t="shared" si="819"/>
        <v>-0.15748172205744282</v>
      </c>
      <c r="BA184" s="28">
        <f t="shared" ref="BA184:BB184" si="835">LOGEST(AP184:AQ184,AP$5:AQ$5)-1</f>
        <v>-6.5093572009764067E-2</v>
      </c>
      <c r="BB184" s="28">
        <f t="shared" si="835"/>
        <v>-0.21671018276762399</v>
      </c>
      <c r="BC184" s="28">
        <f t="shared" si="821"/>
        <v>-0.14425314192230565</v>
      </c>
      <c r="BD184" s="28">
        <f t="shared" ref="BD184:BF184" si="836">((AP184/AO184)*100)-100</f>
        <v>-21.116816431322221</v>
      </c>
      <c r="BE184" s="28">
        <f t="shared" si="836"/>
        <v>-6.509357200976396</v>
      </c>
      <c r="BF184" s="28">
        <f t="shared" si="836"/>
        <v>-21.671018276762396</v>
      </c>
      <c r="BG184" s="28">
        <f t="shared" si="823"/>
        <v>-26.251604621309369</v>
      </c>
      <c r="BH184" s="28">
        <f t="shared" si="824"/>
        <v>-42.23363286264442</v>
      </c>
      <c r="BI184" s="28">
        <f t="shared" si="825"/>
        <v>-26.769731489015456</v>
      </c>
      <c r="BJ184" s="3">
        <f t="shared" ref="BJ184:BL184" si="837">AP184-AO184</f>
        <v>-3.2900000000000009</v>
      </c>
      <c r="BK184" s="3">
        <f t="shared" si="837"/>
        <v>-0.79999999999999893</v>
      </c>
      <c r="BL184" s="3">
        <f t="shared" si="837"/>
        <v>-2.4900000000000002</v>
      </c>
      <c r="BM184" s="3">
        <f t="shared" si="827"/>
        <v>-4.09</v>
      </c>
      <c r="BN184" s="3">
        <f t="shared" si="828"/>
        <v>-6.58</v>
      </c>
      <c r="BO184" s="3">
        <f t="shared" si="829"/>
        <v>-3.2899999999999991</v>
      </c>
      <c r="BP184" s="24">
        <v>279.7</v>
      </c>
      <c r="BQ184" s="21">
        <v>278.5</v>
      </c>
      <c r="BR184" s="21"/>
      <c r="BS184" s="21"/>
      <c r="BT184" s="21"/>
      <c r="BU184" s="21"/>
      <c r="BV184" s="21"/>
      <c r="BW184" s="24">
        <v>37</v>
      </c>
      <c r="BX184" s="21">
        <v>37.1</v>
      </c>
      <c r="BY184" s="21">
        <v>37.5</v>
      </c>
      <c r="BZ184" s="21">
        <v>37</v>
      </c>
      <c r="CA184" s="21"/>
      <c r="CB184" s="21"/>
      <c r="CC184" s="21"/>
      <c r="CD184" s="21"/>
      <c r="CE184" s="21"/>
      <c r="CF184" s="6"/>
      <c r="CG184" s="24" t="s">
        <v>1424</v>
      </c>
      <c r="CH184" s="21"/>
      <c r="CI184" s="21"/>
      <c r="CJ184" s="21"/>
      <c r="CK184" s="21"/>
      <c r="CL184" s="21"/>
      <c r="CM184" s="21"/>
      <c r="CN184" s="24" t="s">
        <v>1425</v>
      </c>
      <c r="CO184" s="21"/>
      <c r="CP184" s="21"/>
      <c r="CQ184" s="21"/>
      <c r="CR184" s="21"/>
      <c r="CS184" s="21"/>
      <c r="CT184" s="21"/>
      <c r="CU184" s="24">
        <v>1</v>
      </c>
      <c r="CV184" s="21"/>
      <c r="CW184" s="21"/>
      <c r="CX184" s="21"/>
      <c r="CY184" s="21"/>
      <c r="CZ184" s="21"/>
      <c r="DA184" s="21"/>
      <c r="DB184" s="24" t="s">
        <v>331</v>
      </c>
      <c r="DC184" s="21"/>
      <c r="DD184" s="21"/>
      <c r="DE184" s="21"/>
      <c r="DF184" s="21"/>
      <c r="DG184" s="21"/>
      <c r="DH184" s="21"/>
      <c r="DI184" s="24" t="s">
        <v>1016</v>
      </c>
      <c r="DJ184" s="21" t="s">
        <v>1016</v>
      </c>
      <c r="DK184" s="21"/>
      <c r="DL184" s="21"/>
      <c r="DM184" s="21"/>
      <c r="DN184" s="21"/>
      <c r="DO184" s="21"/>
      <c r="DP184" s="26" t="s">
        <v>607</v>
      </c>
      <c r="DQ184" s="6"/>
      <c r="DR184" s="24">
        <v>139</v>
      </c>
      <c r="DS184" s="21">
        <v>79</v>
      </c>
      <c r="DT184" s="21"/>
      <c r="DU184" s="21"/>
      <c r="DV184" s="21"/>
      <c r="DW184" s="21"/>
      <c r="DX184" s="21"/>
      <c r="DY184" s="24">
        <v>0.4</v>
      </c>
      <c r="DZ184" s="21">
        <v>0.35</v>
      </c>
      <c r="EA184" s="21"/>
      <c r="EB184" s="21"/>
      <c r="EC184" s="21"/>
      <c r="ED184" s="21"/>
      <c r="EE184" s="21"/>
      <c r="EF184" s="78">
        <f t="shared" ref="EF184:EG184" si="838">DR184/DY184</f>
        <v>347.5</v>
      </c>
      <c r="EG184" s="79">
        <f t="shared" si="838"/>
        <v>225.71428571428572</v>
      </c>
      <c r="EH184" s="79"/>
      <c r="EI184" s="79"/>
      <c r="EJ184" s="79"/>
      <c r="EK184" s="79"/>
      <c r="EL184" s="79"/>
      <c r="EM184" s="24">
        <v>1</v>
      </c>
      <c r="EN184" s="21">
        <v>0</v>
      </c>
      <c r="EO184" s="21"/>
      <c r="EP184" s="21"/>
      <c r="EQ184" s="21"/>
      <c r="ER184" s="21"/>
      <c r="ES184" s="21"/>
      <c r="ET184" s="24">
        <v>318</v>
      </c>
      <c r="EU184" s="21">
        <v>327</v>
      </c>
      <c r="EV184" s="21"/>
      <c r="EW184" s="21"/>
      <c r="EX184" s="21"/>
      <c r="EY184" s="21"/>
      <c r="EZ184" s="21"/>
      <c r="FA184" s="24">
        <v>3.5</v>
      </c>
      <c r="FB184" s="21">
        <v>4</v>
      </c>
      <c r="FC184" s="21"/>
      <c r="FD184" s="21"/>
      <c r="FE184" s="21"/>
      <c r="FF184" s="21"/>
      <c r="FG184" s="21"/>
      <c r="FH184" s="24">
        <v>15</v>
      </c>
      <c r="FI184" s="21">
        <v>15</v>
      </c>
      <c r="FJ184" s="21"/>
      <c r="FK184" s="21"/>
      <c r="FL184" s="21"/>
      <c r="FM184" s="21"/>
      <c r="FN184" s="21"/>
      <c r="FO184" s="24">
        <v>65</v>
      </c>
      <c r="FP184" s="21">
        <v>101</v>
      </c>
      <c r="FQ184" s="21"/>
      <c r="FR184" s="21"/>
      <c r="FS184" s="21"/>
      <c r="FT184" s="21"/>
      <c r="FU184" s="21"/>
      <c r="FV184" s="24">
        <v>0</v>
      </c>
      <c r="FW184" s="21">
        <v>0</v>
      </c>
      <c r="FX184" s="21"/>
      <c r="FY184" s="21"/>
      <c r="FZ184" s="21"/>
      <c r="GA184" s="21"/>
      <c r="GB184" s="21"/>
      <c r="GC184" s="24">
        <v>74</v>
      </c>
      <c r="GD184" s="21">
        <v>54</v>
      </c>
      <c r="GE184" s="21"/>
      <c r="GF184" s="21"/>
      <c r="GG184" s="21"/>
      <c r="GH184" s="21"/>
      <c r="GI184" s="21"/>
      <c r="GJ184" s="24">
        <v>3280</v>
      </c>
      <c r="GK184" s="21">
        <v>3360</v>
      </c>
      <c r="GL184" s="21"/>
      <c r="GM184" s="21"/>
      <c r="GN184" s="21"/>
      <c r="GO184" s="21"/>
      <c r="GP184" s="21"/>
      <c r="GQ184" s="6"/>
      <c r="GR184" s="24">
        <v>8</v>
      </c>
      <c r="GS184" s="21">
        <v>18</v>
      </c>
      <c r="GT184" s="24">
        <v>8</v>
      </c>
      <c r="GU184" s="21">
        <v>18</v>
      </c>
      <c r="GV184" s="24"/>
      <c r="GW184" s="21"/>
      <c r="GX184" s="24"/>
      <c r="GY184" s="21"/>
      <c r="GZ184" s="24"/>
      <c r="HA184" s="21"/>
      <c r="HB184" s="24"/>
      <c r="HC184" s="21"/>
      <c r="HD184" s="24"/>
      <c r="HE184" s="21"/>
      <c r="HF184" s="6"/>
      <c r="HG184" s="21">
        <v>70</v>
      </c>
      <c r="HH184" s="21">
        <v>110</v>
      </c>
      <c r="HI184" s="21">
        <v>162</v>
      </c>
      <c r="HJ184" s="21">
        <v>37.9</v>
      </c>
      <c r="HK184" s="21">
        <v>1</v>
      </c>
      <c r="HL184" s="21">
        <v>103.8</v>
      </c>
      <c r="HM184" s="21">
        <v>0.5</v>
      </c>
      <c r="HN184" s="21">
        <v>10</v>
      </c>
      <c r="HO184" s="21">
        <v>6</v>
      </c>
      <c r="HP184" s="21">
        <v>5.63</v>
      </c>
      <c r="HQ184" s="21">
        <v>3.05</v>
      </c>
      <c r="HR184" s="21">
        <v>130.4</v>
      </c>
      <c r="HS184" s="21">
        <v>19.8</v>
      </c>
      <c r="HT184" s="21">
        <v>4</v>
      </c>
      <c r="HU184" s="21">
        <v>7</v>
      </c>
      <c r="HV184" s="6"/>
    </row>
    <row r="185" spans="1:239" ht="15.75" customHeight="1" x14ac:dyDescent="0.3">
      <c r="A185" s="3">
        <v>164</v>
      </c>
      <c r="B185" s="21" t="s">
        <v>431</v>
      </c>
      <c r="C185" s="22">
        <v>41456</v>
      </c>
      <c r="D185" s="22">
        <v>41463</v>
      </c>
      <c r="E185" s="21">
        <f t="shared" si="816"/>
        <v>7</v>
      </c>
      <c r="F185" s="21"/>
      <c r="G185" s="21" t="s">
        <v>386</v>
      </c>
      <c r="H185" s="23">
        <v>17026</v>
      </c>
      <c r="I185" s="21">
        <v>67</v>
      </c>
      <c r="J185" s="21">
        <v>159</v>
      </c>
      <c r="K185" s="21">
        <v>50</v>
      </c>
      <c r="L185" s="21" t="s">
        <v>1426</v>
      </c>
      <c r="M185" s="21">
        <v>88</v>
      </c>
      <c r="N185" s="21">
        <v>96.1</v>
      </c>
      <c r="O185" s="21">
        <v>10</v>
      </c>
      <c r="P185" s="21" t="s">
        <v>547</v>
      </c>
      <c r="Q185" s="21">
        <v>1</v>
      </c>
      <c r="R185" s="21">
        <v>17</v>
      </c>
      <c r="S185" s="21" t="s">
        <v>548</v>
      </c>
      <c r="T185" s="21">
        <v>2</v>
      </c>
      <c r="U185" s="21">
        <v>3</v>
      </c>
      <c r="V185" s="21">
        <v>1</v>
      </c>
      <c r="W185" s="21">
        <v>0</v>
      </c>
      <c r="X185" s="6"/>
      <c r="Y185" s="24" t="s">
        <v>462</v>
      </c>
      <c r="Z185" s="21" t="s">
        <v>497</v>
      </c>
      <c r="AA185" s="25">
        <v>2</v>
      </c>
      <c r="AB185" s="25" t="s">
        <v>819</v>
      </c>
      <c r="AC185" s="21" t="s">
        <v>249</v>
      </c>
      <c r="AD185" s="21"/>
      <c r="AE185" s="21" t="s">
        <v>246</v>
      </c>
      <c r="AF185" s="21" t="s">
        <v>248</v>
      </c>
      <c r="AG185" s="21" t="s">
        <v>249</v>
      </c>
      <c r="AH185" s="21" t="s">
        <v>249</v>
      </c>
      <c r="AI185" s="21" t="s">
        <v>249</v>
      </c>
      <c r="AJ185" s="21" t="s">
        <v>249</v>
      </c>
      <c r="AK185" s="21">
        <v>0.41</v>
      </c>
      <c r="AL185" s="6"/>
      <c r="AM185" s="26" t="s">
        <v>350</v>
      </c>
      <c r="AN185" s="26"/>
      <c r="AO185" s="27">
        <v>0.41</v>
      </c>
      <c r="AP185" s="21">
        <v>0.32</v>
      </c>
      <c r="AQ185" s="21">
        <v>0.28000000000000003</v>
      </c>
      <c r="AR185" s="21">
        <v>0.28000000000000003</v>
      </c>
      <c r="AS185" s="21">
        <v>0.26</v>
      </c>
      <c r="AT185" s="21"/>
      <c r="AU185" s="21"/>
      <c r="AV185" s="21"/>
      <c r="AW185" s="21"/>
      <c r="AX185" s="28">
        <f t="shared" si="817"/>
        <v>-0.21951219512195119</v>
      </c>
      <c r="AY185" s="28">
        <f t="shared" si="818"/>
        <v>-0.17360612945866261</v>
      </c>
      <c r="AZ185" s="28">
        <f t="shared" si="819"/>
        <v>-0.11993842839203006</v>
      </c>
      <c r="BA185" s="28">
        <f t="shared" ref="BA185:BB185" si="839">LOGEST(AP185:AQ185,AP$5:AQ$5)-1</f>
        <v>-0.125</v>
      </c>
      <c r="BB185" s="28">
        <f t="shared" si="839"/>
        <v>0</v>
      </c>
      <c r="BC185" s="28">
        <f t="shared" si="821"/>
        <v>-6.4585653306514668E-2</v>
      </c>
      <c r="BD185" s="28">
        <f t="shared" ref="BD185:BF185" si="840">((AP185/AO185)*100)-100</f>
        <v>-21.951219512195124</v>
      </c>
      <c r="BE185" s="28">
        <f t="shared" si="840"/>
        <v>-12.499999999999986</v>
      </c>
      <c r="BF185" s="28">
        <f t="shared" si="840"/>
        <v>0</v>
      </c>
      <c r="BG185" s="28">
        <f t="shared" si="823"/>
        <v>-31.707317073170728</v>
      </c>
      <c r="BH185" s="28">
        <f t="shared" si="824"/>
        <v>-31.707317073170728</v>
      </c>
      <c r="BI185" s="28">
        <f t="shared" si="825"/>
        <v>-12.499999999999986</v>
      </c>
      <c r="BJ185" s="3">
        <f t="shared" ref="BJ185:BL185" si="841">AP185-AO185</f>
        <v>-8.9999999999999969E-2</v>
      </c>
      <c r="BK185" s="3">
        <f t="shared" si="841"/>
        <v>-3.999999999999998E-2</v>
      </c>
      <c r="BL185" s="3">
        <f t="shared" si="841"/>
        <v>0</v>
      </c>
      <c r="BM185" s="3">
        <f t="shared" si="827"/>
        <v>-0.12999999999999995</v>
      </c>
      <c r="BN185" s="3">
        <f t="shared" si="828"/>
        <v>-0.12999999999999995</v>
      </c>
      <c r="BO185" s="3">
        <f t="shared" si="829"/>
        <v>-3.999999999999998E-2</v>
      </c>
      <c r="BP185" s="24">
        <v>77</v>
      </c>
      <c r="BQ185" s="21">
        <v>121.9</v>
      </c>
      <c r="BR185" s="21">
        <v>51.5</v>
      </c>
      <c r="BS185" s="21"/>
      <c r="BT185" s="21"/>
      <c r="BU185" s="21"/>
      <c r="BV185" s="21"/>
      <c r="BW185" s="24">
        <v>35.9</v>
      </c>
      <c r="BX185" s="21">
        <v>36.5</v>
      </c>
      <c r="BY185" s="21">
        <v>36.6</v>
      </c>
      <c r="BZ185" s="21">
        <v>35</v>
      </c>
      <c r="CA185" s="21">
        <v>36.5</v>
      </c>
      <c r="CB185" s="21"/>
      <c r="CC185" s="21"/>
      <c r="CD185" s="21"/>
      <c r="CE185" s="21"/>
      <c r="CF185" s="6"/>
      <c r="CG185" s="24" t="s">
        <v>1427</v>
      </c>
      <c r="CH185" s="21"/>
      <c r="CI185" s="21"/>
      <c r="CJ185" s="21"/>
      <c r="CK185" s="21"/>
      <c r="CL185" s="21"/>
      <c r="CM185" s="21"/>
      <c r="CN185" s="24" t="s">
        <v>1428</v>
      </c>
      <c r="CO185" s="21"/>
      <c r="CP185" s="21"/>
      <c r="CQ185" s="21"/>
      <c r="CR185" s="21"/>
      <c r="CS185" s="21"/>
      <c r="CT185" s="21"/>
      <c r="CU185" s="24">
        <v>1</v>
      </c>
      <c r="CV185" s="21"/>
      <c r="CW185" s="21"/>
      <c r="CX185" s="21"/>
      <c r="CY185" s="21"/>
      <c r="CZ185" s="21"/>
      <c r="DA185" s="21"/>
      <c r="DB185" s="24" t="s">
        <v>331</v>
      </c>
      <c r="DC185" s="21"/>
      <c r="DD185" s="21"/>
      <c r="DE185" s="21"/>
      <c r="DF185" s="21"/>
      <c r="DG185" s="21"/>
      <c r="DH185" s="21"/>
      <c r="DI185" s="24" t="s">
        <v>631</v>
      </c>
      <c r="DJ185" s="21" t="s">
        <v>631</v>
      </c>
      <c r="DK185" s="21" t="s">
        <v>631</v>
      </c>
      <c r="DL185" s="21"/>
      <c r="DM185" s="21"/>
      <c r="DN185" s="21"/>
      <c r="DO185" s="21"/>
      <c r="DP185" s="26" t="s">
        <v>607</v>
      </c>
      <c r="DQ185" s="6"/>
      <c r="DR185" s="24">
        <v>153.9</v>
      </c>
      <c r="DS185" s="21">
        <v>105.4</v>
      </c>
      <c r="DT185" s="21">
        <v>66</v>
      </c>
      <c r="DU185" s="21"/>
      <c r="DV185" s="21"/>
      <c r="DW185" s="21"/>
      <c r="DX185" s="21"/>
      <c r="DY185" s="24">
        <v>0.35</v>
      </c>
      <c r="DZ185" s="21">
        <v>0.35</v>
      </c>
      <c r="EA185" s="21">
        <v>0.35</v>
      </c>
      <c r="EB185" s="21"/>
      <c r="EC185" s="21"/>
      <c r="ED185" s="21"/>
      <c r="EE185" s="21"/>
      <c r="EF185" s="78">
        <f t="shared" ref="EF185:EH185" si="842">DR185/DY185</f>
        <v>439.71428571428578</v>
      </c>
      <c r="EG185" s="79">
        <f t="shared" si="842"/>
        <v>301.14285714285717</v>
      </c>
      <c r="EH185" s="79">
        <f t="shared" si="842"/>
        <v>188.57142857142858</v>
      </c>
      <c r="EI185" s="79"/>
      <c r="EJ185" s="79"/>
      <c r="EK185" s="79"/>
      <c r="EL185" s="79"/>
      <c r="EM185" s="24">
        <v>0</v>
      </c>
      <c r="EN185" s="21">
        <v>0</v>
      </c>
      <c r="EO185" s="21">
        <v>0</v>
      </c>
      <c r="EP185" s="21"/>
      <c r="EQ185" s="21"/>
      <c r="ER185" s="21"/>
      <c r="ES185" s="21"/>
      <c r="ET185" s="24">
        <v>187</v>
      </c>
      <c r="EU185" s="21">
        <v>162</v>
      </c>
      <c r="EV185" s="21">
        <v>190</v>
      </c>
      <c r="EW185" s="21"/>
      <c r="EX185" s="21"/>
      <c r="EY185" s="21"/>
      <c r="EZ185" s="21"/>
      <c r="FA185" s="24">
        <v>21</v>
      </c>
      <c r="FB185" s="21">
        <v>17.5</v>
      </c>
      <c r="FC185" s="21">
        <v>18</v>
      </c>
      <c r="FD185" s="21"/>
      <c r="FE185" s="21"/>
      <c r="FF185" s="21"/>
      <c r="FG185" s="21"/>
      <c r="FH185" s="24">
        <v>15</v>
      </c>
      <c r="FI185" s="21">
        <v>15</v>
      </c>
      <c r="FJ185" s="21">
        <v>15</v>
      </c>
      <c r="FK185" s="21"/>
      <c r="FL185" s="21"/>
      <c r="FM185" s="21"/>
      <c r="FN185" s="21"/>
      <c r="FO185" s="24">
        <v>82</v>
      </c>
      <c r="FP185" s="21">
        <v>101</v>
      </c>
      <c r="FQ185" s="21">
        <v>99</v>
      </c>
      <c r="FR185" s="21"/>
      <c r="FS185" s="21"/>
      <c r="FT185" s="21"/>
      <c r="FU185" s="21"/>
      <c r="FV185" s="24">
        <v>0</v>
      </c>
      <c r="FW185" s="21">
        <v>0</v>
      </c>
      <c r="FX185" s="21">
        <v>0</v>
      </c>
      <c r="FY185" s="21"/>
      <c r="FZ185" s="21"/>
      <c r="GA185" s="21"/>
      <c r="GB185" s="21"/>
      <c r="GC185" s="24">
        <v>57</v>
      </c>
      <c r="GD185" s="21">
        <v>51</v>
      </c>
      <c r="GE185" s="21">
        <v>51</v>
      </c>
      <c r="GF185" s="21"/>
      <c r="GG185" s="21"/>
      <c r="GH185" s="21"/>
      <c r="GI185" s="21"/>
      <c r="GJ185" s="24">
        <v>3020</v>
      </c>
      <c r="GK185" s="21">
        <v>2060</v>
      </c>
      <c r="GL185" s="21">
        <v>830</v>
      </c>
      <c r="GM185" s="21"/>
      <c r="GN185" s="21"/>
      <c r="GO185" s="21"/>
      <c r="GP185" s="21"/>
      <c r="GQ185" s="6"/>
      <c r="GR185" s="24">
        <v>8</v>
      </c>
      <c r="GS185" s="21">
        <v>18</v>
      </c>
      <c r="GT185" s="24">
        <v>10</v>
      </c>
      <c r="GU185" s="21">
        <v>45</v>
      </c>
      <c r="GV185" s="24">
        <v>10</v>
      </c>
      <c r="GW185" s="21">
        <v>45</v>
      </c>
      <c r="GX185" s="24"/>
      <c r="GY185" s="21"/>
      <c r="GZ185" s="24"/>
      <c r="HA185" s="21"/>
      <c r="HB185" s="24"/>
      <c r="HC185" s="21"/>
      <c r="HD185" s="24"/>
      <c r="HE185" s="21"/>
      <c r="HF185" s="6"/>
      <c r="HG185" s="21">
        <v>76</v>
      </c>
      <c r="HH185" s="21">
        <v>124</v>
      </c>
      <c r="HI185" s="21">
        <v>179</v>
      </c>
      <c r="HJ185" s="21">
        <v>36</v>
      </c>
      <c r="HK185" s="21">
        <v>1</v>
      </c>
      <c r="HL185" s="21">
        <v>72</v>
      </c>
      <c r="HM185" s="21">
        <v>0.5</v>
      </c>
      <c r="HN185" s="21">
        <v>20</v>
      </c>
      <c r="HO185" s="21">
        <v>45.93</v>
      </c>
      <c r="HP185" s="21">
        <v>12.9</v>
      </c>
      <c r="HQ185" s="21">
        <v>2.76</v>
      </c>
      <c r="HR185" s="21">
        <v>114.1</v>
      </c>
      <c r="HS185" s="21">
        <v>12.4</v>
      </c>
      <c r="HT185" s="21">
        <v>19.8</v>
      </c>
      <c r="HU185" s="21">
        <v>7</v>
      </c>
      <c r="HV185" s="6"/>
    </row>
    <row r="186" spans="1:239" ht="15.75" customHeight="1" x14ac:dyDescent="0.3">
      <c r="A186" s="51">
        <v>165</v>
      </c>
      <c r="B186" s="21" t="s">
        <v>431</v>
      </c>
      <c r="C186" s="22">
        <v>41450</v>
      </c>
      <c r="D186" s="22">
        <v>41450</v>
      </c>
      <c r="E186" s="21">
        <f t="shared" si="816"/>
        <v>0</v>
      </c>
      <c r="F186" s="21"/>
      <c r="G186" s="21" t="s">
        <v>432</v>
      </c>
      <c r="H186" s="23">
        <v>23361</v>
      </c>
      <c r="I186" s="21">
        <v>50</v>
      </c>
      <c r="J186" s="21">
        <v>182</v>
      </c>
      <c r="K186" s="21">
        <v>160</v>
      </c>
      <c r="L186" s="21" t="s">
        <v>1429</v>
      </c>
      <c r="M186" s="21">
        <v>95</v>
      </c>
      <c r="N186" s="21">
        <v>97.8</v>
      </c>
      <c r="O186" s="21">
        <v>21</v>
      </c>
      <c r="P186" s="21" t="s">
        <v>548</v>
      </c>
      <c r="Q186" s="21">
        <v>2</v>
      </c>
      <c r="R186" s="21">
        <v>21</v>
      </c>
      <c r="S186" s="21" t="s">
        <v>548</v>
      </c>
      <c r="T186" s="21">
        <v>2</v>
      </c>
      <c r="U186" s="21">
        <v>18</v>
      </c>
      <c r="V186" s="21">
        <v>20</v>
      </c>
      <c r="W186" s="21">
        <v>17</v>
      </c>
      <c r="X186" s="6"/>
      <c r="Y186" s="24" t="s">
        <v>462</v>
      </c>
      <c r="Z186" s="21" t="s">
        <v>1430</v>
      </c>
      <c r="AA186" s="25">
        <v>1</v>
      </c>
      <c r="AB186" s="25"/>
      <c r="AC186" s="21" t="s">
        <v>249</v>
      </c>
      <c r="AD186" s="21"/>
      <c r="AE186" s="21" t="s">
        <v>246</v>
      </c>
      <c r="AF186" s="21" t="s">
        <v>248</v>
      </c>
      <c r="AG186" s="21" t="s">
        <v>246</v>
      </c>
      <c r="AH186" s="21" t="s">
        <v>249</v>
      </c>
      <c r="AI186" s="21" t="s">
        <v>246</v>
      </c>
      <c r="AJ186" s="21" t="s">
        <v>246</v>
      </c>
      <c r="AK186" s="21">
        <v>18.79</v>
      </c>
      <c r="AL186" s="6"/>
      <c r="AM186" s="26" t="s">
        <v>250</v>
      </c>
      <c r="AN186" s="26" t="s">
        <v>274</v>
      </c>
      <c r="AO186" s="27">
        <v>12.79</v>
      </c>
      <c r="AP186" s="21">
        <v>16</v>
      </c>
      <c r="AQ186" s="21">
        <v>22.5</v>
      </c>
      <c r="AR186" s="21">
        <v>14</v>
      </c>
      <c r="AS186" s="21">
        <v>13.85</v>
      </c>
      <c r="AT186" s="21">
        <v>12.25</v>
      </c>
      <c r="AU186" s="21">
        <v>9.65</v>
      </c>
      <c r="AV186" s="21">
        <v>6.94</v>
      </c>
      <c r="AW186" s="21">
        <v>4</v>
      </c>
      <c r="AX186" s="28">
        <f t="shared" si="817"/>
        <v>0.25097732603596579</v>
      </c>
      <c r="AY186" s="28">
        <f t="shared" si="818"/>
        <v>0.32634341885428619</v>
      </c>
      <c r="AZ186" s="28">
        <f t="shared" si="819"/>
        <v>6.3122968089850851E-2</v>
      </c>
      <c r="BA186" s="28">
        <f t="shared" ref="BA186:BB186" si="843">LOGEST(AP186:AQ186,AP$5:AQ$5)-1</f>
        <v>0.40624999999999978</v>
      </c>
      <c r="BB186" s="28">
        <f t="shared" si="843"/>
        <v>-0.37777777777777777</v>
      </c>
      <c r="BC186" s="28">
        <f t="shared" si="821"/>
        <v>-6.4585653306514668E-2</v>
      </c>
      <c r="BD186" s="28">
        <f t="shared" ref="BD186:BF186" si="844">((AP186/AO186)*100)-100</f>
        <v>25.097732603596583</v>
      </c>
      <c r="BE186" s="28">
        <f t="shared" si="844"/>
        <v>40.625</v>
      </c>
      <c r="BF186" s="28">
        <f t="shared" si="844"/>
        <v>-37.777777777777779</v>
      </c>
      <c r="BG186" s="28">
        <f t="shared" si="823"/>
        <v>75.918686473807696</v>
      </c>
      <c r="BH186" s="28">
        <f t="shared" si="824"/>
        <v>9.4605160281469978</v>
      </c>
      <c r="BI186" s="28">
        <f t="shared" si="825"/>
        <v>-12.5</v>
      </c>
      <c r="BJ186" s="3">
        <f t="shared" ref="BJ186:BL186" si="845">AP186-AO186</f>
        <v>3.2100000000000009</v>
      </c>
      <c r="BK186" s="3">
        <f t="shared" si="845"/>
        <v>6.5</v>
      </c>
      <c r="BL186" s="3">
        <f t="shared" si="845"/>
        <v>-8.5</v>
      </c>
      <c r="BM186" s="3">
        <f t="shared" si="827"/>
        <v>9.7100000000000009</v>
      </c>
      <c r="BN186" s="3">
        <f t="shared" si="828"/>
        <v>1.2100000000000009</v>
      </c>
      <c r="BO186" s="3">
        <f t="shared" si="829"/>
        <v>-2</v>
      </c>
      <c r="BP186" s="24">
        <v>332.3</v>
      </c>
      <c r="BQ186" s="21">
        <v>302</v>
      </c>
      <c r="BR186" s="21">
        <v>274</v>
      </c>
      <c r="BS186" s="21">
        <v>108.3</v>
      </c>
      <c r="BT186" s="21"/>
      <c r="BU186" s="21">
        <v>15.9</v>
      </c>
      <c r="BV186" s="21">
        <v>39</v>
      </c>
      <c r="BW186" s="24">
        <v>36</v>
      </c>
      <c r="BX186" s="21">
        <v>36</v>
      </c>
      <c r="BY186" s="21">
        <v>36</v>
      </c>
      <c r="BZ186" s="21">
        <v>37</v>
      </c>
      <c r="CA186" s="21">
        <v>38.4</v>
      </c>
      <c r="CB186" s="21">
        <v>38.9</v>
      </c>
      <c r="CC186" s="21">
        <v>38</v>
      </c>
      <c r="CD186" s="21">
        <v>37</v>
      </c>
      <c r="CE186" s="21">
        <v>38.1</v>
      </c>
      <c r="CF186" s="6"/>
      <c r="CG186" s="24" t="s">
        <v>1431</v>
      </c>
      <c r="CH186" s="21"/>
      <c r="CI186" s="21" t="s">
        <v>263</v>
      </c>
      <c r="CJ186" s="21"/>
      <c r="CK186" s="21"/>
      <c r="CL186" s="21"/>
      <c r="CM186" s="21" t="s">
        <v>1432</v>
      </c>
      <c r="CN186" s="24" t="s">
        <v>1433</v>
      </c>
      <c r="CO186" s="21"/>
      <c r="CP186" s="21" t="s">
        <v>1434</v>
      </c>
      <c r="CQ186" s="21"/>
      <c r="CR186" s="21"/>
      <c r="CS186" s="21"/>
      <c r="CT186" s="21" t="s">
        <v>331</v>
      </c>
      <c r="CU186" s="24">
        <v>2</v>
      </c>
      <c r="CV186" s="21"/>
      <c r="CW186" s="21">
        <v>1</v>
      </c>
      <c r="CX186" s="21"/>
      <c r="CY186" s="21"/>
      <c r="CZ186" s="21"/>
      <c r="DA186" s="21">
        <v>1</v>
      </c>
      <c r="DB186" s="24" t="s">
        <v>1435</v>
      </c>
      <c r="DC186" s="21"/>
      <c r="DD186" s="21" t="s">
        <v>735</v>
      </c>
      <c r="DE186" s="21"/>
      <c r="DF186" s="21"/>
      <c r="DG186" s="21"/>
      <c r="DH186" s="21" t="s">
        <v>331</v>
      </c>
      <c r="DI186" s="24" t="s">
        <v>611</v>
      </c>
      <c r="DJ186" s="21" t="s">
        <v>1436</v>
      </c>
      <c r="DK186" s="21" t="s">
        <v>1436</v>
      </c>
      <c r="DL186" s="21" t="s">
        <v>1437</v>
      </c>
      <c r="DM186" s="21" t="s">
        <v>1437</v>
      </c>
      <c r="DN186" s="21" t="s">
        <v>1437</v>
      </c>
      <c r="DO186" s="21" t="s">
        <v>1437</v>
      </c>
      <c r="DP186" s="26"/>
      <c r="DQ186" s="6"/>
      <c r="DR186" s="24">
        <v>87.9</v>
      </c>
      <c r="DS186" s="21">
        <v>87.7</v>
      </c>
      <c r="DT186" s="21">
        <v>126.2</v>
      </c>
      <c r="DU186" s="21">
        <v>83.2</v>
      </c>
      <c r="DV186" s="21">
        <v>88.2</v>
      </c>
      <c r="DW186" s="21">
        <v>71.8</v>
      </c>
      <c r="DX186" s="21">
        <v>61.7</v>
      </c>
      <c r="DY186" s="24">
        <v>0.4</v>
      </c>
      <c r="DZ186" s="21">
        <v>0.1</v>
      </c>
      <c r="EA186" s="21">
        <v>0.7</v>
      </c>
      <c r="EB186" s="21">
        <v>0.7</v>
      </c>
      <c r="EC186" s="21">
        <v>0.6</v>
      </c>
      <c r="ED186" s="21">
        <v>0.6</v>
      </c>
      <c r="EE186" s="21">
        <v>0.71</v>
      </c>
      <c r="EF186" s="78">
        <f t="shared" ref="EF186:EL186" si="846">DR186/DY186</f>
        <v>219.75</v>
      </c>
      <c r="EG186" s="79">
        <f t="shared" si="846"/>
        <v>877</v>
      </c>
      <c r="EH186" s="79">
        <f t="shared" si="846"/>
        <v>180.28571428571431</v>
      </c>
      <c r="EI186" s="79">
        <f t="shared" si="846"/>
        <v>118.85714285714288</v>
      </c>
      <c r="EJ186" s="79">
        <f t="shared" si="846"/>
        <v>147</v>
      </c>
      <c r="EK186" s="79">
        <f t="shared" si="846"/>
        <v>119.66666666666667</v>
      </c>
      <c r="EL186" s="79">
        <f t="shared" si="846"/>
        <v>86.901408450704238</v>
      </c>
      <c r="EM186" s="24">
        <v>0</v>
      </c>
      <c r="EN186" s="21">
        <v>1</v>
      </c>
      <c r="EO186" s="21">
        <v>1</v>
      </c>
      <c r="EP186" s="21">
        <v>1</v>
      </c>
      <c r="EQ186" s="21">
        <v>1</v>
      </c>
      <c r="ER186" s="21">
        <v>1</v>
      </c>
      <c r="ES186" s="21">
        <v>1</v>
      </c>
      <c r="ET186" s="24">
        <v>327</v>
      </c>
      <c r="EU186" s="21">
        <v>300</v>
      </c>
      <c r="EV186" s="21">
        <v>327</v>
      </c>
      <c r="EW186" s="21">
        <v>336</v>
      </c>
      <c r="EX186" s="21">
        <v>298</v>
      </c>
      <c r="EY186" s="21">
        <v>323</v>
      </c>
      <c r="EZ186" s="21">
        <v>414</v>
      </c>
      <c r="FA186" s="24">
        <v>8.5</v>
      </c>
      <c r="FB186" s="21">
        <v>6.6</v>
      </c>
      <c r="FC186" s="21">
        <v>7.1</v>
      </c>
      <c r="FD186" s="21">
        <v>6.2</v>
      </c>
      <c r="FE186" s="21">
        <v>6.8</v>
      </c>
      <c r="FF186" s="21">
        <v>5.3</v>
      </c>
      <c r="FG186" s="21">
        <v>5.4</v>
      </c>
      <c r="FH186" s="24">
        <v>15</v>
      </c>
      <c r="FI186" s="21">
        <v>7</v>
      </c>
      <c r="FJ186" s="21">
        <v>3</v>
      </c>
      <c r="FK186" s="21">
        <v>3</v>
      </c>
      <c r="FL186" s="21">
        <v>3</v>
      </c>
      <c r="FM186" s="21">
        <v>3</v>
      </c>
      <c r="FN186" s="21">
        <v>3</v>
      </c>
      <c r="FO186" s="24">
        <v>85</v>
      </c>
      <c r="FP186" s="21">
        <v>60</v>
      </c>
      <c r="FQ186" s="21">
        <v>75</v>
      </c>
      <c r="FR186" s="21">
        <v>77</v>
      </c>
      <c r="FS186" s="21">
        <v>72</v>
      </c>
      <c r="FT186" s="21">
        <v>74</v>
      </c>
      <c r="FU186" s="21">
        <v>87</v>
      </c>
      <c r="FV186" s="24" t="s">
        <v>1214</v>
      </c>
      <c r="FW186" s="21" t="s">
        <v>1438</v>
      </c>
      <c r="FX186" s="21" t="s">
        <v>1439</v>
      </c>
      <c r="FY186" s="21" t="s">
        <v>834</v>
      </c>
      <c r="FZ186" s="21" t="s">
        <v>1440</v>
      </c>
      <c r="GA186" s="21" t="s">
        <v>1441</v>
      </c>
      <c r="GB186" s="21" t="s">
        <v>1442</v>
      </c>
      <c r="GC186" s="24">
        <v>831</v>
      </c>
      <c r="GD186" s="21">
        <v>594</v>
      </c>
      <c r="GE186" s="21">
        <v>498</v>
      </c>
      <c r="GF186" s="21">
        <v>420</v>
      </c>
      <c r="GG186" s="21">
        <v>469</v>
      </c>
      <c r="GH186" s="21">
        <v>491</v>
      </c>
      <c r="GI186" s="21">
        <v>481</v>
      </c>
      <c r="GJ186" s="24">
        <v>5</v>
      </c>
      <c r="GK186" s="21">
        <v>15</v>
      </c>
      <c r="GL186" s="21">
        <v>50</v>
      </c>
      <c r="GM186" s="21">
        <v>90</v>
      </c>
      <c r="GN186" s="21">
        <v>60</v>
      </c>
      <c r="GO186" s="21">
        <v>280</v>
      </c>
      <c r="GP186" s="21">
        <v>110</v>
      </c>
      <c r="GQ186" s="6"/>
      <c r="GR186" s="24">
        <v>12</v>
      </c>
      <c r="GS186" s="21">
        <v>45</v>
      </c>
      <c r="GT186" s="24">
        <v>17</v>
      </c>
      <c r="GU186" s="21">
        <v>90</v>
      </c>
      <c r="GV186" s="24">
        <v>17</v>
      </c>
      <c r="GW186" s="21">
        <v>90</v>
      </c>
      <c r="GX186" s="24">
        <v>17</v>
      </c>
      <c r="GY186" s="21">
        <v>90</v>
      </c>
      <c r="GZ186" s="24">
        <v>17</v>
      </c>
      <c r="HA186" s="21">
        <v>90</v>
      </c>
      <c r="HB186" s="24">
        <v>16</v>
      </c>
      <c r="HC186" s="21">
        <v>90</v>
      </c>
      <c r="HD186" s="24">
        <v>17</v>
      </c>
      <c r="HE186" s="21">
        <v>90</v>
      </c>
      <c r="HF186" s="6"/>
      <c r="HG186" s="21">
        <v>50</v>
      </c>
      <c r="HH186" s="21">
        <v>124</v>
      </c>
      <c r="HI186" s="21">
        <v>79</v>
      </c>
      <c r="HJ186" s="21">
        <v>38.1</v>
      </c>
      <c r="HK186" s="21">
        <v>1</v>
      </c>
      <c r="HL186" s="21">
        <v>65</v>
      </c>
      <c r="HM186" s="21">
        <v>1</v>
      </c>
      <c r="HN186" s="21">
        <v>0</v>
      </c>
      <c r="HO186" s="21">
        <v>106.44</v>
      </c>
      <c r="HP186" s="21">
        <v>27.6</v>
      </c>
      <c r="HQ186" s="21">
        <v>4</v>
      </c>
      <c r="HR186" s="21">
        <v>136</v>
      </c>
      <c r="HS186" s="21">
        <v>15.3</v>
      </c>
      <c r="HT186" s="21">
        <v>8.5</v>
      </c>
      <c r="HU186" s="21">
        <v>3</v>
      </c>
      <c r="HV186" s="6"/>
    </row>
    <row r="187" spans="1:239" ht="15.75" customHeight="1" x14ac:dyDescent="0.3">
      <c r="A187" s="3">
        <v>166</v>
      </c>
      <c r="B187" s="21" t="s">
        <v>874</v>
      </c>
      <c r="C187" s="22">
        <v>41450</v>
      </c>
      <c r="D187" s="22">
        <v>41451</v>
      </c>
      <c r="E187" s="21">
        <f t="shared" si="816"/>
        <v>1</v>
      </c>
      <c r="F187" s="21"/>
      <c r="G187" s="21" t="s">
        <v>432</v>
      </c>
      <c r="H187" s="23">
        <v>12510</v>
      </c>
      <c r="I187" s="21">
        <v>79</v>
      </c>
      <c r="J187" s="21">
        <v>150</v>
      </c>
      <c r="K187" s="21">
        <v>80</v>
      </c>
      <c r="L187" s="21" t="s">
        <v>1443</v>
      </c>
      <c r="M187" s="21">
        <v>88</v>
      </c>
      <c r="N187" s="21">
        <v>96.1</v>
      </c>
      <c r="O187" s="21">
        <v>21</v>
      </c>
      <c r="P187" s="21" t="s">
        <v>547</v>
      </c>
      <c r="Q187" s="21">
        <v>1</v>
      </c>
      <c r="R187" s="21">
        <v>32</v>
      </c>
      <c r="S187" s="21" t="s">
        <v>272</v>
      </c>
      <c r="T187" s="21">
        <v>1</v>
      </c>
      <c r="U187" s="21">
        <v>3</v>
      </c>
      <c r="V187" s="21">
        <v>6</v>
      </c>
      <c r="W187" s="21">
        <v>0</v>
      </c>
      <c r="X187" s="6"/>
      <c r="Y187" s="24" t="s">
        <v>462</v>
      </c>
      <c r="Z187" s="21" t="s">
        <v>486</v>
      </c>
      <c r="AA187" s="25">
        <v>2</v>
      </c>
      <c r="AB187" s="25" t="s">
        <v>486</v>
      </c>
      <c r="AC187" s="21" t="s">
        <v>249</v>
      </c>
      <c r="AD187" s="21"/>
      <c r="AE187" s="21" t="s">
        <v>246</v>
      </c>
      <c r="AF187" s="21" t="s">
        <v>248</v>
      </c>
      <c r="AG187" s="21" t="s">
        <v>246</v>
      </c>
      <c r="AH187" s="21" t="s">
        <v>246</v>
      </c>
      <c r="AI187" s="21" t="s">
        <v>246</v>
      </c>
      <c r="AJ187" s="21" t="s">
        <v>246</v>
      </c>
      <c r="AK187" s="21">
        <v>0.73</v>
      </c>
      <c r="AL187" s="6"/>
      <c r="AM187" s="26" t="s">
        <v>350</v>
      </c>
      <c r="AN187" s="26"/>
      <c r="AO187" s="27">
        <v>0.73</v>
      </c>
      <c r="AP187" s="21">
        <v>1.47</v>
      </c>
      <c r="AQ187" s="21">
        <v>1.47</v>
      </c>
      <c r="AR187" s="21">
        <v>1.45</v>
      </c>
      <c r="AS187" s="21">
        <v>0.71</v>
      </c>
      <c r="AT187" s="21">
        <v>0.44</v>
      </c>
      <c r="AU187" s="21">
        <v>0.42</v>
      </c>
      <c r="AV187" s="21">
        <v>0.34</v>
      </c>
      <c r="AW187" s="21">
        <v>0.23</v>
      </c>
      <c r="AX187" s="28">
        <f t="shared" si="817"/>
        <v>1.0136986301369859</v>
      </c>
      <c r="AY187" s="28">
        <f t="shared" si="818"/>
        <v>0.41904849463892035</v>
      </c>
      <c r="AZ187" s="28">
        <f t="shared" si="819"/>
        <v>0.22860857643682375</v>
      </c>
      <c r="BA187" s="28">
        <f t="shared" ref="BA187:BB187" si="847">LOGEST(AP187:AQ187,AP$5:AQ$5)-1</f>
        <v>0</v>
      </c>
      <c r="BB187" s="28">
        <f t="shared" si="847"/>
        <v>-1.3605442176870763E-2</v>
      </c>
      <c r="BC187" s="28">
        <f t="shared" si="821"/>
        <v>-6.8260183517042661E-3</v>
      </c>
      <c r="BD187" s="28">
        <f t="shared" ref="BD187:BF187" si="848">((AP187/AO187)*100)-100</f>
        <v>101.36986301369865</v>
      </c>
      <c r="BE187" s="28">
        <f t="shared" si="848"/>
        <v>0</v>
      </c>
      <c r="BF187" s="28">
        <f t="shared" si="848"/>
        <v>-1.3605442176870781</v>
      </c>
      <c r="BG187" s="28">
        <f t="shared" si="823"/>
        <v>101.36986301369865</v>
      </c>
      <c r="BH187" s="28">
        <f t="shared" si="824"/>
        <v>98.630136986301352</v>
      </c>
      <c r="BI187" s="28">
        <f t="shared" si="825"/>
        <v>-1.3605442176870781</v>
      </c>
      <c r="BJ187" s="3">
        <f t="shared" ref="BJ187:BL187" si="849">AP187-AO187</f>
        <v>0.74</v>
      </c>
      <c r="BK187" s="3">
        <f t="shared" si="849"/>
        <v>0</v>
      </c>
      <c r="BL187" s="3">
        <f t="shared" si="849"/>
        <v>-2.0000000000000018E-2</v>
      </c>
      <c r="BM187" s="3">
        <f t="shared" si="827"/>
        <v>0.74</v>
      </c>
      <c r="BN187" s="3">
        <f t="shared" si="828"/>
        <v>0.72</v>
      </c>
      <c r="BO187" s="3">
        <f t="shared" si="829"/>
        <v>-2.0000000000000018E-2</v>
      </c>
      <c r="BP187" s="24">
        <v>21.7</v>
      </c>
      <c r="BQ187" s="21">
        <v>39</v>
      </c>
      <c r="BR187" s="21">
        <v>75</v>
      </c>
      <c r="BS187" s="21">
        <v>60.4</v>
      </c>
      <c r="BT187" s="21">
        <v>51.7</v>
      </c>
      <c r="BU187" s="21">
        <v>82.9</v>
      </c>
      <c r="BV187" s="21">
        <v>100.3</v>
      </c>
      <c r="BW187" s="24">
        <v>36.6</v>
      </c>
      <c r="BX187" s="21">
        <v>36.6</v>
      </c>
      <c r="BY187" s="21">
        <v>36</v>
      </c>
      <c r="BZ187" s="21">
        <v>36</v>
      </c>
      <c r="CA187" s="21">
        <v>36</v>
      </c>
      <c r="CB187" s="21">
        <v>36.5</v>
      </c>
      <c r="CC187" s="21">
        <v>36.6</v>
      </c>
      <c r="CD187" s="21">
        <v>36.1</v>
      </c>
      <c r="CE187" s="21">
        <v>36.5</v>
      </c>
      <c r="CF187" s="6"/>
      <c r="CG187" s="24" t="s">
        <v>1177</v>
      </c>
      <c r="CH187" s="21"/>
      <c r="CI187" s="21"/>
      <c r="CJ187" s="21" t="s">
        <v>1025</v>
      </c>
      <c r="CK187" s="21"/>
      <c r="CL187" s="21"/>
      <c r="CM187" s="21"/>
      <c r="CN187" s="24" t="s">
        <v>1444</v>
      </c>
      <c r="CO187" s="21"/>
      <c r="CP187" s="21" t="s">
        <v>1155</v>
      </c>
      <c r="CQ187" s="21"/>
      <c r="CR187" s="21"/>
      <c r="CS187" s="21"/>
      <c r="CT187" s="21"/>
      <c r="CU187" s="24">
        <v>5</v>
      </c>
      <c r="CV187" s="21"/>
      <c r="CW187" s="21"/>
      <c r="CX187" s="21">
        <v>2</v>
      </c>
      <c r="CY187" s="21"/>
      <c r="CZ187" s="21"/>
      <c r="DA187" s="21"/>
      <c r="DB187" s="24" t="s">
        <v>331</v>
      </c>
      <c r="DC187" s="21"/>
      <c r="DD187" s="21"/>
      <c r="DE187" s="21" t="s">
        <v>331</v>
      </c>
      <c r="DF187" s="21"/>
      <c r="DG187" s="21"/>
      <c r="DH187" s="21"/>
      <c r="DI187" s="24" t="s">
        <v>1445</v>
      </c>
      <c r="DJ187" s="21" t="s">
        <v>612</v>
      </c>
      <c r="DK187" s="21" t="s">
        <v>612</v>
      </c>
      <c r="DL187" s="21" t="s">
        <v>1446</v>
      </c>
      <c r="DM187" s="21" t="s">
        <v>612</v>
      </c>
      <c r="DN187" s="21" t="s">
        <v>1447</v>
      </c>
      <c r="DO187" s="21" t="s">
        <v>1447</v>
      </c>
      <c r="DP187" s="26" t="s">
        <v>607</v>
      </c>
      <c r="DQ187" s="6"/>
      <c r="DR187" s="24">
        <v>181.6</v>
      </c>
      <c r="DS187" s="21">
        <v>114.5</v>
      </c>
      <c r="DT187" s="21">
        <v>76.8</v>
      </c>
      <c r="DU187" s="21">
        <v>96.7</v>
      </c>
      <c r="DV187" s="21">
        <v>90.6</v>
      </c>
      <c r="DW187" s="21">
        <v>101</v>
      </c>
      <c r="DX187" s="21">
        <v>90.6</v>
      </c>
      <c r="DY187" s="24">
        <v>0.4</v>
      </c>
      <c r="DZ187" s="21">
        <v>0.4</v>
      </c>
      <c r="EA187" s="21">
        <v>0.35</v>
      </c>
      <c r="EB187" s="21">
        <v>0.35</v>
      </c>
      <c r="EC187" s="21">
        <v>0.35</v>
      </c>
      <c r="ED187" s="21">
        <v>0.4</v>
      </c>
      <c r="EE187" s="21">
        <v>0.45</v>
      </c>
      <c r="EF187" s="78">
        <f t="shared" ref="EF187:EL187" si="850">DR187/DY187</f>
        <v>453.99999999999994</v>
      </c>
      <c r="EG187" s="79">
        <f t="shared" si="850"/>
        <v>286.25</v>
      </c>
      <c r="EH187" s="79">
        <f t="shared" si="850"/>
        <v>219.42857142857144</v>
      </c>
      <c r="EI187" s="79">
        <f t="shared" si="850"/>
        <v>276.28571428571433</v>
      </c>
      <c r="EJ187" s="79">
        <f t="shared" si="850"/>
        <v>258.85714285714283</v>
      </c>
      <c r="EK187" s="79">
        <f t="shared" si="850"/>
        <v>252.5</v>
      </c>
      <c r="EL187" s="79">
        <f t="shared" si="850"/>
        <v>201.33333333333331</v>
      </c>
      <c r="EM187" s="24">
        <v>0</v>
      </c>
      <c r="EN187" s="21">
        <v>1</v>
      </c>
      <c r="EO187" s="21">
        <v>0</v>
      </c>
      <c r="EP187" s="21">
        <v>0</v>
      </c>
      <c r="EQ187" s="21">
        <v>0</v>
      </c>
      <c r="ER187" s="21">
        <v>0</v>
      </c>
      <c r="ES187" s="21">
        <v>0</v>
      </c>
      <c r="ET187" s="24">
        <v>215</v>
      </c>
      <c r="EU187" s="21">
        <v>190</v>
      </c>
      <c r="EV187" s="21">
        <v>191</v>
      </c>
      <c r="EW187" s="21">
        <v>178</v>
      </c>
      <c r="EX187" s="21">
        <v>174</v>
      </c>
      <c r="EY187" s="21">
        <v>161</v>
      </c>
      <c r="EZ187" s="21">
        <v>156</v>
      </c>
      <c r="FA187" s="24">
        <v>28</v>
      </c>
      <c r="FB187" s="21">
        <v>18.7</v>
      </c>
      <c r="FC187" s="21">
        <v>14.7</v>
      </c>
      <c r="FD187" s="21">
        <v>14.7</v>
      </c>
      <c r="FE187" s="21">
        <v>16</v>
      </c>
      <c r="FF187" s="21">
        <v>14.8</v>
      </c>
      <c r="FG187" s="21">
        <v>16</v>
      </c>
      <c r="FH187" s="24">
        <v>7</v>
      </c>
      <c r="FI187" s="21">
        <v>11</v>
      </c>
      <c r="FJ187" s="21">
        <v>14</v>
      </c>
      <c r="FK187" s="21">
        <v>15</v>
      </c>
      <c r="FL187" s="21">
        <v>15</v>
      </c>
      <c r="FM187" s="21">
        <v>14</v>
      </c>
      <c r="FN187" s="21">
        <v>14</v>
      </c>
      <c r="FO187" s="24">
        <v>72</v>
      </c>
      <c r="FP187" s="21">
        <v>81</v>
      </c>
      <c r="FQ187" s="21">
        <v>84</v>
      </c>
      <c r="FR187" s="21">
        <v>96</v>
      </c>
      <c r="FS187" s="21">
        <v>107</v>
      </c>
      <c r="FT187" s="21">
        <v>102</v>
      </c>
      <c r="FU187" s="21">
        <v>113</v>
      </c>
      <c r="FV187" s="24" t="s">
        <v>1194</v>
      </c>
      <c r="FW187" s="21" t="s">
        <v>803</v>
      </c>
      <c r="FX187" s="21" t="s">
        <v>1237</v>
      </c>
      <c r="FY187" s="21" t="s">
        <v>804</v>
      </c>
      <c r="FZ187" s="21" t="s">
        <v>803</v>
      </c>
      <c r="GA187" s="21">
        <v>0</v>
      </c>
      <c r="GB187" s="21">
        <v>0</v>
      </c>
      <c r="GC187" s="24">
        <v>135</v>
      </c>
      <c r="GD187" s="21">
        <v>174</v>
      </c>
      <c r="GE187" s="21">
        <v>148</v>
      </c>
      <c r="GF187" s="21">
        <v>91</v>
      </c>
      <c r="GG187" s="21">
        <v>84</v>
      </c>
      <c r="GH187" s="21">
        <v>78</v>
      </c>
      <c r="GI187" s="21">
        <v>68</v>
      </c>
      <c r="GJ187" s="24">
        <v>1180</v>
      </c>
      <c r="GK187" s="21">
        <v>5230</v>
      </c>
      <c r="GL187" s="21">
        <v>4680</v>
      </c>
      <c r="GM187" s="21">
        <v>2590</v>
      </c>
      <c r="GN187" s="21">
        <v>1660</v>
      </c>
      <c r="GO187" s="21">
        <v>2490</v>
      </c>
      <c r="GP187" s="21">
        <v>2150</v>
      </c>
      <c r="GQ187" s="6"/>
      <c r="GR187" s="24">
        <v>14</v>
      </c>
      <c r="GS187" s="21">
        <v>55</v>
      </c>
      <c r="GT187" s="24">
        <v>15</v>
      </c>
      <c r="GU187" s="21">
        <v>80</v>
      </c>
      <c r="GV187" s="24">
        <v>14</v>
      </c>
      <c r="GW187" s="21">
        <v>55</v>
      </c>
      <c r="GX187" s="24">
        <v>13</v>
      </c>
      <c r="GY187" s="21">
        <v>55</v>
      </c>
      <c r="GZ187" s="24">
        <v>13</v>
      </c>
      <c r="HA187" s="21">
        <v>55</v>
      </c>
      <c r="HB187" s="24">
        <v>11</v>
      </c>
      <c r="HC187" s="21">
        <v>45</v>
      </c>
      <c r="HD187" s="24">
        <v>11</v>
      </c>
      <c r="HE187" s="21">
        <v>45</v>
      </c>
      <c r="HF187" s="6"/>
      <c r="HG187" s="21">
        <v>79</v>
      </c>
      <c r="HH187" s="21">
        <v>135</v>
      </c>
      <c r="HI187" s="21">
        <v>79</v>
      </c>
      <c r="HJ187" s="21">
        <v>34.4</v>
      </c>
      <c r="HK187" s="21">
        <v>1</v>
      </c>
      <c r="HL187" s="21">
        <v>77</v>
      </c>
      <c r="HM187" s="21">
        <v>0.5</v>
      </c>
      <c r="HN187" s="21">
        <v>5</v>
      </c>
      <c r="HO187" s="21">
        <v>42.57</v>
      </c>
      <c r="HP187" s="21">
        <v>25.6</v>
      </c>
      <c r="HQ187" s="21">
        <v>3.53</v>
      </c>
      <c r="HR187" s="21">
        <v>133.4</v>
      </c>
      <c r="HS187" s="21">
        <v>12.4</v>
      </c>
      <c r="HT187" s="21">
        <v>28</v>
      </c>
      <c r="HU187" s="21">
        <v>7</v>
      </c>
      <c r="HV187" s="6"/>
    </row>
    <row r="188" spans="1:239" ht="15.75" customHeight="1" x14ac:dyDescent="0.3">
      <c r="A188" s="51">
        <v>167</v>
      </c>
      <c r="B188" s="21" t="s">
        <v>431</v>
      </c>
      <c r="C188" s="22">
        <v>41463</v>
      </c>
      <c r="D188" s="22">
        <v>41463</v>
      </c>
      <c r="E188" s="21">
        <f t="shared" si="816"/>
        <v>0</v>
      </c>
      <c r="F188" s="21"/>
      <c r="G188" s="21" t="s">
        <v>432</v>
      </c>
      <c r="H188" s="23">
        <v>14165</v>
      </c>
      <c r="I188" s="21">
        <v>75</v>
      </c>
      <c r="J188" s="21">
        <v>175</v>
      </c>
      <c r="K188" s="21">
        <v>80</v>
      </c>
      <c r="L188" s="21" t="s">
        <v>1448</v>
      </c>
      <c r="M188" s="21">
        <v>83</v>
      </c>
      <c r="N188" s="21">
        <v>94.1</v>
      </c>
      <c r="O188" s="21">
        <v>5</v>
      </c>
      <c r="P188" s="21" t="s">
        <v>547</v>
      </c>
      <c r="Q188" s="21">
        <v>1</v>
      </c>
      <c r="R188" s="21">
        <v>40</v>
      </c>
      <c r="S188" s="21" t="s">
        <v>272</v>
      </c>
      <c r="T188" s="21">
        <v>1</v>
      </c>
      <c r="U188" s="21">
        <v>3</v>
      </c>
      <c r="V188" s="21">
        <v>3</v>
      </c>
      <c r="W188" s="21">
        <v>5</v>
      </c>
      <c r="X188" s="6"/>
      <c r="Y188" s="24" t="s">
        <v>462</v>
      </c>
      <c r="Z188" s="21" t="s">
        <v>1449</v>
      </c>
      <c r="AA188" s="25">
        <v>2</v>
      </c>
      <c r="AB188" s="25" t="s">
        <v>486</v>
      </c>
      <c r="AC188" s="21" t="s">
        <v>249</v>
      </c>
      <c r="AD188" s="21"/>
      <c r="AE188" s="21" t="s">
        <v>249</v>
      </c>
      <c r="AF188" s="21"/>
      <c r="AG188" s="21" t="s">
        <v>246</v>
      </c>
      <c r="AH188" s="21" t="s">
        <v>246</v>
      </c>
      <c r="AI188" s="21" t="s">
        <v>246</v>
      </c>
      <c r="AJ188" s="21" t="s">
        <v>246</v>
      </c>
      <c r="AK188" s="21">
        <v>1.35</v>
      </c>
      <c r="AL188" s="6"/>
      <c r="AM188" s="26" t="s">
        <v>350</v>
      </c>
      <c r="AN188" s="26"/>
      <c r="AO188" s="27">
        <v>1.35</v>
      </c>
      <c r="AP188" s="21">
        <v>2.39</v>
      </c>
      <c r="AQ188" s="21">
        <v>2.29</v>
      </c>
      <c r="AR188" s="21">
        <v>2</v>
      </c>
      <c r="AS188" s="21">
        <v>2.4</v>
      </c>
      <c r="AT188" s="21">
        <v>1.79</v>
      </c>
      <c r="AU188" s="21">
        <v>1.22</v>
      </c>
      <c r="AV188" s="21"/>
      <c r="AW188" s="21"/>
      <c r="AX188" s="28">
        <f t="shared" si="817"/>
        <v>0.77037037037037037</v>
      </c>
      <c r="AY188" s="28">
        <f t="shared" si="818"/>
        <v>0.30241940107489818</v>
      </c>
      <c r="AZ188" s="28">
        <f t="shared" si="819"/>
        <v>0.12034718244216958</v>
      </c>
      <c r="BA188" s="28">
        <f t="shared" ref="BA188:BB188" si="851">LOGEST(AP188:AQ188,AP$5:AQ$5)-1</f>
        <v>-4.1841004184100417E-2</v>
      </c>
      <c r="BB188" s="28">
        <f t="shared" si="851"/>
        <v>-0.1266375545851528</v>
      </c>
      <c r="BC188" s="28">
        <f t="shared" si="821"/>
        <v>-8.5221292507303481E-2</v>
      </c>
      <c r="BD188" s="28">
        <f t="shared" ref="BD188:BF188" si="852">((AP188/AO188)*100)-100</f>
        <v>77.037037037037038</v>
      </c>
      <c r="BE188" s="28">
        <f t="shared" si="852"/>
        <v>-4.1841004184100399</v>
      </c>
      <c r="BF188" s="28">
        <f t="shared" si="852"/>
        <v>-12.663755458515283</v>
      </c>
      <c r="BG188" s="28">
        <f t="shared" si="823"/>
        <v>69.629629629629619</v>
      </c>
      <c r="BH188" s="28">
        <f t="shared" si="824"/>
        <v>48.148148148148152</v>
      </c>
      <c r="BI188" s="28">
        <f t="shared" si="825"/>
        <v>-16.317991631799174</v>
      </c>
      <c r="BJ188" s="3">
        <f t="shared" ref="BJ188:BL188" si="853">AP188-AO188</f>
        <v>1.04</v>
      </c>
      <c r="BK188" s="3">
        <f t="shared" si="853"/>
        <v>-0.10000000000000009</v>
      </c>
      <c r="BL188" s="3">
        <f t="shared" si="853"/>
        <v>-0.29000000000000004</v>
      </c>
      <c r="BM188" s="3">
        <f t="shared" si="827"/>
        <v>0.94</v>
      </c>
      <c r="BN188" s="3">
        <f t="shared" si="828"/>
        <v>0.64999999999999991</v>
      </c>
      <c r="BO188" s="3">
        <f t="shared" si="829"/>
        <v>-0.39000000000000012</v>
      </c>
      <c r="BP188" s="24"/>
      <c r="BQ188" s="21">
        <v>151</v>
      </c>
      <c r="BR188" s="21">
        <v>61.7</v>
      </c>
      <c r="BS188" s="21">
        <v>37</v>
      </c>
      <c r="BT188" s="21">
        <v>26.2</v>
      </c>
      <c r="BU188" s="21"/>
      <c r="BV188" s="21"/>
      <c r="BW188" s="24">
        <v>36.4</v>
      </c>
      <c r="BX188" s="21">
        <v>35.9</v>
      </c>
      <c r="BY188" s="21">
        <v>35.9</v>
      </c>
      <c r="BZ188" s="21">
        <v>35</v>
      </c>
      <c r="CA188" s="21">
        <v>35.6</v>
      </c>
      <c r="CB188" s="21">
        <v>36.1</v>
      </c>
      <c r="CC188" s="21">
        <v>36.5</v>
      </c>
      <c r="CD188" s="21"/>
      <c r="CE188" s="21"/>
      <c r="CF188" s="6"/>
      <c r="CG188" s="24" t="s">
        <v>1450</v>
      </c>
      <c r="CH188" s="21"/>
      <c r="CI188" s="21"/>
      <c r="CJ188" s="21"/>
      <c r="CK188" s="21"/>
      <c r="CL188" s="21"/>
      <c r="CM188" s="21"/>
      <c r="CN188" s="24" t="s">
        <v>331</v>
      </c>
      <c r="CO188" s="21"/>
      <c r="CP188" s="21"/>
      <c r="CQ188" s="21"/>
      <c r="CR188" s="21"/>
      <c r="CS188" s="21"/>
      <c r="CT188" s="21"/>
      <c r="CU188" s="24">
        <v>1</v>
      </c>
      <c r="CV188" s="21"/>
      <c r="CW188" s="21"/>
      <c r="CX188" s="21"/>
      <c r="CY188" s="21"/>
      <c r="CZ188" s="21"/>
      <c r="DA188" s="21"/>
      <c r="DB188" s="24" t="s">
        <v>331</v>
      </c>
      <c r="DC188" s="21"/>
      <c r="DD188" s="21"/>
      <c r="DE188" s="21"/>
      <c r="DF188" s="21"/>
      <c r="DG188" s="21"/>
      <c r="DH188" s="21"/>
      <c r="DI188" s="24" t="s">
        <v>255</v>
      </c>
      <c r="DJ188" s="21" t="s">
        <v>255</v>
      </c>
      <c r="DK188" s="21" t="s">
        <v>255</v>
      </c>
      <c r="DL188" s="21" t="s">
        <v>255</v>
      </c>
      <c r="DM188" s="21" t="s">
        <v>255</v>
      </c>
      <c r="DN188" s="21"/>
      <c r="DO188" s="21"/>
      <c r="DP188" s="26" t="s">
        <v>607</v>
      </c>
      <c r="DQ188" s="6"/>
      <c r="DR188" s="24">
        <v>145.9</v>
      </c>
      <c r="DS188" s="21">
        <v>111.7</v>
      </c>
      <c r="DT188" s="21">
        <v>110.2</v>
      </c>
      <c r="DU188" s="21">
        <v>123.2</v>
      </c>
      <c r="DV188" s="21">
        <v>105.4</v>
      </c>
      <c r="DW188" s="21"/>
      <c r="DX188" s="21"/>
      <c r="DY188" s="24">
        <v>0.7</v>
      </c>
      <c r="DZ188" s="21">
        <v>0.4</v>
      </c>
      <c r="EA188" s="21">
        <v>0.39</v>
      </c>
      <c r="EB188" s="21">
        <v>0.25</v>
      </c>
      <c r="EC188" s="21">
        <v>0.21</v>
      </c>
      <c r="ED188" s="21"/>
      <c r="EE188" s="21"/>
      <c r="EF188" s="78">
        <f t="shared" ref="EF188:EJ188" si="854">DR188/DY188</f>
        <v>208.42857142857144</v>
      </c>
      <c r="EG188" s="79">
        <f t="shared" si="854"/>
        <v>279.25</v>
      </c>
      <c r="EH188" s="79">
        <f t="shared" si="854"/>
        <v>282.56410256410254</v>
      </c>
      <c r="EI188" s="79">
        <f t="shared" si="854"/>
        <v>492.8</v>
      </c>
      <c r="EJ188" s="79">
        <f t="shared" si="854"/>
        <v>501.90476190476193</v>
      </c>
      <c r="EK188" s="79"/>
      <c r="EL188" s="79"/>
      <c r="EM188" s="24">
        <v>1</v>
      </c>
      <c r="EN188" s="21">
        <v>1</v>
      </c>
      <c r="EO188" s="21">
        <v>1</v>
      </c>
      <c r="EP188" s="21">
        <v>0</v>
      </c>
      <c r="EQ188" s="21">
        <v>0</v>
      </c>
      <c r="ER188" s="21"/>
      <c r="ES188" s="21"/>
      <c r="ET188" s="24">
        <v>238</v>
      </c>
      <c r="EU188" s="21">
        <v>216</v>
      </c>
      <c r="EV188" s="21">
        <v>243</v>
      </c>
      <c r="EW188" s="21">
        <v>236</v>
      </c>
      <c r="EX188" s="21">
        <v>212</v>
      </c>
      <c r="EY188" s="21"/>
      <c r="EZ188" s="21"/>
      <c r="FA188" s="24">
        <v>5.8</v>
      </c>
      <c r="FB188" s="21">
        <v>6.2</v>
      </c>
      <c r="FC188" s="21">
        <v>6.9</v>
      </c>
      <c r="FD188" s="21">
        <v>6.9</v>
      </c>
      <c r="FE188" s="21">
        <v>6.9</v>
      </c>
      <c r="FF188" s="21"/>
      <c r="FG188" s="21"/>
      <c r="FH188" s="24">
        <v>3</v>
      </c>
      <c r="FI188" s="21">
        <v>3</v>
      </c>
      <c r="FJ188" s="21">
        <v>3</v>
      </c>
      <c r="FK188" s="21">
        <v>15</v>
      </c>
      <c r="FL188" s="21">
        <v>15</v>
      </c>
      <c r="FM188" s="21"/>
      <c r="FN188" s="21"/>
      <c r="FO188" s="24">
        <v>83</v>
      </c>
      <c r="FP188" s="21">
        <v>64</v>
      </c>
      <c r="FQ188" s="21">
        <v>66</v>
      </c>
      <c r="FR188" s="21">
        <v>74</v>
      </c>
      <c r="FS188" s="21">
        <v>68</v>
      </c>
      <c r="FT188" s="21"/>
      <c r="FU188" s="21"/>
      <c r="FV188" s="24" t="s">
        <v>834</v>
      </c>
      <c r="FW188" s="21">
        <v>0</v>
      </c>
      <c r="FX188" s="21" t="s">
        <v>1451</v>
      </c>
      <c r="FY188" s="21">
        <v>0</v>
      </c>
      <c r="FZ188" s="21">
        <v>0</v>
      </c>
      <c r="GA188" s="21"/>
      <c r="GB188" s="21"/>
      <c r="GC188" s="24">
        <v>263</v>
      </c>
      <c r="GD188" s="21">
        <v>243</v>
      </c>
      <c r="GE188" s="21">
        <v>295</v>
      </c>
      <c r="GF188" s="21">
        <v>260</v>
      </c>
      <c r="GG188" s="21">
        <v>250</v>
      </c>
      <c r="GH188" s="21"/>
      <c r="GI188" s="21"/>
      <c r="GJ188" s="24">
        <v>120</v>
      </c>
      <c r="GK188" s="21">
        <v>35</v>
      </c>
      <c r="GL188" s="21">
        <v>20</v>
      </c>
      <c r="GM188" s="21">
        <v>55</v>
      </c>
      <c r="GN188" s="21">
        <v>0</v>
      </c>
      <c r="GO188" s="21"/>
      <c r="GP188" s="21"/>
      <c r="GQ188" s="6"/>
      <c r="GR188" s="24">
        <v>15</v>
      </c>
      <c r="GS188" s="21">
        <v>80</v>
      </c>
      <c r="GT188" s="24">
        <v>14</v>
      </c>
      <c r="GU188" s="21">
        <v>55</v>
      </c>
      <c r="GV188" s="24">
        <v>16</v>
      </c>
      <c r="GW188" s="21">
        <v>90</v>
      </c>
      <c r="GX188" s="24">
        <v>7</v>
      </c>
      <c r="GY188" s="21">
        <v>18</v>
      </c>
      <c r="GZ188" s="24">
        <v>8</v>
      </c>
      <c r="HA188" s="21">
        <v>18</v>
      </c>
      <c r="HB188" s="24"/>
      <c r="HC188" s="21"/>
      <c r="HD188" s="24"/>
      <c r="HE188" s="21"/>
      <c r="HF188" s="6"/>
      <c r="HG188" s="21">
        <v>75</v>
      </c>
      <c r="HH188" s="21">
        <v>104</v>
      </c>
      <c r="HI188" s="21">
        <v>87</v>
      </c>
      <c r="HJ188" s="21">
        <v>34</v>
      </c>
      <c r="HK188" s="21">
        <v>1</v>
      </c>
      <c r="HL188" s="21">
        <v>83</v>
      </c>
      <c r="HM188" s="21">
        <v>0.7</v>
      </c>
      <c r="HN188" s="21">
        <v>0</v>
      </c>
      <c r="HO188" s="21">
        <v>65</v>
      </c>
      <c r="HP188" s="21">
        <v>9.49</v>
      </c>
      <c r="HQ188" s="21">
        <v>4.03</v>
      </c>
      <c r="HR188" s="21">
        <v>139</v>
      </c>
      <c r="HS188" s="21">
        <v>19.5</v>
      </c>
      <c r="HT188" s="21">
        <v>5.9</v>
      </c>
      <c r="HU188" s="21">
        <v>3</v>
      </c>
      <c r="HV188" s="6"/>
    </row>
    <row r="189" spans="1:239" ht="15.75" customHeight="1" x14ac:dyDescent="0.3">
      <c r="A189" s="3">
        <v>168</v>
      </c>
      <c r="B189" s="21" t="s">
        <v>431</v>
      </c>
      <c r="C189" s="22">
        <v>41472</v>
      </c>
      <c r="D189" s="22">
        <v>41472</v>
      </c>
      <c r="E189" s="21">
        <f t="shared" si="816"/>
        <v>0</v>
      </c>
      <c r="F189" s="21"/>
      <c r="G189" s="21" t="s">
        <v>835</v>
      </c>
      <c r="H189" s="23">
        <v>15432</v>
      </c>
      <c r="I189" s="21">
        <v>71</v>
      </c>
      <c r="J189" s="21">
        <v>160</v>
      </c>
      <c r="K189" s="21">
        <v>65</v>
      </c>
      <c r="L189" s="21" t="s">
        <v>1452</v>
      </c>
      <c r="M189" s="21">
        <v>97</v>
      </c>
      <c r="N189" s="21">
        <v>98.1</v>
      </c>
      <c r="O189" s="21">
        <v>4</v>
      </c>
      <c r="P189" s="21" t="s">
        <v>548</v>
      </c>
      <c r="Q189" s="21">
        <v>2</v>
      </c>
      <c r="R189" s="21">
        <v>4</v>
      </c>
      <c r="S189" s="21" t="s">
        <v>548</v>
      </c>
      <c r="T189" s="21">
        <v>2</v>
      </c>
      <c r="U189" s="21">
        <v>4</v>
      </c>
      <c r="V189" s="21">
        <v>4</v>
      </c>
      <c r="W189" s="21">
        <v>1</v>
      </c>
      <c r="X189" s="6"/>
      <c r="Y189" s="24" t="s">
        <v>462</v>
      </c>
      <c r="Z189" s="21" t="s">
        <v>497</v>
      </c>
      <c r="AA189" s="25">
        <v>1</v>
      </c>
      <c r="AB189" s="25"/>
      <c r="AC189" s="21" t="s">
        <v>246</v>
      </c>
      <c r="AD189" s="21" t="s">
        <v>479</v>
      </c>
      <c r="AE189" s="21" t="s">
        <v>246</v>
      </c>
      <c r="AF189" s="21" t="s">
        <v>248</v>
      </c>
      <c r="AG189" s="21" t="s">
        <v>246</v>
      </c>
      <c r="AH189" s="21" t="s">
        <v>246</v>
      </c>
      <c r="AI189" s="21" t="s">
        <v>246</v>
      </c>
      <c r="AJ189" s="21" t="s">
        <v>246</v>
      </c>
      <c r="AK189" s="21">
        <v>4.24</v>
      </c>
      <c r="AL189" s="6"/>
      <c r="AM189" s="26" t="s">
        <v>250</v>
      </c>
      <c r="AN189" s="26" t="s">
        <v>274</v>
      </c>
      <c r="AO189" s="27">
        <v>2.2400000000000002</v>
      </c>
      <c r="AP189" s="21">
        <v>5.51</v>
      </c>
      <c r="AQ189" s="21">
        <v>7</v>
      </c>
      <c r="AR189" s="21">
        <v>8.34</v>
      </c>
      <c r="AS189" s="21">
        <v>10.73</v>
      </c>
      <c r="AT189" s="21">
        <v>13.64</v>
      </c>
      <c r="AU189" s="21"/>
      <c r="AV189" s="21"/>
      <c r="AW189" s="21"/>
      <c r="AX189" s="28">
        <f t="shared" si="817"/>
        <v>1.4598214285714284</v>
      </c>
      <c r="AY189" s="28">
        <f t="shared" si="818"/>
        <v>0.76776695296636888</v>
      </c>
      <c r="AZ189" s="28">
        <f t="shared" si="819"/>
        <v>0.51939276410746693</v>
      </c>
      <c r="BA189" s="28">
        <f t="shared" ref="BA189:BB189" si="855">LOGEST(AP189:AQ189,AP$5:AQ$5)-1</f>
        <v>0.2704174228675138</v>
      </c>
      <c r="BB189" s="28">
        <f t="shared" si="855"/>
        <v>0.19142857142857173</v>
      </c>
      <c r="BC189" s="28">
        <f t="shared" si="821"/>
        <v>0.23028924048168831</v>
      </c>
      <c r="BD189" s="28">
        <f t="shared" ref="BD189:BF189" si="856">((AP189/AO189)*100)-100</f>
        <v>145.98214285714283</v>
      </c>
      <c r="BE189" s="28">
        <f t="shared" si="856"/>
        <v>27.041742286751358</v>
      </c>
      <c r="BF189" s="28">
        <f t="shared" si="856"/>
        <v>19.142857142857153</v>
      </c>
      <c r="BG189" s="28">
        <f t="shared" si="823"/>
        <v>212.49999999999994</v>
      </c>
      <c r="BH189" s="28">
        <f t="shared" si="824"/>
        <v>272.3214285714285</v>
      </c>
      <c r="BI189" s="28">
        <f t="shared" si="825"/>
        <v>51.361161524500915</v>
      </c>
      <c r="BJ189" s="3">
        <f t="shared" ref="BJ189:BL189" si="857">AP189-AO189</f>
        <v>3.2699999999999996</v>
      </c>
      <c r="BK189" s="3">
        <f t="shared" si="857"/>
        <v>1.4900000000000002</v>
      </c>
      <c r="BL189" s="3">
        <f t="shared" si="857"/>
        <v>1.3399999999999999</v>
      </c>
      <c r="BM189" s="3">
        <f t="shared" si="827"/>
        <v>4.76</v>
      </c>
      <c r="BN189" s="3">
        <f t="shared" si="828"/>
        <v>6.1</v>
      </c>
      <c r="BO189" s="3">
        <f t="shared" si="829"/>
        <v>2.83</v>
      </c>
      <c r="BP189" s="24">
        <v>433.5</v>
      </c>
      <c r="BQ189" s="21">
        <v>392.4</v>
      </c>
      <c r="BR189" s="21">
        <v>343.4</v>
      </c>
      <c r="BS189" s="21"/>
      <c r="BT189" s="21"/>
      <c r="BU189" s="21"/>
      <c r="BV189" s="21"/>
      <c r="BW189" s="24">
        <v>35.4</v>
      </c>
      <c r="BX189" s="21">
        <v>36</v>
      </c>
      <c r="BY189" s="21">
        <v>36</v>
      </c>
      <c r="BZ189" s="21">
        <v>36.4</v>
      </c>
      <c r="CA189" s="21">
        <v>36.4</v>
      </c>
      <c r="CB189" s="21">
        <v>38.4</v>
      </c>
      <c r="CC189" s="21"/>
      <c r="CD189" s="21"/>
      <c r="CE189" s="21"/>
      <c r="CF189" s="6"/>
      <c r="CG189" s="24" t="s">
        <v>1453</v>
      </c>
      <c r="CH189" s="21"/>
      <c r="CI189" s="21"/>
      <c r="CJ189" s="21" t="s">
        <v>1454</v>
      </c>
      <c r="CK189" s="21"/>
      <c r="CL189" s="21"/>
      <c r="CM189" s="21"/>
      <c r="CN189" s="24" t="s">
        <v>1455</v>
      </c>
      <c r="CO189" s="21"/>
      <c r="CP189" s="21"/>
      <c r="CQ189" s="93" t="s">
        <v>331</v>
      </c>
      <c r="CR189" s="21"/>
      <c r="CS189" s="21"/>
      <c r="CT189" s="21"/>
      <c r="CU189" s="24">
        <v>2</v>
      </c>
      <c r="CV189" s="21"/>
      <c r="CW189" s="21"/>
      <c r="CX189" s="21"/>
      <c r="CY189" s="21"/>
      <c r="CZ189" s="21"/>
      <c r="DA189" s="21"/>
      <c r="DB189" s="24" t="s">
        <v>1456</v>
      </c>
      <c r="DC189" s="21"/>
      <c r="DD189" s="21"/>
      <c r="DE189" s="21"/>
      <c r="DF189" s="21"/>
      <c r="DG189" s="21"/>
      <c r="DH189" s="21"/>
      <c r="DI189" s="24" t="s">
        <v>1457</v>
      </c>
      <c r="DJ189" s="21" t="s">
        <v>1457</v>
      </c>
      <c r="DK189" s="21" t="s">
        <v>1457</v>
      </c>
      <c r="DL189" s="21" t="s">
        <v>1457</v>
      </c>
      <c r="DM189" s="21"/>
      <c r="DN189" s="21"/>
      <c r="DO189" s="21"/>
      <c r="DP189" s="26"/>
      <c r="DQ189" s="6"/>
      <c r="DR189" s="24">
        <v>144</v>
      </c>
      <c r="DS189" s="21">
        <v>83.8</v>
      </c>
      <c r="DT189" s="21">
        <v>83.7</v>
      </c>
      <c r="DU189" s="21">
        <v>109.9</v>
      </c>
      <c r="DV189" s="21"/>
      <c r="DW189" s="21"/>
      <c r="DX189" s="21"/>
      <c r="DY189" s="24">
        <v>0.5</v>
      </c>
      <c r="DZ189" s="21">
        <v>0.4</v>
      </c>
      <c r="EA189" s="21">
        <v>0.4</v>
      </c>
      <c r="EB189" s="21">
        <v>0.5</v>
      </c>
      <c r="EC189" s="21"/>
      <c r="ED189" s="21"/>
      <c r="EE189" s="21"/>
      <c r="EF189" s="78">
        <f t="shared" ref="EF189:EI189" si="858">DR189/DY189</f>
        <v>288</v>
      </c>
      <c r="EG189" s="79">
        <f t="shared" si="858"/>
        <v>209.49999999999997</v>
      </c>
      <c r="EH189" s="79">
        <f t="shared" si="858"/>
        <v>209.25</v>
      </c>
      <c r="EI189" s="79">
        <f t="shared" si="858"/>
        <v>219.8</v>
      </c>
      <c r="EJ189" s="79"/>
      <c r="EK189" s="79"/>
      <c r="EL189" s="79"/>
      <c r="EM189" s="24">
        <v>1</v>
      </c>
      <c r="EN189" s="21">
        <v>1</v>
      </c>
      <c r="EO189" s="21">
        <v>1</v>
      </c>
      <c r="EP189" s="21">
        <v>1</v>
      </c>
      <c r="EQ189" s="21"/>
      <c r="ER189" s="21"/>
      <c r="ES189" s="21"/>
      <c r="ET189" s="24">
        <v>322</v>
      </c>
      <c r="EU189" s="21">
        <v>380</v>
      </c>
      <c r="EV189" s="21">
        <v>378</v>
      </c>
      <c r="EW189" s="21">
        <v>372</v>
      </c>
      <c r="EX189" s="21"/>
      <c r="EY189" s="21"/>
      <c r="EZ189" s="21"/>
      <c r="FA189" s="24">
        <v>13.8</v>
      </c>
      <c r="FB189" s="21">
        <v>10.4</v>
      </c>
      <c r="FC189" s="21">
        <v>8</v>
      </c>
      <c r="FD189" s="21">
        <v>8</v>
      </c>
      <c r="FE189" s="21"/>
      <c r="FF189" s="21"/>
      <c r="FG189" s="21"/>
      <c r="FH189" s="24">
        <v>3</v>
      </c>
      <c r="FI189" s="21">
        <v>3</v>
      </c>
      <c r="FJ189" s="21">
        <v>3</v>
      </c>
      <c r="FK189" s="21">
        <v>3</v>
      </c>
      <c r="FL189" s="21"/>
      <c r="FM189" s="21"/>
      <c r="FN189" s="21"/>
      <c r="FO189" s="24">
        <v>71</v>
      </c>
      <c r="FP189" s="21">
        <v>73</v>
      </c>
      <c r="FQ189" s="21">
        <v>69</v>
      </c>
      <c r="FR189" s="21">
        <v>68</v>
      </c>
      <c r="FS189" s="21"/>
      <c r="FT189" s="21"/>
      <c r="FU189" s="21"/>
      <c r="FV189" s="24" t="s">
        <v>1458</v>
      </c>
      <c r="FW189" s="21" t="s">
        <v>1459</v>
      </c>
      <c r="FX189" s="21" t="s">
        <v>1439</v>
      </c>
      <c r="FY189" s="21" t="s">
        <v>859</v>
      </c>
      <c r="FZ189" s="21"/>
      <c r="GA189" s="21"/>
      <c r="GB189" s="21"/>
      <c r="GC189" s="24">
        <v>262</v>
      </c>
      <c r="GD189" s="21">
        <v>238</v>
      </c>
      <c r="GE189" s="21">
        <v>261</v>
      </c>
      <c r="GF189" s="21">
        <v>323</v>
      </c>
      <c r="GG189" s="21"/>
      <c r="GH189" s="21"/>
      <c r="GI189" s="21"/>
      <c r="GJ189" s="24">
        <v>250</v>
      </c>
      <c r="GK189" s="21">
        <v>1060</v>
      </c>
      <c r="GL189" s="21">
        <v>480</v>
      </c>
      <c r="GM189" s="21">
        <v>25</v>
      </c>
      <c r="GN189" s="21"/>
      <c r="GO189" s="21"/>
      <c r="GP189" s="21"/>
      <c r="GQ189" s="6"/>
      <c r="GR189" s="24">
        <v>17</v>
      </c>
      <c r="GS189" s="21">
        <v>90</v>
      </c>
      <c r="GT189" s="24">
        <v>16</v>
      </c>
      <c r="GU189" s="21">
        <v>90</v>
      </c>
      <c r="GV189" s="24">
        <v>16</v>
      </c>
      <c r="GW189" s="21">
        <v>90</v>
      </c>
      <c r="GX189" s="24">
        <v>16</v>
      </c>
      <c r="GY189" s="21">
        <v>90</v>
      </c>
      <c r="GZ189" s="24"/>
      <c r="HA189" s="21"/>
      <c r="HB189" s="24"/>
      <c r="HC189" s="21"/>
      <c r="HD189" s="24"/>
      <c r="HE189" s="21"/>
      <c r="HF189" s="6"/>
      <c r="HG189" s="21">
        <v>71</v>
      </c>
      <c r="HH189" s="21">
        <v>60</v>
      </c>
      <c r="HI189" s="21">
        <v>88</v>
      </c>
      <c r="HJ189" s="21">
        <v>35.4</v>
      </c>
      <c r="HK189" s="21">
        <v>1</v>
      </c>
      <c r="HL189" s="21">
        <v>67.8</v>
      </c>
      <c r="HM189" s="21">
        <v>0.7</v>
      </c>
      <c r="HN189" s="21">
        <v>0</v>
      </c>
      <c r="HO189" s="21">
        <v>71.98</v>
      </c>
      <c r="HP189" s="21">
        <v>28.41</v>
      </c>
      <c r="HQ189" s="21">
        <v>2.1</v>
      </c>
      <c r="HR189" s="21">
        <v>132</v>
      </c>
      <c r="HS189" s="21">
        <v>27.3</v>
      </c>
      <c r="HT189" s="21">
        <v>13.8</v>
      </c>
      <c r="HU189" s="21">
        <v>3</v>
      </c>
      <c r="HV189" s="6"/>
    </row>
    <row r="190" spans="1:239" ht="15.75" customHeight="1" x14ac:dyDescent="0.3">
      <c r="A190" s="51">
        <v>169</v>
      </c>
      <c r="B190" s="21" t="s">
        <v>431</v>
      </c>
      <c r="C190" s="22">
        <v>41473</v>
      </c>
      <c r="D190" s="22">
        <v>41473</v>
      </c>
      <c r="E190" s="21">
        <f t="shared" si="816"/>
        <v>0</v>
      </c>
      <c r="F190" s="21"/>
      <c r="G190" s="21" t="s">
        <v>907</v>
      </c>
      <c r="H190" s="23">
        <v>19563</v>
      </c>
      <c r="I190" s="21">
        <v>60</v>
      </c>
      <c r="J190" s="21">
        <v>185</v>
      </c>
      <c r="K190" s="21">
        <v>80</v>
      </c>
      <c r="L190" s="21" t="s">
        <v>776</v>
      </c>
      <c r="M190" s="21">
        <v>76</v>
      </c>
      <c r="N190" s="21">
        <v>89.7</v>
      </c>
      <c r="O190" s="21">
        <v>3</v>
      </c>
      <c r="P190" s="21" t="s">
        <v>548</v>
      </c>
      <c r="Q190" s="21">
        <v>2</v>
      </c>
      <c r="R190" s="21">
        <v>3</v>
      </c>
      <c r="S190" s="21" t="s">
        <v>548</v>
      </c>
      <c r="T190" s="21">
        <v>2</v>
      </c>
      <c r="U190" s="21">
        <v>2</v>
      </c>
      <c r="V190" s="21">
        <v>2</v>
      </c>
      <c r="W190" s="21">
        <v>0</v>
      </c>
      <c r="X190" s="6"/>
      <c r="Y190" s="24" t="s">
        <v>462</v>
      </c>
      <c r="Z190" s="21" t="s">
        <v>497</v>
      </c>
      <c r="AA190" s="25">
        <v>2</v>
      </c>
      <c r="AB190" s="25" t="s">
        <v>1010</v>
      </c>
      <c r="AC190" s="21" t="s">
        <v>246</v>
      </c>
      <c r="AD190" s="21" t="s">
        <v>247</v>
      </c>
      <c r="AE190" s="21" t="s">
        <v>246</v>
      </c>
      <c r="AF190" s="21" t="s">
        <v>248</v>
      </c>
      <c r="AG190" s="21" t="s">
        <v>246</v>
      </c>
      <c r="AH190" s="21" t="s">
        <v>249</v>
      </c>
      <c r="AI190" s="21" t="s">
        <v>246</v>
      </c>
      <c r="AJ190" s="21" t="s">
        <v>246</v>
      </c>
      <c r="AK190" s="21">
        <v>78.05</v>
      </c>
      <c r="AL190" s="6"/>
      <c r="AM190" s="26" t="s">
        <v>250</v>
      </c>
      <c r="AN190" s="26" t="s">
        <v>1460</v>
      </c>
      <c r="AO190" s="33">
        <v>78.05</v>
      </c>
      <c r="AP190" s="34">
        <v>96.15</v>
      </c>
      <c r="AQ190" s="34">
        <v>101.05</v>
      </c>
      <c r="AR190" s="34">
        <v>251.48</v>
      </c>
      <c r="AS190" s="34">
        <v>361.25</v>
      </c>
      <c r="AT190" s="21"/>
      <c r="AU190" s="21"/>
      <c r="AV190" s="21"/>
      <c r="AW190" s="21"/>
      <c r="AX190" s="28">
        <f t="shared" si="817"/>
        <v>0.23190262652146054</v>
      </c>
      <c r="AY190" s="28">
        <f t="shared" si="818"/>
        <v>0.13784133146047939</v>
      </c>
      <c r="AZ190" s="28">
        <f t="shared" si="819"/>
        <v>0.42757149041835096</v>
      </c>
      <c r="BA190" s="28">
        <f t="shared" ref="BA190:BB190" si="859">LOGEST(AP190:AQ190,AP$5:AQ$5)-1</f>
        <v>5.0962038481539462E-2</v>
      </c>
      <c r="BB190" s="28">
        <f t="shared" si="859"/>
        <v>1.4886689757545786</v>
      </c>
      <c r="BC190" s="28">
        <f t="shared" si="821"/>
        <v>0.61724970856846828</v>
      </c>
      <c r="BD190" s="28">
        <f t="shared" ref="BD190:BF190" si="860">((AP190/AO190)*100)-100</f>
        <v>23.190262652146075</v>
      </c>
      <c r="BE190" s="28">
        <f t="shared" si="860"/>
        <v>5.0962038481539196</v>
      </c>
      <c r="BF190" s="28">
        <f t="shared" si="860"/>
        <v>148.86689757545767</v>
      </c>
      <c r="BG190" s="28">
        <f t="shared" si="823"/>
        <v>29.46828955797568</v>
      </c>
      <c r="BH190" s="28">
        <f t="shared" si="824"/>
        <v>222.20371556694425</v>
      </c>
      <c r="BI190" s="28">
        <f t="shared" si="825"/>
        <v>161.54966198647946</v>
      </c>
      <c r="BJ190" s="3">
        <f t="shared" ref="BJ190:BL190" si="861">AP190-AO190</f>
        <v>18.100000000000009</v>
      </c>
      <c r="BK190" s="3">
        <f t="shared" si="861"/>
        <v>4.8999999999999915</v>
      </c>
      <c r="BL190" s="3">
        <f t="shared" si="861"/>
        <v>150.43</v>
      </c>
      <c r="BM190" s="3">
        <f t="shared" si="827"/>
        <v>23</v>
      </c>
      <c r="BN190" s="3">
        <f t="shared" si="828"/>
        <v>173.43</v>
      </c>
      <c r="BO190" s="3">
        <f t="shared" si="829"/>
        <v>155.32999999999998</v>
      </c>
      <c r="BP190" s="24"/>
      <c r="BQ190" s="21">
        <v>419.8</v>
      </c>
      <c r="BR190" s="21"/>
      <c r="BS190" s="21"/>
      <c r="BT190" s="21"/>
      <c r="BU190" s="21"/>
      <c r="BV190" s="21"/>
      <c r="BW190" s="24">
        <v>38.4</v>
      </c>
      <c r="BX190" s="21">
        <v>39.1</v>
      </c>
      <c r="BY190" s="21">
        <v>39</v>
      </c>
      <c r="BZ190" s="21">
        <v>38.4</v>
      </c>
      <c r="CA190" s="21"/>
      <c r="CB190" s="21"/>
      <c r="CC190" s="21"/>
      <c r="CD190" s="21"/>
      <c r="CE190" s="21"/>
      <c r="CF190" s="6"/>
      <c r="CG190" s="24" t="s">
        <v>1461</v>
      </c>
      <c r="CH190" s="21"/>
      <c r="CI190" s="21"/>
      <c r="CJ190" s="21"/>
      <c r="CK190" s="21"/>
      <c r="CL190" s="21"/>
      <c r="CM190" s="21"/>
      <c r="CN190" s="24" t="s">
        <v>1462</v>
      </c>
      <c r="CO190" s="21"/>
      <c r="CP190" s="21"/>
      <c r="CQ190" s="21"/>
      <c r="CR190" s="21"/>
      <c r="CS190" s="21"/>
      <c r="CT190" s="21"/>
      <c r="CU190" s="24">
        <v>1</v>
      </c>
      <c r="CV190" s="21"/>
      <c r="CW190" s="21"/>
      <c r="CX190" s="21"/>
      <c r="CY190" s="21"/>
      <c r="CZ190" s="21"/>
      <c r="DA190" s="21"/>
      <c r="DB190" s="24" t="s">
        <v>1463</v>
      </c>
      <c r="DC190" s="21"/>
      <c r="DD190" s="21"/>
      <c r="DE190" s="21"/>
      <c r="DF190" s="21"/>
      <c r="DG190" s="21"/>
      <c r="DH190" s="21"/>
      <c r="DI190" s="24" t="s">
        <v>948</v>
      </c>
      <c r="DJ190" s="21" t="s">
        <v>1464</v>
      </c>
      <c r="DK190" s="21"/>
      <c r="DL190" s="21"/>
      <c r="DM190" s="21"/>
      <c r="DN190" s="21"/>
      <c r="DO190" s="21"/>
      <c r="DP190" s="26"/>
      <c r="DQ190" s="6"/>
      <c r="DR190" s="24">
        <v>67.7</v>
      </c>
      <c r="DS190" s="21">
        <v>124.4</v>
      </c>
      <c r="DT190" s="21"/>
      <c r="DU190" s="21"/>
      <c r="DV190" s="21"/>
      <c r="DW190" s="21"/>
      <c r="DX190" s="21"/>
      <c r="DY190" s="24">
        <v>0.7</v>
      </c>
      <c r="DZ190" s="21">
        <v>0.8</v>
      </c>
      <c r="EA190" s="21"/>
      <c r="EB190" s="21"/>
      <c r="EC190" s="21"/>
      <c r="ED190" s="21"/>
      <c r="EE190" s="21"/>
      <c r="EF190" s="78">
        <f t="shared" ref="EF190:EG190" si="862">DR190/DY190</f>
        <v>96.714285714285722</v>
      </c>
      <c r="EG190" s="79">
        <f t="shared" si="862"/>
        <v>155.5</v>
      </c>
      <c r="EH190" s="79"/>
      <c r="EI190" s="79"/>
      <c r="EJ190" s="79"/>
      <c r="EK190" s="79"/>
      <c r="EL190" s="79"/>
      <c r="EM190" s="24">
        <v>0</v>
      </c>
      <c r="EN190" s="21">
        <v>1</v>
      </c>
      <c r="EO190" s="21"/>
      <c r="EP190" s="21"/>
      <c r="EQ190" s="21"/>
      <c r="ER190" s="21"/>
      <c r="ES190" s="21"/>
      <c r="ET190" s="24">
        <v>5</v>
      </c>
      <c r="EU190" s="21">
        <v>2</v>
      </c>
      <c r="EV190" s="21"/>
      <c r="EW190" s="21"/>
      <c r="EX190" s="21"/>
      <c r="EY190" s="21"/>
      <c r="EZ190" s="21"/>
      <c r="FA190" s="24">
        <v>85.7</v>
      </c>
      <c r="FB190" s="21">
        <v>118.5</v>
      </c>
      <c r="FC190" s="21"/>
      <c r="FD190" s="21"/>
      <c r="FE190" s="21"/>
      <c r="FF190" s="21"/>
      <c r="FG190" s="21"/>
      <c r="FH190" s="24">
        <v>15</v>
      </c>
      <c r="FI190" s="21">
        <v>7</v>
      </c>
      <c r="FJ190" s="21"/>
      <c r="FK190" s="21"/>
      <c r="FL190" s="21"/>
      <c r="FM190" s="21"/>
      <c r="FN190" s="21"/>
      <c r="FO190" s="24">
        <v>67</v>
      </c>
      <c r="FP190" s="21">
        <v>68</v>
      </c>
      <c r="FQ190" s="21"/>
      <c r="FR190" s="21"/>
      <c r="FS190" s="21"/>
      <c r="FT190" s="21"/>
      <c r="FU190" s="21"/>
      <c r="FV190" s="24" t="s">
        <v>1237</v>
      </c>
      <c r="FW190" s="21" t="s">
        <v>1465</v>
      </c>
      <c r="FX190" s="21"/>
      <c r="FY190" s="21"/>
      <c r="FZ190" s="21"/>
      <c r="GA190" s="21"/>
      <c r="GB190" s="21"/>
      <c r="GC190" s="24">
        <v>134</v>
      </c>
      <c r="GD190" s="21">
        <v>196</v>
      </c>
      <c r="GE190" s="21"/>
      <c r="GF190" s="21"/>
      <c r="GG190" s="21"/>
      <c r="GH190" s="21"/>
      <c r="GI190" s="21"/>
      <c r="GJ190" s="24">
        <v>2540</v>
      </c>
      <c r="GK190" s="21">
        <v>310</v>
      </c>
      <c r="GL190" s="21"/>
      <c r="GM190" s="21"/>
      <c r="GN190" s="21"/>
      <c r="GO190" s="21"/>
      <c r="GP190" s="21"/>
      <c r="GQ190" s="6"/>
      <c r="GR190" s="24">
        <v>17</v>
      </c>
      <c r="GS190" s="21">
        <v>90</v>
      </c>
      <c r="GT190" s="24">
        <v>21</v>
      </c>
      <c r="GU190" s="21">
        <v>90</v>
      </c>
      <c r="GV190" s="24"/>
      <c r="GW190" s="21"/>
      <c r="GX190" s="24"/>
      <c r="GY190" s="21"/>
      <c r="GZ190" s="24"/>
      <c r="HA190" s="21"/>
      <c r="HB190" s="24"/>
      <c r="HC190" s="21"/>
      <c r="HD190" s="24"/>
      <c r="HE190" s="21"/>
      <c r="HF190" s="6"/>
      <c r="HG190" s="21">
        <v>60</v>
      </c>
      <c r="HH190" s="21">
        <v>151</v>
      </c>
      <c r="HI190" s="21">
        <v>78</v>
      </c>
      <c r="HJ190" s="21">
        <v>39.9</v>
      </c>
      <c r="HK190" s="21">
        <v>1</v>
      </c>
      <c r="HL190" s="21">
        <v>63.5</v>
      </c>
      <c r="HM190" s="21">
        <v>1</v>
      </c>
      <c r="HN190" s="21">
        <v>20</v>
      </c>
      <c r="HO190" s="21">
        <v>62.18</v>
      </c>
      <c r="HP190" s="21">
        <v>111.13</v>
      </c>
      <c r="HQ190" s="21">
        <v>2.86</v>
      </c>
      <c r="HR190" s="21">
        <v>142.9</v>
      </c>
      <c r="HS190" s="21">
        <v>18</v>
      </c>
      <c r="HT190" s="21">
        <v>118.5</v>
      </c>
      <c r="HU190" s="21">
        <v>15</v>
      </c>
      <c r="HV190" s="6"/>
    </row>
    <row r="191" spans="1:239" ht="15.75" customHeight="1" x14ac:dyDescent="0.3">
      <c r="A191" s="7">
        <v>170</v>
      </c>
      <c r="B191" s="42" t="s">
        <v>874</v>
      </c>
      <c r="C191" s="43">
        <v>41470</v>
      </c>
      <c r="D191" s="43">
        <v>41470</v>
      </c>
      <c r="E191" s="21">
        <f t="shared" si="816"/>
        <v>0</v>
      </c>
      <c r="F191" s="42" t="s">
        <v>240</v>
      </c>
      <c r="G191" s="42" t="s">
        <v>440</v>
      </c>
      <c r="H191" s="44">
        <v>20144</v>
      </c>
      <c r="I191" s="42">
        <v>58</v>
      </c>
      <c r="J191" s="42">
        <v>165</v>
      </c>
      <c r="K191" s="42">
        <v>65</v>
      </c>
      <c r="L191" s="42" t="s">
        <v>1466</v>
      </c>
      <c r="M191" s="42">
        <v>41</v>
      </c>
      <c r="N191" s="42">
        <v>26.6</v>
      </c>
      <c r="O191" s="42">
        <v>5</v>
      </c>
      <c r="P191" s="42" t="s">
        <v>512</v>
      </c>
      <c r="Q191" s="42">
        <v>1</v>
      </c>
      <c r="R191" s="42">
        <v>5</v>
      </c>
      <c r="S191" s="42" t="s">
        <v>512</v>
      </c>
      <c r="T191" s="42">
        <v>1</v>
      </c>
      <c r="U191" s="42">
        <v>0</v>
      </c>
      <c r="V191" s="42">
        <v>0</v>
      </c>
      <c r="W191" s="42">
        <v>0</v>
      </c>
      <c r="X191" s="6"/>
      <c r="Y191" s="45" t="s">
        <v>462</v>
      </c>
      <c r="Z191" s="42" t="s">
        <v>497</v>
      </c>
      <c r="AA191" s="46">
        <v>2</v>
      </c>
      <c r="AB191" s="46" t="s">
        <v>331</v>
      </c>
      <c r="AC191" s="42" t="s">
        <v>249</v>
      </c>
      <c r="AD191" s="42"/>
      <c r="AE191" s="42" t="s">
        <v>249</v>
      </c>
      <c r="AF191" s="42"/>
      <c r="AG191" s="42" t="s">
        <v>249</v>
      </c>
      <c r="AH191" s="42" t="s">
        <v>249</v>
      </c>
      <c r="AI191" s="42" t="s">
        <v>249</v>
      </c>
      <c r="AJ191" s="42" t="s">
        <v>246</v>
      </c>
      <c r="AK191" s="42">
        <v>10.44</v>
      </c>
      <c r="AL191" s="6"/>
      <c r="AM191" s="48" t="s">
        <v>350</v>
      </c>
      <c r="AN191" s="48"/>
      <c r="AO191" s="27">
        <v>10.94</v>
      </c>
      <c r="AP191" s="21">
        <v>9.98</v>
      </c>
      <c r="AQ191" s="21">
        <v>8.27</v>
      </c>
      <c r="AR191" s="21">
        <v>7.79</v>
      </c>
      <c r="AS191" s="21">
        <v>7.17</v>
      </c>
      <c r="AT191" s="21">
        <v>5.9</v>
      </c>
      <c r="AU191" s="21">
        <v>5.8</v>
      </c>
      <c r="AV191" s="21"/>
      <c r="AW191" s="21"/>
      <c r="AX191" s="28">
        <f t="shared" si="817"/>
        <v>-8.7751371115173504E-2</v>
      </c>
      <c r="AY191" s="28">
        <f t="shared" si="818"/>
        <v>-0.13055103710112859</v>
      </c>
      <c r="AZ191" s="28">
        <f t="shared" si="819"/>
        <v>-0.11367390164753399</v>
      </c>
      <c r="BA191" s="28">
        <f t="shared" ref="BA191:BB191" si="863">LOGEST(AP191:AQ191,AP$5:AQ$5)-1</f>
        <v>-0.17134268537074193</v>
      </c>
      <c r="BB191" s="28">
        <f t="shared" si="863"/>
        <v>-5.8041112454655264E-2</v>
      </c>
      <c r="BC191" s="28">
        <f t="shared" si="821"/>
        <v>-0.11650629756376374</v>
      </c>
      <c r="BD191" s="28">
        <f t="shared" ref="BD191:BF191" si="864">((AP191/AO191)*100)-100</f>
        <v>-8.7751371115173669</v>
      </c>
      <c r="BE191" s="28">
        <f t="shared" si="864"/>
        <v>-17.134268537074163</v>
      </c>
      <c r="BF191" s="28">
        <f t="shared" si="864"/>
        <v>-5.8041112454655348</v>
      </c>
      <c r="BG191" s="28">
        <f t="shared" si="823"/>
        <v>-24.405850091407672</v>
      </c>
      <c r="BH191" s="28">
        <f t="shared" si="824"/>
        <v>-28.793418647166362</v>
      </c>
      <c r="BI191" s="28">
        <f t="shared" si="825"/>
        <v>-21.943887775551104</v>
      </c>
      <c r="BJ191" s="3">
        <f t="shared" ref="BJ191:BL191" si="865">AP191-AO191</f>
        <v>-0.95999999999999908</v>
      </c>
      <c r="BK191" s="3">
        <f t="shared" si="865"/>
        <v>-1.7100000000000009</v>
      </c>
      <c r="BL191" s="3">
        <f t="shared" si="865"/>
        <v>-0.47999999999999954</v>
      </c>
      <c r="BM191" s="3">
        <f t="shared" si="827"/>
        <v>-2.67</v>
      </c>
      <c r="BN191" s="3">
        <f t="shared" si="828"/>
        <v>-3.1499999999999995</v>
      </c>
      <c r="BO191" s="3">
        <f t="shared" si="829"/>
        <v>-2.1900000000000004</v>
      </c>
      <c r="BP191" s="45">
        <v>46.2</v>
      </c>
      <c r="BQ191" s="42">
        <v>21.6</v>
      </c>
      <c r="BR191" s="42">
        <v>14.6</v>
      </c>
      <c r="BS191" s="42">
        <v>6.3</v>
      </c>
      <c r="BT191" s="42">
        <v>2.8</v>
      </c>
      <c r="BU191" s="42"/>
      <c r="BV191" s="42"/>
      <c r="BW191" s="45">
        <v>36.9</v>
      </c>
      <c r="BX191" s="42">
        <v>36</v>
      </c>
      <c r="BY191" s="42">
        <v>36</v>
      </c>
      <c r="BZ191" s="42">
        <v>36</v>
      </c>
      <c r="CA191" s="42">
        <v>36</v>
      </c>
      <c r="CB191" s="42">
        <v>35.9</v>
      </c>
      <c r="CC191" s="42">
        <v>36</v>
      </c>
      <c r="CD191" s="42"/>
      <c r="CE191" s="42"/>
      <c r="CF191" s="6"/>
      <c r="CG191" s="45" t="s">
        <v>1467</v>
      </c>
      <c r="CH191" s="42"/>
      <c r="CI191" s="42"/>
      <c r="CJ191" s="42"/>
      <c r="CK191" s="42"/>
      <c r="CL191" s="42"/>
      <c r="CM191" s="42"/>
      <c r="CN191" s="45" t="s">
        <v>331</v>
      </c>
      <c r="CO191" s="42"/>
      <c r="CP191" s="42"/>
      <c r="CQ191" s="42"/>
      <c r="CR191" s="42"/>
      <c r="CS191" s="42"/>
      <c r="CT191" s="42"/>
      <c r="CU191" s="45">
        <v>2</v>
      </c>
      <c r="CV191" s="42"/>
      <c r="CW191" s="42"/>
      <c r="CX191" s="42"/>
      <c r="CY191" s="42"/>
      <c r="CZ191" s="42"/>
      <c r="DA191" s="42"/>
      <c r="DB191" s="45" t="s">
        <v>331</v>
      </c>
      <c r="DC191" s="42"/>
      <c r="DD191" s="42"/>
      <c r="DE191" s="42"/>
      <c r="DF191" s="42"/>
      <c r="DG191" s="42"/>
      <c r="DH191" s="42"/>
      <c r="DI191" s="45" t="s">
        <v>585</v>
      </c>
      <c r="DJ191" s="42" t="s">
        <v>585</v>
      </c>
      <c r="DK191" s="42" t="s">
        <v>585</v>
      </c>
      <c r="DL191" s="42" t="s">
        <v>585</v>
      </c>
      <c r="DM191" s="42" t="s">
        <v>585</v>
      </c>
      <c r="DN191" s="42"/>
      <c r="DO191" s="42"/>
      <c r="DP191" s="48" t="s">
        <v>607</v>
      </c>
      <c r="DQ191" s="6"/>
      <c r="DR191" s="45">
        <v>120.2</v>
      </c>
      <c r="DS191" s="42">
        <v>68</v>
      </c>
      <c r="DT191" s="42">
        <v>64.3</v>
      </c>
      <c r="DU191" s="42">
        <v>60.5</v>
      </c>
      <c r="DV191" s="42">
        <v>69</v>
      </c>
      <c r="DW191" s="42"/>
      <c r="DX191" s="42"/>
      <c r="DY191" s="45">
        <v>0.4</v>
      </c>
      <c r="DZ191" s="42">
        <v>0.4</v>
      </c>
      <c r="EA191" s="42">
        <v>0.4</v>
      </c>
      <c r="EB191" s="42">
        <v>0.4</v>
      </c>
      <c r="EC191" s="42">
        <v>0.4</v>
      </c>
      <c r="ED191" s="42"/>
      <c r="EE191" s="42"/>
      <c r="EF191" s="78">
        <f t="shared" ref="EF191:EJ191" si="866">DR191/DY191</f>
        <v>300.5</v>
      </c>
      <c r="EG191" s="79">
        <f t="shared" si="866"/>
        <v>170</v>
      </c>
      <c r="EH191" s="79">
        <f t="shared" si="866"/>
        <v>160.74999999999997</v>
      </c>
      <c r="EI191" s="79">
        <f t="shared" si="866"/>
        <v>151.25</v>
      </c>
      <c r="EJ191" s="79">
        <f t="shared" si="866"/>
        <v>172.5</v>
      </c>
      <c r="EK191" s="79"/>
      <c r="EL191" s="79"/>
      <c r="EM191" s="45">
        <v>0</v>
      </c>
      <c r="EN191" s="42">
        <v>0</v>
      </c>
      <c r="EO191" s="42">
        <v>0</v>
      </c>
      <c r="EP191" s="42">
        <v>0</v>
      </c>
      <c r="EQ191" s="42">
        <v>0</v>
      </c>
      <c r="ER191" s="42"/>
      <c r="ES191" s="42"/>
      <c r="ET191" s="45">
        <v>184</v>
      </c>
      <c r="EU191" s="42">
        <v>152</v>
      </c>
      <c r="EV191" s="42">
        <v>143</v>
      </c>
      <c r="EW191" s="42">
        <v>151</v>
      </c>
      <c r="EX191" s="42">
        <v>161</v>
      </c>
      <c r="EY191" s="42"/>
      <c r="EZ191" s="42"/>
      <c r="FA191" s="45">
        <v>9.5</v>
      </c>
      <c r="FB191" s="42">
        <v>6.1</v>
      </c>
      <c r="FC191" s="42">
        <v>6.6</v>
      </c>
      <c r="FD191" s="42">
        <v>8</v>
      </c>
      <c r="FE191" s="42">
        <v>8</v>
      </c>
      <c r="FF191" s="42"/>
      <c r="FG191" s="42"/>
      <c r="FH191" s="45">
        <v>15</v>
      </c>
      <c r="FI191" s="42">
        <v>15</v>
      </c>
      <c r="FJ191" s="42">
        <v>15</v>
      </c>
      <c r="FK191" s="42">
        <v>15</v>
      </c>
      <c r="FL191" s="42">
        <v>15</v>
      </c>
      <c r="FM191" s="42"/>
      <c r="FN191" s="42"/>
      <c r="FO191" s="45">
        <v>87</v>
      </c>
      <c r="FP191" s="42">
        <v>89</v>
      </c>
      <c r="FQ191" s="42">
        <v>81</v>
      </c>
      <c r="FR191" s="42">
        <v>91</v>
      </c>
      <c r="FS191" s="42">
        <v>107</v>
      </c>
      <c r="FT191" s="42"/>
      <c r="FU191" s="42"/>
      <c r="FV191" s="45">
        <v>0</v>
      </c>
      <c r="FW191" s="42">
        <v>0</v>
      </c>
      <c r="FX191" s="42">
        <v>0</v>
      </c>
      <c r="FY191" s="42">
        <v>0</v>
      </c>
      <c r="FZ191" s="42">
        <v>0</v>
      </c>
      <c r="GA191" s="42"/>
      <c r="GB191" s="42"/>
      <c r="GC191" s="45">
        <v>77</v>
      </c>
      <c r="GD191" s="42">
        <v>63</v>
      </c>
      <c r="GE191" s="42">
        <v>53</v>
      </c>
      <c r="GF191" s="42">
        <v>53</v>
      </c>
      <c r="GG191" s="42">
        <v>53</v>
      </c>
      <c r="GH191" s="42"/>
      <c r="GI191" s="42"/>
      <c r="GJ191" s="45">
        <v>1040</v>
      </c>
      <c r="GK191" s="42">
        <v>1060</v>
      </c>
      <c r="GL191" s="42">
        <v>3530</v>
      </c>
      <c r="GM191" s="42">
        <v>2070</v>
      </c>
      <c r="GN191" s="42">
        <v>2400</v>
      </c>
      <c r="GO191" s="42"/>
      <c r="GP191" s="42"/>
      <c r="GQ191" s="6"/>
      <c r="GR191" s="45">
        <v>9</v>
      </c>
      <c r="GS191" s="42">
        <v>18</v>
      </c>
      <c r="GT191" s="45">
        <v>9</v>
      </c>
      <c r="GU191" s="42">
        <v>18</v>
      </c>
      <c r="GV191" s="45">
        <v>10</v>
      </c>
      <c r="GW191" s="42">
        <v>45</v>
      </c>
      <c r="GX191" s="45">
        <v>9</v>
      </c>
      <c r="GY191" s="42">
        <v>18</v>
      </c>
      <c r="GZ191" s="45">
        <v>9</v>
      </c>
      <c r="HA191" s="42">
        <v>18</v>
      </c>
      <c r="HB191" s="45"/>
      <c r="HC191" s="42"/>
      <c r="HD191" s="45"/>
      <c r="HE191" s="42"/>
      <c r="HF191" s="6"/>
      <c r="HG191" s="42">
        <v>58</v>
      </c>
      <c r="HH191" s="42">
        <v>73</v>
      </c>
      <c r="HI191" s="42">
        <v>84</v>
      </c>
      <c r="HJ191" s="42">
        <v>36.9</v>
      </c>
      <c r="HK191" s="42">
        <v>2</v>
      </c>
      <c r="HL191" s="42">
        <v>68</v>
      </c>
      <c r="HM191" s="42">
        <v>0.4</v>
      </c>
      <c r="HN191" s="42">
        <v>15</v>
      </c>
      <c r="HO191" s="42">
        <v>16.52</v>
      </c>
      <c r="HP191" s="42">
        <v>8</v>
      </c>
      <c r="HQ191" s="42">
        <v>2</v>
      </c>
      <c r="HR191" s="42">
        <v>144</v>
      </c>
      <c r="HS191" s="42">
        <v>38</v>
      </c>
      <c r="HT191" s="42">
        <v>9.5</v>
      </c>
      <c r="HU191" s="42">
        <v>15</v>
      </c>
      <c r="HV191" s="6"/>
    </row>
    <row r="192" spans="1:239" ht="15.75" customHeight="1" x14ac:dyDescent="0.3">
      <c r="A192" s="86"/>
      <c r="B192" s="86"/>
      <c r="C192" s="94"/>
      <c r="D192" s="94"/>
      <c r="E192" s="14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95"/>
      <c r="Y192" s="86"/>
      <c r="Z192" s="86"/>
      <c r="AA192" s="86"/>
      <c r="AB192" s="86"/>
      <c r="AC192" s="86"/>
      <c r="AD192" s="86"/>
      <c r="AE192" s="86"/>
      <c r="AF192" s="86"/>
      <c r="AG192" s="86"/>
      <c r="AH192" s="86"/>
      <c r="AI192" s="86"/>
      <c r="AJ192" s="86"/>
      <c r="AK192" s="86"/>
      <c r="AL192" s="95"/>
      <c r="AM192" s="86"/>
      <c r="AN192" s="86"/>
      <c r="AX192" s="36"/>
      <c r="AY192" s="36"/>
      <c r="AZ192" s="36"/>
      <c r="BA192" s="36"/>
      <c r="BB192" s="36"/>
      <c r="BC192" s="36"/>
      <c r="BD192" s="36"/>
      <c r="BE192" s="36"/>
      <c r="BF192" s="36"/>
      <c r="BG192" s="36"/>
      <c r="BH192" s="36"/>
      <c r="BI192" s="36"/>
      <c r="BJ192" s="14"/>
      <c r="BK192" s="14"/>
      <c r="BL192" s="14"/>
      <c r="BM192" s="14"/>
      <c r="BN192" s="14"/>
      <c r="BO192" s="14"/>
      <c r="BP192" s="86"/>
      <c r="BQ192" s="86"/>
      <c r="BR192" s="86"/>
      <c r="BS192" s="86"/>
      <c r="BT192" s="86"/>
      <c r="BU192" s="86"/>
      <c r="BV192" s="86"/>
      <c r="BW192" s="86"/>
      <c r="BX192" s="86"/>
      <c r="BY192" s="86"/>
      <c r="BZ192" s="86"/>
      <c r="CA192" s="86"/>
      <c r="CB192" s="86"/>
      <c r="CC192" s="86"/>
      <c r="CD192" s="86"/>
      <c r="CE192" s="86"/>
      <c r="CF192" s="95"/>
      <c r="CG192" s="86"/>
      <c r="CH192" s="86"/>
      <c r="CI192" s="86"/>
      <c r="CJ192" s="86"/>
      <c r="CK192" s="86"/>
      <c r="CL192" s="86"/>
      <c r="CM192" s="86"/>
      <c r="CN192" s="86"/>
      <c r="CO192" s="86"/>
      <c r="CP192" s="86"/>
      <c r="CQ192" s="86"/>
      <c r="CR192" s="86"/>
      <c r="CS192" s="86"/>
      <c r="CT192" s="86"/>
      <c r="CU192" s="86"/>
      <c r="CV192" s="86"/>
      <c r="CW192" s="86"/>
      <c r="CX192" s="86"/>
      <c r="CY192" s="86"/>
      <c r="CZ192" s="86"/>
      <c r="DA192" s="86"/>
      <c r="DB192" s="86"/>
      <c r="DC192" s="86"/>
      <c r="DD192" s="86"/>
      <c r="DE192" s="86"/>
      <c r="DF192" s="86"/>
      <c r="DG192" s="86"/>
      <c r="DH192" s="86"/>
      <c r="DI192" s="86"/>
      <c r="DJ192" s="86"/>
      <c r="DK192" s="86"/>
      <c r="DL192" s="86"/>
      <c r="DM192" s="86"/>
      <c r="DN192" s="86"/>
      <c r="DO192" s="86"/>
      <c r="DP192" s="86"/>
      <c r="DQ192" s="95"/>
      <c r="DR192" s="86"/>
      <c r="DS192" s="86"/>
      <c r="DT192" s="86"/>
      <c r="DU192" s="86"/>
      <c r="DV192" s="86"/>
      <c r="DW192" s="86"/>
      <c r="DX192" s="86"/>
      <c r="DY192" s="86"/>
      <c r="DZ192" s="86"/>
      <c r="EA192" s="86"/>
      <c r="EB192" s="86"/>
      <c r="EC192" s="86"/>
      <c r="ED192" s="86"/>
      <c r="EE192" s="86"/>
      <c r="EF192" s="96"/>
      <c r="EG192" s="96"/>
      <c r="EH192" s="96"/>
      <c r="EI192" s="96"/>
      <c r="EJ192" s="96"/>
      <c r="EK192" s="96"/>
      <c r="EL192" s="96"/>
      <c r="EM192" s="86"/>
      <c r="EN192" s="86"/>
      <c r="EO192" s="86"/>
      <c r="EP192" s="86"/>
      <c r="EQ192" s="86"/>
      <c r="ER192" s="86"/>
      <c r="ES192" s="86"/>
      <c r="ET192" s="86"/>
      <c r="EU192" s="86"/>
      <c r="EV192" s="86"/>
      <c r="EW192" s="86"/>
      <c r="EX192" s="86"/>
      <c r="EY192" s="86"/>
      <c r="EZ192" s="86"/>
      <c r="FA192" s="86"/>
      <c r="FB192" s="86"/>
      <c r="FC192" s="86"/>
      <c r="FD192" s="86"/>
      <c r="FE192" s="86"/>
      <c r="FF192" s="86"/>
      <c r="FG192" s="86"/>
      <c r="FH192" s="86"/>
      <c r="FI192" s="86"/>
      <c r="FJ192" s="86"/>
      <c r="FK192" s="86"/>
      <c r="FL192" s="86"/>
      <c r="FM192" s="86"/>
      <c r="FN192" s="86"/>
      <c r="FO192" s="86"/>
      <c r="FP192" s="86"/>
      <c r="FQ192" s="86"/>
      <c r="FR192" s="86"/>
      <c r="FS192" s="86"/>
      <c r="FT192" s="86"/>
      <c r="FU192" s="86"/>
      <c r="FV192" s="86"/>
      <c r="FW192" s="86"/>
      <c r="FX192" s="86"/>
      <c r="FY192" s="86"/>
      <c r="FZ192" s="86"/>
      <c r="GA192" s="86"/>
      <c r="GB192" s="86"/>
      <c r="GC192" s="86"/>
      <c r="GD192" s="86"/>
      <c r="GE192" s="86"/>
      <c r="GF192" s="86"/>
      <c r="GG192" s="86"/>
      <c r="GH192" s="86"/>
      <c r="GI192" s="86"/>
      <c r="GJ192" s="86"/>
      <c r="GK192" s="86"/>
      <c r="GL192" s="86"/>
      <c r="GM192" s="86"/>
      <c r="GN192" s="86"/>
      <c r="GO192" s="86"/>
      <c r="GP192" s="86"/>
      <c r="GQ192" s="95"/>
      <c r="GR192" s="86"/>
      <c r="GS192" s="86"/>
      <c r="GT192" s="86"/>
      <c r="GU192" s="86"/>
      <c r="GV192" s="86"/>
      <c r="GW192" s="86"/>
      <c r="GX192" s="86"/>
      <c r="GY192" s="86"/>
      <c r="GZ192" s="86"/>
      <c r="HA192" s="86"/>
      <c r="HB192" s="86"/>
      <c r="HC192" s="86"/>
      <c r="HD192" s="86"/>
      <c r="HE192" s="86"/>
      <c r="HF192" s="95"/>
      <c r="HG192" s="86"/>
      <c r="HH192" s="86"/>
      <c r="HI192" s="86"/>
      <c r="HJ192" s="86"/>
      <c r="HK192" s="86"/>
      <c r="HL192" s="86"/>
      <c r="HM192" s="86"/>
      <c r="HN192" s="86"/>
      <c r="HO192" s="86"/>
      <c r="HP192" s="86"/>
      <c r="HQ192" s="86"/>
      <c r="HR192" s="86"/>
      <c r="HS192" s="86"/>
      <c r="HT192" s="86"/>
      <c r="HU192" s="86"/>
      <c r="HV192" s="95"/>
      <c r="HW192" s="92"/>
      <c r="HX192" s="92"/>
      <c r="HY192" s="92"/>
      <c r="HZ192" s="92"/>
      <c r="IA192" s="92"/>
      <c r="IB192" s="92"/>
      <c r="IC192" s="92"/>
      <c r="ID192" s="92"/>
      <c r="IE192" s="92"/>
    </row>
    <row r="193" spans="1:239" ht="15.75" customHeight="1" x14ac:dyDescent="0.3">
      <c r="A193" s="51">
        <v>171</v>
      </c>
      <c r="B193" s="52" t="s">
        <v>874</v>
      </c>
      <c r="C193" s="53">
        <v>41471</v>
      </c>
      <c r="D193" s="53">
        <v>41472</v>
      </c>
      <c r="E193" s="21">
        <f t="shared" ref="E193:E202" si="867">D193-C193</f>
        <v>1</v>
      </c>
      <c r="F193" s="52" t="s">
        <v>240</v>
      </c>
      <c r="G193" s="52" t="s">
        <v>324</v>
      </c>
      <c r="H193" s="54">
        <v>14321</v>
      </c>
      <c r="I193" s="52">
        <v>74</v>
      </c>
      <c r="J193" s="52">
        <v>172</v>
      </c>
      <c r="K193" s="52">
        <v>60</v>
      </c>
      <c r="L193" s="52" t="s">
        <v>1468</v>
      </c>
      <c r="M193" s="52">
        <v>59</v>
      </c>
      <c r="N193" s="52">
        <v>66</v>
      </c>
      <c r="O193" s="52">
        <v>7</v>
      </c>
      <c r="P193" s="52" t="s">
        <v>547</v>
      </c>
      <c r="Q193" s="52">
        <v>1</v>
      </c>
      <c r="R193" s="52">
        <v>9</v>
      </c>
      <c r="S193" s="52" t="s">
        <v>272</v>
      </c>
      <c r="T193" s="52">
        <v>1</v>
      </c>
      <c r="U193" s="52">
        <v>1</v>
      </c>
      <c r="V193" s="52">
        <v>2</v>
      </c>
      <c r="W193" s="52">
        <v>0</v>
      </c>
      <c r="X193" s="6"/>
      <c r="Y193" s="55" t="s">
        <v>513</v>
      </c>
      <c r="Z193" s="52" t="s">
        <v>549</v>
      </c>
      <c r="AA193" s="56">
        <v>1</v>
      </c>
      <c r="AB193" s="56"/>
      <c r="AC193" s="52" t="s">
        <v>246</v>
      </c>
      <c r="AD193" s="52" t="s">
        <v>247</v>
      </c>
      <c r="AE193" s="52" t="s">
        <v>249</v>
      </c>
      <c r="AF193" s="52"/>
      <c r="AG193" s="52" t="s">
        <v>249</v>
      </c>
      <c r="AH193" s="52" t="s">
        <v>249</v>
      </c>
      <c r="AI193" s="52" t="s">
        <v>246</v>
      </c>
      <c r="AJ193" s="52" t="s">
        <v>246</v>
      </c>
      <c r="AK193" s="52">
        <v>3.12</v>
      </c>
      <c r="AL193" s="6"/>
      <c r="AM193" s="57" t="s">
        <v>250</v>
      </c>
      <c r="AN193" s="57" t="s">
        <v>274</v>
      </c>
      <c r="AO193" s="27">
        <v>2.12</v>
      </c>
      <c r="AP193" s="21">
        <v>4.29</v>
      </c>
      <c r="AQ193" s="21">
        <v>5.1100000000000003</v>
      </c>
      <c r="AR193" s="21">
        <v>4</v>
      </c>
      <c r="AS193" s="21">
        <v>3.11</v>
      </c>
      <c r="AT193" s="21">
        <v>2</v>
      </c>
      <c r="AU193" s="21">
        <v>1.28</v>
      </c>
      <c r="AV193" s="21">
        <v>0.41</v>
      </c>
      <c r="AW193" s="21"/>
      <c r="AX193" s="28">
        <f t="shared" ref="AX193:AX198" si="868">LOGEST(AO193:AP193,AO$5:AP$5)-1</f>
        <v>1.0235849056603774</v>
      </c>
      <c r="AY193" s="28">
        <f t="shared" ref="AY193:AY198" si="869">LOGEST(AO193:AQ193,AO$5:AQ$5)-1</f>
        <v>0.55253900385483568</v>
      </c>
      <c r="AZ193" s="28">
        <f t="shared" ref="AZ193:AZ198" si="870">LOGEST(AO193:AR193,AO$5:AR$5)-1</f>
        <v>0.23115745700788048</v>
      </c>
      <c r="BA193" s="28">
        <f t="shared" ref="BA193:BB193" si="871">LOGEST(AP193:AQ193,AP$5:AQ$5)-1</f>
        <v>0.19114219114219111</v>
      </c>
      <c r="BB193" s="28">
        <f t="shared" si="871"/>
        <v>-0.21722113502935425</v>
      </c>
      <c r="BC193" s="28">
        <f t="shared" ref="BC193:BC198" si="872">LOGEST(AP193:AR193,AP$5:AR$5)-1</f>
        <v>-3.4390900829464832E-2</v>
      </c>
      <c r="BD193" s="28">
        <f t="shared" ref="BD193:BF193" si="873">((AP193/AO193)*100)-100</f>
        <v>102.35849056603774</v>
      </c>
      <c r="BE193" s="28">
        <f t="shared" si="873"/>
        <v>19.114219114219111</v>
      </c>
      <c r="BF193" s="28">
        <f t="shared" si="873"/>
        <v>-21.722113502935429</v>
      </c>
      <c r="BG193" s="28">
        <f t="shared" ref="BG193:BG198" si="874">((AQ193/AO193)*100)-100</f>
        <v>141.03773584905662</v>
      </c>
      <c r="BH193" s="28">
        <f t="shared" ref="BH193:BH198" si="875">((AR193/AO193)*100)-100</f>
        <v>88.679245283018844</v>
      </c>
      <c r="BI193" s="28">
        <f t="shared" ref="BI193:BI198" si="876">((AR193/AP193)*100)-100</f>
        <v>-6.7599067599067695</v>
      </c>
      <c r="BJ193" s="3">
        <f t="shared" ref="BJ193:BL193" si="877">AP193-AO193</f>
        <v>2.17</v>
      </c>
      <c r="BK193" s="3">
        <f t="shared" si="877"/>
        <v>0.82000000000000028</v>
      </c>
      <c r="BL193" s="3">
        <f t="shared" si="877"/>
        <v>-1.1100000000000003</v>
      </c>
      <c r="BM193" s="3">
        <f t="shared" ref="BM193:BM198" si="878">AQ193-AO193</f>
        <v>2.99</v>
      </c>
      <c r="BN193" s="3">
        <f t="shared" ref="BN193:BN198" si="879">AR193-AO193</f>
        <v>1.88</v>
      </c>
      <c r="BO193" s="3">
        <f t="shared" ref="BO193:BO198" si="880">AR193-AP193</f>
        <v>-0.29000000000000004</v>
      </c>
      <c r="BP193" s="55">
        <v>116.8</v>
      </c>
      <c r="BQ193" s="52">
        <v>197</v>
      </c>
      <c r="BR193" s="52">
        <v>141</v>
      </c>
      <c r="BS193" s="52">
        <v>69.7</v>
      </c>
      <c r="BT193" s="52">
        <v>37.6</v>
      </c>
      <c r="BU193" s="52">
        <v>19.3</v>
      </c>
      <c r="BV193" s="52"/>
      <c r="BW193" s="55">
        <v>36</v>
      </c>
      <c r="BX193" s="52">
        <v>38</v>
      </c>
      <c r="BY193" s="52">
        <v>37</v>
      </c>
      <c r="BZ193" s="52">
        <v>36</v>
      </c>
      <c r="CA193" s="52">
        <v>36.4</v>
      </c>
      <c r="CB193" s="52">
        <v>35</v>
      </c>
      <c r="CC193" s="52">
        <v>36</v>
      </c>
      <c r="CD193" s="52">
        <v>35.6</v>
      </c>
      <c r="CE193" s="52"/>
      <c r="CF193" s="6"/>
      <c r="CG193" s="55" t="s">
        <v>1469</v>
      </c>
      <c r="CH193" s="52"/>
      <c r="CI193" s="52"/>
      <c r="CJ193" s="52"/>
      <c r="CK193" s="52"/>
      <c r="CL193" s="52"/>
      <c r="CM193" s="52"/>
      <c r="CN193" s="55" t="s">
        <v>1470</v>
      </c>
      <c r="CO193" s="52"/>
      <c r="CP193" s="52"/>
      <c r="CQ193" s="52"/>
      <c r="CR193" s="52"/>
      <c r="CS193" s="52"/>
      <c r="CT193" s="52"/>
      <c r="CU193" s="55">
        <v>1</v>
      </c>
      <c r="CV193" s="52"/>
      <c r="CW193" s="52"/>
      <c r="CX193" s="52"/>
      <c r="CY193" s="52"/>
      <c r="CZ193" s="52"/>
      <c r="DA193" s="52"/>
      <c r="DB193" s="55" t="s">
        <v>1471</v>
      </c>
      <c r="DC193" s="52"/>
      <c r="DD193" s="52"/>
      <c r="DE193" s="52"/>
      <c r="DF193" s="52"/>
      <c r="DG193" s="52"/>
      <c r="DH193" s="52"/>
      <c r="DI193" s="55" t="s">
        <v>268</v>
      </c>
      <c r="DJ193" s="52" t="s">
        <v>268</v>
      </c>
      <c r="DK193" s="52" t="s">
        <v>268</v>
      </c>
      <c r="DL193" s="52" t="s">
        <v>268</v>
      </c>
      <c r="DM193" s="52" t="s">
        <v>268</v>
      </c>
      <c r="DN193" s="52" t="s">
        <v>268</v>
      </c>
      <c r="DO193" s="52"/>
      <c r="DP193" s="57"/>
      <c r="DQ193" s="6"/>
      <c r="DR193" s="55">
        <v>87.3</v>
      </c>
      <c r="DS193" s="52">
        <v>108.1</v>
      </c>
      <c r="DT193" s="52">
        <v>104.4</v>
      </c>
      <c r="DU193" s="52">
        <v>101.5</v>
      </c>
      <c r="DV193" s="52">
        <v>97.5</v>
      </c>
      <c r="DW193" s="52">
        <v>80</v>
      </c>
      <c r="DX193" s="52"/>
      <c r="DY193" s="55">
        <v>0.35</v>
      </c>
      <c r="DZ193" s="52">
        <v>0.35</v>
      </c>
      <c r="EA193" s="52">
        <v>0.3</v>
      </c>
      <c r="EB193" s="52">
        <v>0.4</v>
      </c>
      <c r="EC193" s="52">
        <v>0.4</v>
      </c>
      <c r="ED193" s="52">
        <v>0.45</v>
      </c>
      <c r="EE193" s="52"/>
      <c r="EF193" s="78">
        <f t="shared" ref="EF193:EK193" si="881">DR193/DY193</f>
        <v>249.42857142857144</v>
      </c>
      <c r="EG193" s="79">
        <f t="shared" si="881"/>
        <v>308.85714285714283</v>
      </c>
      <c r="EH193" s="79">
        <f t="shared" si="881"/>
        <v>348.00000000000006</v>
      </c>
      <c r="EI193" s="79">
        <f t="shared" si="881"/>
        <v>253.75</v>
      </c>
      <c r="EJ193" s="79">
        <f t="shared" si="881"/>
        <v>243.75</v>
      </c>
      <c r="EK193" s="79">
        <f t="shared" si="881"/>
        <v>177.77777777777777</v>
      </c>
      <c r="EL193" s="79"/>
      <c r="EM193" s="55">
        <v>0</v>
      </c>
      <c r="EN193" s="52">
        <v>0</v>
      </c>
      <c r="EO193" s="52">
        <v>0</v>
      </c>
      <c r="EP193" s="52">
        <v>0</v>
      </c>
      <c r="EQ193" s="52">
        <v>0</v>
      </c>
      <c r="ER193" s="52">
        <v>0</v>
      </c>
      <c r="ES193" s="52"/>
      <c r="ET193" s="55">
        <v>160</v>
      </c>
      <c r="EU193" s="52">
        <v>166</v>
      </c>
      <c r="EV193" s="52">
        <v>147</v>
      </c>
      <c r="EW193" s="52">
        <v>183</v>
      </c>
      <c r="EX193" s="52">
        <v>183</v>
      </c>
      <c r="EY193" s="52">
        <v>216</v>
      </c>
      <c r="EZ193" s="52"/>
      <c r="FA193" s="55">
        <v>12.4</v>
      </c>
      <c r="FB193" s="52">
        <v>8.5</v>
      </c>
      <c r="FC193" s="52">
        <v>5</v>
      </c>
      <c r="FD193" s="52">
        <v>6</v>
      </c>
      <c r="FE193" s="52">
        <v>7.3</v>
      </c>
      <c r="FF193" s="52">
        <v>8.6</v>
      </c>
      <c r="FG193" s="52"/>
      <c r="FH193" s="55">
        <v>15</v>
      </c>
      <c r="FI193" s="52">
        <v>15</v>
      </c>
      <c r="FJ193" s="52">
        <v>15</v>
      </c>
      <c r="FK193" s="52">
        <v>15</v>
      </c>
      <c r="FL193" s="52">
        <v>15</v>
      </c>
      <c r="FM193" s="52">
        <v>15</v>
      </c>
      <c r="FN193" s="52"/>
      <c r="FO193" s="55">
        <v>68</v>
      </c>
      <c r="FP193" s="52">
        <v>75</v>
      </c>
      <c r="FQ193" s="52">
        <v>90</v>
      </c>
      <c r="FR193" s="52">
        <v>100</v>
      </c>
      <c r="FS193" s="52">
        <v>100</v>
      </c>
      <c r="FT193" s="52">
        <v>97</v>
      </c>
      <c r="FU193" s="52"/>
      <c r="FV193" s="55" t="s">
        <v>1214</v>
      </c>
      <c r="FW193" s="52">
        <v>0</v>
      </c>
      <c r="FX193" s="52">
        <v>0</v>
      </c>
      <c r="FY193" s="52">
        <v>0</v>
      </c>
      <c r="FZ193" s="52">
        <v>0</v>
      </c>
      <c r="GA193" s="52">
        <v>0</v>
      </c>
      <c r="GB193" s="52"/>
      <c r="GC193" s="55">
        <v>60</v>
      </c>
      <c r="GD193" s="52">
        <v>55</v>
      </c>
      <c r="GE193" s="52">
        <v>51</v>
      </c>
      <c r="GF193" s="52">
        <v>42</v>
      </c>
      <c r="GG193" s="52">
        <v>47</v>
      </c>
      <c r="GH193" s="52">
        <v>45</v>
      </c>
      <c r="GI193" s="52"/>
      <c r="GJ193" s="55">
        <v>1750</v>
      </c>
      <c r="GK193" s="52">
        <v>350</v>
      </c>
      <c r="GL193" s="52">
        <v>1350</v>
      </c>
      <c r="GM193" s="52">
        <v>1810</v>
      </c>
      <c r="GN193" s="52">
        <v>2330</v>
      </c>
      <c r="GO193" s="52">
        <v>1450</v>
      </c>
      <c r="GP193" s="52"/>
      <c r="GQ193" s="6"/>
      <c r="GR193" s="55">
        <v>13</v>
      </c>
      <c r="GS193" s="52">
        <v>55</v>
      </c>
      <c r="GT193" s="55">
        <v>8</v>
      </c>
      <c r="GU193" s="52">
        <v>18</v>
      </c>
      <c r="GV193" s="55">
        <v>8</v>
      </c>
      <c r="GW193" s="52">
        <v>18</v>
      </c>
      <c r="GX193" s="55">
        <v>9</v>
      </c>
      <c r="GY193" s="52">
        <v>18</v>
      </c>
      <c r="GZ193" s="55">
        <v>9</v>
      </c>
      <c r="HA193" s="52">
        <v>18</v>
      </c>
      <c r="HB193" s="55">
        <v>9</v>
      </c>
      <c r="HC193" s="52">
        <v>18</v>
      </c>
      <c r="HD193" s="55"/>
      <c r="HE193" s="52"/>
      <c r="HF193" s="6"/>
      <c r="HG193" s="52">
        <v>74</v>
      </c>
      <c r="HH193" s="52">
        <v>53</v>
      </c>
      <c r="HI193" s="52">
        <v>99</v>
      </c>
      <c r="HJ193" s="52">
        <v>33</v>
      </c>
      <c r="HK193" s="52">
        <v>1</v>
      </c>
      <c r="HL193" s="52">
        <v>87.3</v>
      </c>
      <c r="HM193" s="52">
        <v>1</v>
      </c>
      <c r="HN193" s="52">
        <v>20</v>
      </c>
      <c r="HO193" s="52">
        <v>13.44</v>
      </c>
      <c r="HP193" s="52">
        <v>14.74</v>
      </c>
      <c r="HQ193" s="52">
        <v>3.91</v>
      </c>
      <c r="HR193" s="52">
        <v>136</v>
      </c>
      <c r="HS193" s="52">
        <v>20</v>
      </c>
      <c r="HT193" s="52">
        <v>12.4</v>
      </c>
      <c r="HU193" s="52">
        <v>15</v>
      </c>
      <c r="HV193" s="6"/>
    </row>
    <row r="194" spans="1:239" ht="15.75" customHeight="1" x14ac:dyDescent="0.3">
      <c r="A194" s="3">
        <v>172</v>
      </c>
      <c r="B194" s="21" t="s">
        <v>431</v>
      </c>
      <c r="C194" s="22">
        <v>41463</v>
      </c>
      <c r="D194" s="22">
        <v>41463</v>
      </c>
      <c r="E194" s="21">
        <f t="shared" si="867"/>
        <v>0</v>
      </c>
      <c r="F194" s="21"/>
      <c r="G194" s="21"/>
      <c r="H194" s="23">
        <v>16115</v>
      </c>
      <c r="I194" s="21">
        <v>69</v>
      </c>
      <c r="J194" s="21">
        <v>185</v>
      </c>
      <c r="K194" s="21">
        <v>90</v>
      </c>
      <c r="L194" s="21" t="s">
        <v>1472</v>
      </c>
      <c r="M194" s="21">
        <v>78</v>
      </c>
      <c r="N194" s="21">
        <v>91.2</v>
      </c>
      <c r="O194" s="21">
        <v>17</v>
      </c>
      <c r="P194" s="21" t="s">
        <v>512</v>
      </c>
      <c r="Q194" s="21">
        <v>1</v>
      </c>
      <c r="R194" s="21">
        <v>17</v>
      </c>
      <c r="S194" s="21" t="s">
        <v>512</v>
      </c>
      <c r="T194" s="21">
        <v>1</v>
      </c>
      <c r="U194" s="21">
        <v>13</v>
      </c>
      <c r="V194" s="21">
        <v>2</v>
      </c>
      <c r="W194" s="21">
        <v>0</v>
      </c>
      <c r="X194" s="6"/>
      <c r="Y194" s="24" t="s">
        <v>462</v>
      </c>
      <c r="Z194" s="21" t="s">
        <v>549</v>
      </c>
      <c r="AA194" s="25">
        <v>2</v>
      </c>
      <c r="AB194" s="25" t="s">
        <v>486</v>
      </c>
      <c r="AC194" s="21" t="s">
        <v>249</v>
      </c>
      <c r="AD194" s="21"/>
      <c r="AE194" s="21" t="s">
        <v>246</v>
      </c>
      <c r="AF194" s="21" t="s">
        <v>248</v>
      </c>
      <c r="AG194" s="21" t="s">
        <v>246</v>
      </c>
      <c r="AH194" s="21" t="s">
        <v>246</v>
      </c>
      <c r="AI194" s="21" t="s">
        <v>249</v>
      </c>
      <c r="AJ194" s="21" t="s">
        <v>249</v>
      </c>
      <c r="AK194" s="21">
        <v>0.43</v>
      </c>
      <c r="AL194" s="6"/>
      <c r="AM194" s="26" t="s">
        <v>350</v>
      </c>
      <c r="AN194" s="26"/>
      <c r="AO194" s="27">
        <v>0.43</v>
      </c>
      <c r="AP194" s="21">
        <v>0.74</v>
      </c>
      <c r="AQ194" s="21">
        <v>0.66</v>
      </c>
      <c r="AR194" s="21">
        <v>0.56999999999999995</v>
      </c>
      <c r="AS194" s="21">
        <v>0.54</v>
      </c>
      <c r="AT194" s="21">
        <v>0.33</v>
      </c>
      <c r="AU194" s="21">
        <v>0.2</v>
      </c>
      <c r="AV194" s="21">
        <v>0.14000000000000001</v>
      </c>
      <c r="AW194" s="21">
        <v>0.11</v>
      </c>
      <c r="AX194" s="28">
        <f t="shared" si="868"/>
        <v>0.72093023255813948</v>
      </c>
      <c r="AY194" s="28">
        <f t="shared" si="869"/>
        <v>0.2389042420341585</v>
      </c>
      <c r="AZ194" s="28">
        <f t="shared" si="870"/>
        <v>7.5853511265119744E-2</v>
      </c>
      <c r="BA194" s="28">
        <f t="shared" ref="BA194:BB194" si="882">LOGEST(AP194:AQ194,AP$5:AQ$5)-1</f>
        <v>-0.10810810810810811</v>
      </c>
      <c r="BB194" s="28">
        <f t="shared" si="882"/>
        <v>-0.13636363636363646</v>
      </c>
      <c r="BC194" s="28">
        <f t="shared" si="872"/>
        <v>-0.12234957399299906</v>
      </c>
      <c r="BD194" s="28">
        <f t="shared" ref="BD194:BF194" si="883">((AP194/AO194)*100)-100</f>
        <v>72.093023255813961</v>
      </c>
      <c r="BE194" s="28">
        <f t="shared" si="883"/>
        <v>-10.810810810810807</v>
      </c>
      <c r="BF194" s="28">
        <f t="shared" si="883"/>
        <v>-13.63636363636364</v>
      </c>
      <c r="BG194" s="28">
        <f t="shared" si="874"/>
        <v>53.488372093023258</v>
      </c>
      <c r="BH194" s="28">
        <f t="shared" si="875"/>
        <v>32.558139534883708</v>
      </c>
      <c r="BI194" s="28">
        <f t="shared" si="876"/>
        <v>-22.972972972972983</v>
      </c>
      <c r="BJ194" s="3">
        <f t="shared" ref="BJ194:BL194" si="884">AP194-AO194</f>
        <v>0.31</v>
      </c>
      <c r="BK194" s="3">
        <f t="shared" si="884"/>
        <v>-7.999999999999996E-2</v>
      </c>
      <c r="BL194" s="3">
        <f t="shared" si="884"/>
        <v>-9.000000000000008E-2</v>
      </c>
      <c r="BM194" s="3">
        <f t="shared" si="878"/>
        <v>0.23000000000000004</v>
      </c>
      <c r="BN194" s="3">
        <f t="shared" si="879"/>
        <v>0.13999999999999996</v>
      </c>
      <c r="BO194" s="3">
        <f t="shared" si="880"/>
        <v>-0.17000000000000004</v>
      </c>
      <c r="BP194" s="24">
        <v>242.8</v>
      </c>
      <c r="BQ194" s="21">
        <v>268.8</v>
      </c>
      <c r="BR194" s="21">
        <v>146</v>
      </c>
      <c r="BS194" s="21">
        <v>68.3</v>
      </c>
      <c r="BT194" s="21">
        <v>32</v>
      </c>
      <c r="BU194" s="21">
        <v>15.6</v>
      </c>
      <c r="BV194" s="21">
        <v>39</v>
      </c>
      <c r="BW194" s="24">
        <v>36</v>
      </c>
      <c r="BX194" s="21">
        <v>37</v>
      </c>
      <c r="BY194" s="21">
        <v>37</v>
      </c>
      <c r="BZ194" s="21">
        <v>37.1</v>
      </c>
      <c r="CA194" s="21">
        <v>36.6</v>
      </c>
      <c r="CB194" s="21">
        <v>36.9</v>
      </c>
      <c r="CC194" s="21">
        <v>37</v>
      </c>
      <c r="CD194" s="21">
        <v>36.9</v>
      </c>
      <c r="CE194" s="21">
        <v>36.6</v>
      </c>
      <c r="CF194" s="6"/>
      <c r="CG194" s="24" t="s">
        <v>1050</v>
      </c>
      <c r="CH194" s="21"/>
      <c r="CI194" s="21" t="s">
        <v>1473</v>
      </c>
      <c r="CJ194" s="21"/>
      <c r="CK194" s="21"/>
      <c r="CL194" s="21"/>
      <c r="CM194" s="21"/>
      <c r="CN194" s="24" t="s">
        <v>331</v>
      </c>
      <c r="CO194" s="21"/>
      <c r="CP194" s="21"/>
      <c r="CQ194" s="21" t="s">
        <v>331</v>
      </c>
      <c r="CR194" s="21"/>
      <c r="CS194" s="21"/>
      <c r="CT194" s="21"/>
      <c r="CU194" s="24">
        <v>1</v>
      </c>
      <c r="CV194" s="21"/>
      <c r="CW194" s="21"/>
      <c r="CX194" s="21">
        <v>1</v>
      </c>
      <c r="CY194" s="21"/>
      <c r="CZ194" s="21"/>
      <c r="DA194" s="21"/>
      <c r="DB194" s="24" t="s">
        <v>331</v>
      </c>
      <c r="DC194" s="21"/>
      <c r="DD194" s="21"/>
      <c r="DE194" s="21" t="s">
        <v>331</v>
      </c>
      <c r="DF194" s="21"/>
      <c r="DG194" s="21"/>
      <c r="DH194" s="21"/>
      <c r="DI194" s="24" t="s">
        <v>585</v>
      </c>
      <c r="DJ194" s="21" t="s">
        <v>585</v>
      </c>
      <c r="DK194" s="21" t="s">
        <v>585</v>
      </c>
      <c r="DL194" s="21">
        <v>0</v>
      </c>
      <c r="DM194" s="21">
        <v>0</v>
      </c>
      <c r="DN194" s="21">
        <v>0</v>
      </c>
      <c r="DO194" s="21">
        <v>0</v>
      </c>
      <c r="DP194" s="26" t="s">
        <v>607</v>
      </c>
      <c r="DQ194" s="6"/>
      <c r="DR194" s="24">
        <v>82.9</v>
      </c>
      <c r="DS194" s="21">
        <v>98.2</v>
      </c>
      <c r="DT194" s="21">
        <v>69</v>
      </c>
      <c r="DU194" s="21">
        <v>63.3</v>
      </c>
      <c r="DV194" s="21">
        <v>76.5</v>
      </c>
      <c r="DW194" s="21">
        <v>70.3</v>
      </c>
      <c r="DX194" s="21">
        <v>69</v>
      </c>
      <c r="DY194" s="24">
        <v>0.5</v>
      </c>
      <c r="DZ194" s="21">
        <v>0.5</v>
      </c>
      <c r="EA194" s="21">
        <v>0.5</v>
      </c>
      <c r="EB194" s="21">
        <v>0.5</v>
      </c>
      <c r="EC194" s="21">
        <v>0.5</v>
      </c>
      <c r="ED194" s="21">
        <v>0.5</v>
      </c>
      <c r="EE194" s="21">
        <v>0.4</v>
      </c>
      <c r="EF194" s="78">
        <f t="shared" ref="EF194:EL194" si="885">DR194/DY194</f>
        <v>165.8</v>
      </c>
      <c r="EG194" s="79">
        <f t="shared" si="885"/>
        <v>196.4</v>
      </c>
      <c r="EH194" s="79">
        <f t="shared" si="885"/>
        <v>138</v>
      </c>
      <c r="EI194" s="79">
        <f t="shared" si="885"/>
        <v>126.6</v>
      </c>
      <c r="EJ194" s="79">
        <f t="shared" si="885"/>
        <v>153</v>
      </c>
      <c r="EK194" s="79">
        <f t="shared" si="885"/>
        <v>140.6</v>
      </c>
      <c r="EL194" s="79">
        <f t="shared" si="885"/>
        <v>172.5</v>
      </c>
      <c r="EM194" s="24">
        <v>1</v>
      </c>
      <c r="EN194" s="21">
        <v>1</v>
      </c>
      <c r="EO194" s="21">
        <v>1</v>
      </c>
      <c r="EP194" s="21">
        <v>1</v>
      </c>
      <c r="EQ194" s="21">
        <v>1</v>
      </c>
      <c r="ER194" s="21">
        <v>1</v>
      </c>
      <c r="ES194" s="21">
        <v>1</v>
      </c>
      <c r="ET194" s="24">
        <v>326</v>
      </c>
      <c r="EU194" s="21">
        <v>319</v>
      </c>
      <c r="EV194" s="21">
        <v>323</v>
      </c>
      <c r="EW194" s="21">
        <v>317</v>
      </c>
      <c r="EX194" s="21">
        <v>323</v>
      </c>
      <c r="EY194" s="21">
        <v>328</v>
      </c>
      <c r="EZ194" s="21">
        <v>339</v>
      </c>
      <c r="FA194" s="24">
        <v>2.8</v>
      </c>
      <c r="FB194" s="21">
        <v>1.7</v>
      </c>
      <c r="FC194" s="21">
        <v>2.1</v>
      </c>
      <c r="FD194" s="21">
        <v>2.1</v>
      </c>
      <c r="FE194" s="21">
        <v>2.1</v>
      </c>
      <c r="FF194" s="21">
        <v>2.1</v>
      </c>
      <c r="FG194" s="21">
        <v>8.4</v>
      </c>
      <c r="FH194" s="24">
        <v>3</v>
      </c>
      <c r="FI194" s="21">
        <v>7</v>
      </c>
      <c r="FJ194" s="21">
        <v>10</v>
      </c>
      <c r="FK194" s="21">
        <v>9</v>
      </c>
      <c r="FL194" s="21">
        <v>8</v>
      </c>
      <c r="FM194" s="21">
        <v>8</v>
      </c>
      <c r="FN194" s="21">
        <v>8</v>
      </c>
      <c r="FO194" s="24">
        <v>80</v>
      </c>
      <c r="FP194" s="21">
        <v>66</v>
      </c>
      <c r="FQ194" s="21">
        <v>67</v>
      </c>
      <c r="FR194" s="21">
        <v>79</v>
      </c>
      <c r="FS194" s="21">
        <v>76</v>
      </c>
      <c r="FT194" s="21">
        <v>83</v>
      </c>
      <c r="FU194" s="21">
        <v>80</v>
      </c>
      <c r="FV194" s="24">
        <v>0</v>
      </c>
      <c r="FW194" s="21">
        <v>0</v>
      </c>
      <c r="FX194" s="21">
        <v>0</v>
      </c>
      <c r="FY194" s="21">
        <v>0</v>
      </c>
      <c r="FZ194" s="21">
        <v>0</v>
      </c>
      <c r="GA194" s="21">
        <v>0</v>
      </c>
      <c r="GB194" s="21">
        <v>0</v>
      </c>
      <c r="GC194" s="24">
        <v>81</v>
      </c>
      <c r="GD194" s="21">
        <v>83</v>
      </c>
      <c r="GE194" s="21">
        <v>73</v>
      </c>
      <c r="GF194" s="21">
        <v>73</v>
      </c>
      <c r="GG194" s="21">
        <v>64</v>
      </c>
      <c r="GH194" s="21">
        <v>54</v>
      </c>
      <c r="GI194" s="21">
        <v>57</v>
      </c>
      <c r="GJ194" s="24">
        <v>550</v>
      </c>
      <c r="GK194" s="21">
        <v>990</v>
      </c>
      <c r="GL194" s="21">
        <v>1160</v>
      </c>
      <c r="GM194" s="21">
        <v>1270</v>
      </c>
      <c r="GN194" s="21">
        <v>1850</v>
      </c>
      <c r="GO194" s="21">
        <v>1900</v>
      </c>
      <c r="GP194" s="21">
        <v>1240</v>
      </c>
      <c r="GQ194" s="6"/>
      <c r="GR194" s="24">
        <v>13</v>
      </c>
      <c r="GS194" s="21">
        <v>55</v>
      </c>
      <c r="GT194" s="24">
        <v>12</v>
      </c>
      <c r="GU194" s="21">
        <v>45</v>
      </c>
      <c r="GV194" s="24">
        <v>12</v>
      </c>
      <c r="GW194" s="21">
        <v>45</v>
      </c>
      <c r="GX194" s="24">
        <v>12</v>
      </c>
      <c r="GY194" s="21">
        <v>45</v>
      </c>
      <c r="GZ194" s="24">
        <v>12</v>
      </c>
      <c r="HA194" s="21">
        <v>45</v>
      </c>
      <c r="HB194" s="24">
        <v>12</v>
      </c>
      <c r="HC194" s="21">
        <v>45</v>
      </c>
      <c r="HD194" s="24">
        <v>13</v>
      </c>
      <c r="HE194" s="21">
        <v>55</v>
      </c>
      <c r="HF194" s="6"/>
      <c r="HG194" s="21">
        <v>69</v>
      </c>
      <c r="HH194" s="21">
        <v>103</v>
      </c>
      <c r="HI194" s="21">
        <v>85</v>
      </c>
      <c r="HJ194" s="21">
        <v>37</v>
      </c>
      <c r="HK194" s="21">
        <v>1</v>
      </c>
      <c r="HL194" s="21">
        <v>59.3</v>
      </c>
      <c r="HM194" s="21">
        <v>0.5</v>
      </c>
      <c r="HN194" s="21">
        <v>20</v>
      </c>
      <c r="HO194" s="21">
        <v>35.85</v>
      </c>
      <c r="HP194" s="21">
        <v>29.6</v>
      </c>
      <c r="HQ194" s="21">
        <v>3.87</v>
      </c>
      <c r="HR194" s="21">
        <v>143</v>
      </c>
      <c r="HS194" s="21">
        <v>29.4</v>
      </c>
      <c r="HT194" s="21">
        <v>2.8</v>
      </c>
      <c r="HU194" s="21">
        <v>3</v>
      </c>
      <c r="HV194" s="6"/>
    </row>
    <row r="195" spans="1:239" ht="15.75" customHeight="1" x14ac:dyDescent="0.3">
      <c r="A195" s="51">
        <v>173</v>
      </c>
      <c r="B195" s="21" t="s">
        <v>431</v>
      </c>
      <c r="C195" s="22">
        <v>41473</v>
      </c>
      <c r="D195" s="22">
        <v>41473</v>
      </c>
      <c r="E195" s="21">
        <f t="shared" si="867"/>
        <v>0</v>
      </c>
      <c r="F195" s="21"/>
      <c r="G195" s="21" t="s">
        <v>432</v>
      </c>
      <c r="H195" s="23">
        <v>14520</v>
      </c>
      <c r="I195" s="21">
        <v>73</v>
      </c>
      <c r="J195" s="21">
        <v>160</v>
      </c>
      <c r="K195" s="21">
        <v>100</v>
      </c>
      <c r="L195" s="21" t="s">
        <v>1474</v>
      </c>
      <c r="M195" s="21">
        <v>58</v>
      </c>
      <c r="N195" s="21">
        <v>64</v>
      </c>
      <c r="O195" s="21">
        <v>18</v>
      </c>
      <c r="P195" s="21" t="s">
        <v>547</v>
      </c>
      <c r="Q195" s="21">
        <v>1</v>
      </c>
      <c r="R195" s="21">
        <v>37</v>
      </c>
      <c r="S195" s="21" t="s">
        <v>272</v>
      </c>
      <c r="T195" s="21">
        <v>1</v>
      </c>
      <c r="U195" s="21">
        <v>0</v>
      </c>
      <c r="V195" s="21">
        <v>12</v>
      </c>
      <c r="W195" s="21">
        <v>4</v>
      </c>
      <c r="X195" s="6"/>
      <c r="Y195" s="24" t="s">
        <v>462</v>
      </c>
      <c r="Z195" s="21" t="s">
        <v>1064</v>
      </c>
      <c r="AA195" s="25">
        <v>1</v>
      </c>
      <c r="AB195" s="25"/>
      <c r="AC195" s="21" t="s">
        <v>249</v>
      </c>
      <c r="AD195" s="21"/>
      <c r="AE195" s="21" t="s">
        <v>246</v>
      </c>
      <c r="AF195" s="21" t="s">
        <v>328</v>
      </c>
      <c r="AG195" s="21" t="s">
        <v>249</v>
      </c>
      <c r="AH195" s="21" t="s">
        <v>249</v>
      </c>
      <c r="AI195" s="21" t="s">
        <v>246</v>
      </c>
      <c r="AJ195" s="21" t="s">
        <v>246</v>
      </c>
      <c r="AK195" s="21">
        <v>69.72</v>
      </c>
      <c r="AL195" s="6"/>
      <c r="AM195" s="26" t="s">
        <v>250</v>
      </c>
      <c r="AN195" s="26" t="s">
        <v>274</v>
      </c>
      <c r="AO195" s="27">
        <v>69.72</v>
      </c>
      <c r="AP195" s="21">
        <v>80.47</v>
      </c>
      <c r="AQ195" s="21">
        <v>76.83</v>
      </c>
      <c r="AR195" s="21">
        <v>74</v>
      </c>
      <c r="AS195" s="21">
        <v>70.63</v>
      </c>
      <c r="AT195" s="21">
        <v>40.18</v>
      </c>
      <c r="AU195" s="21">
        <v>16</v>
      </c>
      <c r="AV195" s="21">
        <v>10.75</v>
      </c>
      <c r="AW195" s="21">
        <v>11.47</v>
      </c>
      <c r="AX195" s="28">
        <f t="shared" si="868"/>
        <v>0.15418818129661549</v>
      </c>
      <c r="AY195" s="28">
        <f t="shared" si="869"/>
        <v>4.9752040224380956E-2</v>
      </c>
      <c r="AZ195" s="28">
        <f t="shared" si="870"/>
        <v>1.3332532281322473E-2</v>
      </c>
      <c r="BA195" s="28">
        <f t="shared" ref="BA195:BB195" si="886">LOGEST(AP195:AQ195,AP$5:AQ$5)-1</f>
        <v>-4.5234248788368125E-2</v>
      </c>
      <c r="BB195" s="28">
        <f t="shared" si="886"/>
        <v>-3.6834569829493513E-2</v>
      </c>
      <c r="BC195" s="28">
        <f t="shared" si="872"/>
        <v>-4.1043606060307769E-2</v>
      </c>
      <c r="BD195" s="28">
        <f t="shared" ref="BD195:BF195" si="887">((AP195/AO195)*100)-100</f>
        <v>15.418818129661503</v>
      </c>
      <c r="BE195" s="28">
        <f t="shared" si="887"/>
        <v>-4.5234248788368348</v>
      </c>
      <c r="BF195" s="28">
        <f t="shared" si="887"/>
        <v>-3.683456982949366</v>
      </c>
      <c r="BG195" s="28">
        <f t="shared" si="874"/>
        <v>10.197934595524956</v>
      </c>
      <c r="BH195" s="28">
        <f t="shared" si="875"/>
        <v>6.1388410786001231</v>
      </c>
      <c r="BI195" s="28">
        <f t="shared" si="876"/>
        <v>-8.0402634522182268</v>
      </c>
      <c r="BJ195" s="3">
        <f t="shared" ref="BJ195:BL195" si="888">AP195-AO195</f>
        <v>10.75</v>
      </c>
      <c r="BK195" s="3">
        <f t="shared" si="888"/>
        <v>-3.6400000000000006</v>
      </c>
      <c r="BL195" s="3">
        <f t="shared" si="888"/>
        <v>-2.8299999999999983</v>
      </c>
      <c r="BM195" s="3">
        <f t="shared" si="878"/>
        <v>7.1099999999999994</v>
      </c>
      <c r="BN195" s="3">
        <f t="shared" si="879"/>
        <v>4.2800000000000011</v>
      </c>
      <c r="BO195" s="3">
        <f t="shared" si="880"/>
        <v>-6.4699999999999989</v>
      </c>
      <c r="BP195" s="24">
        <v>281</v>
      </c>
      <c r="BQ195" s="21">
        <v>293</v>
      </c>
      <c r="BR195" s="21">
        <v>255.1</v>
      </c>
      <c r="BS195" s="21">
        <v>120.8</v>
      </c>
      <c r="BT195" s="21">
        <v>87.7</v>
      </c>
      <c r="BU195" s="21">
        <v>69.3</v>
      </c>
      <c r="BV195" s="21">
        <v>73</v>
      </c>
      <c r="BW195" s="24">
        <v>37</v>
      </c>
      <c r="BX195" s="21">
        <v>36.4</v>
      </c>
      <c r="BY195" s="21">
        <v>36</v>
      </c>
      <c r="BZ195" s="21">
        <v>37</v>
      </c>
      <c r="CA195" s="21">
        <v>36.6</v>
      </c>
      <c r="CB195" s="21">
        <v>37.6</v>
      </c>
      <c r="CC195" s="21">
        <v>37</v>
      </c>
      <c r="CD195" s="21">
        <v>36</v>
      </c>
      <c r="CE195" s="21">
        <v>36</v>
      </c>
      <c r="CF195" s="6"/>
      <c r="CG195" s="24" t="s">
        <v>1475</v>
      </c>
      <c r="CH195" s="21" t="s">
        <v>1476</v>
      </c>
      <c r="CI195" s="21" t="s">
        <v>1477</v>
      </c>
      <c r="CJ195" s="21" t="s">
        <v>1478</v>
      </c>
      <c r="CK195" s="21"/>
      <c r="CL195" s="21" t="s">
        <v>1479</v>
      </c>
      <c r="CM195" s="21"/>
      <c r="CN195" s="24" t="s">
        <v>1480</v>
      </c>
      <c r="CO195" s="21" t="s">
        <v>1481</v>
      </c>
      <c r="CP195" s="21" t="s">
        <v>1482</v>
      </c>
      <c r="CQ195" s="21" t="s">
        <v>331</v>
      </c>
      <c r="CR195" s="21"/>
      <c r="CS195" s="21" t="s">
        <v>331</v>
      </c>
      <c r="CT195" s="21"/>
      <c r="CU195" s="24">
        <v>2</v>
      </c>
      <c r="CV195" s="21">
        <v>2</v>
      </c>
      <c r="CW195" s="21">
        <v>2</v>
      </c>
      <c r="CX195" s="21">
        <v>1</v>
      </c>
      <c r="CY195" s="21"/>
      <c r="CZ195" s="21">
        <v>1</v>
      </c>
      <c r="DA195" s="21"/>
      <c r="DB195" s="24" t="s">
        <v>409</v>
      </c>
      <c r="DC195" s="21" t="s">
        <v>409</v>
      </c>
      <c r="DD195" s="21" t="s">
        <v>1483</v>
      </c>
      <c r="DE195" s="21"/>
      <c r="DF195" s="21"/>
      <c r="DG195" s="21"/>
      <c r="DH195" s="21"/>
      <c r="DI195" s="24" t="s">
        <v>255</v>
      </c>
      <c r="DJ195" s="21" t="s">
        <v>255</v>
      </c>
      <c r="DK195" s="21" t="s">
        <v>255</v>
      </c>
      <c r="DL195" s="21" t="s">
        <v>1484</v>
      </c>
      <c r="DM195" s="21" t="s">
        <v>1485</v>
      </c>
      <c r="DN195" s="21" t="s">
        <v>606</v>
      </c>
      <c r="DO195" s="21" t="s">
        <v>606</v>
      </c>
      <c r="DP195" s="26"/>
      <c r="DQ195" s="6"/>
      <c r="DR195" s="24">
        <v>102.7</v>
      </c>
      <c r="DS195" s="21">
        <v>114.1</v>
      </c>
      <c r="DT195" s="21">
        <v>118.1</v>
      </c>
      <c r="DU195" s="21">
        <v>100.2</v>
      </c>
      <c r="DV195" s="21">
        <v>126.5</v>
      </c>
      <c r="DW195" s="21">
        <v>86.6</v>
      </c>
      <c r="DX195" s="21">
        <v>86.6</v>
      </c>
      <c r="DY195" s="24">
        <v>0.35</v>
      </c>
      <c r="DZ195" s="21">
        <v>0.3</v>
      </c>
      <c r="EA195" s="21">
        <v>0.3</v>
      </c>
      <c r="EB195" s="21">
        <v>0.3</v>
      </c>
      <c r="EC195" s="21">
        <v>0.3</v>
      </c>
      <c r="ED195" s="21">
        <v>0.3</v>
      </c>
      <c r="EE195" s="21">
        <v>0.3</v>
      </c>
      <c r="EF195" s="78">
        <f t="shared" ref="EF195:EL195" si="889">DR195/DY195</f>
        <v>293.42857142857144</v>
      </c>
      <c r="EG195" s="79">
        <f t="shared" si="889"/>
        <v>380.33333333333331</v>
      </c>
      <c r="EH195" s="79">
        <f t="shared" si="889"/>
        <v>393.66666666666669</v>
      </c>
      <c r="EI195" s="79">
        <f t="shared" si="889"/>
        <v>334</v>
      </c>
      <c r="EJ195" s="79">
        <f t="shared" si="889"/>
        <v>421.66666666666669</v>
      </c>
      <c r="EK195" s="79">
        <f t="shared" si="889"/>
        <v>288.66666666666669</v>
      </c>
      <c r="EL195" s="79">
        <f t="shared" si="889"/>
        <v>288.66666666666669</v>
      </c>
      <c r="EM195" s="24">
        <v>0</v>
      </c>
      <c r="EN195" s="21">
        <v>0</v>
      </c>
      <c r="EO195" s="21">
        <v>0</v>
      </c>
      <c r="EP195" s="21">
        <v>0</v>
      </c>
      <c r="EQ195" s="21">
        <v>0</v>
      </c>
      <c r="ER195" s="21">
        <v>0</v>
      </c>
      <c r="ES195" s="21">
        <v>0</v>
      </c>
      <c r="ET195" s="24">
        <v>233</v>
      </c>
      <c r="EU195" s="21">
        <v>298</v>
      </c>
      <c r="EV195" s="21">
        <v>332</v>
      </c>
      <c r="EW195" s="21">
        <v>300</v>
      </c>
      <c r="EX195" s="21">
        <v>220</v>
      </c>
      <c r="EY195" s="21">
        <v>206</v>
      </c>
      <c r="EZ195" s="21">
        <v>163</v>
      </c>
      <c r="FA195" s="24">
        <v>651.5</v>
      </c>
      <c r="FB195" s="21">
        <v>651.5</v>
      </c>
      <c r="FC195" s="21">
        <v>536</v>
      </c>
      <c r="FD195" s="21">
        <v>468.2</v>
      </c>
      <c r="FE195" s="21">
        <v>461.9</v>
      </c>
      <c r="FF195" s="21">
        <v>571</v>
      </c>
      <c r="FG195" s="21">
        <v>566</v>
      </c>
      <c r="FH195" s="24">
        <v>15</v>
      </c>
      <c r="FI195" s="21">
        <v>15</v>
      </c>
      <c r="FJ195" s="21">
        <v>15</v>
      </c>
      <c r="FK195" s="21">
        <v>15</v>
      </c>
      <c r="FL195" s="21">
        <v>15</v>
      </c>
      <c r="FM195" s="21">
        <v>15</v>
      </c>
      <c r="FN195" s="21">
        <v>15</v>
      </c>
      <c r="FO195" s="24">
        <v>65</v>
      </c>
      <c r="FP195" s="21">
        <v>77</v>
      </c>
      <c r="FQ195" s="21">
        <v>70</v>
      </c>
      <c r="FR195" s="21">
        <v>79</v>
      </c>
      <c r="FS195" s="21">
        <v>66</v>
      </c>
      <c r="FT195" s="21">
        <v>71</v>
      </c>
      <c r="FU195" s="21">
        <v>70</v>
      </c>
      <c r="FV195" s="24" t="s">
        <v>403</v>
      </c>
      <c r="FW195" s="21" t="s">
        <v>430</v>
      </c>
      <c r="FX195" s="21" t="s">
        <v>294</v>
      </c>
      <c r="FY195" s="21" t="s">
        <v>310</v>
      </c>
      <c r="FZ195" s="21" t="s">
        <v>311</v>
      </c>
      <c r="GA195" s="21" t="s">
        <v>296</v>
      </c>
      <c r="GB195" s="21" t="s">
        <v>559</v>
      </c>
      <c r="GC195" s="24">
        <v>363</v>
      </c>
      <c r="GD195" s="21">
        <v>293</v>
      </c>
      <c r="GE195" s="21">
        <v>340</v>
      </c>
      <c r="GF195" s="21">
        <v>316</v>
      </c>
      <c r="GG195" s="21">
        <v>302</v>
      </c>
      <c r="GH195" s="21">
        <v>426</v>
      </c>
      <c r="GI195" s="21">
        <v>343</v>
      </c>
      <c r="GJ195" s="24">
        <v>70</v>
      </c>
      <c r="GK195" s="21">
        <v>30</v>
      </c>
      <c r="GL195" s="21">
        <v>75</v>
      </c>
      <c r="GM195" s="21">
        <v>320</v>
      </c>
      <c r="GN195" s="21">
        <v>700</v>
      </c>
      <c r="GO195" s="21">
        <v>440</v>
      </c>
      <c r="GP195" s="21">
        <v>500</v>
      </c>
      <c r="GQ195" s="6"/>
      <c r="GR195" s="24">
        <v>13</v>
      </c>
      <c r="GS195" s="21">
        <v>55</v>
      </c>
      <c r="GT195" s="24">
        <v>12</v>
      </c>
      <c r="GU195" s="21">
        <v>45</v>
      </c>
      <c r="GV195" s="24">
        <v>12</v>
      </c>
      <c r="GW195" s="21">
        <v>45</v>
      </c>
      <c r="GX195" s="24">
        <v>12</v>
      </c>
      <c r="GY195" s="21">
        <v>45</v>
      </c>
      <c r="GZ195" s="24">
        <v>11</v>
      </c>
      <c r="HA195" s="21">
        <v>45</v>
      </c>
      <c r="HB195" s="24">
        <v>13</v>
      </c>
      <c r="HC195" s="21">
        <v>55</v>
      </c>
      <c r="HD195" s="24">
        <v>13</v>
      </c>
      <c r="HE195" s="21">
        <v>55</v>
      </c>
      <c r="HF195" s="6"/>
      <c r="HG195" s="21">
        <v>73</v>
      </c>
      <c r="HH195" s="21">
        <v>87</v>
      </c>
      <c r="HI195" s="21">
        <v>80</v>
      </c>
      <c r="HJ195" s="21">
        <v>37</v>
      </c>
      <c r="HK195" s="21">
        <v>2</v>
      </c>
      <c r="HL195" s="21">
        <v>102.7</v>
      </c>
      <c r="HM195" s="21">
        <v>0.35</v>
      </c>
      <c r="HN195" s="21">
        <v>0</v>
      </c>
      <c r="HO195" s="21">
        <v>82.63</v>
      </c>
      <c r="HP195" s="21">
        <v>2.61</v>
      </c>
      <c r="HQ195" s="21">
        <v>3.19</v>
      </c>
      <c r="HR195" s="21">
        <v>133</v>
      </c>
      <c r="HS195" s="21">
        <v>11.7</v>
      </c>
      <c r="HT195" s="21">
        <v>651.5</v>
      </c>
      <c r="HU195" s="21">
        <v>15</v>
      </c>
      <c r="HV195" s="6"/>
    </row>
    <row r="196" spans="1:239" ht="15.75" customHeight="1" x14ac:dyDescent="0.3">
      <c r="A196" s="3">
        <v>174</v>
      </c>
      <c r="B196" s="21" t="s">
        <v>874</v>
      </c>
      <c r="C196" s="22">
        <v>41472</v>
      </c>
      <c r="D196" s="22">
        <v>41472</v>
      </c>
      <c r="E196" s="21">
        <f t="shared" si="867"/>
        <v>0</v>
      </c>
      <c r="F196" s="21"/>
      <c r="G196" s="21"/>
      <c r="H196" s="23">
        <v>10879</v>
      </c>
      <c r="I196" s="21">
        <v>84</v>
      </c>
      <c r="J196" s="21">
        <v>170</v>
      </c>
      <c r="K196" s="21">
        <v>100</v>
      </c>
      <c r="L196" s="21" t="s">
        <v>1486</v>
      </c>
      <c r="M196" s="21">
        <v>91</v>
      </c>
      <c r="N196" s="21">
        <v>96.9</v>
      </c>
      <c r="O196" s="21">
        <v>30</v>
      </c>
      <c r="P196" s="21" t="s">
        <v>548</v>
      </c>
      <c r="Q196" s="21">
        <v>2</v>
      </c>
      <c r="R196" s="21">
        <v>30</v>
      </c>
      <c r="S196" s="21" t="s">
        <v>548</v>
      </c>
      <c r="T196" s="21">
        <v>2</v>
      </c>
      <c r="U196" s="21">
        <v>30</v>
      </c>
      <c r="V196" s="21">
        <v>11</v>
      </c>
      <c r="W196" s="21">
        <v>0</v>
      </c>
      <c r="X196" s="6"/>
      <c r="Y196" s="24" t="s">
        <v>513</v>
      </c>
      <c r="Z196" s="21" t="s">
        <v>497</v>
      </c>
      <c r="AA196" s="25">
        <v>2</v>
      </c>
      <c r="AB196" s="25" t="s">
        <v>486</v>
      </c>
      <c r="AC196" s="21" t="s">
        <v>249</v>
      </c>
      <c r="AD196" s="21"/>
      <c r="AE196" s="21" t="s">
        <v>246</v>
      </c>
      <c r="AF196" s="21" t="s">
        <v>248</v>
      </c>
      <c r="AG196" s="21" t="s">
        <v>246</v>
      </c>
      <c r="AH196" s="21" t="s">
        <v>246</v>
      </c>
      <c r="AI196" s="21" t="s">
        <v>246</v>
      </c>
      <c r="AJ196" s="21" t="s">
        <v>249</v>
      </c>
      <c r="AK196" s="21">
        <v>0.21</v>
      </c>
      <c r="AL196" s="6"/>
      <c r="AM196" s="26" t="s">
        <v>350</v>
      </c>
      <c r="AN196" s="26"/>
      <c r="AO196" s="27">
        <v>0.21</v>
      </c>
      <c r="AP196" s="21">
        <v>0.2</v>
      </c>
      <c r="AQ196" s="21">
        <v>0.46</v>
      </c>
      <c r="AR196" s="21">
        <v>0.94</v>
      </c>
      <c r="AS196" s="21">
        <v>0.88</v>
      </c>
      <c r="AT196" s="21">
        <v>0.44</v>
      </c>
      <c r="AU196" s="21">
        <v>0.28000000000000003</v>
      </c>
      <c r="AV196" s="21">
        <v>0.22</v>
      </c>
      <c r="AW196" s="21">
        <v>0.16</v>
      </c>
      <c r="AX196" s="28">
        <f t="shared" si="868"/>
        <v>-4.7619047619047561E-2</v>
      </c>
      <c r="AY196" s="28">
        <f t="shared" si="869"/>
        <v>0.48002573980190988</v>
      </c>
      <c r="AZ196" s="28">
        <f t="shared" si="870"/>
        <v>0.70390489772859866</v>
      </c>
      <c r="BA196" s="28">
        <f t="shared" ref="BA196:BB196" si="890">LOGEST(AP196:AQ196,AP$5:AQ$5)-1</f>
        <v>1.3000000000000007</v>
      </c>
      <c r="BB196" s="28">
        <f t="shared" si="890"/>
        <v>1.043478260869565</v>
      </c>
      <c r="BC196" s="28">
        <f t="shared" si="872"/>
        <v>1.16794833886788</v>
      </c>
      <c r="BD196" s="28">
        <f t="shared" ref="BD196:BF196" si="891">((AP196/AO196)*100)-100</f>
        <v>-4.7619047619047592</v>
      </c>
      <c r="BE196" s="28">
        <f t="shared" si="891"/>
        <v>129.99999999999997</v>
      </c>
      <c r="BF196" s="28">
        <f t="shared" si="891"/>
        <v>104.3478260869565</v>
      </c>
      <c r="BG196" s="28">
        <f t="shared" si="874"/>
        <v>119.04761904761907</v>
      </c>
      <c r="BH196" s="28">
        <f t="shared" si="875"/>
        <v>347.61904761904765</v>
      </c>
      <c r="BI196" s="28">
        <f t="shared" si="876"/>
        <v>369.99999999999994</v>
      </c>
      <c r="BJ196" s="3">
        <f t="shared" ref="BJ196:BL196" si="892">AP196-AO196</f>
        <v>-9.9999999999999811E-3</v>
      </c>
      <c r="BK196" s="3">
        <f t="shared" si="892"/>
        <v>0.26</v>
      </c>
      <c r="BL196" s="3">
        <f t="shared" si="892"/>
        <v>0.47999999999999993</v>
      </c>
      <c r="BM196" s="3">
        <f t="shared" si="878"/>
        <v>0.25</v>
      </c>
      <c r="BN196" s="3">
        <f t="shared" si="879"/>
        <v>0.73</v>
      </c>
      <c r="BO196" s="3">
        <f t="shared" si="880"/>
        <v>0.74</v>
      </c>
      <c r="BP196" s="24">
        <v>82</v>
      </c>
      <c r="BQ196" s="21">
        <v>83.7</v>
      </c>
      <c r="BR196" s="21">
        <v>246.9</v>
      </c>
      <c r="BS196" s="21">
        <v>283</v>
      </c>
      <c r="BT196" s="21">
        <v>341</v>
      </c>
      <c r="BU196" s="21">
        <v>328.3</v>
      </c>
      <c r="BV196" s="21">
        <v>284.7</v>
      </c>
      <c r="BW196" s="24">
        <v>37</v>
      </c>
      <c r="BX196" s="21">
        <v>36.5</v>
      </c>
      <c r="BY196" s="21">
        <v>37.5</v>
      </c>
      <c r="BZ196" s="21">
        <v>37.4</v>
      </c>
      <c r="CA196" s="21">
        <v>36</v>
      </c>
      <c r="CB196" s="21">
        <v>36.6</v>
      </c>
      <c r="CC196" s="21">
        <v>37</v>
      </c>
      <c r="CD196" s="21">
        <v>37</v>
      </c>
      <c r="CE196" s="21">
        <v>38</v>
      </c>
      <c r="CF196" s="6"/>
      <c r="CG196" s="24" t="s">
        <v>1487</v>
      </c>
      <c r="CH196" s="21"/>
      <c r="CI196" s="21" t="s">
        <v>1413</v>
      </c>
      <c r="CJ196" s="21"/>
      <c r="CK196" s="21"/>
      <c r="CL196" s="21" t="s">
        <v>1488</v>
      </c>
      <c r="CM196" s="21"/>
      <c r="CN196" s="24" t="s">
        <v>331</v>
      </c>
      <c r="CO196" s="21"/>
      <c r="CP196" s="21" t="s">
        <v>331</v>
      </c>
      <c r="CQ196" s="21"/>
      <c r="CR196" s="21"/>
      <c r="CS196" s="21" t="s">
        <v>331</v>
      </c>
      <c r="CT196" s="21"/>
      <c r="CU196" s="24">
        <v>2</v>
      </c>
      <c r="CV196" s="21"/>
      <c r="CW196" s="21">
        <v>3</v>
      </c>
      <c r="CX196" s="21"/>
      <c r="CY196" s="21"/>
      <c r="CZ196" s="21">
        <v>1</v>
      </c>
      <c r="DA196" s="21"/>
      <c r="DB196" s="24" t="s">
        <v>331</v>
      </c>
      <c r="DC196" s="21"/>
      <c r="DD196" s="21" t="s">
        <v>331</v>
      </c>
      <c r="DE196" s="21"/>
      <c r="DF196" s="21"/>
      <c r="DG196" s="21" t="s">
        <v>331</v>
      </c>
      <c r="DH196" s="21"/>
      <c r="DI196" s="24" t="s">
        <v>1489</v>
      </c>
      <c r="DJ196" s="21" t="s">
        <v>1490</v>
      </c>
      <c r="DK196" s="21" t="s">
        <v>1491</v>
      </c>
      <c r="DL196" s="21" t="s">
        <v>1492</v>
      </c>
      <c r="DM196" s="21" t="s">
        <v>1492</v>
      </c>
      <c r="DN196" s="21" t="s">
        <v>1492</v>
      </c>
      <c r="DO196" s="21" t="s">
        <v>1493</v>
      </c>
      <c r="DP196" s="26" t="s">
        <v>607</v>
      </c>
      <c r="DQ196" s="6"/>
      <c r="DR196" s="24">
        <v>76.3</v>
      </c>
      <c r="DS196" s="21">
        <v>82.1</v>
      </c>
      <c r="DT196" s="21">
        <v>89.3</v>
      </c>
      <c r="DU196" s="21">
        <v>111.8</v>
      </c>
      <c r="DV196" s="21">
        <v>86.5</v>
      </c>
      <c r="DW196" s="21">
        <v>94.3</v>
      </c>
      <c r="DX196" s="21">
        <v>83.2</v>
      </c>
      <c r="DY196" s="24">
        <v>0.1</v>
      </c>
      <c r="DZ196" s="21">
        <v>0.5</v>
      </c>
      <c r="EA196" s="21">
        <v>0.5</v>
      </c>
      <c r="EB196" s="21">
        <v>0.6</v>
      </c>
      <c r="EC196" s="21">
        <v>0.6</v>
      </c>
      <c r="ED196" s="21">
        <v>0.6</v>
      </c>
      <c r="EE196" s="21">
        <v>0.6</v>
      </c>
      <c r="EF196" s="78">
        <f t="shared" ref="EF196:EL196" si="893">DR196/DY196</f>
        <v>762.99999999999989</v>
      </c>
      <c r="EG196" s="79">
        <f t="shared" si="893"/>
        <v>164.2</v>
      </c>
      <c r="EH196" s="79">
        <f t="shared" si="893"/>
        <v>178.6</v>
      </c>
      <c r="EI196" s="79">
        <f t="shared" si="893"/>
        <v>186.33333333333334</v>
      </c>
      <c r="EJ196" s="79">
        <f t="shared" si="893"/>
        <v>144.16666666666669</v>
      </c>
      <c r="EK196" s="79">
        <f t="shared" si="893"/>
        <v>157.16666666666666</v>
      </c>
      <c r="EL196" s="79">
        <f t="shared" si="893"/>
        <v>138.66666666666669</v>
      </c>
      <c r="EM196" s="24">
        <v>1</v>
      </c>
      <c r="EN196" s="21">
        <v>1</v>
      </c>
      <c r="EO196" s="21">
        <v>1</v>
      </c>
      <c r="EP196" s="21">
        <v>1</v>
      </c>
      <c r="EQ196" s="21">
        <v>1</v>
      </c>
      <c r="ER196" s="21">
        <v>1</v>
      </c>
      <c r="ES196" s="21">
        <v>1</v>
      </c>
      <c r="ET196" s="24">
        <v>225</v>
      </c>
      <c r="EU196" s="21">
        <v>224</v>
      </c>
      <c r="EV196" s="21">
        <v>210</v>
      </c>
      <c r="EW196" s="21">
        <v>183</v>
      </c>
      <c r="EX196" s="21">
        <v>215</v>
      </c>
      <c r="EY196" s="21">
        <v>263</v>
      </c>
      <c r="EZ196" s="21">
        <v>312</v>
      </c>
      <c r="FA196" s="24">
        <v>17.2</v>
      </c>
      <c r="FB196" s="21">
        <v>16</v>
      </c>
      <c r="FC196" s="21">
        <v>14.1</v>
      </c>
      <c r="FD196" s="21">
        <v>10.5</v>
      </c>
      <c r="FE196" s="21">
        <v>11.5</v>
      </c>
      <c r="FF196" s="21">
        <v>11</v>
      </c>
      <c r="FG196" s="21">
        <v>11</v>
      </c>
      <c r="FH196" s="24">
        <v>3</v>
      </c>
      <c r="FI196" s="21">
        <v>3</v>
      </c>
      <c r="FJ196" s="21">
        <v>3</v>
      </c>
      <c r="FK196" s="21">
        <v>3</v>
      </c>
      <c r="FL196" s="21">
        <v>3</v>
      </c>
      <c r="FM196" s="21">
        <v>3</v>
      </c>
      <c r="FN196" s="21">
        <v>3</v>
      </c>
      <c r="FO196" s="24">
        <v>86</v>
      </c>
      <c r="FP196" s="21">
        <v>76</v>
      </c>
      <c r="FQ196" s="21">
        <v>75</v>
      </c>
      <c r="FR196" s="21">
        <v>95</v>
      </c>
      <c r="FS196" s="21">
        <v>78</v>
      </c>
      <c r="FT196" s="21">
        <v>74</v>
      </c>
      <c r="FU196" s="21">
        <v>71</v>
      </c>
      <c r="FV196" s="24" t="s">
        <v>1123</v>
      </c>
      <c r="FW196" s="21" t="s">
        <v>1160</v>
      </c>
      <c r="FX196" s="21" t="s">
        <v>1494</v>
      </c>
      <c r="FY196" s="21" t="s">
        <v>1123</v>
      </c>
      <c r="FZ196" s="21" t="s">
        <v>1123</v>
      </c>
      <c r="GA196" s="21" t="s">
        <v>1123</v>
      </c>
      <c r="GB196" s="21" t="s">
        <v>859</v>
      </c>
      <c r="GC196" s="24">
        <v>142</v>
      </c>
      <c r="GD196" s="21">
        <v>169</v>
      </c>
      <c r="GE196" s="21">
        <v>196</v>
      </c>
      <c r="GF196" s="21">
        <v>162</v>
      </c>
      <c r="GG196" s="21">
        <v>137</v>
      </c>
      <c r="GH196" s="21">
        <v>129</v>
      </c>
      <c r="GI196" s="21">
        <v>108</v>
      </c>
      <c r="GJ196" s="24">
        <v>1240</v>
      </c>
      <c r="GK196" s="21">
        <v>360</v>
      </c>
      <c r="GL196" s="21">
        <v>3200</v>
      </c>
      <c r="GM196" s="21">
        <v>1970</v>
      </c>
      <c r="GN196" s="21">
        <v>2170</v>
      </c>
      <c r="GO196" s="21">
        <v>2030</v>
      </c>
      <c r="GP196" s="21">
        <v>1950</v>
      </c>
      <c r="GQ196" s="6"/>
      <c r="GR196" s="24">
        <v>19</v>
      </c>
      <c r="GS196" s="21">
        <v>90</v>
      </c>
      <c r="GT196" s="24">
        <v>18</v>
      </c>
      <c r="GU196" s="21">
        <v>90</v>
      </c>
      <c r="GV196" s="24">
        <v>18</v>
      </c>
      <c r="GW196" s="21">
        <v>90</v>
      </c>
      <c r="GX196" s="24">
        <v>17</v>
      </c>
      <c r="GY196" s="21">
        <v>90</v>
      </c>
      <c r="GZ196" s="24">
        <v>17</v>
      </c>
      <c r="HA196" s="21">
        <v>90</v>
      </c>
      <c r="HB196" s="24">
        <v>17</v>
      </c>
      <c r="HC196" s="21">
        <v>90</v>
      </c>
      <c r="HD196" s="24">
        <v>17</v>
      </c>
      <c r="HE196" s="21">
        <v>90</v>
      </c>
      <c r="HF196" s="6"/>
      <c r="HG196" s="21">
        <v>73</v>
      </c>
      <c r="HH196" s="21">
        <v>69</v>
      </c>
      <c r="HI196" s="21">
        <v>94</v>
      </c>
      <c r="HJ196" s="21">
        <v>37.5</v>
      </c>
      <c r="HK196" s="21">
        <v>1</v>
      </c>
      <c r="HL196" s="21">
        <v>62.5</v>
      </c>
      <c r="HM196" s="21">
        <v>1</v>
      </c>
      <c r="HN196" s="21">
        <v>10</v>
      </c>
      <c r="HO196" s="21">
        <v>48.17</v>
      </c>
      <c r="HP196" s="21">
        <v>19.09</v>
      </c>
      <c r="HQ196" s="21">
        <v>3.69</v>
      </c>
      <c r="HR196" s="21">
        <v>135</v>
      </c>
      <c r="HS196" s="21">
        <v>23.7</v>
      </c>
      <c r="HT196" s="21">
        <v>19</v>
      </c>
      <c r="HU196" s="21">
        <v>3</v>
      </c>
      <c r="HV196" s="6"/>
    </row>
    <row r="197" spans="1:239" ht="15.75" customHeight="1" x14ac:dyDescent="0.3">
      <c r="A197" s="51">
        <v>175</v>
      </c>
      <c r="B197" s="21" t="s">
        <v>431</v>
      </c>
      <c r="C197" s="22">
        <v>41478</v>
      </c>
      <c r="D197" s="22">
        <v>41478</v>
      </c>
      <c r="E197" s="21">
        <f t="shared" si="867"/>
        <v>0</v>
      </c>
      <c r="F197" s="21"/>
      <c r="G197" s="21" t="s">
        <v>1084</v>
      </c>
      <c r="H197" s="23">
        <v>20748</v>
      </c>
      <c r="I197" s="21">
        <v>56</v>
      </c>
      <c r="J197" s="21">
        <v>175</v>
      </c>
      <c r="K197" s="21">
        <v>107</v>
      </c>
      <c r="L197" s="21" t="s">
        <v>1495</v>
      </c>
      <c r="M197" s="21">
        <v>93</v>
      </c>
      <c r="N197" s="21">
        <v>97.4</v>
      </c>
      <c r="O197" s="21">
        <v>3</v>
      </c>
      <c r="P197" s="21" t="s">
        <v>548</v>
      </c>
      <c r="Q197" s="21">
        <v>2</v>
      </c>
      <c r="R197" s="21">
        <v>3</v>
      </c>
      <c r="S197" s="21" t="s">
        <v>548</v>
      </c>
      <c r="T197" s="21">
        <v>2</v>
      </c>
      <c r="U197" s="21">
        <v>1</v>
      </c>
      <c r="V197" s="21">
        <v>3</v>
      </c>
      <c r="W197" s="21">
        <v>1</v>
      </c>
      <c r="X197" s="6"/>
      <c r="Y197" s="24" t="s">
        <v>513</v>
      </c>
      <c r="Z197" s="21" t="s">
        <v>885</v>
      </c>
      <c r="AA197" s="25">
        <v>1</v>
      </c>
      <c r="AB197" s="25"/>
      <c r="AC197" s="21" t="s">
        <v>246</v>
      </c>
      <c r="AD197" s="21" t="s">
        <v>479</v>
      </c>
      <c r="AE197" s="21" t="s">
        <v>249</v>
      </c>
      <c r="AF197" s="21"/>
      <c r="AG197" s="21" t="s">
        <v>246</v>
      </c>
      <c r="AH197" s="21" t="s">
        <v>249</v>
      </c>
      <c r="AI197" s="21" t="s">
        <v>246</v>
      </c>
      <c r="AJ197" s="21" t="s">
        <v>246</v>
      </c>
      <c r="AK197" s="21">
        <v>21</v>
      </c>
      <c r="AL197" s="6"/>
      <c r="AM197" s="26" t="s">
        <v>350</v>
      </c>
      <c r="AN197" s="26"/>
      <c r="AO197" s="27">
        <v>21</v>
      </c>
      <c r="AP197" s="21">
        <v>27</v>
      </c>
      <c r="AQ197" s="21">
        <v>23.3</v>
      </c>
      <c r="AR197" s="21">
        <v>201.4</v>
      </c>
      <c r="AS197" s="21">
        <v>483.7</v>
      </c>
      <c r="AT197" s="21"/>
      <c r="AU197" s="21"/>
      <c r="AV197" s="21"/>
      <c r="AW197" s="21"/>
      <c r="AX197" s="28">
        <f t="shared" si="868"/>
        <v>0.28571428571428581</v>
      </c>
      <c r="AY197" s="28">
        <f t="shared" si="869"/>
        <v>5.3339361043633016E-2</v>
      </c>
      <c r="AZ197" s="28">
        <f t="shared" si="870"/>
        <v>0.94156201645230486</v>
      </c>
      <c r="BA197" s="28">
        <f t="shared" ref="BA197:BB197" si="894">LOGEST(AP197:AQ197,AP$5:AQ$5)-1</f>
        <v>-0.13703703703703718</v>
      </c>
      <c r="BB197" s="28">
        <f t="shared" si="894"/>
        <v>7.6437768240343456</v>
      </c>
      <c r="BC197" s="28">
        <f t="shared" si="872"/>
        <v>1.7311644511561837</v>
      </c>
      <c r="BD197" s="28">
        <f t="shared" ref="BD197:BF197" si="895">((AP197/AO197)*100)-100</f>
        <v>28.571428571428584</v>
      </c>
      <c r="BE197" s="28">
        <f t="shared" si="895"/>
        <v>-13.703703703703695</v>
      </c>
      <c r="BF197" s="28">
        <f t="shared" si="895"/>
        <v>764.37768240343348</v>
      </c>
      <c r="BG197" s="28">
        <f t="shared" si="874"/>
        <v>10.952380952380963</v>
      </c>
      <c r="BH197" s="28">
        <f t="shared" si="875"/>
        <v>859.04761904761904</v>
      </c>
      <c r="BI197" s="28">
        <f t="shared" si="876"/>
        <v>645.92592592592598</v>
      </c>
      <c r="BJ197" s="3">
        <f t="shared" ref="BJ197:BL197" si="896">AP197-AO197</f>
        <v>6</v>
      </c>
      <c r="BK197" s="3">
        <f t="shared" si="896"/>
        <v>-3.6999999999999993</v>
      </c>
      <c r="BL197" s="3">
        <f t="shared" si="896"/>
        <v>178.1</v>
      </c>
      <c r="BM197" s="3">
        <f t="shared" si="878"/>
        <v>2.3000000000000007</v>
      </c>
      <c r="BN197" s="3">
        <f t="shared" si="879"/>
        <v>180.4</v>
      </c>
      <c r="BO197" s="3">
        <f t="shared" si="880"/>
        <v>174.4</v>
      </c>
      <c r="BP197" s="24">
        <v>570</v>
      </c>
      <c r="BQ197" s="21">
        <v>590</v>
      </c>
      <c r="BR197" s="21">
        <v>600</v>
      </c>
      <c r="BS197" s="21"/>
      <c r="BT197" s="21"/>
      <c r="BU197" s="21"/>
      <c r="BV197" s="21"/>
      <c r="BW197" s="24">
        <v>36</v>
      </c>
      <c r="BX197" s="21">
        <v>36.4</v>
      </c>
      <c r="BY197" s="21">
        <v>38</v>
      </c>
      <c r="BZ197" s="21">
        <v>41.4</v>
      </c>
      <c r="CA197" s="21">
        <v>40.4</v>
      </c>
      <c r="CB197" s="21"/>
      <c r="CC197" s="21"/>
      <c r="CD197" s="21"/>
      <c r="CE197" s="21"/>
      <c r="CF197" s="6"/>
      <c r="CG197" s="24" t="s">
        <v>1496</v>
      </c>
      <c r="CH197" s="21"/>
      <c r="CI197" s="21"/>
      <c r="CJ197" s="21"/>
      <c r="CK197" s="21"/>
      <c r="CL197" s="21"/>
      <c r="CM197" s="21"/>
      <c r="CN197" s="24" t="s">
        <v>1497</v>
      </c>
      <c r="CO197" s="21"/>
      <c r="CP197" s="21"/>
      <c r="CQ197" s="21"/>
      <c r="CR197" s="21"/>
      <c r="CS197" s="21"/>
      <c r="CT197" s="21"/>
      <c r="CU197" s="24">
        <v>2</v>
      </c>
      <c r="CV197" s="21"/>
      <c r="CW197" s="21"/>
      <c r="CX197" s="21"/>
      <c r="CY197" s="21"/>
      <c r="CZ197" s="21"/>
      <c r="DA197" s="21"/>
      <c r="DB197" s="24" t="s">
        <v>331</v>
      </c>
      <c r="DC197" s="21"/>
      <c r="DD197" s="21"/>
      <c r="DE197" s="21"/>
      <c r="DF197" s="21"/>
      <c r="DG197" s="21"/>
      <c r="DH197" s="21"/>
      <c r="DI197" s="24" t="s">
        <v>255</v>
      </c>
      <c r="DJ197" s="21" t="s">
        <v>255</v>
      </c>
      <c r="DK197" s="21" t="s">
        <v>255</v>
      </c>
      <c r="DL197" s="21"/>
      <c r="DM197" s="21"/>
      <c r="DN197" s="21"/>
      <c r="DO197" s="21"/>
      <c r="DP197" s="26" t="s">
        <v>607</v>
      </c>
      <c r="DQ197" s="6"/>
      <c r="DR197" s="24">
        <v>83.8</v>
      </c>
      <c r="DS197" s="21">
        <v>84.9</v>
      </c>
      <c r="DT197" s="21">
        <v>89.6</v>
      </c>
      <c r="DU197" s="21"/>
      <c r="DV197" s="21"/>
      <c r="DW197" s="21"/>
      <c r="DX197" s="21"/>
      <c r="DY197" s="24">
        <v>0.4</v>
      </c>
      <c r="DZ197" s="21">
        <v>0.6</v>
      </c>
      <c r="EA197" s="21">
        <v>0.6</v>
      </c>
      <c r="EB197" s="21"/>
      <c r="EC197" s="21"/>
      <c r="ED197" s="21"/>
      <c r="EE197" s="21"/>
      <c r="EF197" s="78">
        <f t="shared" ref="EF197:EH197" si="897">DR197/DY197</f>
        <v>209.49999999999997</v>
      </c>
      <c r="EG197" s="79">
        <f t="shared" si="897"/>
        <v>141.50000000000003</v>
      </c>
      <c r="EH197" s="79">
        <f t="shared" si="897"/>
        <v>149.33333333333334</v>
      </c>
      <c r="EI197" s="79"/>
      <c r="EJ197" s="79"/>
      <c r="EK197" s="79"/>
      <c r="EL197" s="79"/>
      <c r="EM197" s="24">
        <v>0</v>
      </c>
      <c r="EN197" s="21">
        <v>1</v>
      </c>
      <c r="EO197" s="21">
        <v>1</v>
      </c>
      <c r="EP197" s="21"/>
      <c r="EQ197" s="21"/>
      <c r="ER197" s="21"/>
      <c r="ES197" s="21"/>
      <c r="ET197" s="24">
        <v>56</v>
      </c>
      <c r="EU197" s="21">
        <v>66</v>
      </c>
      <c r="EV197" s="21">
        <v>68</v>
      </c>
      <c r="EW197" s="21"/>
      <c r="EX197" s="21"/>
      <c r="EY197" s="21"/>
      <c r="EZ197" s="21"/>
      <c r="FA197" s="24">
        <v>92.5</v>
      </c>
      <c r="FB197" s="21">
        <v>62.2</v>
      </c>
      <c r="FC197" s="21">
        <v>73</v>
      </c>
      <c r="FD197" s="21"/>
      <c r="FE197" s="21"/>
      <c r="FF197" s="21"/>
      <c r="FG197" s="21"/>
      <c r="FH197" s="24">
        <v>15</v>
      </c>
      <c r="FI197" s="21">
        <v>3</v>
      </c>
      <c r="FJ197" s="21">
        <v>3</v>
      </c>
      <c r="FK197" s="21"/>
      <c r="FL197" s="21"/>
      <c r="FM197" s="21"/>
      <c r="FN197" s="21"/>
      <c r="FO197" s="24">
        <v>73</v>
      </c>
      <c r="FP197" s="21">
        <v>75</v>
      </c>
      <c r="FQ197" s="21">
        <v>70</v>
      </c>
      <c r="FR197" s="21"/>
      <c r="FS197" s="21"/>
      <c r="FT197" s="21"/>
      <c r="FU197" s="21"/>
      <c r="FV197" s="24" t="s">
        <v>834</v>
      </c>
      <c r="FW197" s="21" t="s">
        <v>1498</v>
      </c>
      <c r="FX197" s="21" t="s">
        <v>1160</v>
      </c>
      <c r="FY197" s="21"/>
      <c r="FZ197" s="21"/>
      <c r="GA197" s="21"/>
      <c r="GB197" s="21"/>
      <c r="GC197" s="24">
        <v>260</v>
      </c>
      <c r="GD197" s="21">
        <v>501</v>
      </c>
      <c r="GE197" s="21">
        <v>666</v>
      </c>
      <c r="GF197" s="21"/>
      <c r="GG197" s="21"/>
      <c r="GH197" s="21"/>
      <c r="GI197" s="21"/>
      <c r="GJ197" s="24">
        <v>355</v>
      </c>
      <c r="GK197" s="21">
        <v>430</v>
      </c>
      <c r="GL197" s="21">
        <v>40</v>
      </c>
      <c r="GM197" s="21"/>
      <c r="GN197" s="21"/>
      <c r="GO197" s="21"/>
      <c r="GP197" s="21"/>
      <c r="GQ197" s="6"/>
      <c r="GR197" s="24">
        <v>15</v>
      </c>
      <c r="GS197" s="21">
        <v>80</v>
      </c>
      <c r="GT197" s="24">
        <v>20</v>
      </c>
      <c r="GU197" s="21">
        <v>90</v>
      </c>
      <c r="GV197" s="24">
        <v>20</v>
      </c>
      <c r="GW197" s="21">
        <v>90</v>
      </c>
      <c r="GX197" s="24"/>
      <c r="GY197" s="21"/>
      <c r="GZ197" s="24"/>
      <c r="HA197" s="21"/>
      <c r="HB197" s="24"/>
      <c r="HC197" s="21"/>
      <c r="HD197" s="24"/>
      <c r="HE197" s="21"/>
      <c r="HF197" s="6"/>
      <c r="HG197" s="21">
        <v>56</v>
      </c>
      <c r="HH197" s="21">
        <v>134</v>
      </c>
      <c r="HI197" s="21">
        <v>85</v>
      </c>
      <c r="HJ197" s="21">
        <v>41.4</v>
      </c>
      <c r="HK197" s="21">
        <v>1</v>
      </c>
      <c r="HL197" s="21">
        <v>38</v>
      </c>
      <c r="HM197" s="21">
        <v>0.6</v>
      </c>
      <c r="HN197" s="21">
        <v>0</v>
      </c>
      <c r="HO197" s="21">
        <v>101.4</v>
      </c>
      <c r="HP197" s="21">
        <v>15.99</v>
      </c>
      <c r="HQ197" s="21">
        <v>3.61</v>
      </c>
      <c r="HR197" s="21">
        <v>129.9</v>
      </c>
      <c r="HS197" s="21">
        <v>16.7</v>
      </c>
      <c r="HT197" s="21">
        <v>92.5</v>
      </c>
      <c r="HU197" s="21">
        <v>3</v>
      </c>
      <c r="HV197" s="6"/>
    </row>
    <row r="198" spans="1:239" ht="15.75" customHeight="1" x14ac:dyDescent="0.3">
      <c r="A198" s="3">
        <v>176</v>
      </c>
      <c r="B198" s="21" t="s">
        <v>626</v>
      </c>
      <c r="C198" s="22">
        <v>41480</v>
      </c>
      <c r="D198" s="22">
        <v>41480</v>
      </c>
      <c r="E198" s="21">
        <f t="shared" si="867"/>
        <v>0</v>
      </c>
      <c r="F198" s="21" t="s">
        <v>924</v>
      </c>
      <c r="G198" s="21" t="s">
        <v>1084</v>
      </c>
      <c r="H198" s="23">
        <v>21610</v>
      </c>
      <c r="I198" s="21">
        <v>54</v>
      </c>
      <c r="J198" s="21">
        <v>165</v>
      </c>
      <c r="K198" s="21">
        <v>80</v>
      </c>
      <c r="L198" s="21" t="s">
        <v>1499</v>
      </c>
      <c r="M198" s="21">
        <v>72</v>
      </c>
      <c r="N198" s="21">
        <v>86.1</v>
      </c>
      <c r="O198" s="21">
        <v>2</v>
      </c>
      <c r="P198" s="21" t="s">
        <v>1086</v>
      </c>
      <c r="Q198" s="21">
        <v>1</v>
      </c>
      <c r="R198" s="21">
        <v>2</v>
      </c>
      <c r="S198" s="21" t="s">
        <v>1086</v>
      </c>
      <c r="T198" s="21">
        <v>1</v>
      </c>
      <c r="U198" s="21">
        <v>2</v>
      </c>
      <c r="V198" s="21">
        <v>2</v>
      </c>
      <c r="W198" s="21">
        <v>0</v>
      </c>
      <c r="X198" s="6"/>
      <c r="Y198" s="24" t="s">
        <v>462</v>
      </c>
      <c r="Z198" s="21" t="s">
        <v>549</v>
      </c>
      <c r="AA198" s="25">
        <v>1</v>
      </c>
      <c r="AB198" s="25"/>
      <c r="AC198" s="21" t="s">
        <v>246</v>
      </c>
      <c r="AD198" s="21" t="s">
        <v>479</v>
      </c>
      <c r="AE198" s="21" t="s">
        <v>246</v>
      </c>
      <c r="AF198" s="21" t="s">
        <v>248</v>
      </c>
      <c r="AG198" s="21" t="s">
        <v>246</v>
      </c>
      <c r="AH198" s="21" t="s">
        <v>246</v>
      </c>
      <c r="AI198" s="21" t="s">
        <v>246</v>
      </c>
      <c r="AJ198" s="21" t="s">
        <v>246</v>
      </c>
      <c r="AK198" s="21">
        <v>2.6</v>
      </c>
      <c r="AL198" s="6"/>
      <c r="AM198" s="26" t="s">
        <v>350</v>
      </c>
      <c r="AN198" s="26"/>
      <c r="AO198" s="27">
        <v>2.6</v>
      </c>
      <c r="AP198" s="21">
        <v>5.47</v>
      </c>
      <c r="AQ198" s="21">
        <v>5.48</v>
      </c>
      <c r="AR198" s="21">
        <v>4.59</v>
      </c>
      <c r="AS198" s="21">
        <v>2</v>
      </c>
      <c r="AT198" s="21"/>
      <c r="AU198" s="21"/>
      <c r="AV198" s="21"/>
      <c r="AW198" s="21"/>
      <c r="AX198" s="28">
        <f t="shared" si="868"/>
        <v>1.1038461538461539</v>
      </c>
      <c r="AY198" s="28">
        <f t="shared" si="869"/>
        <v>0.45178934687244077</v>
      </c>
      <c r="AZ198" s="28">
        <f t="shared" si="870"/>
        <v>0.1861268157859739</v>
      </c>
      <c r="BA198" s="28">
        <f t="shared" ref="BA198:BB198" si="898">LOGEST(AP198:AQ198,AP$5:AQ$5)-1</f>
        <v>1.8281535648996261E-3</v>
      </c>
      <c r="BB198" s="28">
        <f t="shared" si="898"/>
        <v>-0.16240875912408781</v>
      </c>
      <c r="BC198" s="28">
        <f t="shared" si="872"/>
        <v>-8.3963709076519066E-2</v>
      </c>
      <c r="BD198" s="28">
        <f t="shared" ref="BD198:BF198" si="899">((AP198/AO198)*100)-100</f>
        <v>110.38461538461536</v>
      </c>
      <c r="BE198" s="28">
        <f t="shared" si="899"/>
        <v>0.18281535648996794</v>
      </c>
      <c r="BF198" s="28">
        <f t="shared" si="899"/>
        <v>-16.240875912408768</v>
      </c>
      <c r="BG198" s="28">
        <f t="shared" si="874"/>
        <v>110.76923076923077</v>
      </c>
      <c r="BH198" s="28">
        <f t="shared" si="875"/>
        <v>76.538461538461547</v>
      </c>
      <c r="BI198" s="28">
        <f t="shared" si="876"/>
        <v>-16.087751371115175</v>
      </c>
      <c r="BJ198" s="3">
        <f t="shared" ref="BJ198:BL198" si="900">AP198-AO198</f>
        <v>2.8699999999999997</v>
      </c>
      <c r="BK198" s="3">
        <f t="shared" si="900"/>
        <v>1.0000000000000675E-2</v>
      </c>
      <c r="BL198" s="3">
        <f t="shared" si="900"/>
        <v>-0.89000000000000057</v>
      </c>
      <c r="BM198" s="3">
        <f t="shared" si="878"/>
        <v>2.8800000000000003</v>
      </c>
      <c r="BN198" s="3">
        <f t="shared" si="879"/>
        <v>1.9899999999999998</v>
      </c>
      <c r="BO198" s="3">
        <f t="shared" si="880"/>
        <v>-0.87999999999999989</v>
      </c>
      <c r="BP198" s="24"/>
      <c r="BQ198" s="21"/>
      <c r="BR198" s="21"/>
      <c r="BS198" s="21"/>
      <c r="BT198" s="21"/>
      <c r="BU198" s="21"/>
      <c r="BV198" s="21"/>
      <c r="BW198" s="24">
        <v>35.5</v>
      </c>
      <c r="BX198" s="21">
        <v>35</v>
      </c>
      <c r="BY198" s="21">
        <v>35.6</v>
      </c>
      <c r="BZ198" s="21">
        <v>35.9</v>
      </c>
      <c r="CA198" s="21">
        <v>36.5</v>
      </c>
      <c r="CB198" s="21"/>
      <c r="CC198" s="21"/>
      <c r="CD198" s="21"/>
      <c r="CE198" s="21"/>
      <c r="CF198" s="6"/>
      <c r="CG198" s="24" t="s">
        <v>1500</v>
      </c>
      <c r="CH198" s="21"/>
      <c r="CI198" s="21"/>
      <c r="CJ198" s="21"/>
      <c r="CK198" s="21"/>
      <c r="CL198" s="21"/>
      <c r="CM198" s="21"/>
      <c r="CN198" s="24" t="s">
        <v>1501</v>
      </c>
      <c r="CO198" s="21"/>
      <c r="CP198" s="21"/>
      <c r="CQ198" s="21"/>
      <c r="CR198" s="21"/>
      <c r="CS198" s="21"/>
      <c r="CT198" s="21"/>
      <c r="CU198" s="24">
        <v>2</v>
      </c>
      <c r="CV198" s="21"/>
      <c r="CW198" s="21"/>
      <c r="CX198" s="21"/>
      <c r="CY198" s="21"/>
      <c r="CZ198" s="21"/>
      <c r="DA198" s="21"/>
      <c r="DB198" s="24" t="s">
        <v>331</v>
      </c>
      <c r="DC198" s="21"/>
      <c r="DD198" s="21"/>
      <c r="DE198" s="21"/>
      <c r="DF198" s="21"/>
      <c r="DG198" s="21"/>
      <c r="DH198" s="21"/>
      <c r="DI198" s="24" t="s">
        <v>1203</v>
      </c>
      <c r="DJ198" s="21" t="s">
        <v>1203</v>
      </c>
      <c r="DK198" s="21" t="s">
        <v>1203</v>
      </c>
      <c r="DL198" s="21"/>
      <c r="DM198" s="21"/>
      <c r="DN198" s="21"/>
      <c r="DO198" s="21"/>
      <c r="DP198" s="26" t="s">
        <v>607</v>
      </c>
      <c r="DQ198" s="6"/>
      <c r="DR198" s="24">
        <v>113.3</v>
      </c>
      <c r="DS198" s="21">
        <v>90.6</v>
      </c>
      <c r="DT198" s="21">
        <v>90.6</v>
      </c>
      <c r="DU198" s="21"/>
      <c r="DV198" s="21"/>
      <c r="DW198" s="21"/>
      <c r="DX198" s="21"/>
      <c r="DY198" s="24">
        <v>0.6</v>
      </c>
      <c r="DZ198" s="21">
        <v>0.4</v>
      </c>
      <c r="EA198" s="21">
        <v>0.4</v>
      </c>
      <c r="EB198" s="21"/>
      <c r="EC198" s="21"/>
      <c r="ED198" s="21"/>
      <c r="EE198" s="21"/>
      <c r="EF198" s="78">
        <f t="shared" ref="EF198:EH198" si="901">DR198/DY198</f>
        <v>188.83333333333334</v>
      </c>
      <c r="EG198" s="79">
        <f t="shared" si="901"/>
        <v>226.49999999999997</v>
      </c>
      <c r="EH198" s="79">
        <f t="shared" si="901"/>
        <v>226.49999999999997</v>
      </c>
      <c r="EI198" s="79"/>
      <c r="EJ198" s="79"/>
      <c r="EK198" s="79"/>
      <c r="EL198" s="79"/>
      <c r="EM198" s="24">
        <v>1</v>
      </c>
      <c r="EN198" s="21">
        <v>1</v>
      </c>
      <c r="EO198" s="21">
        <v>1</v>
      </c>
      <c r="EP198" s="21"/>
      <c r="EQ198" s="21"/>
      <c r="ER198" s="21"/>
      <c r="ES198" s="21"/>
      <c r="ET198" s="24">
        <v>243</v>
      </c>
      <c r="EU198" s="21">
        <v>225</v>
      </c>
      <c r="EV198" s="21">
        <v>192</v>
      </c>
      <c r="EW198" s="21"/>
      <c r="EX198" s="21"/>
      <c r="EY198" s="21"/>
      <c r="EZ198" s="21"/>
      <c r="FA198" s="24">
        <v>14.1</v>
      </c>
      <c r="FB198" s="21">
        <v>14.1</v>
      </c>
      <c r="FC198" s="21">
        <v>14.1</v>
      </c>
      <c r="FD198" s="21"/>
      <c r="FE198" s="21"/>
      <c r="FF198" s="21"/>
      <c r="FG198" s="21"/>
      <c r="FH198" s="24">
        <v>3</v>
      </c>
      <c r="FI198" s="21">
        <v>10</v>
      </c>
      <c r="FJ198" s="21">
        <v>10</v>
      </c>
      <c r="FK198" s="21"/>
      <c r="FL198" s="21"/>
      <c r="FM198" s="21"/>
      <c r="FN198" s="21"/>
      <c r="FO198" s="24">
        <v>88</v>
      </c>
      <c r="FP198" s="21">
        <v>92</v>
      </c>
      <c r="FQ198" s="21">
        <v>89</v>
      </c>
      <c r="FR198" s="21"/>
      <c r="FS198" s="21"/>
      <c r="FT198" s="21"/>
      <c r="FU198" s="21"/>
      <c r="FV198" s="24" t="s">
        <v>1160</v>
      </c>
      <c r="FW198" s="21" t="s">
        <v>1160</v>
      </c>
      <c r="FX198" s="21" t="s">
        <v>1212</v>
      </c>
      <c r="FY198" s="21"/>
      <c r="FZ198" s="21"/>
      <c r="GA198" s="21"/>
      <c r="GB198" s="21"/>
      <c r="GC198" s="24">
        <v>52</v>
      </c>
      <c r="GD198" s="21">
        <v>50</v>
      </c>
      <c r="GE198" s="21">
        <v>51</v>
      </c>
      <c r="GF198" s="21"/>
      <c r="GG198" s="21"/>
      <c r="GH198" s="21"/>
      <c r="GI198" s="21"/>
      <c r="GJ198" s="24">
        <v>1135</v>
      </c>
      <c r="GK198" s="21">
        <v>1410</v>
      </c>
      <c r="GL198" s="21">
        <v>1410</v>
      </c>
      <c r="GM198" s="21"/>
      <c r="GN198" s="21"/>
      <c r="GO198" s="21"/>
      <c r="GP198" s="21"/>
      <c r="GQ198" s="6"/>
      <c r="GR198" s="24">
        <v>18</v>
      </c>
      <c r="GS198" s="21">
        <v>90</v>
      </c>
      <c r="GT198" s="24">
        <v>15</v>
      </c>
      <c r="GU198" s="21">
        <v>80</v>
      </c>
      <c r="GV198" s="24">
        <v>15</v>
      </c>
      <c r="GW198" s="21">
        <v>80</v>
      </c>
      <c r="GX198" s="24"/>
      <c r="GY198" s="21"/>
      <c r="GZ198" s="24"/>
      <c r="HA198" s="21"/>
      <c r="HB198" s="24"/>
      <c r="HC198" s="21"/>
      <c r="HD198" s="24"/>
      <c r="HE198" s="21"/>
      <c r="HF198" s="6"/>
      <c r="HG198" s="21">
        <v>54</v>
      </c>
      <c r="HH198" s="21">
        <v>107</v>
      </c>
      <c r="HI198" s="21">
        <v>107</v>
      </c>
      <c r="HJ198" s="21">
        <v>35</v>
      </c>
      <c r="HK198" s="21">
        <v>1</v>
      </c>
      <c r="HL198" s="21">
        <v>62.4</v>
      </c>
      <c r="HM198" s="21">
        <v>0.8</v>
      </c>
      <c r="HN198" s="21">
        <v>25</v>
      </c>
      <c r="HO198" s="21">
        <v>16</v>
      </c>
      <c r="HP198" s="21">
        <v>23.3</v>
      </c>
      <c r="HQ198" s="21">
        <v>2.86</v>
      </c>
      <c r="HR198" s="21">
        <v>128</v>
      </c>
      <c r="HS198" s="21">
        <v>19</v>
      </c>
      <c r="HT198" s="21">
        <v>14.1</v>
      </c>
      <c r="HU198" s="21">
        <v>3</v>
      </c>
      <c r="HV198" s="6"/>
    </row>
    <row r="199" spans="1:239" ht="15.75" customHeight="1" x14ac:dyDescent="0.3">
      <c r="A199" s="51">
        <v>177</v>
      </c>
      <c r="B199" s="21" t="s">
        <v>626</v>
      </c>
      <c r="C199" s="22">
        <v>41479</v>
      </c>
      <c r="D199" s="22">
        <v>41480</v>
      </c>
      <c r="E199" s="21">
        <f t="shared" si="867"/>
        <v>1</v>
      </c>
      <c r="F199" s="21" t="s">
        <v>1502</v>
      </c>
      <c r="G199" s="21" t="s">
        <v>1503</v>
      </c>
      <c r="H199" s="23">
        <v>9502</v>
      </c>
      <c r="I199" s="21">
        <v>87</v>
      </c>
      <c r="J199" s="21">
        <v>180</v>
      </c>
      <c r="K199" s="21">
        <v>80</v>
      </c>
      <c r="L199" s="21" t="s">
        <v>1504</v>
      </c>
      <c r="M199" s="21"/>
      <c r="N199" s="21"/>
      <c r="O199" s="21"/>
      <c r="P199" s="21" t="s">
        <v>548</v>
      </c>
      <c r="Q199" s="21">
        <v>2</v>
      </c>
      <c r="R199" s="21"/>
      <c r="S199" s="21" t="s">
        <v>548</v>
      </c>
      <c r="T199" s="21">
        <v>2</v>
      </c>
      <c r="U199" s="21"/>
      <c r="V199" s="21"/>
      <c r="W199" s="21"/>
      <c r="X199" s="6"/>
      <c r="Y199" s="24"/>
      <c r="Z199" s="21"/>
      <c r="AA199" s="25"/>
      <c r="AB199" s="25"/>
      <c r="AC199" s="21"/>
      <c r="AD199" s="21"/>
      <c r="AE199" s="21"/>
      <c r="AF199" s="21"/>
      <c r="AG199" s="21"/>
      <c r="AH199" s="21"/>
      <c r="AI199" s="21"/>
      <c r="AJ199" s="21"/>
      <c r="AK199" s="21"/>
      <c r="AL199" s="6"/>
      <c r="AM199" s="26" t="s">
        <v>1505</v>
      </c>
      <c r="AN199" s="26"/>
      <c r="AO199" s="27"/>
      <c r="AP199" s="21"/>
      <c r="AQ199" s="21"/>
      <c r="AR199" s="21"/>
      <c r="AS199" s="21"/>
      <c r="AT199" s="21"/>
      <c r="AU199" s="21"/>
      <c r="AV199" s="21"/>
      <c r="AW199" s="21"/>
      <c r="AX199" s="28"/>
      <c r="AY199" s="28"/>
      <c r="AZ199" s="28"/>
      <c r="BA199" s="28"/>
      <c r="BB199" s="28"/>
      <c r="BC199" s="28"/>
      <c r="BD199" s="28"/>
      <c r="BE199" s="28"/>
      <c r="BF199" s="28"/>
      <c r="BG199" s="28"/>
      <c r="BH199" s="28"/>
      <c r="BI199" s="28"/>
      <c r="BJ199" s="3"/>
      <c r="BK199" s="3"/>
      <c r="BL199" s="3"/>
      <c r="BM199" s="3"/>
      <c r="BN199" s="3"/>
      <c r="BO199" s="3"/>
      <c r="BP199" s="24"/>
      <c r="BQ199" s="21"/>
      <c r="BR199" s="21"/>
      <c r="BS199" s="21"/>
      <c r="BT199" s="21"/>
      <c r="BU199" s="21"/>
      <c r="BV199" s="21"/>
      <c r="BW199" s="24"/>
      <c r="BX199" s="21"/>
      <c r="BY199" s="21"/>
      <c r="BZ199" s="21"/>
      <c r="CA199" s="21"/>
      <c r="CB199" s="21"/>
      <c r="CC199" s="21"/>
      <c r="CD199" s="21"/>
      <c r="CE199" s="21"/>
      <c r="CF199" s="6"/>
      <c r="CG199" s="24"/>
      <c r="CH199" s="21"/>
      <c r="CI199" s="21"/>
      <c r="CJ199" s="21"/>
      <c r="CK199" s="21"/>
      <c r="CL199" s="21"/>
      <c r="CM199" s="21"/>
      <c r="CN199" s="24"/>
      <c r="CO199" s="21"/>
      <c r="CP199" s="21"/>
      <c r="CQ199" s="21"/>
      <c r="CR199" s="21"/>
      <c r="CS199" s="21"/>
      <c r="CT199" s="21"/>
      <c r="CU199" s="24"/>
      <c r="CV199" s="21"/>
      <c r="CW199" s="21"/>
      <c r="CX199" s="21"/>
      <c r="CY199" s="21"/>
      <c r="CZ199" s="21"/>
      <c r="DA199" s="21"/>
      <c r="DB199" s="24"/>
      <c r="DC199" s="21"/>
      <c r="DD199" s="21"/>
      <c r="DE199" s="21"/>
      <c r="DF199" s="21"/>
      <c r="DG199" s="21"/>
      <c r="DH199" s="21"/>
      <c r="DI199" s="24"/>
      <c r="DJ199" s="21"/>
      <c r="DK199" s="21"/>
      <c r="DL199" s="21"/>
      <c r="DM199" s="21"/>
      <c r="DN199" s="21"/>
      <c r="DO199" s="21"/>
      <c r="DP199" s="26"/>
      <c r="DQ199" s="6"/>
      <c r="DR199" s="24"/>
      <c r="DS199" s="21"/>
      <c r="DT199" s="21"/>
      <c r="DU199" s="21"/>
      <c r="DV199" s="21"/>
      <c r="DW199" s="21"/>
      <c r="DX199" s="21"/>
      <c r="DY199" s="24"/>
      <c r="DZ199" s="21"/>
      <c r="EA199" s="21"/>
      <c r="EB199" s="21"/>
      <c r="EC199" s="21"/>
      <c r="ED199" s="21"/>
      <c r="EE199" s="21"/>
      <c r="EF199" s="78"/>
      <c r="EG199" s="79"/>
      <c r="EH199" s="79"/>
      <c r="EI199" s="79"/>
      <c r="EJ199" s="79"/>
      <c r="EK199" s="79"/>
      <c r="EL199" s="79"/>
      <c r="EM199" s="24"/>
      <c r="EN199" s="21"/>
      <c r="EO199" s="21"/>
      <c r="EP199" s="21"/>
      <c r="EQ199" s="21"/>
      <c r="ER199" s="21"/>
      <c r="ES199" s="21"/>
      <c r="ET199" s="24"/>
      <c r="EU199" s="21"/>
      <c r="EV199" s="21"/>
      <c r="EW199" s="21"/>
      <c r="EX199" s="21"/>
      <c r="EY199" s="21"/>
      <c r="EZ199" s="21"/>
      <c r="FA199" s="24"/>
      <c r="FB199" s="21"/>
      <c r="FC199" s="21"/>
      <c r="FD199" s="21"/>
      <c r="FE199" s="21"/>
      <c r="FF199" s="21"/>
      <c r="FG199" s="21"/>
      <c r="FH199" s="24"/>
      <c r="FI199" s="21"/>
      <c r="FJ199" s="21"/>
      <c r="FK199" s="21"/>
      <c r="FL199" s="21"/>
      <c r="FM199" s="21"/>
      <c r="FN199" s="21"/>
      <c r="FO199" s="24"/>
      <c r="FP199" s="21"/>
      <c r="FQ199" s="21"/>
      <c r="FR199" s="21"/>
      <c r="FS199" s="21"/>
      <c r="FT199" s="21"/>
      <c r="FU199" s="21"/>
      <c r="FV199" s="24"/>
      <c r="FW199" s="21"/>
      <c r="FX199" s="21"/>
      <c r="FY199" s="21"/>
      <c r="FZ199" s="21"/>
      <c r="GA199" s="21"/>
      <c r="GB199" s="21"/>
      <c r="GC199" s="24"/>
      <c r="GD199" s="21"/>
      <c r="GE199" s="21"/>
      <c r="GF199" s="21"/>
      <c r="GG199" s="21"/>
      <c r="GH199" s="21"/>
      <c r="GI199" s="21"/>
      <c r="GJ199" s="24"/>
      <c r="GK199" s="21"/>
      <c r="GL199" s="21"/>
      <c r="GM199" s="21"/>
      <c r="GN199" s="21"/>
      <c r="GO199" s="21"/>
      <c r="GP199" s="21"/>
      <c r="GQ199" s="6"/>
      <c r="GR199" s="24"/>
      <c r="GS199" s="21"/>
      <c r="GT199" s="24"/>
      <c r="GU199" s="21"/>
      <c r="GV199" s="24"/>
      <c r="GW199" s="21"/>
      <c r="GX199" s="24"/>
      <c r="GY199" s="21"/>
      <c r="GZ199" s="24"/>
      <c r="HA199" s="21"/>
      <c r="HB199" s="24"/>
      <c r="HC199" s="21"/>
      <c r="HD199" s="24"/>
      <c r="HE199" s="21"/>
      <c r="HF199" s="6"/>
      <c r="HG199" s="21"/>
      <c r="HH199" s="21"/>
      <c r="HI199" s="21"/>
      <c r="HJ199" s="21"/>
      <c r="HK199" s="21"/>
      <c r="HL199" s="21"/>
      <c r="HM199" s="21"/>
      <c r="HN199" s="21"/>
      <c r="HO199" s="21"/>
      <c r="HP199" s="21"/>
      <c r="HQ199" s="21"/>
      <c r="HR199" s="21"/>
      <c r="HS199" s="21"/>
      <c r="HT199" s="21"/>
      <c r="HU199" s="21"/>
      <c r="HV199" s="6"/>
    </row>
    <row r="200" spans="1:239" ht="15.75" customHeight="1" x14ac:dyDescent="0.3">
      <c r="A200" s="3">
        <v>178</v>
      </c>
      <c r="B200" s="21" t="s">
        <v>874</v>
      </c>
      <c r="C200" s="22">
        <v>41479</v>
      </c>
      <c r="D200" s="22">
        <v>41480</v>
      </c>
      <c r="E200" s="21">
        <f t="shared" si="867"/>
        <v>1</v>
      </c>
      <c r="F200" s="21"/>
      <c r="G200" s="21" t="s">
        <v>432</v>
      </c>
      <c r="H200" s="23">
        <v>25500</v>
      </c>
      <c r="I200" s="21">
        <v>44</v>
      </c>
      <c r="J200" s="21">
        <v>165</v>
      </c>
      <c r="K200" s="21">
        <v>60</v>
      </c>
      <c r="L200" s="21" t="s">
        <v>1506</v>
      </c>
      <c r="M200" s="21">
        <v>59</v>
      </c>
      <c r="N200" s="21">
        <v>66</v>
      </c>
      <c r="O200" s="21">
        <v>17</v>
      </c>
      <c r="P200" s="21" t="s">
        <v>547</v>
      </c>
      <c r="Q200" s="21">
        <v>1</v>
      </c>
      <c r="R200" s="21">
        <v>22</v>
      </c>
      <c r="S200" s="21" t="s">
        <v>272</v>
      </c>
      <c r="T200" s="21">
        <v>1</v>
      </c>
      <c r="U200" s="21">
        <v>12</v>
      </c>
      <c r="V200" s="21">
        <v>0</v>
      </c>
      <c r="W200" s="21">
        <v>0</v>
      </c>
      <c r="X200" s="6"/>
      <c r="Y200" s="24" t="s">
        <v>462</v>
      </c>
      <c r="Z200" s="21" t="s">
        <v>549</v>
      </c>
      <c r="AA200" s="25">
        <v>2</v>
      </c>
      <c r="AB200" s="25" t="s">
        <v>1010</v>
      </c>
      <c r="AC200" s="21" t="s">
        <v>246</v>
      </c>
      <c r="AD200" s="21" t="s">
        <v>247</v>
      </c>
      <c r="AE200" s="21" t="s">
        <v>246</v>
      </c>
      <c r="AF200" s="21" t="s">
        <v>248</v>
      </c>
      <c r="AG200" s="21" t="s">
        <v>249</v>
      </c>
      <c r="AH200" s="21" t="s">
        <v>249</v>
      </c>
      <c r="AI200" s="21" t="s">
        <v>249</v>
      </c>
      <c r="AJ200" s="21" t="s">
        <v>246</v>
      </c>
      <c r="AK200" s="21">
        <v>1.33</v>
      </c>
      <c r="AL200" s="6"/>
      <c r="AM200" s="26" t="s">
        <v>250</v>
      </c>
      <c r="AN200" s="26" t="s">
        <v>251</v>
      </c>
      <c r="AO200" s="27">
        <v>1.33</v>
      </c>
      <c r="AP200" s="21">
        <v>1.84</v>
      </c>
      <c r="AQ200" s="21">
        <v>2.16</v>
      </c>
      <c r="AR200" s="21">
        <v>1.02</v>
      </c>
      <c r="AS200" s="21">
        <v>0.73</v>
      </c>
      <c r="AT200" s="21">
        <v>0.41</v>
      </c>
      <c r="AU200" s="21">
        <v>0.31</v>
      </c>
      <c r="AV200" s="21">
        <v>0.25</v>
      </c>
      <c r="AW200" s="21">
        <v>0.2</v>
      </c>
      <c r="AX200" s="28">
        <f t="array" ref="AX200">LOGEST(AO200:AP200,AO$5:AP$5)-1</f>
        <v>0.38345864661654128</v>
      </c>
      <c r="AY200" s="28">
        <f t="array" ref="AY200">LOGEST(AO200:AQ200,AO$5:AQ$5)-1</f>
        <v>0.27438618572861961</v>
      </c>
      <c r="AZ200" s="28">
        <f t="array" ref="AZ200">LOGEST(AO200:AR200,AO$5:AR$5)-1</f>
        <v>-6.1599669524416645E-2</v>
      </c>
      <c r="BA200" s="28">
        <f t="shared" ref="BA200:BB200" si="902">LOGEST(AP200:AQ200,AP$5:AQ$5)-1</f>
        <v>0.17391304347826098</v>
      </c>
      <c r="BB200" s="28">
        <f t="shared" si="902"/>
        <v>-0.52777777777777801</v>
      </c>
      <c r="BC200" s="28">
        <f t="array" ref="BC200">LOGEST(AP200:AR200,AP$5:AR$5)-1</f>
        <v>-0.25545461784592571</v>
      </c>
      <c r="BD200" s="28">
        <f t="shared" ref="BD200:BF200" si="903">((AP200/AO200)*100)-100</f>
        <v>38.345864661654133</v>
      </c>
      <c r="BE200" s="28">
        <f t="shared" si="903"/>
        <v>17.391304347826093</v>
      </c>
      <c r="BF200" s="28">
        <f t="shared" si="903"/>
        <v>-52.777777777777779</v>
      </c>
      <c r="BG200" s="28">
        <f>((AQ200/AO200)*100)-100</f>
        <v>62.406015037593988</v>
      </c>
      <c r="BH200" s="28">
        <f>((AR200/AO200)*100)-100</f>
        <v>-23.308270676691734</v>
      </c>
      <c r="BI200" s="28">
        <f>((AR200/AP200)*100)-100</f>
        <v>-44.565217391304344</v>
      </c>
      <c r="BJ200" s="3">
        <f t="shared" ref="BJ200:BL200" si="904">AP200-AO200</f>
        <v>0.51</v>
      </c>
      <c r="BK200" s="3">
        <f t="shared" si="904"/>
        <v>0.32000000000000006</v>
      </c>
      <c r="BL200" s="3">
        <f t="shared" si="904"/>
        <v>-1.1400000000000001</v>
      </c>
      <c r="BM200" s="3">
        <f>AQ200-AO200</f>
        <v>0.83000000000000007</v>
      </c>
      <c r="BN200" s="3">
        <f>AR200-AO200</f>
        <v>-0.31000000000000005</v>
      </c>
      <c r="BO200" s="3">
        <f>AR200-AP200</f>
        <v>-0.82000000000000006</v>
      </c>
      <c r="BP200" s="24">
        <v>100.3</v>
      </c>
      <c r="BQ200" s="21">
        <v>210.3</v>
      </c>
      <c r="BR200" s="21">
        <v>87</v>
      </c>
      <c r="BS200" s="21">
        <v>147.6</v>
      </c>
      <c r="BT200" s="21">
        <v>111.6</v>
      </c>
      <c r="BU200" s="21">
        <v>159</v>
      </c>
      <c r="BV200" s="21">
        <v>170</v>
      </c>
      <c r="BW200" s="24">
        <v>38.4</v>
      </c>
      <c r="BX200" s="21">
        <v>37.9</v>
      </c>
      <c r="BY200" s="21">
        <v>37</v>
      </c>
      <c r="BZ200" s="21">
        <v>37.1</v>
      </c>
      <c r="CA200" s="21">
        <v>38</v>
      </c>
      <c r="CB200" s="21">
        <v>37</v>
      </c>
      <c r="CC200" s="21">
        <v>37</v>
      </c>
      <c r="CD200" s="21">
        <v>37.6</v>
      </c>
      <c r="CE200" s="21">
        <v>37.6</v>
      </c>
      <c r="CF200" s="6"/>
      <c r="CG200" s="24" t="s">
        <v>1507</v>
      </c>
      <c r="CH200" s="21" t="s">
        <v>1508</v>
      </c>
      <c r="CI200" s="21"/>
      <c r="CJ200" s="21" t="s">
        <v>1509</v>
      </c>
      <c r="CK200" s="21" t="s">
        <v>1510</v>
      </c>
      <c r="CL200" s="21"/>
      <c r="CM200" s="21" t="s">
        <v>1069</v>
      </c>
      <c r="CN200" s="60" t="s">
        <v>1511</v>
      </c>
      <c r="CO200" s="21"/>
      <c r="CP200" s="21"/>
      <c r="CQ200" s="21" t="s">
        <v>1026</v>
      </c>
      <c r="CR200" s="21" t="s">
        <v>331</v>
      </c>
      <c r="CS200" s="21"/>
      <c r="CT200" s="93" t="s">
        <v>1512</v>
      </c>
      <c r="CU200" s="24">
        <v>3</v>
      </c>
      <c r="CV200" s="21"/>
      <c r="CW200" s="21"/>
      <c r="CX200" s="21"/>
      <c r="CY200" s="21">
        <v>1</v>
      </c>
      <c r="CZ200" s="21"/>
      <c r="DA200" s="21">
        <v>1</v>
      </c>
      <c r="DB200" s="24" t="s">
        <v>1513</v>
      </c>
      <c r="DC200" s="21"/>
      <c r="DD200" s="21"/>
      <c r="DE200" s="21"/>
      <c r="DF200" s="21"/>
      <c r="DG200" s="21"/>
      <c r="DH200" s="21"/>
      <c r="DI200" s="24" t="s">
        <v>374</v>
      </c>
      <c r="DJ200" s="21" t="s">
        <v>374</v>
      </c>
      <c r="DK200" s="21" t="s">
        <v>374</v>
      </c>
      <c r="DL200" s="21" t="s">
        <v>374</v>
      </c>
      <c r="DM200" s="21" t="s">
        <v>1514</v>
      </c>
      <c r="DN200" s="21" t="s">
        <v>1515</v>
      </c>
      <c r="DO200" s="21" t="s">
        <v>1516</v>
      </c>
      <c r="DP200" s="26"/>
      <c r="DQ200" s="6"/>
      <c r="DR200" s="24">
        <v>90.1</v>
      </c>
      <c r="DS200" s="21">
        <v>111.6</v>
      </c>
      <c r="DT200" s="21">
        <v>114</v>
      </c>
      <c r="DU200" s="21">
        <v>119</v>
      </c>
      <c r="DV200" s="21">
        <v>105.3</v>
      </c>
      <c r="DW200" s="21">
        <v>77.3</v>
      </c>
      <c r="DX200" s="21">
        <v>129</v>
      </c>
      <c r="DY200" s="24">
        <v>0.4</v>
      </c>
      <c r="DZ200" s="21">
        <v>0.35</v>
      </c>
      <c r="EA200" s="21">
        <v>0.35</v>
      </c>
      <c r="EB200" s="21">
        <v>0.35</v>
      </c>
      <c r="EC200" s="21">
        <v>0.4</v>
      </c>
      <c r="ED200" s="21">
        <v>0.4</v>
      </c>
      <c r="EE200" s="21">
        <v>0.4</v>
      </c>
      <c r="EF200" s="78">
        <f t="shared" ref="EF200:EL200" si="905">DR200/DY200</f>
        <v>225.24999999999997</v>
      </c>
      <c r="EG200" s="79">
        <f t="shared" si="905"/>
        <v>318.85714285714283</v>
      </c>
      <c r="EH200" s="79">
        <f t="shared" si="905"/>
        <v>325.71428571428572</v>
      </c>
      <c r="EI200" s="79">
        <f t="shared" si="905"/>
        <v>340</v>
      </c>
      <c r="EJ200" s="79">
        <f t="shared" si="905"/>
        <v>263.25</v>
      </c>
      <c r="EK200" s="79">
        <f t="shared" si="905"/>
        <v>193.24999999999997</v>
      </c>
      <c r="EL200" s="79">
        <f t="shared" si="905"/>
        <v>322.5</v>
      </c>
      <c r="EM200" s="24">
        <v>1</v>
      </c>
      <c r="EN200" s="21">
        <v>1</v>
      </c>
      <c r="EO200" s="21">
        <v>1</v>
      </c>
      <c r="EP200" s="21">
        <v>1</v>
      </c>
      <c r="EQ200" s="21">
        <v>1</v>
      </c>
      <c r="ER200" s="21">
        <v>1</v>
      </c>
      <c r="ES200" s="21">
        <v>1</v>
      </c>
      <c r="ET200" s="24">
        <v>183</v>
      </c>
      <c r="EU200" s="21">
        <v>151</v>
      </c>
      <c r="EV200" s="21">
        <v>147</v>
      </c>
      <c r="EW200" s="21">
        <v>175</v>
      </c>
      <c r="EX200" s="21">
        <v>175</v>
      </c>
      <c r="EY200" s="21">
        <v>221</v>
      </c>
      <c r="EZ200" s="21">
        <v>221</v>
      </c>
      <c r="FA200" s="24">
        <v>5.2</v>
      </c>
      <c r="FB200" s="21">
        <v>5.4</v>
      </c>
      <c r="FC200" s="21">
        <v>3.7</v>
      </c>
      <c r="FD200" s="21">
        <v>3.9</v>
      </c>
      <c r="FE200" s="21">
        <v>3.9</v>
      </c>
      <c r="FF200" s="21">
        <v>4</v>
      </c>
      <c r="FG200" s="21">
        <v>5.7</v>
      </c>
      <c r="FH200" s="24">
        <v>3</v>
      </c>
      <c r="FI200" s="21">
        <v>5</v>
      </c>
      <c r="FJ200" s="21">
        <v>6</v>
      </c>
      <c r="FK200" s="21">
        <v>6</v>
      </c>
      <c r="FL200" s="21">
        <v>3</v>
      </c>
      <c r="FM200" s="21">
        <v>10</v>
      </c>
      <c r="FN200" s="21">
        <v>10</v>
      </c>
      <c r="FO200" s="24">
        <v>80</v>
      </c>
      <c r="FP200" s="21">
        <v>79</v>
      </c>
      <c r="FQ200" s="21">
        <v>79</v>
      </c>
      <c r="FR200" s="21">
        <v>103</v>
      </c>
      <c r="FS200" s="21">
        <v>98</v>
      </c>
      <c r="FT200" s="21">
        <v>83</v>
      </c>
      <c r="FU200" s="21">
        <v>65</v>
      </c>
      <c r="FV200" s="24">
        <v>0</v>
      </c>
      <c r="FW200" s="21">
        <v>0</v>
      </c>
      <c r="FX200" s="21">
        <v>0</v>
      </c>
      <c r="FY200" s="21">
        <v>0</v>
      </c>
      <c r="FZ200" s="21">
        <v>0</v>
      </c>
      <c r="GA200" s="21">
        <v>0</v>
      </c>
      <c r="GB200" s="21">
        <v>0</v>
      </c>
      <c r="GC200" s="24">
        <v>54</v>
      </c>
      <c r="GD200" s="21">
        <v>62</v>
      </c>
      <c r="GE200" s="21">
        <v>62</v>
      </c>
      <c r="GF200" s="21">
        <v>52</v>
      </c>
      <c r="GG200" s="21">
        <v>52</v>
      </c>
      <c r="GH200" s="21">
        <v>35</v>
      </c>
      <c r="GI200" s="21">
        <v>39</v>
      </c>
      <c r="GJ200" s="24">
        <v>2190</v>
      </c>
      <c r="GK200" s="21">
        <v>3100</v>
      </c>
      <c r="GL200" s="21">
        <v>3230</v>
      </c>
      <c r="GM200" s="21">
        <v>2430</v>
      </c>
      <c r="GN200" s="21">
        <v>2700</v>
      </c>
      <c r="GO200" s="21">
        <v>3420</v>
      </c>
      <c r="GP200" s="21">
        <v>2930</v>
      </c>
      <c r="GQ200" s="6"/>
      <c r="GR200" s="24">
        <v>12</v>
      </c>
      <c r="GS200" s="21">
        <v>45</v>
      </c>
      <c r="GT200" s="24">
        <v>11</v>
      </c>
      <c r="GU200" s="21">
        <v>45</v>
      </c>
      <c r="GV200" s="24">
        <v>11</v>
      </c>
      <c r="GW200" s="21">
        <v>45</v>
      </c>
      <c r="GX200" s="24">
        <v>10</v>
      </c>
      <c r="GY200" s="21">
        <v>45</v>
      </c>
      <c r="GZ200" s="24">
        <v>12</v>
      </c>
      <c r="HA200" s="21">
        <v>45</v>
      </c>
      <c r="HB200" s="24">
        <v>11</v>
      </c>
      <c r="HC200" s="21">
        <v>45</v>
      </c>
      <c r="HD200" s="24">
        <v>10</v>
      </c>
      <c r="HE200" s="21">
        <v>45</v>
      </c>
      <c r="HF200" s="6"/>
      <c r="HG200" s="21">
        <v>44</v>
      </c>
      <c r="HH200" s="21">
        <v>104</v>
      </c>
      <c r="HI200" s="21">
        <v>159</v>
      </c>
      <c r="HJ200" s="21">
        <v>35.9</v>
      </c>
      <c r="HK200" s="21">
        <v>1</v>
      </c>
      <c r="HL200" s="21">
        <v>87.3</v>
      </c>
      <c r="HM200" s="21">
        <v>1</v>
      </c>
      <c r="HN200" s="21">
        <v>60</v>
      </c>
      <c r="HO200" s="21">
        <v>7.8</v>
      </c>
      <c r="HP200" s="21">
        <v>20</v>
      </c>
      <c r="HQ200" s="21">
        <v>3.37</v>
      </c>
      <c r="HR200" s="21">
        <v>140</v>
      </c>
      <c r="HS200" s="21">
        <v>11.4</v>
      </c>
      <c r="HT200" s="21">
        <v>3.6</v>
      </c>
      <c r="HU200" s="21">
        <v>3</v>
      </c>
      <c r="HV200" s="6"/>
    </row>
    <row r="201" spans="1:239" ht="15.75" customHeight="1" x14ac:dyDescent="0.3">
      <c r="A201" s="51">
        <v>179</v>
      </c>
      <c r="B201" s="21" t="s">
        <v>431</v>
      </c>
      <c r="C201" s="22">
        <v>41481</v>
      </c>
      <c r="D201" s="22">
        <v>41481</v>
      </c>
      <c r="E201" s="21">
        <f t="shared" si="867"/>
        <v>0</v>
      </c>
      <c r="F201" s="21" t="s">
        <v>1502</v>
      </c>
      <c r="G201" s="21" t="s">
        <v>1517</v>
      </c>
      <c r="H201" s="23">
        <v>13980</v>
      </c>
      <c r="I201" s="21">
        <v>75</v>
      </c>
      <c r="J201" s="21">
        <v>165</v>
      </c>
      <c r="K201" s="21">
        <v>100</v>
      </c>
      <c r="L201" s="21" t="s">
        <v>1518</v>
      </c>
      <c r="M201" s="21"/>
      <c r="N201" s="21"/>
      <c r="O201" s="21"/>
      <c r="P201" s="21" t="s">
        <v>548</v>
      </c>
      <c r="Q201" s="21">
        <v>2</v>
      </c>
      <c r="R201" s="21"/>
      <c r="S201" s="21" t="s">
        <v>548</v>
      </c>
      <c r="T201" s="21">
        <v>2</v>
      </c>
      <c r="U201" s="21"/>
      <c r="V201" s="21"/>
      <c r="W201" s="21"/>
      <c r="X201" s="6"/>
      <c r="Y201" s="24"/>
      <c r="Z201" s="21"/>
      <c r="AA201" s="25"/>
      <c r="AB201" s="25"/>
      <c r="AC201" s="21"/>
      <c r="AD201" s="21"/>
      <c r="AE201" s="21"/>
      <c r="AF201" s="21"/>
      <c r="AG201" s="21"/>
      <c r="AH201" s="21"/>
      <c r="AI201" s="21"/>
      <c r="AJ201" s="21"/>
      <c r="AK201" s="21"/>
      <c r="AL201" s="6"/>
      <c r="AM201" s="26" t="s">
        <v>1505</v>
      </c>
      <c r="AN201" s="26"/>
      <c r="AO201" s="27"/>
      <c r="AP201" s="21"/>
      <c r="AQ201" s="21"/>
      <c r="AR201" s="21"/>
      <c r="AS201" s="21"/>
      <c r="AT201" s="21"/>
      <c r="AU201" s="21"/>
      <c r="AV201" s="21"/>
      <c r="AW201" s="21"/>
      <c r="AX201" s="28"/>
      <c r="AY201" s="28"/>
      <c r="AZ201" s="28"/>
      <c r="BA201" s="28"/>
      <c r="BB201" s="28"/>
      <c r="BC201" s="28"/>
      <c r="BD201" s="28"/>
      <c r="BE201" s="28"/>
      <c r="BF201" s="28"/>
      <c r="BG201" s="28"/>
      <c r="BH201" s="28"/>
      <c r="BI201" s="28"/>
      <c r="BJ201" s="3"/>
      <c r="BK201" s="3"/>
      <c r="BL201" s="3"/>
      <c r="BM201" s="3"/>
      <c r="BN201" s="3"/>
      <c r="BO201" s="3"/>
      <c r="BP201" s="24"/>
      <c r="BQ201" s="21"/>
      <c r="BR201" s="21"/>
      <c r="BS201" s="21"/>
      <c r="BT201" s="21"/>
      <c r="BU201" s="21"/>
      <c r="BV201" s="21"/>
      <c r="BW201" s="24"/>
      <c r="BX201" s="21"/>
      <c r="BY201" s="21"/>
      <c r="BZ201" s="21"/>
      <c r="CA201" s="21"/>
      <c r="CB201" s="21"/>
      <c r="CC201" s="21"/>
      <c r="CD201" s="21"/>
      <c r="CE201" s="21"/>
      <c r="CF201" s="6"/>
      <c r="CG201" s="24"/>
      <c r="CH201" s="21"/>
      <c r="CI201" s="21"/>
      <c r="CJ201" s="21"/>
      <c r="CK201" s="21"/>
      <c r="CL201" s="21"/>
      <c r="CM201" s="21"/>
      <c r="CN201" s="24"/>
      <c r="CO201" s="21"/>
      <c r="CP201" s="21"/>
      <c r="CQ201" s="21"/>
      <c r="CR201" s="21"/>
      <c r="CS201" s="21"/>
      <c r="CT201" s="21"/>
      <c r="CU201" s="24"/>
      <c r="CV201" s="21"/>
      <c r="CW201" s="21"/>
      <c r="CX201" s="21"/>
      <c r="CY201" s="21"/>
      <c r="CZ201" s="21"/>
      <c r="DA201" s="21"/>
      <c r="DB201" s="24"/>
      <c r="DC201" s="21"/>
      <c r="DD201" s="21"/>
      <c r="DE201" s="21"/>
      <c r="DF201" s="21"/>
      <c r="DG201" s="21"/>
      <c r="DH201" s="21"/>
      <c r="DI201" s="24"/>
      <c r="DJ201" s="21"/>
      <c r="DK201" s="21"/>
      <c r="DL201" s="21"/>
      <c r="DM201" s="21"/>
      <c r="DN201" s="21"/>
      <c r="DO201" s="21"/>
      <c r="DP201" s="26"/>
      <c r="DQ201" s="6"/>
      <c r="DR201" s="24"/>
      <c r="DS201" s="21"/>
      <c r="DT201" s="21"/>
      <c r="DU201" s="21"/>
      <c r="DV201" s="21"/>
      <c r="DW201" s="21"/>
      <c r="DX201" s="21"/>
      <c r="DY201" s="24"/>
      <c r="DZ201" s="21"/>
      <c r="EA201" s="21"/>
      <c r="EB201" s="21"/>
      <c r="EC201" s="21"/>
      <c r="ED201" s="21"/>
      <c r="EE201" s="21"/>
      <c r="EF201" s="78"/>
      <c r="EG201" s="79"/>
      <c r="EH201" s="79"/>
      <c r="EI201" s="79"/>
      <c r="EJ201" s="79"/>
      <c r="EK201" s="79"/>
      <c r="EL201" s="79"/>
      <c r="EM201" s="24"/>
      <c r="EN201" s="21"/>
      <c r="EO201" s="21"/>
      <c r="EP201" s="21"/>
      <c r="EQ201" s="21"/>
      <c r="ER201" s="21"/>
      <c r="ES201" s="21"/>
      <c r="ET201" s="24"/>
      <c r="EU201" s="21"/>
      <c r="EV201" s="21"/>
      <c r="EW201" s="21"/>
      <c r="EX201" s="21"/>
      <c r="EY201" s="21"/>
      <c r="EZ201" s="21"/>
      <c r="FA201" s="24"/>
      <c r="FB201" s="21"/>
      <c r="FC201" s="21"/>
      <c r="FD201" s="21"/>
      <c r="FE201" s="21"/>
      <c r="FF201" s="21"/>
      <c r="FG201" s="21"/>
      <c r="FH201" s="24"/>
      <c r="FI201" s="21"/>
      <c r="FJ201" s="21"/>
      <c r="FK201" s="21"/>
      <c r="FL201" s="21"/>
      <c r="FM201" s="21"/>
      <c r="FN201" s="21"/>
      <c r="FO201" s="24"/>
      <c r="FP201" s="21"/>
      <c r="FQ201" s="21"/>
      <c r="FR201" s="21"/>
      <c r="FS201" s="21"/>
      <c r="FT201" s="21"/>
      <c r="FU201" s="21"/>
      <c r="FV201" s="24"/>
      <c r="FW201" s="21"/>
      <c r="FX201" s="21"/>
      <c r="FY201" s="21"/>
      <c r="FZ201" s="21"/>
      <c r="GA201" s="21"/>
      <c r="GB201" s="21"/>
      <c r="GC201" s="24"/>
      <c r="GD201" s="21"/>
      <c r="GE201" s="21"/>
      <c r="GF201" s="21"/>
      <c r="GG201" s="21"/>
      <c r="GH201" s="21"/>
      <c r="GI201" s="21"/>
      <c r="GJ201" s="24"/>
      <c r="GK201" s="21"/>
      <c r="GL201" s="21"/>
      <c r="GM201" s="21"/>
      <c r="GN201" s="21"/>
      <c r="GO201" s="21"/>
      <c r="GP201" s="21"/>
      <c r="GQ201" s="6"/>
      <c r="GR201" s="24"/>
      <c r="GS201" s="21"/>
      <c r="GT201" s="24"/>
      <c r="GU201" s="21"/>
      <c r="GV201" s="24"/>
      <c r="GW201" s="21"/>
      <c r="GX201" s="24"/>
      <c r="GY201" s="21"/>
      <c r="GZ201" s="24"/>
      <c r="HA201" s="21"/>
      <c r="HB201" s="24"/>
      <c r="HC201" s="21"/>
      <c r="HD201" s="24"/>
      <c r="HE201" s="21"/>
      <c r="HF201" s="6"/>
      <c r="HG201" s="21"/>
      <c r="HH201" s="21"/>
      <c r="HI201" s="21"/>
      <c r="HJ201" s="21"/>
      <c r="HK201" s="21"/>
      <c r="HL201" s="21"/>
      <c r="HM201" s="21"/>
      <c r="HN201" s="21"/>
      <c r="HO201" s="21"/>
      <c r="HP201" s="21"/>
      <c r="HQ201" s="21"/>
      <c r="HR201" s="21"/>
      <c r="HS201" s="21"/>
      <c r="HT201" s="21"/>
      <c r="HU201" s="21"/>
      <c r="HV201" s="6"/>
    </row>
    <row r="202" spans="1:239" ht="15.75" customHeight="1" x14ac:dyDescent="0.3">
      <c r="A202" s="3">
        <v>180</v>
      </c>
      <c r="B202" s="21" t="s">
        <v>874</v>
      </c>
      <c r="C202" s="22">
        <v>41481</v>
      </c>
      <c r="D202" s="22">
        <v>41481</v>
      </c>
      <c r="E202" s="21">
        <f t="shared" si="867"/>
        <v>0</v>
      </c>
      <c r="F202" s="21" t="s">
        <v>1502</v>
      </c>
      <c r="G202" s="21" t="s">
        <v>1517</v>
      </c>
      <c r="H202" s="23">
        <v>20811</v>
      </c>
      <c r="I202" s="21">
        <v>57</v>
      </c>
      <c r="J202" s="21"/>
      <c r="K202" s="21"/>
      <c r="L202" s="21" t="s">
        <v>1486</v>
      </c>
      <c r="M202" s="21"/>
      <c r="N202" s="21"/>
      <c r="O202" s="21"/>
      <c r="P202" s="21" t="s">
        <v>548</v>
      </c>
      <c r="Q202" s="21">
        <v>2</v>
      </c>
      <c r="R202" s="21"/>
      <c r="S202" s="21" t="s">
        <v>548</v>
      </c>
      <c r="T202" s="21">
        <v>2</v>
      </c>
      <c r="U202" s="21"/>
      <c r="V202" s="21"/>
      <c r="W202" s="21"/>
      <c r="X202" s="6"/>
      <c r="Y202" s="24"/>
      <c r="Z202" s="21"/>
      <c r="AA202" s="25"/>
      <c r="AB202" s="25"/>
      <c r="AC202" s="21"/>
      <c r="AD202" s="21"/>
      <c r="AE202" s="21"/>
      <c r="AF202" s="21"/>
      <c r="AG202" s="21"/>
      <c r="AH202" s="21"/>
      <c r="AI202" s="21"/>
      <c r="AJ202" s="21"/>
      <c r="AK202" s="21"/>
      <c r="AL202" s="6"/>
      <c r="AM202" s="26" t="s">
        <v>1505</v>
      </c>
      <c r="AN202" s="26"/>
      <c r="AO202" s="27"/>
      <c r="AP202" s="21"/>
      <c r="AQ202" s="21"/>
      <c r="AR202" s="21"/>
      <c r="AS202" s="21"/>
      <c r="AT202" s="21"/>
      <c r="AU202" s="21"/>
      <c r="AV202" s="21"/>
      <c r="AW202" s="21"/>
      <c r="AX202" s="28"/>
      <c r="AY202" s="28"/>
      <c r="AZ202" s="28"/>
      <c r="BA202" s="28"/>
      <c r="BB202" s="28"/>
      <c r="BC202" s="28"/>
      <c r="BD202" s="28"/>
      <c r="BE202" s="28"/>
      <c r="BF202" s="28"/>
      <c r="BG202" s="28"/>
      <c r="BH202" s="28"/>
      <c r="BI202" s="28"/>
      <c r="BJ202" s="3"/>
      <c r="BK202" s="3"/>
      <c r="BL202" s="3"/>
      <c r="BM202" s="3"/>
      <c r="BN202" s="3"/>
      <c r="BO202" s="3"/>
      <c r="BP202" s="24"/>
      <c r="BQ202" s="21"/>
      <c r="BR202" s="21"/>
      <c r="BS202" s="21"/>
      <c r="BT202" s="21"/>
      <c r="BU202" s="21"/>
      <c r="BV202" s="21"/>
      <c r="BW202" s="24"/>
      <c r="BX202" s="21"/>
      <c r="BY202" s="21"/>
      <c r="BZ202" s="21"/>
      <c r="CA202" s="21"/>
      <c r="CB202" s="21"/>
      <c r="CC202" s="21"/>
      <c r="CD202" s="21"/>
      <c r="CE202" s="21"/>
      <c r="CF202" s="6"/>
      <c r="CG202" s="24"/>
      <c r="CH202" s="21"/>
      <c r="CI202" s="21"/>
      <c r="CJ202" s="21"/>
      <c r="CK202" s="21"/>
      <c r="CL202" s="21"/>
      <c r="CM202" s="21"/>
      <c r="CN202" s="24"/>
      <c r="CO202" s="21"/>
      <c r="CP202" s="21"/>
      <c r="CQ202" s="21"/>
      <c r="CR202" s="21"/>
      <c r="CS202" s="21"/>
      <c r="CT202" s="21"/>
      <c r="CU202" s="24"/>
      <c r="CV202" s="21"/>
      <c r="CW202" s="21"/>
      <c r="CX202" s="21"/>
      <c r="CY202" s="21"/>
      <c r="CZ202" s="21"/>
      <c r="DA202" s="21"/>
      <c r="DB202" s="24"/>
      <c r="DC202" s="21"/>
      <c r="DD202" s="21"/>
      <c r="DE202" s="21"/>
      <c r="DF202" s="21"/>
      <c r="DG202" s="21"/>
      <c r="DH202" s="21"/>
      <c r="DI202" s="24"/>
      <c r="DJ202" s="21"/>
      <c r="DK202" s="21"/>
      <c r="DL202" s="21"/>
      <c r="DM202" s="21"/>
      <c r="DN202" s="21"/>
      <c r="DO202" s="21"/>
      <c r="DP202" s="26"/>
      <c r="DQ202" s="6"/>
      <c r="DR202" s="24"/>
      <c r="DS202" s="21"/>
      <c r="DT202" s="21"/>
      <c r="DU202" s="21"/>
      <c r="DV202" s="21"/>
      <c r="DW202" s="21"/>
      <c r="DX202" s="21"/>
      <c r="DY202" s="24"/>
      <c r="DZ202" s="21"/>
      <c r="EA202" s="21"/>
      <c r="EB202" s="21"/>
      <c r="EC202" s="21"/>
      <c r="ED202" s="21"/>
      <c r="EE202" s="21"/>
      <c r="EF202" s="78"/>
      <c r="EG202" s="79"/>
      <c r="EH202" s="79"/>
      <c r="EI202" s="79"/>
      <c r="EJ202" s="79"/>
      <c r="EK202" s="79"/>
      <c r="EL202" s="79"/>
      <c r="EM202" s="24"/>
      <c r="EN202" s="21"/>
      <c r="EO202" s="21"/>
      <c r="EP202" s="21"/>
      <c r="EQ202" s="21"/>
      <c r="ER202" s="21"/>
      <c r="ES202" s="21"/>
      <c r="ET202" s="24"/>
      <c r="EU202" s="21"/>
      <c r="EV202" s="21"/>
      <c r="EW202" s="21"/>
      <c r="EX202" s="21"/>
      <c r="EY202" s="21"/>
      <c r="EZ202" s="21"/>
      <c r="FA202" s="24"/>
      <c r="FB202" s="21"/>
      <c r="FC202" s="21"/>
      <c r="FD202" s="21"/>
      <c r="FE202" s="21"/>
      <c r="FF202" s="21"/>
      <c r="FG202" s="21"/>
      <c r="FH202" s="24"/>
      <c r="FI202" s="21"/>
      <c r="FJ202" s="21"/>
      <c r="FK202" s="21"/>
      <c r="FL202" s="21"/>
      <c r="FM202" s="21"/>
      <c r="FN202" s="21"/>
      <c r="FO202" s="24"/>
      <c r="FP202" s="21"/>
      <c r="FQ202" s="21"/>
      <c r="FR202" s="21"/>
      <c r="FS202" s="21"/>
      <c r="FT202" s="21"/>
      <c r="FU202" s="21"/>
      <c r="FV202" s="24"/>
      <c r="FW202" s="21"/>
      <c r="FX202" s="21"/>
      <c r="FY202" s="21"/>
      <c r="FZ202" s="21"/>
      <c r="GA202" s="21"/>
      <c r="GB202" s="21"/>
      <c r="GC202" s="24"/>
      <c r="GD202" s="21"/>
      <c r="GE202" s="21"/>
      <c r="GF202" s="21"/>
      <c r="GG202" s="21"/>
      <c r="GH202" s="21"/>
      <c r="GI202" s="21"/>
      <c r="GJ202" s="24"/>
      <c r="GK202" s="21"/>
      <c r="GL202" s="21"/>
      <c r="GM202" s="21"/>
      <c r="GN202" s="21"/>
      <c r="GO202" s="21"/>
      <c r="GP202" s="21"/>
      <c r="GQ202" s="6"/>
      <c r="GR202" s="24"/>
      <c r="GS202" s="21"/>
      <c r="GT202" s="24"/>
      <c r="GU202" s="21"/>
      <c r="GV202" s="24"/>
      <c r="GW202" s="21"/>
      <c r="GX202" s="24"/>
      <c r="GY202" s="21"/>
      <c r="GZ202" s="24"/>
      <c r="HA202" s="21"/>
      <c r="HB202" s="24"/>
      <c r="HC202" s="21"/>
      <c r="HD202" s="24"/>
      <c r="HE202" s="21"/>
      <c r="HF202" s="6"/>
      <c r="HG202" s="21"/>
      <c r="HH202" s="21"/>
      <c r="HI202" s="21"/>
      <c r="HJ202" s="21"/>
      <c r="HK202" s="21"/>
      <c r="HL202" s="21"/>
      <c r="HM202" s="21"/>
      <c r="HN202" s="21"/>
      <c r="HO202" s="21"/>
      <c r="HP202" s="21"/>
      <c r="HQ202" s="21"/>
      <c r="HR202" s="21"/>
      <c r="HS202" s="21"/>
      <c r="HT202" s="21"/>
      <c r="HU202" s="21"/>
      <c r="HV202" s="6"/>
    </row>
    <row r="203" spans="1:239" ht="15.75" customHeight="1" x14ac:dyDescent="0.3">
      <c r="A203" s="86"/>
      <c r="B203" s="86"/>
      <c r="C203" s="94"/>
      <c r="D203" s="94"/>
      <c r="E203" s="14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95"/>
      <c r="Y203" s="86"/>
      <c r="Z203" s="86"/>
      <c r="AA203" s="86"/>
      <c r="AB203" s="86"/>
      <c r="AC203" s="86"/>
      <c r="AD203" s="86"/>
      <c r="AE203" s="86"/>
      <c r="AF203" s="86"/>
      <c r="AG203" s="86"/>
      <c r="AH203" s="86"/>
      <c r="AI203" s="86"/>
      <c r="AJ203" s="86"/>
      <c r="AK203" s="86"/>
      <c r="AL203" s="95"/>
      <c r="AM203" s="86"/>
      <c r="AN203" s="86"/>
      <c r="AX203" s="36"/>
      <c r="AY203" s="36"/>
      <c r="AZ203" s="36"/>
      <c r="BA203" s="36"/>
      <c r="BB203" s="36"/>
      <c r="BC203" s="36"/>
      <c r="BD203" s="36"/>
      <c r="BE203" s="36"/>
      <c r="BF203" s="36"/>
      <c r="BG203" s="36"/>
      <c r="BH203" s="36"/>
      <c r="BI203" s="36"/>
      <c r="BJ203" s="14"/>
      <c r="BK203" s="14"/>
      <c r="BL203" s="14"/>
      <c r="BM203" s="14"/>
      <c r="BN203" s="14"/>
      <c r="BO203" s="14"/>
      <c r="BP203" s="86"/>
      <c r="BQ203" s="86"/>
      <c r="BR203" s="86"/>
      <c r="BS203" s="86"/>
      <c r="BT203" s="86"/>
      <c r="BU203" s="86"/>
      <c r="BV203" s="86"/>
      <c r="BW203" s="86"/>
      <c r="BX203" s="86"/>
      <c r="BY203" s="86"/>
      <c r="BZ203" s="86"/>
      <c r="CA203" s="86"/>
      <c r="CB203" s="86"/>
      <c r="CC203" s="86"/>
      <c r="CD203" s="86"/>
      <c r="CE203" s="86"/>
      <c r="CF203" s="95"/>
      <c r="CG203" s="86"/>
      <c r="CH203" s="86"/>
      <c r="CI203" s="86"/>
      <c r="CJ203" s="86"/>
      <c r="CK203" s="86"/>
      <c r="CL203" s="86"/>
      <c r="CM203" s="86"/>
      <c r="CN203" s="86"/>
      <c r="CO203" s="86"/>
      <c r="CP203" s="86"/>
      <c r="CQ203" s="86"/>
      <c r="CR203" s="86"/>
      <c r="CS203" s="86"/>
      <c r="CT203" s="86"/>
      <c r="CU203" s="86"/>
      <c r="CV203" s="86"/>
      <c r="CW203" s="86"/>
      <c r="CX203" s="86"/>
      <c r="CY203" s="86"/>
      <c r="CZ203" s="86"/>
      <c r="DA203" s="86"/>
      <c r="DB203" s="86"/>
      <c r="DC203" s="86"/>
      <c r="DD203" s="86"/>
      <c r="DE203" s="86"/>
      <c r="DF203" s="86"/>
      <c r="DG203" s="86"/>
      <c r="DH203" s="86"/>
      <c r="DI203" s="86"/>
      <c r="DJ203" s="86"/>
      <c r="DK203" s="86"/>
      <c r="DL203" s="86"/>
      <c r="DM203" s="86"/>
      <c r="DN203" s="86"/>
      <c r="DO203" s="86"/>
      <c r="DP203" s="86"/>
      <c r="DQ203" s="95"/>
      <c r="DR203" s="86"/>
      <c r="DS203" s="86"/>
      <c r="DT203" s="86"/>
      <c r="DU203" s="86"/>
      <c r="DV203" s="86"/>
      <c r="DW203" s="86"/>
      <c r="DX203" s="86"/>
      <c r="DY203" s="86"/>
      <c r="DZ203" s="86"/>
      <c r="EA203" s="86"/>
      <c r="EB203" s="86"/>
      <c r="EC203" s="86"/>
      <c r="ED203" s="86"/>
      <c r="EE203" s="86"/>
      <c r="EF203" s="96"/>
      <c r="EG203" s="96"/>
      <c r="EH203" s="96"/>
      <c r="EI203" s="96"/>
      <c r="EJ203" s="96"/>
      <c r="EK203" s="96"/>
      <c r="EL203" s="96"/>
      <c r="EM203" s="86"/>
      <c r="EN203" s="86"/>
      <c r="EO203" s="86"/>
      <c r="EP203" s="86"/>
      <c r="EQ203" s="86"/>
      <c r="ER203" s="86"/>
      <c r="ES203" s="86"/>
      <c r="ET203" s="86"/>
      <c r="EU203" s="86"/>
      <c r="EV203" s="86"/>
      <c r="EW203" s="86"/>
      <c r="EX203" s="86"/>
      <c r="EY203" s="86"/>
      <c r="EZ203" s="86"/>
      <c r="FA203" s="86"/>
      <c r="FB203" s="86"/>
      <c r="FC203" s="86"/>
      <c r="FD203" s="86"/>
      <c r="FE203" s="86"/>
      <c r="FF203" s="86"/>
      <c r="FG203" s="86"/>
      <c r="FH203" s="86"/>
      <c r="FI203" s="86"/>
      <c r="FJ203" s="86"/>
      <c r="FK203" s="86"/>
      <c r="FL203" s="86"/>
      <c r="FM203" s="86"/>
      <c r="FN203" s="86"/>
      <c r="FO203" s="86"/>
      <c r="FP203" s="86"/>
      <c r="FQ203" s="86"/>
      <c r="FR203" s="86"/>
      <c r="FS203" s="86"/>
      <c r="FT203" s="86"/>
      <c r="FU203" s="86"/>
      <c r="FV203" s="86"/>
      <c r="FW203" s="86"/>
      <c r="FX203" s="86"/>
      <c r="FY203" s="86"/>
      <c r="FZ203" s="86"/>
      <c r="GA203" s="86"/>
      <c r="GB203" s="86"/>
      <c r="GC203" s="86"/>
      <c r="GD203" s="86"/>
      <c r="GE203" s="86"/>
      <c r="GF203" s="86"/>
      <c r="GG203" s="86"/>
      <c r="GH203" s="86"/>
      <c r="GI203" s="86"/>
      <c r="GJ203" s="86"/>
      <c r="GK203" s="86"/>
      <c r="GL203" s="86"/>
      <c r="GM203" s="86"/>
      <c r="GN203" s="86"/>
      <c r="GO203" s="86"/>
      <c r="GP203" s="86"/>
      <c r="GQ203" s="95"/>
      <c r="GR203" s="86"/>
      <c r="GS203" s="86"/>
      <c r="GT203" s="86"/>
      <c r="GU203" s="86"/>
      <c r="GV203" s="86"/>
      <c r="GW203" s="86"/>
      <c r="GX203" s="86"/>
      <c r="GY203" s="86"/>
      <c r="GZ203" s="86"/>
      <c r="HA203" s="86"/>
      <c r="HB203" s="86"/>
      <c r="HC203" s="86"/>
      <c r="HD203" s="86"/>
      <c r="HE203" s="86"/>
      <c r="HF203" s="95"/>
      <c r="HG203" s="86"/>
      <c r="HH203" s="86"/>
      <c r="HI203" s="86"/>
      <c r="HJ203" s="86"/>
      <c r="HK203" s="86"/>
      <c r="HL203" s="86"/>
      <c r="HM203" s="86"/>
      <c r="HN203" s="86"/>
      <c r="HO203" s="86"/>
      <c r="HP203" s="86"/>
      <c r="HQ203" s="86"/>
      <c r="HR203" s="86"/>
      <c r="HS203" s="86"/>
      <c r="HT203" s="86"/>
      <c r="HU203" s="86"/>
      <c r="HV203" s="95"/>
      <c r="HW203" s="92"/>
      <c r="HX203" s="92"/>
      <c r="HY203" s="92"/>
      <c r="HZ203" s="92"/>
      <c r="IA203" s="92"/>
      <c r="IB203" s="92"/>
      <c r="IC203" s="92"/>
      <c r="ID203" s="92"/>
      <c r="IE203" s="92"/>
    </row>
    <row r="204" spans="1:239" ht="15.75" customHeight="1" x14ac:dyDescent="0.3">
      <c r="A204" s="3">
        <v>181</v>
      </c>
      <c r="B204" s="21" t="s">
        <v>626</v>
      </c>
      <c r="C204" s="22">
        <v>41477</v>
      </c>
      <c r="D204" s="22">
        <v>41481</v>
      </c>
      <c r="E204" s="21">
        <f t="shared" ref="E204:E213" si="906">D204-C204</f>
        <v>4</v>
      </c>
      <c r="F204" s="21"/>
      <c r="G204" s="21" t="s">
        <v>599</v>
      </c>
      <c r="H204" s="23">
        <v>27076</v>
      </c>
      <c r="I204" s="21">
        <v>39</v>
      </c>
      <c r="J204" s="21">
        <v>179</v>
      </c>
      <c r="K204" s="21">
        <v>80</v>
      </c>
      <c r="L204" s="21" t="s">
        <v>1519</v>
      </c>
      <c r="M204" s="21">
        <v>27</v>
      </c>
      <c r="N204" s="21">
        <v>7.9</v>
      </c>
      <c r="O204" s="21">
        <v>7</v>
      </c>
      <c r="P204" s="21" t="s">
        <v>1520</v>
      </c>
      <c r="Q204" s="21">
        <v>1</v>
      </c>
      <c r="R204" s="21">
        <v>7</v>
      </c>
      <c r="S204" s="21" t="s">
        <v>1521</v>
      </c>
      <c r="T204" s="21">
        <v>1</v>
      </c>
      <c r="U204" s="21">
        <v>1</v>
      </c>
      <c r="V204" s="21">
        <v>1</v>
      </c>
      <c r="W204" s="21">
        <v>0</v>
      </c>
      <c r="X204" s="6"/>
      <c r="Y204" s="24" t="s">
        <v>244</v>
      </c>
      <c r="Z204" s="21" t="s">
        <v>497</v>
      </c>
      <c r="AA204" s="25">
        <v>2</v>
      </c>
      <c r="AB204" s="25" t="s">
        <v>1010</v>
      </c>
      <c r="AC204" s="21" t="s">
        <v>246</v>
      </c>
      <c r="AD204" s="21" t="s">
        <v>247</v>
      </c>
      <c r="AE204" s="21" t="s">
        <v>246</v>
      </c>
      <c r="AF204" s="21" t="s">
        <v>248</v>
      </c>
      <c r="AG204" s="21" t="s">
        <v>246</v>
      </c>
      <c r="AH204" s="21" t="s">
        <v>249</v>
      </c>
      <c r="AI204" s="21" t="s">
        <v>249</v>
      </c>
      <c r="AJ204" s="21" t="s">
        <v>246</v>
      </c>
      <c r="AK204" s="21">
        <v>1.71</v>
      </c>
      <c r="AL204" s="6"/>
      <c r="AM204" s="26" t="s">
        <v>350</v>
      </c>
      <c r="AN204" s="26"/>
      <c r="AO204" s="27">
        <v>1.71</v>
      </c>
      <c r="AP204" s="21">
        <v>1.36</v>
      </c>
      <c r="AQ204" s="21">
        <v>1.28</v>
      </c>
      <c r="AR204" s="21">
        <v>1.07</v>
      </c>
      <c r="AS204" s="21">
        <v>0.91</v>
      </c>
      <c r="AT204" s="21">
        <v>0.56000000000000005</v>
      </c>
      <c r="AU204" s="21">
        <v>0.38</v>
      </c>
      <c r="AV204" s="21"/>
      <c r="AW204" s="21"/>
      <c r="AX204" s="28">
        <f t="shared" ref="AX204:AX213" si="907">LOGEST(AO204:AP204,AO$5:AP$5)-1</f>
        <v>-0.20467836257309935</v>
      </c>
      <c r="AY204" s="28">
        <f t="shared" ref="AY204:AY213" si="908">LOGEST(AO204:AQ204,AO$5:AQ$5)-1</f>
        <v>-0.13481908730259984</v>
      </c>
      <c r="AZ204" s="28">
        <f t="shared" ref="AZ204:AZ213" si="909">LOGEST(AO204:AR204,AO$5:AR$5)-1</f>
        <v>-0.13645811698786592</v>
      </c>
      <c r="BA204" s="28">
        <f t="shared" ref="BA204:BB204" si="910">LOGEST(AP204:AQ204,AP$5:AQ$5)-1</f>
        <v>-5.882352941176483E-2</v>
      </c>
      <c r="BB204" s="28">
        <f t="shared" si="910"/>
        <v>-0.1640625</v>
      </c>
      <c r="BC204" s="28">
        <f t="shared" ref="BC204:BC213" si="911">LOGEST(AP204:AR204,AP$5:AR$5)-1</f>
        <v>-0.1130024205882223</v>
      </c>
      <c r="BD204" s="28">
        <f t="shared" ref="BD204:BF204" si="912">((AP204/AO204)*100)-100</f>
        <v>-20.467836257309941</v>
      </c>
      <c r="BE204" s="28">
        <f t="shared" si="912"/>
        <v>-5.8823529411764781</v>
      </c>
      <c r="BF204" s="28">
        <f t="shared" si="912"/>
        <v>-16.40625</v>
      </c>
      <c r="BG204" s="28">
        <f t="shared" ref="BG204:BG213" si="913">((AQ204/AO204)*100)-100</f>
        <v>-25.146198830409347</v>
      </c>
      <c r="BH204" s="28">
        <f t="shared" ref="BH204:BH213" si="914">((AR204/AO204)*100)-100</f>
        <v>-37.42690058479532</v>
      </c>
      <c r="BI204" s="28">
        <f t="shared" ref="BI204:BI213" si="915">((AR204/AP204)*100)-100</f>
        <v>-21.32352941176471</v>
      </c>
      <c r="BJ204" s="3">
        <f t="shared" ref="BJ204:BL204" si="916">AP204-AO204</f>
        <v>-0.34999999999999987</v>
      </c>
      <c r="BK204" s="3">
        <f t="shared" si="916"/>
        <v>-8.0000000000000071E-2</v>
      </c>
      <c r="BL204" s="3">
        <f t="shared" si="916"/>
        <v>-0.20999999999999996</v>
      </c>
      <c r="BM204" s="3">
        <f t="shared" ref="BM204:BM213" si="917">AQ204-AO204</f>
        <v>-0.42999999999999994</v>
      </c>
      <c r="BN204" s="3">
        <f t="shared" ref="BN204:BN213" si="918">AR204-AO204</f>
        <v>-0.6399999999999999</v>
      </c>
      <c r="BO204" s="3">
        <f t="shared" ref="BO204:BO213" si="919">AR204-AP204</f>
        <v>-0.29000000000000004</v>
      </c>
      <c r="BP204" s="24"/>
      <c r="BQ204" s="21">
        <v>316</v>
      </c>
      <c r="BR204" s="21"/>
      <c r="BS204" s="21"/>
      <c r="BT204" s="21"/>
      <c r="BU204" s="21"/>
      <c r="BV204" s="21"/>
      <c r="BW204" s="24">
        <v>37.4</v>
      </c>
      <c r="BX204" s="21">
        <v>37</v>
      </c>
      <c r="BY204" s="21">
        <v>37</v>
      </c>
      <c r="BZ204" s="21">
        <v>37</v>
      </c>
      <c r="CA204" s="21">
        <v>37.1</v>
      </c>
      <c r="CB204" s="21">
        <v>37.5</v>
      </c>
      <c r="CC204" s="21">
        <v>37</v>
      </c>
      <c r="CD204" s="21"/>
      <c r="CE204" s="21"/>
      <c r="CF204" s="6"/>
      <c r="CG204" s="24" t="s">
        <v>1522</v>
      </c>
      <c r="CH204" s="21"/>
      <c r="CI204" s="21"/>
      <c r="CJ204" s="21"/>
      <c r="CK204" s="21"/>
      <c r="CL204" s="21"/>
      <c r="CM204" s="21"/>
      <c r="CN204" s="24" t="s">
        <v>1523</v>
      </c>
      <c r="CO204" s="21"/>
      <c r="CP204" s="21"/>
      <c r="CQ204" s="21"/>
      <c r="CR204" s="21"/>
      <c r="CS204" s="21"/>
      <c r="CT204" s="21"/>
      <c r="CU204" s="24">
        <v>2</v>
      </c>
      <c r="CV204" s="21"/>
      <c r="CW204" s="21"/>
      <c r="CX204" s="21"/>
      <c r="CY204" s="21"/>
      <c r="CZ204" s="21"/>
      <c r="DA204" s="21"/>
      <c r="DB204" s="24" t="s">
        <v>1524</v>
      </c>
      <c r="DC204" s="21"/>
      <c r="DD204" s="21"/>
      <c r="DE204" s="21"/>
      <c r="DF204" s="21"/>
      <c r="DG204" s="21"/>
      <c r="DH204" s="21"/>
      <c r="DI204" s="24" t="s">
        <v>727</v>
      </c>
      <c r="DJ204" s="21" t="s">
        <v>727</v>
      </c>
      <c r="DK204" s="21" t="s">
        <v>727</v>
      </c>
      <c r="DL204" s="21" t="s">
        <v>727</v>
      </c>
      <c r="DM204" s="21" t="s">
        <v>727</v>
      </c>
      <c r="DN204" s="21"/>
      <c r="DO204" s="21"/>
      <c r="DP204" s="26"/>
      <c r="DQ204" s="6"/>
      <c r="DR204" s="24">
        <v>137.1</v>
      </c>
      <c r="DS204" s="21">
        <v>84</v>
      </c>
      <c r="DT204" s="21">
        <v>110.8</v>
      </c>
      <c r="DU204" s="21">
        <v>212.2</v>
      </c>
      <c r="DV204" s="21">
        <v>133.1</v>
      </c>
      <c r="DW204" s="21"/>
      <c r="DX204" s="21"/>
      <c r="DY204" s="24">
        <v>0.1</v>
      </c>
      <c r="DZ204" s="21">
        <v>0.6</v>
      </c>
      <c r="EA204" s="21">
        <v>0.4</v>
      </c>
      <c r="EB204" s="21">
        <v>0.4</v>
      </c>
      <c r="EC204" s="21">
        <v>0.4</v>
      </c>
      <c r="ED204" s="21"/>
      <c r="EE204" s="21"/>
      <c r="EF204" s="78">
        <f t="shared" ref="EF204:EJ204" si="920">DR204/DY204</f>
        <v>1370.9999999999998</v>
      </c>
      <c r="EG204" s="79">
        <f t="shared" si="920"/>
        <v>140</v>
      </c>
      <c r="EH204" s="79">
        <f t="shared" si="920"/>
        <v>277</v>
      </c>
      <c r="EI204" s="79">
        <f t="shared" si="920"/>
        <v>530.49999999999989</v>
      </c>
      <c r="EJ204" s="79">
        <f t="shared" si="920"/>
        <v>332.74999999999994</v>
      </c>
      <c r="EK204" s="79"/>
      <c r="EL204" s="79"/>
      <c r="EM204" s="24">
        <v>0</v>
      </c>
      <c r="EN204" s="21">
        <v>0</v>
      </c>
      <c r="EO204" s="21">
        <v>1</v>
      </c>
      <c r="EP204" s="21">
        <v>0</v>
      </c>
      <c r="EQ204" s="21">
        <v>0</v>
      </c>
      <c r="ER204" s="21"/>
      <c r="ES204" s="21"/>
      <c r="ET204" s="24">
        <v>117</v>
      </c>
      <c r="EU204" s="21">
        <v>147</v>
      </c>
      <c r="EV204" s="21">
        <v>187</v>
      </c>
      <c r="EW204" s="21">
        <v>204</v>
      </c>
      <c r="EX204" s="21">
        <v>232</v>
      </c>
      <c r="EY204" s="21"/>
      <c r="EZ204" s="21"/>
      <c r="FA204" s="24">
        <v>4.7</v>
      </c>
      <c r="FB204" s="21">
        <v>13.6</v>
      </c>
      <c r="FC204" s="21">
        <v>13.6</v>
      </c>
      <c r="FD204" s="21">
        <v>13.6</v>
      </c>
      <c r="FE204" s="21">
        <v>13.6</v>
      </c>
      <c r="FF204" s="21"/>
      <c r="FG204" s="21"/>
      <c r="FH204" s="24">
        <v>15</v>
      </c>
      <c r="FI204" s="21">
        <v>15</v>
      </c>
      <c r="FJ204" s="21">
        <v>11</v>
      </c>
      <c r="FK204" s="21">
        <v>15</v>
      </c>
      <c r="FL204" s="21">
        <v>15</v>
      </c>
      <c r="FM204" s="21"/>
      <c r="FN204" s="21"/>
      <c r="FO204" s="24">
        <v>60</v>
      </c>
      <c r="FP204" s="21">
        <v>70</v>
      </c>
      <c r="FQ204" s="21">
        <v>74</v>
      </c>
      <c r="FR204" s="21">
        <v>89</v>
      </c>
      <c r="FS204" s="21">
        <v>86</v>
      </c>
      <c r="FT204" s="21"/>
      <c r="FU204" s="21"/>
      <c r="FV204" s="24">
        <v>0</v>
      </c>
      <c r="FW204" s="21">
        <v>0</v>
      </c>
      <c r="FX204" s="21">
        <v>0</v>
      </c>
      <c r="FY204" s="21">
        <v>0</v>
      </c>
      <c r="FZ204" s="21">
        <v>0</v>
      </c>
      <c r="GA204" s="21"/>
      <c r="GB204" s="21"/>
      <c r="GC204" s="24">
        <v>55</v>
      </c>
      <c r="GD204" s="21">
        <v>73</v>
      </c>
      <c r="GE204" s="21">
        <v>77</v>
      </c>
      <c r="GF204" s="21">
        <v>77</v>
      </c>
      <c r="GG204" s="21">
        <v>77</v>
      </c>
      <c r="GH204" s="21"/>
      <c r="GI204" s="21"/>
      <c r="GJ204" s="24">
        <v>1190</v>
      </c>
      <c r="GK204" s="21">
        <v>1185</v>
      </c>
      <c r="GL204" s="21">
        <v>2500</v>
      </c>
      <c r="GM204" s="21">
        <v>2280</v>
      </c>
      <c r="GN204" s="21">
        <v>1860</v>
      </c>
      <c r="GO204" s="21"/>
      <c r="GP204" s="21"/>
      <c r="GQ204" s="6"/>
      <c r="GR204" s="24">
        <v>10</v>
      </c>
      <c r="GS204" s="21">
        <v>45</v>
      </c>
      <c r="GT204" s="24">
        <v>11</v>
      </c>
      <c r="GU204" s="21">
        <v>45</v>
      </c>
      <c r="GV204" s="24">
        <v>12</v>
      </c>
      <c r="GW204" s="21">
        <v>45</v>
      </c>
      <c r="GX204" s="24">
        <v>8</v>
      </c>
      <c r="GY204" s="21">
        <v>18</v>
      </c>
      <c r="GZ204" s="24">
        <v>9</v>
      </c>
      <c r="HA204" s="21">
        <v>18</v>
      </c>
      <c r="HB204" s="24"/>
      <c r="HC204" s="21"/>
      <c r="HD204" s="24"/>
      <c r="HE204" s="21"/>
      <c r="HF204" s="6"/>
      <c r="HG204" s="21">
        <v>39</v>
      </c>
      <c r="HH204" s="21">
        <v>92</v>
      </c>
      <c r="HI204" s="21">
        <v>103</v>
      </c>
      <c r="HJ204" s="21">
        <v>37.9</v>
      </c>
      <c r="HK204" s="21">
        <v>2</v>
      </c>
      <c r="HL204" s="21">
        <v>98.8</v>
      </c>
      <c r="HM204" s="21">
        <v>0.4</v>
      </c>
      <c r="HN204" s="21">
        <v>40</v>
      </c>
      <c r="HO204" s="21">
        <v>182.07</v>
      </c>
      <c r="HP204" s="21">
        <v>15.73</v>
      </c>
      <c r="HQ204" s="21">
        <v>5</v>
      </c>
      <c r="HR204" s="21">
        <v>133.9</v>
      </c>
      <c r="HS204" s="21">
        <v>26</v>
      </c>
      <c r="HT204" s="21">
        <v>4.7</v>
      </c>
      <c r="HU204" s="21">
        <v>15</v>
      </c>
      <c r="HV204" s="6"/>
    </row>
    <row r="205" spans="1:239" ht="15.75" customHeight="1" x14ac:dyDescent="0.3">
      <c r="A205" s="3">
        <v>182</v>
      </c>
      <c r="B205" s="21" t="s">
        <v>431</v>
      </c>
      <c r="C205" s="22">
        <v>41484</v>
      </c>
      <c r="D205" s="22">
        <v>41484</v>
      </c>
      <c r="E205" s="21">
        <f t="shared" si="906"/>
        <v>0</v>
      </c>
      <c r="F205" s="21"/>
      <c r="G205" s="21" t="s">
        <v>989</v>
      </c>
      <c r="H205" s="23">
        <v>11795</v>
      </c>
      <c r="I205" s="21">
        <v>81</v>
      </c>
      <c r="J205" s="21">
        <v>175</v>
      </c>
      <c r="K205" s="21">
        <v>80</v>
      </c>
      <c r="L205" s="21" t="s">
        <v>1525</v>
      </c>
      <c r="M205" s="21">
        <v>76</v>
      </c>
      <c r="N205" s="21">
        <v>89.7</v>
      </c>
      <c r="O205" s="21">
        <v>7</v>
      </c>
      <c r="P205" s="21" t="s">
        <v>548</v>
      </c>
      <c r="Q205" s="21">
        <v>2</v>
      </c>
      <c r="R205" s="21">
        <v>7</v>
      </c>
      <c r="S205" s="21" t="s">
        <v>548</v>
      </c>
      <c r="T205" s="21">
        <v>2</v>
      </c>
      <c r="U205" s="21">
        <v>7</v>
      </c>
      <c r="V205" s="21">
        <v>4</v>
      </c>
      <c r="W205" s="21">
        <v>0</v>
      </c>
      <c r="X205" s="6"/>
      <c r="Y205" s="24" t="s">
        <v>244</v>
      </c>
      <c r="Z205" s="21" t="s">
        <v>497</v>
      </c>
      <c r="AA205" s="25">
        <v>2</v>
      </c>
      <c r="AB205" s="25" t="s">
        <v>486</v>
      </c>
      <c r="AC205" s="21" t="s">
        <v>249</v>
      </c>
      <c r="AD205" s="21"/>
      <c r="AE205" s="21" t="s">
        <v>246</v>
      </c>
      <c r="AF205" s="21" t="s">
        <v>248</v>
      </c>
      <c r="AG205" s="21" t="s">
        <v>246</v>
      </c>
      <c r="AH205" s="21" t="s">
        <v>249</v>
      </c>
      <c r="AI205" s="21" t="s">
        <v>246</v>
      </c>
      <c r="AJ205" s="21" t="s">
        <v>246</v>
      </c>
      <c r="AK205" s="21">
        <v>1.32</v>
      </c>
      <c r="AL205" s="6"/>
      <c r="AM205" s="26" t="s">
        <v>250</v>
      </c>
      <c r="AN205" s="26" t="s">
        <v>250</v>
      </c>
      <c r="AO205" s="27">
        <v>1.32</v>
      </c>
      <c r="AP205" s="21">
        <v>1.38</v>
      </c>
      <c r="AQ205" s="21">
        <v>1.26</v>
      </c>
      <c r="AR205" s="21">
        <v>1.37</v>
      </c>
      <c r="AS205" s="21">
        <v>1.23</v>
      </c>
      <c r="AT205" s="21">
        <v>0.87</v>
      </c>
      <c r="AU205" s="21">
        <v>0.62</v>
      </c>
      <c r="AV205" s="21">
        <v>0.63</v>
      </c>
      <c r="AW205" s="21"/>
      <c r="AX205" s="28">
        <f t="shared" si="907"/>
        <v>4.5454545454545192E-2</v>
      </c>
      <c r="AY205" s="28">
        <f t="shared" si="908"/>
        <v>-2.2991579081605651E-2</v>
      </c>
      <c r="AZ205" s="28">
        <f t="shared" si="909"/>
        <v>2.0586392460411052E-3</v>
      </c>
      <c r="BA205" s="28">
        <f t="shared" ref="BA205:BB205" si="921">LOGEST(AP205:AQ205,AP$5:AQ$5)-1</f>
        <v>-8.6956521739130377E-2</v>
      </c>
      <c r="BB205" s="28">
        <f t="shared" si="921"/>
        <v>8.7301587301587436E-2</v>
      </c>
      <c r="BC205" s="28">
        <f t="shared" si="911"/>
        <v>-3.6297760428576353E-3</v>
      </c>
      <c r="BD205" s="28">
        <f t="shared" ref="BD205:BF205" si="922">((AP205/AO205)*100)-100</f>
        <v>4.5454545454545467</v>
      </c>
      <c r="BE205" s="28">
        <f t="shared" si="922"/>
        <v>-8.6956521739130324</v>
      </c>
      <c r="BF205" s="28">
        <f t="shared" si="922"/>
        <v>8.7301587301587489</v>
      </c>
      <c r="BG205" s="28">
        <f t="shared" si="913"/>
        <v>-4.5454545454545467</v>
      </c>
      <c r="BH205" s="28">
        <f t="shared" si="914"/>
        <v>3.7878787878787818</v>
      </c>
      <c r="BI205" s="28">
        <f t="shared" si="915"/>
        <v>-0.72463768115940752</v>
      </c>
      <c r="BJ205" s="3">
        <f t="shared" ref="BJ205:BL205" si="923">AP205-AO205</f>
        <v>5.9999999999999831E-2</v>
      </c>
      <c r="BK205" s="3">
        <f t="shared" si="923"/>
        <v>-0.11999999999999988</v>
      </c>
      <c r="BL205" s="3">
        <f t="shared" si="923"/>
        <v>0.1100000000000001</v>
      </c>
      <c r="BM205" s="3">
        <f t="shared" si="917"/>
        <v>-6.0000000000000053E-2</v>
      </c>
      <c r="BN205" s="3">
        <f t="shared" si="918"/>
        <v>5.0000000000000044E-2</v>
      </c>
      <c r="BO205" s="3">
        <f t="shared" si="919"/>
        <v>-9.9999999999997868E-3</v>
      </c>
      <c r="BP205" s="24">
        <v>33</v>
      </c>
      <c r="BQ205" s="21">
        <v>107.8</v>
      </c>
      <c r="BR205" s="21">
        <v>122.6</v>
      </c>
      <c r="BS205" s="21">
        <v>126.9</v>
      </c>
      <c r="BT205" s="21">
        <v>151.1</v>
      </c>
      <c r="BU205" s="21">
        <v>122.5</v>
      </c>
      <c r="BV205" s="21"/>
      <c r="BW205" s="24">
        <v>37</v>
      </c>
      <c r="BX205" s="21">
        <v>37</v>
      </c>
      <c r="BY205" s="21">
        <v>37.1</v>
      </c>
      <c r="BZ205" s="21">
        <v>36</v>
      </c>
      <c r="CA205" s="21">
        <v>36</v>
      </c>
      <c r="CB205" s="21">
        <v>37</v>
      </c>
      <c r="CC205" s="21">
        <v>37</v>
      </c>
      <c r="CD205" s="21">
        <v>35</v>
      </c>
      <c r="CE205" s="21"/>
      <c r="CF205" s="6"/>
      <c r="CG205" s="24" t="s">
        <v>1526</v>
      </c>
      <c r="CH205" s="21"/>
      <c r="CI205" s="21"/>
      <c r="CJ205" s="21"/>
      <c r="CK205" s="21"/>
      <c r="CL205" s="21"/>
      <c r="CM205" s="21"/>
      <c r="CN205" s="24" t="s">
        <v>1527</v>
      </c>
      <c r="CO205" s="21"/>
      <c r="CP205" s="21"/>
      <c r="CQ205" s="21"/>
      <c r="CR205" s="21"/>
      <c r="CS205" s="21"/>
      <c r="CT205" s="21"/>
      <c r="CU205" s="24">
        <v>2</v>
      </c>
      <c r="CV205" s="21"/>
      <c r="CW205" s="21"/>
      <c r="CX205" s="21"/>
      <c r="CY205" s="21"/>
      <c r="CZ205" s="21"/>
      <c r="DA205" s="21"/>
      <c r="DB205" s="24" t="s">
        <v>331</v>
      </c>
      <c r="DC205" s="21"/>
      <c r="DD205" s="21"/>
      <c r="DE205" s="21"/>
      <c r="DF205" s="21"/>
      <c r="DG205" s="21"/>
      <c r="DH205" s="21"/>
      <c r="DI205" s="24" t="s">
        <v>631</v>
      </c>
      <c r="DJ205" s="21" t="s">
        <v>631</v>
      </c>
      <c r="DK205" s="21" t="s">
        <v>1246</v>
      </c>
      <c r="DL205" s="21" t="s">
        <v>1165</v>
      </c>
      <c r="DM205" s="21" t="s">
        <v>1165</v>
      </c>
      <c r="DN205" s="21" t="s">
        <v>1165</v>
      </c>
      <c r="DO205" s="21"/>
      <c r="DP205" s="26"/>
      <c r="DQ205" s="6"/>
      <c r="DR205" s="24">
        <v>208.9</v>
      </c>
      <c r="DS205" s="21">
        <v>92.9</v>
      </c>
      <c r="DT205" s="21">
        <v>75.2</v>
      </c>
      <c r="DU205" s="21">
        <v>103.6</v>
      </c>
      <c r="DV205" s="21">
        <v>72.5</v>
      </c>
      <c r="DW205" s="21">
        <v>74</v>
      </c>
      <c r="DX205" s="21"/>
      <c r="DY205" s="24">
        <v>0.5</v>
      </c>
      <c r="DZ205" s="21">
        <v>0.5</v>
      </c>
      <c r="EA205" s="21">
        <v>0.6</v>
      </c>
      <c r="EB205" s="21">
        <v>0.5</v>
      </c>
      <c r="EC205" s="21">
        <v>0.5</v>
      </c>
      <c r="ED205" s="21">
        <v>0.5</v>
      </c>
      <c r="EE205" s="21"/>
      <c r="EF205" s="78">
        <f t="shared" ref="EF205:EK205" si="924">DR205/DY205</f>
        <v>417.8</v>
      </c>
      <c r="EG205" s="79">
        <f t="shared" si="924"/>
        <v>185.8</v>
      </c>
      <c r="EH205" s="79">
        <f t="shared" si="924"/>
        <v>125.33333333333334</v>
      </c>
      <c r="EI205" s="79">
        <f t="shared" si="924"/>
        <v>207.2</v>
      </c>
      <c r="EJ205" s="79">
        <f t="shared" si="924"/>
        <v>145</v>
      </c>
      <c r="EK205" s="79">
        <f t="shared" si="924"/>
        <v>148</v>
      </c>
      <c r="EL205" s="79"/>
      <c r="EM205" s="24">
        <v>0</v>
      </c>
      <c r="EN205" s="21">
        <v>1</v>
      </c>
      <c r="EO205" s="21">
        <v>1</v>
      </c>
      <c r="EP205" s="21">
        <v>1</v>
      </c>
      <c r="EQ205" s="21">
        <v>1</v>
      </c>
      <c r="ER205" s="21">
        <v>1</v>
      </c>
      <c r="ES205" s="21"/>
      <c r="ET205" s="24">
        <v>270</v>
      </c>
      <c r="EU205" s="21">
        <v>271</v>
      </c>
      <c r="EV205" s="21">
        <v>288</v>
      </c>
      <c r="EW205" s="21">
        <v>250</v>
      </c>
      <c r="EX205" s="21">
        <v>271</v>
      </c>
      <c r="EY205" s="21">
        <v>265</v>
      </c>
      <c r="EZ205" s="21"/>
      <c r="FA205" s="24">
        <v>13.2</v>
      </c>
      <c r="FB205" s="21">
        <v>5.5</v>
      </c>
      <c r="FC205" s="21">
        <v>8.9</v>
      </c>
      <c r="FD205" s="21">
        <v>8</v>
      </c>
      <c r="FE205" s="21">
        <v>8.5</v>
      </c>
      <c r="FF205" s="21">
        <v>4.2</v>
      </c>
      <c r="FG205" s="21"/>
      <c r="FH205" s="24">
        <v>13</v>
      </c>
      <c r="FI205" s="21">
        <v>14</v>
      </c>
      <c r="FJ205" s="21">
        <v>7</v>
      </c>
      <c r="FK205" s="21">
        <v>10</v>
      </c>
      <c r="FL205" s="21">
        <v>8</v>
      </c>
      <c r="FM205" s="21">
        <v>4</v>
      </c>
      <c r="FN205" s="21"/>
      <c r="FO205" s="24">
        <v>73</v>
      </c>
      <c r="FP205" s="21">
        <v>67</v>
      </c>
      <c r="FQ205" s="21">
        <v>74</v>
      </c>
      <c r="FR205" s="21">
        <v>72</v>
      </c>
      <c r="FS205" s="21">
        <v>78</v>
      </c>
      <c r="FT205" s="21">
        <v>47</v>
      </c>
      <c r="FU205" s="21"/>
      <c r="FV205" s="24" t="s">
        <v>1123</v>
      </c>
      <c r="FW205" s="21" t="s">
        <v>1212</v>
      </c>
      <c r="FX205" s="21">
        <v>0</v>
      </c>
      <c r="FY205" s="21" t="s">
        <v>1160</v>
      </c>
      <c r="FZ205" s="21" t="s">
        <v>1214</v>
      </c>
      <c r="GA205" s="21">
        <v>0</v>
      </c>
      <c r="GB205" s="21"/>
      <c r="GC205" s="24">
        <v>152</v>
      </c>
      <c r="GD205" s="21">
        <v>139</v>
      </c>
      <c r="GE205" s="21">
        <v>134</v>
      </c>
      <c r="GF205" s="21">
        <v>117</v>
      </c>
      <c r="GG205" s="21">
        <v>96</v>
      </c>
      <c r="GH205" s="21">
        <v>119</v>
      </c>
      <c r="GI205" s="21"/>
      <c r="GJ205" s="24">
        <v>200</v>
      </c>
      <c r="GK205" s="21">
        <v>1030</v>
      </c>
      <c r="GL205" s="21">
        <v>860</v>
      </c>
      <c r="GM205" s="21">
        <v>1140</v>
      </c>
      <c r="GN205" s="21">
        <v>910</v>
      </c>
      <c r="GO205" s="21">
        <v>150</v>
      </c>
      <c r="GP205" s="21"/>
      <c r="GQ205" s="6"/>
      <c r="GR205" s="24">
        <v>12</v>
      </c>
      <c r="GS205" s="21">
        <v>45</v>
      </c>
      <c r="GT205" s="24">
        <v>13</v>
      </c>
      <c r="GU205" s="21">
        <v>55</v>
      </c>
      <c r="GV205" s="24">
        <v>13</v>
      </c>
      <c r="GW205" s="21">
        <v>55</v>
      </c>
      <c r="GX205" s="24">
        <v>14</v>
      </c>
      <c r="GY205" s="21">
        <v>55</v>
      </c>
      <c r="GZ205" s="24">
        <v>16</v>
      </c>
      <c r="HA205" s="21">
        <v>90</v>
      </c>
      <c r="HB205" s="24">
        <v>14</v>
      </c>
      <c r="HC205" s="21">
        <v>55</v>
      </c>
      <c r="HD205" s="24"/>
      <c r="HE205" s="21"/>
      <c r="HF205" s="6"/>
      <c r="HG205" s="21">
        <v>81</v>
      </c>
      <c r="HH205" s="21">
        <v>94</v>
      </c>
      <c r="HI205" s="21">
        <v>89</v>
      </c>
      <c r="HJ205" s="21">
        <v>37.1</v>
      </c>
      <c r="HK205" s="21">
        <v>1</v>
      </c>
      <c r="HL205" s="21">
        <v>62.2</v>
      </c>
      <c r="HM205" s="21">
        <v>0.6</v>
      </c>
      <c r="HN205" s="21">
        <v>10</v>
      </c>
      <c r="HO205" s="21">
        <v>425.77</v>
      </c>
      <c r="HP205" s="21">
        <v>22.7</v>
      </c>
      <c r="HQ205" s="21">
        <v>5.26</v>
      </c>
      <c r="HR205" s="21">
        <v>130.6</v>
      </c>
      <c r="HS205" s="21">
        <v>21.9</v>
      </c>
      <c r="HT205" s="21">
        <v>12.2</v>
      </c>
      <c r="HU205" s="21">
        <v>13</v>
      </c>
      <c r="HV205" s="6"/>
    </row>
    <row r="206" spans="1:239" ht="15.75" customHeight="1" x14ac:dyDescent="0.3">
      <c r="A206" s="3">
        <v>183</v>
      </c>
      <c r="B206" s="21" t="s">
        <v>431</v>
      </c>
      <c r="C206" s="22">
        <v>41481</v>
      </c>
      <c r="D206" s="22">
        <v>41484</v>
      </c>
      <c r="E206" s="21">
        <f t="shared" si="906"/>
        <v>3</v>
      </c>
      <c r="F206" s="21" t="s">
        <v>395</v>
      </c>
      <c r="G206" s="21" t="s">
        <v>324</v>
      </c>
      <c r="H206" s="23">
        <v>18052</v>
      </c>
      <c r="I206" s="21">
        <v>64</v>
      </c>
      <c r="J206" s="21">
        <v>155</v>
      </c>
      <c r="K206" s="21">
        <v>45</v>
      </c>
      <c r="L206" s="21" t="s">
        <v>1528</v>
      </c>
      <c r="M206" s="21">
        <v>47</v>
      </c>
      <c r="N206" s="21">
        <v>39</v>
      </c>
      <c r="O206" s="21">
        <v>9</v>
      </c>
      <c r="P206" s="21" t="s">
        <v>547</v>
      </c>
      <c r="Q206" s="21">
        <v>1</v>
      </c>
      <c r="R206" s="21">
        <v>17</v>
      </c>
      <c r="S206" s="21" t="s">
        <v>272</v>
      </c>
      <c r="T206" s="21">
        <v>1</v>
      </c>
      <c r="U206" s="21">
        <v>4</v>
      </c>
      <c r="V206" s="21">
        <v>4</v>
      </c>
      <c r="W206" s="21">
        <v>0</v>
      </c>
      <c r="X206" s="6"/>
      <c r="Y206" s="24" t="s">
        <v>244</v>
      </c>
      <c r="Z206" s="21" t="s">
        <v>497</v>
      </c>
      <c r="AA206" s="25">
        <v>2</v>
      </c>
      <c r="AB206" s="25" t="s">
        <v>1010</v>
      </c>
      <c r="AC206" s="21" t="s">
        <v>246</v>
      </c>
      <c r="AD206" s="21" t="s">
        <v>247</v>
      </c>
      <c r="AE206" s="21" t="s">
        <v>246</v>
      </c>
      <c r="AF206" s="21" t="s">
        <v>248</v>
      </c>
      <c r="AG206" s="21" t="s">
        <v>249</v>
      </c>
      <c r="AH206" s="21" t="s">
        <v>249</v>
      </c>
      <c r="AI206" s="21" t="s">
        <v>249</v>
      </c>
      <c r="AJ206" s="21" t="s">
        <v>249</v>
      </c>
      <c r="AK206" s="21">
        <v>0.25</v>
      </c>
      <c r="AL206" s="6"/>
      <c r="AM206" s="26" t="s">
        <v>350</v>
      </c>
      <c r="AN206" s="26"/>
      <c r="AO206" s="27">
        <v>0.25</v>
      </c>
      <c r="AP206" s="21">
        <v>0.18</v>
      </c>
      <c r="AQ206" s="21">
        <v>0.18</v>
      </c>
      <c r="AR206" s="21">
        <v>0.17</v>
      </c>
      <c r="AS206" s="21">
        <v>0.24</v>
      </c>
      <c r="AT206" s="21">
        <v>0.15</v>
      </c>
      <c r="AU206" s="21">
        <v>0.12</v>
      </c>
      <c r="AV206" s="21">
        <v>0.1</v>
      </c>
      <c r="AW206" s="21"/>
      <c r="AX206" s="28">
        <f t="shared" si="907"/>
        <v>-0.28000000000000003</v>
      </c>
      <c r="AY206" s="28">
        <f t="shared" si="908"/>
        <v>-0.15147186257614298</v>
      </c>
      <c r="AZ206" s="28">
        <f t="shared" si="909"/>
        <v>-0.10925647550396222</v>
      </c>
      <c r="BA206" s="28">
        <f t="shared" ref="BA206:BB206" si="925">LOGEST(AP206:AQ206,AP$5:AQ$5)-1</f>
        <v>0</v>
      </c>
      <c r="BB206" s="28">
        <f t="shared" si="925"/>
        <v>-5.555555555555558E-2</v>
      </c>
      <c r="BC206" s="28">
        <f t="shared" si="911"/>
        <v>-2.817468419244995E-2</v>
      </c>
      <c r="BD206" s="28">
        <f t="shared" ref="BD206:BF206" si="926">((AP206/AO206)*100)-100</f>
        <v>-28</v>
      </c>
      <c r="BE206" s="28">
        <f t="shared" si="926"/>
        <v>0</v>
      </c>
      <c r="BF206" s="28">
        <f t="shared" si="926"/>
        <v>-5.5555555555555429</v>
      </c>
      <c r="BG206" s="28">
        <f t="shared" si="913"/>
        <v>-28</v>
      </c>
      <c r="BH206" s="28">
        <f t="shared" si="914"/>
        <v>-32</v>
      </c>
      <c r="BI206" s="28">
        <f t="shared" si="915"/>
        <v>-5.5555555555555429</v>
      </c>
      <c r="BJ206" s="3">
        <f t="shared" ref="BJ206:BL206" si="927">AP206-AO206</f>
        <v>-7.0000000000000007E-2</v>
      </c>
      <c r="BK206" s="3">
        <f t="shared" si="927"/>
        <v>0</v>
      </c>
      <c r="BL206" s="3">
        <f t="shared" si="927"/>
        <v>-9.9999999999999811E-3</v>
      </c>
      <c r="BM206" s="3">
        <f t="shared" si="917"/>
        <v>-7.0000000000000007E-2</v>
      </c>
      <c r="BN206" s="3">
        <f t="shared" si="918"/>
        <v>-7.9999999999999988E-2</v>
      </c>
      <c r="BO206" s="3">
        <f t="shared" si="919"/>
        <v>-9.9999999999999811E-3</v>
      </c>
      <c r="BP206" s="24"/>
      <c r="BQ206" s="21">
        <v>183.3</v>
      </c>
      <c r="BR206" s="21">
        <v>152</v>
      </c>
      <c r="BS206" s="21">
        <v>122.6</v>
      </c>
      <c r="BT206" s="21">
        <v>111.4</v>
      </c>
      <c r="BU206" s="21">
        <v>100.1</v>
      </c>
      <c r="BV206" s="21"/>
      <c r="BW206" s="24">
        <v>37.9</v>
      </c>
      <c r="BX206" s="21">
        <v>37</v>
      </c>
      <c r="BY206" s="21">
        <v>37</v>
      </c>
      <c r="BZ206" s="21">
        <v>37.1</v>
      </c>
      <c r="CA206" s="21">
        <v>38</v>
      </c>
      <c r="CB206" s="21">
        <v>37</v>
      </c>
      <c r="CC206" s="21">
        <v>36.6</v>
      </c>
      <c r="CD206" s="21">
        <v>35</v>
      </c>
      <c r="CE206" s="21"/>
      <c r="CF206" s="6"/>
      <c r="CG206" s="24" t="s">
        <v>641</v>
      </c>
      <c r="CH206" s="21" t="s">
        <v>263</v>
      </c>
      <c r="CI206" s="21" t="s">
        <v>1529</v>
      </c>
      <c r="CJ206" s="21"/>
      <c r="CK206" s="21"/>
      <c r="CL206" s="21"/>
      <c r="CM206" s="21"/>
      <c r="CN206" s="24" t="s">
        <v>1530</v>
      </c>
      <c r="CO206" s="21" t="s">
        <v>331</v>
      </c>
      <c r="CP206" s="21" t="s">
        <v>1531</v>
      </c>
      <c r="CQ206" s="21"/>
      <c r="CR206" s="21"/>
      <c r="CS206" s="21"/>
      <c r="CT206" s="21"/>
      <c r="CU206" s="24">
        <v>2</v>
      </c>
      <c r="CV206" s="21">
        <v>1</v>
      </c>
      <c r="CW206" s="21">
        <v>2</v>
      </c>
      <c r="CX206" s="21"/>
      <c r="CY206" s="21"/>
      <c r="CZ206" s="21"/>
      <c r="DA206" s="21"/>
      <c r="DB206" s="24" t="s">
        <v>735</v>
      </c>
      <c r="DC206" s="21" t="s">
        <v>331</v>
      </c>
      <c r="DD206" s="21" t="s">
        <v>735</v>
      </c>
      <c r="DE206" s="21"/>
      <c r="DF206" s="21"/>
      <c r="DG206" s="21"/>
      <c r="DH206" s="21"/>
      <c r="DI206" s="24" t="s">
        <v>377</v>
      </c>
      <c r="DJ206" s="21" t="s">
        <v>377</v>
      </c>
      <c r="DK206" s="21" t="s">
        <v>377</v>
      </c>
      <c r="DL206" s="21">
        <v>0</v>
      </c>
      <c r="DM206" s="21">
        <v>0</v>
      </c>
      <c r="DN206" s="21">
        <v>0</v>
      </c>
      <c r="DO206" s="21"/>
      <c r="DP206" s="26"/>
      <c r="DQ206" s="6"/>
      <c r="DR206" s="24">
        <v>63</v>
      </c>
      <c r="DS206" s="21">
        <v>134.9</v>
      </c>
      <c r="DT206" s="21">
        <v>85.8</v>
      </c>
      <c r="DU206" s="21">
        <v>80.8</v>
      </c>
      <c r="DV206" s="21">
        <v>78</v>
      </c>
      <c r="DW206" s="21">
        <v>74.5</v>
      </c>
      <c r="DX206" s="21"/>
      <c r="DY206" s="24">
        <v>0.5</v>
      </c>
      <c r="DZ206" s="21">
        <v>0.8</v>
      </c>
      <c r="EA206" s="21">
        <v>0.6</v>
      </c>
      <c r="EB206" s="21">
        <v>0.4</v>
      </c>
      <c r="EC206" s="21">
        <v>0.4</v>
      </c>
      <c r="ED206" s="21">
        <v>0.4</v>
      </c>
      <c r="EE206" s="21"/>
      <c r="EF206" s="78">
        <f t="shared" ref="EF206:EK206" si="928">DR206/DY206</f>
        <v>126</v>
      </c>
      <c r="EG206" s="79">
        <f t="shared" si="928"/>
        <v>168.625</v>
      </c>
      <c r="EH206" s="79">
        <f t="shared" si="928"/>
        <v>143</v>
      </c>
      <c r="EI206" s="79">
        <f t="shared" si="928"/>
        <v>201.99999999999997</v>
      </c>
      <c r="EJ206" s="79">
        <f t="shared" si="928"/>
        <v>195</v>
      </c>
      <c r="EK206" s="79">
        <f t="shared" si="928"/>
        <v>186.25</v>
      </c>
      <c r="EL206" s="79"/>
      <c r="EM206" s="24">
        <v>0</v>
      </c>
      <c r="EN206" s="21">
        <v>0</v>
      </c>
      <c r="EO206" s="21">
        <v>0</v>
      </c>
      <c r="EP206" s="21">
        <v>1</v>
      </c>
      <c r="EQ206" s="21">
        <v>1</v>
      </c>
      <c r="ER206" s="21">
        <v>0</v>
      </c>
      <c r="ES206" s="21"/>
      <c r="ET206" s="24">
        <v>294</v>
      </c>
      <c r="EU206" s="21">
        <v>283</v>
      </c>
      <c r="EV206" s="21">
        <v>262</v>
      </c>
      <c r="EW206" s="21">
        <v>300</v>
      </c>
      <c r="EX206" s="21">
        <v>335</v>
      </c>
      <c r="EY206" s="21">
        <v>309</v>
      </c>
      <c r="EZ206" s="21"/>
      <c r="FA206" s="24">
        <v>6</v>
      </c>
      <c r="FB206" s="21">
        <v>14.4</v>
      </c>
      <c r="FC206" s="21">
        <v>11</v>
      </c>
      <c r="FD206" s="21">
        <v>8</v>
      </c>
      <c r="FE206" s="21">
        <v>8.1</v>
      </c>
      <c r="FF206" s="21">
        <v>8.9</v>
      </c>
      <c r="FG206" s="21"/>
      <c r="FH206" s="24">
        <v>12</v>
      </c>
      <c r="FI206" s="21">
        <v>14</v>
      </c>
      <c r="FJ206" s="21">
        <v>14</v>
      </c>
      <c r="FK206" s="21">
        <v>14</v>
      </c>
      <c r="FL206" s="21">
        <v>11</v>
      </c>
      <c r="FM206" s="21">
        <v>15</v>
      </c>
      <c r="FN206" s="21"/>
      <c r="FO206" s="24">
        <v>63</v>
      </c>
      <c r="FP206" s="21">
        <v>81</v>
      </c>
      <c r="FQ206" s="21">
        <v>66</v>
      </c>
      <c r="FR206" s="21">
        <v>72</v>
      </c>
      <c r="FS206" s="21">
        <v>71</v>
      </c>
      <c r="FT206" s="21">
        <v>63</v>
      </c>
      <c r="FU206" s="21"/>
      <c r="FV206" s="24">
        <v>0</v>
      </c>
      <c r="FW206" s="21" t="s">
        <v>1459</v>
      </c>
      <c r="FX206" s="21">
        <v>0</v>
      </c>
      <c r="FY206" s="21" t="s">
        <v>803</v>
      </c>
      <c r="FZ206" s="21">
        <v>0</v>
      </c>
      <c r="GA206" s="21">
        <v>0</v>
      </c>
      <c r="GB206" s="21"/>
      <c r="GC206" s="24">
        <v>27</v>
      </c>
      <c r="GD206" s="21">
        <v>34</v>
      </c>
      <c r="GE206" s="21">
        <v>28</v>
      </c>
      <c r="GF206" s="21">
        <v>25</v>
      </c>
      <c r="GG206" s="21">
        <v>26</v>
      </c>
      <c r="GH206" s="21">
        <v>22</v>
      </c>
      <c r="GI206" s="21"/>
      <c r="GJ206" s="24">
        <v>635</v>
      </c>
      <c r="GK206" s="21">
        <v>1675</v>
      </c>
      <c r="GL206" s="21">
        <v>1135</v>
      </c>
      <c r="GM206" s="21">
        <v>2255</v>
      </c>
      <c r="GN206" s="21">
        <v>2380</v>
      </c>
      <c r="GO206" s="21">
        <v>865</v>
      </c>
      <c r="GP206" s="21"/>
      <c r="GQ206" s="6"/>
      <c r="GR206" s="24">
        <v>12</v>
      </c>
      <c r="GS206" s="21">
        <v>45</v>
      </c>
      <c r="GT206" s="24">
        <v>14</v>
      </c>
      <c r="GU206" s="21">
        <v>55</v>
      </c>
      <c r="GV206" s="24">
        <v>11</v>
      </c>
      <c r="GW206" s="21">
        <v>45</v>
      </c>
      <c r="GX206" s="24">
        <v>13</v>
      </c>
      <c r="GY206" s="21">
        <v>55</v>
      </c>
      <c r="GZ206" s="24">
        <v>12</v>
      </c>
      <c r="HA206" s="21">
        <v>45</v>
      </c>
      <c r="HB206" s="24">
        <v>10</v>
      </c>
      <c r="HC206" s="21">
        <v>45</v>
      </c>
      <c r="HD206" s="24"/>
      <c r="HE206" s="21"/>
      <c r="HF206" s="6"/>
      <c r="HG206" s="21">
        <v>64</v>
      </c>
      <c r="HH206" s="21">
        <v>102</v>
      </c>
      <c r="HI206" s="21">
        <v>105</v>
      </c>
      <c r="HJ206" s="21">
        <v>38</v>
      </c>
      <c r="HK206" s="21">
        <v>1</v>
      </c>
      <c r="HL206" s="21">
        <v>60.8</v>
      </c>
      <c r="HM206" s="21">
        <v>0.4</v>
      </c>
      <c r="HN206" s="21">
        <v>20</v>
      </c>
      <c r="HO206" s="21">
        <v>10.36</v>
      </c>
      <c r="HP206" s="21">
        <v>12.49</v>
      </c>
      <c r="HQ206" s="21">
        <v>3.35</v>
      </c>
      <c r="HR206" s="21">
        <v>136</v>
      </c>
      <c r="HS206" s="21">
        <v>22</v>
      </c>
      <c r="HT206" s="21">
        <v>6</v>
      </c>
      <c r="HU206" s="21">
        <v>14</v>
      </c>
      <c r="HV206" s="6"/>
    </row>
    <row r="207" spans="1:239" ht="15.75" customHeight="1" x14ac:dyDescent="0.3">
      <c r="A207" s="3">
        <v>184</v>
      </c>
      <c r="B207" s="21" t="s">
        <v>431</v>
      </c>
      <c r="C207" s="22">
        <v>41484</v>
      </c>
      <c r="D207" s="22">
        <v>41487</v>
      </c>
      <c r="E207" s="21">
        <f t="shared" si="906"/>
        <v>3</v>
      </c>
      <c r="F207" s="21"/>
      <c r="G207" s="21" t="s">
        <v>386</v>
      </c>
      <c r="H207" s="23">
        <v>17354</v>
      </c>
      <c r="I207" s="21">
        <v>66</v>
      </c>
      <c r="J207" s="21">
        <v>165</v>
      </c>
      <c r="K207" s="21">
        <v>90</v>
      </c>
      <c r="L207" s="21" t="s">
        <v>1532</v>
      </c>
      <c r="M207" s="21">
        <v>85</v>
      </c>
      <c r="N207" s="21">
        <v>95</v>
      </c>
      <c r="O207" s="21">
        <v>5</v>
      </c>
      <c r="P207" s="21" t="s">
        <v>547</v>
      </c>
      <c r="Q207" s="21">
        <v>1</v>
      </c>
      <c r="R207" s="21">
        <v>18</v>
      </c>
      <c r="S207" s="21" t="s">
        <v>272</v>
      </c>
      <c r="T207" s="21">
        <v>1</v>
      </c>
      <c r="U207" s="21">
        <v>3</v>
      </c>
      <c r="V207" s="21">
        <v>1</v>
      </c>
      <c r="W207" s="21">
        <v>0</v>
      </c>
      <c r="X207" s="6"/>
      <c r="Y207" s="24" t="s">
        <v>244</v>
      </c>
      <c r="Z207" s="21" t="s">
        <v>549</v>
      </c>
      <c r="AA207" s="25">
        <v>2</v>
      </c>
      <c r="AB207" s="25" t="s">
        <v>1010</v>
      </c>
      <c r="AC207" s="21" t="s">
        <v>246</v>
      </c>
      <c r="AD207" s="21" t="s">
        <v>247</v>
      </c>
      <c r="AE207" s="21" t="s">
        <v>246</v>
      </c>
      <c r="AF207" s="21" t="s">
        <v>248</v>
      </c>
      <c r="AG207" s="21" t="s">
        <v>249</v>
      </c>
      <c r="AH207" s="21" t="s">
        <v>249</v>
      </c>
      <c r="AI207" s="21" t="s">
        <v>246</v>
      </c>
      <c r="AJ207" s="21" t="s">
        <v>246</v>
      </c>
      <c r="AK207" s="21">
        <v>1.38</v>
      </c>
      <c r="AL207" s="6"/>
      <c r="AM207" s="26" t="s">
        <v>250</v>
      </c>
      <c r="AN207" s="26" t="s">
        <v>251</v>
      </c>
      <c r="AO207" s="27">
        <v>1.08</v>
      </c>
      <c r="AP207" s="21">
        <v>1.38</v>
      </c>
      <c r="AQ207" s="21">
        <v>2.1</v>
      </c>
      <c r="AR207" s="21">
        <v>0.82</v>
      </c>
      <c r="AS207" s="21">
        <v>0.7</v>
      </c>
      <c r="AT207" s="21"/>
      <c r="AU207" s="21"/>
      <c r="AV207" s="21"/>
      <c r="AW207" s="21"/>
      <c r="AX207" s="28">
        <f t="shared" si="907"/>
        <v>0.27777777777777768</v>
      </c>
      <c r="AY207" s="28">
        <f t="shared" si="908"/>
        <v>0.39443337755679253</v>
      </c>
      <c r="AZ207" s="28">
        <f t="shared" si="909"/>
        <v>-3.9823550072501379E-2</v>
      </c>
      <c r="BA207" s="28">
        <f t="shared" ref="BA207:BB207" si="929">LOGEST(AP207:AQ207,AP$5:AQ$5)-1</f>
        <v>0.52173913043478271</v>
      </c>
      <c r="BB207" s="28">
        <f t="shared" si="929"/>
        <v>-0.60952380952380958</v>
      </c>
      <c r="BC207" s="28">
        <f t="shared" si="911"/>
        <v>-0.22915442626248106</v>
      </c>
      <c r="BD207" s="28">
        <f t="shared" ref="BD207:BF207" si="930">((AP207/AO207)*100)-100</f>
        <v>27.777777777777771</v>
      </c>
      <c r="BE207" s="28">
        <f t="shared" si="930"/>
        <v>52.173913043478279</v>
      </c>
      <c r="BF207" s="28">
        <f t="shared" si="930"/>
        <v>-60.952380952380956</v>
      </c>
      <c r="BG207" s="28">
        <f t="shared" si="913"/>
        <v>94.444444444444429</v>
      </c>
      <c r="BH207" s="28">
        <f t="shared" si="914"/>
        <v>-24.074074074074076</v>
      </c>
      <c r="BI207" s="28">
        <f t="shared" si="915"/>
        <v>-40.579710144927539</v>
      </c>
      <c r="BJ207" s="3">
        <f t="shared" ref="BJ207:BL207" si="931">AP207-AO207</f>
        <v>0.29999999999999982</v>
      </c>
      <c r="BK207" s="3">
        <f t="shared" si="931"/>
        <v>0.7200000000000002</v>
      </c>
      <c r="BL207" s="3">
        <f t="shared" si="931"/>
        <v>-1.2800000000000002</v>
      </c>
      <c r="BM207" s="3">
        <f t="shared" si="917"/>
        <v>1.02</v>
      </c>
      <c r="BN207" s="3">
        <f t="shared" si="918"/>
        <v>-0.26000000000000012</v>
      </c>
      <c r="BO207" s="3">
        <f t="shared" si="919"/>
        <v>-0.55999999999999994</v>
      </c>
      <c r="BP207" s="24">
        <v>194.8</v>
      </c>
      <c r="BQ207" s="21">
        <v>197</v>
      </c>
      <c r="BR207" s="21">
        <v>180.7</v>
      </c>
      <c r="BS207" s="21"/>
      <c r="BT207" s="21"/>
      <c r="BU207" s="21"/>
      <c r="BV207" s="21"/>
      <c r="BW207" s="24">
        <v>37</v>
      </c>
      <c r="BX207" s="21">
        <v>36.9</v>
      </c>
      <c r="BY207" s="21">
        <v>36.6</v>
      </c>
      <c r="BZ207" s="21">
        <v>36.9</v>
      </c>
      <c r="CA207" s="21">
        <v>37.1</v>
      </c>
      <c r="CB207" s="21"/>
      <c r="CC207" s="21"/>
      <c r="CD207" s="21"/>
      <c r="CE207" s="21"/>
      <c r="CF207" s="6"/>
      <c r="CG207" s="24" t="s">
        <v>1424</v>
      </c>
      <c r="CH207" s="21" t="s">
        <v>316</v>
      </c>
      <c r="CI207" s="21"/>
      <c r="CJ207" s="21"/>
      <c r="CK207" s="21"/>
      <c r="CL207" s="21"/>
      <c r="CM207" s="21"/>
      <c r="CN207" s="60" t="s">
        <v>1533</v>
      </c>
      <c r="CO207" s="93" t="s">
        <v>1534</v>
      </c>
      <c r="CP207" s="21"/>
      <c r="CQ207" s="21"/>
      <c r="CR207" s="21"/>
      <c r="CS207" s="21"/>
      <c r="CT207" s="21"/>
      <c r="CU207" s="24">
        <v>2</v>
      </c>
      <c r="CV207" s="21">
        <v>2</v>
      </c>
      <c r="CW207" s="21"/>
      <c r="CX207" s="21"/>
      <c r="CY207" s="21"/>
      <c r="CZ207" s="21"/>
      <c r="DA207" s="21"/>
      <c r="DB207" s="24" t="s">
        <v>1535</v>
      </c>
      <c r="DC207" s="21" t="s">
        <v>1536</v>
      </c>
      <c r="DD207" s="21"/>
      <c r="DE207" s="21"/>
      <c r="DF207" s="21"/>
      <c r="DG207" s="21"/>
      <c r="DH207" s="21"/>
      <c r="DI207" s="24" t="s">
        <v>268</v>
      </c>
      <c r="DJ207" s="21" t="s">
        <v>268</v>
      </c>
      <c r="DK207" s="21" t="s">
        <v>268</v>
      </c>
      <c r="DL207" s="21"/>
      <c r="DM207" s="21"/>
      <c r="DN207" s="21"/>
      <c r="DO207" s="21"/>
      <c r="DP207" s="26"/>
      <c r="DQ207" s="6"/>
      <c r="DR207" s="24">
        <v>82</v>
      </c>
      <c r="DS207" s="21">
        <v>97.1</v>
      </c>
      <c r="DT207" s="21">
        <v>103.5</v>
      </c>
      <c r="DU207" s="21"/>
      <c r="DV207" s="21"/>
      <c r="DW207" s="21"/>
      <c r="DX207" s="21"/>
      <c r="DY207" s="24">
        <v>0.4</v>
      </c>
      <c r="DZ207" s="21">
        <v>0.4</v>
      </c>
      <c r="EA207" s="21">
        <v>0.4</v>
      </c>
      <c r="EB207" s="21"/>
      <c r="EC207" s="21"/>
      <c r="ED207" s="21"/>
      <c r="EE207" s="21"/>
      <c r="EF207" s="78">
        <f t="shared" ref="EF207:EH207" si="932">DR207/DY207</f>
        <v>205</v>
      </c>
      <c r="EG207" s="79">
        <f t="shared" si="932"/>
        <v>242.74999999999997</v>
      </c>
      <c r="EH207" s="79">
        <f t="shared" si="932"/>
        <v>258.75</v>
      </c>
      <c r="EI207" s="79"/>
      <c r="EJ207" s="79"/>
      <c r="EK207" s="79"/>
      <c r="EL207" s="79"/>
      <c r="EM207" s="24">
        <v>0</v>
      </c>
      <c r="EN207" s="21">
        <v>0</v>
      </c>
      <c r="EO207" s="21">
        <v>0</v>
      </c>
      <c r="EP207" s="21"/>
      <c r="EQ207" s="21"/>
      <c r="ER207" s="21"/>
      <c r="ES207" s="21"/>
      <c r="ET207" s="24">
        <v>172</v>
      </c>
      <c r="EU207" s="21">
        <v>157</v>
      </c>
      <c r="EV207" s="21">
        <v>172</v>
      </c>
      <c r="EW207" s="21"/>
      <c r="EX207" s="21"/>
      <c r="EY207" s="21"/>
      <c r="EZ207" s="21"/>
      <c r="FA207" s="24">
        <v>12.3</v>
      </c>
      <c r="FB207" s="21">
        <v>5.9</v>
      </c>
      <c r="FC207" s="21">
        <v>6.6</v>
      </c>
      <c r="FD207" s="21"/>
      <c r="FE207" s="21"/>
      <c r="FF207" s="21"/>
      <c r="FG207" s="21"/>
      <c r="FH207" s="24">
        <v>11</v>
      </c>
      <c r="FI207" s="21">
        <v>15</v>
      </c>
      <c r="FJ207" s="21">
        <v>15</v>
      </c>
      <c r="FK207" s="21"/>
      <c r="FL207" s="21"/>
      <c r="FM207" s="21"/>
      <c r="FN207" s="21"/>
      <c r="FO207" s="24">
        <v>64</v>
      </c>
      <c r="FP207" s="21">
        <v>65</v>
      </c>
      <c r="FQ207" s="21">
        <v>67</v>
      </c>
      <c r="FR207" s="21"/>
      <c r="FS207" s="21"/>
      <c r="FT207" s="21"/>
      <c r="FU207" s="21"/>
      <c r="FV207" s="24" t="s">
        <v>1194</v>
      </c>
      <c r="FW207" s="21" t="s">
        <v>803</v>
      </c>
      <c r="FX207" s="21">
        <v>0</v>
      </c>
      <c r="FY207" s="21"/>
      <c r="FZ207" s="21"/>
      <c r="GA207" s="21"/>
      <c r="GB207" s="21"/>
      <c r="GC207" s="24">
        <v>118</v>
      </c>
      <c r="GD207" s="21">
        <v>109</v>
      </c>
      <c r="GE207" s="21">
        <v>110</v>
      </c>
      <c r="GF207" s="21"/>
      <c r="GG207" s="21"/>
      <c r="GH207" s="21"/>
      <c r="GI207" s="21"/>
      <c r="GJ207" s="24">
        <v>1300</v>
      </c>
      <c r="GK207" s="21">
        <v>1420</v>
      </c>
      <c r="GL207" s="21">
        <v>405</v>
      </c>
      <c r="GM207" s="21"/>
      <c r="GN207" s="21"/>
      <c r="GO207" s="21"/>
      <c r="GP207" s="21"/>
      <c r="GQ207" s="6"/>
      <c r="GR207" s="24">
        <v>15</v>
      </c>
      <c r="GS207" s="21">
        <v>80</v>
      </c>
      <c r="GT207" s="24">
        <v>11</v>
      </c>
      <c r="GU207" s="21">
        <v>45</v>
      </c>
      <c r="GV207" s="24">
        <v>10</v>
      </c>
      <c r="GW207" s="21">
        <v>45</v>
      </c>
      <c r="GX207" s="24"/>
      <c r="GY207" s="21"/>
      <c r="GZ207" s="24"/>
      <c r="HA207" s="21"/>
      <c r="HB207" s="24"/>
      <c r="HC207" s="21"/>
      <c r="HD207" s="24"/>
      <c r="HE207" s="21"/>
      <c r="HF207" s="6"/>
      <c r="HG207" s="21">
        <v>66</v>
      </c>
      <c r="HH207" s="21">
        <v>125</v>
      </c>
      <c r="HI207" s="21">
        <v>90</v>
      </c>
      <c r="HJ207" s="21">
        <v>83.8</v>
      </c>
      <c r="HK207" s="21">
        <v>1</v>
      </c>
      <c r="HL207" s="21">
        <v>94.9</v>
      </c>
      <c r="HM207" s="21">
        <v>80</v>
      </c>
      <c r="HN207" s="21">
        <v>40</v>
      </c>
      <c r="HO207" s="21">
        <v>252.1</v>
      </c>
      <c r="HP207" s="21">
        <v>17.62</v>
      </c>
      <c r="HQ207" s="21">
        <v>3.61</v>
      </c>
      <c r="HR207" s="21">
        <v>140</v>
      </c>
      <c r="HS207" s="21">
        <v>31.3</v>
      </c>
      <c r="HT207" s="21">
        <v>7.5</v>
      </c>
      <c r="HU207" s="21">
        <v>3</v>
      </c>
      <c r="HV207" s="6"/>
    </row>
    <row r="208" spans="1:239" ht="15.75" customHeight="1" x14ac:dyDescent="0.3">
      <c r="A208" s="3">
        <v>185</v>
      </c>
      <c r="B208" s="21" t="s">
        <v>626</v>
      </c>
      <c r="C208" s="22">
        <v>41490</v>
      </c>
      <c r="D208" s="22">
        <v>41491</v>
      </c>
      <c r="E208" s="21">
        <f t="shared" si="906"/>
        <v>1</v>
      </c>
      <c r="F208" s="21"/>
      <c r="G208" s="21" t="s">
        <v>1537</v>
      </c>
      <c r="H208" s="23">
        <v>13703</v>
      </c>
      <c r="I208" s="21">
        <v>77</v>
      </c>
      <c r="J208" s="21">
        <v>180</v>
      </c>
      <c r="K208" s="21">
        <v>86</v>
      </c>
      <c r="L208" s="21" t="s">
        <v>1538</v>
      </c>
      <c r="M208" s="21">
        <v>47</v>
      </c>
      <c r="N208" s="21">
        <v>39</v>
      </c>
      <c r="O208" s="21">
        <v>1</v>
      </c>
      <c r="P208" s="21" t="s">
        <v>1333</v>
      </c>
      <c r="Q208" s="21">
        <v>1</v>
      </c>
      <c r="R208" s="21">
        <v>23</v>
      </c>
      <c r="S208" s="21" t="s">
        <v>272</v>
      </c>
      <c r="T208" s="21">
        <v>1</v>
      </c>
      <c r="U208" s="21">
        <v>0</v>
      </c>
      <c r="V208" s="21">
        <v>0</v>
      </c>
      <c r="W208" s="21">
        <v>0</v>
      </c>
      <c r="X208" s="6"/>
      <c r="Y208" s="24" t="s">
        <v>244</v>
      </c>
      <c r="Z208" s="21" t="s">
        <v>1539</v>
      </c>
      <c r="AA208" s="25">
        <v>2</v>
      </c>
      <c r="AB208" s="25" t="s">
        <v>1010</v>
      </c>
      <c r="AC208" s="21" t="s">
        <v>246</v>
      </c>
      <c r="AD208" s="21" t="s">
        <v>247</v>
      </c>
      <c r="AE208" s="21" t="s">
        <v>246</v>
      </c>
      <c r="AF208" s="21" t="s">
        <v>248</v>
      </c>
      <c r="AG208" s="21" t="s">
        <v>246</v>
      </c>
      <c r="AH208" s="21" t="s">
        <v>249</v>
      </c>
      <c r="AI208" s="21" t="s">
        <v>249</v>
      </c>
      <c r="AJ208" s="21" t="s">
        <v>246</v>
      </c>
      <c r="AK208" s="21">
        <v>0.62</v>
      </c>
      <c r="AL208" s="6"/>
      <c r="AM208" s="26" t="s">
        <v>1505</v>
      </c>
      <c r="AN208" s="26"/>
      <c r="AO208" s="27">
        <v>0.62</v>
      </c>
      <c r="AP208" s="21">
        <v>5.35</v>
      </c>
      <c r="AQ208" s="21">
        <v>6.03</v>
      </c>
      <c r="AR208" s="21">
        <v>5.7</v>
      </c>
      <c r="AS208" s="21"/>
      <c r="AT208" s="21"/>
      <c r="AU208" s="21"/>
      <c r="AV208" s="21"/>
      <c r="AW208" s="21"/>
      <c r="AX208" s="28">
        <f t="shared" si="907"/>
        <v>7.629032258064516</v>
      </c>
      <c r="AY208" s="28">
        <f t="shared" si="908"/>
        <v>2.1186225247074884</v>
      </c>
      <c r="AZ208" s="28">
        <f t="shared" si="909"/>
        <v>0.96897999124412904</v>
      </c>
      <c r="BA208" s="28">
        <f t="shared" ref="BA208:BB208" si="933">LOGEST(AP208:AQ208,AP$5:AQ$5)-1</f>
        <v>0.12710280373831795</v>
      </c>
      <c r="BB208" s="28">
        <f t="shared" si="933"/>
        <v>-5.4726368159203953E-2</v>
      </c>
      <c r="BC208" s="28">
        <f t="shared" si="911"/>
        <v>3.2192114263456251E-2</v>
      </c>
      <c r="BD208" s="28">
        <f t="shared" ref="BD208:BF208" si="934">((AP208/AO208)*100)-100</f>
        <v>762.90322580645159</v>
      </c>
      <c r="BE208" s="28">
        <f t="shared" si="934"/>
        <v>12.710280373831793</v>
      </c>
      <c r="BF208" s="28">
        <f t="shared" si="934"/>
        <v>-5.4726368159203957</v>
      </c>
      <c r="BG208" s="28">
        <f t="shared" si="913"/>
        <v>872.58064516129036</v>
      </c>
      <c r="BH208" s="28">
        <f t="shared" si="914"/>
        <v>819.35483870967744</v>
      </c>
      <c r="BI208" s="28">
        <f t="shared" si="915"/>
        <v>6.5420560747663643</v>
      </c>
      <c r="BJ208" s="3">
        <f t="shared" ref="BJ208:BL208" si="935">AP208-AO208</f>
        <v>4.7299999999999995</v>
      </c>
      <c r="BK208" s="3">
        <f t="shared" si="935"/>
        <v>0.6800000000000006</v>
      </c>
      <c r="BL208" s="3">
        <f t="shared" si="935"/>
        <v>-0.33000000000000007</v>
      </c>
      <c r="BM208" s="3">
        <f t="shared" si="917"/>
        <v>5.41</v>
      </c>
      <c r="BN208" s="3">
        <f t="shared" si="918"/>
        <v>5.08</v>
      </c>
      <c r="BO208" s="3">
        <f t="shared" si="919"/>
        <v>0.35000000000000053</v>
      </c>
      <c r="BP208" s="24"/>
      <c r="BQ208" s="21">
        <v>162.9</v>
      </c>
      <c r="BR208" s="21"/>
      <c r="BS208" s="21"/>
      <c r="BT208" s="21"/>
      <c r="BU208" s="21"/>
      <c r="BV208" s="21"/>
      <c r="BW208" s="24">
        <v>38</v>
      </c>
      <c r="BX208" s="21">
        <v>35</v>
      </c>
      <c r="BY208" s="21">
        <v>36</v>
      </c>
      <c r="BZ208" s="21">
        <v>36.4</v>
      </c>
      <c r="CA208" s="21"/>
      <c r="CB208" s="21"/>
      <c r="CC208" s="21"/>
      <c r="CD208" s="21"/>
      <c r="CE208" s="21"/>
      <c r="CF208" s="6"/>
      <c r="CG208" s="24" t="s">
        <v>1540</v>
      </c>
      <c r="CH208" s="21"/>
      <c r="CI208" s="21"/>
      <c r="CJ208" s="21"/>
      <c r="CK208" s="21"/>
      <c r="CL208" s="21"/>
      <c r="CM208" s="21"/>
      <c r="CN208" s="24" t="s">
        <v>1541</v>
      </c>
      <c r="CO208" s="21"/>
      <c r="CP208" s="21"/>
      <c r="CQ208" s="21"/>
      <c r="CR208" s="21"/>
      <c r="CS208" s="21"/>
      <c r="CT208" s="21"/>
      <c r="CU208" s="24">
        <v>8</v>
      </c>
      <c r="CV208" s="21"/>
      <c r="CW208" s="21"/>
      <c r="CX208" s="21"/>
      <c r="CY208" s="21"/>
      <c r="CZ208" s="21"/>
      <c r="DA208" s="21"/>
      <c r="DB208" s="24" t="s">
        <v>1542</v>
      </c>
      <c r="DC208" s="21"/>
      <c r="DD208" s="21"/>
      <c r="DE208" s="21"/>
      <c r="DF208" s="21"/>
      <c r="DG208" s="21"/>
      <c r="DH208" s="21"/>
      <c r="DI208" s="24" t="s">
        <v>465</v>
      </c>
      <c r="DJ208" s="21" t="s">
        <v>917</v>
      </c>
      <c r="DK208" s="21"/>
      <c r="DL208" s="21"/>
      <c r="DM208" s="21"/>
      <c r="DN208" s="21"/>
      <c r="DO208" s="21"/>
      <c r="DP208" s="26"/>
      <c r="DQ208" s="6"/>
      <c r="DR208" s="24">
        <v>274.5</v>
      </c>
      <c r="DS208" s="21">
        <v>85.9</v>
      </c>
      <c r="DT208" s="21"/>
      <c r="DU208" s="21"/>
      <c r="DV208" s="21"/>
      <c r="DW208" s="21"/>
      <c r="DX208" s="21"/>
      <c r="DY208" s="24">
        <v>0.35</v>
      </c>
      <c r="DZ208" s="21">
        <v>0.35</v>
      </c>
      <c r="EA208" s="21"/>
      <c r="EB208" s="21"/>
      <c r="EC208" s="21"/>
      <c r="ED208" s="21"/>
      <c r="EE208" s="21"/>
      <c r="EF208" s="78">
        <f t="shared" ref="EF208:EG208" si="936">DR208/DY208</f>
        <v>784.28571428571433</v>
      </c>
      <c r="EG208" s="79">
        <f t="shared" si="936"/>
        <v>245.42857142857147</v>
      </c>
      <c r="EH208" s="79"/>
      <c r="EI208" s="79"/>
      <c r="EJ208" s="79"/>
      <c r="EK208" s="79"/>
      <c r="EL208" s="79"/>
      <c r="EM208" s="24">
        <v>0</v>
      </c>
      <c r="EN208" s="21">
        <v>0</v>
      </c>
      <c r="EO208" s="21"/>
      <c r="EP208" s="21"/>
      <c r="EQ208" s="21"/>
      <c r="ER208" s="21"/>
      <c r="ES208" s="21"/>
      <c r="ET208" s="24">
        <v>387</v>
      </c>
      <c r="EU208" s="21">
        <v>310</v>
      </c>
      <c r="EV208" s="21"/>
      <c r="EW208" s="21"/>
      <c r="EX208" s="21"/>
      <c r="EY208" s="21"/>
      <c r="EZ208" s="21"/>
      <c r="FA208" s="24">
        <v>4.8</v>
      </c>
      <c r="FB208" s="21">
        <v>4.8</v>
      </c>
      <c r="FC208" s="21"/>
      <c r="FD208" s="21"/>
      <c r="FE208" s="21"/>
      <c r="FF208" s="21"/>
      <c r="FG208" s="21"/>
      <c r="FH208" s="24">
        <v>8</v>
      </c>
      <c r="FI208" s="21">
        <v>8</v>
      </c>
      <c r="FJ208" s="21"/>
      <c r="FK208" s="21"/>
      <c r="FL208" s="21"/>
      <c r="FM208" s="21"/>
      <c r="FN208" s="21"/>
      <c r="FO208" s="24">
        <v>57</v>
      </c>
      <c r="FP208" s="21">
        <v>72</v>
      </c>
      <c r="FQ208" s="21"/>
      <c r="FR208" s="21"/>
      <c r="FS208" s="21"/>
      <c r="FT208" s="21"/>
      <c r="FU208" s="21"/>
      <c r="FV208" s="24">
        <v>0</v>
      </c>
      <c r="FW208" s="21">
        <v>0</v>
      </c>
      <c r="FX208" s="21"/>
      <c r="FY208" s="21"/>
      <c r="FZ208" s="21"/>
      <c r="GA208" s="21"/>
      <c r="GB208" s="21"/>
      <c r="GC208" s="24">
        <v>57</v>
      </c>
      <c r="GD208" s="21">
        <v>58</v>
      </c>
      <c r="GE208" s="21"/>
      <c r="GF208" s="21"/>
      <c r="GG208" s="21"/>
      <c r="GH208" s="21"/>
      <c r="GI208" s="21"/>
      <c r="GJ208" s="24">
        <v>1245</v>
      </c>
      <c r="GK208" s="21">
        <v>1960</v>
      </c>
      <c r="GL208" s="21"/>
      <c r="GM208" s="21"/>
      <c r="GN208" s="21"/>
      <c r="GO208" s="21"/>
      <c r="GP208" s="21"/>
      <c r="GQ208" s="6"/>
      <c r="GR208" s="24">
        <v>10</v>
      </c>
      <c r="GS208" s="21">
        <v>45</v>
      </c>
      <c r="GT208" s="24">
        <v>11</v>
      </c>
      <c r="GU208" s="21">
        <v>45</v>
      </c>
      <c r="GV208" s="24"/>
      <c r="GW208" s="21"/>
      <c r="GX208" s="24"/>
      <c r="GY208" s="21"/>
      <c r="GZ208" s="24"/>
      <c r="HA208" s="21"/>
      <c r="HB208" s="24"/>
      <c r="HC208" s="21"/>
      <c r="HD208" s="24"/>
      <c r="HE208" s="21"/>
      <c r="HF208" s="6"/>
      <c r="HG208" s="21">
        <v>77</v>
      </c>
      <c r="HH208" s="21">
        <v>123</v>
      </c>
      <c r="HI208" s="21">
        <v>100</v>
      </c>
      <c r="HJ208" s="21">
        <v>38</v>
      </c>
      <c r="HK208" s="21">
        <v>2</v>
      </c>
      <c r="HL208" s="21">
        <v>85.9</v>
      </c>
      <c r="HM208" s="21">
        <v>0.35</v>
      </c>
      <c r="HN208" s="21">
        <v>25</v>
      </c>
      <c r="HO208" s="21">
        <v>22.68</v>
      </c>
      <c r="HP208" s="21">
        <v>18</v>
      </c>
      <c r="HQ208" s="21">
        <v>3.36</v>
      </c>
      <c r="HR208" s="21">
        <v>133</v>
      </c>
      <c r="HS208" s="21">
        <v>26.3</v>
      </c>
      <c r="HT208" s="21">
        <v>4.8</v>
      </c>
      <c r="HU208" s="21">
        <v>8</v>
      </c>
      <c r="HV208" s="6"/>
    </row>
    <row r="209" spans="1:239" ht="15.75" customHeight="1" x14ac:dyDescent="0.3">
      <c r="A209" s="3">
        <v>186</v>
      </c>
      <c r="B209" s="21" t="s">
        <v>431</v>
      </c>
      <c r="C209" s="22">
        <v>41490</v>
      </c>
      <c r="D209" s="22">
        <v>41491</v>
      </c>
      <c r="E209" s="21">
        <f t="shared" si="906"/>
        <v>1</v>
      </c>
      <c r="F209" s="21"/>
      <c r="G209" s="21" t="s">
        <v>386</v>
      </c>
      <c r="H209" s="23">
        <v>15381</v>
      </c>
      <c r="I209" s="21">
        <v>70</v>
      </c>
      <c r="J209" s="21">
        <v>174</v>
      </c>
      <c r="K209" s="21">
        <v>74</v>
      </c>
      <c r="L209" s="21" t="s">
        <v>1543</v>
      </c>
      <c r="M209" s="21">
        <v>39</v>
      </c>
      <c r="N209" s="21">
        <v>23</v>
      </c>
      <c r="O209" s="21">
        <v>2</v>
      </c>
      <c r="P209" s="21" t="s">
        <v>547</v>
      </c>
      <c r="Q209" s="21">
        <v>1</v>
      </c>
      <c r="R209" s="21">
        <v>12</v>
      </c>
      <c r="S209" s="21" t="s">
        <v>272</v>
      </c>
      <c r="T209" s="21">
        <v>1</v>
      </c>
      <c r="U209" s="21">
        <v>0</v>
      </c>
      <c r="V209" s="21">
        <v>0</v>
      </c>
      <c r="W209" s="21">
        <v>0</v>
      </c>
      <c r="X209" s="6"/>
      <c r="Y209" s="24" t="s">
        <v>244</v>
      </c>
      <c r="Z209" s="21" t="s">
        <v>956</v>
      </c>
      <c r="AA209" s="25">
        <v>2</v>
      </c>
      <c r="AB209" s="25" t="s">
        <v>486</v>
      </c>
      <c r="AC209" s="21" t="s">
        <v>246</v>
      </c>
      <c r="AD209" s="21" t="s">
        <v>247</v>
      </c>
      <c r="AE209" s="21" t="s">
        <v>246</v>
      </c>
      <c r="AF209" s="21" t="s">
        <v>328</v>
      </c>
      <c r="AG209" s="21" t="s">
        <v>249</v>
      </c>
      <c r="AH209" s="21" t="s">
        <v>249</v>
      </c>
      <c r="AI209" s="21" t="s">
        <v>249</v>
      </c>
      <c r="AJ209" s="21" t="s">
        <v>246</v>
      </c>
      <c r="AK209" s="21">
        <v>0.86</v>
      </c>
      <c r="AL209" s="6"/>
      <c r="AM209" s="26" t="s">
        <v>350</v>
      </c>
      <c r="AN209" s="26"/>
      <c r="AO209" s="27">
        <v>0.86</v>
      </c>
      <c r="AP209" s="21">
        <v>0.85</v>
      </c>
      <c r="AQ209" s="21">
        <v>0.75</v>
      </c>
      <c r="AR209" s="21">
        <v>0.8</v>
      </c>
      <c r="AS209" s="21">
        <v>0.72</v>
      </c>
      <c r="AT209" s="21"/>
      <c r="AU209" s="21"/>
      <c r="AV209" s="21"/>
      <c r="AW209" s="21"/>
      <c r="AX209" s="28">
        <f t="shared" si="907"/>
        <v>-1.1627906976744207E-2</v>
      </c>
      <c r="AY209" s="28">
        <f t="shared" si="908"/>
        <v>-6.6140790452964504E-2</v>
      </c>
      <c r="AZ209" s="28">
        <f t="shared" si="909"/>
        <v>-3.3633882325210029E-2</v>
      </c>
      <c r="BA209" s="28">
        <f t="shared" ref="BA209:BB209" si="937">LOGEST(AP209:AQ209,AP$5:AQ$5)-1</f>
        <v>-0.11764705882352933</v>
      </c>
      <c r="BB209" s="28">
        <f t="shared" si="937"/>
        <v>6.6666666666666652E-2</v>
      </c>
      <c r="BC209" s="28">
        <f t="shared" si="911"/>
        <v>-2.9857499854668124E-2</v>
      </c>
      <c r="BD209" s="28">
        <f t="shared" ref="BD209:BF209" si="938">((AP209/AO209)*100)-100</f>
        <v>-1.1627906976744242</v>
      </c>
      <c r="BE209" s="28">
        <f t="shared" si="938"/>
        <v>-11.764705882352942</v>
      </c>
      <c r="BF209" s="28">
        <f t="shared" si="938"/>
        <v>6.6666666666666714</v>
      </c>
      <c r="BG209" s="28">
        <f t="shared" si="913"/>
        <v>-12.79069767441861</v>
      </c>
      <c r="BH209" s="28">
        <f t="shared" si="914"/>
        <v>-6.9767441860465027</v>
      </c>
      <c r="BI209" s="28">
        <f t="shared" si="915"/>
        <v>-5.8823529411764639</v>
      </c>
      <c r="BJ209" s="3">
        <f t="shared" ref="BJ209:BL209" si="939">AP209-AO209</f>
        <v>-1.0000000000000009E-2</v>
      </c>
      <c r="BK209" s="3">
        <f t="shared" si="939"/>
        <v>-9.9999999999999978E-2</v>
      </c>
      <c r="BL209" s="3">
        <f t="shared" si="939"/>
        <v>5.0000000000000044E-2</v>
      </c>
      <c r="BM209" s="3">
        <f t="shared" si="917"/>
        <v>-0.10999999999999999</v>
      </c>
      <c r="BN209" s="3">
        <f t="shared" si="918"/>
        <v>-5.9999999999999942E-2</v>
      </c>
      <c r="BO209" s="3">
        <f t="shared" si="919"/>
        <v>-4.9999999999999933E-2</v>
      </c>
      <c r="BP209" s="24">
        <v>122</v>
      </c>
      <c r="BQ209" s="21">
        <v>156</v>
      </c>
      <c r="BR209" s="21">
        <v>144.4</v>
      </c>
      <c r="BS209" s="21"/>
      <c r="BT209" s="21"/>
      <c r="BU209" s="21"/>
      <c r="BV209" s="21"/>
      <c r="BW209" s="24">
        <v>37.9</v>
      </c>
      <c r="BX209" s="21">
        <v>38</v>
      </c>
      <c r="BY209" s="21">
        <v>37</v>
      </c>
      <c r="BZ209" s="21">
        <v>37</v>
      </c>
      <c r="CA209" s="21">
        <v>37.5</v>
      </c>
      <c r="CB209" s="21"/>
      <c r="CC209" s="21"/>
      <c r="CD209" s="21"/>
      <c r="CE209" s="21"/>
      <c r="CF209" s="6"/>
      <c r="CG209" s="24" t="s">
        <v>1544</v>
      </c>
      <c r="CH209" s="21"/>
      <c r="CI209" s="21"/>
      <c r="CJ209" s="21"/>
      <c r="CK209" s="21"/>
      <c r="CL209" s="21"/>
      <c r="CM209" s="21"/>
      <c r="CN209" s="24" t="s">
        <v>1545</v>
      </c>
      <c r="CO209" s="21"/>
      <c r="CP209" s="21"/>
      <c r="CQ209" s="21"/>
      <c r="CR209" s="21"/>
      <c r="CS209" s="21"/>
      <c r="CT209" s="21"/>
      <c r="CU209" s="24">
        <v>9</v>
      </c>
      <c r="CV209" s="21"/>
      <c r="CW209" s="21"/>
      <c r="CX209" s="21"/>
      <c r="CY209" s="21"/>
      <c r="CZ209" s="21"/>
      <c r="DA209" s="21"/>
      <c r="DB209" s="24" t="s">
        <v>331</v>
      </c>
      <c r="DC209" s="21"/>
      <c r="DD209" s="21"/>
      <c r="DE209" s="21"/>
      <c r="DF209" s="21"/>
      <c r="DG209" s="21"/>
      <c r="DH209" s="21"/>
      <c r="DI209" s="24" t="s">
        <v>1106</v>
      </c>
      <c r="DJ209" s="21" t="s">
        <v>1106</v>
      </c>
      <c r="DK209" s="21" t="s">
        <v>1106</v>
      </c>
      <c r="DL209" s="21"/>
      <c r="DM209" s="21"/>
      <c r="DN209" s="21"/>
      <c r="DO209" s="21"/>
      <c r="DP209" s="26" t="s">
        <v>607</v>
      </c>
      <c r="DQ209" s="6"/>
      <c r="DR209" s="24">
        <v>85</v>
      </c>
      <c r="DS209" s="21">
        <v>75</v>
      </c>
      <c r="DT209" s="21">
        <v>80</v>
      </c>
      <c r="DU209" s="21"/>
      <c r="DV209" s="21"/>
      <c r="DW209" s="21"/>
      <c r="DX209" s="21"/>
      <c r="DY209" s="24">
        <v>0.21</v>
      </c>
      <c r="DZ209" s="21">
        <v>0.21</v>
      </c>
      <c r="EA209" s="21">
        <v>0.21</v>
      </c>
      <c r="EB209" s="21"/>
      <c r="EC209" s="21"/>
      <c r="ED209" s="21"/>
      <c r="EE209" s="21"/>
      <c r="EF209" s="78">
        <f t="shared" ref="EF209:EH209" si="940">DR209/DY209</f>
        <v>404.76190476190476</v>
      </c>
      <c r="EG209" s="79">
        <f t="shared" si="940"/>
        <v>357.14285714285717</v>
      </c>
      <c r="EH209" s="79">
        <f t="shared" si="940"/>
        <v>380.95238095238096</v>
      </c>
      <c r="EI209" s="79"/>
      <c r="EJ209" s="79"/>
      <c r="EK209" s="79"/>
      <c r="EL209" s="79"/>
      <c r="EM209" s="24">
        <v>0</v>
      </c>
      <c r="EN209" s="21">
        <v>0</v>
      </c>
      <c r="EO209" s="21">
        <v>0</v>
      </c>
      <c r="EP209" s="21"/>
      <c r="EQ209" s="21"/>
      <c r="ER209" s="21"/>
      <c r="ES209" s="21"/>
      <c r="ET209" s="24">
        <v>117</v>
      </c>
      <c r="EU209" s="21">
        <v>116</v>
      </c>
      <c r="EV209" s="21">
        <v>117</v>
      </c>
      <c r="EW209" s="21"/>
      <c r="EX209" s="21"/>
      <c r="EY209" s="21"/>
      <c r="EZ209" s="21"/>
      <c r="FA209" s="24">
        <v>13.3</v>
      </c>
      <c r="FB209" s="21">
        <v>12</v>
      </c>
      <c r="FC209" s="21">
        <v>11.7</v>
      </c>
      <c r="FD209" s="21"/>
      <c r="FE209" s="21"/>
      <c r="FF209" s="21"/>
      <c r="FG209" s="21"/>
      <c r="FH209" s="24">
        <v>15</v>
      </c>
      <c r="FI209" s="21">
        <v>15</v>
      </c>
      <c r="FJ209" s="21">
        <v>15</v>
      </c>
      <c r="FK209" s="21"/>
      <c r="FL209" s="21"/>
      <c r="FM209" s="21"/>
      <c r="FN209" s="21"/>
      <c r="FO209" s="24">
        <v>75</v>
      </c>
      <c r="FP209" s="21">
        <v>79</v>
      </c>
      <c r="FQ209" s="21">
        <v>81</v>
      </c>
      <c r="FR209" s="21"/>
      <c r="FS209" s="21"/>
      <c r="FT209" s="21"/>
      <c r="FU209" s="21"/>
      <c r="FV209" s="24">
        <v>0</v>
      </c>
      <c r="FW209" s="21">
        <v>0</v>
      </c>
      <c r="FX209" s="21">
        <v>0</v>
      </c>
      <c r="FY209" s="21"/>
      <c r="FZ209" s="21"/>
      <c r="GA209" s="21"/>
      <c r="GB209" s="21"/>
      <c r="GC209" s="24">
        <v>303</v>
      </c>
      <c r="GD209" s="21">
        <v>251</v>
      </c>
      <c r="GE209" s="21">
        <v>213</v>
      </c>
      <c r="GF209" s="21"/>
      <c r="GG209" s="21"/>
      <c r="GH209" s="21"/>
      <c r="GI209" s="21"/>
      <c r="GJ209" s="24">
        <v>2040</v>
      </c>
      <c r="GK209" s="21">
        <v>2335</v>
      </c>
      <c r="GL209" s="21">
        <v>2120</v>
      </c>
      <c r="GM209" s="21"/>
      <c r="GN209" s="21"/>
      <c r="GO209" s="21"/>
      <c r="GP209" s="21"/>
      <c r="GQ209" s="6"/>
      <c r="GR209" s="24">
        <v>9</v>
      </c>
      <c r="GS209" s="21">
        <v>18</v>
      </c>
      <c r="GT209" s="24">
        <v>6</v>
      </c>
      <c r="GU209" s="21">
        <v>10</v>
      </c>
      <c r="GV209" s="24">
        <v>9</v>
      </c>
      <c r="GW209" s="21">
        <v>18</v>
      </c>
      <c r="GX209" s="24"/>
      <c r="GY209" s="21"/>
      <c r="GZ209" s="24"/>
      <c r="HA209" s="21"/>
      <c r="HB209" s="24"/>
      <c r="HC209" s="21"/>
      <c r="HD209" s="24"/>
      <c r="HE209" s="21"/>
      <c r="HF209" s="6"/>
      <c r="HG209" s="21">
        <v>70</v>
      </c>
      <c r="HH209" s="21">
        <v>97</v>
      </c>
      <c r="HI209" s="21">
        <v>148</v>
      </c>
      <c r="HJ209" s="21">
        <v>38</v>
      </c>
      <c r="HK209" s="21">
        <v>2</v>
      </c>
      <c r="HL209" s="21">
        <v>78.7</v>
      </c>
      <c r="HM209" s="21">
        <v>0.21</v>
      </c>
      <c r="HN209" s="21">
        <v>80</v>
      </c>
      <c r="HO209" s="21">
        <v>46.49</v>
      </c>
      <c r="HP209" s="21">
        <v>1.34</v>
      </c>
      <c r="HQ209" s="21">
        <v>3.25</v>
      </c>
      <c r="HR209" s="21">
        <v>135.5</v>
      </c>
      <c r="HS209" s="21">
        <v>15.8</v>
      </c>
      <c r="HT209" s="21">
        <v>14.3</v>
      </c>
      <c r="HU209" s="21">
        <v>15</v>
      </c>
      <c r="HV209" s="6"/>
    </row>
    <row r="210" spans="1:239" ht="15.75" customHeight="1" x14ac:dyDescent="0.3">
      <c r="A210" s="3">
        <v>187</v>
      </c>
      <c r="B210" s="21" t="s">
        <v>626</v>
      </c>
      <c r="C210" s="22">
        <v>41490</v>
      </c>
      <c r="D210" s="22">
        <v>41491</v>
      </c>
      <c r="E210" s="21">
        <f t="shared" si="906"/>
        <v>1</v>
      </c>
      <c r="F210" s="21"/>
      <c r="G210" s="21" t="s">
        <v>989</v>
      </c>
      <c r="H210" s="23">
        <v>12736</v>
      </c>
      <c r="I210" s="21">
        <v>78</v>
      </c>
      <c r="J210" s="21">
        <v>185</v>
      </c>
      <c r="K210" s="21">
        <v>70</v>
      </c>
      <c r="L210" s="21" t="s">
        <v>1546</v>
      </c>
      <c r="M210" s="21">
        <v>71</v>
      </c>
      <c r="N210" s="21">
        <v>85</v>
      </c>
      <c r="O210" s="21">
        <v>6</v>
      </c>
      <c r="P210" s="21" t="s">
        <v>1282</v>
      </c>
      <c r="Q210" s="21">
        <v>1</v>
      </c>
      <c r="R210" s="21">
        <v>6</v>
      </c>
      <c r="S210" s="21" t="s">
        <v>1282</v>
      </c>
      <c r="T210" s="21">
        <v>1</v>
      </c>
      <c r="U210" s="21">
        <v>3</v>
      </c>
      <c r="V210" s="21">
        <v>3</v>
      </c>
      <c r="W210" s="21">
        <v>0</v>
      </c>
      <c r="X210" s="6"/>
      <c r="Y210" s="24" t="s">
        <v>513</v>
      </c>
      <c r="Z210" s="21" t="s">
        <v>497</v>
      </c>
      <c r="AA210" s="25">
        <v>1</v>
      </c>
      <c r="AB210" s="25"/>
      <c r="AC210" s="21" t="s">
        <v>249</v>
      </c>
      <c r="AD210" s="21"/>
      <c r="AE210" s="21" t="s">
        <v>246</v>
      </c>
      <c r="AF210" s="21" t="s">
        <v>248</v>
      </c>
      <c r="AG210" s="21" t="s">
        <v>246</v>
      </c>
      <c r="AH210" s="21" t="s">
        <v>249</v>
      </c>
      <c r="AI210" s="21" t="s">
        <v>246</v>
      </c>
      <c r="AJ210" s="21" t="s">
        <v>249</v>
      </c>
      <c r="AK210" s="21">
        <v>0.11</v>
      </c>
      <c r="AL210" s="6"/>
      <c r="AM210" s="26" t="s">
        <v>250</v>
      </c>
      <c r="AN210" s="26" t="s">
        <v>274</v>
      </c>
      <c r="AO210" s="27">
        <v>0.11</v>
      </c>
      <c r="AP210" s="21">
        <v>1.41</v>
      </c>
      <c r="AQ210" s="21">
        <v>3.01</v>
      </c>
      <c r="AR210" s="21">
        <v>0.87</v>
      </c>
      <c r="AS210" s="21">
        <v>0.79</v>
      </c>
      <c r="AT210" s="21">
        <v>0.46</v>
      </c>
      <c r="AU210" s="21">
        <v>0.4</v>
      </c>
      <c r="AV210" s="21">
        <v>0.35</v>
      </c>
      <c r="AW210" s="21"/>
      <c r="AX210" s="28">
        <f t="shared" si="907"/>
        <v>11.818181818181813</v>
      </c>
      <c r="AY210" s="28">
        <f t="shared" si="908"/>
        <v>4.2310263202966549</v>
      </c>
      <c r="AZ210" s="28">
        <f t="shared" si="909"/>
        <v>1.0061929898011268</v>
      </c>
      <c r="BA210" s="28">
        <f t="shared" ref="BA210:BB210" si="941">LOGEST(AP210:AQ210,AP$5:AQ$5)-1</f>
        <v>1.1347517730496461</v>
      </c>
      <c r="BB210" s="28">
        <f t="shared" si="941"/>
        <v>-0.71096345514950166</v>
      </c>
      <c r="BC210" s="28">
        <f t="shared" si="911"/>
        <v>-0.21449298119256444</v>
      </c>
      <c r="BD210" s="28">
        <f t="shared" ref="BD210:BF210" si="942">((AP210/AO210)*100)-100</f>
        <v>1181.8181818181818</v>
      </c>
      <c r="BE210" s="28">
        <f t="shared" si="942"/>
        <v>113.47517730496452</v>
      </c>
      <c r="BF210" s="28">
        <f t="shared" si="942"/>
        <v>-71.096345514950173</v>
      </c>
      <c r="BG210" s="28">
        <f t="shared" si="913"/>
        <v>2636.3636363636365</v>
      </c>
      <c r="BH210" s="28">
        <f t="shared" si="914"/>
        <v>690.90909090909088</v>
      </c>
      <c r="BI210" s="28">
        <f t="shared" si="915"/>
        <v>-38.297872340425535</v>
      </c>
      <c r="BJ210" s="3">
        <f t="shared" ref="BJ210:BL210" si="943">AP210-AO210</f>
        <v>1.2999999999999998</v>
      </c>
      <c r="BK210" s="3">
        <f t="shared" si="943"/>
        <v>1.5999999999999999</v>
      </c>
      <c r="BL210" s="3">
        <f t="shared" si="943"/>
        <v>-2.1399999999999997</v>
      </c>
      <c r="BM210" s="3">
        <f t="shared" si="917"/>
        <v>2.9</v>
      </c>
      <c r="BN210" s="3">
        <f t="shared" si="918"/>
        <v>0.76</v>
      </c>
      <c r="BO210" s="3">
        <f t="shared" si="919"/>
        <v>-0.53999999999999992</v>
      </c>
      <c r="BP210" s="24"/>
      <c r="BQ210" s="21">
        <v>251.6</v>
      </c>
      <c r="BR210" s="21">
        <v>219.1</v>
      </c>
      <c r="BS210" s="21"/>
      <c r="BT210" s="21">
        <v>252.3</v>
      </c>
      <c r="BU210" s="21">
        <v>320.8</v>
      </c>
      <c r="BV210" s="21"/>
      <c r="BW210" s="24">
        <v>37.9</v>
      </c>
      <c r="BX210" s="21">
        <v>36</v>
      </c>
      <c r="BY210" s="21">
        <v>36.5</v>
      </c>
      <c r="BZ210" s="21">
        <v>36.4</v>
      </c>
      <c r="CA210" s="21">
        <v>36</v>
      </c>
      <c r="CB210" s="21">
        <v>36</v>
      </c>
      <c r="CC210" s="21">
        <v>36</v>
      </c>
      <c r="CD210" s="21">
        <v>36.1</v>
      </c>
      <c r="CE210" s="21"/>
      <c r="CF210" s="6"/>
      <c r="CG210" s="24" t="s">
        <v>1547</v>
      </c>
      <c r="CH210" s="21"/>
      <c r="CI210" s="21"/>
      <c r="CJ210" s="21"/>
      <c r="CK210" s="21"/>
      <c r="CL210" s="21"/>
      <c r="CM210" s="21"/>
      <c r="CN210" s="24" t="s">
        <v>1548</v>
      </c>
      <c r="CO210" s="21"/>
      <c r="CP210" s="21"/>
      <c r="CQ210" s="21"/>
      <c r="CR210" s="21"/>
      <c r="CS210" s="21"/>
      <c r="CT210" s="21"/>
      <c r="CU210" s="24">
        <v>2</v>
      </c>
      <c r="CV210" s="21"/>
      <c r="CW210" s="21"/>
      <c r="CX210" s="21"/>
      <c r="CY210" s="21"/>
      <c r="CZ210" s="21"/>
      <c r="DA210" s="21"/>
      <c r="DB210" s="24" t="s">
        <v>735</v>
      </c>
      <c r="DC210" s="21"/>
      <c r="DD210" s="21"/>
      <c r="DE210" s="21"/>
      <c r="DF210" s="21"/>
      <c r="DG210" s="21"/>
      <c r="DH210" s="21"/>
      <c r="DI210" s="24" t="s">
        <v>374</v>
      </c>
      <c r="DJ210" s="21" t="s">
        <v>374</v>
      </c>
      <c r="DK210" s="21" t="s">
        <v>374</v>
      </c>
      <c r="DL210" s="21" t="s">
        <v>374</v>
      </c>
      <c r="DM210" s="21" t="s">
        <v>374</v>
      </c>
      <c r="DN210" s="21" t="s">
        <v>374</v>
      </c>
      <c r="DO210" s="21"/>
      <c r="DP210" s="26"/>
      <c r="DQ210" s="6"/>
      <c r="DR210" s="24">
        <v>177.1</v>
      </c>
      <c r="DS210" s="21">
        <v>117</v>
      </c>
      <c r="DT210" s="21">
        <v>122.3</v>
      </c>
      <c r="DU210" s="21">
        <v>84.3</v>
      </c>
      <c r="DV210" s="21">
        <v>76.2</v>
      </c>
      <c r="DW210" s="21">
        <v>76.2</v>
      </c>
      <c r="DX210" s="21"/>
      <c r="DY210" s="24">
        <v>0.45</v>
      </c>
      <c r="DZ210" s="21">
        <v>0.4</v>
      </c>
      <c r="EA210" s="21">
        <v>0.4</v>
      </c>
      <c r="EB210" s="21">
        <v>0.4</v>
      </c>
      <c r="EC210" s="21">
        <v>0.35</v>
      </c>
      <c r="ED210" s="21">
        <v>0.35</v>
      </c>
      <c r="EE210" s="21"/>
      <c r="EF210" s="78">
        <f t="shared" ref="EF210:EK210" si="944">DR210/DY210</f>
        <v>393.55555555555554</v>
      </c>
      <c r="EG210" s="79">
        <f t="shared" si="944"/>
        <v>292.5</v>
      </c>
      <c r="EH210" s="79">
        <f t="shared" si="944"/>
        <v>305.75</v>
      </c>
      <c r="EI210" s="79">
        <f t="shared" si="944"/>
        <v>210.74999999999997</v>
      </c>
      <c r="EJ210" s="79">
        <f t="shared" si="944"/>
        <v>217.71428571428572</v>
      </c>
      <c r="EK210" s="79">
        <f t="shared" si="944"/>
        <v>217.71428571428572</v>
      </c>
      <c r="EL210" s="79"/>
      <c r="EM210" s="24">
        <v>1</v>
      </c>
      <c r="EN210" s="21">
        <v>1</v>
      </c>
      <c r="EO210" s="21">
        <v>1</v>
      </c>
      <c r="EP210" s="21">
        <v>0</v>
      </c>
      <c r="EQ210" s="21">
        <v>0</v>
      </c>
      <c r="ER210" s="21">
        <v>0</v>
      </c>
      <c r="ES210" s="21"/>
      <c r="ET210" s="24">
        <v>164</v>
      </c>
      <c r="EU210" s="21">
        <v>165</v>
      </c>
      <c r="EV210" s="21">
        <v>180</v>
      </c>
      <c r="EW210" s="21">
        <v>173</v>
      </c>
      <c r="EX210" s="21">
        <v>193</v>
      </c>
      <c r="EY210" s="21">
        <v>192</v>
      </c>
      <c r="EZ210" s="21"/>
      <c r="FA210" s="24">
        <v>34.6</v>
      </c>
      <c r="FB210" s="21">
        <v>9.4</v>
      </c>
      <c r="FC210" s="21">
        <v>9.1</v>
      </c>
      <c r="FD210" s="21">
        <v>9.1</v>
      </c>
      <c r="FE210" s="21">
        <v>10.7</v>
      </c>
      <c r="FF210" s="21">
        <v>9</v>
      </c>
      <c r="FG210" s="21"/>
      <c r="FH210" s="24">
        <v>7</v>
      </c>
      <c r="FI210" s="21">
        <v>10</v>
      </c>
      <c r="FJ210" s="21">
        <v>10</v>
      </c>
      <c r="FK210" s="21">
        <v>14</v>
      </c>
      <c r="FL210" s="21">
        <v>12</v>
      </c>
      <c r="FM210" s="21">
        <v>15</v>
      </c>
      <c r="FN210" s="21"/>
      <c r="FO210" s="24">
        <v>71</v>
      </c>
      <c r="FP210" s="21">
        <v>81</v>
      </c>
      <c r="FQ210" s="21">
        <v>85</v>
      </c>
      <c r="FR210" s="21">
        <v>56</v>
      </c>
      <c r="FS210" s="21">
        <v>98</v>
      </c>
      <c r="FT210" s="21">
        <v>109</v>
      </c>
      <c r="FU210" s="21"/>
      <c r="FV210" s="24" t="s">
        <v>859</v>
      </c>
      <c r="FW210" s="21" t="s">
        <v>1214</v>
      </c>
      <c r="FX210" s="21" t="s">
        <v>1214</v>
      </c>
      <c r="FY210" s="21">
        <v>0</v>
      </c>
      <c r="FZ210" s="21">
        <v>0</v>
      </c>
      <c r="GA210" s="21">
        <v>0</v>
      </c>
      <c r="GB210" s="21"/>
      <c r="GC210" s="24">
        <v>66</v>
      </c>
      <c r="GD210" s="21">
        <v>67</v>
      </c>
      <c r="GE210" s="21">
        <v>53</v>
      </c>
      <c r="GF210" s="21">
        <v>53</v>
      </c>
      <c r="GG210" s="21">
        <v>53</v>
      </c>
      <c r="GH210" s="21">
        <v>46</v>
      </c>
      <c r="GI210" s="21"/>
      <c r="GJ210" s="24">
        <v>1100</v>
      </c>
      <c r="GK210" s="21">
        <v>970</v>
      </c>
      <c r="GL210" s="21">
        <v>1670</v>
      </c>
      <c r="GM210" s="21">
        <v>1960</v>
      </c>
      <c r="GN210" s="21">
        <v>1880</v>
      </c>
      <c r="GO210" s="21">
        <v>530</v>
      </c>
      <c r="GP210" s="21"/>
      <c r="GQ210" s="6"/>
      <c r="GR210" s="24">
        <v>15</v>
      </c>
      <c r="GS210" s="21">
        <v>80</v>
      </c>
      <c r="GT210" s="24">
        <v>14</v>
      </c>
      <c r="GU210" s="21">
        <v>55</v>
      </c>
      <c r="GV210" s="24">
        <v>13</v>
      </c>
      <c r="GW210" s="21">
        <v>55</v>
      </c>
      <c r="GX210" s="24">
        <v>11</v>
      </c>
      <c r="GY210" s="21">
        <v>45</v>
      </c>
      <c r="GZ210" s="24">
        <v>11</v>
      </c>
      <c r="HA210" s="21">
        <v>45</v>
      </c>
      <c r="HB210" s="24">
        <v>9</v>
      </c>
      <c r="HC210" s="21">
        <v>18</v>
      </c>
      <c r="HD210" s="24"/>
      <c r="HE210" s="21"/>
      <c r="HF210" s="6"/>
      <c r="HG210" s="21">
        <v>78</v>
      </c>
      <c r="HH210" s="21">
        <v>49</v>
      </c>
      <c r="HI210" s="21">
        <v>75</v>
      </c>
      <c r="HJ210" s="21">
        <v>37.9</v>
      </c>
      <c r="HK210" s="21">
        <v>1</v>
      </c>
      <c r="HL210" s="21">
        <v>86.6</v>
      </c>
      <c r="HM210" s="21">
        <v>0.6</v>
      </c>
      <c r="HN210" s="21">
        <v>10</v>
      </c>
      <c r="HO210" s="21">
        <v>18.48</v>
      </c>
      <c r="HP210" s="21">
        <v>16.34</v>
      </c>
      <c r="HQ210" s="21">
        <v>3.02</v>
      </c>
      <c r="HR210" s="21">
        <v>134</v>
      </c>
      <c r="HS210" s="21">
        <v>23.1</v>
      </c>
      <c r="HT210" s="21">
        <v>34.6</v>
      </c>
      <c r="HU210" s="21">
        <v>7</v>
      </c>
      <c r="HV210" s="6"/>
    </row>
    <row r="211" spans="1:239" ht="15.75" customHeight="1" x14ac:dyDescent="0.3">
      <c r="A211" s="3">
        <v>188</v>
      </c>
      <c r="B211" s="21" t="s">
        <v>874</v>
      </c>
      <c r="C211" s="22">
        <v>41491</v>
      </c>
      <c r="D211" s="22">
        <v>41491</v>
      </c>
      <c r="E211" s="21">
        <f t="shared" si="906"/>
        <v>0</v>
      </c>
      <c r="F211" s="21"/>
      <c r="G211" s="21" t="s">
        <v>432</v>
      </c>
      <c r="H211" s="23">
        <v>11973</v>
      </c>
      <c r="I211" s="21">
        <v>81</v>
      </c>
      <c r="J211" s="21">
        <v>158</v>
      </c>
      <c r="K211" s="21">
        <v>76</v>
      </c>
      <c r="L211" s="21" t="s">
        <v>1549</v>
      </c>
      <c r="M211" s="21">
        <v>97</v>
      </c>
      <c r="N211" s="21">
        <v>98.1</v>
      </c>
      <c r="O211" s="21">
        <v>9</v>
      </c>
      <c r="P211" s="21" t="s">
        <v>818</v>
      </c>
      <c r="Q211" s="21">
        <v>1</v>
      </c>
      <c r="R211" s="21">
        <v>17</v>
      </c>
      <c r="S211" s="21" t="s">
        <v>272</v>
      </c>
      <c r="T211" s="21">
        <v>1</v>
      </c>
      <c r="U211" s="21">
        <v>2</v>
      </c>
      <c r="V211" s="21">
        <v>3</v>
      </c>
      <c r="W211" s="21">
        <v>0</v>
      </c>
      <c r="X211" s="6"/>
      <c r="Y211" s="24" t="s">
        <v>244</v>
      </c>
      <c r="Z211" s="21" t="s">
        <v>819</v>
      </c>
      <c r="AA211" s="25">
        <v>1</v>
      </c>
      <c r="AB211" s="25"/>
      <c r="AC211" s="21" t="s">
        <v>246</v>
      </c>
      <c r="AD211" s="21" t="s">
        <v>479</v>
      </c>
      <c r="AE211" s="21" t="s">
        <v>249</v>
      </c>
      <c r="AF211" s="21"/>
      <c r="AG211" s="21" t="s">
        <v>246</v>
      </c>
      <c r="AH211" s="21" t="s">
        <v>246</v>
      </c>
      <c r="AI211" s="21" t="s">
        <v>246</v>
      </c>
      <c r="AJ211" s="21" t="s">
        <v>246</v>
      </c>
      <c r="AK211" s="21">
        <v>233.25</v>
      </c>
      <c r="AL211" s="6"/>
      <c r="AM211" s="26" t="s">
        <v>250</v>
      </c>
      <c r="AN211" s="26" t="s">
        <v>251</v>
      </c>
      <c r="AO211" s="33">
        <v>33.25</v>
      </c>
      <c r="AP211" s="34">
        <v>48.5</v>
      </c>
      <c r="AQ211" s="34">
        <v>62.2</v>
      </c>
      <c r="AR211" s="34">
        <v>102.3</v>
      </c>
      <c r="AS211" s="34">
        <v>69.400000000000006</v>
      </c>
      <c r="AT211" s="34">
        <v>16.11</v>
      </c>
      <c r="AU211" s="34">
        <v>12.19</v>
      </c>
      <c r="AV211" s="34">
        <v>8.34</v>
      </c>
      <c r="AW211" s="34">
        <v>5.36</v>
      </c>
      <c r="AX211" s="28">
        <f t="shared" si="907"/>
        <v>0.45864661654135319</v>
      </c>
      <c r="AY211" s="28">
        <f t="shared" si="908"/>
        <v>0.36772683373885817</v>
      </c>
      <c r="AZ211" s="28">
        <f t="shared" si="909"/>
        <v>0.43625005997213728</v>
      </c>
      <c r="BA211" s="28">
        <f t="shared" ref="BA211:BB211" si="945">LOGEST(AP211:AQ211,AP$5:AQ$5)-1</f>
        <v>0.2824742268041236</v>
      </c>
      <c r="BB211" s="28">
        <f t="shared" si="945"/>
        <v>0.6446945337620591</v>
      </c>
      <c r="BC211" s="28">
        <f t="shared" si="911"/>
        <v>0.45233548139383584</v>
      </c>
      <c r="BD211" s="28">
        <f t="shared" ref="BD211:BF211" si="946">((AP211/AO211)*100)-100</f>
        <v>45.864661654135347</v>
      </c>
      <c r="BE211" s="28">
        <f t="shared" si="946"/>
        <v>28.24742268041237</v>
      </c>
      <c r="BF211" s="28">
        <f t="shared" si="946"/>
        <v>64.469453376205763</v>
      </c>
      <c r="BG211" s="28">
        <f t="shared" si="913"/>
        <v>87.067669172932341</v>
      </c>
      <c r="BH211" s="28">
        <f t="shared" si="914"/>
        <v>207.66917293233081</v>
      </c>
      <c r="BI211" s="28">
        <f t="shared" si="915"/>
        <v>110.9278350515464</v>
      </c>
      <c r="BJ211" s="3">
        <f t="shared" ref="BJ211:BL211" si="947">AP211-AO211</f>
        <v>15.25</v>
      </c>
      <c r="BK211" s="3">
        <f t="shared" si="947"/>
        <v>13.700000000000003</v>
      </c>
      <c r="BL211" s="3">
        <f t="shared" si="947"/>
        <v>40.099999999999994</v>
      </c>
      <c r="BM211" s="3">
        <f t="shared" si="917"/>
        <v>28.950000000000003</v>
      </c>
      <c r="BN211" s="3">
        <f t="shared" si="918"/>
        <v>69.05</v>
      </c>
      <c r="BO211" s="3">
        <f t="shared" si="919"/>
        <v>53.8</v>
      </c>
      <c r="BP211" s="24"/>
      <c r="BQ211" s="21">
        <v>345.4</v>
      </c>
      <c r="BR211" s="21">
        <v>301</v>
      </c>
      <c r="BS211" s="21">
        <v>131.1</v>
      </c>
      <c r="BT211" s="21">
        <v>80</v>
      </c>
      <c r="BU211" s="21">
        <v>69</v>
      </c>
      <c r="BV211" s="21">
        <v>63.2</v>
      </c>
      <c r="BW211" s="24">
        <v>35.4</v>
      </c>
      <c r="BX211" s="21">
        <v>35.9</v>
      </c>
      <c r="BY211" s="21">
        <v>36.9</v>
      </c>
      <c r="BZ211" s="21">
        <v>37.1</v>
      </c>
      <c r="CA211" s="21">
        <v>37</v>
      </c>
      <c r="CB211" s="21">
        <v>36.9</v>
      </c>
      <c r="CC211" s="21">
        <v>36.6</v>
      </c>
      <c r="CD211" s="21">
        <v>36.6</v>
      </c>
      <c r="CE211" s="21">
        <v>36</v>
      </c>
      <c r="CF211" s="6"/>
      <c r="CG211" s="24" t="s">
        <v>962</v>
      </c>
      <c r="CH211" s="21"/>
      <c r="CI211" s="21"/>
      <c r="CJ211" s="21"/>
      <c r="CK211" s="21"/>
      <c r="CL211" s="21"/>
      <c r="CM211" s="21"/>
      <c r="CN211" s="24" t="s">
        <v>1550</v>
      </c>
      <c r="CO211" s="21"/>
      <c r="CP211" s="21"/>
      <c r="CQ211" s="21"/>
      <c r="CR211" s="21"/>
      <c r="CS211" s="21"/>
      <c r="CT211" s="21"/>
      <c r="CU211" s="24">
        <v>2</v>
      </c>
      <c r="CV211" s="21"/>
      <c r="CW211" s="21"/>
      <c r="CX211" s="21"/>
      <c r="CY211" s="21"/>
      <c r="CZ211" s="21"/>
      <c r="DA211" s="21"/>
      <c r="DB211" s="24" t="s">
        <v>1551</v>
      </c>
      <c r="DC211" s="21"/>
      <c r="DD211" s="21"/>
      <c r="DE211" s="21"/>
      <c r="DF211" s="21"/>
      <c r="DG211" s="21"/>
      <c r="DH211" s="21"/>
      <c r="DI211" s="24" t="s">
        <v>540</v>
      </c>
      <c r="DJ211" s="21" t="s">
        <v>540</v>
      </c>
      <c r="DK211" s="21" t="s">
        <v>1552</v>
      </c>
      <c r="DL211" s="21" t="s">
        <v>1553</v>
      </c>
      <c r="DM211" s="21" t="s">
        <v>1553</v>
      </c>
      <c r="DN211" s="21" t="s">
        <v>1553</v>
      </c>
      <c r="DO211" s="21" t="s">
        <v>1553</v>
      </c>
      <c r="DP211" s="26"/>
      <c r="DQ211" s="6"/>
      <c r="DR211" s="24">
        <v>51.2</v>
      </c>
      <c r="DS211" s="21">
        <v>117.5</v>
      </c>
      <c r="DT211" s="21">
        <v>98.7</v>
      </c>
      <c r="DU211" s="21">
        <v>116.8</v>
      </c>
      <c r="DV211" s="21">
        <v>76.5</v>
      </c>
      <c r="DW211" s="21">
        <v>74</v>
      </c>
      <c r="DX211" s="21">
        <v>108.4</v>
      </c>
      <c r="DY211" s="24">
        <v>0.5</v>
      </c>
      <c r="DZ211" s="21">
        <v>0.4</v>
      </c>
      <c r="EA211" s="21">
        <v>0.35</v>
      </c>
      <c r="EB211" s="21">
        <v>0.4</v>
      </c>
      <c r="EC211" s="21">
        <v>0.4</v>
      </c>
      <c r="ED211" s="21">
        <v>0.35</v>
      </c>
      <c r="EE211" s="21">
        <v>0.35</v>
      </c>
      <c r="EF211" s="78">
        <f t="shared" ref="EF211:EL211" si="948">DR211/DY211</f>
        <v>102.4</v>
      </c>
      <c r="EG211" s="79">
        <f t="shared" si="948"/>
        <v>293.75</v>
      </c>
      <c r="EH211" s="79">
        <f t="shared" si="948"/>
        <v>282</v>
      </c>
      <c r="EI211" s="79">
        <f t="shared" si="948"/>
        <v>292</v>
      </c>
      <c r="EJ211" s="79">
        <f t="shared" si="948"/>
        <v>191.25</v>
      </c>
      <c r="EK211" s="79">
        <f t="shared" si="948"/>
        <v>211.42857142857144</v>
      </c>
      <c r="EL211" s="79">
        <f t="shared" si="948"/>
        <v>309.71428571428572</v>
      </c>
      <c r="EM211" s="24">
        <v>1</v>
      </c>
      <c r="EN211" s="21">
        <v>1</v>
      </c>
      <c r="EO211" s="21">
        <v>1</v>
      </c>
      <c r="EP211" s="21">
        <v>0</v>
      </c>
      <c r="EQ211" s="21">
        <v>0</v>
      </c>
      <c r="ER211" s="21">
        <v>0</v>
      </c>
      <c r="ES211" s="21">
        <v>0</v>
      </c>
      <c r="ET211" s="24">
        <v>120</v>
      </c>
      <c r="EU211" s="21">
        <v>132</v>
      </c>
      <c r="EV211" s="21">
        <v>130</v>
      </c>
      <c r="EW211" s="21">
        <v>111</v>
      </c>
      <c r="EX211" s="21">
        <v>107</v>
      </c>
      <c r="EY211" s="21">
        <v>160</v>
      </c>
      <c r="EZ211" s="21">
        <v>187</v>
      </c>
      <c r="FA211" s="24">
        <v>17.7</v>
      </c>
      <c r="FB211" s="21">
        <v>10.8</v>
      </c>
      <c r="FC211" s="21">
        <v>9</v>
      </c>
      <c r="FD211" s="21">
        <v>7.6</v>
      </c>
      <c r="FE211" s="21">
        <v>6.3</v>
      </c>
      <c r="FF211" s="21">
        <v>5.5</v>
      </c>
      <c r="FG211" s="21">
        <v>5.5</v>
      </c>
      <c r="FH211" s="24">
        <v>3</v>
      </c>
      <c r="FI211" s="21">
        <v>8</v>
      </c>
      <c r="FJ211" s="21">
        <v>10</v>
      </c>
      <c r="FK211" s="21">
        <v>15</v>
      </c>
      <c r="FL211" s="21">
        <v>15</v>
      </c>
      <c r="FM211" s="21">
        <v>15</v>
      </c>
      <c r="FN211" s="21">
        <v>15</v>
      </c>
      <c r="FO211" s="24">
        <v>75</v>
      </c>
      <c r="FP211" s="21">
        <v>86</v>
      </c>
      <c r="FQ211" s="21">
        <v>95</v>
      </c>
      <c r="FR211" s="21">
        <v>80</v>
      </c>
      <c r="FS211" s="21">
        <v>89</v>
      </c>
      <c r="FT211" s="21">
        <v>95</v>
      </c>
      <c r="FU211" s="21">
        <v>90</v>
      </c>
      <c r="FV211" s="24" t="s">
        <v>1214</v>
      </c>
      <c r="FW211" s="21" t="s">
        <v>1214</v>
      </c>
      <c r="FX211" s="21" t="s">
        <v>834</v>
      </c>
      <c r="FY211" s="21">
        <v>0</v>
      </c>
      <c r="FZ211" s="21">
        <v>0</v>
      </c>
      <c r="GA211" s="21">
        <v>0</v>
      </c>
      <c r="GB211" s="21">
        <v>0</v>
      </c>
      <c r="GC211" s="24">
        <v>275</v>
      </c>
      <c r="GD211" s="21">
        <v>241</v>
      </c>
      <c r="GE211" s="21">
        <v>210</v>
      </c>
      <c r="GF211" s="21">
        <v>160</v>
      </c>
      <c r="GG211" s="21">
        <v>115</v>
      </c>
      <c r="GH211" s="21">
        <v>86</v>
      </c>
      <c r="GI211" s="21">
        <v>82</v>
      </c>
      <c r="GJ211" s="24">
        <v>440</v>
      </c>
      <c r="GK211" s="21">
        <v>2500</v>
      </c>
      <c r="GL211" s="21">
        <v>4350</v>
      </c>
      <c r="GM211" s="21">
        <v>1920</v>
      </c>
      <c r="GN211" s="21">
        <v>2640</v>
      </c>
      <c r="GO211" s="21">
        <v>2820</v>
      </c>
      <c r="GP211" s="21">
        <v>2960</v>
      </c>
      <c r="GQ211" s="6"/>
      <c r="GR211" s="24">
        <v>19</v>
      </c>
      <c r="GS211" s="21">
        <v>90</v>
      </c>
      <c r="GT211" s="24">
        <v>16</v>
      </c>
      <c r="GU211" s="21">
        <v>90</v>
      </c>
      <c r="GV211" s="24">
        <v>15</v>
      </c>
      <c r="GW211" s="21">
        <v>80</v>
      </c>
      <c r="GX211" s="24">
        <v>10</v>
      </c>
      <c r="GY211" s="21">
        <v>45</v>
      </c>
      <c r="GZ211" s="24">
        <v>10</v>
      </c>
      <c r="HA211" s="21">
        <v>45</v>
      </c>
      <c r="HB211" s="24">
        <v>8</v>
      </c>
      <c r="HC211" s="21">
        <v>18</v>
      </c>
      <c r="HD211" s="24">
        <v>7</v>
      </c>
      <c r="HE211" s="21">
        <v>18</v>
      </c>
      <c r="HF211" s="6"/>
      <c r="HG211" s="21">
        <v>81</v>
      </c>
      <c r="HH211" s="21">
        <v>122</v>
      </c>
      <c r="HI211" s="21">
        <v>88</v>
      </c>
      <c r="HJ211" s="21">
        <v>37</v>
      </c>
      <c r="HK211" s="21">
        <v>1</v>
      </c>
      <c r="HL211" s="21">
        <v>51.2</v>
      </c>
      <c r="HM211" s="21">
        <v>0.5</v>
      </c>
      <c r="HN211" s="21">
        <v>10</v>
      </c>
      <c r="HO211" s="21">
        <v>57.42</v>
      </c>
      <c r="HP211" s="21">
        <v>40.32</v>
      </c>
      <c r="HQ211" s="21">
        <v>3.78</v>
      </c>
      <c r="HR211" s="21">
        <v>134.1</v>
      </c>
      <c r="HS211" s="21">
        <v>14.7</v>
      </c>
      <c r="HT211" s="21">
        <v>17.7</v>
      </c>
      <c r="HU211" s="21">
        <v>3</v>
      </c>
      <c r="HV211" s="6"/>
    </row>
    <row r="212" spans="1:239" ht="15.75" customHeight="1" x14ac:dyDescent="0.3">
      <c r="A212" s="3">
        <v>189</v>
      </c>
      <c r="B212" s="21" t="s">
        <v>626</v>
      </c>
      <c r="C212" s="22">
        <v>41489</v>
      </c>
      <c r="D212" s="22">
        <v>41491</v>
      </c>
      <c r="E212" s="21">
        <f t="shared" si="906"/>
        <v>2</v>
      </c>
      <c r="F212" s="21"/>
      <c r="G212" s="21" t="s">
        <v>432</v>
      </c>
      <c r="H212" s="23">
        <v>14704</v>
      </c>
      <c r="I212" s="21">
        <v>73</v>
      </c>
      <c r="J212" s="21">
        <v>175</v>
      </c>
      <c r="K212" s="21">
        <v>90</v>
      </c>
      <c r="L212" s="21" t="s">
        <v>1472</v>
      </c>
      <c r="M212" s="21">
        <v>67</v>
      </c>
      <c r="N212" s="21">
        <v>79</v>
      </c>
      <c r="O212" s="21">
        <v>9</v>
      </c>
      <c r="P212" s="21" t="s">
        <v>1333</v>
      </c>
      <c r="Q212" s="21">
        <v>1</v>
      </c>
      <c r="R212" s="21">
        <v>51</v>
      </c>
      <c r="S212" s="21" t="s">
        <v>548</v>
      </c>
      <c r="T212" s="21">
        <v>2</v>
      </c>
      <c r="U212" s="21">
        <v>6</v>
      </c>
      <c r="V212" s="21">
        <v>3</v>
      </c>
      <c r="W212" s="21">
        <v>0</v>
      </c>
      <c r="X212" s="6"/>
      <c r="Y212" s="24" t="s">
        <v>244</v>
      </c>
      <c r="Z212" s="21" t="s">
        <v>1554</v>
      </c>
      <c r="AA212" s="25">
        <v>2</v>
      </c>
      <c r="AB212" s="25" t="s">
        <v>1010</v>
      </c>
      <c r="AC212" s="21" t="s">
        <v>246</v>
      </c>
      <c r="AD212" s="21" t="s">
        <v>247</v>
      </c>
      <c r="AE212" s="21" t="s">
        <v>249</v>
      </c>
      <c r="AF212" s="21"/>
      <c r="AG212" s="21" t="s">
        <v>246</v>
      </c>
      <c r="AH212" s="21" t="s">
        <v>249</v>
      </c>
      <c r="AI212" s="21" t="s">
        <v>246</v>
      </c>
      <c r="AJ212" s="21" t="s">
        <v>246</v>
      </c>
      <c r="AK212" s="21">
        <v>6.75</v>
      </c>
      <c r="AL212" s="6"/>
      <c r="AM212" s="26" t="s">
        <v>250</v>
      </c>
      <c r="AN212" s="26" t="s">
        <v>274</v>
      </c>
      <c r="AO212" s="27">
        <v>6.75</v>
      </c>
      <c r="AP212" s="21">
        <v>5.96</v>
      </c>
      <c r="AQ212" s="21">
        <v>5.18</v>
      </c>
      <c r="AR212" s="21">
        <v>3</v>
      </c>
      <c r="AS212" s="21">
        <v>2.2000000000000002</v>
      </c>
      <c r="AT212" s="21">
        <v>1.7</v>
      </c>
      <c r="AU212" s="21">
        <v>1.01</v>
      </c>
      <c r="AV212" s="21">
        <v>0.63</v>
      </c>
      <c r="AW212" s="21">
        <v>0.44</v>
      </c>
      <c r="AX212" s="28">
        <f t="shared" si="907"/>
        <v>-0.11703703703703716</v>
      </c>
      <c r="AY212" s="28">
        <f t="shared" si="908"/>
        <v>-0.1239820735810212</v>
      </c>
      <c r="AZ212" s="28">
        <f t="shared" si="909"/>
        <v>-0.22686809713043044</v>
      </c>
      <c r="BA212" s="28">
        <f t="shared" ref="BA212:BB212" si="949">LOGEST(AP212:AQ212,AP$5:AQ$5)-1</f>
        <v>-0.1308724832214766</v>
      </c>
      <c r="BB212" s="28">
        <f t="shared" si="949"/>
        <v>-0.42084942084942079</v>
      </c>
      <c r="BC212" s="28">
        <f t="shared" si="911"/>
        <v>-0.29052434523939685</v>
      </c>
      <c r="BD212" s="28">
        <f t="shared" ref="BD212:BF212" si="950">((AP212/AO212)*100)-100</f>
        <v>-11.703703703703709</v>
      </c>
      <c r="BE212" s="28">
        <f t="shared" si="950"/>
        <v>-13.087248322147659</v>
      </c>
      <c r="BF212" s="28">
        <f t="shared" si="950"/>
        <v>-42.084942084942078</v>
      </c>
      <c r="BG212" s="28">
        <f t="shared" si="913"/>
        <v>-23.259259259259267</v>
      </c>
      <c r="BH212" s="28">
        <f t="shared" si="914"/>
        <v>-55.555555555555557</v>
      </c>
      <c r="BI212" s="28">
        <f t="shared" si="915"/>
        <v>-49.664429530201339</v>
      </c>
      <c r="BJ212" s="3">
        <f t="shared" ref="BJ212:BL212" si="951">AP212-AO212</f>
        <v>-0.79</v>
      </c>
      <c r="BK212" s="3">
        <f t="shared" si="951"/>
        <v>-0.78000000000000025</v>
      </c>
      <c r="BL212" s="3">
        <f t="shared" si="951"/>
        <v>-2.1799999999999997</v>
      </c>
      <c r="BM212" s="3">
        <f t="shared" si="917"/>
        <v>-1.5700000000000003</v>
      </c>
      <c r="BN212" s="3">
        <f t="shared" si="918"/>
        <v>-3.75</v>
      </c>
      <c r="BO212" s="3">
        <f t="shared" si="919"/>
        <v>-2.96</v>
      </c>
      <c r="BP212" s="24"/>
      <c r="BQ212" s="21">
        <v>356.7</v>
      </c>
      <c r="BR212" s="21"/>
      <c r="BS212" s="21">
        <v>179.8</v>
      </c>
      <c r="BT212" s="21">
        <v>142.1</v>
      </c>
      <c r="BU212" s="21">
        <v>164.5</v>
      </c>
      <c r="BV212" s="21"/>
      <c r="BW212" s="24">
        <v>36.9</v>
      </c>
      <c r="BX212" s="21">
        <v>36.5</v>
      </c>
      <c r="BY212" s="21">
        <v>37.6</v>
      </c>
      <c r="BZ212" s="21">
        <v>37.5</v>
      </c>
      <c r="CA212" s="21">
        <v>38</v>
      </c>
      <c r="CB212" s="21">
        <v>37</v>
      </c>
      <c r="CC212" s="21">
        <v>37</v>
      </c>
      <c r="CD212" s="21">
        <v>37</v>
      </c>
      <c r="CE212" s="21">
        <v>37.9</v>
      </c>
      <c r="CF212" s="6"/>
      <c r="CG212" s="24" t="s">
        <v>1555</v>
      </c>
      <c r="CH212" s="21"/>
      <c r="CI212" s="21"/>
      <c r="CJ212" s="21"/>
      <c r="CK212" s="21"/>
      <c r="CL212" s="21"/>
      <c r="CM212" s="21"/>
      <c r="CN212" s="24" t="s">
        <v>1556</v>
      </c>
      <c r="CO212" s="21"/>
      <c r="CP212" s="21"/>
      <c r="CQ212" s="21"/>
      <c r="CR212" s="21"/>
      <c r="CS212" s="21"/>
      <c r="CT212" s="21"/>
      <c r="CU212" s="24">
        <v>2</v>
      </c>
      <c r="CV212" s="21"/>
      <c r="CW212" s="21"/>
      <c r="CX212" s="21"/>
      <c r="CY212" s="21"/>
      <c r="CZ212" s="21"/>
      <c r="DA212" s="21"/>
      <c r="DB212" s="24" t="s">
        <v>1557</v>
      </c>
      <c r="DC212" s="21"/>
      <c r="DD212" s="21"/>
      <c r="DE212" s="21"/>
      <c r="DF212" s="21"/>
      <c r="DG212" s="21"/>
      <c r="DH212" s="21"/>
      <c r="DI212" s="24" t="s">
        <v>1558</v>
      </c>
      <c r="DJ212" s="21" t="s">
        <v>1558</v>
      </c>
      <c r="DK212" s="21" t="s">
        <v>1559</v>
      </c>
      <c r="DL212" s="21" t="s">
        <v>1560</v>
      </c>
      <c r="DM212" s="21" t="s">
        <v>1560</v>
      </c>
      <c r="DN212" s="21" t="s">
        <v>1560</v>
      </c>
      <c r="DO212" s="21" t="s">
        <v>1560</v>
      </c>
      <c r="DP212" s="26"/>
      <c r="DQ212" s="6"/>
      <c r="DR212" s="24">
        <v>112.4</v>
      </c>
      <c r="DS212" s="21">
        <v>110.4</v>
      </c>
      <c r="DT212" s="21">
        <v>103.9</v>
      </c>
      <c r="DU212" s="21">
        <v>131.6</v>
      </c>
      <c r="DV212" s="21">
        <v>130.6</v>
      </c>
      <c r="DW212" s="21">
        <v>83.3</v>
      </c>
      <c r="DX212" s="21">
        <v>73.8</v>
      </c>
      <c r="DY212" s="24">
        <v>0.5</v>
      </c>
      <c r="DZ212" s="21">
        <v>0.5</v>
      </c>
      <c r="EA212" s="21">
        <v>0.5</v>
      </c>
      <c r="EB212" s="21">
        <v>0.5</v>
      </c>
      <c r="EC212" s="21">
        <v>0.5</v>
      </c>
      <c r="ED212" s="21">
        <v>0.35</v>
      </c>
      <c r="EE212" s="21">
        <v>0.35</v>
      </c>
      <c r="EF212" s="78">
        <f t="shared" ref="EF212:EL212" si="952">DR212/DY212</f>
        <v>224.8</v>
      </c>
      <c r="EG212" s="79">
        <f t="shared" si="952"/>
        <v>220.8</v>
      </c>
      <c r="EH212" s="79">
        <f t="shared" si="952"/>
        <v>207.8</v>
      </c>
      <c r="EI212" s="79">
        <f t="shared" si="952"/>
        <v>263.2</v>
      </c>
      <c r="EJ212" s="79">
        <f t="shared" si="952"/>
        <v>261.2</v>
      </c>
      <c r="EK212" s="79">
        <f t="shared" si="952"/>
        <v>238</v>
      </c>
      <c r="EL212" s="79">
        <f t="shared" si="952"/>
        <v>210.85714285714286</v>
      </c>
      <c r="EM212" s="24">
        <v>1</v>
      </c>
      <c r="EN212" s="21">
        <v>1</v>
      </c>
      <c r="EO212" s="21">
        <v>1</v>
      </c>
      <c r="EP212" s="21">
        <v>1</v>
      </c>
      <c r="EQ212" s="21">
        <v>0</v>
      </c>
      <c r="ER212" s="21">
        <v>0</v>
      </c>
      <c r="ES212" s="21">
        <v>0</v>
      </c>
      <c r="ET212" s="24">
        <v>161</v>
      </c>
      <c r="EU212" s="21">
        <v>152</v>
      </c>
      <c r="EV212" s="21">
        <v>150</v>
      </c>
      <c r="EW212" s="21">
        <v>146</v>
      </c>
      <c r="EX212" s="21">
        <v>149</v>
      </c>
      <c r="EY212" s="21">
        <v>184</v>
      </c>
      <c r="EZ212" s="21">
        <v>199</v>
      </c>
      <c r="FA212" s="24">
        <v>9</v>
      </c>
      <c r="FB212" s="21">
        <v>9</v>
      </c>
      <c r="FC212" s="21">
        <v>9</v>
      </c>
      <c r="FD212" s="21">
        <v>10.7</v>
      </c>
      <c r="FE212" s="21">
        <v>7.3</v>
      </c>
      <c r="FF212" s="21">
        <v>7.5</v>
      </c>
      <c r="FG212" s="21">
        <v>7.5</v>
      </c>
      <c r="FH212" s="24">
        <v>6</v>
      </c>
      <c r="FI212" s="21">
        <v>9</v>
      </c>
      <c r="FJ212" s="21">
        <v>11</v>
      </c>
      <c r="FK212" s="21">
        <v>8</v>
      </c>
      <c r="FL212" s="21">
        <v>14</v>
      </c>
      <c r="FM212" s="21">
        <v>11</v>
      </c>
      <c r="FN212" s="21">
        <v>15</v>
      </c>
      <c r="FO212" s="24">
        <v>69</v>
      </c>
      <c r="FP212" s="21">
        <v>75</v>
      </c>
      <c r="FQ212" s="21">
        <v>74</v>
      </c>
      <c r="FR212" s="21">
        <v>84</v>
      </c>
      <c r="FS212" s="21">
        <v>94</v>
      </c>
      <c r="FT212" s="21">
        <v>69</v>
      </c>
      <c r="FU212" s="21">
        <v>89</v>
      </c>
      <c r="FV212" s="24" t="s">
        <v>1214</v>
      </c>
      <c r="FW212" s="21">
        <v>0</v>
      </c>
      <c r="FX212" s="21">
        <v>0</v>
      </c>
      <c r="FY212" s="21">
        <v>0</v>
      </c>
      <c r="FZ212" s="21">
        <v>0</v>
      </c>
      <c r="GA212" s="21">
        <v>0</v>
      </c>
      <c r="GB212" s="21">
        <v>0</v>
      </c>
      <c r="GC212" s="24">
        <v>139</v>
      </c>
      <c r="GD212" s="21">
        <v>103</v>
      </c>
      <c r="GE212" s="21">
        <v>103</v>
      </c>
      <c r="GF212" s="21">
        <v>103</v>
      </c>
      <c r="GG212" s="21">
        <v>71</v>
      </c>
      <c r="GH212" s="21">
        <v>85</v>
      </c>
      <c r="GI212" s="21">
        <v>78</v>
      </c>
      <c r="GJ212" s="24">
        <v>1210</v>
      </c>
      <c r="GK212" s="21">
        <v>2280</v>
      </c>
      <c r="GL212" s="21">
        <v>1120</v>
      </c>
      <c r="GM212" s="21">
        <v>1510</v>
      </c>
      <c r="GN212" s="21">
        <v>2460</v>
      </c>
      <c r="GO212" s="21">
        <v>1675</v>
      </c>
      <c r="GP212" s="21">
        <v>710</v>
      </c>
      <c r="GQ212" s="6"/>
      <c r="GR212" s="24">
        <v>15</v>
      </c>
      <c r="GS212" s="21">
        <v>80</v>
      </c>
      <c r="GT212" s="24">
        <v>12</v>
      </c>
      <c r="GU212" s="21">
        <v>45</v>
      </c>
      <c r="GV212" s="24">
        <v>12</v>
      </c>
      <c r="GW212" s="21">
        <v>45</v>
      </c>
      <c r="GX212" s="24">
        <v>13</v>
      </c>
      <c r="GY212" s="21">
        <v>55</v>
      </c>
      <c r="GZ212" s="24">
        <v>11</v>
      </c>
      <c r="HA212" s="21">
        <v>45</v>
      </c>
      <c r="HB212" s="24">
        <v>12</v>
      </c>
      <c r="HC212" s="21">
        <v>45</v>
      </c>
      <c r="HD212" s="24">
        <v>9</v>
      </c>
      <c r="HE212" s="21">
        <v>18</v>
      </c>
      <c r="HF212" s="6"/>
      <c r="HG212" s="21">
        <v>73</v>
      </c>
      <c r="HH212" s="21">
        <v>130</v>
      </c>
      <c r="HI212" s="21">
        <v>143</v>
      </c>
      <c r="HJ212" s="21">
        <v>37</v>
      </c>
      <c r="HK212" s="21">
        <v>1</v>
      </c>
      <c r="HL212" s="21">
        <v>80.5</v>
      </c>
      <c r="HM212" s="21">
        <v>55</v>
      </c>
      <c r="HN212" s="21">
        <v>20</v>
      </c>
      <c r="HO212" s="21">
        <v>14.84</v>
      </c>
      <c r="HP212" s="21">
        <v>4.87</v>
      </c>
      <c r="HQ212" s="21">
        <v>3.72</v>
      </c>
      <c r="HR212" s="21">
        <v>140.4</v>
      </c>
      <c r="HS212" s="21">
        <v>21.9</v>
      </c>
      <c r="HT212" s="21">
        <v>31.6</v>
      </c>
      <c r="HU212" s="21">
        <v>8</v>
      </c>
      <c r="HV212" s="6"/>
    </row>
    <row r="213" spans="1:239" ht="15.75" customHeight="1" x14ac:dyDescent="0.3">
      <c r="A213" s="3">
        <v>190</v>
      </c>
      <c r="B213" s="21" t="s">
        <v>626</v>
      </c>
      <c r="C213" s="22">
        <v>41491</v>
      </c>
      <c r="D213" s="22">
        <v>41493</v>
      </c>
      <c r="E213" s="21">
        <f t="shared" si="906"/>
        <v>2</v>
      </c>
      <c r="F213" s="21"/>
      <c r="G213" s="21" t="s">
        <v>432</v>
      </c>
      <c r="H213" s="23">
        <v>29683</v>
      </c>
      <c r="I213" s="21">
        <v>32</v>
      </c>
      <c r="J213" s="21">
        <v>165</v>
      </c>
      <c r="K213" s="21">
        <v>70</v>
      </c>
      <c r="L213" s="21" t="s">
        <v>1561</v>
      </c>
      <c r="M213" s="21">
        <v>29</v>
      </c>
      <c r="N213" s="21">
        <v>9</v>
      </c>
      <c r="O213" s="21">
        <v>11</v>
      </c>
      <c r="P213" s="21" t="s">
        <v>1562</v>
      </c>
      <c r="Q213" s="21">
        <v>1</v>
      </c>
      <c r="R213" s="21">
        <v>11</v>
      </c>
      <c r="S213" s="21" t="s">
        <v>1563</v>
      </c>
      <c r="T213" s="21">
        <v>1</v>
      </c>
      <c r="U213" s="21">
        <v>5</v>
      </c>
      <c r="V213" s="21">
        <v>5</v>
      </c>
      <c r="W213" s="21">
        <v>0</v>
      </c>
      <c r="X213" s="6"/>
      <c r="Y213" s="24" t="s">
        <v>244</v>
      </c>
      <c r="Z213" s="21" t="s">
        <v>497</v>
      </c>
      <c r="AA213" s="25">
        <v>2</v>
      </c>
      <c r="AB213" s="25" t="s">
        <v>1010</v>
      </c>
      <c r="AC213" s="21" t="s">
        <v>246</v>
      </c>
      <c r="AD213" s="21" t="s">
        <v>247</v>
      </c>
      <c r="AE213" s="21" t="s">
        <v>246</v>
      </c>
      <c r="AF213" s="21" t="s">
        <v>248</v>
      </c>
      <c r="AG213" s="21" t="s">
        <v>249</v>
      </c>
      <c r="AH213" s="21" t="s">
        <v>249</v>
      </c>
      <c r="AI213" s="21" t="s">
        <v>246</v>
      </c>
      <c r="AJ213" s="21" t="s">
        <v>246</v>
      </c>
      <c r="AK213" s="21">
        <v>3.1</v>
      </c>
      <c r="AL213" s="6"/>
      <c r="AM213" s="26" t="s">
        <v>250</v>
      </c>
      <c r="AN213" s="26" t="s">
        <v>274</v>
      </c>
      <c r="AO213" s="27">
        <v>3.1</v>
      </c>
      <c r="AP213" s="21">
        <v>2.83</v>
      </c>
      <c r="AQ213" s="21">
        <v>3.03</v>
      </c>
      <c r="AR213" s="21">
        <v>3.14</v>
      </c>
      <c r="AS213" s="21">
        <v>2.5</v>
      </c>
      <c r="AT213" s="21">
        <v>1.56</v>
      </c>
      <c r="AU213" s="21">
        <v>1.08</v>
      </c>
      <c r="AV213" s="21">
        <v>0.74</v>
      </c>
      <c r="AW213" s="21">
        <v>0.52</v>
      </c>
      <c r="AX213" s="28">
        <f t="shared" si="907"/>
        <v>-8.7096774193548332E-2</v>
      </c>
      <c r="AY213" s="28">
        <f t="shared" si="908"/>
        <v>-1.1354788188042919E-2</v>
      </c>
      <c r="AZ213" s="28">
        <f t="shared" si="909"/>
        <v>1.0731976240889063E-2</v>
      </c>
      <c r="BA213" s="28">
        <f t="shared" ref="BA213:BB213" si="953">LOGEST(AP213:AQ213,AP$5:AQ$5)-1</f>
        <v>7.0671378091872628E-2</v>
      </c>
      <c r="BB213" s="28">
        <f t="shared" si="953"/>
        <v>3.630363036303641E-2</v>
      </c>
      <c r="BC213" s="28">
        <f t="shared" si="911"/>
        <v>5.3347348239128012E-2</v>
      </c>
      <c r="BD213" s="28">
        <f t="shared" ref="BD213:BF213" si="954">((AP213/AO213)*100)-100</f>
        <v>-8.709677419354847</v>
      </c>
      <c r="BE213" s="28">
        <f t="shared" si="954"/>
        <v>7.0671378091872583</v>
      </c>
      <c r="BF213" s="28">
        <f t="shared" si="954"/>
        <v>3.6303630363036348</v>
      </c>
      <c r="BG213" s="28">
        <f t="shared" si="913"/>
        <v>-2.2580645161290391</v>
      </c>
      <c r="BH213" s="28">
        <f t="shared" si="914"/>
        <v>1.2903225806451672</v>
      </c>
      <c r="BI213" s="28">
        <f t="shared" si="915"/>
        <v>10.954063604240289</v>
      </c>
      <c r="BJ213" s="3">
        <f t="shared" ref="BJ213:BL213" si="955">AP213-AO213</f>
        <v>-0.27</v>
      </c>
      <c r="BK213" s="3">
        <f t="shared" si="955"/>
        <v>0.19999999999999973</v>
      </c>
      <c r="BL213" s="3">
        <f t="shared" si="955"/>
        <v>0.11000000000000032</v>
      </c>
      <c r="BM213" s="3">
        <f t="shared" si="917"/>
        <v>-7.0000000000000284E-2</v>
      </c>
      <c r="BN213" s="3">
        <f t="shared" si="918"/>
        <v>4.0000000000000036E-2</v>
      </c>
      <c r="BO213" s="3">
        <f t="shared" si="919"/>
        <v>0.31000000000000005</v>
      </c>
      <c r="BP213" s="24">
        <v>243.5</v>
      </c>
      <c r="BQ213" s="21">
        <v>263</v>
      </c>
      <c r="BR213" s="21">
        <v>245</v>
      </c>
      <c r="BS213" s="21">
        <v>237.4</v>
      </c>
      <c r="BT213" s="21"/>
      <c r="BU213" s="21"/>
      <c r="BV213" s="21"/>
      <c r="BW213" s="24">
        <v>38.1</v>
      </c>
      <c r="BX213" s="21">
        <v>38.9</v>
      </c>
      <c r="BY213" s="21">
        <v>38</v>
      </c>
      <c r="BZ213" s="21">
        <v>37.1</v>
      </c>
      <c r="CA213" s="21">
        <v>36.9</v>
      </c>
      <c r="CB213" s="21">
        <v>37.1</v>
      </c>
      <c r="CC213" s="21">
        <v>37.4</v>
      </c>
      <c r="CD213" s="21">
        <v>36</v>
      </c>
      <c r="CE213" s="21">
        <v>37.1</v>
      </c>
      <c r="CF213" s="6"/>
      <c r="CG213" s="24" t="s">
        <v>935</v>
      </c>
      <c r="CH213" s="21"/>
      <c r="CI213" s="21" t="s">
        <v>263</v>
      </c>
      <c r="CJ213" s="21"/>
      <c r="CK213" s="21"/>
      <c r="CL213" s="21"/>
      <c r="CM213" s="21"/>
      <c r="CN213" s="24" t="s">
        <v>1564</v>
      </c>
      <c r="CO213" s="21"/>
      <c r="CP213" s="21" t="s">
        <v>331</v>
      </c>
      <c r="CQ213" s="21"/>
      <c r="CR213" s="21"/>
      <c r="CS213" s="21"/>
      <c r="CT213" s="21"/>
      <c r="CU213" s="24">
        <v>2</v>
      </c>
      <c r="CV213" s="21"/>
      <c r="CW213" s="21">
        <v>1</v>
      </c>
      <c r="CX213" s="21"/>
      <c r="CY213" s="21"/>
      <c r="CZ213" s="21"/>
      <c r="DA213" s="21"/>
      <c r="DB213" s="24" t="s">
        <v>1565</v>
      </c>
      <c r="DC213" s="21"/>
      <c r="DD213" s="21" t="s">
        <v>331</v>
      </c>
      <c r="DE213" s="21"/>
      <c r="DF213" s="21"/>
      <c r="DG213" s="21"/>
      <c r="DH213" s="21"/>
      <c r="DI213" s="24" t="s">
        <v>1566</v>
      </c>
      <c r="DJ213" s="21" t="s">
        <v>1203</v>
      </c>
      <c r="DK213" s="21" t="s">
        <v>1203</v>
      </c>
      <c r="DL213" s="21" t="s">
        <v>1203</v>
      </c>
      <c r="DM213" s="21" t="s">
        <v>1203</v>
      </c>
      <c r="DN213" s="21" t="s">
        <v>1203</v>
      </c>
      <c r="DO213" s="21" t="s">
        <v>1203</v>
      </c>
      <c r="DP213" s="26"/>
      <c r="DQ213" s="6"/>
      <c r="DR213" s="24">
        <v>140</v>
      </c>
      <c r="DS213" s="21">
        <v>168.6</v>
      </c>
      <c r="DT213" s="21">
        <v>77.3</v>
      </c>
      <c r="DU213" s="21">
        <v>146.4</v>
      </c>
      <c r="DV213" s="21">
        <v>112.9</v>
      </c>
      <c r="DW213" s="21">
        <v>90.2</v>
      </c>
      <c r="DX213" s="21">
        <v>180.6</v>
      </c>
      <c r="DY213" s="24">
        <v>0.6</v>
      </c>
      <c r="DZ213" s="21">
        <v>0.55000000000000004</v>
      </c>
      <c r="EA213" s="21">
        <v>0.5</v>
      </c>
      <c r="EB213" s="21">
        <v>0.6</v>
      </c>
      <c r="EC213" s="21">
        <v>0.5</v>
      </c>
      <c r="ED213" s="21">
        <v>0.55000000000000004</v>
      </c>
      <c r="EE213" s="21">
        <v>0.4</v>
      </c>
      <c r="EF213" s="78">
        <f t="shared" ref="EF213:EL213" si="956">DR213/DY213</f>
        <v>233.33333333333334</v>
      </c>
      <c r="EG213" s="79">
        <f t="shared" si="956"/>
        <v>306.5454545454545</v>
      </c>
      <c r="EH213" s="79">
        <f t="shared" si="956"/>
        <v>154.6</v>
      </c>
      <c r="EI213" s="79">
        <f t="shared" si="956"/>
        <v>244.00000000000003</v>
      </c>
      <c r="EJ213" s="79">
        <f t="shared" si="956"/>
        <v>225.8</v>
      </c>
      <c r="EK213" s="79">
        <f t="shared" si="956"/>
        <v>164</v>
      </c>
      <c r="EL213" s="79">
        <f t="shared" si="956"/>
        <v>451.49999999999994</v>
      </c>
      <c r="EM213" s="24">
        <v>1</v>
      </c>
      <c r="EN213" s="21">
        <v>1</v>
      </c>
      <c r="EO213" s="21">
        <v>1</v>
      </c>
      <c r="EP213" s="21">
        <v>1</v>
      </c>
      <c r="EQ213" s="21">
        <v>0</v>
      </c>
      <c r="ER213" s="21">
        <v>0</v>
      </c>
      <c r="ES213" s="21">
        <v>0</v>
      </c>
      <c r="ET213" s="24">
        <v>113</v>
      </c>
      <c r="EU213" s="21">
        <v>121</v>
      </c>
      <c r="EV213" s="21">
        <v>125</v>
      </c>
      <c r="EW213" s="21">
        <v>163</v>
      </c>
      <c r="EX213" s="21">
        <v>229</v>
      </c>
      <c r="EY213" s="21">
        <v>322</v>
      </c>
      <c r="EZ213" s="21">
        <v>446</v>
      </c>
      <c r="FA213" s="24">
        <v>7.8</v>
      </c>
      <c r="FB213" s="21">
        <v>3.8</v>
      </c>
      <c r="FC213" s="21">
        <v>2</v>
      </c>
      <c r="FD213" s="21">
        <v>3.6</v>
      </c>
      <c r="FE213" s="21">
        <v>3.6</v>
      </c>
      <c r="FF213" s="21">
        <v>4</v>
      </c>
      <c r="FG213" s="21">
        <v>4</v>
      </c>
      <c r="FH213" s="24">
        <v>15</v>
      </c>
      <c r="FI213" s="21">
        <v>10</v>
      </c>
      <c r="FJ213" s="21">
        <v>10</v>
      </c>
      <c r="FK213" s="21">
        <v>10</v>
      </c>
      <c r="FL213" s="21">
        <v>15</v>
      </c>
      <c r="FM213" s="21">
        <v>15</v>
      </c>
      <c r="FN213" s="21">
        <v>15</v>
      </c>
      <c r="FO213" s="24">
        <v>81</v>
      </c>
      <c r="FP213" s="21">
        <v>75</v>
      </c>
      <c r="FQ213" s="21">
        <v>81</v>
      </c>
      <c r="FR213" s="21">
        <v>84</v>
      </c>
      <c r="FS213" s="21">
        <v>91</v>
      </c>
      <c r="FT213" s="21">
        <v>103</v>
      </c>
      <c r="FU213" s="21">
        <v>107</v>
      </c>
      <c r="FV213" s="24" t="s">
        <v>859</v>
      </c>
      <c r="FW213" s="21" t="s">
        <v>1212</v>
      </c>
      <c r="FX213" s="21" t="s">
        <v>834</v>
      </c>
      <c r="FY213" s="21" t="s">
        <v>803</v>
      </c>
      <c r="FZ213" s="21">
        <v>0</v>
      </c>
      <c r="GA213" s="21">
        <v>0</v>
      </c>
      <c r="GB213" s="21">
        <v>0</v>
      </c>
      <c r="GC213" s="24">
        <v>74</v>
      </c>
      <c r="GD213" s="21">
        <v>79</v>
      </c>
      <c r="GE213" s="21">
        <v>65</v>
      </c>
      <c r="GF213" s="21">
        <v>76</v>
      </c>
      <c r="GG213" s="21">
        <v>76</v>
      </c>
      <c r="GH213" s="21">
        <v>51</v>
      </c>
      <c r="GI213" s="21">
        <v>59</v>
      </c>
      <c r="GJ213" s="24">
        <v>1250</v>
      </c>
      <c r="GK213" s="21">
        <v>965</v>
      </c>
      <c r="GL213" s="21">
        <v>1460</v>
      </c>
      <c r="GM213" s="21">
        <v>2305</v>
      </c>
      <c r="GN213" s="21">
        <v>2395</v>
      </c>
      <c r="GO213" s="21">
        <v>4380</v>
      </c>
      <c r="GP213" s="21">
        <v>3860</v>
      </c>
      <c r="GQ213" s="6"/>
      <c r="GR213" s="24">
        <v>13</v>
      </c>
      <c r="GS213" s="21">
        <v>55</v>
      </c>
      <c r="GT213" s="24">
        <v>13</v>
      </c>
      <c r="GU213" s="21">
        <v>55</v>
      </c>
      <c r="GV213" s="24">
        <v>15</v>
      </c>
      <c r="GW213" s="21">
        <v>80</v>
      </c>
      <c r="GX213" s="24">
        <v>13</v>
      </c>
      <c r="GY213" s="21">
        <v>55</v>
      </c>
      <c r="GZ213" s="24">
        <v>8</v>
      </c>
      <c r="HA213" s="21">
        <v>18</v>
      </c>
      <c r="HB213" s="24">
        <v>8</v>
      </c>
      <c r="HC213" s="21">
        <v>18</v>
      </c>
      <c r="HD213" s="24">
        <v>6</v>
      </c>
      <c r="HE213" s="21">
        <v>10</v>
      </c>
      <c r="HF213" s="6"/>
      <c r="HG213" s="21">
        <v>32</v>
      </c>
      <c r="HH213" s="21">
        <v>124</v>
      </c>
      <c r="HI213" s="21">
        <v>85</v>
      </c>
      <c r="HJ213" s="21">
        <v>38</v>
      </c>
      <c r="HK213" s="21">
        <v>2</v>
      </c>
      <c r="HL213" s="21">
        <v>144.5</v>
      </c>
      <c r="HM213" s="21">
        <v>0.4</v>
      </c>
      <c r="HN213" s="21">
        <v>40</v>
      </c>
      <c r="HO213" s="21">
        <v>403.36</v>
      </c>
      <c r="HP213" s="21">
        <v>18</v>
      </c>
      <c r="HQ213" s="21">
        <v>3.49</v>
      </c>
      <c r="HR213" s="21">
        <v>136.1</v>
      </c>
      <c r="HS213" s="21">
        <v>19.8</v>
      </c>
      <c r="HT213" s="21">
        <v>3.4</v>
      </c>
      <c r="HU213" s="21">
        <v>15</v>
      </c>
      <c r="HV213" s="6"/>
    </row>
    <row r="214" spans="1:239" ht="15.75" customHeight="1" x14ac:dyDescent="0.3">
      <c r="A214" s="86"/>
      <c r="B214" s="86"/>
      <c r="C214" s="94"/>
      <c r="D214" s="94"/>
      <c r="E214" s="14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95"/>
      <c r="Y214" s="86"/>
      <c r="Z214" s="86"/>
      <c r="AA214" s="86"/>
      <c r="AB214" s="86"/>
      <c r="AC214" s="86"/>
      <c r="AD214" s="86"/>
      <c r="AE214" s="86"/>
      <c r="AF214" s="86"/>
      <c r="AG214" s="86"/>
      <c r="AH214" s="86"/>
      <c r="AI214" s="86"/>
      <c r="AJ214" s="86"/>
      <c r="AK214" s="86"/>
      <c r="AL214" s="95"/>
      <c r="AM214" s="86"/>
      <c r="AN214" s="86"/>
      <c r="AX214" s="36"/>
      <c r="AY214" s="36"/>
      <c r="AZ214" s="36"/>
      <c r="BA214" s="36"/>
      <c r="BB214" s="36"/>
      <c r="BC214" s="36"/>
      <c r="BD214" s="36"/>
      <c r="BE214" s="36"/>
      <c r="BF214" s="36"/>
      <c r="BG214" s="36"/>
      <c r="BH214" s="36"/>
      <c r="BI214" s="36"/>
      <c r="BJ214" s="14"/>
      <c r="BK214" s="14"/>
      <c r="BL214" s="14"/>
      <c r="BM214" s="14"/>
      <c r="BN214" s="14"/>
      <c r="BO214" s="14"/>
      <c r="BP214" s="14"/>
      <c r="BQ214" s="86"/>
      <c r="BR214" s="86"/>
      <c r="BS214" s="86"/>
      <c r="BT214" s="86"/>
      <c r="BU214" s="86"/>
      <c r="BV214" s="86"/>
      <c r="BW214" s="86"/>
      <c r="BX214" s="86"/>
      <c r="BY214" s="86"/>
      <c r="BZ214" s="86"/>
      <c r="CA214" s="86"/>
      <c r="CB214" s="86"/>
      <c r="CC214" s="86"/>
      <c r="CD214" s="86"/>
      <c r="CE214" s="86"/>
      <c r="CF214" s="95"/>
      <c r="CG214" s="86"/>
      <c r="CH214" s="86"/>
      <c r="CI214" s="86"/>
      <c r="CJ214" s="86"/>
      <c r="CK214" s="86"/>
      <c r="CL214" s="86"/>
      <c r="CM214" s="86"/>
      <c r="CN214" s="86"/>
      <c r="CO214" s="86"/>
      <c r="CP214" s="86"/>
      <c r="CQ214" s="86"/>
      <c r="CR214" s="86"/>
      <c r="CS214" s="86"/>
      <c r="CT214" s="86"/>
      <c r="CU214" s="86"/>
      <c r="CV214" s="86"/>
      <c r="CW214" s="86"/>
      <c r="CX214" s="86"/>
      <c r="CY214" s="86"/>
      <c r="CZ214" s="86"/>
      <c r="DA214" s="86"/>
      <c r="DB214" s="86"/>
      <c r="DC214" s="86"/>
      <c r="DD214" s="86"/>
      <c r="DE214" s="86"/>
      <c r="DF214" s="86"/>
      <c r="DG214" s="86"/>
      <c r="DH214" s="86"/>
      <c r="DI214" s="86"/>
      <c r="DJ214" s="86"/>
      <c r="DK214" s="86"/>
      <c r="DL214" s="86"/>
      <c r="DM214" s="86"/>
      <c r="DN214" s="86"/>
      <c r="DO214" s="86"/>
      <c r="DP214" s="86"/>
      <c r="DQ214" s="95"/>
      <c r="DR214" s="86"/>
      <c r="DS214" s="86"/>
      <c r="DT214" s="86"/>
      <c r="DU214" s="86"/>
      <c r="DV214" s="86"/>
      <c r="DW214" s="86"/>
      <c r="DX214" s="86"/>
      <c r="DY214" s="86"/>
      <c r="DZ214" s="86"/>
      <c r="EA214" s="86"/>
      <c r="EB214" s="86"/>
      <c r="EC214" s="86"/>
      <c r="ED214" s="86"/>
      <c r="EE214" s="86"/>
      <c r="EF214" s="96"/>
      <c r="EG214" s="96"/>
      <c r="EH214" s="96"/>
      <c r="EI214" s="96"/>
      <c r="EJ214" s="96"/>
      <c r="EK214" s="96"/>
      <c r="EL214" s="96"/>
      <c r="EM214" s="86"/>
      <c r="EN214" s="86"/>
      <c r="EO214" s="86"/>
      <c r="EP214" s="86"/>
      <c r="EQ214" s="86"/>
      <c r="ER214" s="86"/>
      <c r="ES214" s="86"/>
      <c r="ET214" s="86"/>
      <c r="EU214" s="86"/>
      <c r="EV214" s="86"/>
      <c r="EW214" s="86"/>
      <c r="EX214" s="86"/>
      <c r="EY214" s="86"/>
      <c r="EZ214" s="86"/>
      <c r="FA214" s="86"/>
      <c r="FB214" s="86"/>
      <c r="FC214" s="86"/>
      <c r="FD214" s="86"/>
      <c r="FE214" s="86"/>
      <c r="FF214" s="86"/>
      <c r="FG214" s="86"/>
      <c r="FH214" s="86"/>
      <c r="FI214" s="86"/>
      <c r="FJ214" s="86"/>
      <c r="FK214" s="86"/>
      <c r="FL214" s="86"/>
      <c r="FM214" s="86"/>
      <c r="FN214" s="86"/>
      <c r="FO214" s="86"/>
      <c r="FP214" s="86"/>
      <c r="FQ214" s="86"/>
      <c r="FR214" s="86"/>
      <c r="FS214" s="86"/>
      <c r="FT214" s="86"/>
      <c r="FU214" s="86"/>
      <c r="FV214" s="86"/>
      <c r="FW214" s="86"/>
      <c r="FX214" s="86"/>
      <c r="FY214" s="86"/>
      <c r="FZ214" s="86"/>
      <c r="GA214" s="86"/>
      <c r="GB214" s="86"/>
      <c r="GC214" s="86"/>
      <c r="GD214" s="86"/>
      <c r="GE214" s="86"/>
      <c r="GF214" s="86"/>
      <c r="GG214" s="86"/>
      <c r="GH214" s="86"/>
      <c r="GI214" s="86"/>
      <c r="GJ214" s="86"/>
      <c r="GK214" s="86"/>
      <c r="GL214" s="86"/>
      <c r="GM214" s="86"/>
      <c r="GN214" s="86"/>
      <c r="GO214" s="86"/>
      <c r="GP214" s="86"/>
      <c r="GQ214" s="95"/>
      <c r="GR214" s="86"/>
      <c r="GS214" s="86"/>
      <c r="GT214" s="86"/>
      <c r="GU214" s="86"/>
      <c r="GV214" s="86"/>
      <c r="GW214" s="86"/>
      <c r="GX214" s="86"/>
      <c r="GY214" s="86"/>
      <c r="GZ214" s="86"/>
      <c r="HA214" s="86"/>
      <c r="HB214" s="86"/>
      <c r="HC214" s="86"/>
      <c r="HD214" s="86"/>
      <c r="HE214" s="86"/>
      <c r="HF214" s="95"/>
      <c r="HG214" s="86"/>
      <c r="HH214" s="86"/>
      <c r="HI214" s="86"/>
      <c r="HJ214" s="86"/>
      <c r="HK214" s="86"/>
      <c r="HL214" s="86"/>
      <c r="HM214" s="86"/>
      <c r="HN214" s="86"/>
      <c r="HO214" s="86"/>
      <c r="HP214" s="86"/>
      <c r="HQ214" s="86"/>
      <c r="HR214" s="86"/>
      <c r="HS214" s="86"/>
      <c r="HT214" s="86"/>
      <c r="HU214" s="86"/>
      <c r="HV214" s="95"/>
      <c r="HW214" s="92"/>
      <c r="HX214" s="92"/>
      <c r="HY214" s="92"/>
      <c r="HZ214" s="92"/>
      <c r="IA214" s="92"/>
      <c r="IB214" s="92"/>
      <c r="IC214" s="92"/>
      <c r="ID214" s="92"/>
      <c r="IE214" s="92"/>
    </row>
    <row r="215" spans="1:239" ht="15.75" customHeight="1" x14ac:dyDescent="0.3">
      <c r="A215" s="3">
        <v>191</v>
      </c>
      <c r="B215" s="21" t="s">
        <v>635</v>
      </c>
      <c r="C215" s="22">
        <v>41492</v>
      </c>
      <c r="D215" s="22">
        <v>41493</v>
      </c>
      <c r="E215" s="21">
        <f t="shared" ref="E215:E224" si="957">D215-C215</f>
        <v>1</v>
      </c>
      <c r="F215" s="21"/>
      <c r="G215" s="21" t="s">
        <v>989</v>
      </c>
      <c r="H215" s="23">
        <v>10826</v>
      </c>
      <c r="I215" s="21">
        <v>84</v>
      </c>
      <c r="J215" s="21">
        <v>152</v>
      </c>
      <c r="K215" s="21">
        <v>52</v>
      </c>
      <c r="L215" s="21" t="s">
        <v>1567</v>
      </c>
      <c r="M215" s="21">
        <v>66</v>
      </c>
      <c r="N215" s="21">
        <v>78.5</v>
      </c>
      <c r="O215" s="21">
        <v>7</v>
      </c>
      <c r="P215" s="21" t="s">
        <v>638</v>
      </c>
      <c r="Q215" s="21">
        <v>1</v>
      </c>
      <c r="R215" s="21">
        <v>49</v>
      </c>
      <c r="S215" s="21" t="s">
        <v>272</v>
      </c>
      <c r="T215" s="21">
        <v>1</v>
      </c>
      <c r="U215" s="21">
        <v>1</v>
      </c>
      <c r="V215" s="21">
        <v>2</v>
      </c>
      <c r="W215" s="21">
        <v>0</v>
      </c>
      <c r="X215" s="6"/>
      <c r="Y215" s="24" t="s">
        <v>513</v>
      </c>
      <c r="Z215" s="21" t="s">
        <v>1568</v>
      </c>
      <c r="AA215" s="25">
        <v>1</v>
      </c>
      <c r="AB215" s="25"/>
      <c r="AC215" s="21" t="s">
        <v>246</v>
      </c>
      <c r="AD215" s="21" t="s">
        <v>479</v>
      </c>
      <c r="AE215" s="21" t="s">
        <v>246</v>
      </c>
      <c r="AF215" s="21" t="s">
        <v>248</v>
      </c>
      <c r="AG215" s="21" t="s">
        <v>246</v>
      </c>
      <c r="AH215" s="21" t="s">
        <v>246</v>
      </c>
      <c r="AI215" s="21" t="s">
        <v>246</v>
      </c>
      <c r="AJ215" s="21" t="s">
        <v>246</v>
      </c>
      <c r="AK215" s="21">
        <v>50.3</v>
      </c>
      <c r="AL215" s="6"/>
      <c r="AM215" s="26" t="s">
        <v>250</v>
      </c>
      <c r="AN215" s="26" t="s">
        <v>274</v>
      </c>
      <c r="AO215" s="27">
        <v>40.299999999999997</v>
      </c>
      <c r="AP215" s="21">
        <v>53.5</v>
      </c>
      <c r="AQ215" s="21">
        <v>48.91</v>
      </c>
      <c r="AR215" s="21">
        <v>41.1</v>
      </c>
      <c r="AS215" s="21">
        <v>39.14</v>
      </c>
      <c r="AT215" s="21">
        <v>56.83</v>
      </c>
      <c r="AU215" s="21">
        <v>34.15</v>
      </c>
      <c r="AV215" s="21">
        <v>17.13</v>
      </c>
      <c r="AW215" s="21"/>
      <c r="AX215" s="28">
        <f t="shared" ref="AX215:AX220" si="958">LOGEST(AO215:AP215,AO$5:AP$5)-1</f>
        <v>0.32754342431761807</v>
      </c>
      <c r="AY215" s="28">
        <f t="shared" ref="AY215:AY220" si="959">LOGEST(AO215:AQ215,AO$5:AQ$5)-1</f>
        <v>0.10165677172152887</v>
      </c>
      <c r="AZ215" s="28">
        <f t="shared" ref="AZ215:AZ220" si="960">LOGEST(AO215:AR215,AO$5:AR$5)-1</f>
        <v>-3.0682653932555537E-3</v>
      </c>
      <c r="BA215" s="28">
        <f t="shared" ref="BA215:BB215" si="961">LOGEST(AP215:AQ215,AP$5:AQ$5)-1</f>
        <v>-8.5794392523364515E-2</v>
      </c>
      <c r="BB215" s="28">
        <f t="shared" si="961"/>
        <v>-0.15968104682069084</v>
      </c>
      <c r="BC215" s="28">
        <f t="shared" ref="BC215:BC220" si="962">LOGEST(AP215:AR215,AP$5:AR$5)-1</f>
        <v>-0.12351594477399597</v>
      </c>
      <c r="BD215" s="28">
        <f t="shared" ref="BD215:BF215" si="963">((AP215/AO215)*100)-100</f>
        <v>32.754342431761813</v>
      </c>
      <c r="BE215" s="28">
        <f t="shared" si="963"/>
        <v>-8.5794392523364564</v>
      </c>
      <c r="BF215" s="28">
        <f t="shared" si="963"/>
        <v>-15.968104682069097</v>
      </c>
      <c r="BG215" s="28">
        <f t="shared" ref="BG215:BG220" si="964">((AQ215/AO215)*100)-100</f>
        <v>21.364764267990083</v>
      </c>
      <c r="BH215" s="28">
        <f t="shared" ref="BH215:BH220" si="965">((AR215/AO215)*100)-100</f>
        <v>1.9851116625310397</v>
      </c>
      <c r="BI215" s="28">
        <f t="shared" ref="BI215:BI220" si="966">((AR215/AP215)*100)-100</f>
        <v>-23.177570093457945</v>
      </c>
      <c r="BJ215" s="3">
        <f t="shared" ref="BJ215:BL215" si="967">AP215-AO215</f>
        <v>13.200000000000003</v>
      </c>
      <c r="BK215" s="3">
        <f t="shared" si="967"/>
        <v>-4.5900000000000034</v>
      </c>
      <c r="BL215" s="3">
        <f t="shared" si="967"/>
        <v>-7.8099999999999952</v>
      </c>
      <c r="BM215" s="3">
        <f t="shared" ref="BM215:BM220" si="968">AQ215-AO215</f>
        <v>8.61</v>
      </c>
      <c r="BN215" s="3">
        <f t="shared" ref="BN215:BN220" si="969">AR215-AO215</f>
        <v>0.80000000000000426</v>
      </c>
      <c r="BO215" s="3">
        <f t="shared" ref="BO215:BO220" si="970">AR215-AP215</f>
        <v>-12.399999999999999</v>
      </c>
      <c r="BP215" s="24">
        <v>189.8</v>
      </c>
      <c r="BQ215" s="21">
        <v>280</v>
      </c>
      <c r="BR215" s="21">
        <v>233.3</v>
      </c>
      <c r="BS215" s="21">
        <v>131.9</v>
      </c>
      <c r="BT215" s="21">
        <v>60.2</v>
      </c>
      <c r="BU215" s="21">
        <v>53.3</v>
      </c>
      <c r="BV215" s="21"/>
      <c r="BW215" s="24">
        <v>35.6</v>
      </c>
      <c r="BX215" s="21">
        <v>36.4</v>
      </c>
      <c r="BY215" s="21">
        <v>36</v>
      </c>
      <c r="BZ215" s="21">
        <v>37</v>
      </c>
      <c r="CA215" s="21">
        <v>37.1</v>
      </c>
      <c r="CB215" s="21">
        <v>37</v>
      </c>
      <c r="CC215" s="21">
        <v>36.5</v>
      </c>
      <c r="CD215" s="21">
        <v>36</v>
      </c>
      <c r="CE215" s="21"/>
      <c r="CF215" s="6"/>
      <c r="CG215" s="24" t="s">
        <v>1569</v>
      </c>
      <c r="CH215" s="21"/>
      <c r="CI215" s="21"/>
      <c r="CJ215" s="21"/>
      <c r="CK215" s="21"/>
      <c r="CL215" s="21"/>
      <c r="CM215" s="21"/>
      <c r="CN215" s="24" t="s">
        <v>537</v>
      </c>
      <c r="CO215" s="21"/>
      <c r="CP215" s="21"/>
      <c r="CQ215" s="21"/>
      <c r="CR215" s="21"/>
      <c r="CS215" s="21"/>
      <c r="CT215" s="21"/>
      <c r="CU215" s="24">
        <v>2</v>
      </c>
      <c r="CV215" s="21"/>
      <c r="CW215" s="21"/>
      <c r="CX215" s="21"/>
      <c r="CY215" s="21"/>
      <c r="CZ215" s="21"/>
      <c r="DA215" s="21"/>
      <c r="DB215" s="24" t="s">
        <v>735</v>
      </c>
      <c r="DC215" s="21"/>
      <c r="DD215" s="21"/>
      <c r="DE215" s="21"/>
      <c r="DF215" s="21"/>
      <c r="DG215" s="21"/>
      <c r="DH215" s="21"/>
      <c r="DI215" s="24" t="s">
        <v>606</v>
      </c>
      <c r="DJ215" s="21" t="s">
        <v>606</v>
      </c>
      <c r="DK215" s="21" t="s">
        <v>606</v>
      </c>
      <c r="DL215" s="21" t="s">
        <v>606</v>
      </c>
      <c r="DM215" s="21" t="s">
        <v>606</v>
      </c>
      <c r="DN215" s="21" t="s">
        <v>606</v>
      </c>
      <c r="DO215" s="21"/>
      <c r="DP215" s="26"/>
      <c r="DQ215" s="6"/>
      <c r="DR215" s="24">
        <v>190.4</v>
      </c>
      <c r="DS215" s="21">
        <v>126.3</v>
      </c>
      <c r="DT215" s="21">
        <v>306</v>
      </c>
      <c r="DU215" s="21">
        <v>126.3</v>
      </c>
      <c r="DV215" s="21">
        <v>126.3</v>
      </c>
      <c r="DW215" s="21">
        <v>126.3</v>
      </c>
      <c r="DX215" s="21"/>
      <c r="DY215" s="24">
        <v>0.45</v>
      </c>
      <c r="DZ215" s="21">
        <v>0.4</v>
      </c>
      <c r="EA215" s="21">
        <v>0.4</v>
      </c>
      <c r="EB215" s="21">
        <v>0.4</v>
      </c>
      <c r="EC215" s="21">
        <v>0.4</v>
      </c>
      <c r="ED215" s="21">
        <v>0.4</v>
      </c>
      <c r="EE215" s="21"/>
      <c r="EF215" s="78">
        <f t="shared" ref="EF215:EK215" si="971">DR215/DY215</f>
        <v>423.11111111111109</v>
      </c>
      <c r="EG215" s="79">
        <f t="shared" si="971"/>
        <v>315.75</v>
      </c>
      <c r="EH215" s="79">
        <f t="shared" si="971"/>
        <v>765</v>
      </c>
      <c r="EI215" s="79">
        <f t="shared" si="971"/>
        <v>315.75</v>
      </c>
      <c r="EJ215" s="79">
        <f t="shared" si="971"/>
        <v>315.75</v>
      </c>
      <c r="EK215" s="79">
        <f t="shared" si="971"/>
        <v>315.75</v>
      </c>
      <c r="EL215" s="79"/>
      <c r="EM215" s="24">
        <v>1</v>
      </c>
      <c r="EN215" s="21">
        <v>0</v>
      </c>
      <c r="EO215" s="21">
        <v>0</v>
      </c>
      <c r="EP215" s="21">
        <v>0</v>
      </c>
      <c r="EQ215" s="21">
        <v>0</v>
      </c>
      <c r="ER215" s="21">
        <v>0</v>
      </c>
      <c r="ES215" s="21"/>
      <c r="ET215" s="24">
        <v>302</v>
      </c>
      <c r="EU215" s="21">
        <v>236</v>
      </c>
      <c r="EV215" s="21">
        <v>252</v>
      </c>
      <c r="EW215" s="21">
        <v>203</v>
      </c>
      <c r="EX215" s="21">
        <v>200</v>
      </c>
      <c r="EY215" s="21">
        <v>188</v>
      </c>
      <c r="EZ215" s="21"/>
      <c r="FA215" s="24">
        <v>13.2</v>
      </c>
      <c r="FB215" s="21">
        <v>8.4</v>
      </c>
      <c r="FC215" s="21">
        <v>10.33</v>
      </c>
      <c r="FD215" s="21">
        <v>7.9</v>
      </c>
      <c r="FE215" s="21">
        <v>5.6</v>
      </c>
      <c r="FF215" s="21">
        <v>5.2</v>
      </c>
      <c r="FG215" s="21"/>
      <c r="FH215" s="24">
        <v>5</v>
      </c>
      <c r="FI215" s="21">
        <v>5</v>
      </c>
      <c r="FJ215" s="21">
        <v>15</v>
      </c>
      <c r="FK215" s="21">
        <v>15</v>
      </c>
      <c r="FL215" s="21">
        <v>15</v>
      </c>
      <c r="FM215" s="21">
        <v>15</v>
      </c>
      <c r="FN215" s="21"/>
      <c r="FO215" s="24">
        <v>77</v>
      </c>
      <c r="FP215" s="21">
        <v>93</v>
      </c>
      <c r="FQ215" s="21">
        <v>84</v>
      </c>
      <c r="FR215" s="21">
        <v>101</v>
      </c>
      <c r="FS215" s="21">
        <v>105</v>
      </c>
      <c r="FT215" s="21">
        <v>103</v>
      </c>
      <c r="FU215" s="21"/>
      <c r="FV215" s="24" t="s">
        <v>834</v>
      </c>
      <c r="FW215" s="21">
        <v>0</v>
      </c>
      <c r="FX215" s="21">
        <v>0</v>
      </c>
      <c r="FY215" s="21">
        <v>0</v>
      </c>
      <c r="FZ215" s="21">
        <v>0</v>
      </c>
      <c r="GA215" s="21">
        <v>0</v>
      </c>
      <c r="GB215" s="21"/>
      <c r="GC215" s="24">
        <v>132</v>
      </c>
      <c r="GD215" s="21">
        <v>171</v>
      </c>
      <c r="GE215" s="21">
        <v>128</v>
      </c>
      <c r="GF215" s="21">
        <v>86</v>
      </c>
      <c r="GG215" s="21">
        <v>86</v>
      </c>
      <c r="GH215" s="21">
        <v>69</v>
      </c>
      <c r="GI215" s="21"/>
      <c r="GJ215" s="24">
        <v>510</v>
      </c>
      <c r="GK215" s="21">
        <v>1720</v>
      </c>
      <c r="GL215" s="21">
        <v>1540</v>
      </c>
      <c r="GM215" s="21">
        <v>960</v>
      </c>
      <c r="GN215" s="21">
        <v>1200</v>
      </c>
      <c r="GO215" s="21">
        <v>530</v>
      </c>
      <c r="GP215" s="21"/>
      <c r="GQ215" s="6"/>
      <c r="GR215" s="24">
        <v>15</v>
      </c>
      <c r="GS215" s="21">
        <v>80</v>
      </c>
      <c r="GT215" s="24">
        <v>12</v>
      </c>
      <c r="GU215" s="21">
        <v>45</v>
      </c>
      <c r="GV215" s="24">
        <v>7</v>
      </c>
      <c r="GW215" s="21">
        <v>18</v>
      </c>
      <c r="GX215" s="24">
        <v>8</v>
      </c>
      <c r="GY215" s="21">
        <v>15</v>
      </c>
      <c r="GZ215" s="24">
        <v>7</v>
      </c>
      <c r="HA215" s="21">
        <v>18</v>
      </c>
      <c r="HB215" s="24">
        <v>7</v>
      </c>
      <c r="HC215" s="21">
        <v>18</v>
      </c>
      <c r="HD215" s="24"/>
      <c r="HE215" s="21"/>
      <c r="HF215" s="6"/>
      <c r="HG215" s="21">
        <v>84</v>
      </c>
      <c r="HH215" s="21">
        <v>98</v>
      </c>
      <c r="HI215" s="21">
        <v>166</v>
      </c>
      <c r="HJ215" s="21">
        <v>36</v>
      </c>
      <c r="HK215" s="21">
        <v>1</v>
      </c>
      <c r="HL215" s="21">
        <v>126.3</v>
      </c>
      <c r="HM215" s="21">
        <v>0.45</v>
      </c>
      <c r="HN215" s="21">
        <v>10</v>
      </c>
      <c r="HO215" s="21">
        <v>38.65</v>
      </c>
      <c r="HP215" s="21">
        <v>19.8</v>
      </c>
      <c r="HQ215" s="21">
        <v>3.44</v>
      </c>
      <c r="HR215" s="21">
        <v>134.4</v>
      </c>
      <c r="HS215" s="21">
        <v>16.7</v>
      </c>
      <c r="HT215" s="21">
        <v>15.3</v>
      </c>
      <c r="HU215" s="21">
        <v>10</v>
      </c>
      <c r="HV215" s="6"/>
    </row>
    <row r="216" spans="1:239" ht="15.75" customHeight="1" x14ac:dyDescent="0.3">
      <c r="A216" s="3">
        <v>192</v>
      </c>
      <c r="B216" s="21" t="s">
        <v>431</v>
      </c>
      <c r="C216" s="22">
        <v>41493</v>
      </c>
      <c r="D216" s="22">
        <v>41494</v>
      </c>
      <c r="E216" s="21">
        <f t="shared" si="957"/>
        <v>1</v>
      </c>
      <c r="F216" s="21"/>
      <c r="G216" s="21" t="s">
        <v>1084</v>
      </c>
      <c r="H216" s="23">
        <v>15955</v>
      </c>
      <c r="I216" s="21">
        <v>70</v>
      </c>
      <c r="J216" s="21">
        <v>165</v>
      </c>
      <c r="K216" s="21">
        <v>70</v>
      </c>
      <c r="L216" s="21" t="s">
        <v>1570</v>
      </c>
      <c r="M216" s="21">
        <v>59</v>
      </c>
      <c r="N216" s="21">
        <v>66</v>
      </c>
      <c r="O216" s="21">
        <v>3</v>
      </c>
      <c r="P216" s="21" t="s">
        <v>547</v>
      </c>
      <c r="Q216" s="21">
        <v>1</v>
      </c>
      <c r="R216" s="21">
        <v>20</v>
      </c>
      <c r="S216" s="21" t="s">
        <v>272</v>
      </c>
      <c r="T216" s="21">
        <v>1</v>
      </c>
      <c r="U216" s="21">
        <v>0</v>
      </c>
      <c r="V216" s="21">
        <v>2</v>
      </c>
      <c r="W216" s="21">
        <v>0</v>
      </c>
      <c r="X216" s="6"/>
      <c r="Y216" s="24" t="s">
        <v>884</v>
      </c>
      <c r="Z216" s="21" t="s">
        <v>1571</v>
      </c>
      <c r="AA216" s="25">
        <v>1</v>
      </c>
      <c r="AB216" s="25"/>
      <c r="AC216" s="21" t="s">
        <v>249</v>
      </c>
      <c r="AD216" s="21"/>
      <c r="AE216" s="21" t="s">
        <v>249</v>
      </c>
      <c r="AF216" s="21"/>
      <c r="AG216" s="21" t="s">
        <v>249</v>
      </c>
      <c r="AH216" s="21" t="s">
        <v>249</v>
      </c>
      <c r="AI216" s="21" t="s">
        <v>246</v>
      </c>
      <c r="AJ216" s="21" t="s">
        <v>246</v>
      </c>
      <c r="AK216" s="21">
        <v>1.89</v>
      </c>
      <c r="AL216" s="6"/>
      <c r="AM216" s="26" t="s">
        <v>250</v>
      </c>
      <c r="AN216" s="26" t="s">
        <v>274</v>
      </c>
      <c r="AO216" s="27">
        <v>1.89</v>
      </c>
      <c r="AP216" s="21">
        <v>1.68</v>
      </c>
      <c r="AQ216" s="21">
        <v>1.42</v>
      </c>
      <c r="AR216" s="21">
        <v>1.2</v>
      </c>
      <c r="AS216" s="21">
        <v>0.98</v>
      </c>
      <c r="AT216" s="21"/>
      <c r="AU216" s="21"/>
      <c r="AV216" s="21"/>
      <c r="AW216" s="21"/>
      <c r="AX216" s="28">
        <f t="shared" si="958"/>
        <v>-0.11111111111111116</v>
      </c>
      <c r="AY216" s="28">
        <f t="shared" si="959"/>
        <v>-0.1332112418110446</v>
      </c>
      <c r="AZ216" s="28">
        <f t="shared" si="960"/>
        <v>-0.1419477413774568</v>
      </c>
      <c r="BA216" s="28">
        <f t="shared" ref="BA216:BB216" si="972">LOGEST(AP216:AQ216,AP$5:AQ$5)-1</f>
        <v>-0.15476190476190477</v>
      </c>
      <c r="BB216" s="28">
        <f t="shared" si="972"/>
        <v>-0.15492957746478875</v>
      </c>
      <c r="BC216" s="28">
        <f t="shared" si="962"/>
        <v>-0.15484574527148343</v>
      </c>
      <c r="BD216" s="28">
        <f t="shared" ref="BD216:BF216" si="973">((AP216/AO216)*100)-100</f>
        <v>-11.1111111111111</v>
      </c>
      <c r="BE216" s="28">
        <f t="shared" si="973"/>
        <v>-15.476190476190482</v>
      </c>
      <c r="BF216" s="28">
        <f t="shared" si="973"/>
        <v>-15.492957746478879</v>
      </c>
      <c r="BG216" s="28">
        <f t="shared" si="964"/>
        <v>-24.867724867724874</v>
      </c>
      <c r="BH216" s="28">
        <f t="shared" si="965"/>
        <v>-36.507936507936513</v>
      </c>
      <c r="BI216" s="28">
        <f t="shared" si="966"/>
        <v>-28.571428571428569</v>
      </c>
      <c r="BJ216" s="3">
        <f t="shared" ref="BJ216:BL216" si="974">AP216-AO216</f>
        <v>-0.20999999999999996</v>
      </c>
      <c r="BK216" s="3">
        <f t="shared" si="974"/>
        <v>-0.26</v>
      </c>
      <c r="BL216" s="3">
        <f t="shared" si="974"/>
        <v>-0.21999999999999997</v>
      </c>
      <c r="BM216" s="3">
        <f t="shared" si="968"/>
        <v>-0.47</v>
      </c>
      <c r="BN216" s="3">
        <f t="shared" si="969"/>
        <v>-0.69</v>
      </c>
      <c r="BO216" s="3">
        <f t="shared" si="970"/>
        <v>-0.48</v>
      </c>
      <c r="BP216" s="24">
        <v>149</v>
      </c>
      <c r="BQ216" s="21">
        <v>149.5</v>
      </c>
      <c r="BR216" s="21">
        <v>64</v>
      </c>
      <c r="BS216" s="21"/>
      <c r="BT216" s="21"/>
      <c r="BU216" s="21"/>
      <c r="BV216" s="21"/>
      <c r="BW216" s="24">
        <v>36.5</v>
      </c>
      <c r="BX216" s="21">
        <v>36.5</v>
      </c>
      <c r="BY216" s="21">
        <v>36.6</v>
      </c>
      <c r="BZ216" s="21">
        <v>36</v>
      </c>
      <c r="CA216" s="21">
        <v>35</v>
      </c>
      <c r="CB216" s="21"/>
      <c r="CC216" s="21"/>
      <c r="CD216" s="21"/>
      <c r="CE216" s="21"/>
      <c r="CF216" s="6"/>
      <c r="CG216" s="24" t="s">
        <v>962</v>
      </c>
      <c r="CH216" s="21"/>
      <c r="CI216" s="21"/>
      <c r="CJ216" s="21"/>
      <c r="CK216" s="21"/>
      <c r="CL216" s="21"/>
      <c r="CM216" s="21"/>
      <c r="CN216" s="24" t="s">
        <v>1572</v>
      </c>
      <c r="CO216" s="21"/>
      <c r="CP216" s="21"/>
      <c r="CQ216" s="21"/>
      <c r="CR216" s="21"/>
      <c r="CS216" s="21"/>
      <c r="CT216" s="21"/>
      <c r="CU216" s="24">
        <v>3</v>
      </c>
      <c r="CV216" s="21"/>
      <c r="CW216" s="21"/>
      <c r="CX216" s="21"/>
      <c r="CY216" s="21"/>
      <c r="CZ216" s="21"/>
      <c r="DA216" s="21"/>
      <c r="DB216" s="24" t="s">
        <v>1573</v>
      </c>
      <c r="DC216" s="21"/>
      <c r="DD216" s="21"/>
      <c r="DE216" s="21"/>
      <c r="DF216" s="21"/>
      <c r="DG216" s="21"/>
      <c r="DH216" s="21"/>
      <c r="DI216" s="24" t="s">
        <v>1106</v>
      </c>
      <c r="DJ216" s="21" t="s">
        <v>1106</v>
      </c>
      <c r="DK216" s="21" t="s">
        <v>1106</v>
      </c>
      <c r="DL216" s="21"/>
      <c r="DM216" s="21"/>
      <c r="DN216" s="21"/>
      <c r="DO216" s="21"/>
      <c r="DP216" s="26"/>
      <c r="DQ216" s="6"/>
      <c r="DR216" s="24">
        <v>115.9</v>
      </c>
      <c r="DS216" s="21">
        <v>92.2</v>
      </c>
      <c r="DT216" s="21">
        <v>79</v>
      </c>
      <c r="DU216" s="21"/>
      <c r="DV216" s="21"/>
      <c r="DW216" s="21"/>
      <c r="DX216" s="21"/>
      <c r="DY216" s="24">
        <v>0.4</v>
      </c>
      <c r="DZ216" s="21">
        <v>0.4</v>
      </c>
      <c r="EA216" s="21">
        <v>0.35</v>
      </c>
      <c r="EB216" s="21"/>
      <c r="EC216" s="21"/>
      <c r="ED216" s="21"/>
      <c r="EE216" s="21"/>
      <c r="EF216" s="78">
        <f t="shared" ref="EF216:EH216" si="975">DR216/DY216</f>
        <v>289.75</v>
      </c>
      <c r="EG216" s="79">
        <f t="shared" si="975"/>
        <v>230.5</v>
      </c>
      <c r="EH216" s="79">
        <f t="shared" si="975"/>
        <v>225.71428571428572</v>
      </c>
      <c r="EI216" s="79"/>
      <c r="EJ216" s="79"/>
      <c r="EK216" s="79"/>
      <c r="EL216" s="79"/>
      <c r="EM216" s="24">
        <v>0</v>
      </c>
      <c r="EN216" s="21">
        <v>0</v>
      </c>
      <c r="EO216" s="21">
        <v>0</v>
      </c>
      <c r="EP216" s="21"/>
      <c r="EQ216" s="21"/>
      <c r="ER216" s="21"/>
      <c r="ES216" s="21"/>
      <c r="ET216" s="24">
        <v>269</v>
      </c>
      <c r="EU216" s="21">
        <v>291</v>
      </c>
      <c r="EV216" s="21">
        <v>272</v>
      </c>
      <c r="EW216" s="21"/>
      <c r="EX216" s="21"/>
      <c r="EY216" s="21"/>
      <c r="EZ216" s="21"/>
      <c r="FA216" s="24">
        <v>201</v>
      </c>
      <c r="FB216" s="21">
        <v>189</v>
      </c>
      <c r="FC216" s="21">
        <v>159</v>
      </c>
      <c r="FD216" s="21"/>
      <c r="FE216" s="21"/>
      <c r="FF216" s="21"/>
      <c r="FG216" s="21"/>
      <c r="FH216" s="24">
        <v>14</v>
      </c>
      <c r="FI216" s="21">
        <v>14</v>
      </c>
      <c r="FJ216" s="21">
        <v>15</v>
      </c>
      <c r="FK216" s="21"/>
      <c r="FL216" s="21"/>
      <c r="FM216" s="21"/>
      <c r="FN216" s="21"/>
      <c r="FO216" s="24">
        <v>75</v>
      </c>
      <c r="FP216" s="21">
        <v>71</v>
      </c>
      <c r="FQ216" s="21">
        <v>74</v>
      </c>
      <c r="FR216" s="21"/>
      <c r="FS216" s="21"/>
      <c r="FT216" s="21"/>
      <c r="FU216" s="21"/>
      <c r="FV216" s="24" t="s">
        <v>1212</v>
      </c>
      <c r="FW216" s="21" t="s">
        <v>803</v>
      </c>
      <c r="FX216" s="21">
        <v>0</v>
      </c>
      <c r="FY216" s="21"/>
      <c r="FZ216" s="21"/>
      <c r="GA216" s="21"/>
      <c r="GB216" s="21"/>
      <c r="GC216" s="24">
        <v>312</v>
      </c>
      <c r="GD216" s="21">
        <v>267</v>
      </c>
      <c r="GE216" s="21">
        <v>252</v>
      </c>
      <c r="GF216" s="21"/>
      <c r="GG216" s="21"/>
      <c r="GH216" s="21"/>
      <c r="GI216" s="21"/>
      <c r="GJ216" s="24">
        <v>1495</v>
      </c>
      <c r="GK216" s="21">
        <v>1740</v>
      </c>
      <c r="GL216" s="21">
        <v>860</v>
      </c>
      <c r="GM216" s="21"/>
      <c r="GN216" s="21"/>
      <c r="GO216" s="21"/>
      <c r="GP216" s="21"/>
      <c r="GQ216" s="6"/>
      <c r="GR216" s="24">
        <v>14</v>
      </c>
      <c r="GS216" s="21">
        <v>55</v>
      </c>
      <c r="GT216" s="24">
        <v>14</v>
      </c>
      <c r="GU216" s="21">
        <v>55</v>
      </c>
      <c r="GV216" s="24">
        <v>10</v>
      </c>
      <c r="GW216" s="21">
        <v>45</v>
      </c>
      <c r="GX216" s="24"/>
      <c r="GY216" s="21"/>
      <c r="GZ216" s="24"/>
      <c r="HA216" s="21"/>
      <c r="HB216" s="24"/>
      <c r="HC216" s="21"/>
      <c r="HD216" s="24"/>
      <c r="HE216" s="21"/>
      <c r="HF216" s="6"/>
      <c r="HG216" s="21">
        <v>70</v>
      </c>
      <c r="HH216" s="21">
        <v>123</v>
      </c>
      <c r="HI216" s="21">
        <v>89</v>
      </c>
      <c r="HJ216" s="21">
        <v>36.5</v>
      </c>
      <c r="HK216" s="21">
        <v>2</v>
      </c>
      <c r="HL216" s="21">
        <v>80.2</v>
      </c>
      <c r="HM216" s="21">
        <v>0.4</v>
      </c>
      <c r="HN216" s="21">
        <v>5</v>
      </c>
      <c r="HO216" s="21">
        <v>69</v>
      </c>
      <c r="HP216" s="21">
        <v>10.56</v>
      </c>
      <c r="HQ216" s="21">
        <v>3.66</v>
      </c>
      <c r="HR216" s="21">
        <v>127.1</v>
      </c>
      <c r="HS216" s="21">
        <v>18</v>
      </c>
      <c r="HT216" s="21">
        <v>210</v>
      </c>
      <c r="HU216" s="21">
        <v>15</v>
      </c>
      <c r="HV216" s="6"/>
    </row>
    <row r="217" spans="1:239" ht="15.75" customHeight="1" x14ac:dyDescent="0.3">
      <c r="A217" s="3">
        <v>193</v>
      </c>
      <c r="B217" s="21" t="s">
        <v>635</v>
      </c>
      <c r="C217" s="22">
        <v>41491</v>
      </c>
      <c r="D217" s="22">
        <v>41494</v>
      </c>
      <c r="E217" s="21">
        <f t="shared" si="957"/>
        <v>3</v>
      </c>
      <c r="F217" s="21"/>
      <c r="G217" s="21" t="s">
        <v>876</v>
      </c>
      <c r="H217" s="23">
        <v>29178</v>
      </c>
      <c r="I217" s="21">
        <v>34</v>
      </c>
      <c r="J217" s="21">
        <v>165</v>
      </c>
      <c r="K217" s="21">
        <v>66</v>
      </c>
      <c r="L217" s="21" t="s">
        <v>1574</v>
      </c>
      <c r="M217" s="21">
        <v>73</v>
      </c>
      <c r="N217" s="21">
        <v>87.1</v>
      </c>
      <c r="O217" s="21">
        <v>8</v>
      </c>
      <c r="P217" s="21" t="s">
        <v>1575</v>
      </c>
      <c r="Q217" s="21">
        <v>1</v>
      </c>
      <c r="R217" s="21">
        <v>22</v>
      </c>
      <c r="S217" s="21" t="s">
        <v>272</v>
      </c>
      <c r="T217" s="21">
        <v>1</v>
      </c>
      <c r="U217" s="21">
        <v>3</v>
      </c>
      <c r="V217" s="21">
        <v>3</v>
      </c>
      <c r="W217" s="21">
        <v>0</v>
      </c>
      <c r="X217" s="6"/>
      <c r="Y217" s="24" t="s">
        <v>884</v>
      </c>
      <c r="Z217" s="21" t="s">
        <v>1576</v>
      </c>
      <c r="AA217" s="25">
        <v>2</v>
      </c>
      <c r="AB217" s="25" t="s">
        <v>486</v>
      </c>
      <c r="AC217" s="21" t="s">
        <v>249</v>
      </c>
      <c r="AD217" s="21"/>
      <c r="AE217" s="21" t="s">
        <v>246</v>
      </c>
      <c r="AF217" s="21" t="s">
        <v>248</v>
      </c>
      <c r="AG217" s="21" t="s">
        <v>246</v>
      </c>
      <c r="AH217" s="21" t="s">
        <v>249</v>
      </c>
      <c r="AI217" s="21" t="s">
        <v>246</v>
      </c>
      <c r="AJ217" s="21" t="s">
        <v>246</v>
      </c>
      <c r="AK217" s="21">
        <v>9.01</v>
      </c>
      <c r="AL217" s="6"/>
      <c r="AM217" s="26" t="s">
        <v>350</v>
      </c>
      <c r="AN217" s="26"/>
      <c r="AO217" s="27">
        <v>9.01</v>
      </c>
      <c r="AP217" s="21">
        <v>8.76</v>
      </c>
      <c r="AQ217" s="21">
        <v>7.87</v>
      </c>
      <c r="AR217" s="21">
        <v>4</v>
      </c>
      <c r="AS217" s="21">
        <v>3.14</v>
      </c>
      <c r="AT217" s="21">
        <v>2.59</v>
      </c>
      <c r="AU217" s="21">
        <v>1.58</v>
      </c>
      <c r="AV217" s="21"/>
      <c r="AW217" s="21"/>
      <c r="AX217" s="28">
        <f t="shared" si="958"/>
        <v>-2.7746947835737945E-2</v>
      </c>
      <c r="AY217" s="28">
        <f t="shared" si="959"/>
        <v>-6.5401734503517051E-2</v>
      </c>
      <c r="AZ217" s="28">
        <f t="shared" si="960"/>
        <v>-0.22456103025217278</v>
      </c>
      <c r="BA217" s="28">
        <f t="shared" ref="BA217:BB217" si="976">LOGEST(AP217:AQ217,AP$5:AQ$5)-1</f>
        <v>-0.10159817351598177</v>
      </c>
      <c r="BB217" s="28">
        <f t="shared" si="976"/>
        <v>-0.49174078780177888</v>
      </c>
      <c r="BC217" s="28">
        <f t="shared" si="962"/>
        <v>-0.324262621600514</v>
      </c>
      <c r="BD217" s="28">
        <f t="shared" ref="BD217:BF217" si="977">((AP217/AO217)*100)-100</f>
        <v>-2.7746947835738069</v>
      </c>
      <c r="BE217" s="28">
        <f t="shared" si="977"/>
        <v>-10.159817351598164</v>
      </c>
      <c r="BF217" s="28">
        <f t="shared" si="977"/>
        <v>-49.174078780177886</v>
      </c>
      <c r="BG217" s="28">
        <f t="shared" si="964"/>
        <v>-12.652608213096556</v>
      </c>
      <c r="BH217" s="28">
        <f t="shared" si="965"/>
        <v>-55.604883462819089</v>
      </c>
      <c r="BI217" s="28">
        <f t="shared" si="966"/>
        <v>-54.337899543378995</v>
      </c>
      <c r="BJ217" s="3">
        <f t="shared" ref="BJ217:BL217" si="978">AP217-AO217</f>
        <v>-0.25</v>
      </c>
      <c r="BK217" s="3">
        <f t="shared" si="978"/>
        <v>-0.88999999999999968</v>
      </c>
      <c r="BL217" s="3">
        <f t="shared" si="978"/>
        <v>-3.87</v>
      </c>
      <c r="BM217" s="3">
        <f t="shared" si="968"/>
        <v>-1.1399999999999997</v>
      </c>
      <c r="BN217" s="3">
        <f t="shared" si="969"/>
        <v>-5.01</v>
      </c>
      <c r="BO217" s="3">
        <f t="shared" si="970"/>
        <v>-4.76</v>
      </c>
      <c r="BP217" s="24"/>
      <c r="BQ217" s="21">
        <v>99.1</v>
      </c>
      <c r="BR217" s="21">
        <v>48.5</v>
      </c>
      <c r="BS217" s="21">
        <v>81.2</v>
      </c>
      <c r="BT217" s="21">
        <v>32.1</v>
      </c>
      <c r="BU217" s="21"/>
      <c r="BV217" s="21"/>
      <c r="BW217" s="24">
        <v>35</v>
      </c>
      <c r="BX217" s="21">
        <v>36</v>
      </c>
      <c r="BY217" s="21">
        <v>36.5</v>
      </c>
      <c r="BZ217" s="21">
        <v>37</v>
      </c>
      <c r="CA217" s="21">
        <v>36.4</v>
      </c>
      <c r="CB217" s="21">
        <v>36</v>
      </c>
      <c r="CC217" s="21">
        <v>37</v>
      </c>
      <c r="CD217" s="21"/>
      <c r="CE217" s="21"/>
      <c r="CF217" s="6"/>
      <c r="CG217" s="24" t="s">
        <v>838</v>
      </c>
      <c r="CH217" s="21"/>
      <c r="CI217" s="21"/>
      <c r="CJ217" s="21"/>
      <c r="CK217" s="21"/>
      <c r="CL217" s="21"/>
      <c r="CM217" s="21"/>
      <c r="CN217" s="24" t="s">
        <v>331</v>
      </c>
      <c r="CO217" s="21"/>
      <c r="CP217" s="21"/>
      <c r="CQ217" s="21"/>
      <c r="CR217" s="21"/>
      <c r="CS217" s="21"/>
      <c r="CT217" s="21"/>
      <c r="CU217" s="24">
        <v>6</v>
      </c>
      <c r="CV217" s="21"/>
      <c r="CW217" s="21"/>
      <c r="CX217" s="21"/>
      <c r="CY217" s="21"/>
      <c r="CZ217" s="21"/>
      <c r="DA217" s="21"/>
      <c r="DB217" s="24" t="s">
        <v>331</v>
      </c>
      <c r="DC217" s="21"/>
      <c r="DD217" s="21"/>
      <c r="DE217" s="21"/>
      <c r="DF217" s="21"/>
      <c r="DG217" s="21"/>
      <c r="DH217" s="21"/>
      <c r="DI217" s="24" t="s">
        <v>255</v>
      </c>
      <c r="DJ217" s="21" t="s">
        <v>255</v>
      </c>
      <c r="DK217" s="21" t="s">
        <v>255</v>
      </c>
      <c r="DL217" s="21" t="s">
        <v>1106</v>
      </c>
      <c r="DM217" s="21" t="s">
        <v>1106</v>
      </c>
      <c r="DN217" s="21"/>
      <c r="DO217" s="21"/>
      <c r="DP217" s="26" t="s">
        <v>607</v>
      </c>
      <c r="DQ217" s="6"/>
      <c r="DR217" s="24">
        <v>120.1</v>
      </c>
      <c r="DS217" s="21">
        <v>158</v>
      </c>
      <c r="DT217" s="21">
        <v>129.4</v>
      </c>
      <c r="DU217" s="21">
        <v>75</v>
      </c>
      <c r="DV217" s="21">
        <v>118.2</v>
      </c>
      <c r="DW217" s="21"/>
      <c r="DX217" s="21"/>
      <c r="DY217" s="24">
        <v>0.4</v>
      </c>
      <c r="DZ217" s="21">
        <v>0.4</v>
      </c>
      <c r="EA217" s="21">
        <v>0.35</v>
      </c>
      <c r="EB217" s="21">
        <v>0.35</v>
      </c>
      <c r="EC217" s="21">
        <v>0.35</v>
      </c>
      <c r="ED217" s="21"/>
      <c r="EE217" s="21"/>
      <c r="EF217" s="78">
        <f t="shared" ref="EF217:EJ217" si="979">DR217/DY217</f>
        <v>300.24999999999994</v>
      </c>
      <c r="EG217" s="79">
        <f t="shared" si="979"/>
        <v>395</v>
      </c>
      <c r="EH217" s="79">
        <f t="shared" si="979"/>
        <v>369.71428571428578</v>
      </c>
      <c r="EI217" s="79">
        <f t="shared" si="979"/>
        <v>214.28571428571431</v>
      </c>
      <c r="EJ217" s="79">
        <f t="shared" si="979"/>
        <v>337.71428571428572</v>
      </c>
      <c r="EK217" s="79"/>
      <c r="EL217" s="79"/>
      <c r="EM217" s="24">
        <v>0</v>
      </c>
      <c r="EN217" s="21">
        <v>0</v>
      </c>
      <c r="EO217" s="21">
        <v>0</v>
      </c>
      <c r="EP217" s="21">
        <v>0</v>
      </c>
      <c r="EQ217" s="21">
        <v>0</v>
      </c>
      <c r="ER217" s="21"/>
      <c r="ES217" s="21"/>
      <c r="ET217" s="24">
        <v>120</v>
      </c>
      <c r="EU217" s="21">
        <v>147</v>
      </c>
      <c r="EV217" s="21">
        <v>162</v>
      </c>
      <c r="EW217" s="21">
        <v>201</v>
      </c>
      <c r="EX217" s="21">
        <v>247</v>
      </c>
      <c r="EY217" s="21"/>
      <c r="EZ217" s="21"/>
      <c r="FA217" s="24">
        <v>8</v>
      </c>
      <c r="FB217" s="21">
        <v>9</v>
      </c>
      <c r="FC217" s="21">
        <v>9</v>
      </c>
      <c r="FD217" s="21">
        <v>8.5</v>
      </c>
      <c r="FE217" s="21">
        <v>10</v>
      </c>
      <c r="FF217" s="21"/>
      <c r="FG217" s="21"/>
      <c r="FH217" s="24">
        <v>8</v>
      </c>
      <c r="FI217" s="21">
        <v>13</v>
      </c>
      <c r="FJ217" s="21">
        <v>13</v>
      </c>
      <c r="FK217" s="21">
        <v>15</v>
      </c>
      <c r="FL217" s="21">
        <v>15</v>
      </c>
      <c r="FM217" s="21"/>
      <c r="FN217" s="21"/>
      <c r="FO217" s="24">
        <v>70</v>
      </c>
      <c r="FP217" s="21">
        <v>86</v>
      </c>
      <c r="FQ217" s="21">
        <v>89</v>
      </c>
      <c r="FR217" s="21">
        <v>75</v>
      </c>
      <c r="FS217" s="21">
        <v>79</v>
      </c>
      <c r="FT217" s="21"/>
      <c r="FU217" s="21"/>
      <c r="FV217" s="24" t="s">
        <v>1194</v>
      </c>
      <c r="FW217" s="21">
        <v>0</v>
      </c>
      <c r="FX217" s="21">
        <v>0</v>
      </c>
      <c r="FY217" s="21">
        <v>0</v>
      </c>
      <c r="FZ217" s="21">
        <v>0</v>
      </c>
      <c r="GA217" s="21"/>
      <c r="GB217" s="21"/>
      <c r="GC217" s="24">
        <v>32</v>
      </c>
      <c r="GD217" s="21">
        <v>33</v>
      </c>
      <c r="GE217" s="21">
        <v>31</v>
      </c>
      <c r="GF217" s="21">
        <v>35</v>
      </c>
      <c r="GG217" s="21">
        <v>42</v>
      </c>
      <c r="GH217" s="21"/>
      <c r="GI217" s="21"/>
      <c r="GJ217" s="24">
        <v>1990</v>
      </c>
      <c r="GK217" s="21">
        <v>1500</v>
      </c>
      <c r="GL217" s="21">
        <v>670</v>
      </c>
      <c r="GM217" s="21">
        <v>310</v>
      </c>
      <c r="GN217" s="21">
        <v>35</v>
      </c>
      <c r="GO217" s="21"/>
      <c r="GP217" s="21"/>
      <c r="GQ217" s="6"/>
      <c r="GR217" s="24">
        <v>16</v>
      </c>
      <c r="GS217" s="21">
        <v>90</v>
      </c>
      <c r="GT217" s="24">
        <v>10</v>
      </c>
      <c r="GU217" s="21">
        <v>45</v>
      </c>
      <c r="GV217" s="24">
        <v>9</v>
      </c>
      <c r="GW217" s="21">
        <v>18</v>
      </c>
      <c r="GX217" s="24">
        <v>9</v>
      </c>
      <c r="GY217" s="21">
        <v>18</v>
      </c>
      <c r="GZ217" s="24">
        <v>8</v>
      </c>
      <c r="HA217" s="21">
        <v>18</v>
      </c>
      <c r="HB217" s="24"/>
      <c r="HC217" s="21"/>
      <c r="HD217" s="24"/>
      <c r="HE217" s="21"/>
      <c r="HF217" s="6"/>
      <c r="HG217" s="21">
        <v>33</v>
      </c>
      <c r="HH217" s="21">
        <v>146</v>
      </c>
      <c r="HI217" s="21">
        <v>72</v>
      </c>
      <c r="HJ217" s="21">
        <v>37.9</v>
      </c>
      <c r="HK217" s="21">
        <v>1</v>
      </c>
      <c r="HL217" s="21">
        <v>102.6</v>
      </c>
      <c r="HM217" s="21">
        <v>0.5</v>
      </c>
      <c r="HN217" s="21">
        <v>0</v>
      </c>
      <c r="HO217" s="21">
        <v>10.36</v>
      </c>
      <c r="HP217" s="21">
        <v>24.49</v>
      </c>
      <c r="HQ217" s="21">
        <v>3.16</v>
      </c>
      <c r="HR217" s="21">
        <v>135</v>
      </c>
      <c r="HS217" s="21">
        <v>14.8</v>
      </c>
      <c r="HT217" s="21">
        <v>17</v>
      </c>
      <c r="HU217" s="21">
        <v>3</v>
      </c>
      <c r="HV217" s="6"/>
    </row>
    <row r="218" spans="1:239" ht="15.75" customHeight="1" x14ac:dyDescent="0.3">
      <c r="A218" s="3">
        <v>194</v>
      </c>
      <c r="B218" s="21" t="s">
        <v>431</v>
      </c>
      <c r="C218" s="22">
        <v>41487</v>
      </c>
      <c r="D218" s="22">
        <v>41498</v>
      </c>
      <c r="E218" s="21">
        <f t="shared" si="957"/>
        <v>11</v>
      </c>
      <c r="F218" s="21"/>
      <c r="G218" s="21" t="s">
        <v>432</v>
      </c>
      <c r="H218" s="23">
        <v>22064</v>
      </c>
      <c r="I218" s="21">
        <v>53</v>
      </c>
      <c r="J218" s="21">
        <v>170</v>
      </c>
      <c r="K218" s="21">
        <v>70</v>
      </c>
      <c r="L218" s="21" t="s">
        <v>1577</v>
      </c>
      <c r="M218" s="21">
        <v>28</v>
      </c>
      <c r="N218" s="21">
        <v>8</v>
      </c>
      <c r="O218" s="21">
        <v>21</v>
      </c>
      <c r="P218" s="21" t="s">
        <v>1578</v>
      </c>
      <c r="Q218" s="21">
        <v>1</v>
      </c>
      <c r="R218" s="21">
        <v>33</v>
      </c>
      <c r="S218" s="21" t="s">
        <v>272</v>
      </c>
      <c r="T218" s="21">
        <v>1</v>
      </c>
      <c r="U218" s="21">
        <v>0</v>
      </c>
      <c r="V218" s="21">
        <v>0</v>
      </c>
      <c r="W218" s="21">
        <v>0</v>
      </c>
      <c r="X218" s="6"/>
      <c r="Y218" s="24" t="s">
        <v>513</v>
      </c>
      <c r="Z218" s="21" t="s">
        <v>751</v>
      </c>
      <c r="AA218" s="25">
        <v>1</v>
      </c>
      <c r="AB218" s="25"/>
      <c r="AC218" s="21" t="s">
        <v>249</v>
      </c>
      <c r="AD218" s="21"/>
      <c r="AE218" s="21" t="s">
        <v>249</v>
      </c>
      <c r="AF218" s="21"/>
      <c r="AG218" s="21" t="s">
        <v>249</v>
      </c>
      <c r="AH218" s="21" t="s">
        <v>249</v>
      </c>
      <c r="AI218" s="21" t="s">
        <v>249</v>
      </c>
      <c r="AJ218" s="21" t="s">
        <v>246</v>
      </c>
      <c r="AK218" s="21">
        <v>1.74</v>
      </c>
      <c r="AL218" s="6"/>
      <c r="AM218" s="26" t="s">
        <v>250</v>
      </c>
      <c r="AN218" s="26" t="s">
        <v>274</v>
      </c>
      <c r="AO218" s="27">
        <v>1.74</v>
      </c>
      <c r="AP218" s="21">
        <v>2.02</v>
      </c>
      <c r="AQ218" s="21">
        <v>4.1399999999999997</v>
      </c>
      <c r="AR218" s="21">
        <v>1.41</v>
      </c>
      <c r="AS218" s="21">
        <v>1.19</v>
      </c>
      <c r="AT218" s="21">
        <v>0.48</v>
      </c>
      <c r="AU218" s="21">
        <v>0.19</v>
      </c>
      <c r="AV218" s="21">
        <v>0.12</v>
      </c>
      <c r="AW218" s="21">
        <v>0.39</v>
      </c>
      <c r="AX218" s="28">
        <f t="shared" si="958"/>
        <v>0.16091954022988508</v>
      </c>
      <c r="AY218" s="28">
        <f t="shared" si="959"/>
        <v>0.54250132733414058</v>
      </c>
      <c r="AZ218" s="28">
        <f t="shared" si="960"/>
        <v>8.7089087898326589E-3</v>
      </c>
      <c r="BA218" s="28">
        <f t="shared" ref="BA218:BB218" si="980">LOGEST(AP218:AQ218,AP$5:AQ$5)-1</f>
        <v>1.0495049504950495</v>
      </c>
      <c r="BB218" s="28">
        <f t="shared" si="980"/>
        <v>-0.65942028985507251</v>
      </c>
      <c r="BC218" s="28">
        <f t="shared" si="962"/>
        <v>-0.16452420622725517</v>
      </c>
      <c r="BD218" s="28">
        <f t="shared" ref="BD218:BF218" si="981">((AP218/AO218)*100)-100</f>
        <v>16.091954022988503</v>
      </c>
      <c r="BE218" s="28">
        <f t="shared" si="981"/>
        <v>104.95049504950495</v>
      </c>
      <c r="BF218" s="28">
        <f t="shared" si="981"/>
        <v>-65.94202898550725</v>
      </c>
      <c r="BG218" s="28">
        <f t="shared" si="964"/>
        <v>137.93103448275858</v>
      </c>
      <c r="BH218" s="28">
        <f t="shared" si="965"/>
        <v>-18.965517241379317</v>
      </c>
      <c r="BI218" s="28">
        <f t="shared" si="966"/>
        <v>-30.198019801980209</v>
      </c>
      <c r="BJ218" s="3">
        <f t="shared" ref="BJ218:BL218" si="982">AP218-AO218</f>
        <v>0.28000000000000003</v>
      </c>
      <c r="BK218" s="3">
        <f t="shared" si="982"/>
        <v>2.1199999999999997</v>
      </c>
      <c r="BL218" s="3">
        <f t="shared" si="982"/>
        <v>-2.7299999999999995</v>
      </c>
      <c r="BM218" s="3">
        <f t="shared" si="968"/>
        <v>2.3999999999999995</v>
      </c>
      <c r="BN218" s="3">
        <f t="shared" si="969"/>
        <v>-0.33000000000000007</v>
      </c>
      <c r="BO218" s="3">
        <f t="shared" si="970"/>
        <v>-0.6100000000000001</v>
      </c>
      <c r="BP218" s="24"/>
      <c r="BQ218" s="21"/>
      <c r="BR218" s="21">
        <v>49.3</v>
      </c>
      <c r="BS218" s="21">
        <v>36.1</v>
      </c>
      <c r="BT218" s="21"/>
      <c r="BU218" s="21"/>
      <c r="BV218" s="21"/>
      <c r="BW218" s="24">
        <v>36</v>
      </c>
      <c r="BX218" s="21">
        <v>37</v>
      </c>
      <c r="BY218" s="21">
        <v>36</v>
      </c>
      <c r="BZ218" s="21">
        <v>35.9</v>
      </c>
      <c r="CA218" s="21">
        <v>36.5</v>
      </c>
      <c r="CB218" s="21">
        <v>37</v>
      </c>
      <c r="CC218" s="21">
        <v>37</v>
      </c>
      <c r="CD218" s="21">
        <v>36.5</v>
      </c>
      <c r="CE218" s="21">
        <v>37</v>
      </c>
      <c r="CF218" s="6"/>
      <c r="CG218" s="24" t="s">
        <v>1579</v>
      </c>
      <c r="CH218" s="21"/>
      <c r="CI218" s="21"/>
      <c r="CJ218" s="21" t="s">
        <v>1025</v>
      </c>
      <c r="CK218" s="21"/>
      <c r="CL218" s="21"/>
      <c r="CM218" s="21"/>
      <c r="CN218" s="24" t="s">
        <v>1580</v>
      </c>
      <c r="CO218" s="21"/>
      <c r="CP218" s="21"/>
      <c r="CQ218" s="21" t="s">
        <v>1581</v>
      </c>
      <c r="CR218" s="21"/>
      <c r="CS218" s="21"/>
      <c r="CT218" s="21"/>
      <c r="CU218" s="24">
        <v>1</v>
      </c>
      <c r="CV218" s="21"/>
      <c r="CW218" s="21"/>
      <c r="CX218" s="21">
        <v>2</v>
      </c>
      <c r="CY218" s="21"/>
      <c r="CZ218" s="21"/>
      <c r="DA218" s="21"/>
      <c r="DB218" s="24" t="s">
        <v>1582</v>
      </c>
      <c r="DC218" s="21"/>
      <c r="DD218" s="21"/>
      <c r="DE218" s="21"/>
      <c r="DF218" s="21"/>
      <c r="DG218" s="21"/>
      <c r="DH218" s="21"/>
      <c r="DI218" s="24" t="s">
        <v>1583</v>
      </c>
      <c r="DJ218" s="21" t="s">
        <v>1583</v>
      </c>
      <c r="DK218" s="21" t="s">
        <v>1584</v>
      </c>
      <c r="DL218" s="21" t="s">
        <v>897</v>
      </c>
      <c r="DM218" s="21" t="s">
        <v>897</v>
      </c>
      <c r="DN218" s="21" t="s">
        <v>897</v>
      </c>
      <c r="DO218" s="21" t="s">
        <v>897</v>
      </c>
      <c r="DP218" s="26"/>
      <c r="DQ218" s="6"/>
      <c r="DR218" s="24">
        <v>68.5</v>
      </c>
      <c r="DS218" s="21">
        <v>82.6</v>
      </c>
      <c r="DT218" s="21">
        <v>72.3</v>
      </c>
      <c r="DU218" s="21">
        <v>77.3</v>
      </c>
      <c r="DV218" s="21">
        <v>77.3</v>
      </c>
      <c r="DW218" s="21">
        <v>56.3</v>
      </c>
      <c r="DX218" s="21">
        <v>68</v>
      </c>
      <c r="DY218" s="24">
        <v>0.35</v>
      </c>
      <c r="DZ218" s="21">
        <v>0.35</v>
      </c>
      <c r="EA218" s="21">
        <v>0.35</v>
      </c>
      <c r="EB218" s="21">
        <v>0.35</v>
      </c>
      <c r="EC218" s="21">
        <v>0.21</v>
      </c>
      <c r="ED218" s="21">
        <v>0.21</v>
      </c>
      <c r="EE218" s="21">
        <v>0.21</v>
      </c>
      <c r="EF218" s="78">
        <f t="shared" ref="EF218:EL218" si="983">DR218/DY218</f>
        <v>195.71428571428572</v>
      </c>
      <c r="EG218" s="79">
        <f t="shared" si="983"/>
        <v>236</v>
      </c>
      <c r="EH218" s="79">
        <f t="shared" si="983"/>
        <v>206.57142857142858</v>
      </c>
      <c r="EI218" s="79">
        <f t="shared" si="983"/>
        <v>220.85714285714286</v>
      </c>
      <c r="EJ218" s="79">
        <f t="shared" si="983"/>
        <v>368.09523809523807</v>
      </c>
      <c r="EK218" s="79">
        <f t="shared" si="983"/>
        <v>268.09523809523807</v>
      </c>
      <c r="EL218" s="79">
        <f t="shared" si="983"/>
        <v>323.8095238095238</v>
      </c>
      <c r="EM218" s="24">
        <v>0</v>
      </c>
      <c r="EN218" s="21">
        <v>0</v>
      </c>
      <c r="EO218" s="21">
        <v>0</v>
      </c>
      <c r="EP218" s="21">
        <v>0</v>
      </c>
      <c r="EQ218" s="21">
        <v>0</v>
      </c>
      <c r="ER218" s="21">
        <v>0</v>
      </c>
      <c r="ES218" s="21">
        <v>0</v>
      </c>
      <c r="ET218" s="24">
        <v>251</v>
      </c>
      <c r="EU218" s="21">
        <v>247</v>
      </c>
      <c r="EV218" s="21">
        <v>265</v>
      </c>
      <c r="EW218" s="21">
        <v>306</v>
      </c>
      <c r="EX218" s="21">
        <v>282</v>
      </c>
      <c r="EY218" s="21">
        <v>290</v>
      </c>
      <c r="EZ218" s="21">
        <v>289</v>
      </c>
      <c r="FA218" s="24">
        <v>4</v>
      </c>
      <c r="FB218" s="21">
        <v>4</v>
      </c>
      <c r="FC218" s="21">
        <v>5.4</v>
      </c>
      <c r="FD218" s="21">
        <v>5.4</v>
      </c>
      <c r="FE218" s="21">
        <v>5.4</v>
      </c>
      <c r="FF218" s="21">
        <v>5.4</v>
      </c>
      <c r="FG218" s="21">
        <v>5.4</v>
      </c>
      <c r="FH218" s="24">
        <v>15</v>
      </c>
      <c r="FI218" s="21">
        <v>15</v>
      </c>
      <c r="FJ218" s="21">
        <v>15</v>
      </c>
      <c r="FK218" s="21">
        <v>15</v>
      </c>
      <c r="FL218" s="21">
        <v>15</v>
      </c>
      <c r="FM218" s="21">
        <v>15</v>
      </c>
      <c r="FN218" s="21">
        <v>15</v>
      </c>
      <c r="FO218" s="24">
        <v>78</v>
      </c>
      <c r="FP218" s="21">
        <v>92</v>
      </c>
      <c r="FQ218" s="21">
        <v>93</v>
      </c>
      <c r="FR218" s="21">
        <v>87</v>
      </c>
      <c r="FS218" s="21">
        <v>93</v>
      </c>
      <c r="FT218" s="21">
        <v>108</v>
      </c>
      <c r="FU218" s="21">
        <v>113</v>
      </c>
      <c r="FV218" s="24">
        <v>0</v>
      </c>
      <c r="FW218" s="21">
        <v>0</v>
      </c>
      <c r="FX218" s="21">
        <v>0</v>
      </c>
      <c r="FY218" s="21">
        <v>0</v>
      </c>
      <c r="FZ218" s="21">
        <v>0</v>
      </c>
      <c r="GA218" s="21">
        <v>0</v>
      </c>
      <c r="GB218" s="21">
        <v>0</v>
      </c>
      <c r="GC218" s="24">
        <v>26</v>
      </c>
      <c r="GD218" s="21">
        <v>26</v>
      </c>
      <c r="GE218" s="21">
        <v>24</v>
      </c>
      <c r="GF218" s="21">
        <v>21</v>
      </c>
      <c r="GG218" s="21">
        <v>28</v>
      </c>
      <c r="GH218" s="21">
        <v>24</v>
      </c>
      <c r="GI218" s="21">
        <v>24</v>
      </c>
      <c r="GJ218" s="24">
        <v>2040</v>
      </c>
      <c r="GK218" s="21">
        <v>2080</v>
      </c>
      <c r="GL218" s="21">
        <v>2570</v>
      </c>
      <c r="GM218" s="21">
        <v>2770</v>
      </c>
      <c r="GN218" s="21">
        <v>2820</v>
      </c>
      <c r="GO218" s="21">
        <v>1620</v>
      </c>
      <c r="GP218" s="21">
        <v>1940</v>
      </c>
      <c r="GQ218" s="6"/>
      <c r="GR218" s="24">
        <v>8</v>
      </c>
      <c r="GS218" s="21">
        <v>18</v>
      </c>
      <c r="GT218" s="24">
        <v>8</v>
      </c>
      <c r="GU218" s="21">
        <v>18</v>
      </c>
      <c r="GV218" s="24">
        <v>8</v>
      </c>
      <c r="GW218" s="21">
        <v>18</v>
      </c>
      <c r="GX218" s="24">
        <v>8</v>
      </c>
      <c r="GY218" s="21">
        <v>18</v>
      </c>
      <c r="GZ218" s="24">
        <v>7</v>
      </c>
      <c r="HA218" s="21">
        <v>18</v>
      </c>
      <c r="HB218" s="24">
        <v>8</v>
      </c>
      <c r="HC218" s="21">
        <v>18</v>
      </c>
      <c r="HD218" s="24">
        <v>7</v>
      </c>
      <c r="HE218" s="21">
        <v>18</v>
      </c>
      <c r="HF218" s="6"/>
      <c r="HG218" s="21">
        <v>53</v>
      </c>
      <c r="HH218" s="21">
        <v>62</v>
      </c>
      <c r="HI218" s="21">
        <v>160</v>
      </c>
      <c r="HJ218" s="21">
        <v>37</v>
      </c>
      <c r="HK218" s="21">
        <v>2</v>
      </c>
      <c r="HL218" s="21">
        <v>59</v>
      </c>
      <c r="HM218" s="21">
        <v>0.35</v>
      </c>
      <c r="HN218" s="21">
        <v>30</v>
      </c>
      <c r="HO218" s="21">
        <v>17</v>
      </c>
      <c r="HP218" s="21">
        <v>1.77</v>
      </c>
      <c r="HQ218" s="21">
        <v>3.49</v>
      </c>
      <c r="HR218" s="21">
        <v>137</v>
      </c>
      <c r="HS218" s="21">
        <v>25.6</v>
      </c>
      <c r="HT218" s="21">
        <v>15.3</v>
      </c>
      <c r="HU218" s="21">
        <v>15</v>
      </c>
      <c r="HV218" s="6"/>
    </row>
    <row r="219" spans="1:239" ht="15.75" customHeight="1" x14ac:dyDescent="0.3">
      <c r="A219" s="3">
        <v>195</v>
      </c>
      <c r="B219" s="21" t="s">
        <v>635</v>
      </c>
      <c r="C219" s="22">
        <v>41500</v>
      </c>
      <c r="D219" s="22">
        <v>41500</v>
      </c>
      <c r="E219" s="21">
        <f t="shared" si="957"/>
        <v>0</v>
      </c>
      <c r="F219" s="21"/>
      <c r="G219" s="21" t="s">
        <v>1084</v>
      </c>
      <c r="H219" s="23">
        <v>18470</v>
      </c>
      <c r="I219" s="21">
        <v>63</v>
      </c>
      <c r="J219" s="21">
        <v>189</v>
      </c>
      <c r="K219" s="21">
        <v>130</v>
      </c>
      <c r="L219" s="21" t="s">
        <v>1585</v>
      </c>
      <c r="M219" s="21">
        <v>50</v>
      </c>
      <c r="N219" s="21">
        <v>46.1</v>
      </c>
      <c r="O219" s="21">
        <v>2</v>
      </c>
      <c r="P219" s="21" t="s">
        <v>893</v>
      </c>
      <c r="Q219" s="21">
        <v>1</v>
      </c>
      <c r="R219" s="21">
        <v>13</v>
      </c>
      <c r="S219" s="21" t="s">
        <v>272</v>
      </c>
      <c r="T219" s="21">
        <v>1</v>
      </c>
      <c r="U219" s="21">
        <v>0</v>
      </c>
      <c r="V219" s="21">
        <v>1</v>
      </c>
      <c r="W219" s="21">
        <v>0</v>
      </c>
      <c r="X219" s="6"/>
      <c r="Y219" s="24" t="s">
        <v>513</v>
      </c>
      <c r="Z219" s="21" t="s">
        <v>980</v>
      </c>
      <c r="AA219" s="25">
        <v>1</v>
      </c>
      <c r="AB219" s="25"/>
      <c r="AC219" s="21" t="s">
        <v>246</v>
      </c>
      <c r="AD219" s="21" t="s">
        <v>247</v>
      </c>
      <c r="AE219" s="21" t="s">
        <v>246</v>
      </c>
      <c r="AF219" s="21" t="s">
        <v>248</v>
      </c>
      <c r="AG219" s="21" t="s">
        <v>246</v>
      </c>
      <c r="AH219" s="21" t="s">
        <v>249</v>
      </c>
      <c r="AI219" s="21" t="s">
        <v>246</v>
      </c>
      <c r="AJ219" s="21" t="s">
        <v>246</v>
      </c>
      <c r="AK219" s="21">
        <v>2.74</v>
      </c>
      <c r="AL219" s="6"/>
      <c r="AM219" s="26" t="s">
        <v>250</v>
      </c>
      <c r="AN219" s="26" t="s">
        <v>274</v>
      </c>
      <c r="AO219" s="27">
        <v>2.74</v>
      </c>
      <c r="AP219" s="21">
        <v>6.81</v>
      </c>
      <c r="AQ219" s="21">
        <v>27.87</v>
      </c>
      <c r="AR219" s="21">
        <v>25.9</v>
      </c>
      <c r="AS219" s="21"/>
      <c r="AT219" s="21"/>
      <c r="AU219" s="21"/>
      <c r="AV219" s="21"/>
      <c r="AW219" s="21"/>
      <c r="AX219" s="28">
        <f t="shared" si="958"/>
        <v>1.4854014598540153</v>
      </c>
      <c r="AY219" s="28">
        <f t="shared" si="959"/>
        <v>2.1892840649141503</v>
      </c>
      <c r="AZ219" s="28">
        <f t="shared" si="960"/>
        <v>1.2587270144006761</v>
      </c>
      <c r="BA219" s="28">
        <f t="shared" ref="BA219:BB219" si="984">LOGEST(AP219:AQ219,AP$5:AQ$5)-1</f>
        <v>3.0925110132158586</v>
      </c>
      <c r="BB219" s="28">
        <f t="shared" si="984"/>
        <v>-7.0685324721923348E-2</v>
      </c>
      <c r="BC219" s="28">
        <f t="shared" si="962"/>
        <v>0.95018730980350941</v>
      </c>
      <c r="BD219" s="28">
        <f t="shared" ref="BD219:BF219" si="985">((AP219/AO219)*100)-100</f>
        <v>148.54014598540144</v>
      </c>
      <c r="BE219" s="28">
        <f t="shared" si="985"/>
        <v>309.25110132158596</v>
      </c>
      <c r="BF219" s="28">
        <f t="shared" si="985"/>
        <v>-7.0685324721923308</v>
      </c>
      <c r="BG219" s="28">
        <f t="shared" si="964"/>
        <v>917.15328467153279</v>
      </c>
      <c r="BH219" s="28">
        <f t="shared" si="965"/>
        <v>845.25547445255461</v>
      </c>
      <c r="BI219" s="28">
        <f t="shared" si="966"/>
        <v>280.32305433186491</v>
      </c>
      <c r="BJ219" s="3">
        <f t="shared" ref="BJ219:BL219" si="986">AP219-AO219</f>
        <v>4.0699999999999994</v>
      </c>
      <c r="BK219" s="3">
        <f t="shared" si="986"/>
        <v>21.060000000000002</v>
      </c>
      <c r="BL219" s="3">
        <f t="shared" si="986"/>
        <v>-1.9700000000000024</v>
      </c>
      <c r="BM219" s="3">
        <f t="shared" si="968"/>
        <v>25.130000000000003</v>
      </c>
      <c r="BN219" s="3">
        <f t="shared" si="969"/>
        <v>23.159999999999997</v>
      </c>
      <c r="BO219" s="3">
        <f t="shared" si="970"/>
        <v>19.09</v>
      </c>
      <c r="BP219" s="24">
        <v>273</v>
      </c>
      <c r="BQ219" s="21">
        <v>442.4</v>
      </c>
      <c r="BR219" s="21">
        <v>416.5</v>
      </c>
      <c r="BS219" s="21"/>
      <c r="BT219" s="21"/>
      <c r="BU219" s="21"/>
      <c r="BV219" s="21"/>
      <c r="BW219" s="24">
        <v>37.6</v>
      </c>
      <c r="BX219" s="21">
        <v>37</v>
      </c>
      <c r="BY219" s="21">
        <v>39</v>
      </c>
      <c r="BZ219" s="21">
        <v>37.6</v>
      </c>
      <c r="CA219" s="21">
        <v>38.5</v>
      </c>
      <c r="CB219" s="21"/>
      <c r="CC219" s="21"/>
      <c r="CD219" s="21"/>
      <c r="CE219" s="21"/>
      <c r="CF219" s="6"/>
      <c r="CG219" s="24" t="s">
        <v>1586</v>
      </c>
      <c r="CH219" s="21"/>
      <c r="CI219" s="21"/>
      <c r="CJ219" s="21"/>
      <c r="CK219" s="21"/>
      <c r="CL219" s="21"/>
      <c r="CM219" s="21"/>
      <c r="CN219" s="24" t="s">
        <v>1587</v>
      </c>
      <c r="CO219" s="21"/>
      <c r="CP219" s="21"/>
      <c r="CQ219" s="21"/>
      <c r="CR219" s="21"/>
      <c r="CS219" s="21"/>
      <c r="CT219" s="21"/>
      <c r="CU219" s="24">
        <v>7</v>
      </c>
      <c r="CV219" s="21"/>
      <c r="CW219" s="21"/>
      <c r="CX219" s="21"/>
      <c r="CY219" s="21"/>
      <c r="CZ219" s="21"/>
      <c r="DA219" s="21"/>
      <c r="DB219" s="24" t="s">
        <v>735</v>
      </c>
      <c r="DC219" s="21"/>
      <c r="DD219" s="21"/>
      <c r="DE219" s="21"/>
      <c r="DF219" s="21"/>
      <c r="DG219" s="21"/>
      <c r="DH219" s="21"/>
      <c r="DI219" s="24" t="s">
        <v>255</v>
      </c>
      <c r="DJ219" s="21" t="s">
        <v>255</v>
      </c>
      <c r="DK219" s="21" t="s">
        <v>255</v>
      </c>
      <c r="DL219" s="21"/>
      <c r="DM219" s="21"/>
      <c r="DN219" s="21"/>
      <c r="DO219" s="21"/>
      <c r="DP219" s="26"/>
      <c r="DQ219" s="6"/>
      <c r="DR219" s="24">
        <v>76.5</v>
      </c>
      <c r="DS219" s="21">
        <v>104.7</v>
      </c>
      <c r="DT219" s="21">
        <v>110.8</v>
      </c>
      <c r="DU219" s="21"/>
      <c r="DV219" s="21"/>
      <c r="DW219" s="21"/>
      <c r="DX219" s="21"/>
      <c r="DY219" s="24">
        <v>0.35</v>
      </c>
      <c r="DZ219" s="21">
        <v>0.35</v>
      </c>
      <c r="EA219" s="21">
        <v>0.35</v>
      </c>
      <c r="EB219" s="21"/>
      <c r="EC219" s="21"/>
      <c r="ED219" s="21"/>
      <c r="EE219" s="21"/>
      <c r="EF219" s="78">
        <f t="shared" ref="EF219:EH219" si="987">DR219/DY219</f>
        <v>218.57142857142858</v>
      </c>
      <c r="EG219" s="79">
        <f t="shared" si="987"/>
        <v>299.14285714285717</v>
      </c>
      <c r="EH219" s="79">
        <f t="shared" si="987"/>
        <v>316.57142857142856</v>
      </c>
      <c r="EI219" s="79"/>
      <c r="EJ219" s="79"/>
      <c r="EK219" s="79"/>
      <c r="EL219" s="79"/>
      <c r="EM219" s="24">
        <v>0</v>
      </c>
      <c r="EN219" s="21">
        <v>0</v>
      </c>
      <c r="EO219" s="21">
        <v>0</v>
      </c>
      <c r="EP219" s="21"/>
      <c r="EQ219" s="21"/>
      <c r="ER219" s="21"/>
      <c r="ES219" s="21"/>
      <c r="ET219" s="24">
        <v>469</v>
      </c>
      <c r="EU219" s="21">
        <v>456</v>
      </c>
      <c r="EV219" s="21">
        <v>410</v>
      </c>
      <c r="EW219" s="21"/>
      <c r="EX219" s="21"/>
      <c r="EY219" s="21"/>
      <c r="EZ219" s="21"/>
      <c r="FA219" s="24">
        <v>17.3</v>
      </c>
      <c r="FB219" s="21">
        <v>10.4</v>
      </c>
      <c r="FC219" s="21">
        <v>9.5</v>
      </c>
      <c r="FD219" s="21"/>
      <c r="FE219" s="21"/>
      <c r="FF219" s="21"/>
      <c r="FG219" s="21"/>
      <c r="FH219" s="24">
        <v>15</v>
      </c>
      <c r="FI219" s="21">
        <v>15</v>
      </c>
      <c r="FJ219" s="21">
        <v>15</v>
      </c>
      <c r="FK219" s="21"/>
      <c r="FL219" s="21"/>
      <c r="FM219" s="21"/>
      <c r="FN219" s="21"/>
      <c r="FO219" s="24">
        <v>91</v>
      </c>
      <c r="FP219" s="21">
        <v>106</v>
      </c>
      <c r="FQ219" s="21">
        <v>113</v>
      </c>
      <c r="FR219" s="21"/>
      <c r="FS219" s="21"/>
      <c r="FT219" s="21"/>
      <c r="FU219" s="21"/>
      <c r="FV219" s="24">
        <v>0</v>
      </c>
      <c r="FW219" s="21">
        <v>0</v>
      </c>
      <c r="FX219" s="21">
        <v>0</v>
      </c>
      <c r="FY219" s="21"/>
      <c r="FZ219" s="21"/>
      <c r="GA219" s="21"/>
      <c r="GB219" s="21"/>
      <c r="GC219" s="24">
        <v>214</v>
      </c>
      <c r="GD219" s="21">
        <v>269</v>
      </c>
      <c r="GE219" s="21">
        <v>266</v>
      </c>
      <c r="GF219" s="21"/>
      <c r="GG219" s="21"/>
      <c r="GH219" s="21"/>
      <c r="GI219" s="21"/>
      <c r="GJ219" s="24">
        <v>200</v>
      </c>
      <c r="GK219" s="21">
        <v>1040</v>
      </c>
      <c r="GL219" s="21">
        <v>150</v>
      </c>
      <c r="GM219" s="21"/>
      <c r="GN219" s="21"/>
      <c r="GO219" s="21"/>
      <c r="GP219" s="21"/>
      <c r="GQ219" s="6"/>
      <c r="GR219" s="24">
        <v>10</v>
      </c>
      <c r="GS219" s="21">
        <v>45</v>
      </c>
      <c r="GT219" s="24">
        <v>9</v>
      </c>
      <c r="GU219" s="21">
        <v>18</v>
      </c>
      <c r="GV219" s="24">
        <v>8</v>
      </c>
      <c r="GW219" s="21">
        <v>18</v>
      </c>
      <c r="GX219" s="24"/>
      <c r="GY219" s="21"/>
      <c r="GZ219" s="24"/>
      <c r="HA219" s="21"/>
      <c r="HB219" s="24"/>
      <c r="HC219" s="21"/>
      <c r="HD219" s="24"/>
      <c r="HE219" s="21"/>
      <c r="HF219" s="6"/>
      <c r="HG219" s="21">
        <v>63</v>
      </c>
      <c r="HH219" s="21">
        <v>116</v>
      </c>
      <c r="HI219" s="21">
        <v>165</v>
      </c>
      <c r="HJ219" s="21">
        <v>39</v>
      </c>
      <c r="HK219" s="21">
        <v>2</v>
      </c>
      <c r="HL219" s="21">
        <v>76.5</v>
      </c>
      <c r="HM219" s="21">
        <v>0.35</v>
      </c>
      <c r="HN219" s="21">
        <v>0</v>
      </c>
      <c r="HO219" s="21">
        <v>71.42</v>
      </c>
      <c r="HP219" s="21">
        <v>32.93</v>
      </c>
      <c r="HQ219" s="21">
        <v>4.2</v>
      </c>
      <c r="HR219" s="21">
        <v>137.5</v>
      </c>
      <c r="HS219" s="21">
        <v>22.1</v>
      </c>
      <c r="HT219" s="21">
        <v>17.3</v>
      </c>
      <c r="HU219" s="21">
        <v>15</v>
      </c>
      <c r="HV219" s="6"/>
    </row>
    <row r="220" spans="1:239" ht="15.75" customHeight="1" x14ac:dyDescent="0.3">
      <c r="A220" s="3">
        <v>196</v>
      </c>
      <c r="B220" s="21" t="s">
        <v>626</v>
      </c>
      <c r="C220" s="22">
        <v>41501</v>
      </c>
      <c r="D220" s="22">
        <v>41501</v>
      </c>
      <c r="E220" s="21">
        <f t="shared" si="957"/>
        <v>0</v>
      </c>
      <c r="F220" s="21"/>
      <c r="G220" s="21" t="s">
        <v>432</v>
      </c>
      <c r="H220" s="23">
        <v>18905</v>
      </c>
      <c r="I220" s="21">
        <v>61</v>
      </c>
      <c r="J220" s="21">
        <v>170</v>
      </c>
      <c r="K220" s="21">
        <v>90</v>
      </c>
      <c r="L220" s="21" t="s">
        <v>1588</v>
      </c>
      <c r="M220" s="21">
        <v>83</v>
      </c>
      <c r="N220" s="21">
        <v>93.6</v>
      </c>
      <c r="O220" s="21">
        <v>11</v>
      </c>
      <c r="P220" s="21" t="s">
        <v>1086</v>
      </c>
      <c r="Q220" s="21">
        <v>1</v>
      </c>
      <c r="R220" s="21">
        <v>11</v>
      </c>
      <c r="S220" s="21" t="s">
        <v>1086</v>
      </c>
      <c r="T220" s="21">
        <v>1</v>
      </c>
      <c r="U220" s="21">
        <v>11</v>
      </c>
      <c r="V220" s="21">
        <v>1</v>
      </c>
      <c r="W220" s="21">
        <v>0</v>
      </c>
      <c r="X220" s="6"/>
      <c r="Y220" s="24" t="s">
        <v>884</v>
      </c>
      <c r="Z220" s="21" t="s">
        <v>549</v>
      </c>
      <c r="AA220" s="25">
        <v>2</v>
      </c>
      <c r="AB220" s="25" t="s">
        <v>1010</v>
      </c>
      <c r="AC220" s="21" t="s">
        <v>246</v>
      </c>
      <c r="AD220" s="21" t="s">
        <v>247</v>
      </c>
      <c r="AE220" s="21" t="s">
        <v>249</v>
      </c>
      <c r="AF220" s="21"/>
      <c r="AG220" s="21" t="s">
        <v>246</v>
      </c>
      <c r="AH220" s="21" t="s">
        <v>246</v>
      </c>
      <c r="AI220" s="21" t="s">
        <v>249</v>
      </c>
      <c r="AJ220" s="21" t="s">
        <v>246</v>
      </c>
      <c r="AK220" s="21">
        <v>11.06</v>
      </c>
      <c r="AL220" s="6"/>
      <c r="AM220" s="26" t="s">
        <v>250</v>
      </c>
      <c r="AN220" s="26" t="s">
        <v>274</v>
      </c>
      <c r="AO220" s="27">
        <v>11.06</v>
      </c>
      <c r="AP220" s="21">
        <v>7.81</v>
      </c>
      <c r="AQ220" s="21">
        <v>6.5</v>
      </c>
      <c r="AR220" s="21">
        <v>5.05</v>
      </c>
      <c r="AS220" s="21">
        <v>4.18</v>
      </c>
      <c r="AT220" s="21">
        <v>3.37</v>
      </c>
      <c r="AU220" s="21">
        <v>2.23</v>
      </c>
      <c r="AV220" s="21">
        <v>1.76</v>
      </c>
      <c r="AW220" s="21">
        <v>1.27</v>
      </c>
      <c r="AX220" s="28">
        <f t="shared" si="958"/>
        <v>-0.29385171790235087</v>
      </c>
      <c r="AY220" s="28">
        <f t="shared" si="959"/>
        <v>-0.23338181876197239</v>
      </c>
      <c r="AZ220" s="28">
        <f t="shared" si="960"/>
        <v>-0.22395463816702743</v>
      </c>
      <c r="BA220" s="28">
        <f t="shared" ref="BA220:BB220" si="988">LOGEST(AP220:AQ220,AP$5:AQ$5)-1</f>
        <v>-0.16773367477592849</v>
      </c>
      <c r="BB220" s="28">
        <f t="shared" si="988"/>
        <v>-0.22307692307692317</v>
      </c>
      <c r="BC220" s="28">
        <f t="shared" si="962"/>
        <v>-0.1958812810209255</v>
      </c>
      <c r="BD220" s="28">
        <f t="shared" ref="BD220:BF220" si="989">((AP220/AO220)*100)-100</f>
        <v>-29.385171790235091</v>
      </c>
      <c r="BE220" s="28">
        <f t="shared" si="989"/>
        <v>-16.773367477592828</v>
      </c>
      <c r="BF220" s="28">
        <f t="shared" si="989"/>
        <v>-22.307692307692307</v>
      </c>
      <c r="BG220" s="28">
        <f t="shared" si="964"/>
        <v>-41.229656419529839</v>
      </c>
      <c r="BH220" s="28">
        <f t="shared" si="965"/>
        <v>-54.339963833634727</v>
      </c>
      <c r="BI220" s="28">
        <f t="shared" si="966"/>
        <v>-35.339308578745204</v>
      </c>
      <c r="BJ220" s="3">
        <f t="shared" ref="BJ220:BL220" si="990">AP220-AO220</f>
        <v>-3.2500000000000009</v>
      </c>
      <c r="BK220" s="3">
        <f t="shared" si="990"/>
        <v>-1.3099999999999996</v>
      </c>
      <c r="BL220" s="3">
        <f t="shared" si="990"/>
        <v>-1.4500000000000002</v>
      </c>
      <c r="BM220" s="3">
        <f t="shared" si="968"/>
        <v>-4.5600000000000005</v>
      </c>
      <c r="BN220" s="3">
        <f t="shared" si="969"/>
        <v>-6.0100000000000007</v>
      </c>
      <c r="BO220" s="3">
        <f t="shared" si="970"/>
        <v>-2.76</v>
      </c>
      <c r="BP220" s="24"/>
      <c r="BQ220" s="21">
        <v>363.4</v>
      </c>
      <c r="BR220" s="21">
        <v>274.5</v>
      </c>
      <c r="BS220" s="21">
        <v>212.6</v>
      </c>
      <c r="BT220" s="21">
        <v>258</v>
      </c>
      <c r="BU220" s="21">
        <v>275</v>
      </c>
      <c r="BV220" s="21">
        <v>257</v>
      </c>
      <c r="BW220" s="24">
        <v>37</v>
      </c>
      <c r="BX220" s="21">
        <v>38.6</v>
      </c>
      <c r="BY220" s="21">
        <v>38</v>
      </c>
      <c r="BZ220" s="21">
        <v>37</v>
      </c>
      <c r="CA220" s="21">
        <v>36.5</v>
      </c>
      <c r="CB220" s="21">
        <v>36.9</v>
      </c>
      <c r="CC220" s="21">
        <v>36</v>
      </c>
      <c r="CD220" s="21">
        <v>36</v>
      </c>
      <c r="CE220" s="21">
        <v>36</v>
      </c>
      <c r="CF220" s="6"/>
      <c r="CG220" s="24" t="s">
        <v>1200</v>
      </c>
      <c r="CH220" s="21"/>
      <c r="CI220" s="21"/>
      <c r="CJ220" s="21"/>
      <c r="CK220" s="21" t="s">
        <v>263</v>
      </c>
      <c r="CL220" s="21"/>
      <c r="CM220" s="21"/>
      <c r="CN220" s="60" t="s">
        <v>1589</v>
      </c>
      <c r="CO220" s="21"/>
      <c r="CP220" s="21"/>
      <c r="CQ220" s="21"/>
      <c r="CR220" s="21" t="s">
        <v>1590</v>
      </c>
      <c r="CS220" s="21"/>
      <c r="CT220" s="21"/>
      <c r="CU220" s="24">
        <v>2</v>
      </c>
      <c r="CV220" s="21"/>
      <c r="CW220" s="21"/>
      <c r="CX220" s="21"/>
      <c r="CY220" s="21">
        <v>2</v>
      </c>
      <c r="CZ220" s="21"/>
      <c r="DA220" s="21"/>
      <c r="DB220" s="24" t="s">
        <v>993</v>
      </c>
      <c r="DC220" s="21"/>
      <c r="DD220" s="21"/>
      <c r="DE220" s="21"/>
      <c r="DF220" s="93" t="s">
        <v>1591</v>
      </c>
      <c r="DG220" s="21"/>
      <c r="DH220" s="21"/>
      <c r="DI220" s="24" t="s">
        <v>1592</v>
      </c>
      <c r="DJ220" s="21" t="s">
        <v>1592</v>
      </c>
      <c r="DK220" s="21" t="s">
        <v>1592</v>
      </c>
      <c r="DL220" s="21" t="s">
        <v>1592</v>
      </c>
      <c r="DM220" s="21" t="s">
        <v>994</v>
      </c>
      <c r="DN220" s="21" t="s">
        <v>994</v>
      </c>
      <c r="DO220" s="21" t="s">
        <v>994</v>
      </c>
      <c r="DP220" s="26"/>
      <c r="DQ220" s="6"/>
      <c r="DR220" s="24">
        <v>91</v>
      </c>
      <c r="DS220" s="21">
        <v>108.2</v>
      </c>
      <c r="DT220" s="21">
        <v>80</v>
      </c>
      <c r="DU220" s="21">
        <v>88.7</v>
      </c>
      <c r="DV220" s="21">
        <v>73.3</v>
      </c>
      <c r="DW220" s="21">
        <v>82</v>
      </c>
      <c r="DX220" s="21">
        <v>89.9</v>
      </c>
      <c r="DY220" s="24">
        <v>0.5</v>
      </c>
      <c r="DZ220" s="21">
        <v>0.5</v>
      </c>
      <c r="EA220" s="21">
        <v>0.5</v>
      </c>
      <c r="EB220" s="21">
        <v>0.4</v>
      </c>
      <c r="EC220" s="21">
        <v>0.4</v>
      </c>
      <c r="ED220" s="21">
        <v>0.6</v>
      </c>
      <c r="EE220" s="21">
        <v>0.5</v>
      </c>
      <c r="EF220" s="78">
        <f t="shared" ref="EF220:EL220" si="991">DR220/DY220</f>
        <v>182</v>
      </c>
      <c r="EG220" s="79">
        <f t="shared" si="991"/>
        <v>216.4</v>
      </c>
      <c r="EH220" s="79">
        <f t="shared" si="991"/>
        <v>160</v>
      </c>
      <c r="EI220" s="79">
        <f t="shared" si="991"/>
        <v>221.75</v>
      </c>
      <c r="EJ220" s="79">
        <f t="shared" si="991"/>
        <v>183.24999999999997</v>
      </c>
      <c r="EK220" s="79">
        <f t="shared" si="991"/>
        <v>136.66666666666669</v>
      </c>
      <c r="EL220" s="79">
        <f t="shared" si="991"/>
        <v>179.8</v>
      </c>
      <c r="EM220" s="24">
        <v>1</v>
      </c>
      <c r="EN220" s="21">
        <v>1</v>
      </c>
      <c r="EO220" s="21">
        <v>1</v>
      </c>
      <c r="EP220" s="21">
        <v>1</v>
      </c>
      <c r="EQ220" s="21">
        <v>1</v>
      </c>
      <c r="ER220" s="21">
        <v>1</v>
      </c>
      <c r="ES220" s="21">
        <v>1</v>
      </c>
      <c r="ET220" s="24">
        <v>171</v>
      </c>
      <c r="EU220" s="21">
        <v>197</v>
      </c>
      <c r="EV220" s="21">
        <v>202</v>
      </c>
      <c r="EW220" s="21">
        <v>187</v>
      </c>
      <c r="EX220" s="21">
        <v>182</v>
      </c>
      <c r="EY220" s="21">
        <v>218</v>
      </c>
      <c r="EZ220" s="21">
        <v>249</v>
      </c>
      <c r="FA220" s="24">
        <v>7.1</v>
      </c>
      <c r="FB220" s="21">
        <v>7.8</v>
      </c>
      <c r="FC220" s="21">
        <v>6.4</v>
      </c>
      <c r="FD220" s="21">
        <v>7.7</v>
      </c>
      <c r="FE220" s="21">
        <v>10.4</v>
      </c>
      <c r="FF220" s="21">
        <v>10.4</v>
      </c>
      <c r="FG220" s="21">
        <v>20</v>
      </c>
      <c r="FH220" s="24">
        <v>3</v>
      </c>
      <c r="FI220" s="21">
        <v>3</v>
      </c>
      <c r="FJ220" s="21">
        <v>3</v>
      </c>
      <c r="FK220" s="21">
        <v>3</v>
      </c>
      <c r="FL220" s="21">
        <v>3</v>
      </c>
      <c r="FM220" s="21">
        <v>5</v>
      </c>
      <c r="FN220" s="21">
        <v>6</v>
      </c>
      <c r="FO220" s="24">
        <v>81</v>
      </c>
      <c r="FP220" s="21">
        <v>89</v>
      </c>
      <c r="FQ220" s="21">
        <v>79</v>
      </c>
      <c r="FR220" s="21">
        <v>75</v>
      </c>
      <c r="FS220" s="21">
        <v>85</v>
      </c>
      <c r="FT220" s="21">
        <v>83</v>
      </c>
      <c r="FU220" s="21">
        <v>73</v>
      </c>
      <c r="FV220" s="24">
        <v>0</v>
      </c>
      <c r="FW220" s="21">
        <v>0</v>
      </c>
      <c r="FX220" s="21">
        <v>0</v>
      </c>
      <c r="FY220" s="21">
        <v>0</v>
      </c>
      <c r="FZ220" s="21">
        <v>0</v>
      </c>
      <c r="GA220" s="21">
        <v>0</v>
      </c>
      <c r="GB220" s="21">
        <v>0</v>
      </c>
      <c r="GC220" s="24">
        <v>26</v>
      </c>
      <c r="GD220" s="21">
        <v>30</v>
      </c>
      <c r="GE220" s="21">
        <v>42</v>
      </c>
      <c r="GF220" s="21">
        <v>43</v>
      </c>
      <c r="GG220" s="21">
        <v>45</v>
      </c>
      <c r="GH220" s="21">
        <v>35</v>
      </c>
      <c r="GI220" s="21">
        <v>29</v>
      </c>
      <c r="GJ220" s="24">
        <v>825</v>
      </c>
      <c r="GK220" s="21">
        <v>155</v>
      </c>
      <c r="GL220" s="21">
        <v>1000</v>
      </c>
      <c r="GM220" s="21">
        <v>1720</v>
      </c>
      <c r="GN220" s="21">
        <v>3810</v>
      </c>
      <c r="GO220" s="21">
        <v>1920</v>
      </c>
      <c r="GP220" s="21">
        <v>1900</v>
      </c>
      <c r="GQ220" s="6"/>
      <c r="GR220" s="24">
        <v>14</v>
      </c>
      <c r="GS220" s="21">
        <v>55</v>
      </c>
      <c r="GT220" s="24">
        <v>13</v>
      </c>
      <c r="GU220" s="21">
        <v>55</v>
      </c>
      <c r="GV220" s="24">
        <v>14</v>
      </c>
      <c r="GW220" s="21">
        <v>55</v>
      </c>
      <c r="GX220" s="24">
        <v>13</v>
      </c>
      <c r="GY220" s="21">
        <v>55</v>
      </c>
      <c r="GZ220" s="24">
        <v>14</v>
      </c>
      <c r="HA220" s="21">
        <v>55</v>
      </c>
      <c r="HB220" s="24">
        <v>14</v>
      </c>
      <c r="HC220" s="21">
        <v>55</v>
      </c>
      <c r="HD220" s="24">
        <v>14</v>
      </c>
      <c r="HE220" s="21">
        <v>55</v>
      </c>
      <c r="HF220" s="6"/>
      <c r="HG220" s="21">
        <v>61</v>
      </c>
      <c r="HH220" s="21">
        <v>108</v>
      </c>
      <c r="HI220" s="21">
        <v>148</v>
      </c>
      <c r="HJ220" s="21">
        <v>39</v>
      </c>
      <c r="HK220" s="21">
        <v>1</v>
      </c>
      <c r="HL220" s="21">
        <v>61.6</v>
      </c>
      <c r="HM220" s="21">
        <v>0.8</v>
      </c>
      <c r="HN220" s="21">
        <v>20</v>
      </c>
      <c r="HO220" s="21">
        <v>24.08</v>
      </c>
      <c r="HP220" s="21">
        <v>11.2</v>
      </c>
      <c r="HQ220" s="21">
        <v>3.05</v>
      </c>
      <c r="HR220" s="21">
        <v>146</v>
      </c>
      <c r="HS220" s="21">
        <v>19</v>
      </c>
      <c r="HT220" s="21">
        <v>7.1</v>
      </c>
      <c r="HU220" s="21">
        <v>3</v>
      </c>
      <c r="HV220" s="6"/>
    </row>
    <row r="221" spans="1:239" ht="15.75" customHeight="1" x14ac:dyDescent="0.3">
      <c r="A221" s="3">
        <v>197</v>
      </c>
      <c r="B221" s="21" t="s">
        <v>626</v>
      </c>
      <c r="C221" s="22">
        <v>41500</v>
      </c>
      <c r="D221" s="22">
        <v>41506</v>
      </c>
      <c r="E221" s="21">
        <f t="shared" si="957"/>
        <v>6</v>
      </c>
      <c r="F221" s="21" t="s">
        <v>1502</v>
      </c>
      <c r="G221" s="21" t="s">
        <v>1517</v>
      </c>
      <c r="H221" s="23">
        <v>10852</v>
      </c>
      <c r="I221" s="21">
        <v>83</v>
      </c>
      <c r="J221" s="21">
        <v>170</v>
      </c>
      <c r="K221" s="21">
        <v>70</v>
      </c>
      <c r="L221" s="21" t="s">
        <v>1593</v>
      </c>
      <c r="M221" s="21"/>
      <c r="N221" s="21"/>
      <c r="O221" s="21">
        <v>1</v>
      </c>
      <c r="P221" s="21" t="s">
        <v>548</v>
      </c>
      <c r="Q221" s="21">
        <v>2</v>
      </c>
      <c r="R221" s="21"/>
      <c r="S221" s="21" t="s">
        <v>548</v>
      </c>
      <c r="T221" s="21">
        <v>2</v>
      </c>
      <c r="U221" s="21"/>
      <c r="V221" s="21"/>
      <c r="W221" s="21"/>
      <c r="X221" s="6"/>
      <c r="Y221" s="24"/>
      <c r="Z221" s="21"/>
      <c r="AA221" s="25"/>
      <c r="AB221" s="25"/>
      <c r="AC221" s="21"/>
      <c r="AD221" s="21"/>
      <c r="AE221" s="21"/>
      <c r="AF221" s="21"/>
      <c r="AG221" s="21"/>
      <c r="AH221" s="21"/>
      <c r="AI221" s="21"/>
      <c r="AJ221" s="21"/>
      <c r="AK221" s="21"/>
      <c r="AL221" s="6"/>
      <c r="AM221" s="26" t="s">
        <v>1505</v>
      </c>
      <c r="AN221" s="26"/>
      <c r="AO221" s="27"/>
      <c r="AP221" s="21"/>
      <c r="AQ221" s="21"/>
      <c r="AR221" s="21"/>
      <c r="AS221" s="21"/>
      <c r="AT221" s="21"/>
      <c r="AU221" s="21"/>
      <c r="AV221" s="21"/>
      <c r="AW221" s="21"/>
      <c r="AX221" s="28"/>
      <c r="AY221" s="28"/>
      <c r="AZ221" s="28"/>
      <c r="BA221" s="28"/>
      <c r="BB221" s="28"/>
      <c r="BC221" s="28"/>
      <c r="BD221" s="28"/>
      <c r="BE221" s="28"/>
      <c r="BF221" s="28"/>
      <c r="BG221" s="28"/>
      <c r="BH221" s="28"/>
      <c r="BI221" s="28"/>
      <c r="BJ221" s="3"/>
      <c r="BK221" s="3"/>
      <c r="BL221" s="3"/>
      <c r="BM221" s="3"/>
      <c r="BN221" s="3"/>
      <c r="BO221" s="3"/>
      <c r="BP221" s="24"/>
      <c r="BQ221" s="21"/>
      <c r="BR221" s="21"/>
      <c r="BS221" s="21"/>
      <c r="BT221" s="21"/>
      <c r="BU221" s="21"/>
      <c r="BV221" s="21"/>
      <c r="BW221" s="24"/>
      <c r="BX221" s="21"/>
      <c r="BY221" s="21"/>
      <c r="BZ221" s="21"/>
      <c r="CA221" s="21"/>
      <c r="CB221" s="21"/>
      <c r="CC221" s="21"/>
      <c r="CD221" s="21"/>
      <c r="CE221" s="21"/>
      <c r="CF221" s="6"/>
      <c r="CG221" s="24"/>
      <c r="CH221" s="21"/>
      <c r="CI221" s="21"/>
      <c r="CJ221" s="21"/>
      <c r="CK221" s="21"/>
      <c r="CL221" s="21"/>
      <c r="CM221" s="21"/>
      <c r="CN221" s="24"/>
      <c r="CO221" s="21"/>
      <c r="CP221" s="21"/>
      <c r="CQ221" s="21"/>
      <c r="CR221" s="21"/>
      <c r="CS221" s="21"/>
      <c r="CT221" s="21"/>
      <c r="CU221" s="24"/>
      <c r="CV221" s="21"/>
      <c r="CW221" s="21"/>
      <c r="CX221" s="21"/>
      <c r="CY221" s="21"/>
      <c r="CZ221" s="21"/>
      <c r="DA221" s="21"/>
      <c r="DB221" s="24"/>
      <c r="DC221" s="21"/>
      <c r="DD221" s="21"/>
      <c r="DE221" s="21"/>
      <c r="DF221" s="21"/>
      <c r="DG221" s="21"/>
      <c r="DH221" s="21"/>
      <c r="DI221" s="24"/>
      <c r="DJ221" s="21"/>
      <c r="DK221" s="21"/>
      <c r="DL221" s="21"/>
      <c r="DM221" s="21"/>
      <c r="DN221" s="21"/>
      <c r="DO221" s="21"/>
      <c r="DP221" s="26"/>
      <c r="DQ221" s="6"/>
      <c r="DR221" s="24"/>
      <c r="DS221" s="21"/>
      <c r="DT221" s="21"/>
      <c r="DU221" s="21"/>
      <c r="DV221" s="21"/>
      <c r="DW221" s="21"/>
      <c r="DX221" s="21"/>
      <c r="DY221" s="24"/>
      <c r="DZ221" s="21"/>
      <c r="EA221" s="21"/>
      <c r="EB221" s="21"/>
      <c r="EC221" s="21"/>
      <c r="ED221" s="21"/>
      <c r="EE221" s="21"/>
      <c r="EF221" s="78"/>
      <c r="EG221" s="79"/>
      <c r="EH221" s="79"/>
      <c r="EI221" s="79"/>
      <c r="EJ221" s="79"/>
      <c r="EK221" s="79"/>
      <c r="EL221" s="79"/>
      <c r="EM221" s="24"/>
      <c r="EN221" s="21"/>
      <c r="EO221" s="21"/>
      <c r="EP221" s="21"/>
      <c r="EQ221" s="21"/>
      <c r="ER221" s="21"/>
      <c r="ES221" s="21"/>
      <c r="ET221" s="24"/>
      <c r="EU221" s="21"/>
      <c r="EV221" s="21"/>
      <c r="EW221" s="21"/>
      <c r="EX221" s="21"/>
      <c r="EY221" s="21"/>
      <c r="EZ221" s="21"/>
      <c r="FA221" s="24"/>
      <c r="FB221" s="21"/>
      <c r="FC221" s="21"/>
      <c r="FD221" s="21"/>
      <c r="FE221" s="21"/>
      <c r="FF221" s="21"/>
      <c r="FG221" s="21"/>
      <c r="FH221" s="24"/>
      <c r="FI221" s="21"/>
      <c r="FJ221" s="21"/>
      <c r="FK221" s="21"/>
      <c r="FL221" s="21"/>
      <c r="FM221" s="21"/>
      <c r="FN221" s="21"/>
      <c r="FO221" s="24"/>
      <c r="FP221" s="21"/>
      <c r="FQ221" s="21"/>
      <c r="FR221" s="21"/>
      <c r="FS221" s="21"/>
      <c r="FT221" s="21"/>
      <c r="FU221" s="21"/>
      <c r="FV221" s="24"/>
      <c r="FW221" s="21"/>
      <c r="FX221" s="21"/>
      <c r="FY221" s="21"/>
      <c r="FZ221" s="21"/>
      <c r="GA221" s="21"/>
      <c r="GB221" s="21"/>
      <c r="GC221" s="24"/>
      <c r="GD221" s="21"/>
      <c r="GE221" s="21"/>
      <c r="GF221" s="21"/>
      <c r="GG221" s="21"/>
      <c r="GH221" s="21"/>
      <c r="GI221" s="21"/>
      <c r="GJ221" s="24"/>
      <c r="GK221" s="21"/>
      <c r="GL221" s="21"/>
      <c r="GM221" s="21"/>
      <c r="GN221" s="21"/>
      <c r="GO221" s="21"/>
      <c r="GP221" s="21"/>
      <c r="GQ221" s="6"/>
      <c r="GR221" s="24"/>
      <c r="GS221" s="21"/>
      <c r="GT221" s="24"/>
      <c r="GU221" s="21"/>
      <c r="GV221" s="24"/>
      <c r="GW221" s="21"/>
      <c r="GX221" s="24"/>
      <c r="GY221" s="21"/>
      <c r="GZ221" s="24"/>
      <c r="HA221" s="21"/>
      <c r="HB221" s="24"/>
      <c r="HC221" s="21"/>
      <c r="HD221" s="24"/>
      <c r="HE221" s="21"/>
      <c r="HF221" s="6"/>
      <c r="HG221" s="21"/>
      <c r="HH221" s="21"/>
      <c r="HI221" s="21"/>
      <c r="HJ221" s="21"/>
      <c r="HK221" s="21"/>
      <c r="HL221" s="21"/>
      <c r="HM221" s="21"/>
      <c r="HN221" s="21"/>
      <c r="HO221" s="21"/>
      <c r="HP221" s="21"/>
      <c r="HQ221" s="21"/>
      <c r="HR221" s="21"/>
      <c r="HS221" s="21"/>
      <c r="HT221" s="21"/>
      <c r="HU221" s="21"/>
      <c r="HV221" s="6"/>
    </row>
    <row r="222" spans="1:239" ht="15.75" customHeight="1" x14ac:dyDescent="0.3">
      <c r="A222" s="3">
        <v>198</v>
      </c>
      <c r="B222" s="21" t="s">
        <v>431</v>
      </c>
      <c r="C222" s="22">
        <v>41509</v>
      </c>
      <c r="D222" s="22">
        <v>41509</v>
      </c>
      <c r="E222" s="21">
        <f t="shared" si="957"/>
        <v>0</v>
      </c>
      <c r="F222" s="21" t="s">
        <v>1502</v>
      </c>
      <c r="G222" s="21" t="s">
        <v>1517</v>
      </c>
      <c r="H222" s="23">
        <v>10355</v>
      </c>
      <c r="I222" s="21">
        <v>85</v>
      </c>
      <c r="J222" s="21">
        <v>155</v>
      </c>
      <c r="K222" s="21">
        <v>50</v>
      </c>
      <c r="L222" s="21" t="s">
        <v>1594</v>
      </c>
      <c r="M222" s="21"/>
      <c r="N222" s="21"/>
      <c r="O222" s="21">
        <v>1</v>
      </c>
      <c r="P222" s="21" t="s">
        <v>548</v>
      </c>
      <c r="Q222" s="21">
        <v>2</v>
      </c>
      <c r="R222" s="21"/>
      <c r="S222" s="21" t="s">
        <v>548</v>
      </c>
      <c r="T222" s="21">
        <v>2</v>
      </c>
      <c r="U222" s="21"/>
      <c r="V222" s="21"/>
      <c r="W222" s="21"/>
      <c r="X222" s="6"/>
      <c r="Y222" s="24"/>
      <c r="Z222" s="21"/>
      <c r="AA222" s="25"/>
      <c r="AB222" s="25"/>
      <c r="AC222" s="21"/>
      <c r="AD222" s="21"/>
      <c r="AE222" s="21"/>
      <c r="AF222" s="21"/>
      <c r="AG222" s="21"/>
      <c r="AH222" s="21"/>
      <c r="AI222" s="21"/>
      <c r="AJ222" s="21"/>
      <c r="AK222" s="21"/>
      <c r="AL222" s="6"/>
      <c r="AM222" s="26" t="s">
        <v>1505</v>
      </c>
      <c r="AN222" s="26"/>
      <c r="AO222" s="27"/>
      <c r="AP222" s="21"/>
      <c r="AQ222" s="21"/>
      <c r="AR222" s="21"/>
      <c r="AS222" s="21"/>
      <c r="AT222" s="21"/>
      <c r="AU222" s="21"/>
      <c r="AV222" s="21"/>
      <c r="AW222" s="21"/>
      <c r="AX222" s="28"/>
      <c r="AY222" s="28"/>
      <c r="AZ222" s="28"/>
      <c r="BA222" s="28"/>
      <c r="BB222" s="28"/>
      <c r="BC222" s="28"/>
      <c r="BD222" s="28"/>
      <c r="BE222" s="28"/>
      <c r="BF222" s="28"/>
      <c r="BG222" s="28"/>
      <c r="BH222" s="28"/>
      <c r="BI222" s="28"/>
      <c r="BJ222" s="3"/>
      <c r="BK222" s="3"/>
      <c r="BL222" s="3"/>
      <c r="BM222" s="3"/>
      <c r="BN222" s="3"/>
      <c r="BO222" s="3"/>
      <c r="BP222" s="24"/>
      <c r="BQ222" s="21"/>
      <c r="BR222" s="21"/>
      <c r="BS222" s="21"/>
      <c r="BT222" s="21"/>
      <c r="BU222" s="21"/>
      <c r="BV222" s="21"/>
      <c r="BW222" s="24"/>
      <c r="BX222" s="21"/>
      <c r="BY222" s="21"/>
      <c r="BZ222" s="21"/>
      <c r="CA222" s="21"/>
      <c r="CB222" s="21"/>
      <c r="CC222" s="21"/>
      <c r="CD222" s="21"/>
      <c r="CE222" s="21"/>
      <c r="CF222" s="6"/>
      <c r="CG222" s="24"/>
      <c r="CH222" s="21"/>
      <c r="CI222" s="21"/>
      <c r="CJ222" s="21"/>
      <c r="CK222" s="21"/>
      <c r="CL222" s="21"/>
      <c r="CM222" s="21"/>
      <c r="CN222" s="24"/>
      <c r="CO222" s="21"/>
      <c r="CP222" s="21"/>
      <c r="CQ222" s="21"/>
      <c r="CR222" s="21"/>
      <c r="CS222" s="21"/>
      <c r="CT222" s="21"/>
      <c r="CU222" s="24"/>
      <c r="CV222" s="21"/>
      <c r="CW222" s="21"/>
      <c r="CX222" s="21"/>
      <c r="CY222" s="21"/>
      <c r="CZ222" s="21"/>
      <c r="DA222" s="21"/>
      <c r="DB222" s="24"/>
      <c r="DC222" s="21"/>
      <c r="DD222" s="21"/>
      <c r="DE222" s="21"/>
      <c r="DF222" s="21"/>
      <c r="DG222" s="21"/>
      <c r="DH222" s="21"/>
      <c r="DI222" s="24"/>
      <c r="DJ222" s="21"/>
      <c r="DK222" s="21"/>
      <c r="DL222" s="21"/>
      <c r="DM222" s="21"/>
      <c r="DN222" s="21"/>
      <c r="DO222" s="21"/>
      <c r="DP222" s="26"/>
      <c r="DQ222" s="6"/>
      <c r="DR222" s="24"/>
      <c r="DS222" s="21"/>
      <c r="DT222" s="21"/>
      <c r="DU222" s="21"/>
      <c r="DV222" s="21"/>
      <c r="DW222" s="21"/>
      <c r="DX222" s="21"/>
      <c r="DY222" s="24"/>
      <c r="DZ222" s="21"/>
      <c r="EA222" s="21"/>
      <c r="EB222" s="21"/>
      <c r="EC222" s="21"/>
      <c r="ED222" s="21"/>
      <c r="EE222" s="21"/>
      <c r="EF222" s="78"/>
      <c r="EG222" s="79"/>
      <c r="EH222" s="79"/>
      <c r="EI222" s="79"/>
      <c r="EJ222" s="79"/>
      <c r="EK222" s="79"/>
      <c r="EL222" s="79"/>
      <c r="EM222" s="24"/>
      <c r="EN222" s="21"/>
      <c r="EO222" s="21"/>
      <c r="EP222" s="21"/>
      <c r="EQ222" s="21"/>
      <c r="ER222" s="21"/>
      <c r="ES222" s="21"/>
      <c r="ET222" s="24"/>
      <c r="EU222" s="21"/>
      <c r="EV222" s="21"/>
      <c r="EW222" s="21"/>
      <c r="EX222" s="21"/>
      <c r="EY222" s="21"/>
      <c r="EZ222" s="21"/>
      <c r="FA222" s="24"/>
      <c r="FB222" s="21"/>
      <c r="FC222" s="21"/>
      <c r="FD222" s="21"/>
      <c r="FE222" s="21"/>
      <c r="FF222" s="21"/>
      <c r="FG222" s="21"/>
      <c r="FH222" s="24"/>
      <c r="FI222" s="21"/>
      <c r="FJ222" s="21"/>
      <c r="FK222" s="21"/>
      <c r="FL222" s="21"/>
      <c r="FM222" s="21"/>
      <c r="FN222" s="21"/>
      <c r="FO222" s="24"/>
      <c r="FP222" s="21"/>
      <c r="FQ222" s="21"/>
      <c r="FR222" s="21"/>
      <c r="FS222" s="21"/>
      <c r="FT222" s="21"/>
      <c r="FU222" s="21"/>
      <c r="FV222" s="24"/>
      <c r="FW222" s="21"/>
      <c r="FX222" s="21"/>
      <c r="FY222" s="21"/>
      <c r="FZ222" s="21"/>
      <c r="GA222" s="21"/>
      <c r="GB222" s="21"/>
      <c r="GC222" s="24"/>
      <c r="GD222" s="21"/>
      <c r="GE222" s="21"/>
      <c r="GF222" s="21"/>
      <c r="GG222" s="21"/>
      <c r="GH222" s="21"/>
      <c r="GI222" s="21"/>
      <c r="GJ222" s="24"/>
      <c r="GK222" s="21"/>
      <c r="GL222" s="21"/>
      <c r="GM222" s="21"/>
      <c r="GN222" s="21"/>
      <c r="GO222" s="21"/>
      <c r="GP222" s="21"/>
      <c r="GQ222" s="6"/>
      <c r="GR222" s="24"/>
      <c r="GS222" s="21"/>
      <c r="GT222" s="24"/>
      <c r="GU222" s="21"/>
      <c r="GV222" s="24"/>
      <c r="GW222" s="21"/>
      <c r="GX222" s="24"/>
      <c r="GY222" s="21"/>
      <c r="GZ222" s="24"/>
      <c r="HA222" s="21"/>
      <c r="HB222" s="24"/>
      <c r="HC222" s="21"/>
      <c r="HD222" s="24"/>
      <c r="HE222" s="21"/>
      <c r="HF222" s="6"/>
      <c r="HG222" s="21"/>
      <c r="HH222" s="21"/>
      <c r="HI222" s="21"/>
      <c r="HJ222" s="21"/>
      <c r="HK222" s="21"/>
      <c r="HL222" s="21"/>
      <c r="HM222" s="21"/>
      <c r="HN222" s="21"/>
      <c r="HO222" s="21"/>
      <c r="HP222" s="21"/>
      <c r="HQ222" s="21"/>
      <c r="HR222" s="21"/>
      <c r="HS222" s="21"/>
      <c r="HT222" s="21"/>
      <c r="HU222" s="21"/>
      <c r="HV222" s="6"/>
    </row>
    <row r="223" spans="1:239" ht="15.75" customHeight="1" x14ac:dyDescent="0.3">
      <c r="A223" s="3">
        <v>199</v>
      </c>
      <c r="B223" s="21" t="s">
        <v>431</v>
      </c>
      <c r="C223" s="22">
        <v>41511</v>
      </c>
      <c r="D223" s="22">
        <v>41512</v>
      </c>
      <c r="E223" s="21">
        <f t="shared" si="957"/>
        <v>1</v>
      </c>
      <c r="F223" s="21"/>
      <c r="G223" s="21" t="s">
        <v>1595</v>
      </c>
      <c r="H223" s="23">
        <v>17253</v>
      </c>
      <c r="I223" s="21">
        <v>66</v>
      </c>
      <c r="J223" s="21">
        <v>185</v>
      </c>
      <c r="K223" s="21">
        <v>80</v>
      </c>
      <c r="L223" s="21" t="s">
        <v>1596</v>
      </c>
      <c r="M223" s="21">
        <v>47</v>
      </c>
      <c r="N223" s="21">
        <v>39</v>
      </c>
      <c r="O223" s="21">
        <v>4</v>
      </c>
      <c r="P223" s="21" t="s">
        <v>547</v>
      </c>
      <c r="Q223" s="21">
        <v>1</v>
      </c>
      <c r="R223" s="21">
        <v>19</v>
      </c>
      <c r="S223" s="21" t="s">
        <v>272</v>
      </c>
      <c r="T223" s="21">
        <v>1</v>
      </c>
      <c r="U223" s="21">
        <v>0</v>
      </c>
      <c r="V223" s="21">
        <v>1</v>
      </c>
      <c r="W223" s="21">
        <v>0</v>
      </c>
      <c r="X223" s="6"/>
      <c r="Y223" s="24" t="s">
        <v>884</v>
      </c>
      <c r="Z223" s="21" t="s">
        <v>497</v>
      </c>
      <c r="AA223" s="25"/>
      <c r="AB223" s="25"/>
      <c r="AC223" s="21" t="s">
        <v>249</v>
      </c>
      <c r="AD223" s="21"/>
      <c r="AE223" s="21" t="s">
        <v>246</v>
      </c>
      <c r="AF223" s="21" t="s">
        <v>248</v>
      </c>
      <c r="AG223" s="21" t="s">
        <v>246</v>
      </c>
      <c r="AH223" s="21" t="s">
        <v>246</v>
      </c>
      <c r="AI223" s="21" t="s">
        <v>249</v>
      </c>
      <c r="AJ223" s="21" t="s">
        <v>246</v>
      </c>
      <c r="AK223" s="21">
        <v>59.3</v>
      </c>
      <c r="AL223" s="6"/>
      <c r="AM223" s="26" t="s">
        <v>350</v>
      </c>
      <c r="AN223" s="26"/>
      <c r="AO223" s="27">
        <v>59.3</v>
      </c>
      <c r="AP223" s="21">
        <v>46</v>
      </c>
      <c r="AQ223" s="21">
        <v>37</v>
      </c>
      <c r="AR223" s="21">
        <v>26.4</v>
      </c>
      <c r="AS223" s="21">
        <v>9.77</v>
      </c>
      <c r="AT223" s="21"/>
      <c r="AU223" s="21"/>
      <c r="AV223" s="21"/>
      <c r="AW223" s="21"/>
      <c r="AX223" s="28">
        <f t="shared" ref="AX223:AX224" si="992">LOGEST(AO223:AP223,AO$5:AP$5)-1</f>
        <v>-0.22428330522765616</v>
      </c>
      <c r="AY223" s="28">
        <f t="shared" ref="AY223:AY224" si="993">LOGEST(AO223:AQ223,AO$5:AQ$5)-1</f>
        <v>-0.21009745088429166</v>
      </c>
      <c r="AZ223" s="28">
        <f t="shared" ref="AZ223:AZ224" si="994">LOGEST(AO223:AR223,AO$5:AR$5)-1</f>
        <v>-0.23244561119564111</v>
      </c>
      <c r="BA223" s="28">
        <f t="shared" ref="BA223:BB223" si="995">LOGEST(AP223:AQ223,AP$5:AQ$5)-1</f>
        <v>-0.19565217391304368</v>
      </c>
      <c r="BB223" s="28">
        <f t="shared" si="995"/>
        <v>-0.28648648648648634</v>
      </c>
      <c r="BC223" s="28">
        <f t="shared" ref="BC223:BC224" si="996">LOGEST(AP223:AR223,AP$5:AR$5)-1</f>
        <v>-0.24242951253479994</v>
      </c>
      <c r="BD223" s="28">
        <f t="shared" ref="BD223:BF223" si="997">((AP223/AO223)*100)-100</f>
        <v>-22.428330522765592</v>
      </c>
      <c r="BE223" s="28">
        <f t="shared" si="997"/>
        <v>-19.565217391304344</v>
      </c>
      <c r="BF223" s="28">
        <f t="shared" si="997"/>
        <v>-28.64864864864866</v>
      </c>
      <c r="BG223" s="28">
        <f t="shared" ref="BG223:BG224" si="998">((AQ223/AO223)*100)-100</f>
        <v>-37.605396290050585</v>
      </c>
      <c r="BH223" s="28">
        <f t="shared" ref="BH223:BH224" si="999">((AR223/AO223)*100)-100</f>
        <v>-55.480607082630691</v>
      </c>
      <c r="BI223" s="28">
        <f t="shared" ref="BI223:BI224" si="1000">((AR223/AP223)*100)-100</f>
        <v>-42.608695652173914</v>
      </c>
      <c r="BJ223" s="3">
        <f t="shared" ref="BJ223:BL223" si="1001">AP223-AO223</f>
        <v>-13.299999999999997</v>
      </c>
      <c r="BK223" s="3">
        <f t="shared" si="1001"/>
        <v>-9</v>
      </c>
      <c r="BL223" s="3">
        <f t="shared" si="1001"/>
        <v>-10.600000000000001</v>
      </c>
      <c r="BM223" s="3">
        <f t="shared" ref="BM223:BM224" si="1002">AQ223-AO223</f>
        <v>-22.299999999999997</v>
      </c>
      <c r="BN223" s="3">
        <f t="shared" ref="BN223:BN224" si="1003">AR223-AO223</f>
        <v>-32.9</v>
      </c>
      <c r="BO223" s="3">
        <f t="shared" ref="BO223:BO224" si="1004">AR223-AP223</f>
        <v>-19.600000000000001</v>
      </c>
      <c r="BP223" s="24">
        <v>8.9</v>
      </c>
      <c r="BQ223" s="21">
        <v>27</v>
      </c>
      <c r="BR223" s="21">
        <v>49.6</v>
      </c>
      <c r="BS223" s="21"/>
      <c r="BT223" s="21"/>
      <c r="BU223" s="21"/>
      <c r="BV223" s="21"/>
      <c r="BW223" s="24">
        <v>37.6</v>
      </c>
      <c r="BX223" s="21">
        <v>37</v>
      </c>
      <c r="BY223" s="21">
        <v>37</v>
      </c>
      <c r="BZ223" s="21">
        <v>37</v>
      </c>
      <c r="CA223" s="21">
        <v>37.1</v>
      </c>
      <c r="CB223" s="21"/>
      <c r="CC223" s="21"/>
      <c r="CD223" s="21"/>
      <c r="CE223" s="21"/>
      <c r="CF223" s="6"/>
      <c r="CG223" s="24" t="s">
        <v>1597</v>
      </c>
      <c r="CH223" s="21"/>
      <c r="CI223" s="21"/>
      <c r="CJ223" s="21"/>
      <c r="CK223" s="21"/>
      <c r="CL223" s="21"/>
      <c r="CM223" s="21"/>
      <c r="CN223" s="24" t="s">
        <v>331</v>
      </c>
      <c r="CO223" s="21"/>
      <c r="CP223" s="21"/>
      <c r="CQ223" s="21"/>
      <c r="CR223" s="21"/>
      <c r="CS223" s="21"/>
      <c r="CT223" s="21"/>
      <c r="CU223" s="24">
        <v>2</v>
      </c>
      <c r="CV223" s="21"/>
      <c r="CW223" s="21"/>
      <c r="CX223" s="21"/>
      <c r="CY223" s="21"/>
      <c r="CZ223" s="21"/>
      <c r="DA223" s="21"/>
      <c r="DB223" s="24" t="s">
        <v>331</v>
      </c>
      <c r="DC223" s="21"/>
      <c r="DD223" s="21"/>
      <c r="DE223" s="21"/>
      <c r="DF223" s="21"/>
      <c r="DG223" s="21"/>
      <c r="DH223" s="21"/>
      <c r="DI223" s="24" t="s">
        <v>400</v>
      </c>
      <c r="DJ223" s="21" t="s">
        <v>400</v>
      </c>
      <c r="DK223" s="21" t="s">
        <v>400</v>
      </c>
      <c r="DL223" s="21"/>
      <c r="DM223" s="21"/>
      <c r="DN223" s="21"/>
      <c r="DO223" s="21"/>
      <c r="DP223" s="26" t="s">
        <v>607</v>
      </c>
      <c r="DQ223" s="6"/>
      <c r="DR223" s="24">
        <v>134</v>
      </c>
      <c r="DS223" s="21">
        <v>84.3</v>
      </c>
      <c r="DT223" s="21">
        <v>113.9</v>
      </c>
      <c r="DU223" s="21"/>
      <c r="DV223" s="21"/>
      <c r="DW223" s="21"/>
      <c r="DX223" s="21"/>
      <c r="DY223" s="24">
        <v>0.35</v>
      </c>
      <c r="DZ223" s="21">
        <v>0.35</v>
      </c>
      <c r="EA223" s="21">
        <v>0.35</v>
      </c>
      <c r="EB223" s="21"/>
      <c r="EC223" s="21"/>
      <c r="ED223" s="21"/>
      <c r="EE223" s="21"/>
      <c r="EF223" s="78">
        <f t="shared" ref="EF223:EH223" si="1005">DR223/DY223</f>
        <v>382.85714285714289</v>
      </c>
      <c r="EG223" s="79">
        <f t="shared" si="1005"/>
        <v>240.85714285714286</v>
      </c>
      <c r="EH223" s="79">
        <f t="shared" si="1005"/>
        <v>325.42857142857144</v>
      </c>
      <c r="EI223" s="79"/>
      <c r="EJ223" s="79"/>
      <c r="EK223" s="79"/>
      <c r="EL223" s="79"/>
      <c r="EM223" s="24">
        <v>0</v>
      </c>
      <c r="EN223" s="21">
        <v>0</v>
      </c>
      <c r="EO223" s="21">
        <v>0</v>
      </c>
      <c r="EP223" s="21"/>
      <c r="EQ223" s="21"/>
      <c r="ER223" s="21"/>
      <c r="ES223" s="21"/>
      <c r="ET223" s="24">
        <v>332</v>
      </c>
      <c r="EU223" s="21">
        <v>317</v>
      </c>
      <c r="EV223" s="21">
        <v>303</v>
      </c>
      <c r="EW223" s="21"/>
      <c r="EX223" s="21"/>
      <c r="EY223" s="21"/>
      <c r="EZ223" s="21"/>
      <c r="FA223" s="24">
        <v>11</v>
      </c>
      <c r="FB223" s="21">
        <v>7.3</v>
      </c>
      <c r="FC223" s="21">
        <v>7.6</v>
      </c>
      <c r="FD223" s="21"/>
      <c r="FE223" s="21"/>
      <c r="FF223" s="21"/>
      <c r="FG223" s="21"/>
      <c r="FH223" s="24">
        <v>12</v>
      </c>
      <c r="FI223" s="21">
        <v>14</v>
      </c>
      <c r="FJ223" s="21">
        <v>14</v>
      </c>
      <c r="FK223" s="21"/>
      <c r="FL223" s="21"/>
      <c r="FM223" s="21"/>
      <c r="FN223" s="21"/>
      <c r="FO223" s="24">
        <v>76</v>
      </c>
      <c r="FP223" s="21">
        <v>108</v>
      </c>
      <c r="FQ223" s="21">
        <v>105</v>
      </c>
      <c r="FR223" s="21"/>
      <c r="FS223" s="21"/>
      <c r="FT223" s="21"/>
      <c r="FU223" s="21"/>
      <c r="FV223" s="24">
        <v>0</v>
      </c>
      <c r="FW223" s="21">
        <v>0</v>
      </c>
      <c r="FX223" s="21">
        <v>0</v>
      </c>
      <c r="FY223" s="21"/>
      <c r="FZ223" s="21"/>
      <c r="GA223" s="21"/>
      <c r="GB223" s="21"/>
      <c r="GC223" s="24">
        <v>65</v>
      </c>
      <c r="GD223" s="21">
        <v>45</v>
      </c>
      <c r="GE223" s="21">
        <v>44</v>
      </c>
      <c r="GF223" s="21"/>
      <c r="GG223" s="21"/>
      <c r="GH223" s="21"/>
      <c r="GI223" s="21"/>
      <c r="GJ223" s="24">
        <v>2780</v>
      </c>
      <c r="GK223" s="21">
        <v>2140</v>
      </c>
      <c r="GL223" s="21">
        <v>320</v>
      </c>
      <c r="GM223" s="21"/>
      <c r="GN223" s="21"/>
      <c r="GO223" s="21"/>
      <c r="GP223" s="21"/>
      <c r="GQ223" s="6"/>
      <c r="GR223" s="24">
        <v>10</v>
      </c>
      <c r="GS223" s="21">
        <v>45</v>
      </c>
      <c r="GT223" s="24">
        <v>10</v>
      </c>
      <c r="GU223" s="21">
        <v>45</v>
      </c>
      <c r="GV223" s="24">
        <v>9</v>
      </c>
      <c r="GW223" s="21">
        <v>18</v>
      </c>
      <c r="GX223" s="24"/>
      <c r="GY223" s="21"/>
      <c r="GZ223" s="24"/>
      <c r="HA223" s="21"/>
      <c r="HB223" s="24"/>
      <c r="HC223" s="21"/>
      <c r="HD223" s="24"/>
      <c r="HE223" s="21"/>
      <c r="HF223" s="6"/>
      <c r="HG223" s="21">
        <v>66</v>
      </c>
      <c r="HH223" s="21">
        <v>106</v>
      </c>
      <c r="HI223" s="21">
        <v>163</v>
      </c>
      <c r="HJ223" s="21">
        <v>39</v>
      </c>
      <c r="HK223" s="21">
        <v>2</v>
      </c>
      <c r="HL223" s="21">
        <v>70</v>
      </c>
      <c r="HM223" s="21">
        <v>0.5</v>
      </c>
      <c r="HN223" s="21">
        <v>50</v>
      </c>
      <c r="HO223" s="21">
        <v>34.17</v>
      </c>
      <c r="HP223" s="21">
        <v>22.67</v>
      </c>
      <c r="HQ223" s="21">
        <v>3.11</v>
      </c>
      <c r="HR223" s="21">
        <v>129</v>
      </c>
      <c r="HS223" s="21">
        <v>18.8</v>
      </c>
      <c r="HT223" s="21">
        <v>11</v>
      </c>
      <c r="HU223" s="21">
        <v>12</v>
      </c>
      <c r="HV223" s="6"/>
    </row>
    <row r="224" spans="1:239" ht="15.75" customHeight="1" x14ac:dyDescent="0.3">
      <c r="A224" s="3">
        <v>200</v>
      </c>
      <c r="B224" s="21" t="s">
        <v>635</v>
      </c>
      <c r="C224" s="22">
        <v>41515</v>
      </c>
      <c r="D224" s="22">
        <v>41515</v>
      </c>
      <c r="E224" s="21">
        <f t="shared" si="957"/>
        <v>0</v>
      </c>
      <c r="F224" s="21"/>
      <c r="G224" s="21" t="s">
        <v>440</v>
      </c>
      <c r="H224" s="23">
        <v>29558</v>
      </c>
      <c r="I224" s="21">
        <v>33</v>
      </c>
      <c r="J224" s="21">
        <v>160</v>
      </c>
      <c r="K224" s="21">
        <v>68</v>
      </c>
      <c r="L224" s="21" t="s">
        <v>1598</v>
      </c>
      <c r="M224" s="21">
        <v>46</v>
      </c>
      <c r="N224" s="21">
        <v>37</v>
      </c>
      <c r="O224" s="21">
        <v>5</v>
      </c>
      <c r="P224" s="21" t="s">
        <v>1575</v>
      </c>
      <c r="Q224" s="21">
        <v>1</v>
      </c>
      <c r="R224" s="21">
        <v>24</v>
      </c>
      <c r="S224" s="21" t="s">
        <v>272</v>
      </c>
      <c r="T224" s="21">
        <v>1</v>
      </c>
      <c r="U224" s="21">
        <v>2</v>
      </c>
      <c r="V224" s="21">
        <v>3</v>
      </c>
      <c r="W224" s="21">
        <v>0</v>
      </c>
      <c r="X224" s="6"/>
      <c r="Y224" s="24" t="s">
        <v>513</v>
      </c>
      <c r="Z224" s="21" t="s">
        <v>1599</v>
      </c>
      <c r="AA224" s="25">
        <v>1</v>
      </c>
      <c r="AB224" s="25"/>
      <c r="AC224" s="21" t="s">
        <v>246</v>
      </c>
      <c r="AD224" s="21" t="s">
        <v>479</v>
      </c>
      <c r="AE224" s="21" t="s">
        <v>246</v>
      </c>
      <c r="AF224" s="21" t="s">
        <v>328</v>
      </c>
      <c r="AG224" s="21" t="s">
        <v>249</v>
      </c>
      <c r="AH224" s="21" t="s">
        <v>249</v>
      </c>
      <c r="AI224" s="21" t="s">
        <v>246</v>
      </c>
      <c r="AJ224" s="21" t="s">
        <v>246</v>
      </c>
      <c r="AK224" s="21">
        <v>17.23</v>
      </c>
      <c r="AL224" s="6"/>
      <c r="AM224" s="26" t="s">
        <v>250</v>
      </c>
      <c r="AN224" s="26" t="s">
        <v>274</v>
      </c>
      <c r="AO224" s="27">
        <v>7.23</v>
      </c>
      <c r="AP224" s="21">
        <v>8.85</v>
      </c>
      <c r="AQ224" s="21">
        <v>10.34</v>
      </c>
      <c r="AR224" s="21">
        <v>10.91</v>
      </c>
      <c r="AS224" s="21">
        <v>75</v>
      </c>
      <c r="AT224" s="21">
        <v>39</v>
      </c>
      <c r="AU224" s="21">
        <v>15.1</v>
      </c>
      <c r="AV224" s="21"/>
      <c r="AW224" s="21"/>
      <c r="AX224" s="28">
        <f t="shared" si="992"/>
        <v>0.22406639004149342</v>
      </c>
      <c r="AY224" s="28">
        <f t="shared" si="993"/>
        <v>0.19588968715558774</v>
      </c>
      <c r="AZ224" s="28">
        <f t="shared" si="994"/>
        <v>0.14911544725620107</v>
      </c>
      <c r="BA224" s="28">
        <f t="shared" ref="BA224:BB224" si="1006">LOGEST(AP224:AQ224,AP$5:AQ$5)-1</f>
        <v>0.16836158192090434</v>
      </c>
      <c r="BB224" s="28">
        <f t="shared" si="1006"/>
        <v>5.5125725338491138E-2</v>
      </c>
      <c r="BC224" s="28">
        <f t="shared" si="996"/>
        <v>0.11030102295815292</v>
      </c>
      <c r="BD224" s="28">
        <f t="shared" ref="BD224:BF224" si="1007">((AP224/AO224)*100)-100</f>
        <v>22.406639004149369</v>
      </c>
      <c r="BE224" s="28">
        <f t="shared" si="1007"/>
        <v>16.836158192090394</v>
      </c>
      <c r="BF224" s="28">
        <f t="shared" si="1007"/>
        <v>5.5125725338491378</v>
      </c>
      <c r="BG224" s="28">
        <f t="shared" si="998"/>
        <v>43.015214384508965</v>
      </c>
      <c r="BH224" s="28">
        <f t="shared" si="999"/>
        <v>50.899031811894872</v>
      </c>
      <c r="BI224" s="28">
        <f t="shared" si="1000"/>
        <v>23.276836158192097</v>
      </c>
      <c r="BJ224" s="3">
        <f t="shared" ref="BJ224:BL224" si="1008">AP224-AO224</f>
        <v>1.6199999999999992</v>
      </c>
      <c r="BK224" s="3">
        <f t="shared" si="1008"/>
        <v>1.4900000000000002</v>
      </c>
      <c r="BL224" s="3">
        <f t="shared" si="1008"/>
        <v>0.57000000000000028</v>
      </c>
      <c r="BM224" s="3">
        <f t="shared" si="1002"/>
        <v>3.1099999999999994</v>
      </c>
      <c r="BN224" s="3">
        <f t="shared" si="1003"/>
        <v>3.6799999999999997</v>
      </c>
      <c r="BO224" s="3">
        <f t="shared" si="1004"/>
        <v>2.0600000000000005</v>
      </c>
      <c r="BP224" s="24">
        <v>501.4</v>
      </c>
      <c r="BQ224" s="21">
        <v>370.1</v>
      </c>
      <c r="BR224" s="21">
        <v>311</v>
      </c>
      <c r="BS224" s="21"/>
      <c r="BT224" s="21">
        <v>144.4</v>
      </c>
      <c r="BU224" s="21"/>
      <c r="BV224" s="21"/>
      <c r="BW224" s="24">
        <v>35.1</v>
      </c>
      <c r="BX224" s="21">
        <v>35</v>
      </c>
      <c r="BY224" s="21">
        <v>36.6</v>
      </c>
      <c r="BZ224" s="21">
        <v>37</v>
      </c>
      <c r="CA224" s="21">
        <v>37.1</v>
      </c>
      <c r="CB224" s="21">
        <v>37</v>
      </c>
      <c r="CC224" s="21">
        <v>36</v>
      </c>
      <c r="CD224" s="21"/>
      <c r="CE224" s="21"/>
      <c r="CF224" s="6"/>
      <c r="CG224" s="24" t="s">
        <v>1600</v>
      </c>
      <c r="CH224" s="21"/>
      <c r="CI224" s="21"/>
      <c r="CJ224" s="21"/>
      <c r="CK224" s="21"/>
      <c r="CL224" s="21"/>
      <c r="CM224" s="21"/>
      <c r="CN224" s="24" t="s">
        <v>1601</v>
      </c>
      <c r="CO224" s="21"/>
      <c r="CP224" s="21"/>
      <c r="CQ224" s="21"/>
      <c r="CR224" s="21"/>
      <c r="CS224" s="21"/>
      <c r="CT224" s="21"/>
      <c r="CU224" s="24">
        <v>1</v>
      </c>
      <c r="CV224" s="21"/>
      <c r="CW224" s="21"/>
      <c r="CX224" s="21"/>
      <c r="CY224" s="21"/>
      <c r="CZ224" s="21"/>
      <c r="DA224" s="21"/>
      <c r="DB224" s="24" t="s">
        <v>735</v>
      </c>
      <c r="DC224" s="21"/>
      <c r="DD224" s="21"/>
      <c r="DE224" s="21"/>
      <c r="DF224" s="21"/>
      <c r="DG224" s="21"/>
      <c r="DH224" s="21"/>
      <c r="DI224" s="24" t="s">
        <v>606</v>
      </c>
      <c r="DJ224" s="21" t="s">
        <v>1211</v>
      </c>
      <c r="DK224" s="21" t="s">
        <v>1211</v>
      </c>
      <c r="DL224" s="21" t="s">
        <v>1211</v>
      </c>
      <c r="DM224" s="21" t="s">
        <v>606</v>
      </c>
      <c r="DN224" s="21"/>
      <c r="DO224" s="21"/>
      <c r="DP224" s="26"/>
      <c r="DQ224" s="6"/>
      <c r="DR224" s="24">
        <v>395.6</v>
      </c>
      <c r="DS224" s="21">
        <v>143.6</v>
      </c>
      <c r="DT224" s="21">
        <v>163</v>
      </c>
      <c r="DU224" s="21">
        <v>155</v>
      </c>
      <c r="DV224" s="21">
        <v>155</v>
      </c>
      <c r="DW224" s="21"/>
      <c r="DX224" s="21"/>
      <c r="DY224" s="24">
        <v>0.1</v>
      </c>
      <c r="DZ224" s="21">
        <v>0.3</v>
      </c>
      <c r="EA224" s="21">
        <v>0.35</v>
      </c>
      <c r="EB224" s="21">
        <v>0.3</v>
      </c>
      <c r="EC224" s="21">
        <v>0.3</v>
      </c>
      <c r="ED224" s="21"/>
      <c r="EE224" s="21"/>
      <c r="EF224" s="78">
        <f t="shared" ref="EF224:EJ224" si="1009">DR224/DY224</f>
        <v>3956</v>
      </c>
      <c r="EG224" s="79">
        <f t="shared" si="1009"/>
        <v>478.66666666666669</v>
      </c>
      <c r="EH224" s="79">
        <f t="shared" si="1009"/>
        <v>465.71428571428572</v>
      </c>
      <c r="EI224" s="79">
        <f t="shared" si="1009"/>
        <v>516.66666666666674</v>
      </c>
      <c r="EJ224" s="79">
        <f t="shared" si="1009"/>
        <v>516.66666666666674</v>
      </c>
      <c r="EK224" s="79"/>
      <c r="EL224" s="79"/>
      <c r="EM224" s="24">
        <v>0</v>
      </c>
      <c r="EN224" s="21">
        <v>1</v>
      </c>
      <c r="EO224" s="21">
        <v>1</v>
      </c>
      <c r="EP224" s="21">
        <v>0</v>
      </c>
      <c r="EQ224" s="21">
        <v>0</v>
      </c>
      <c r="ER224" s="21"/>
      <c r="ES224" s="21"/>
      <c r="ET224" s="24">
        <v>237</v>
      </c>
      <c r="EU224" s="21">
        <v>250</v>
      </c>
      <c r="EV224" s="21">
        <v>190</v>
      </c>
      <c r="EW224" s="21">
        <v>166</v>
      </c>
      <c r="EX224" s="21">
        <v>169</v>
      </c>
      <c r="EY224" s="21"/>
      <c r="EZ224" s="21"/>
      <c r="FA224" s="24">
        <v>6.8</v>
      </c>
      <c r="FB224" s="21">
        <v>6.8</v>
      </c>
      <c r="FC224" s="21">
        <v>6</v>
      </c>
      <c r="FD224" s="21">
        <v>15.3</v>
      </c>
      <c r="FE224" s="21">
        <v>11.5</v>
      </c>
      <c r="FF224" s="21"/>
      <c r="FG224" s="21"/>
      <c r="FH224" s="24">
        <v>15</v>
      </c>
      <c r="FI224" s="21">
        <v>15</v>
      </c>
      <c r="FJ224" s="21">
        <v>14</v>
      </c>
      <c r="FK224" s="21">
        <v>15</v>
      </c>
      <c r="FL224" s="21">
        <v>15</v>
      </c>
      <c r="FM224" s="21"/>
      <c r="FN224" s="21"/>
      <c r="FO224" s="24">
        <v>68</v>
      </c>
      <c r="FP224" s="21">
        <v>71</v>
      </c>
      <c r="FQ224" s="21">
        <v>94</v>
      </c>
      <c r="FR224" s="21">
        <v>85</v>
      </c>
      <c r="FS224" s="21">
        <v>81</v>
      </c>
      <c r="FT224" s="21"/>
      <c r="FU224" s="21"/>
      <c r="FV224" s="24">
        <v>0</v>
      </c>
      <c r="FW224" s="21" t="s">
        <v>1465</v>
      </c>
      <c r="FX224" s="21" t="s">
        <v>859</v>
      </c>
      <c r="FY224" s="21">
        <v>0</v>
      </c>
      <c r="FZ224" s="21">
        <v>0</v>
      </c>
      <c r="GA224" s="21"/>
      <c r="GB224" s="21"/>
      <c r="GC224" s="24">
        <v>85</v>
      </c>
      <c r="GD224" s="21">
        <v>51</v>
      </c>
      <c r="GE224" s="21">
        <v>39</v>
      </c>
      <c r="GF224" s="21">
        <v>38</v>
      </c>
      <c r="GG224" s="21">
        <v>31</v>
      </c>
      <c r="GH224" s="21"/>
      <c r="GI224" s="21"/>
      <c r="GJ224" s="24">
        <v>1590</v>
      </c>
      <c r="GK224" s="21">
        <v>1280</v>
      </c>
      <c r="GL224" s="21">
        <v>1360</v>
      </c>
      <c r="GM224" s="21">
        <v>1250</v>
      </c>
      <c r="GN224" s="21">
        <v>1200</v>
      </c>
      <c r="GO224" s="21"/>
      <c r="GP224" s="21"/>
      <c r="GQ224" s="6"/>
      <c r="GR224" s="24">
        <v>9</v>
      </c>
      <c r="GS224" s="21">
        <v>18</v>
      </c>
      <c r="GT224" s="24">
        <v>10</v>
      </c>
      <c r="GU224" s="21">
        <v>45</v>
      </c>
      <c r="GV224" s="24">
        <v>11</v>
      </c>
      <c r="GW224" s="21">
        <v>45</v>
      </c>
      <c r="GX224" s="24">
        <v>8</v>
      </c>
      <c r="GY224" s="21">
        <v>18</v>
      </c>
      <c r="GZ224" s="24">
        <v>7</v>
      </c>
      <c r="HA224" s="21">
        <v>18</v>
      </c>
      <c r="HB224" s="24"/>
      <c r="HC224" s="21"/>
      <c r="HD224" s="24"/>
      <c r="HE224" s="21"/>
      <c r="HF224" s="6"/>
      <c r="HG224" s="21">
        <v>33</v>
      </c>
      <c r="HH224" s="21">
        <v>144</v>
      </c>
      <c r="HI224" s="21">
        <v>74</v>
      </c>
      <c r="HJ224" s="21">
        <v>37.5</v>
      </c>
      <c r="HK224" s="21">
        <v>1</v>
      </c>
      <c r="HL224" s="21">
        <v>395.6</v>
      </c>
      <c r="HM224" s="21">
        <v>0.6</v>
      </c>
      <c r="HN224" s="21">
        <v>25</v>
      </c>
      <c r="HO224" s="21">
        <v>30.25</v>
      </c>
      <c r="HP224" s="21">
        <v>1.24</v>
      </c>
      <c r="HQ224" s="21">
        <v>2.95</v>
      </c>
      <c r="HR224" s="21">
        <v>135.6</v>
      </c>
      <c r="HS224" s="21">
        <v>15.2</v>
      </c>
      <c r="HT224" s="21">
        <v>7.4</v>
      </c>
      <c r="HU224" s="21">
        <v>15</v>
      </c>
      <c r="HV224" s="6"/>
    </row>
    <row r="225" spans="1:239" ht="15.75" customHeight="1" x14ac:dyDescent="0.3">
      <c r="A225" s="86"/>
      <c r="B225" s="86"/>
      <c r="C225" s="94"/>
      <c r="D225" s="94"/>
      <c r="E225" s="14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95"/>
      <c r="Y225" s="86"/>
      <c r="Z225" s="86"/>
      <c r="AA225" s="86"/>
      <c r="AB225" s="86"/>
      <c r="AC225" s="86"/>
      <c r="AD225" s="86"/>
      <c r="AE225" s="86"/>
      <c r="AF225" s="86"/>
      <c r="AG225" s="86"/>
      <c r="AH225" s="86"/>
      <c r="AI225" s="86"/>
      <c r="AJ225" s="86"/>
      <c r="AK225" s="86"/>
      <c r="AL225" s="95"/>
      <c r="AM225" s="86"/>
      <c r="AN225" s="86"/>
      <c r="AX225" s="36"/>
      <c r="AY225" s="36"/>
      <c r="AZ225" s="36"/>
      <c r="BA225" s="36"/>
      <c r="BB225" s="36"/>
      <c r="BC225" s="36"/>
      <c r="BD225" s="36"/>
      <c r="BE225" s="36"/>
      <c r="BF225" s="36"/>
      <c r="BG225" s="36"/>
      <c r="BH225" s="36"/>
      <c r="BI225" s="36"/>
      <c r="BJ225" s="14"/>
      <c r="BK225" s="14"/>
      <c r="BL225" s="14"/>
      <c r="BM225" s="14"/>
      <c r="BN225" s="14"/>
      <c r="BO225" s="14"/>
      <c r="BP225" s="14"/>
      <c r="BQ225" s="86"/>
      <c r="BR225" s="86"/>
      <c r="BS225" s="86"/>
      <c r="BT225" s="86"/>
      <c r="BU225" s="86"/>
      <c r="BV225" s="86"/>
      <c r="BW225" s="86"/>
      <c r="BX225" s="86"/>
      <c r="BY225" s="86"/>
      <c r="BZ225" s="86"/>
      <c r="CA225" s="86"/>
      <c r="CB225" s="86"/>
      <c r="CC225" s="86"/>
      <c r="CD225" s="86"/>
      <c r="CE225" s="86"/>
      <c r="CF225" s="95"/>
      <c r="CG225" s="86"/>
      <c r="CH225" s="86"/>
      <c r="CI225" s="86"/>
      <c r="CJ225" s="86"/>
      <c r="CK225" s="86"/>
      <c r="CL225" s="86"/>
      <c r="CM225" s="86"/>
      <c r="CN225" s="86"/>
      <c r="CO225" s="86"/>
      <c r="CP225" s="86"/>
      <c r="CQ225" s="86"/>
      <c r="CR225" s="86"/>
      <c r="CS225" s="86"/>
      <c r="CT225" s="86"/>
      <c r="CU225" s="86"/>
      <c r="CV225" s="86"/>
      <c r="CW225" s="86"/>
      <c r="CX225" s="86"/>
      <c r="CY225" s="86"/>
      <c r="CZ225" s="86"/>
      <c r="DA225" s="86"/>
      <c r="DB225" s="86"/>
      <c r="DC225" s="86"/>
      <c r="DD225" s="86"/>
      <c r="DE225" s="86"/>
      <c r="DF225" s="86"/>
      <c r="DG225" s="86"/>
      <c r="DH225" s="86"/>
      <c r="DI225" s="86"/>
      <c r="DJ225" s="86"/>
      <c r="DK225" s="86"/>
      <c r="DL225" s="86"/>
      <c r="DM225" s="86"/>
      <c r="DN225" s="86"/>
      <c r="DO225" s="86"/>
      <c r="DP225" s="86"/>
      <c r="DQ225" s="95"/>
      <c r="DR225" s="86"/>
      <c r="DS225" s="86"/>
      <c r="DT225" s="86"/>
      <c r="DU225" s="86"/>
      <c r="DV225" s="86"/>
      <c r="DW225" s="86"/>
      <c r="DX225" s="86"/>
      <c r="DY225" s="86"/>
      <c r="DZ225" s="86"/>
      <c r="EA225" s="86"/>
      <c r="EB225" s="86"/>
      <c r="EC225" s="86"/>
      <c r="ED225" s="86"/>
      <c r="EE225" s="86"/>
      <c r="EF225" s="96"/>
      <c r="EG225" s="96"/>
      <c r="EH225" s="96"/>
      <c r="EI225" s="96"/>
      <c r="EJ225" s="96"/>
      <c r="EK225" s="96"/>
      <c r="EL225" s="96"/>
      <c r="EM225" s="86"/>
      <c r="EN225" s="86"/>
      <c r="EO225" s="86"/>
      <c r="EP225" s="86"/>
      <c r="EQ225" s="86"/>
      <c r="ER225" s="86"/>
      <c r="ES225" s="86"/>
      <c r="ET225" s="86"/>
      <c r="EU225" s="86"/>
      <c r="EV225" s="86"/>
      <c r="EW225" s="86"/>
      <c r="EX225" s="86"/>
      <c r="EY225" s="86"/>
      <c r="EZ225" s="86"/>
      <c r="FA225" s="86"/>
      <c r="FB225" s="86"/>
      <c r="FC225" s="86"/>
      <c r="FD225" s="86"/>
      <c r="FE225" s="86"/>
      <c r="FF225" s="86"/>
      <c r="FG225" s="86"/>
      <c r="FH225" s="86"/>
      <c r="FI225" s="86"/>
      <c r="FJ225" s="86"/>
      <c r="FK225" s="86"/>
      <c r="FL225" s="86"/>
      <c r="FM225" s="86"/>
      <c r="FN225" s="86"/>
      <c r="FO225" s="86"/>
      <c r="FP225" s="86"/>
      <c r="FQ225" s="86"/>
      <c r="FR225" s="86"/>
      <c r="FS225" s="86"/>
      <c r="FT225" s="86"/>
      <c r="FU225" s="86"/>
      <c r="FV225" s="86"/>
      <c r="FW225" s="86"/>
      <c r="FX225" s="86"/>
      <c r="FY225" s="86"/>
      <c r="FZ225" s="86"/>
      <c r="GA225" s="86"/>
      <c r="GB225" s="86"/>
      <c r="GC225" s="86"/>
      <c r="GD225" s="86"/>
      <c r="GE225" s="86"/>
      <c r="GF225" s="86"/>
      <c r="GG225" s="86"/>
      <c r="GH225" s="86"/>
      <c r="GI225" s="86"/>
      <c r="GJ225" s="86"/>
      <c r="GK225" s="86"/>
      <c r="GL225" s="86"/>
      <c r="GM225" s="86"/>
      <c r="GN225" s="86"/>
      <c r="GO225" s="86"/>
      <c r="GP225" s="86"/>
      <c r="GQ225" s="95"/>
      <c r="GR225" s="86"/>
      <c r="GS225" s="86"/>
      <c r="GT225" s="86"/>
      <c r="GU225" s="86"/>
      <c r="GV225" s="86"/>
      <c r="GW225" s="86"/>
      <c r="GX225" s="86"/>
      <c r="GY225" s="86"/>
      <c r="GZ225" s="86"/>
      <c r="HA225" s="86"/>
      <c r="HB225" s="86"/>
      <c r="HC225" s="86"/>
      <c r="HD225" s="86"/>
      <c r="HE225" s="86"/>
      <c r="HF225" s="95"/>
      <c r="HG225" s="86"/>
      <c r="HH225" s="86"/>
      <c r="HI225" s="86"/>
      <c r="HJ225" s="86"/>
      <c r="HK225" s="86"/>
      <c r="HL225" s="86"/>
      <c r="HM225" s="86"/>
      <c r="HN225" s="86"/>
      <c r="HO225" s="86"/>
      <c r="HP225" s="86"/>
      <c r="HQ225" s="86"/>
      <c r="HR225" s="86"/>
      <c r="HS225" s="86"/>
      <c r="HT225" s="86"/>
      <c r="HU225" s="86"/>
      <c r="HV225" s="95"/>
      <c r="HW225" s="92"/>
      <c r="HX225" s="92"/>
      <c r="HY225" s="92"/>
      <c r="HZ225" s="92"/>
      <c r="IA225" s="92"/>
      <c r="IB225" s="92"/>
      <c r="IC225" s="92"/>
      <c r="ID225" s="92"/>
      <c r="IE225" s="92"/>
    </row>
    <row r="226" spans="1:239" ht="15.75" customHeight="1" x14ac:dyDescent="0.3">
      <c r="A226" s="3">
        <v>201</v>
      </c>
      <c r="B226" s="21" t="s">
        <v>874</v>
      </c>
      <c r="C226" s="22">
        <v>41513</v>
      </c>
      <c r="D226" s="22">
        <v>41513</v>
      </c>
      <c r="E226" s="21">
        <f t="shared" ref="E226:E235" si="1010">D226-C226</f>
        <v>0</v>
      </c>
      <c r="F226" s="21"/>
      <c r="G226" s="21" t="s">
        <v>432</v>
      </c>
      <c r="H226" s="23">
        <v>17359</v>
      </c>
      <c r="I226" s="21">
        <v>66</v>
      </c>
      <c r="J226" s="21">
        <v>165</v>
      </c>
      <c r="K226" s="21">
        <v>100</v>
      </c>
      <c r="L226" s="21" t="s">
        <v>1602</v>
      </c>
      <c r="M226" s="21">
        <v>78</v>
      </c>
      <c r="N226" s="21">
        <v>91.2</v>
      </c>
      <c r="O226" s="21">
        <v>7</v>
      </c>
      <c r="P226" s="21" t="s">
        <v>547</v>
      </c>
      <c r="Q226" s="21">
        <v>1</v>
      </c>
      <c r="R226" s="21">
        <v>16</v>
      </c>
      <c r="S226" s="21" t="s">
        <v>272</v>
      </c>
      <c r="T226" s="21">
        <v>1</v>
      </c>
      <c r="U226" s="21">
        <v>0</v>
      </c>
      <c r="V226" s="21">
        <v>3</v>
      </c>
      <c r="W226" s="21">
        <v>0</v>
      </c>
      <c r="X226" s="6"/>
      <c r="Y226" s="24" t="s">
        <v>884</v>
      </c>
      <c r="Z226" s="21" t="s">
        <v>956</v>
      </c>
      <c r="AA226" s="25">
        <v>1</v>
      </c>
      <c r="AB226" s="25"/>
      <c r="AC226" s="21" t="s">
        <v>249</v>
      </c>
      <c r="AD226" s="21"/>
      <c r="AE226" s="21" t="s">
        <v>249</v>
      </c>
      <c r="AF226" s="21"/>
      <c r="AG226" s="21" t="s">
        <v>249</v>
      </c>
      <c r="AH226" s="21" t="s">
        <v>246</v>
      </c>
      <c r="AI226" s="21" t="s">
        <v>246</v>
      </c>
      <c r="AJ226" s="21" t="s">
        <v>246</v>
      </c>
      <c r="AK226" s="21">
        <v>85.71</v>
      </c>
      <c r="AL226" s="6"/>
      <c r="AM226" s="26" t="s">
        <v>250</v>
      </c>
      <c r="AN226" s="26" t="s">
        <v>274</v>
      </c>
      <c r="AO226" s="27">
        <v>85.71</v>
      </c>
      <c r="AP226" s="21">
        <v>57.09</v>
      </c>
      <c r="AQ226" s="21">
        <v>49.49</v>
      </c>
      <c r="AR226" s="21">
        <v>31.6</v>
      </c>
      <c r="AS226" s="21">
        <v>21.27</v>
      </c>
      <c r="AT226" s="21">
        <v>8.89</v>
      </c>
      <c r="AU226" s="21">
        <v>3.86</v>
      </c>
      <c r="AV226" s="21">
        <v>2.57</v>
      </c>
      <c r="AW226" s="21">
        <v>1.45</v>
      </c>
      <c r="AX226" s="28">
        <f t="shared" ref="AX226:AX235" si="1011">LOGEST(AO226:AP226,AO$5:AP$5)-1</f>
        <v>-0.33391669583479133</v>
      </c>
      <c r="AY226" s="28">
        <f t="shared" ref="AY226:AY235" si="1012">LOGEST(AO226:AQ226,AO$5:AQ$5)-1</f>
        <v>-0.24012356008129143</v>
      </c>
      <c r="AZ226" s="28">
        <f t="shared" ref="AZ226:AZ235" si="1013">LOGEST(AO226:AR226,AO$5:AR$5)-1</f>
        <v>-0.26921030049372263</v>
      </c>
      <c r="BA226" s="28">
        <f t="shared" ref="BA226:BB226" si="1014">LOGEST(AP226:AQ226,AP$5:AQ$5)-1</f>
        <v>-0.13312313890348593</v>
      </c>
      <c r="BB226" s="28">
        <f t="shared" si="1014"/>
        <v>-0.36148716912507595</v>
      </c>
      <c r="BC226" s="28">
        <f t="shared" ref="BC226:BC235" si="1015">LOGEST(AP226:AR226,AP$5:AR$5)-1</f>
        <v>-0.25601613014884284</v>
      </c>
      <c r="BD226" s="28">
        <f t="shared" ref="BD226:BF226" si="1016">((AP226/AO226)*100)-100</f>
        <v>-33.391669583479171</v>
      </c>
      <c r="BE226" s="28">
        <f t="shared" si="1016"/>
        <v>-13.312313890348577</v>
      </c>
      <c r="BF226" s="28">
        <f t="shared" si="1016"/>
        <v>-36.148716912507574</v>
      </c>
      <c r="BG226" s="28">
        <f t="shared" ref="BG226:BG235" si="1017">((AQ226/AO226)*100)-100</f>
        <v>-42.258779605646943</v>
      </c>
      <c r="BH226" s="28">
        <f t="shared" ref="BH226:BH235" si="1018">((AR226/AO226)*100)-100</f>
        <v>-63.131489907828723</v>
      </c>
      <c r="BI226" s="28">
        <f t="shared" ref="BI226:BI235" si="1019">((AR226/AP226)*100)-100</f>
        <v>-44.648800140129616</v>
      </c>
      <c r="BJ226" s="3">
        <f t="shared" ref="BJ226:BL226" si="1020">AP226-AO226</f>
        <v>-28.61999999999999</v>
      </c>
      <c r="BK226" s="3">
        <f t="shared" si="1020"/>
        <v>-7.6000000000000014</v>
      </c>
      <c r="BL226" s="3">
        <f t="shared" si="1020"/>
        <v>-17.89</v>
      </c>
      <c r="BM226" s="3">
        <f t="shared" ref="BM226:BM235" si="1021">AQ226-AO226</f>
        <v>-36.219999999999992</v>
      </c>
      <c r="BN226" s="3">
        <f t="shared" ref="BN226:BN235" si="1022">AR226-AO226</f>
        <v>-54.109999999999992</v>
      </c>
      <c r="BO226" s="3">
        <f t="shared" ref="BO226:BO235" si="1023">AR226-AP226</f>
        <v>-25.490000000000002</v>
      </c>
      <c r="BP226" s="24"/>
      <c r="BQ226" s="21"/>
      <c r="BR226" s="21">
        <v>180.7</v>
      </c>
      <c r="BS226" s="21">
        <v>102.8</v>
      </c>
      <c r="BT226" s="21">
        <v>77.5</v>
      </c>
      <c r="BU226" s="21">
        <v>65</v>
      </c>
      <c r="BV226" s="21">
        <v>51.1</v>
      </c>
      <c r="BW226" s="24">
        <v>36</v>
      </c>
      <c r="BX226" s="21">
        <v>37.4</v>
      </c>
      <c r="BY226" s="21">
        <v>36.9</v>
      </c>
      <c r="BZ226" s="21">
        <v>36</v>
      </c>
      <c r="CA226" s="21">
        <v>36</v>
      </c>
      <c r="CB226" s="21">
        <v>36</v>
      </c>
      <c r="CC226" s="21">
        <v>36.1</v>
      </c>
      <c r="CD226" s="21">
        <v>36.9</v>
      </c>
      <c r="CE226" s="21">
        <v>36</v>
      </c>
      <c r="CF226" s="6"/>
      <c r="CG226" s="24" t="s">
        <v>1603</v>
      </c>
      <c r="CH226" s="21" t="s">
        <v>316</v>
      </c>
      <c r="CI226" s="21"/>
      <c r="CJ226" s="21" t="s">
        <v>1025</v>
      </c>
      <c r="CK226" s="21"/>
      <c r="CL226" s="21"/>
      <c r="CM226" s="21"/>
      <c r="CN226" s="24" t="s">
        <v>1604</v>
      </c>
      <c r="CO226" s="21" t="s">
        <v>331</v>
      </c>
      <c r="CP226" s="21"/>
      <c r="CQ226" s="21" t="s">
        <v>331</v>
      </c>
      <c r="CR226" s="21"/>
      <c r="CS226" s="21"/>
      <c r="CT226" s="21"/>
      <c r="CU226" s="24">
        <v>1</v>
      </c>
      <c r="CV226" s="21">
        <v>1</v>
      </c>
      <c r="CW226" s="21"/>
      <c r="CX226" s="21">
        <v>2</v>
      </c>
      <c r="CY226" s="21"/>
      <c r="CZ226" s="21"/>
      <c r="DA226" s="21"/>
      <c r="DB226" s="24" t="s">
        <v>1605</v>
      </c>
      <c r="DC226" s="21" t="s">
        <v>331</v>
      </c>
      <c r="DD226" s="21"/>
      <c r="DE226" s="21" t="s">
        <v>331</v>
      </c>
      <c r="DF226" s="21"/>
      <c r="DG226" s="21"/>
      <c r="DH226" s="21"/>
      <c r="DI226" s="24" t="s">
        <v>255</v>
      </c>
      <c r="DJ226" s="21" t="s">
        <v>255</v>
      </c>
      <c r="DK226" s="21" t="s">
        <v>255</v>
      </c>
      <c r="DL226" s="21" t="s">
        <v>255</v>
      </c>
      <c r="DM226" s="21" t="s">
        <v>255</v>
      </c>
      <c r="DN226" s="21" t="s">
        <v>1606</v>
      </c>
      <c r="DO226" s="21" t="s">
        <v>1606</v>
      </c>
      <c r="DP226" s="26"/>
      <c r="DQ226" s="6"/>
      <c r="DR226" s="24">
        <v>226</v>
      </c>
      <c r="DS226" s="21">
        <v>146.1</v>
      </c>
      <c r="DT226" s="21">
        <v>156</v>
      </c>
      <c r="DU226" s="21">
        <v>156</v>
      </c>
      <c r="DV226" s="21">
        <v>115.7</v>
      </c>
      <c r="DW226" s="21">
        <v>115.7</v>
      </c>
      <c r="DX226" s="21">
        <v>115.7</v>
      </c>
      <c r="DY226" s="24">
        <v>0.35</v>
      </c>
      <c r="DZ226" s="21">
        <v>0.35</v>
      </c>
      <c r="EA226" s="21">
        <v>0.35</v>
      </c>
      <c r="EB226" s="21">
        <v>0.3</v>
      </c>
      <c r="EC226" s="21">
        <v>0.3</v>
      </c>
      <c r="ED226" s="21">
        <v>0.3</v>
      </c>
      <c r="EE226" s="21">
        <v>0.3</v>
      </c>
      <c r="EF226" s="78">
        <f t="shared" ref="EF226:EL226" si="1024">DR226/DY226</f>
        <v>645.71428571428578</v>
      </c>
      <c r="EG226" s="79">
        <f t="shared" si="1024"/>
        <v>417.42857142857144</v>
      </c>
      <c r="EH226" s="79">
        <f t="shared" si="1024"/>
        <v>445.71428571428572</v>
      </c>
      <c r="EI226" s="79">
        <f t="shared" si="1024"/>
        <v>520</v>
      </c>
      <c r="EJ226" s="79">
        <f t="shared" si="1024"/>
        <v>385.66666666666669</v>
      </c>
      <c r="EK226" s="79">
        <f t="shared" si="1024"/>
        <v>385.66666666666669</v>
      </c>
      <c r="EL226" s="79">
        <f t="shared" si="1024"/>
        <v>385.66666666666669</v>
      </c>
      <c r="EM226" s="24">
        <v>0</v>
      </c>
      <c r="EN226" s="21">
        <v>0</v>
      </c>
      <c r="EO226" s="21">
        <v>0</v>
      </c>
      <c r="EP226" s="21">
        <v>0</v>
      </c>
      <c r="EQ226" s="21">
        <v>0</v>
      </c>
      <c r="ER226" s="21">
        <v>0</v>
      </c>
      <c r="ES226" s="21">
        <v>0</v>
      </c>
      <c r="ET226" s="24">
        <v>144</v>
      </c>
      <c r="EU226" s="21">
        <v>210</v>
      </c>
      <c r="EV226" s="21">
        <v>171</v>
      </c>
      <c r="EW226" s="21">
        <v>168</v>
      </c>
      <c r="EX226" s="21">
        <v>170</v>
      </c>
      <c r="EY226" s="21">
        <v>189</v>
      </c>
      <c r="EZ226" s="21">
        <v>200</v>
      </c>
      <c r="FA226" s="24">
        <v>16</v>
      </c>
      <c r="FB226" s="21">
        <v>31.7</v>
      </c>
      <c r="FC226" s="21">
        <v>31.7</v>
      </c>
      <c r="FD226" s="21">
        <v>29.1</v>
      </c>
      <c r="FE226" s="21">
        <v>28.8</v>
      </c>
      <c r="FF226" s="21">
        <v>22</v>
      </c>
      <c r="FG226" s="21">
        <v>17.7</v>
      </c>
      <c r="FH226" s="24">
        <v>7</v>
      </c>
      <c r="FI226" s="21">
        <v>13</v>
      </c>
      <c r="FJ226" s="21">
        <v>13</v>
      </c>
      <c r="FK226" s="21">
        <v>13</v>
      </c>
      <c r="FL226" s="21">
        <v>14</v>
      </c>
      <c r="FM226" s="21">
        <v>15</v>
      </c>
      <c r="FN226" s="21">
        <v>15</v>
      </c>
      <c r="FO226" s="24">
        <v>79</v>
      </c>
      <c r="FP226" s="21">
        <v>75</v>
      </c>
      <c r="FQ226" s="21">
        <v>79</v>
      </c>
      <c r="FR226" s="21">
        <v>88</v>
      </c>
      <c r="FS226" s="21">
        <v>91</v>
      </c>
      <c r="FT226" s="21">
        <v>127</v>
      </c>
      <c r="FU226" s="21">
        <v>107</v>
      </c>
      <c r="FV226" s="24" t="s">
        <v>1458</v>
      </c>
      <c r="FW226" s="21" t="s">
        <v>1194</v>
      </c>
      <c r="FX226" s="21" t="s">
        <v>804</v>
      </c>
      <c r="FY226" s="21">
        <v>0</v>
      </c>
      <c r="FZ226" s="21">
        <v>0</v>
      </c>
      <c r="GA226" s="21">
        <v>0</v>
      </c>
      <c r="GB226" s="21">
        <v>0</v>
      </c>
      <c r="GC226" s="24">
        <v>456</v>
      </c>
      <c r="GD226" s="21">
        <v>365</v>
      </c>
      <c r="GE226" s="21">
        <v>329</v>
      </c>
      <c r="GF226" s="21">
        <v>230</v>
      </c>
      <c r="GG226" s="21">
        <v>136</v>
      </c>
      <c r="GH226" s="21">
        <v>79</v>
      </c>
      <c r="GI226" s="21">
        <v>47</v>
      </c>
      <c r="GJ226" s="24">
        <v>886</v>
      </c>
      <c r="GK226" s="21">
        <v>2300</v>
      </c>
      <c r="GL226" s="21">
        <v>1740</v>
      </c>
      <c r="GM226" s="21">
        <v>3110</v>
      </c>
      <c r="GN226" s="21">
        <v>2440</v>
      </c>
      <c r="GO226" s="21">
        <v>1680</v>
      </c>
      <c r="GP226" s="21">
        <v>620</v>
      </c>
      <c r="GQ226" s="6"/>
      <c r="GR226" s="24">
        <v>15</v>
      </c>
      <c r="GS226" s="21">
        <v>80</v>
      </c>
      <c r="GT226" s="24">
        <v>12</v>
      </c>
      <c r="GU226" s="21">
        <v>45</v>
      </c>
      <c r="GV226" s="24">
        <v>12</v>
      </c>
      <c r="GW226" s="21">
        <v>45</v>
      </c>
      <c r="GX226" s="24">
        <v>9</v>
      </c>
      <c r="GY226" s="21">
        <v>18</v>
      </c>
      <c r="GZ226" s="24">
        <v>10</v>
      </c>
      <c r="HA226" s="21">
        <v>45</v>
      </c>
      <c r="HB226" s="24">
        <v>9</v>
      </c>
      <c r="HC226" s="21">
        <v>18</v>
      </c>
      <c r="HD226" s="24">
        <v>9</v>
      </c>
      <c r="HE226" s="21">
        <v>18</v>
      </c>
      <c r="HF226" s="6"/>
      <c r="HG226" s="21">
        <v>66</v>
      </c>
      <c r="HH226" s="21">
        <v>69</v>
      </c>
      <c r="HI226" s="21">
        <v>65</v>
      </c>
      <c r="HJ226" s="21">
        <v>37.5</v>
      </c>
      <c r="HK226" s="21">
        <v>2</v>
      </c>
      <c r="HL226" s="21">
        <v>109.5</v>
      </c>
      <c r="HM226" s="21">
        <v>0.35</v>
      </c>
      <c r="HN226" s="21">
        <v>0</v>
      </c>
      <c r="HO226" s="21">
        <v>83.47</v>
      </c>
      <c r="HP226" s="21">
        <v>9</v>
      </c>
      <c r="HQ226" s="21">
        <v>2.62</v>
      </c>
      <c r="HR226" s="21">
        <v>129.4</v>
      </c>
      <c r="HS226" s="21">
        <v>19</v>
      </c>
      <c r="HT226" s="21">
        <v>31.7</v>
      </c>
      <c r="HU226" s="21">
        <v>7</v>
      </c>
      <c r="HV226" s="6"/>
    </row>
    <row r="227" spans="1:239" ht="15.75" customHeight="1" x14ac:dyDescent="0.3">
      <c r="A227" s="3">
        <v>202</v>
      </c>
      <c r="B227" s="21" t="s">
        <v>874</v>
      </c>
      <c r="C227" s="22">
        <v>41516</v>
      </c>
      <c r="D227" s="22">
        <v>41516</v>
      </c>
      <c r="E227" s="21">
        <f t="shared" si="1010"/>
        <v>0</v>
      </c>
      <c r="F227" s="21"/>
      <c r="G227" s="21" t="s">
        <v>989</v>
      </c>
      <c r="H227" s="23">
        <v>20237</v>
      </c>
      <c r="I227" s="21">
        <v>58</v>
      </c>
      <c r="J227" s="21">
        <v>180</v>
      </c>
      <c r="K227" s="21">
        <v>60</v>
      </c>
      <c r="L227" s="21" t="s">
        <v>1607</v>
      </c>
      <c r="M227" s="21">
        <v>79</v>
      </c>
      <c r="N227" s="21">
        <v>91.9</v>
      </c>
      <c r="O227" s="21">
        <v>6</v>
      </c>
      <c r="P227" s="21" t="s">
        <v>548</v>
      </c>
      <c r="Q227" s="21">
        <v>2</v>
      </c>
      <c r="R227" s="21">
        <v>6</v>
      </c>
      <c r="S227" s="21" t="s">
        <v>548</v>
      </c>
      <c r="T227" s="21">
        <v>2</v>
      </c>
      <c r="U227" s="21">
        <v>5</v>
      </c>
      <c r="V227" s="21">
        <v>6</v>
      </c>
      <c r="W227" s="21">
        <v>0</v>
      </c>
      <c r="X227" s="6"/>
      <c r="Y227" s="24" t="s">
        <v>884</v>
      </c>
      <c r="Z227" s="21" t="s">
        <v>1608</v>
      </c>
      <c r="AA227" s="25">
        <v>2</v>
      </c>
      <c r="AB227" s="25" t="s">
        <v>1010</v>
      </c>
      <c r="AC227" s="21" t="s">
        <v>246</v>
      </c>
      <c r="AD227" s="21" t="s">
        <v>479</v>
      </c>
      <c r="AE227" s="21" t="s">
        <v>246</v>
      </c>
      <c r="AF227" s="21" t="s">
        <v>328</v>
      </c>
      <c r="AG227" s="21" t="s">
        <v>246</v>
      </c>
      <c r="AH227" s="21" t="s">
        <v>246</v>
      </c>
      <c r="AI227" s="21" t="s">
        <v>246</v>
      </c>
      <c r="AJ227" s="21" t="s">
        <v>246</v>
      </c>
      <c r="AK227" s="21">
        <v>2.29</v>
      </c>
      <c r="AL227" s="6"/>
      <c r="AM227" s="26" t="s">
        <v>250</v>
      </c>
      <c r="AN227" s="26" t="s">
        <v>251</v>
      </c>
      <c r="AO227" s="27">
        <v>8.2899999999999991</v>
      </c>
      <c r="AP227" s="21">
        <v>9.5399999999999991</v>
      </c>
      <c r="AQ227" s="21">
        <v>15.67</v>
      </c>
      <c r="AR227" s="21">
        <v>14.48</v>
      </c>
      <c r="AS227" s="21">
        <v>7.41</v>
      </c>
      <c r="AT227" s="21">
        <v>3.23</v>
      </c>
      <c r="AU227" s="21">
        <v>1.67</v>
      </c>
      <c r="AV227" s="21"/>
      <c r="AW227" s="21"/>
      <c r="AX227" s="28">
        <f t="shared" si="1011"/>
        <v>0.15078407720144793</v>
      </c>
      <c r="AY227" s="28">
        <f t="shared" si="1012"/>
        <v>0.37485606221063983</v>
      </c>
      <c r="AZ227" s="28">
        <f t="shared" si="1013"/>
        <v>0.2422707841761218</v>
      </c>
      <c r="BA227" s="28">
        <f t="shared" ref="BA227:BB227" si="1025">LOGEST(AP227:AQ227,AP$5:AQ$5)-1</f>
        <v>0.6425576519916143</v>
      </c>
      <c r="BB227" s="28">
        <f t="shared" si="1025"/>
        <v>-7.5941289087428143E-2</v>
      </c>
      <c r="BC227" s="28">
        <f t="shared" si="1015"/>
        <v>0.23199825750645942</v>
      </c>
      <c r="BD227" s="28">
        <f t="shared" ref="BD227:BF227" si="1026">((AP227/AO227)*100)-100</f>
        <v>15.078407720144753</v>
      </c>
      <c r="BE227" s="28">
        <f t="shared" si="1026"/>
        <v>64.255765199161431</v>
      </c>
      <c r="BF227" s="28">
        <f t="shared" si="1026"/>
        <v>-7.5941289087428174</v>
      </c>
      <c r="BG227" s="28">
        <f t="shared" si="1017"/>
        <v>89.022919179734629</v>
      </c>
      <c r="BH227" s="28">
        <f t="shared" si="1018"/>
        <v>74.668275030156821</v>
      </c>
      <c r="BI227" s="28">
        <f t="shared" si="1019"/>
        <v>51.781970649895214</v>
      </c>
      <c r="BJ227" s="3">
        <f t="shared" ref="BJ227:BL227" si="1027">AP227-AO227</f>
        <v>1.25</v>
      </c>
      <c r="BK227" s="3">
        <f t="shared" si="1027"/>
        <v>6.1300000000000008</v>
      </c>
      <c r="BL227" s="3">
        <f t="shared" si="1027"/>
        <v>-1.1899999999999995</v>
      </c>
      <c r="BM227" s="3">
        <f t="shared" si="1021"/>
        <v>7.3800000000000008</v>
      </c>
      <c r="BN227" s="3">
        <f t="shared" si="1022"/>
        <v>6.1900000000000013</v>
      </c>
      <c r="BO227" s="3">
        <f t="shared" si="1023"/>
        <v>4.9400000000000013</v>
      </c>
      <c r="BP227" s="24">
        <v>223.3</v>
      </c>
      <c r="BQ227" s="21">
        <v>358.2</v>
      </c>
      <c r="BR227" s="21">
        <v>334.7</v>
      </c>
      <c r="BS227" s="21">
        <v>160.5</v>
      </c>
      <c r="BT227" s="21">
        <v>96.7</v>
      </c>
      <c r="BU227" s="21"/>
      <c r="BV227" s="21"/>
      <c r="BW227" s="24">
        <v>36</v>
      </c>
      <c r="BX227" s="21">
        <v>35.6</v>
      </c>
      <c r="BY227" s="21">
        <v>36.5</v>
      </c>
      <c r="BZ227" s="21">
        <v>36.1</v>
      </c>
      <c r="CA227" s="21">
        <v>36</v>
      </c>
      <c r="CB227" s="21">
        <v>36</v>
      </c>
      <c r="CC227" s="21">
        <v>36</v>
      </c>
      <c r="CD227" s="21"/>
      <c r="CE227" s="21"/>
      <c r="CF227" s="6"/>
      <c r="CG227" s="24" t="s">
        <v>1609</v>
      </c>
      <c r="CH227" s="21"/>
      <c r="CI227" s="21"/>
      <c r="CJ227" s="21"/>
      <c r="CK227" s="21"/>
      <c r="CL227" s="21"/>
      <c r="CM227" s="21"/>
      <c r="CN227" s="24" t="s">
        <v>1610</v>
      </c>
      <c r="CO227" s="21"/>
      <c r="CP227" s="21"/>
      <c r="CQ227" s="21"/>
      <c r="CR227" s="21"/>
      <c r="CS227" s="21"/>
      <c r="CT227" s="21"/>
      <c r="CU227" s="24">
        <v>2</v>
      </c>
      <c r="CV227" s="21"/>
      <c r="CW227" s="21"/>
      <c r="CX227" s="21"/>
      <c r="CY227" s="21"/>
      <c r="CZ227" s="21"/>
      <c r="DA227" s="21"/>
      <c r="DB227" s="24" t="s">
        <v>735</v>
      </c>
      <c r="DC227" s="21"/>
      <c r="DD227" s="21"/>
      <c r="DE227" s="21"/>
      <c r="DF227" s="21"/>
      <c r="DG227" s="21"/>
      <c r="DH227" s="21"/>
      <c r="DI227" s="24" t="s">
        <v>1611</v>
      </c>
      <c r="DJ227" s="21" t="s">
        <v>1611</v>
      </c>
      <c r="DK227" s="21" t="s">
        <v>1611</v>
      </c>
      <c r="DL227" s="21" t="s">
        <v>1612</v>
      </c>
      <c r="DM227" s="21" t="s">
        <v>994</v>
      </c>
      <c r="DN227" s="21"/>
      <c r="DO227" s="21"/>
      <c r="DP227" s="26"/>
      <c r="DQ227" s="6"/>
      <c r="DR227" s="24">
        <v>89.5</v>
      </c>
      <c r="DS227" s="21">
        <v>116.3</v>
      </c>
      <c r="DT227" s="21">
        <v>136.4</v>
      </c>
      <c r="DU227" s="21">
        <v>134.4</v>
      </c>
      <c r="DV227" s="21">
        <v>105.2</v>
      </c>
      <c r="DW227" s="21"/>
      <c r="DX227" s="21"/>
      <c r="DY227" s="24">
        <v>0.5</v>
      </c>
      <c r="DZ227" s="21">
        <v>0.4</v>
      </c>
      <c r="EA227" s="21">
        <v>0.4</v>
      </c>
      <c r="EB227" s="21">
        <v>0.35</v>
      </c>
      <c r="EC227" s="21">
        <v>0.4</v>
      </c>
      <c r="ED227" s="21"/>
      <c r="EE227" s="21"/>
      <c r="EF227" s="78">
        <f t="shared" ref="EF227:EJ227" si="1028">DR227/DY227</f>
        <v>179</v>
      </c>
      <c r="EG227" s="79">
        <f t="shared" si="1028"/>
        <v>290.75</v>
      </c>
      <c r="EH227" s="79">
        <f t="shared" si="1028"/>
        <v>341</v>
      </c>
      <c r="EI227" s="79">
        <f t="shared" si="1028"/>
        <v>384.00000000000006</v>
      </c>
      <c r="EJ227" s="79">
        <f t="shared" si="1028"/>
        <v>263</v>
      </c>
      <c r="EK227" s="79"/>
      <c r="EL227" s="79"/>
      <c r="EM227" s="24">
        <v>0</v>
      </c>
      <c r="EN227" s="21">
        <v>1</v>
      </c>
      <c r="EO227" s="21">
        <v>1</v>
      </c>
      <c r="EP227" s="21">
        <v>1</v>
      </c>
      <c r="EQ227" s="21">
        <v>0</v>
      </c>
      <c r="ER227" s="21"/>
      <c r="ES227" s="21"/>
      <c r="ET227" s="24">
        <v>147</v>
      </c>
      <c r="EU227" s="21">
        <v>101</v>
      </c>
      <c r="EV227" s="21">
        <v>29</v>
      </c>
      <c r="EW227" s="21">
        <v>55</v>
      </c>
      <c r="EX227" s="21">
        <v>70</v>
      </c>
      <c r="EY227" s="21"/>
      <c r="EZ227" s="21"/>
      <c r="FA227" s="24">
        <v>10.8</v>
      </c>
      <c r="FB227" s="21">
        <v>12.4</v>
      </c>
      <c r="FC227" s="21">
        <v>12.4</v>
      </c>
      <c r="FD227" s="21">
        <v>6.8</v>
      </c>
      <c r="FE227" s="21">
        <v>6.8</v>
      </c>
      <c r="FF227" s="21"/>
      <c r="FG227" s="21"/>
      <c r="FH227" s="24">
        <v>3</v>
      </c>
      <c r="FI227" s="21">
        <v>3</v>
      </c>
      <c r="FJ227" s="21">
        <v>3</v>
      </c>
      <c r="FK227" s="21">
        <v>3</v>
      </c>
      <c r="FL227" s="21">
        <v>5</v>
      </c>
      <c r="FM227" s="21"/>
      <c r="FN227" s="21"/>
      <c r="FO227" s="24">
        <v>71</v>
      </c>
      <c r="FP227" s="21">
        <v>77</v>
      </c>
      <c r="FQ227" s="21">
        <v>87</v>
      </c>
      <c r="FR227" s="21">
        <v>76</v>
      </c>
      <c r="FS227" s="21">
        <v>78</v>
      </c>
      <c r="FT227" s="21"/>
      <c r="FU227" s="21"/>
      <c r="FV227" s="24" t="s">
        <v>859</v>
      </c>
      <c r="FW227" s="21" t="s">
        <v>1459</v>
      </c>
      <c r="FX227" s="21" t="s">
        <v>1123</v>
      </c>
      <c r="FY227" s="21" t="s">
        <v>1214</v>
      </c>
      <c r="FZ227" s="21" t="s">
        <v>1212</v>
      </c>
      <c r="GA227" s="21"/>
      <c r="GB227" s="21"/>
      <c r="GC227" s="24">
        <v>100</v>
      </c>
      <c r="GD227" s="21">
        <v>84</v>
      </c>
      <c r="GE227" s="21">
        <v>51</v>
      </c>
      <c r="GF227" s="21">
        <v>38</v>
      </c>
      <c r="GG227" s="21">
        <v>34</v>
      </c>
      <c r="GH227" s="21"/>
      <c r="GI227" s="21"/>
      <c r="GJ227" s="24">
        <v>460</v>
      </c>
      <c r="GK227" s="21">
        <v>1710</v>
      </c>
      <c r="GL227" s="21">
        <v>2060</v>
      </c>
      <c r="GM227" s="21">
        <v>1300</v>
      </c>
      <c r="GN227" s="21">
        <v>1150</v>
      </c>
      <c r="GO227" s="21"/>
      <c r="GP227" s="21"/>
      <c r="GQ227" s="6"/>
      <c r="GR227" s="24">
        <v>17</v>
      </c>
      <c r="GS227" s="21">
        <v>90</v>
      </c>
      <c r="GT227" s="24">
        <v>18</v>
      </c>
      <c r="GU227" s="21">
        <v>90</v>
      </c>
      <c r="GV227" s="24">
        <v>19</v>
      </c>
      <c r="GW227" s="21">
        <v>90</v>
      </c>
      <c r="GX227" s="24">
        <v>17</v>
      </c>
      <c r="GY227" s="21">
        <v>90</v>
      </c>
      <c r="GZ227" s="24">
        <v>18</v>
      </c>
      <c r="HA227" s="21">
        <v>90</v>
      </c>
      <c r="HB227" s="24"/>
      <c r="HC227" s="21"/>
      <c r="HD227" s="24"/>
      <c r="HE227" s="21"/>
      <c r="HF227" s="6"/>
      <c r="HG227" s="21">
        <v>58</v>
      </c>
      <c r="HH227" s="21">
        <v>109</v>
      </c>
      <c r="HI227" s="21">
        <v>83</v>
      </c>
      <c r="HJ227" s="21">
        <v>35</v>
      </c>
      <c r="HK227" s="21">
        <v>1</v>
      </c>
      <c r="HL227" s="21">
        <v>77.8</v>
      </c>
      <c r="HM227" s="21">
        <v>0.5</v>
      </c>
      <c r="HN227" s="21">
        <v>0</v>
      </c>
      <c r="HO227" s="21">
        <v>5.6</v>
      </c>
      <c r="HP227" s="21">
        <v>3.14</v>
      </c>
      <c r="HQ227" s="21">
        <v>2.35</v>
      </c>
      <c r="HR227" s="21">
        <v>132.6</v>
      </c>
      <c r="HS227" s="21">
        <v>15.7</v>
      </c>
      <c r="HT227" s="21">
        <v>12.4</v>
      </c>
      <c r="HU227" s="21">
        <v>3</v>
      </c>
      <c r="HV227" s="6"/>
    </row>
    <row r="228" spans="1:239" ht="15.75" customHeight="1" x14ac:dyDescent="0.3">
      <c r="A228" s="3">
        <v>203</v>
      </c>
      <c r="B228" s="21" t="s">
        <v>431</v>
      </c>
      <c r="C228" s="22">
        <v>41518</v>
      </c>
      <c r="D228" s="22">
        <v>41518</v>
      </c>
      <c r="E228" s="21">
        <f t="shared" si="1010"/>
        <v>0</v>
      </c>
      <c r="F228" s="21"/>
      <c r="G228" s="21" t="s">
        <v>324</v>
      </c>
      <c r="H228" s="23">
        <v>16282</v>
      </c>
      <c r="I228" s="21">
        <v>69</v>
      </c>
      <c r="J228" s="21">
        <v>150</v>
      </c>
      <c r="K228" s="21">
        <v>71</v>
      </c>
      <c r="L228" s="21" t="s">
        <v>1613</v>
      </c>
      <c r="M228" s="21">
        <v>57</v>
      </c>
      <c r="N228" s="21">
        <v>61.9</v>
      </c>
      <c r="O228" s="21">
        <v>6</v>
      </c>
      <c r="P228" s="21" t="s">
        <v>547</v>
      </c>
      <c r="Q228" s="21">
        <v>1</v>
      </c>
      <c r="R228" s="21">
        <v>16</v>
      </c>
      <c r="S228" s="21" t="s">
        <v>272</v>
      </c>
      <c r="T228" s="21">
        <v>1</v>
      </c>
      <c r="U228" s="21">
        <v>0</v>
      </c>
      <c r="V228" s="21">
        <v>3</v>
      </c>
      <c r="W228" s="21">
        <v>0</v>
      </c>
      <c r="X228" s="6"/>
      <c r="Y228" s="24" t="s">
        <v>884</v>
      </c>
      <c r="Z228" s="21" t="s">
        <v>1614</v>
      </c>
      <c r="AA228" s="25">
        <v>2</v>
      </c>
      <c r="AB228" s="25" t="s">
        <v>1010</v>
      </c>
      <c r="AC228" s="21" t="s">
        <v>246</v>
      </c>
      <c r="AD228" s="21" t="s">
        <v>479</v>
      </c>
      <c r="AE228" s="21" t="s">
        <v>246</v>
      </c>
      <c r="AF228" s="21" t="s">
        <v>248</v>
      </c>
      <c r="AG228" s="21" t="s">
        <v>249</v>
      </c>
      <c r="AH228" s="21" t="s">
        <v>246</v>
      </c>
      <c r="AI228" s="21" t="s">
        <v>246</v>
      </c>
      <c r="AJ228" s="21" t="s">
        <v>246</v>
      </c>
      <c r="AK228" s="21">
        <v>140</v>
      </c>
      <c r="AL228" s="6"/>
      <c r="AM228" s="26" t="s">
        <v>250</v>
      </c>
      <c r="AN228" s="26" t="s">
        <v>274</v>
      </c>
      <c r="AO228" s="27">
        <v>40</v>
      </c>
      <c r="AP228" s="21">
        <v>95.9</v>
      </c>
      <c r="AQ228" s="21">
        <v>148.5</v>
      </c>
      <c r="AR228" s="21">
        <v>69.2</v>
      </c>
      <c r="AS228" s="21">
        <v>59</v>
      </c>
      <c r="AT228" s="21">
        <v>28.74</v>
      </c>
      <c r="AU228" s="21">
        <v>8.0299999999999994</v>
      </c>
      <c r="AV228" s="21">
        <v>7.95</v>
      </c>
      <c r="AW228" s="21"/>
      <c r="AX228" s="28">
        <f t="shared" si="1011"/>
        <v>1.3975000000000013</v>
      </c>
      <c r="AY228" s="28">
        <f t="shared" si="1012"/>
        <v>0.92678488679976945</v>
      </c>
      <c r="AZ228" s="28">
        <f t="shared" si="1013"/>
        <v>0.23141549935163508</v>
      </c>
      <c r="BA228" s="28">
        <f t="shared" ref="BA228:BB228" si="1029">LOGEST(AP228:AQ228,AP$5:AQ$5)-1</f>
        <v>0.54848800834202294</v>
      </c>
      <c r="BB228" s="28">
        <f t="shared" si="1029"/>
        <v>-0.53400673400673393</v>
      </c>
      <c r="BC228" s="28">
        <f t="shared" si="1015"/>
        <v>-0.15053841501883836</v>
      </c>
      <c r="BD228" s="28">
        <f t="shared" ref="BD228:BF228" si="1030">((AP228/AO228)*100)-100</f>
        <v>139.75</v>
      </c>
      <c r="BE228" s="28">
        <f t="shared" si="1030"/>
        <v>54.848800834202279</v>
      </c>
      <c r="BF228" s="28">
        <f t="shared" si="1030"/>
        <v>-53.400673400673398</v>
      </c>
      <c r="BG228" s="28">
        <f t="shared" si="1017"/>
        <v>271.25</v>
      </c>
      <c r="BH228" s="28">
        <f t="shared" si="1018"/>
        <v>73</v>
      </c>
      <c r="BI228" s="28">
        <f t="shared" si="1019"/>
        <v>-27.841501564129302</v>
      </c>
      <c r="BJ228" s="3">
        <f t="shared" ref="BJ228:BL228" si="1031">AP228-AO228</f>
        <v>55.900000000000006</v>
      </c>
      <c r="BK228" s="3">
        <f t="shared" si="1031"/>
        <v>52.599999999999994</v>
      </c>
      <c r="BL228" s="3">
        <f t="shared" si="1031"/>
        <v>-79.3</v>
      </c>
      <c r="BM228" s="3">
        <f t="shared" si="1021"/>
        <v>108.5</v>
      </c>
      <c r="BN228" s="3">
        <f t="shared" si="1022"/>
        <v>29.200000000000003</v>
      </c>
      <c r="BO228" s="3">
        <f t="shared" si="1023"/>
        <v>-26.700000000000003</v>
      </c>
      <c r="BP228" s="24">
        <v>131</v>
      </c>
      <c r="BQ228" s="21">
        <v>322.2</v>
      </c>
      <c r="BR228" s="21">
        <v>261.7</v>
      </c>
      <c r="BS228" s="21">
        <v>140.5</v>
      </c>
      <c r="BT228" s="21">
        <v>78</v>
      </c>
      <c r="BU228" s="21">
        <v>44.6</v>
      </c>
      <c r="BV228" s="21"/>
      <c r="BW228" s="24">
        <v>35.5</v>
      </c>
      <c r="BX228" s="21">
        <v>37.4</v>
      </c>
      <c r="BY228" s="21">
        <v>37.6</v>
      </c>
      <c r="BZ228" s="21">
        <v>37.1</v>
      </c>
      <c r="CA228" s="21">
        <v>36</v>
      </c>
      <c r="CB228" s="21">
        <v>36.5</v>
      </c>
      <c r="CC228" s="21">
        <v>36</v>
      </c>
      <c r="CD228" s="21">
        <v>35</v>
      </c>
      <c r="CE228" s="21"/>
      <c r="CF228" s="6"/>
      <c r="CG228" s="24" t="s">
        <v>1615</v>
      </c>
      <c r="CH228" s="21" t="s">
        <v>1616</v>
      </c>
      <c r="CI228" s="21"/>
      <c r="CJ228" s="21" t="s">
        <v>1025</v>
      </c>
      <c r="CK228" s="21"/>
      <c r="CL228" s="21"/>
      <c r="CM228" s="21"/>
      <c r="CN228" s="24" t="s">
        <v>1617</v>
      </c>
      <c r="CO228" s="21" t="s">
        <v>1618</v>
      </c>
      <c r="CP228" s="21"/>
      <c r="CQ228" s="21" t="s">
        <v>331</v>
      </c>
      <c r="CR228" s="21"/>
      <c r="CS228" s="21"/>
      <c r="CT228" s="21"/>
      <c r="CU228" s="24">
        <v>2</v>
      </c>
      <c r="CV228" s="21">
        <v>1</v>
      </c>
      <c r="CW228" s="21"/>
      <c r="CX228" s="21">
        <v>1</v>
      </c>
      <c r="CY228" s="21"/>
      <c r="CZ228" s="21"/>
      <c r="DA228" s="21"/>
      <c r="DB228" s="24" t="s">
        <v>1619</v>
      </c>
      <c r="DC228" s="21" t="s">
        <v>1620</v>
      </c>
      <c r="DD228" s="21"/>
      <c r="DE228" s="21" t="s">
        <v>331</v>
      </c>
      <c r="DF228" s="21"/>
      <c r="DG228" s="21"/>
      <c r="DH228" s="21"/>
      <c r="DI228" s="24" t="s">
        <v>1621</v>
      </c>
      <c r="DJ228" s="21" t="s">
        <v>255</v>
      </c>
      <c r="DK228" s="21" t="s">
        <v>255</v>
      </c>
      <c r="DL228" s="21" t="s">
        <v>255</v>
      </c>
      <c r="DM228" s="21" t="s">
        <v>255</v>
      </c>
      <c r="DN228" s="21" t="s">
        <v>1106</v>
      </c>
      <c r="DO228" s="21"/>
      <c r="DP228" s="26"/>
      <c r="DQ228" s="6"/>
      <c r="DR228" s="24">
        <v>319</v>
      </c>
      <c r="DS228" s="21">
        <v>105.4</v>
      </c>
      <c r="DT228" s="21">
        <v>189.5</v>
      </c>
      <c r="DU228" s="21">
        <v>189.5</v>
      </c>
      <c r="DV228" s="21">
        <v>134</v>
      </c>
      <c r="DW228" s="21">
        <v>134</v>
      </c>
      <c r="DX228" s="21"/>
      <c r="DY228" s="24">
        <v>0.3</v>
      </c>
      <c r="DZ228" s="21">
        <v>0.3</v>
      </c>
      <c r="EA228" s="21">
        <v>0.3</v>
      </c>
      <c r="EB228" s="21">
        <v>0.3</v>
      </c>
      <c r="EC228" s="21">
        <v>0.21</v>
      </c>
      <c r="ED228" s="21">
        <v>0.21</v>
      </c>
      <c r="EE228" s="21"/>
      <c r="EF228" s="78">
        <f t="shared" ref="EF228:EK228" si="1032">DR228/DY228</f>
        <v>1063.3333333333335</v>
      </c>
      <c r="EG228" s="79">
        <f t="shared" si="1032"/>
        <v>351.33333333333337</v>
      </c>
      <c r="EH228" s="79">
        <f t="shared" si="1032"/>
        <v>631.66666666666674</v>
      </c>
      <c r="EI228" s="79">
        <f t="shared" si="1032"/>
        <v>631.66666666666674</v>
      </c>
      <c r="EJ228" s="79">
        <f t="shared" si="1032"/>
        <v>638.09523809523807</v>
      </c>
      <c r="EK228" s="79">
        <f t="shared" si="1032"/>
        <v>638.09523809523807</v>
      </c>
      <c r="EL228" s="79"/>
      <c r="EM228" s="24">
        <v>0</v>
      </c>
      <c r="EN228" s="21">
        <v>0</v>
      </c>
      <c r="EO228" s="21">
        <v>0</v>
      </c>
      <c r="EP228" s="21">
        <v>0</v>
      </c>
      <c r="EQ228" s="21">
        <v>0</v>
      </c>
      <c r="ER228" s="21">
        <v>0</v>
      </c>
      <c r="ES228" s="21"/>
      <c r="ET228" s="24">
        <v>110</v>
      </c>
      <c r="EU228" s="21">
        <v>71</v>
      </c>
      <c r="EV228" s="21">
        <v>51</v>
      </c>
      <c r="EW228" s="21">
        <v>45</v>
      </c>
      <c r="EX228" s="21">
        <v>47</v>
      </c>
      <c r="EY228" s="21">
        <v>76</v>
      </c>
      <c r="EZ228" s="21"/>
      <c r="FA228" s="24">
        <v>11.6</v>
      </c>
      <c r="FB228" s="21">
        <v>14</v>
      </c>
      <c r="FC228" s="21">
        <v>9</v>
      </c>
      <c r="FD228" s="21">
        <v>7.2</v>
      </c>
      <c r="FE228" s="21">
        <v>6.2</v>
      </c>
      <c r="FF228" s="21">
        <v>8.9</v>
      </c>
      <c r="FG228" s="21"/>
      <c r="FH228" s="24">
        <v>14</v>
      </c>
      <c r="FI228" s="21">
        <v>15</v>
      </c>
      <c r="FJ228" s="21">
        <v>15</v>
      </c>
      <c r="FK228" s="21">
        <v>15</v>
      </c>
      <c r="FL228" s="21">
        <v>15</v>
      </c>
      <c r="FM228" s="21">
        <v>15</v>
      </c>
      <c r="FN228" s="21"/>
      <c r="FO228" s="24">
        <v>67</v>
      </c>
      <c r="FP228" s="21">
        <v>78</v>
      </c>
      <c r="FQ228" s="21">
        <v>80</v>
      </c>
      <c r="FR228" s="21">
        <v>84</v>
      </c>
      <c r="FS228" s="21">
        <v>89</v>
      </c>
      <c r="FT228" s="21">
        <v>105</v>
      </c>
      <c r="FU228" s="21"/>
      <c r="FV228" s="24" t="s">
        <v>1458</v>
      </c>
      <c r="FW228" s="21" t="s">
        <v>1622</v>
      </c>
      <c r="FX228" s="21" t="s">
        <v>1214</v>
      </c>
      <c r="FY228" s="21">
        <v>0</v>
      </c>
      <c r="FZ228" s="21">
        <v>0</v>
      </c>
      <c r="GA228" s="21">
        <v>0</v>
      </c>
      <c r="GB228" s="21"/>
      <c r="GC228" s="24">
        <v>223</v>
      </c>
      <c r="GD228" s="21">
        <v>253</v>
      </c>
      <c r="GE228" s="21">
        <v>223</v>
      </c>
      <c r="GF228" s="21">
        <v>207</v>
      </c>
      <c r="GG228" s="21">
        <v>196</v>
      </c>
      <c r="GH228" s="21">
        <v>183</v>
      </c>
      <c r="GI228" s="21"/>
      <c r="GJ228" s="24">
        <v>1670</v>
      </c>
      <c r="GK228" s="21">
        <v>1195</v>
      </c>
      <c r="GL228" s="21">
        <v>940</v>
      </c>
      <c r="GM228" s="21">
        <v>1895</v>
      </c>
      <c r="GN228" s="21">
        <v>2560</v>
      </c>
      <c r="GO228" s="21">
        <v>980</v>
      </c>
      <c r="GP228" s="21"/>
      <c r="GQ228" s="6"/>
      <c r="GR228" s="24">
        <v>12</v>
      </c>
      <c r="GS228" s="21">
        <v>45</v>
      </c>
      <c r="GT228" s="24">
        <v>14</v>
      </c>
      <c r="GU228" s="21">
        <v>55</v>
      </c>
      <c r="GV228" s="24">
        <v>12</v>
      </c>
      <c r="GW228" s="21">
        <v>45</v>
      </c>
      <c r="GX228" s="24">
        <v>10</v>
      </c>
      <c r="GY228" s="21">
        <v>45</v>
      </c>
      <c r="GZ228" s="24">
        <v>10</v>
      </c>
      <c r="HA228" s="21">
        <v>45</v>
      </c>
      <c r="HB228" s="24">
        <v>9</v>
      </c>
      <c r="HC228" s="21">
        <v>18</v>
      </c>
      <c r="HD228" s="24"/>
      <c r="HE228" s="21"/>
      <c r="HF228" s="6"/>
      <c r="HG228" s="21">
        <v>69</v>
      </c>
      <c r="HH228" s="21">
        <v>60</v>
      </c>
      <c r="HI228" s="21">
        <v>78</v>
      </c>
      <c r="HJ228" s="21">
        <v>37</v>
      </c>
      <c r="HK228" s="21">
        <v>2</v>
      </c>
      <c r="HL228" s="21">
        <v>65.2</v>
      </c>
      <c r="HM228" s="21">
        <v>0.3</v>
      </c>
      <c r="HN228" s="21">
        <v>0</v>
      </c>
      <c r="HO228" s="21">
        <v>43.13</v>
      </c>
      <c r="HP228" s="21">
        <v>16.5</v>
      </c>
      <c r="HQ228" s="21">
        <v>3.37</v>
      </c>
      <c r="HR228" s="21">
        <v>134.1</v>
      </c>
      <c r="HS228" s="21">
        <v>10</v>
      </c>
      <c r="HT228" s="21">
        <v>14</v>
      </c>
      <c r="HU228" s="21">
        <v>15</v>
      </c>
      <c r="HV228" s="6"/>
    </row>
    <row r="229" spans="1:239" ht="15.75" customHeight="1" x14ac:dyDescent="0.3">
      <c r="A229" s="3">
        <v>204</v>
      </c>
      <c r="B229" s="21" t="s">
        <v>874</v>
      </c>
      <c r="C229" s="22">
        <v>41515</v>
      </c>
      <c r="D229" s="22">
        <v>41515</v>
      </c>
      <c r="E229" s="21">
        <f t="shared" si="1010"/>
        <v>0</v>
      </c>
      <c r="F229" s="21"/>
      <c r="G229" s="21" t="s">
        <v>432</v>
      </c>
      <c r="H229" s="23">
        <v>12853</v>
      </c>
      <c r="I229" s="21">
        <v>78</v>
      </c>
      <c r="J229" s="21">
        <v>175</v>
      </c>
      <c r="K229" s="21">
        <v>60</v>
      </c>
      <c r="L229" s="21" t="s">
        <v>1623</v>
      </c>
      <c r="M229" s="21">
        <v>60</v>
      </c>
      <c r="N229" s="21">
        <v>68</v>
      </c>
      <c r="O229" s="21">
        <v>12</v>
      </c>
      <c r="P229" s="21" t="s">
        <v>547</v>
      </c>
      <c r="Q229" s="21">
        <v>1</v>
      </c>
      <c r="R229" s="21">
        <v>23</v>
      </c>
      <c r="S229" s="21" t="s">
        <v>272</v>
      </c>
      <c r="T229" s="21">
        <v>1</v>
      </c>
      <c r="U229" s="21">
        <v>1</v>
      </c>
      <c r="V229" s="21">
        <v>2</v>
      </c>
      <c r="W229" s="21">
        <v>6</v>
      </c>
      <c r="X229" s="6"/>
      <c r="Y229" s="24" t="s">
        <v>884</v>
      </c>
      <c r="Z229" s="21" t="s">
        <v>819</v>
      </c>
      <c r="AA229" s="25">
        <v>1</v>
      </c>
      <c r="AB229" s="25"/>
      <c r="AC229" s="21" t="s">
        <v>249</v>
      </c>
      <c r="AD229" s="21"/>
      <c r="AE229" s="21" t="s">
        <v>246</v>
      </c>
      <c r="AF229" s="21" t="s">
        <v>248</v>
      </c>
      <c r="AG229" s="21" t="s">
        <v>246</v>
      </c>
      <c r="AH229" s="21" t="s">
        <v>249</v>
      </c>
      <c r="AI229" s="21" t="s">
        <v>246</v>
      </c>
      <c r="AJ229" s="21" t="s">
        <v>246</v>
      </c>
      <c r="AK229" s="21">
        <v>6.74</v>
      </c>
      <c r="AL229" s="6"/>
      <c r="AM229" s="26" t="s">
        <v>250</v>
      </c>
      <c r="AN229" s="26" t="s">
        <v>274</v>
      </c>
      <c r="AO229" s="27">
        <v>2.74</v>
      </c>
      <c r="AP229" s="21">
        <v>5.51</v>
      </c>
      <c r="AQ229" s="21">
        <v>6.05</v>
      </c>
      <c r="AR229" s="21">
        <v>4.71</v>
      </c>
      <c r="AS229" s="21">
        <v>3.72</v>
      </c>
      <c r="AT229" s="21">
        <v>3.21</v>
      </c>
      <c r="AU229" s="21">
        <v>2</v>
      </c>
      <c r="AV229" s="21">
        <v>1.8</v>
      </c>
      <c r="AW229" s="21">
        <v>1.27</v>
      </c>
      <c r="AX229" s="28">
        <f t="shared" si="1011"/>
        <v>1.0109489051094891</v>
      </c>
      <c r="AY229" s="28">
        <f t="shared" si="1012"/>
        <v>0.48594387413532281</v>
      </c>
      <c r="AZ229" s="28">
        <f t="shared" si="1013"/>
        <v>0.18752149899105586</v>
      </c>
      <c r="BA229" s="28">
        <f t="shared" ref="BA229:BB229" si="1033">LOGEST(AP229:AQ229,AP$5:AQ$5)-1</f>
        <v>9.8003629764065403E-2</v>
      </c>
      <c r="BB229" s="28">
        <f t="shared" si="1033"/>
        <v>-0.22148760330578521</v>
      </c>
      <c r="BC229" s="28">
        <f t="shared" si="1015"/>
        <v>-7.5440949756820586E-2</v>
      </c>
      <c r="BD229" s="28">
        <f t="shared" ref="BD229:BF229" si="1034">((AP229/AO229)*100)-100</f>
        <v>101.09489051094886</v>
      </c>
      <c r="BE229" s="28">
        <f t="shared" si="1034"/>
        <v>9.8003629764065465</v>
      </c>
      <c r="BF229" s="28">
        <f t="shared" si="1034"/>
        <v>-22.148760330578511</v>
      </c>
      <c r="BG229" s="28">
        <f t="shared" si="1017"/>
        <v>120.80291970802918</v>
      </c>
      <c r="BH229" s="28">
        <f t="shared" si="1018"/>
        <v>71.897810218978094</v>
      </c>
      <c r="BI229" s="28">
        <f t="shared" si="1019"/>
        <v>-14.51905626134301</v>
      </c>
      <c r="BJ229" s="3">
        <f t="shared" ref="BJ229:BL229" si="1035">AP229-AO229</f>
        <v>2.7699999999999996</v>
      </c>
      <c r="BK229" s="3">
        <f t="shared" si="1035"/>
        <v>0.54</v>
      </c>
      <c r="BL229" s="3">
        <f t="shared" si="1035"/>
        <v>-1.3399999999999999</v>
      </c>
      <c r="BM229" s="3">
        <f t="shared" si="1021"/>
        <v>3.3099999999999996</v>
      </c>
      <c r="BN229" s="3">
        <f t="shared" si="1022"/>
        <v>1.9699999999999998</v>
      </c>
      <c r="BO229" s="3">
        <f t="shared" si="1023"/>
        <v>-0.79999999999999982</v>
      </c>
      <c r="BP229" s="24">
        <v>100.4</v>
      </c>
      <c r="BQ229" s="21">
        <v>141</v>
      </c>
      <c r="BR229" s="21">
        <v>122</v>
      </c>
      <c r="BS229" s="21">
        <v>114.7</v>
      </c>
      <c r="BT229" s="21">
        <v>76</v>
      </c>
      <c r="BU229" s="21">
        <v>56.6</v>
      </c>
      <c r="BV229" s="21">
        <v>37.5</v>
      </c>
      <c r="BW229" s="24">
        <v>36.1</v>
      </c>
      <c r="BX229" s="21">
        <v>36.5</v>
      </c>
      <c r="BY229" s="21">
        <v>37.9</v>
      </c>
      <c r="BZ229" s="21">
        <v>37</v>
      </c>
      <c r="CA229" s="21">
        <v>37</v>
      </c>
      <c r="CB229" s="21">
        <v>36</v>
      </c>
      <c r="CC229" s="21">
        <v>36.5</v>
      </c>
      <c r="CD229" s="21">
        <v>36.5</v>
      </c>
      <c r="CE229" s="21">
        <v>36</v>
      </c>
      <c r="CF229" s="6"/>
      <c r="CG229" s="24" t="s">
        <v>962</v>
      </c>
      <c r="CH229" s="21"/>
      <c r="CI229" s="21"/>
      <c r="CJ229" s="21"/>
      <c r="CK229" s="21" t="s">
        <v>1025</v>
      </c>
      <c r="CL229" s="21"/>
      <c r="CM229" s="21"/>
      <c r="CN229" s="24" t="s">
        <v>1624</v>
      </c>
      <c r="CO229" s="21"/>
      <c r="CP229" s="21"/>
      <c r="CQ229" s="21"/>
      <c r="CR229" s="21" t="s">
        <v>331</v>
      </c>
      <c r="CS229" s="21"/>
      <c r="CT229" s="21"/>
      <c r="CU229" s="24">
        <v>1</v>
      </c>
      <c r="CV229" s="21"/>
      <c r="CW229" s="21"/>
      <c r="CX229" s="21"/>
      <c r="CY229" s="21">
        <v>2</v>
      </c>
      <c r="CZ229" s="21"/>
      <c r="DA229" s="21"/>
      <c r="DB229" s="24" t="s">
        <v>1625</v>
      </c>
      <c r="DC229" s="21"/>
      <c r="DD229" s="21"/>
      <c r="DE229" s="21"/>
      <c r="DF229" s="21" t="s">
        <v>331</v>
      </c>
      <c r="DG229" s="21"/>
      <c r="DH229" s="21"/>
      <c r="DI229" s="24" t="s">
        <v>409</v>
      </c>
      <c r="DJ229" s="21" t="s">
        <v>409</v>
      </c>
      <c r="DK229" s="21" t="s">
        <v>1626</v>
      </c>
      <c r="DL229" s="21" t="s">
        <v>1626</v>
      </c>
      <c r="DM229" s="21" t="s">
        <v>255</v>
      </c>
      <c r="DN229" s="21" t="s">
        <v>255</v>
      </c>
      <c r="DO229" s="21" t="s">
        <v>1106</v>
      </c>
      <c r="DP229" s="26"/>
      <c r="DQ229" s="6"/>
      <c r="DR229" s="24">
        <v>165.2</v>
      </c>
      <c r="DS229" s="21">
        <v>112.6</v>
      </c>
      <c r="DT229" s="21">
        <v>102.7</v>
      </c>
      <c r="DU229" s="21">
        <v>106.3</v>
      </c>
      <c r="DV229" s="21">
        <v>136.9</v>
      </c>
      <c r="DW229" s="21">
        <v>97</v>
      </c>
      <c r="DX229" s="21">
        <v>97</v>
      </c>
      <c r="DY229" s="24">
        <v>0.5</v>
      </c>
      <c r="DZ229" s="21">
        <v>0.5</v>
      </c>
      <c r="EA229" s="21">
        <v>0.45</v>
      </c>
      <c r="EB229" s="21">
        <v>0.3</v>
      </c>
      <c r="EC229" s="21">
        <v>0.3</v>
      </c>
      <c r="ED229" s="21">
        <v>0.35</v>
      </c>
      <c r="EE229" s="21">
        <v>0.35</v>
      </c>
      <c r="EF229" s="78">
        <f t="shared" ref="EF229:EL229" si="1036">DR229/DY229</f>
        <v>330.4</v>
      </c>
      <c r="EG229" s="79">
        <f t="shared" si="1036"/>
        <v>225.2</v>
      </c>
      <c r="EH229" s="79">
        <f t="shared" si="1036"/>
        <v>228.22222222222223</v>
      </c>
      <c r="EI229" s="79">
        <f t="shared" si="1036"/>
        <v>354.33333333333331</v>
      </c>
      <c r="EJ229" s="79">
        <f t="shared" si="1036"/>
        <v>456.33333333333337</v>
      </c>
      <c r="EK229" s="79">
        <f t="shared" si="1036"/>
        <v>277.14285714285717</v>
      </c>
      <c r="EL229" s="79">
        <f t="shared" si="1036"/>
        <v>277.14285714285717</v>
      </c>
      <c r="EM229" s="24">
        <v>0</v>
      </c>
      <c r="EN229" s="21">
        <v>0</v>
      </c>
      <c r="EO229" s="21">
        <v>0</v>
      </c>
      <c r="EP229" s="21">
        <v>0</v>
      </c>
      <c r="EQ229" s="21">
        <v>0</v>
      </c>
      <c r="ER229" s="21">
        <v>0</v>
      </c>
      <c r="ES229" s="21">
        <v>0</v>
      </c>
      <c r="ET229" s="24">
        <v>163</v>
      </c>
      <c r="EU229" s="21">
        <v>118</v>
      </c>
      <c r="EV229" s="21">
        <v>98</v>
      </c>
      <c r="EW229" s="21">
        <v>60</v>
      </c>
      <c r="EX229" s="21">
        <v>52</v>
      </c>
      <c r="EY229" s="21">
        <v>47</v>
      </c>
      <c r="EZ229" s="21">
        <v>43</v>
      </c>
      <c r="FA229" s="24">
        <v>6.6</v>
      </c>
      <c r="FB229" s="21">
        <v>7.1</v>
      </c>
      <c r="FC229" s="21">
        <v>20.8</v>
      </c>
      <c r="FD229" s="21">
        <v>11.9</v>
      </c>
      <c r="FE229" s="21">
        <v>11.4</v>
      </c>
      <c r="FF229" s="21">
        <v>11.4</v>
      </c>
      <c r="FG229" s="21">
        <v>12.4</v>
      </c>
      <c r="FH229" s="24">
        <v>15</v>
      </c>
      <c r="FI229" s="21">
        <v>10</v>
      </c>
      <c r="FJ229" s="21">
        <v>12</v>
      </c>
      <c r="FK229" s="21">
        <v>13</v>
      </c>
      <c r="FL229" s="21">
        <v>14</v>
      </c>
      <c r="FM229" s="21">
        <v>14</v>
      </c>
      <c r="FN229" s="21">
        <v>15</v>
      </c>
      <c r="FO229" s="24">
        <v>80</v>
      </c>
      <c r="FP229" s="21">
        <v>78</v>
      </c>
      <c r="FQ229" s="21">
        <v>74</v>
      </c>
      <c r="FR229" s="21">
        <v>88</v>
      </c>
      <c r="FS229" s="21">
        <v>77</v>
      </c>
      <c r="FT229" s="21">
        <v>77</v>
      </c>
      <c r="FU229" s="21">
        <v>88</v>
      </c>
      <c r="FV229" s="24" t="s">
        <v>1194</v>
      </c>
      <c r="FW229" s="21">
        <v>0</v>
      </c>
      <c r="FX229" s="21">
        <v>0</v>
      </c>
      <c r="FY229" s="21">
        <v>0</v>
      </c>
      <c r="FZ229" s="21">
        <v>0</v>
      </c>
      <c r="GA229" s="21">
        <v>0</v>
      </c>
      <c r="GB229" s="21">
        <v>0</v>
      </c>
      <c r="GC229" s="24">
        <v>520</v>
      </c>
      <c r="GD229" s="21">
        <v>321</v>
      </c>
      <c r="GE229" s="21">
        <v>253</v>
      </c>
      <c r="GF229" s="21">
        <v>241</v>
      </c>
      <c r="GG229" s="21">
        <v>324</v>
      </c>
      <c r="GH229" s="21">
        <v>389</v>
      </c>
      <c r="GI229" s="21">
        <v>296</v>
      </c>
      <c r="GJ229" s="24">
        <v>380</v>
      </c>
      <c r="GK229" s="21">
        <v>220</v>
      </c>
      <c r="GL229" s="21">
        <v>430</v>
      </c>
      <c r="GM229" s="21">
        <v>1110</v>
      </c>
      <c r="GN229" s="21">
        <v>920</v>
      </c>
      <c r="GO229" s="21">
        <v>1150</v>
      </c>
      <c r="GP229" s="21">
        <v>1640</v>
      </c>
      <c r="GQ229" s="6"/>
      <c r="GR229" s="24">
        <v>11</v>
      </c>
      <c r="GS229" s="21">
        <v>45</v>
      </c>
      <c r="GT229" s="24">
        <v>12</v>
      </c>
      <c r="GU229" s="21">
        <v>45</v>
      </c>
      <c r="GV229" s="24">
        <v>14</v>
      </c>
      <c r="GW229" s="21">
        <v>55</v>
      </c>
      <c r="GX229" s="24">
        <v>11</v>
      </c>
      <c r="GY229" s="21">
        <v>45</v>
      </c>
      <c r="GZ229" s="24">
        <v>10</v>
      </c>
      <c r="HA229" s="21">
        <v>45</v>
      </c>
      <c r="HB229" s="24">
        <v>13</v>
      </c>
      <c r="HC229" s="21">
        <v>55</v>
      </c>
      <c r="HD229" s="24">
        <v>13</v>
      </c>
      <c r="HE229" s="21">
        <v>55</v>
      </c>
      <c r="HF229" s="6"/>
      <c r="HG229" s="21">
        <v>78</v>
      </c>
      <c r="HH229" s="21">
        <v>56</v>
      </c>
      <c r="HI229" s="21">
        <v>164</v>
      </c>
      <c r="HJ229" s="21">
        <v>38</v>
      </c>
      <c r="HK229" s="21">
        <v>2</v>
      </c>
      <c r="HL229" s="21">
        <v>165.2</v>
      </c>
      <c r="HM229" s="21">
        <v>0.5</v>
      </c>
      <c r="HN229" s="21">
        <v>0</v>
      </c>
      <c r="HO229" s="21">
        <v>74.78</v>
      </c>
      <c r="HP229" s="21">
        <v>11.2</v>
      </c>
      <c r="HQ229" s="21">
        <v>6.1</v>
      </c>
      <c r="HR229" s="21">
        <v>140.6</v>
      </c>
      <c r="HS229" s="21">
        <v>23.5</v>
      </c>
      <c r="HT229" s="21">
        <v>7.1</v>
      </c>
      <c r="HU229" s="21">
        <v>10</v>
      </c>
      <c r="HV229" s="6"/>
    </row>
    <row r="230" spans="1:239" ht="15.75" customHeight="1" x14ac:dyDescent="0.3">
      <c r="A230" s="3">
        <v>205</v>
      </c>
      <c r="B230" s="21" t="s">
        <v>874</v>
      </c>
      <c r="C230" s="22">
        <v>41519</v>
      </c>
      <c r="D230" s="22">
        <v>41519</v>
      </c>
      <c r="E230" s="21">
        <f t="shared" si="1010"/>
        <v>0</v>
      </c>
      <c r="F230" s="21"/>
      <c r="G230" s="21"/>
      <c r="H230" s="23">
        <v>16120</v>
      </c>
      <c r="I230" s="21">
        <v>69</v>
      </c>
      <c r="J230" s="21">
        <v>162</v>
      </c>
      <c r="K230" s="21">
        <v>110</v>
      </c>
      <c r="L230" s="21" t="s">
        <v>1627</v>
      </c>
      <c r="M230" s="21">
        <v>49</v>
      </c>
      <c r="N230" s="21">
        <v>43.8</v>
      </c>
      <c r="O230" s="21">
        <v>7</v>
      </c>
      <c r="P230" s="21" t="s">
        <v>547</v>
      </c>
      <c r="Q230" s="21">
        <v>1</v>
      </c>
      <c r="R230" s="21">
        <v>17</v>
      </c>
      <c r="S230" s="21" t="s">
        <v>272</v>
      </c>
      <c r="T230" s="21">
        <v>1</v>
      </c>
      <c r="U230" s="21">
        <v>0</v>
      </c>
      <c r="V230" s="21">
        <v>2</v>
      </c>
      <c r="W230" s="21">
        <v>0</v>
      </c>
      <c r="X230" s="6"/>
      <c r="Y230" s="24" t="s">
        <v>884</v>
      </c>
      <c r="Z230" s="21" t="s">
        <v>819</v>
      </c>
      <c r="AA230" s="25">
        <v>2</v>
      </c>
      <c r="AB230" s="25" t="s">
        <v>1010</v>
      </c>
      <c r="AC230" s="21" t="s">
        <v>246</v>
      </c>
      <c r="AD230" s="21" t="s">
        <v>479</v>
      </c>
      <c r="AE230" s="21" t="s">
        <v>246</v>
      </c>
      <c r="AF230" s="21" t="s">
        <v>248</v>
      </c>
      <c r="AG230" s="21" t="s">
        <v>249</v>
      </c>
      <c r="AH230" s="21" t="s">
        <v>249</v>
      </c>
      <c r="AI230" s="21" t="s">
        <v>246</v>
      </c>
      <c r="AJ230" s="21" t="s">
        <v>246</v>
      </c>
      <c r="AK230" s="21">
        <v>31.33</v>
      </c>
      <c r="AL230" s="6"/>
      <c r="AM230" s="26" t="s">
        <v>250</v>
      </c>
      <c r="AN230" s="26" t="s">
        <v>274</v>
      </c>
      <c r="AO230" s="27">
        <v>31.33</v>
      </c>
      <c r="AP230" s="21">
        <v>27.89</v>
      </c>
      <c r="AQ230" s="21">
        <v>23.94</v>
      </c>
      <c r="AR230" s="21">
        <v>17.899999999999999</v>
      </c>
      <c r="AS230" s="21">
        <v>12.23</v>
      </c>
      <c r="AT230" s="21">
        <v>5.29</v>
      </c>
      <c r="AU230" s="21">
        <v>2</v>
      </c>
      <c r="AV230" s="21">
        <v>1.08</v>
      </c>
      <c r="AW230" s="21">
        <v>0.4</v>
      </c>
      <c r="AX230" s="28">
        <f t="shared" si="1011"/>
        <v>-0.10979891477816772</v>
      </c>
      <c r="AY230" s="28">
        <f t="shared" si="1012"/>
        <v>-0.12585822490741383</v>
      </c>
      <c r="AZ230" s="28">
        <f t="shared" si="1013"/>
        <v>-0.16740201785770081</v>
      </c>
      <c r="BA230" s="28">
        <f t="shared" ref="BA230:BB230" si="1037">LOGEST(AP230:AQ230,AP$5:AQ$5)-1</f>
        <v>-0.14162782359268544</v>
      </c>
      <c r="BB230" s="28">
        <f t="shared" si="1037"/>
        <v>-0.25229741019214746</v>
      </c>
      <c r="BC230" s="28">
        <f t="shared" si="1015"/>
        <v>-0.19887135906974829</v>
      </c>
      <c r="BD230" s="28">
        <f t="shared" ref="BD230:BF230" si="1038">((AP230/AO230)*100)-100</f>
        <v>-10.979891477816778</v>
      </c>
      <c r="BE230" s="28">
        <f t="shared" si="1038"/>
        <v>-14.162782359268562</v>
      </c>
      <c r="BF230" s="28">
        <f t="shared" si="1038"/>
        <v>-25.229741019214714</v>
      </c>
      <c r="BG230" s="28">
        <f t="shared" si="1017"/>
        <v>-23.587615703798264</v>
      </c>
      <c r="BH230" s="28">
        <f t="shared" si="1018"/>
        <v>-42.866262368337061</v>
      </c>
      <c r="BI230" s="28">
        <f t="shared" si="1019"/>
        <v>-35.819290068124786</v>
      </c>
      <c r="BJ230" s="3">
        <f t="shared" ref="BJ230:BL230" si="1039">AP230-AO230</f>
        <v>-3.4399999999999977</v>
      </c>
      <c r="BK230" s="3">
        <f t="shared" si="1039"/>
        <v>-3.9499999999999993</v>
      </c>
      <c r="BL230" s="3">
        <f t="shared" si="1039"/>
        <v>-6.0400000000000027</v>
      </c>
      <c r="BM230" s="3">
        <f t="shared" si="1021"/>
        <v>-7.389999999999997</v>
      </c>
      <c r="BN230" s="3">
        <f t="shared" si="1022"/>
        <v>-13.43</v>
      </c>
      <c r="BO230" s="3">
        <f t="shared" si="1023"/>
        <v>-9.990000000000002</v>
      </c>
      <c r="BP230" s="24">
        <v>439.6</v>
      </c>
      <c r="BQ230" s="21">
        <v>300.8</v>
      </c>
      <c r="BR230" s="21">
        <v>148</v>
      </c>
      <c r="BS230" s="21">
        <v>102.4</v>
      </c>
      <c r="BT230" s="21">
        <v>112.8</v>
      </c>
      <c r="BU230" s="21">
        <v>107</v>
      </c>
      <c r="BV230" s="21">
        <v>95.5</v>
      </c>
      <c r="BW230" s="24">
        <v>36.1</v>
      </c>
      <c r="BX230" s="21">
        <v>36</v>
      </c>
      <c r="BY230" s="21">
        <v>36.1</v>
      </c>
      <c r="BZ230" s="21">
        <v>36</v>
      </c>
      <c r="CA230" s="21">
        <v>36.1</v>
      </c>
      <c r="CB230" s="21">
        <v>36.1</v>
      </c>
      <c r="CC230" s="21">
        <v>36.1</v>
      </c>
      <c r="CD230" s="21">
        <v>36</v>
      </c>
      <c r="CE230" s="21">
        <v>36</v>
      </c>
      <c r="CF230" s="6"/>
      <c r="CG230" s="24" t="s">
        <v>957</v>
      </c>
      <c r="CH230" s="21"/>
      <c r="CI230" s="21"/>
      <c r="CJ230" s="21"/>
      <c r="CK230" s="21"/>
      <c r="CL230" s="21"/>
      <c r="CM230" s="21"/>
      <c r="CN230" s="24" t="s">
        <v>1628</v>
      </c>
      <c r="CO230" s="21"/>
      <c r="CP230" s="21"/>
      <c r="CQ230" s="21"/>
      <c r="CR230" s="21"/>
      <c r="CS230" s="21"/>
      <c r="CT230" s="21"/>
      <c r="CU230" s="24">
        <v>2</v>
      </c>
      <c r="CV230" s="21"/>
      <c r="CW230" s="21"/>
      <c r="CX230" s="21"/>
      <c r="CY230" s="21"/>
      <c r="CZ230" s="21"/>
      <c r="DA230" s="21"/>
      <c r="DB230" s="24" t="s">
        <v>735</v>
      </c>
      <c r="DC230" s="21"/>
      <c r="DD230" s="21"/>
      <c r="DE230" s="21"/>
      <c r="DF230" s="21"/>
      <c r="DG230" s="21"/>
      <c r="DH230" s="21"/>
      <c r="DI230" s="24" t="s">
        <v>1186</v>
      </c>
      <c r="DJ230" s="21" t="s">
        <v>465</v>
      </c>
      <c r="DK230" s="21" t="s">
        <v>465</v>
      </c>
      <c r="DL230" s="21" t="s">
        <v>465</v>
      </c>
      <c r="DM230" s="21" t="s">
        <v>465</v>
      </c>
      <c r="DN230" s="21" t="s">
        <v>465</v>
      </c>
      <c r="DO230" s="21">
        <v>0</v>
      </c>
      <c r="DP230" s="26"/>
      <c r="DQ230" s="6"/>
      <c r="DR230" s="24">
        <v>279.7</v>
      </c>
      <c r="DS230" s="21">
        <v>159.9</v>
      </c>
      <c r="DT230" s="21">
        <v>137.1</v>
      </c>
      <c r="DU230" s="21">
        <v>94.7</v>
      </c>
      <c r="DV230" s="21">
        <v>119.2</v>
      </c>
      <c r="DW230" s="21">
        <v>99</v>
      </c>
      <c r="DX230" s="21">
        <v>107.6</v>
      </c>
      <c r="DY230" s="24">
        <v>0.4</v>
      </c>
      <c r="DZ230" s="21">
        <v>0.3</v>
      </c>
      <c r="EA230" s="21">
        <v>0.3</v>
      </c>
      <c r="EB230" s="21">
        <v>0.3</v>
      </c>
      <c r="EC230" s="21">
        <v>0.3</v>
      </c>
      <c r="ED230" s="21">
        <v>0.3</v>
      </c>
      <c r="EE230" s="21">
        <v>0.3</v>
      </c>
      <c r="EF230" s="78">
        <f t="shared" ref="EF230:EL230" si="1040">DR230/DY230</f>
        <v>699.24999999999989</v>
      </c>
      <c r="EG230" s="79">
        <f t="shared" si="1040"/>
        <v>533</v>
      </c>
      <c r="EH230" s="79">
        <f t="shared" si="1040"/>
        <v>457</v>
      </c>
      <c r="EI230" s="79">
        <f t="shared" si="1040"/>
        <v>315.66666666666669</v>
      </c>
      <c r="EJ230" s="79">
        <f t="shared" si="1040"/>
        <v>397.33333333333337</v>
      </c>
      <c r="EK230" s="79">
        <f t="shared" si="1040"/>
        <v>330</v>
      </c>
      <c r="EL230" s="79">
        <f t="shared" si="1040"/>
        <v>358.66666666666669</v>
      </c>
      <c r="EM230" s="24">
        <v>0</v>
      </c>
      <c r="EN230" s="21">
        <v>0</v>
      </c>
      <c r="EO230" s="21">
        <v>0</v>
      </c>
      <c r="EP230" s="21">
        <v>0</v>
      </c>
      <c r="EQ230" s="21">
        <v>0</v>
      </c>
      <c r="ER230" s="21">
        <v>0</v>
      </c>
      <c r="ES230" s="21">
        <v>0</v>
      </c>
      <c r="ET230" s="24">
        <v>168</v>
      </c>
      <c r="EU230" s="21">
        <v>184</v>
      </c>
      <c r="EV230" s="21">
        <v>202</v>
      </c>
      <c r="EW230" s="21">
        <v>182</v>
      </c>
      <c r="EX230" s="21">
        <v>181</v>
      </c>
      <c r="EY230" s="21">
        <v>193</v>
      </c>
      <c r="EZ230" s="21">
        <v>226</v>
      </c>
      <c r="FA230" s="24">
        <v>11</v>
      </c>
      <c r="FB230" s="21">
        <v>6.1</v>
      </c>
      <c r="FC230" s="21">
        <v>5.6</v>
      </c>
      <c r="FD230" s="21">
        <v>6.6</v>
      </c>
      <c r="FE230" s="21">
        <v>7.9</v>
      </c>
      <c r="FF230" s="21">
        <v>5.9</v>
      </c>
      <c r="FG230" s="21">
        <v>5.9</v>
      </c>
      <c r="FH230" s="24">
        <v>15</v>
      </c>
      <c r="FI230" s="21">
        <v>15</v>
      </c>
      <c r="FJ230" s="21">
        <v>15</v>
      </c>
      <c r="FK230" s="21">
        <v>15</v>
      </c>
      <c r="FL230" s="21">
        <v>15</v>
      </c>
      <c r="FM230" s="21">
        <v>15</v>
      </c>
      <c r="FN230" s="21">
        <v>15</v>
      </c>
      <c r="FO230" s="24">
        <v>85</v>
      </c>
      <c r="FP230" s="21">
        <v>93</v>
      </c>
      <c r="FQ230" s="21">
        <v>80</v>
      </c>
      <c r="FR230" s="21">
        <v>82</v>
      </c>
      <c r="FS230" s="21">
        <v>85</v>
      </c>
      <c r="FT230" s="21">
        <v>63</v>
      </c>
      <c r="FU230" s="21">
        <v>64</v>
      </c>
      <c r="FV230" s="24" t="s">
        <v>803</v>
      </c>
      <c r="FW230" s="21" t="s">
        <v>834</v>
      </c>
      <c r="FX230" s="21">
        <v>0</v>
      </c>
      <c r="FY230" s="21">
        <v>0</v>
      </c>
      <c r="FZ230" s="21">
        <v>0</v>
      </c>
      <c r="GA230" s="21">
        <v>0</v>
      </c>
      <c r="GB230" s="21">
        <v>0</v>
      </c>
      <c r="GC230" s="24">
        <v>315</v>
      </c>
      <c r="GD230" s="21">
        <v>345</v>
      </c>
      <c r="GE230" s="21">
        <v>334</v>
      </c>
      <c r="GF230" s="21">
        <v>305</v>
      </c>
      <c r="GG230" s="21">
        <v>324</v>
      </c>
      <c r="GH230" s="21">
        <v>277</v>
      </c>
      <c r="GI230" s="21">
        <v>255</v>
      </c>
      <c r="GJ230" s="24">
        <v>1400</v>
      </c>
      <c r="GK230" s="21">
        <v>2965</v>
      </c>
      <c r="GL230" s="21">
        <v>3470</v>
      </c>
      <c r="GM230" s="21">
        <v>3730</v>
      </c>
      <c r="GN230" s="21">
        <v>3110</v>
      </c>
      <c r="GO230" s="21">
        <v>3260</v>
      </c>
      <c r="GP230" s="21">
        <v>3130</v>
      </c>
      <c r="GQ230" s="6"/>
      <c r="GR230" s="24">
        <v>10</v>
      </c>
      <c r="GS230" s="21">
        <v>45</v>
      </c>
      <c r="GT230" s="24">
        <v>10</v>
      </c>
      <c r="GU230" s="21">
        <v>45</v>
      </c>
      <c r="GV230" s="24">
        <v>6</v>
      </c>
      <c r="GW230" s="21">
        <v>10</v>
      </c>
      <c r="GX230" s="24">
        <v>8</v>
      </c>
      <c r="GY230" s="21">
        <v>18</v>
      </c>
      <c r="GZ230" s="24">
        <v>8</v>
      </c>
      <c r="HA230" s="21">
        <v>18</v>
      </c>
      <c r="HB230" s="24">
        <v>8</v>
      </c>
      <c r="HC230" s="21">
        <v>18</v>
      </c>
      <c r="HD230" s="24">
        <v>8</v>
      </c>
      <c r="HE230" s="21">
        <v>18</v>
      </c>
      <c r="HF230" s="6"/>
      <c r="HG230" s="21">
        <v>69</v>
      </c>
      <c r="HH230" s="21">
        <v>80</v>
      </c>
      <c r="HI230" s="21">
        <v>151</v>
      </c>
      <c r="HJ230" s="21">
        <v>35.9</v>
      </c>
      <c r="HK230" s="21">
        <v>2</v>
      </c>
      <c r="HL230" s="21">
        <v>279.7</v>
      </c>
      <c r="HM230" s="21">
        <v>0.4</v>
      </c>
      <c r="HN230" s="21">
        <v>30</v>
      </c>
      <c r="HO230" s="21">
        <v>71.42</v>
      </c>
      <c r="HP230" s="21">
        <v>27.47</v>
      </c>
      <c r="HQ230" s="21">
        <v>2.88</v>
      </c>
      <c r="HR230" s="21">
        <v>137</v>
      </c>
      <c r="HS230" s="21">
        <v>13.8</v>
      </c>
      <c r="HT230" s="21">
        <v>11</v>
      </c>
      <c r="HU230" s="21">
        <v>15</v>
      </c>
      <c r="HV230" s="6"/>
    </row>
    <row r="231" spans="1:239" ht="15.75" customHeight="1" x14ac:dyDescent="0.3">
      <c r="A231" s="3">
        <v>206</v>
      </c>
      <c r="B231" s="21" t="s">
        <v>635</v>
      </c>
      <c r="C231" s="22">
        <v>41507</v>
      </c>
      <c r="D231" s="22">
        <v>41507</v>
      </c>
      <c r="E231" s="21">
        <f t="shared" si="1010"/>
        <v>0</v>
      </c>
      <c r="F231" s="21"/>
      <c r="G231" s="21" t="s">
        <v>432</v>
      </c>
      <c r="H231" s="23">
        <v>34040</v>
      </c>
      <c r="I231" s="21">
        <v>20</v>
      </c>
      <c r="J231" s="21">
        <v>164</v>
      </c>
      <c r="K231" s="21">
        <v>20</v>
      </c>
      <c r="L231" s="21" t="s">
        <v>776</v>
      </c>
      <c r="M231" s="21">
        <v>61</v>
      </c>
      <c r="N231" s="21">
        <v>70</v>
      </c>
      <c r="O231" s="21">
        <v>20</v>
      </c>
      <c r="P231" s="21" t="s">
        <v>1629</v>
      </c>
      <c r="Q231" s="21">
        <v>1</v>
      </c>
      <c r="R231" s="21">
        <v>20</v>
      </c>
      <c r="S231" s="21" t="s">
        <v>272</v>
      </c>
      <c r="T231" s="21">
        <v>1</v>
      </c>
      <c r="U231" s="21">
        <v>2</v>
      </c>
      <c r="V231" s="21">
        <v>3</v>
      </c>
      <c r="W231" s="21">
        <v>0</v>
      </c>
      <c r="X231" s="6"/>
      <c r="Y231" s="24" t="s">
        <v>513</v>
      </c>
      <c r="Z231" s="21" t="s">
        <v>497</v>
      </c>
      <c r="AA231" s="25">
        <v>1</v>
      </c>
      <c r="AB231" s="25"/>
      <c r="AC231" s="21" t="s">
        <v>249</v>
      </c>
      <c r="AD231" s="21"/>
      <c r="AE231" s="21" t="s">
        <v>246</v>
      </c>
      <c r="AF231" s="21" t="s">
        <v>248</v>
      </c>
      <c r="AG231" s="21" t="s">
        <v>246</v>
      </c>
      <c r="AH231" s="21" t="s">
        <v>249</v>
      </c>
      <c r="AI231" s="21" t="s">
        <v>249</v>
      </c>
      <c r="AJ231" s="21" t="s">
        <v>246</v>
      </c>
      <c r="AK231" s="21">
        <v>9.33</v>
      </c>
      <c r="AL231" s="6"/>
      <c r="AM231" s="26" t="s">
        <v>250</v>
      </c>
      <c r="AN231" s="26" t="s">
        <v>274</v>
      </c>
      <c r="AO231" s="27">
        <v>9.33</v>
      </c>
      <c r="AP231" s="21">
        <v>10.23</v>
      </c>
      <c r="AQ231" s="21">
        <v>5.01</v>
      </c>
      <c r="AR231" s="21">
        <v>3.97</v>
      </c>
      <c r="AS231" s="21">
        <v>2.38</v>
      </c>
      <c r="AT231" s="21">
        <v>0.96</v>
      </c>
      <c r="AU231" s="21">
        <v>0.65</v>
      </c>
      <c r="AV231" s="21">
        <v>0.4</v>
      </c>
      <c r="AW231" s="21">
        <v>0.22</v>
      </c>
      <c r="AX231" s="28">
        <f t="shared" si="1011"/>
        <v>9.646302250803851E-2</v>
      </c>
      <c r="AY231" s="28">
        <f t="shared" si="1012"/>
        <v>-0.26721251923807077</v>
      </c>
      <c r="AZ231" s="28">
        <f t="shared" si="1013"/>
        <v>-0.27944212638965049</v>
      </c>
      <c r="BA231" s="28">
        <f t="shared" ref="BA231:BB231" si="1041">LOGEST(AP231:AQ231,AP$5:AQ$5)-1</f>
        <v>-0.51026392961876843</v>
      </c>
      <c r="BB231" s="28">
        <f t="shared" si="1041"/>
        <v>-0.20758483033932129</v>
      </c>
      <c r="BC231" s="28">
        <f t="shared" si="1015"/>
        <v>-0.37704390901115847</v>
      </c>
      <c r="BD231" s="28">
        <f t="shared" ref="BD231:BF231" si="1042">((AP231/AO231)*100)-100</f>
        <v>9.6463022508038705</v>
      </c>
      <c r="BE231" s="28">
        <f t="shared" si="1042"/>
        <v>-51.026392961876837</v>
      </c>
      <c r="BF231" s="28">
        <f t="shared" si="1042"/>
        <v>-20.758483033932123</v>
      </c>
      <c r="BG231" s="28">
        <f t="shared" si="1017"/>
        <v>-46.302250803858527</v>
      </c>
      <c r="BH231" s="28">
        <f t="shared" si="1018"/>
        <v>-57.449088960342976</v>
      </c>
      <c r="BI231" s="28">
        <f t="shared" si="1019"/>
        <v>-61.192570869990227</v>
      </c>
      <c r="BJ231" s="3">
        <f t="shared" ref="BJ231:BL231" si="1043">AP231-AO231</f>
        <v>0.90000000000000036</v>
      </c>
      <c r="BK231" s="3">
        <f t="shared" si="1043"/>
        <v>-5.2200000000000006</v>
      </c>
      <c r="BL231" s="3">
        <f t="shared" si="1043"/>
        <v>-1.0399999999999996</v>
      </c>
      <c r="BM231" s="3">
        <f t="shared" si="1021"/>
        <v>-4.32</v>
      </c>
      <c r="BN231" s="3">
        <f t="shared" si="1022"/>
        <v>-5.3599999999999994</v>
      </c>
      <c r="BO231" s="3">
        <f t="shared" si="1023"/>
        <v>-6.26</v>
      </c>
      <c r="BP231" s="24">
        <v>41.4</v>
      </c>
      <c r="BQ231" s="21">
        <v>96.3</v>
      </c>
      <c r="BR231" s="21">
        <v>97.7</v>
      </c>
      <c r="BS231" s="21"/>
      <c r="BT231" s="21"/>
      <c r="BU231" s="21"/>
      <c r="BV231" s="21"/>
      <c r="BW231" s="24">
        <v>37</v>
      </c>
      <c r="BX231" s="21">
        <v>36.9</v>
      </c>
      <c r="BY231" s="21">
        <v>35.6</v>
      </c>
      <c r="BZ231" s="21">
        <v>37</v>
      </c>
      <c r="CA231" s="21">
        <v>37</v>
      </c>
      <c r="CB231" s="21">
        <v>37.4</v>
      </c>
      <c r="CC231" s="21">
        <v>36.5</v>
      </c>
      <c r="CD231" s="21">
        <v>36.5</v>
      </c>
      <c r="CE231" s="21">
        <v>37.6</v>
      </c>
      <c r="CF231" s="6"/>
      <c r="CG231" s="24" t="s">
        <v>1630</v>
      </c>
      <c r="CH231" s="21"/>
      <c r="CI231" s="21"/>
      <c r="CJ231" s="21"/>
      <c r="CK231" s="21"/>
      <c r="CL231" s="21"/>
      <c r="CM231" s="21"/>
      <c r="CN231" s="24" t="s">
        <v>1631</v>
      </c>
      <c r="CO231" s="21"/>
      <c r="CP231" s="21"/>
      <c r="CQ231" s="21"/>
      <c r="CR231" s="21"/>
      <c r="CS231" s="21"/>
      <c r="CT231" s="21"/>
      <c r="CU231" s="24">
        <v>2</v>
      </c>
      <c r="CV231" s="21"/>
      <c r="CW231" s="21"/>
      <c r="CX231" s="21"/>
      <c r="CY231" s="21"/>
      <c r="CZ231" s="21"/>
      <c r="DA231" s="21"/>
      <c r="DB231" s="24" t="s">
        <v>1632</v>
      </c>
      <c r="DC231" s="21"/>
      <c r="DD231" s="21"/>
      <c r="DE231" s="21"/>
      <c r="DF231" s="21"/>
      <c r="DG231" s="21"/>
      <c r="DH231" s="21"/>
      <c r="DI231" s="24" t="s">
        <v>1633</v>
      </c>
      <c r="DJ231" s="21" t="s">
        <v>1633</v>
      </c>
      <c r="DK231" s="21" t="s">
        <v>1633</v>
      </c>
      <c r="DL231" s="21" t="s">
        <v>1633</v>
      </c>
      <c r="DM231" s="21" t="s">
        <v>1633</v>
      </c>
      <c r="DN231" s="21" t="s">
        <v>1633</v>
      </c>
      <c r="DO231" s="21" t="s">
        <v>1633</v>
      </c>
      <c r="DP231" s="26"/>
      <c r="DQ231" s="6"/>
      <c r="DR231" s="24">
        <v>77</v>
      </c>
      <c r="DS231" s="21">
        <v>61.8</v>
      </c>
      <c r="DT231" s="21">
        <v>137.1</v>
      </c>
      <c r="DU231" s="21">
        <v>117.1</v>
      </c>
      <c r="DV231" s="21">
        <v>168</v>
      </c>
      <c r="DW231" s="21">
        <v>121.9</v>
      </c>
      <c r="DX231" s="21">
        <v>138</v>
      </c>
      <c r="DY231" s="24">
        <v>0.4</v>
      </c>
      <c r="DZ231" s="21">
        <v>0.4</v>
      </c>
      <c r="EA231" s="21">
        <v>0.4</v>
      </c>
      <c r="EB231" s="21">
        <v>0.4</v>
      </c>
      <c r="EC231" s="21">
        <v>0.35</v>
      </c>
      <c r="ED231" s="21">
        <v>0.35</v>
      </c>
      <c r="EE231" s="21">
        <v>0.35</v>
      </c>
      <c r="EF231" s="78">
        <f t="shared" ref="EF231:EL231" si="1044">DR231/DY231</f>
        <v>192.5</v>
      </c>
      <c r="EG231" s="79">
        <f t="shared" si="1044"/>
        <v>154.49999999999997</v>
      </c>
      <c r="EH231" s="79">
        <f t="shared" si="1044"/>
        <v>342.74999999999994</v>
      </c>
      <c r="EI231" s="79">
        <f t="shared" si="1044"/>
        <v>292.74999999999994</v>
      </c>
      <c r="EJ231" s="79">
        <f t="shared" si="1044"/>
        <v>480.00000000000006</v>
      </c>
      <c r="EK231" s="79">
        <f t="shared" si="1044"/>
        <v>348.28571428571433</v>
      </c>
      <c r="EL231" s="79">
        <f t="shared" si="1044"/>
        <v>394.28571428571433</v>
      </c>
      <c r="EM231" s="24">
        <v>0</v>
      </c>
      <c r="EN231" s="21">
        <v>1</v>
      </c>
      <c r="EO231" s="21">
        <v>1</v>
      </c>
      <c r="EP231" s="21">
        <v>0</v>
      </c>
      <c r="EQ231" s="21">
        <v>0</v>
      </c>
      <c r="ER231" s="21">
        <v>0</v>
      </c>
      <c r="ES231" s="21">
        <v>0</v>
      </c>
      <c r="ET231" s="24">
        <v>367</v>
      </c>
      <c r="EU231" s="21">
        <v>208</v>
      </c>
      <c r="EV231" s="21">
        <v>236</v>
      </c>
      <c r="EW231" s="21">
        <v>212</v>
      </c>
      <c r="EX231" s="21">
        <v>259</v>
      </c>
      <c r="EY231" s="21">
        <v>298</v>
      </c>
      <c r="EZ231" s="21">
        <v>292</v>
      </c>
      <c r="FA231" s="24">
        <v>18</v>
      </c>
      <c r="FB231" s="21">
        <v>5.2</v>
      </c>
      <c r="FC231" s="21">
        <v>2</v>
      </c>
      <c r="FD231" s="21">
        <v>2</v>
      </c>
      <c r="FE231" s="21">
        <v>2</v>
      </c>
      <c r="FF231" s="21">
        <v>2</v>
      </c>
      <c r="FG231" s="21">
        <v>2</v>
      </c>
      <c r="FH231" s="24">
        <v>5</v>
      </c>
      <c r="FI231" s="21">
        <v>7</v>
      </c>
      <c r="FJ231" s="21">
        <v>7</v>
      </c>
      <c r="FK231" s="21">
        <v>7</v>
      </c>
      <c r="FL231" s="21">
        <v>7</v>
      </c>
      <c r="FM231" s="21">
        <v>7</v>
      </c>
      <c r="FN231" s="21">
        <v>7</v>
      </c>
      <c r="FO231" s="24">
        <v>50</v>
      </c>
      <c r="FP231" s="21">
        <v>65</v>
      </c>
      <c r="FQ231" s="21">
        <v>69</v>
      </c>
      <c r="FR231" s="21">
        <v>78</v>
      </c>
      <c r="FS231" s="21">
        <v>81</v>
      </c>
      <c r="FT231" s="21">
        <v>75</v>
      </c>
      <c r="FU231" s="21">
        <v>65</v>
      </c>
      <c r="FV231" s="24">
        <v>0</v>
      </c>
      <c r="FW231" s="21" t="s">
        <v>803</v>
      </c>
      <c r="FX231" s="21" t="s">
        <v>804</v>
      </c>
      <c r="FY231" s="21">
        <v>0</v>
      </c>
      <c r="FZ231" s="21">
        <v>0</v>
      </c>
      <c r="GA231" s="21">
        <v>0</v>
      </c>
      <c r="GB231" s="21">
        <v>0</v>
      </c>
      <c r="GC231" s="24">
        <v>39</v>
      </c>
      <c r="GD231" s="21">
        <v>21</v>
      </c>
      <c r="GE231" s="21">
        <v>1.8</v>
      </c>
      <c r="GF231" s="21">
        <v>1.8</v>
      </c>
      <c r="GG231" s="21">
        <v>1.8</v>
      </c>
      <c r="GH231" s="21">
        <v>1.8</v>
      </c>
      <c r="GI231" s="21">
        <v>1.8</v>
      </c>
      <c r="GJ231" s="24">
        <v>820</v>
      </c>
      <c r="GK231" s="21">
        <v>1490</v>
      </c>
      <c r="GL231" s="21">
        <v>2130</v>
      </c>
      <c r="GM231" s="21">
        <v>2590</v>
      </c>
      <c r="GN231" s="21">
        <v>2070</v>
      </c>
      <c r="GO231" s="21">
        <v>2140</v>
      </c>
      <c r="GP231" s="21">
        <v>1440</v>
      </c>
      <c r="GQ231" s="6"/>
      <c r="GR231" s="24">
        <v>15</v>
      </c>
      <c r="GS231" s="21">
        <v>80</v>
      </c>
      <c r="GT231" s="24">
        <v>15</v>
      </c>
      <c r="GU231" s="21">
        <v>80</v>
      </c>
      <c r="GV231" s="24">
        <v>10</v>
      </c>
      <c r="GW231" s="21">
        <v>45</v>
      </c>
      <c r="GX231" s="24">
        <v>8</v>
      </c>
      <c r="GY231" s="21">
        <v>18</v>
      </c>
      <c r="GZ231" s="24">
        <v>6</v>
      </c>
      <c r="HA231" s="21">
        <v>10</v>
      </c>
      <c r="HB231" s="24">
        <v>7</v>
      </c>
      <c r="HC231" s="21">
        <v>18</v>
      </c>
      <c r="HD231" s="24">
        <v>8</v>
      </c>
      <c r="HE231" s="21">
        <v>18</v>
      </c>
      <c r="HF231" s="6"/>
      <c r="HG231" s="21">
        <v>20</v>
      </c>
      <c r="HH231" s="21">
        <v>120</v>
      </c>
      <c r="HI231" s="21">
        <v>70</v>
      </c>
      <c r="HJ231" s="21">
        <v>37</v>
      </c>
      <c r="HK231" s="21">
        <v>1</v>
      </c>
      <c r="HL231" s="21">
        <v>54.8</v>
      </c>
      <c r="HM231" s="21">
        <v>0.4</v>
      </c>
      <c r="HN231" s="21">
        <v>10</v>
      </c>
      <c r="HO231" s="21">
        <v>10.08</v>
      </c>
      <c r="HP231" s="21">
        <v>25.55</v>
      </c>
      <c r="HQ231" s="21">
        <v>1.65</v>
      </c>
      <c r="HR231" s="21">
        <v>140.4</v>
      </c>
      <c r="HS231" s="21">
        <v>19</v>
      </c>
      <c r="HT231" s="21">
        <v>5.2</v>
      </c>
      <c r="HU231" s="21">
        <v>7</v>
      </c>
      <c r="HV231" s="6"/>
    </row>
    <row r="232" spans="1:239" ht="15.75" customHeight="1" x14ac:dyDescent="0.3">
      <c r="A232" s="3">
        <v>207</v>
      </c>
      <c r="B232" s="21" t="s">
        <v>431</v>
      </c>
      <c r="C232" s="22">
        <v>41529</v>
      </c>
      <c r="D232" s="22">
        <v>41529</v>
      </c>
      <c r="E232" s="21">
        <f t="shared" si="1010"/>
        <v>0</v>
      </c>
      <c r="F232" s="21"/>
      <c r="G232" s="21" t="s">
        <v>432</v>
      </c>
      <c r="H232" s="23">
        <v>20068</v>
      </c>
      <c r="I232" s="21">
        <v>59</v>
      </c>
      <c r="J232" s="21">
        <v>156</v>
      </c>
      <c r="K232" s="21">
        <v>47</v>
      </c>
      <c r="L232" s="21" t="s">
        <v>1634</v>
      </c>
      <c r="M232" s="21">
        <v>26</v>
      </c>
      <c r="N232" s="21">
        <v>7.2</v>
      </c>
      <c r="O232" s="21">
        <v>6</v>
      </c>
      <c r="P232" s="21" t="s">
        <v>589</v>
      </c>
      <c r="Q232" s="21">
        <v>1</v>
      </c>
      <c r="R232" s="21">
        <v>13</v>
      </c>
      <c r="S232" s="21" t="s">
        <v>272</v>
      </c>
      <c r="T232" s="21">
        <v>1</v>
      </c>
      <c r="U232" s="21">
        <v>0</v>
      </c>
      <c r="V232" s="21">
        <v>0</v>
      </c>
      <c r="W232" s="21">
        <v>0</v>
      </c>
      <c r="X232" s="6"/>
      <c r="Y232" s="24" t="s">
        <v>513</v>
      </c>
      <c r="Z232" s="21" t="s">
        <v>497</v>
      </c>
      <c r="AA232" s="25">
        <v>1</v>
      </c>
      <c r="AB232" s="25"/>
      <c r="AC232" s="21" t="s">
        <v>249</v>
      </c>
      <c r="AD232" s="21"/>
      <c r="AE232" s="21" t="s">
        <v>246</v>
      </c>
      <c r="AF232" s="21" t="s">
        <v>248</v>
      </c>
      <c r="AG232" s="21" t="s">
        <v>246</v>
      </c>
      <c r="AH232" s="21" t="s">
        <v>249</v>
      </c>
      <c r="AI232" s="21" t="s">
        <v>249</v>
      </c>
      <c r="AJ232" s="21" t="s">
        <v>246</v>
      </c>
      <c r="AK232" s="21">
        <v>4</v>
      </c>
      <c r="AL232" s="6"/>
      <c r="AM232" s="26" t="s">
        <v>1342</v>
      </c>
      <c r="AN232" s="26"/>
      <c r="AO232" s="27">
        <v>4</v>
      </c>
      <c r="AP232" s="21">
        <v>7.51</v>
      </c>
      <c r="AQ232" s="21">
        <v>6.64</v>
      </c>
      <c r="AR232" s="21">
        <v>6.36</v>
      </c>
      <c r="AS232" s="21">
        <v>5.15</v>
      </c>
      <c r="AT232" s="21">
        <v>3.42</v>
      </c>
      <c r="AU232" s="21">
        <v>2.11</v>
      </c>
      <c r="AV232" s="21">
        <v>1.4</v>
      </c>
      <c r="AW232" s="21"/>
      <c r="AX232" s="28">
        <f t="shared" si="1011"/>
        <v>0.87750000000000061</v>
      </c>
      <c r="AY232" s="28">
        <f t="shared" si="1012"/>
        <v>0.28840987267251261</v>
      </c>
      <c r="AZ232" s="28">
        <f t="shared" si="1013"/>
        <v>0.13519887362920913</v>
      </c>
      <c r="BA232" s="28">
        <f t="shared" ref="BA232:BB232" si="1045">LOGEST(AP232:AQ232,AP$5:AQ$5)-1</f>
        <v>-0.11584553928095886</v>
      </c>
      <c r="BB232" s="28">
        <f t="shared" si="1045"/>
        <v>-4.216867469879515E-2</v>
      </c>
      <c r="BC232" s="28">
        <f t="shared" si="1015"/>
        <v>-7.9744144880625534E-2</v>
      </c>
      <c r="BD232" s="28">
        <f t="shared" ref="BD232:BF232" si="1046">((AP232/AO232)*100)-100</f>
        <v>87.75</v>
      </c>
      <c r="BE232" s="28">
        <f t="shared" si="1046"/>
        <v>-11.584553928095872</v>
      </c>
      <c r="BF232" s="28">
        <f t="shared" si="1046"/>
        <v>-4.216867469879503</v>
      </c>
      <c r="BG232" s="28">
        <f t="shared" si="1017"/>
        <v>66</v>
      </c>
      <c r="BH232" s="28">
        <f t="shared" si="1018"/>
        <v>59</v>
      </c>
      <c r="BI232" s="28">
        <f t="shared" si="1019"/>
        <v>-15.312916111850853</v>
      </c>
      <c r="BJ232" s="3">
        <f t="shared" ref="BJ232:BL232" si="1047">AP232-AO232</f>
        <v>3.51</v>
      </c>
      <c r="BK232" s="3">
        <f t="shared" si="1047"/>
        <v>-0.87000000000000011</v>
      </c>
      <c r="BL232" s="3">
        <f t="shared" si="1047"/>
        <v>-0.27999999999999936</v>
      </c>
      <c r="BM232" s="3">
        <f t="shared" si="1021"/>
        <v>2.6399999999999997</v>
      </c>
      <c r="BN232" s="3">
        <f t="shared" si="1022"/>
        <v>2.3600000000000003</v>
      </c>
      <c r="BO232" s="3">
        <f t="shared" si="1023"/>
        <v>-1.1499999999999995</v>
      </c>
      <c r="BP232" s="24">
        <v>184.5</v>
      </c>
      <c r="BQ232" s="21">
        <v>228.7</v>
      </c>
      <c r="BR232" s="21">
        <v>212.5</v>
      </c>
      <c r="BS232" s="21">
        <v>136.5</v>
      </c>
      <c r="BT232" s="21">
        <v>78</v>
      </c>
      <c r="BU232" s="21">
        <v>49.8</v>
      </c>
      <c r="BV232" s="21"/>
      <c r="BW232" s="24">
        <v>38</v>
      </c>
      <c r="BX232" s="21">
        <v>36</v>
      </c>
      <c r="BY232" s="21">
        <v>36</v>
      </c>
      <c r="BZ232" s="21">
        <v>38.1</v>
      </c>
      <c r="CA232" s="21">
        <v>37</v>
      </c>
      <c r="CB232" s="21">
        <v>36.5</v>
      </c>
      <c r="CC232" s="21">
        <v>36.6</v>
      </c>
      <c r="CD232" s="21">
        <v>36.5</v>
      </c>
      <c r="CE232" s="21"/>
      <c r="CF232" s="6"/>
      <c r="CG232" s="24" t="s">
        <v>1635</v>
      </c>
      <c r="CH232" s="21"/>
      <c r="CI232" s="21"/>
      <c r="CJ232" s="21"/>
      <c r="CK232" s="21"/>
      <c r="CL232" s="21"/>
      <c r="CM232" s="21"/>
      <c r="CN232" s="24" t="s">
        <v>868</v>
      </c>
      <c r="CO232" s="21"/>
      <c r="CP232" s="21"/>
      <c r="CQ232" s="21"/>
      <c r="CR232" s="21"/>
      <c r="CS232" s="21"/>
      <c r="CT232" s="21"/>
      <c r="CU232" s="24">
        <v>2</v>
      </c>
      <c r="CV232" s="21"/>
      <c r="CW232" s="21"/>
      <c r="CX232" s="21"/>
      <c r="CY232" s="21"/>
      <c r="CZ232" s="21"/>
      <c r="DA232" s="21"/>
      <c r="DB232" s="24" t="s">
        <v>331</v>
      </c>
      <c r="DC232" s="21"/>
      <c r="DD232" s="21"/>
      <c r="DE232" s="21"/>
      <c r="DF232" s="21"/>
      <c r="DG232" s="21"/>
      <c r="DH232" s="21"/>
      <c r="DI232" s="24" t="s">
        <v>1636</v>
      </c>
      <c r="DJ232" s="21" t="s">
        <v>1637</v>
      </c>
      <c r="DK232" s="21" t="s">
        <v>1636</v>
      </c>
      <c r="DL232" s="21" t="s">
        <v>1636</v>
      </c>
      <c r="DM232" s="21" t="s">
        <v>1636</v>
      </c>
      <c r="DN232" s="21" t="s">
        <v>1636</v>
      </c>
      <c r="DO232" s="21"/>
      <c r="DP232" s="26" t="s">
        <v>607</v>
      </c>
      <c r="DQ232" s="6"/>
      <c r="DR232" s="24">
        <v>78</v>
      </c>
      <c r="DS232" s="21">
        <v>71</v>
      </c>
      <c r="DT232" s="21">
        <v>75.3</v>
      </c>
      <c r="DU232" s="21">
        <v>94.9</v>
      </c>
      <c r="DV232" s="21">
        <v>99.3</v>
      </c>
      <c r="DW232" s="21">
        <v>84.3</v>
      </c>
      <c r="DX232" s="21"/>
      <c r="DY232" s="24">
        <v>0.5</v>
      </c>
      <c r="DZ232" s="21">
        <v>0.4</v>
      </c>
      <c r="EA232" s="21">
        <v>0.4</v>
      </c>
      <c r="EB232" s="21">
        <v>0.4</v>
      </c>
      <c r="EC232" s="21">
        <v>0.4</v>
      </c>
      <c r="ED232" s="21">
        <v>0.4</v>
      </c>
      <c r="EE232" s="21"/>
      <c r="EF232" s="78">
        <f t="shared" ref="EF232:EK232" si="1048">DR232/DY232</f>
        <v>156</v>
      </c>
      <c r="EG232" s="79">
        <f t="shared" si="1048"/>
        <v>177.5</v>
      </c>
      <c r="EH232" s="79">
        <f t="shared" si="1048"/>
        <v>188.24999999999997</v>
      </c>
      <c r="EI232" s="79">
        <f t="shared" si="1048"/>
        <v>237.25</v>
      </c>
      <c r="EJ232" s="79">
        <f t="shared" si="1048"/>
        <v>248.24999999999997</v>
      </c>
      <c r="EK232" s="79">
        <f t="shared" si="1048"/>
        <v>210.74999999999997</v>
      </c>
      <c r="EL232" s="79"/>
      <c r="EM232" s="24">
        <v>0</v>
      </c>
      <c r="EN232" s="21">
        <v>0</v>
      </c>
      <c r="EO232" s="21">
        <v>0</v>
      </c>
      <c r="EP232" s="21">
        <v>0</v>
      </c>
      <c r="EQ232" s="21">
        <v>0</v>
      </c>
      <c r="ER232" s="21">
        <v>0</v>
      </c>
      <c r="ES232" s="21"/>
      <c r="ET232" s="24">
        <v>76</v>
      </c>
      <c r="EU232" s="21">
        <v>50</v>
      </c>
      <c r="EV232" s="21">
        <v>39</v>
      </c>
      <c r="EW232" s="21">
        <v>31</v>
      </c>
      <c r="EX232" s="21">
        <v>22</v>
      </c>
      <c r="EY232" s="21">
        <v>75</v>
      </c>
      <c r="EZ232" s="21"/>
      <c r="FA232" s="24">
        <v>13.1</v>
      </c>
      <c r="FB232" s="21">
        <v>13.1</v>
      </c>
      <c r="FC232" s="21">
        <v>13.6</v>
      </c>
      <c r="FD232" s="21">
        <v>10</v>
      </c>
      <c r="FE232" s="21">
        <v>9</v>
      </c>
      <c r="FF232" s="21">
        <v>8</v>
      </c>
      <c r="FG232" s="21"/>
      <c r="FH232" s="24">
        <v>15</v>
      </c>
      <c r="FI232" s="21">
        <v>15</v>
      </c>
      <c r="FJ232" s="21">
        <v>15</v>
      </c>
      <c r="FK232" s="21">
        <v>15</v>
      </c>
      <c r="FL232" s="21">
        <v>15</v>
      </c>
      <c r="FM232" s="21">
        <v>15</v>
      </c>
      <c r="FN232" s="21"/>
      <c r="FO232" s="24">
        <v>80</v>
      </c>
      <c r="FP232" s="21">
        <v>87</v>
      </c>
      <c r="FQ232" s="21">
        <v>86</v>
      </c>
      <c r="FR232" s="21">
        <v>82</v>
      </c>
      <c r="FS232" s="21">
        <v>83</v>
      </c>
      <c r="FT232" s="21">
        <v>64</v>
      </c>
      <c r="FU232" s="21"/>
      <c r="FV232" s="24">
        <v>0</v>
      </c>
      <c r="FW232" s="21">
        <v>0</v>
      </c>
      <c r="FX232" s="21">
        <v>0</v>
      </c>
      <c r="FY232" s="21">
        <v>0</v>
      </c>
      <c r="FZ232" s="21">
        <v>0</v>
      </c>
      <c r="GA232" s="21">
        <v>0</v>
      </c>
      <c r="GB232" s="21"/>
      <c r="GC232" s="24">
        <v>50</v>
      </c>
      <c r="GD232" s="21">
        <v>49</v>
      </c>
      <c r="GE232" s="21">
        <v>56</v>
      </c>
      <c r="GF232" s="21">
        <v>48</v>
      </c>
      <c r="GG232" s="21">
        <v>54</v>
      </c>
      <c r="GH232" s="21">
        <v>44</v>
      </c>
      <c r="GI232" s="21"/>
      <c r="GJ232" s="24">
        <v>2335</v>
      </c>
      <c r="GK232" s="21">
        <v>1440</v>
      </c>
      <c r="GL232" s="21">
        <v>4600</v>
      </c>
      <c r="GM232" s="21">
        <v>3760</v>
      </c>
      <c r="GN232" s="21">
        <v>4380</v>
      </c>
      <c r="GO232" s="21">
        <v>700</v>
      </c>
      <c r="GP232" s="21"/>
      <c r="GQ232" s="6"/>
      <c r="GR232" s="24">
        <v>12</v>
      </c>
      <c r="GS232" s="21">
        <v>45</v>
      </c>
      <c r="GT232" s="24">
        <v>13</v>
      </c>
      <c r="GU232" s="21">
        <v>55</v>
      </c>
      <c r="GV232" s="24">
        <v>13</v>
      </c>
      <c r="GW232" s="21">
        <v>55</v>
      </c>
      <c r="GX232" s="24">
        <v>12</v>
      </c>
      <c r="GY232" s="21">
        <v>45</v>
      </c>
      <c r="GZ232" s="24">
        <v>12</v>
      </c>
      <c r="HA232" s="21">
        <v>45</v>
      </c>
      <c r="HB232" s="24">
        <v>12</v>
      </c>
      <c r="HC232" s="21">
        <v>45</v>
      </c>
      <c r="HD232" s="24"/>
      <c r="HE232" s="21"/>
      <c r="HF232" s="6"/>
      <c r="HG232" s="21">
        <v>59</v>
      </c>
      <c r="HH232" s="21">
        <v>107</v>
      </c>
      <c r="HI232" s="21">
        <v>157</v>
      </c>
      <c r="HJ232" s="21">
        <v>38</v>
      </c>
      <c r="HK232" s="21">
        <v>2</v>
      </c>
      <c r="HL232" s="21">
        <v>78</v>
      </c>
      <c r="HM232" s="21">
        <v>0.4</v>
      </c>
      <c r="HN232" s="21">
        <v>35</v>
      </c>
      <c r="HO232" s="21">
        <v>16</v>
      </c>
      <c r="HP232" s="21">
        <v>15.93</v>
      </c>
      <c r="HQ232" s="21">
        <v>3.39</v>
      </c>
      <c r="HR232" s="21">
        <v>135.1</v>
      </c>
      <c r="HS232" s="21">
        <v>20.3</v>
      </c>
      <c r="HT232" s="21">
        <v>13.1</v>
      </c>
      <c r="HU232" s="21">
        <v>15</v>
      </c>
      <c r="HV232" s="6"/>
    </row>
    <row r="233" spans="1:239" ht="15.75" customHeight="1" x14ac:dyDescent="0.3">
      <c r="A233" s="3">
        <v>208</v>
      </c>
      <c r="B233" s="21" t="s">
        <v>874</v>
      </c>
      <c r="C233" s="22">
        <v>41534</v>
      </c>
      <c r="D233" s="22">
        <v>41534</v>
      </c>
      <c r="E233" s="21">
        <f t="shared" si="1010"/>
        <v>0</v>
      </c>
      <c r="F233" s="21"/>
      <c r="G233" s="21" t="s">
        <v>1084</v>
      </c>
      <c r="H233" s="23">
        <v>11164</v>
      </c>
      <c r="I233" s="21">
        <v>83</v>
      </c>
      <c r="J233" s="21">
        <v>158</v>
      </c>
      <c r="K233" s="21">
        <v>65</v>
      </c>
      <c r="L233" s="21" t="s">
        <v>1638</v>
      </c>
      <c r="M233" s="21">
        <v>86</v>
      </c>
      <c r="N233" s="21">
        <v>95.4</v>
      </c>
      <c r="O233" s="21">
        <v>3</v>
      </c>
      <c r="P233" s="21" t="s">
        <v>548</v>
      </c>
      <c r="Q233" s="21">
        <v>2</v>
      </c>
      <c r="R233" s="21">
        <v>3</v>
      </c>
      <c r="S233" s="21" t="s">
        <v>548</v>
      </c>
      <c r="T233" s="21">
        <v>2</v>
      </c>
      <c r="U233" s="21">
        <v>0</v>
      </c>
      <c r="V233" s="21">
        <v>2</v>
      </c>
      <c r="W233" s="21">
        <v>0</v>
      </c>
      <c r="X233" s="6"/>
      <c r="Y233" s="24" t="s">
        <v>513</v>
      </c>
      <c r="Z233" s="21" t="s">
        <v>956</v>
      </c>
      <c r="AA233" s="25">
        <v>1</v>
      </c>
      <c r="AB233" s="25"/>
      <c r="AC233" s="21" t="s">
        <v>246</v>
      </c>
      <c r="AD233" s="21" t="s">
        <v>479</v>
      </c>
      <c r="AE233" s="21" t="s">
        <v>246</v>
      </c>
      <c r="AF233" s="21" t="s">
        <v>248</v>
      </c>
      <c r="AG233" s="21" t="s">
        <v>249</v>
      </c>
      <c r="AH233" s="21" t="s">
        <v>246</v>
      </c>
      <c r="AI233" s="21" t="s">
        <v>246</v>
      </c>
      <c r="AJ233" s="21" t="s">
        <v>246</v>
      </c>
      <c r="AK233" s="21">
        <v>11.6</v>
      </c>
      <c r="AL233" s="6"/>
      <c r="AM233" s="26" t="s">
        <v>250</v>
      </c>
      <c r="AN233" s="26" t="s">
        <v>274</v>
      </c>
      <c r="AO233" s="27">
        <v>7.6</v>
      </c>
      <c r="AP233" s="21">
        <v>10.48</v>
      </c>
      <c r="AQ233" s="21">
        <v>12.84</v>
      </c>
      <c r="AR233" s="21">
        <v>7.38</v>
      </c>
      <c r="AS233" s="21">
        <v>6</v>
      </c>
      <c r="AT233" s="21"/>
      <c r="AU233" s="21"/>
      <c r="AV233" s="21"/>
      <c r="AW233" s="21"/>
      <c r="AX233" s="28">
        <f t="shared" si="1011"/>
        <v>0.37894736842105292</v>
      </c>
      <c r="AY233" s="28">
        <f t="shared" si="1012"/>
        <v>0.29979755508714789</v>
      </c>
      <c r="AZ233" s="28">
        <f t="shared" si="1013"/>
        <v>1.1563627077995964E-2</v>
      </c>
      <c r="BA233" s="28">
        <f t="shared" ref="BA233:BB233" si="1049">LOGEST(AP233:AQ233,AP$5:AQ$5)-1</f>
        <v>0.22519083969465692</v>
      </c>
      <c r="BB233" s="28">
        <f t="shared" si="1049"/>
        <v>-0.42523364485981319</v>
      </c>
      <c r="BC233" s="28">
        <f t="shared" si="1015"/>
        <v>-0.16083465676754571</v>
      </c>
      <c r="BD233" s="28">
        <f t="shared" ref="BD233:BF233" si="1050">((AP233/AO233)*100)-100</f>
        <v>37.89473684210526</v>
      </c>
      <c r="BE233" s="28">
        <f t="shared" si="1050"/>
        <v>22.51908396946564</v>
      </c>
      <c r="BF233" s="28">
        <f t="shared" si="1050"/>
        <v>-42.523364485981304</v>
      </c>
      <c r="BG233" s="28">
        <f t="shared" si="1017"/>
        <v>68.947368421052659</v>
      </c>
      <c r="BH233" s="28">
        <f t="shared" si="1018"/>
        <v>-2.8947368421052602</v>
      </c>
      <c r="BI233" s="28">
        <f t="shared" si="1019"/>
        <v>-29.580152671755727</v>
      </c>
      <c r="BJ233" s="3">
        <f t="shared" ref="BJ233:BL233" si="1051">AP233-AO233</f>
        <v>2.8800000000000008</v>
      </c>
      <c r="BK233" s="3">
        <f t="shared" si="1051"/>
        <v>2.3599999999999994</v>
      </c>
      <c r="BL233" s="3">
        <f t="shared" si="1051"/>
        <v>-5.46</v>
      </c>
      <c r="BM233" s="3">
        <f t="shared" si="1021"/>
        <v>5.24</v>
      </c>
      <c r="BN233" s="3">
        <f t="shared" si="1022"/>
        <v>-0.21999999999999975</v>
      </c>
      <c r="BO233" s="3">
        <f t="shared" si="1023"/>
        <v>-3.1000000000000005</v>
      </c>
      <c r="BP233" s="24">
        <v>57</v>
      </c>
      <c r="BQ233" s="21">
        <v>86.9</v>
      </c>
      <c r="BR233" s="21">
        <v>86</v>
      </c>
      <c r="BS233" s="21"/>
      <c r="BT233" s="21"/>
      <c r="BU233" s="21"/>
      <c r="BV233" s="21"/>
      <c r="BW233" s="24">
        <v>35</v>
      </c>
      <c r="BX233" s="21">
        <v>35.9</v>
      </c>
      <c r="BY233" s="21">
        <v>35.5</v>
      </c>
      <c r="BZ233" s="21">
        <v>35.5</v>
      </c>
      <c r="CA233" s="21">
        <v>35</v>
      </c>
      <c r="CB233" s="21"/>
      <c r="CC233" s="21"/>
      <c r="CD233" s="21"/>
      <c r="CE233" s="21"/>
      <c r="CF233" s="6"/>
      <c r="CG233" s="24" t="s">
        <v>1639</v>
      </c>
      <c r="CH233" s="21"/>
      <c r="CI233" s="21"/>
      <c r="CJ233" s="21"/>
      <c r="CK233" s="21"/>
      <c r="CL233" s="21"/>
      <c r="CM233" s="21"/>
      <c r="CN233" s="24" t="s">
        <v>1640</v>
      </c>
      <c r="CO233" s="21"/>
      <c r="CP233" s="21"/>
      <c r="CQ233" s="21"/>
      <c r="CR233" s="21"/>
      <c r="CS233" s="21"/>
      <c r="CT233" s="21"/>
      <c r="CU233" s="24">
        <v>1</v>
      </c>
      <c r="CV233" s="21"/>
      <c r="CW233" s="21"/>
      <c r="CX233" s="21"/>
      <c r="CY233" s="21"/>
      <c r="CZ233" s="21"/>
      <c r="DA233" s="21"/>
      <c r="DB233" s="24" t="s">
        <v>735</v>
      </c>
      <c r="DC233" s="21"/>
      <c r="DD233" s="21"/>
      <c r="DE233" s="21"/>
      <c r="DF233" s="21"/>
      <c r="DG233" s="21"/>
      <c r="DH233" s="21"/>
      <c r="DI233" s="24" t="s">
        <v>888</v>
      </c>
      <c r="DJ233" s="21" t="s">
        <v>888</v>
      </c>
      <c r="DK233" s="21"/>
      <c r="DL233" s="21"/>
      <c r="DM233" s="21"/>
      <c r="DN233" s="21"/>
      <c r="DO233" s="21"/>
      <c r="DP233" s="26"/>
      <c r="DQ233" s="6"/>
      <c r="DR233" s="24">
        <v>101.2</v>
      </c>
      <c r="DS233" s="21">
        <v>154.5</v>
      </c>
      <c r="DT233" s="21">
        <v>47.7</v>
      </c>
      <c r="DU233" s="21"/>
      <c r="DV233" s="21"/>
      <c r="DW233" s="21"/>
      <c r="DX233" s="21"/>
      <c r="DY233" s="24">
        <v>0.4</v>
      </c>
      <c r="DZ233" s="21">
        <v>0.4</v>
      </c>
      <c r="EA233" s="21">
        <v>0.4</v>
      </c>
      <c r="EB233" s="21"/>
      <c r="EC233" s="21"/>
      <c r="ED233" s="21"/>
      <c r="EE233" s="21"/>
      <c r="EF233" s="78">
        <f t="shared" ref="EF233:EH233" si="1052">DR233/DY233</f>
        <v>253</v>
      </c>
      <c r="EG233" s="79">
        <f t="shared" si="1052"/>
        <v>386.25</v>
      </c>
      <c r="EH233" s="79">
        <f t="shared" si="1052"/>
        <v>119.25</v>
      </c>
      <c r="EI233" s="79"/>
      <c r="EJ233" s="79"/>
      <c r="EK233" s="79"/>
      <c r="EL233" s="79"/>
      <c r="EM233" s="24">
        <v>0</v>
      </c>
      <c r="EN233" s="21">
        <v>0</v>
      </c>
      <c r="EO233" s="21">
        <v>0</v>
      </c>
      <c r="EP233" s="21"/>
      <c r="EQ233" s="21"/>
      <c r="ER233" s="21"/>
      <c r="ES233" s="21"/>
      <c r="ET233" s="24">
        <v>10</v>
      </c>
      <c r="EU233" s="21">
        <v>33</v>
      </c>
      <c r="EV233" s="21">
        <v>23</v>
      </c>
      <c r="EW233" s="21"/>
      <c r="EX233" s="21"/>
      <c r="EY233" s="21"/>
      <c r="EZ233" s="21"/>
      <c r="FA233" s="24">
        <v>3.1</v>
      </c>
      <c r="FB233" s="21">
        <v>12.9</v>
      </c>
      <c r="FC233" s="21">
        <v>12.9</v>
      </c>
      <c r="FD233" s="21"/>
      <c r="FE233" s="21"/>
      <c r="FF233" s="21"/>
      <c r="FG233" s="21"/>
      <c r="FH233" s="24">
        <v>13</v>
      </c>
      <c r="FI233" s="21">
        <v>3</v>
      </c>
      <c r="FJ233" s="21">
        <v>3</v>
      </c>
      <c r="FK233" s="21"/>
      <c r="FL233" s="21"/>
      <c r="FM233" s="21"/>
      <c r="FN233" s="21"/>
      <c r="FO233" s="24">
        <v>84</v>
      </c>
      <c r="FP233" s="21">
        <v>47</v>
      </c>
      <c r="FQ233" s="21">
        <v>29</v>
      </c>
      <c r="FR233" s="21"/>
      <c r="FS233" s="21"/>
      <c r="FT233" s="21"/>
      <c r="FU233" s="21"/>
      <c r="FV233" s="24" t="s">
        <v>859</v>
      </c>
      <c r="FW233" s="21" t="s">
        <v>859</v>
      </c>
      <c r="FX233" s="21" t="s">
        <v>859</v>
      </c>
      <c r="FY233" s="21"/>
      <c r="FZ233" s="21"/>
      <c r="GA233" s="21"/>
      <c r="GB233" s="21"/>
      <c r="GC233" s="24">
        <v>126</v>
      </c>
      <c r="GD233" s="21">
        <v>134</v>
      </c>
      <c r="GE233" s="21">
        <v>178</v>
      </c>
      <c r="GF233" s="21"/>
      <c r="GG233" s="21"/>
      <c r="GH233" s="21"/>
      <c r="GI233" s="21"/>
      <c r="GJ233" s="24">
        <v>750</v>
      </c>
      <c r="GK233" s="21">
        <v>45</v>
      </c>
      <c r="GL233" s="21">
        <v>0</v>
      </c>
      <c r="GM233" s="21"/>
      <c r="GN233" s="21"/>
      <c r="GO233" s="21"/>
      <c r="GP233" s="21"/>
      <c r="GQ233" s="6"/>
      <c r="GR233" s="24">
        <v>16</v>
      </c>
      <c r="GS233" s="21">
        <v>90</v>
      </c>
      <c r="GT233" s="24">
        <v>19</v>
      </c>
      <c r="GU233" s="21">
        <v>90</v>
      </c>
      <c r="GV233" s="24">
        <v>20</v>
      </c>
      <c r="GW233" s="21">
        <v>90</v>
      </c>
      <c r="GX233" s="24"/>
      <c r="GY233" s="21"/>
      <c r="GZ233" s="24"/>
      <c r="HA233" s="21"/>
      <c r="HB233" s="24"/>
      <c r="HC233" s="21"/>
      <c r="HD233" s="24"/>
      <c r="HE233" s="21"/>
      <c r="HF233" s="6"/>
      <c r="HG233" s="21">
        <v>83</v>
      </c>
      <c r="HH233" s="21">
        <v>64</v>
      </c>
      <c r="HI233" s="21">
        <v>77</v>
      </c>
      <c r="HJ233" s="21">
        <v>35.5</v>
      </c>
      <c r="HK233" s="21">
        <v>2</v>
      </c>
      <c r="HL233" s="21">
        <v>97.4</v>
      </c>
      <c r="HM233" s="21">
        <v>0.4</v>
      </c>
      <c r="HN233" s="21">
        <v>0</v>
      </c>
      <c r="HO233" s="21">
        <v>24.64</v>
      </c>
      <c r="HP233" s="21">
        <v>40.96</v>
      </c>
      <c r="HQ233" s="21">
        <v>3.31</v>
      </c>
      <c r="HR233" s="21">
        <v>137.6</v>
      </c>
      <c r="HS233" s="21">
        <v>9.5</v>
      </c>
      <c r="HT233" s="21">
        <v>11.6</v>
      </c>
      <c r="HU233" s="21">
        <v>3</v>
      </c>
      <c r="HV233" s="6"/>
    </row>
    <row r="234" spans="1:239" ht="15.75" customHeight="1" x14ac:dyDescent="0.3">
      <c r="A234" s="3">
        <v>209</v>
      </c>
      <c r="B234" s="21" t="s">
        <v>626</v>
      </c>
      <c r="C234" s="22">
        <v>41529</v>
      </c>
      <c r="D234" s="22">
        <v>41530</v>
      </c>
      <c r="E234" s="21">
        <f t="shared" si="1010"/>
        <v>1</v>
      </c>
      <c r="F234" s="21"/>
      <c r="G234" s="21" t="s">
        <v>432</v>
      </c>
      <c r="H234" s="23">
        <v>15883</v>
      </c>
      <c r="I234" s="21">
        <v>70</v>
      </c>
      <c r="J234" s="21">
        <v>168</v>
      </c>
      <c r="K234" s="21">
        <v>65</v>
      </c>
      <c r="L234" s="21" t="s">
        <v>1641</v>
      </c>
      <c r="M234" s="21">
        <v>67</v>
      </c>
      <c r="N234" s="21">
        <v>79</v>
      </c>
      <c r="O234" s="21">
        <v>8</v>
      </c>
      <c r="P234" s="21" t="s">
        <v>1333</v>
      </c>
      <c r="Q234" s="21">
        <v>1</v>
      </c>
      <c r="R234" s="21">
        <v>16</v>
      </c>
      <c r="S234" s="21" t="s">
        <v>272</v>
      </c>
      <c r="T234" s="21">
        <v>1</v>
      </c>
      <c r="U234" s="21">
        <v>4</v>
      </c>
      <c r="V234" s="21">
        <v>1</v>
      </c>
      <c r="W234" s="21">
        <v>0</v>
      </c>
      <c r="X234" s="6"/>
      <c r="Y234" s="24" t="s">
        <v>884</v>
      </c>
      <c r="Z234" s="21" t="s">
        <v>549</v>
      </c>
      <c r="AA234" s="25">
        <v>1</v>
      </c>
      <c r="AB234" s="25"/>
      <c r="AC234" s="21" t="s">
        <v>246</v>
      </c>
      <c r="AD234" s="21" t="s">
        <v>479</v>
      </c>
      <c r="AE234" s="21" t="s">
        <v>249</v>
      </c>
      <c r="AF234" s="21"/>
      <c r="AG234" s="21" t="s">
        <v>246</v>
      </c>
      <c r="AH234" s="21" t="s">
        <v>246</v>
      </c>
      <c r="AI234" s="21" t="s">
        <v>1642</v>
      </c>
      <c r="AJ234" s="21" t="s">
        <v>246</v>
      </c>
      <c r="AK234" s="21">
        <v>0.74</v>
      </c>
      <c r="AL234" s="6"/>
      <c r="AM234" s="26" t="s">
        <v>250</v>
      </c>
      <c r="AN234" s="26" t="s">
        <v>274</v>
      </c>
      <c r="AO234" s="27">
        <v>0.72</v>
      </c>
      <c r="AP234" s="21">
        <v>0.74</v>
      </c>
      <c r="AQ234" s="21">
        <v>1.43</v>
      </c>
      <c r="AR234" s="21">
        <v>0.54</v>
      </c>
      <c r="AS234" s="21">
        <v>0.5</v>
      </c>
      <c r="AT234" s="21">
        <v>0.31</v>
      </c>
      <c r="AU234" s="21">
        <v>0.17</v>
      </c>
      <c r="AV234" s="21">
        <v>0.12</v>
      </c>
      <c r="AW234" s="21">
        <v>0.09</v>
      </c>
      <c r="AX234" s="28">
        <f t="shared" si="1011"/>
        <v>2.7777777777777901E-2</v>
      </c>
      <c r="AY234" s="28">
        <f t="shared" si="1012"/>
        <v>0.40929454377398011</v>
      </c>
      <c r="AZ234" s="28">
        <f t="shared" si="1013"/>
        <v>-2.0219456922410561E-2</v>
      </c>
      <c r="BA234" s="28">
        <f t="shared" ref="BA234:BB234" si="1053">LOGEST(AP234:AQ234,AP$5:AQ$5)-1</f>
        <v>0.93243243243243223</v>
      </c>
      <c r="BB234" s="28">
        <f t="shared" si="1053"/>
        <v>-0.62237762237762251</v>
      </c>
      <c r="BC234" s="28">
        <f t="shared" si="1015"/>
        <v>-0.14575780382275083</v>
      </c>
      <c r="BD234" s="28">
        <f t="shared" ref="BD234:BF234" si="1054">((AP234/AO234)*100)-100</f>
        <v>2.7777777777777857</v>
      </c>
      <c r="BE234" s="28">
        <f t="shared" si="1054"/>
        <v>93.243243243243256</v>
      </c>
      <c r="BF234" s="28">
        <f t="shared" si="1054"/>
        <v>-62.237762237762233</v>
      </c>
      <c r="BG234" s="28">
        <f t="shared" si="1017"/>
        <v>98.611111111111114</v>
      </c>
      <c r="BH234" s="28">
        <f t="shared" si="1018"/>
        <v>-24.999999999999986</v>
      </c>
      <c r="BI234" s="28">
        <f t="shared" si="1019"/>
        <v>-27.027027027027017</v>
      </c>
      <c r="BJ234" s="3">
        <f t="shared" ref="BJ234:BL234" si="1055">AP234-AO234</f>
        <v>2.0000000000000018E-2</v>
      </c>
      <c r="BK234" s="3">
        <f t="shared" si="1055"/>
        <v>0.69</v>
      </c>
      <c r="BL234" s="3">
        <f t="shared" si="1055"/>
        <v>-0.8899999999999999</v>
      </c>
      <c r="BM234" s="3">
        <f t="shared" si="1021"/>
        <v>0.71</v>
      </c>
      <c r="BN234" s="3">
        <f t="shared" si="1022"/>
        <v>-0.17999999999999994</v>
      </c>
      <c r="BO234" s="3">
        <f t="shared" si="1023"/>
        <v>-0.19999999999999996</v>
      </c>
      <c r="BP234" s="24"/>
      <c r="BQ234" s="21">
        <v>249.8</v>
      </c>
      <c r="BR234" s="21">
        <v>229</v>
      </c>
      <c r="BS234" s="21">
        <v>145.1</v>
      </c>
      <c r="BT234" s="21">
        <v>79.8</v>
      </c>
      <c r="BU234" s="21"/>
      <c r="BV234" s="21"/>
      <c r="BW234" s="24">
        <v>36</v>
      </c>
      <c r="BX234" s="21">
        <v>36</v>
      </c>
      <c r="BY234" s="21">
        <v>35.9</v>
      </c>
      <c r="BZ234" s="21">
        <v>36</v>
      </c>
      <c r="CA234" s="21">
        <v>36.6</v>
      </c>
      <c r="CB234" s="21">
        <v>36.1</v>
      </c>
      <c r="CC234" s="21">
        <v>36</v>
      </c>
      <c r="CD234" s="21">
        <v>35</v>
      </c>
      <c r="CE234" s="21">
        <v>36.4</v>
      </c>
      <c r="CF234" s="6"/>
      <c r="CG234" s="24" t="s">
        <v>1643</v>
      </c>
      <c r="CH234" s="21" t="s">
        <v>1644</v>
      </c>
      <c r="CI234" s="21"/>
      <c r="CJ234" s="21"/>
      <c r="CK234" s="21"/>
      <c r="CL234" s="21"/>
      <c r="CM234" s="21"/>
      <c r="CN234" s="24" t="s">
        <v>1645</v>
      </c>
      <c r="CO234" s="21" t="s">
        <v>1646</v>
      </c>
      <c r="CP234" s="21"/>
      <c r="CQ234" s="21"/>
      <c r="CR234" s="21"/>
      <c r="CS234" s="21"/>
      <c r="CT234" s="21"/>
      <c r="CU234" s="24">
        <v>1</v>
      </c>
      <c r="CV234" s="21"/>
      <c r="CW234" s="21"/>
      <c r="CX234" s="21"/>
      <c r="CY234" s="21"/>
      <c r="CZ234" s="21"/>
      <c r="DA234" s="21"/>
      <c r="DB234" s="24" t="s">
        <v>735</v>
      </c>
      <c r="DC234" s="21" t="s">
        <v>735</v>
      </c>
      <c r="DD234" s="21"/>
      <c r="DE234" s="21"/>
      <c r="DF234" s="21"/>
      <c r="DG234" s="21"/>
      <c r="DH234" s="21"/>
      <c r="DI234" s="24" t="s">
        <v>465</v>
      </c>
      <c r="DJ234" s="21" t="s">
        <v>1647</v>
      </c>
      <c r="DK234" s="21" t="s">
        <v>1647</v>
      </c>
      <c r="DL234" s="21" t="s">
        <v>1647</v>
      </c>
      <c r="DM234" s="21" t="s">
        <v>1647</v>
      </c>
      <c r="DN234" s="21" t="s">
        <v>1648</v>
      </c>
      <c r="DO234" s="21" t="s">
        <v>1647</v>
      </c>
      <c r="DP234" s="26"/>
      <c r="DQ234" s="6"/>
      <c r="DR234" s="24">
        <v>63.5</v>
      </c>
      <c r="DS234" s="21">
        <v>75</v>
      </c>
      <c r="DT234" s="21">
        <v>89.6</v>
      </c>
      <c r="DU234" s="21">
        <v>70</v>
      </c>
      <c r="DV234" s="21">
        <v>77</v>
      </c>
      <c r="DW234" s="21">
        <v>128</v>
      </c>
      <c r="DX234" s="21">
        <v>98.1</v>
      </c>
      <c r="DY234" s="24">
        <v>0.5</v>
      </c>
      <c r="DZ234" s="21">
        <v>0.5</v>
      </c>
      <c r="EA234" s="21">
        <v>0.4</v>
      </c>
      <c r="EB234" s="21">
        <v>0.45</v>
      </c>
      <c r="EC234" s="21">
        <v>0.45</v>
      </c>
      <c r="ED234" s="21">
        <v>0.35</v>
      </c>
      <c r="EE234" s="21">
        <v>0.35</v>
      </c>
      <c r="EF234" s="78">
        <f t="shared" ref="EF234:EL234" si="1056">DR234/DY234</f>
        <v>127</v>
      </c>
      <c r="EG234" s="79">
        <f t="shared" si="1056"/>
        <v>150</v>
      </c>
      <c r="EH234" s="79">
        <f t="shared" si="1056"/>
        <v>223.99999999999997</v>
      </c>
      <c r="EI234" s="79">
        <f t="shared" si="1056"/>
        <v>155.55555555555554</v>
      </c>
      <c r="EJ234" s="79">
        <f t="shared" si="1056"/>
        <v>171.11111111111111</v>
      </c>
      <c r="EK234" s="79">
        <f t="shared" si="1056"/>
        <v>365.71428571428572</v>
      </c>
      <c r="EL234" s="79">
        <f t="shared" si="1056"/>
        <v>280.28571428571428</v>
      </c>
      <c r="EM234" s="24">
        <v>1</v>
      </c>
      <c r="EN234" s="21">
        <v>1</v>
      </c>
      <c r="EO234" s="21">
        <v>1</v>
      </c>
      <c r="EP234" s="21">
        <v>1</v>
      </c>
      <c r="EQ234" s="21">
        <v>1</v>
      </c>
      <c r="ER234" s="21">
        <v>0</v>
      </c>
      <c r="ES234" s="21">
        <v>0</v>
      </c>
      <c r="ET234" s="24">
        <v>245</v>
      </c>
      <c r="EU234" s="21">
        <v>252</v>
      </c>
      <c r="EV234" s="21">
        <v>261</v>
      </c>
      <c r="EW234" s="21">
        <v>254</v>
      </c>
      <c r="EX234" s="21">
        <v>277</v>
      </c>
      <c r="EY234" s="21">
        <v>310</v>
      </c>
      <c r="EZ234" s="21">
        <v>317</v>
      </c>
      <c r="FA234" s="24">
        <v>6.2</v>
      </c>
      <c r="FB234" s="21">
        <v>6.2</v>
      </c>
      <c r="FC234" s="21">
        <v>5.2</v>
      </c>
      <c r="FD234" s="21">
        <v>4</v>
      </c>
      <c r="FE234" s="21">
        <v>5</v>
      </c>
      <c r="FF234" s="21">
        <v>5</v>
      </c>
      <c r="FG234" s="21">
        <v>5</v>
      </c>
      <c r="FH234" s="24">
        <v>6</v>
      </c>
      <c r="FI234" s="21">
        <v>11</v>
      </c>
      <c r="FJ234" s="21">
        <v>13</v>
      </c>
      <c r="FK234" s="21">
        <v>13</v>
      </c>
      <c r="FL234" s="21">
        <v>13</v>
      </c>
      <c r="FM234" s="21">
        <v>10</v>
      </c>
      <c r="FN234" s="21">
        <v>10</v>
      </c>
      <c r="FO234" s="24">
        <v>68</v>
      </c>
      <c r="FP234" s="21">
        <v>89</v>
      </c>
      <c r="FQ234" s="21">
        <v>89</v>
      </c>
      <c r="FR234" s="21">
        <v>81</v>
      </c>
      <c r="FS234" s="21">
        <v>100</v>
      </c>
      <c r="FT234" s="21">
        <v>99</v>
      </c>
      <c r="FU234" s="21">
        <v>99</v>
      </c>
      <c r="FV234" s="24" t="s">
        <v>1194</v>
      </c>
      <c r="FW234" s="21">
        <v>0</v>
      </c>
      <c r="FX234" s="21">
        <v>0</v>
      </c>
      <c r="FY234" s="21">
        <v>0</v>
      </c>
      <c r="FZ234" s="21">
        <v>0</v>
      </c>
      <c r="GA234" s="21">
        <v>0</v>
      </c>
      <c r="GB234" s="21">
        <v>0</v>
      </c>
      <c r="GC234" s="24">
        <v>84</v>
      </c>
      <c r="GD234" s="21">
        <v>51</v>
      </c>
      <c r="GE234" s="21">
        <v>44</v>
      </c>
      <c r="GF234" s="21">
        <v>53</v>
      </c>
      <c r="GG234" s="21">
        <v>37</v>
      </c>
      <c r="GH234" s="21">
        <v>35</v>
      </c>
      <c r="GI234" s="21">
        <v>62</v>
      </c>
      <c r="GJ234" s="24">
        <v>1110</v>
      </c>
      <c r="GK234" s="21">
        <v>1350</v>
      </c>
      <c r="GL234" s="21">
        <v>2420</v>
      </c>
      <c r="GM234" s="21">
        <v>2480</v>
      </c>
      <c r="GN234" s="21">
        <v>3730</v>
      </c>
      <c r="GO234" s="21">
        <v>3445</v>
      </c>
      <c r="GP234" s="21">
        <v>3150</v>
      </c>
      <c r="GQ234" s="6"/>
      <c r="GR234" s="24">
        <v>16</v>
      </c>
      <c r="GS234" s="21">
        <v>90</v>
      </c>
      <c r="GT234" s="24">
        <v>12</v>
      </c>
      <c r="GU234" s="21">
        <v>45</v>
      </c>
      <c r="GV234" s="24">
        <v>9</v>
      </c>
      <c r="GW234" s="21">
        <v>18</v>
      </c>
      <c r="GX234" s="24">
        <v>10</v>
      </c>
      <c r="GY234" s="21">
        <v>45</v>
      </c>
      <c r="GZ234" s="24">
        <v>10</v>
      </c>
      <c r="HA234" s="21">
        <v>45</v>
      </c>
      <c r="HB234" s="24">
        <v>9</v>
      </c>
      <c r="HC234" s="21">
        <v>18</v>
      </c>
      <c r="HD234" s="24">
        <v>10</v>
      </c>
      <c r="HE234" s="21">
        <v>45</v>
      </c>
      <c r="HF234" s="6"/>
      <c r="HG234" s="21">
        <v>70</v>
      </c>
      <c r="HH234" s="21">
        <v>91</v>
      </c>
      <c r="HI234" s="21">
        <v>155</v>
      </c>
      <c r="HJ234" s="21">
        <v>35.9</v>
      </c>
      <c r="HK234" s="21">
        <v>1</v>
      </c>
      <c r="HL234" s="21">
        <v>63.5</v>
      </c>
      <c r="HM234" s="21">
        <v>0.75</v>
      </c>
      <c r="HN234" s="21">
        <v>30</v>
      </c>
      <c r="HO234" s="21">
        <v>30.25</v>
      </c>
      <c r="HP234" s="21">
        <v>9.15</v>
      </c>
      <c r="HQ234" s="21">
        <v>2.1</v>
      </c>
      <c r="HR234" s="21">
        <v>142</v>
      </c>
      <c r="HS234" s="21">
        <v>22.9</v>
      </c>
      <c r="HT234" s="21">
        <v>6.2</v>
      </c>
      <c r="HU234" s="21">
        <v>6</v>
      </c>
      <c r="HV234" s="6"/>
    </row>
    <row r="235" spans="1:239" ht="15.75" customHeight="1" x14ac:dyDescent="0.3">
      <c r="A235" s="3">
        <v>210</v>
      </c>
      <c r="B235" s="21" t="s">
        <v>874</v>
      </c>
      <c r="C235" s="22">
        <v>41520</v>
      </c>
      <c r="D235" s="22">
        <v>41520</v>
      </c>
      <c r="E235" s="21">
        <f t="shared" si="1010"/>
        <v>0</v>
      </c>
      <c r="F235" s="21"/>
      <c r="G235" s="21" t="s">
        <v>432</v>
      </c>
      <c r="H235" s="23">
        <v>21984</v>
      </c>
      <c r="I235" s="21">
        <v>53</v>
      </c>
      <c r="J235" s="21">
        <v>152</v>
      </c>
      <c r="K235" s="21">
        <v>70</v>
      </c>
      <c r="L235" s="21" t="s">
        <v>1649</v>
      </c>
      <c r="M235" s="21">
        <v>89</v>
      </c>
      <c r="N235" s="21">
        <v>96.4</v>
      </c>
      <c r="O235" s="21">
        <v>21</v>
      </c>
      <c r="P235" s="21" t="s">
        <v>512</v>
      </c>
      <c r="Q235" s="21">
        <v>1</v>
      </c>
      <c r="R235" s="21">
        <v>21</v>
      </c>
      <c r="S235" s="21" t="s">
        <v>512</v>
      </c>
      <c r="T235" s="21">
        <v>1</v>
      </c>
      <c r="U235" s="21">
        <v>13</v>
      </c>
      <c r="V235" s="21">
        <v>8</v>
      </c>
      <c r="W235" s="21">
        <v>0</v>
      </c>
      <c r="X235" s="6"/>
      <c r="Y235" s="24" t="s">
        <v>513</v>
      </c>
      <c r="Z235" s="21" t="s">
        <v>497</v>
      </c>
      <c r="AA235" s="25">
        <v>1</v>
      </c>
      <c r="AB235" s="25"/>
      <c r="AC235" s="21" t="s">
        <v>249</v>
      </c>
      <c r="AD235" s="21"/>
      <c r="AE235" s="21" t="s">
        <v>246</v>
      </c>
      <c r="AF235" s="21" t="s">
        <v>328</v>
      </c>
      <c r="AG235" s="21" t="s">
        <v>246</v>
      </c>
      <c r="AH235" s="21" t="s">
        <v>246</v>
      </c>
      <c r="AI235" s="21" t="s">
        <v>246</v>
      </c>
      <c r="AJ235" s="21" t="s">
        <v>246</v>
      </c>
      <c r="AK235" s="21">
        <v>90.73</v>
      </c>
      <c r="AL235" s="6"/>
      <c r="AM235" s="26" t="s">
        <v>250</v>
      </c>
      <c r="AN235" s="26" t="s">
        <v>274</v>
      </c>
      <c r="AO235" s="27">
        <v>90.73</v>
      </c>
      <c r="AP235" s="21">
        <v>70.34</v>
      </c>
      <c r="AQ235" s="21">
        <v>58.78</v>
      </c>
      <c r="AR235" s="21">
        <v>40.42</v>
      </c>
      <c r="AS235" s="21">
        <v>33</v>
      </c>
      <c r="AT235" s="21">
        <v>27.23</v>
      </c>
      <c r="AU235" s="21">
        <v>35.79</v>
      </c>
      <c r="AV235" s="21">
        <v>21.17</v>
      </c>
      <c r="AW235" s="21">
        <v>7.75</v>
      </c>
      <c r="AX235" s="28">
        <f t="shared" si="1011"/>
        <v>-0.22473272346522677</v>
      </c>
      <c r="AY235" s="28">
        <f t="shared" si="1012"/>
        <v>-0.19510480380025585</v>
      </c>
      <c r="AZ235" s="28">
        <f t="shared" si="1013"/>
        <v>-0.22935149319297521</v>
      </c>
      <c r="BA235" s="28">
        <f t="shared" ref="BA235:BB235" si="1057">LOGEST(AP235:AQ235,AP$5:AQ$5)-1</f>
        <v>-0.1643446118851295</v>
      </c>
      <c r="BB235" s="28">
        <f t="shared" si="1057"/>
        <v>-0.31235113984348406</v>
      </c>
      <c r="BC235" s="28">
        <f t="shared" si="1015"/>
        <v>-0.24195153511082046</v>
      </c>
      <c r="BD235" s="28">
        <f t="shared" ref="BD235:BF235" si="1058">((AP235/AO235)*100)-100</f>
        <v>-22.473272346522648</v>
      </c>
      <c r="BE235" s="28">
        <f t="shared" si="1058"/>
        <v>-16.434461188512941</v>
      </c>
      <c r="BF235" s="28">
        <f t="shared" si="1058"/>
        <v>-31.235113984348416</v>
      </c>
      <c r="BG235" s="28">
        <f t="shared" si="1017"/>
        <v>-35.214372313457503</v>
      </c>
      <c r="BH235" s="28">
        <f t="shared" si="1018"/>
        <v>-55.450236966824647</v>
      </c>
      <c r="BI235" s="28">
        <f t="shared" si="1019"/>
        <v>-42.536252487915839</v>
      </c>
      <c r="BJ235" s="3">
        <f t="shared" ref="BJ235:BL235" si="1059">AP235-AO235</f>
        <v>-20.39</v>
      </c>
      <c r="BK235" s="3">
        <f t="shared" si="1059"/>
        <v>-11.560000000000002</v>
      </c>
      <c r="BL235" s="3">
        <f t="shared" si="1059"/>
        <v>-18.36</v>
      </c>
      <c r="BM235" s="3">
        <f t="shared" si="1021"/>
        <v>-31.950000000000003</v>
      </c>
      <c r="BN235" s="3">
        <f t="shared" si="1022"/>
        <v>-50.31</v>
      </c>
      <c r="BO235" s="3">
        <f t="shared" si="1023"/>
        <v>-29.92</v>
      </c>
      <c r="BP235" s="24">
        <v>521</v>
      </c>
      <c r="BQ235" s="21">
        <v>768</v>
      </c>
      <c r="BR235" s="21">
        <v>429</v>
      </c>
      <c r="BS235" s="21">
        <v>417.1</v>
      </c>
      <c r="BT235" s="21">
        <v>487</v>
      </c>
      <c r="BU235" s="21">
        <v>204.1</v>
      </c>
      <c r="BV235" s="21">
        <v>154.6</v>
      </c>
      <c r="BW235" s="24">
        <v>36.4</v>
      </c>
      <c r="BX235" s="21">
        <v>37.4</v>
      </c>
      <c r="BY235" s="21">
        <v>37.1</v>
      </c>
      <c r="BZ235" s="21">
        <v>37</v>
      </c>
      <c r="CA235" s="21">
        <v>37.4</v>
      </c>
      <c r="CB235" s="21">
        <v>37</v>
      </c>
      <c r="CC235" s="21">
        <v>36</v>
      </c>
      <c r="CD235" s="21">
        <v>37.1</v>
      </c>
      <c r="CE235" s="21">
        <v>36</v>
      </c>
      <c r="CF235" s="6"/>
      <c r="CG235" s="24" t="s">
        <v>1609</v>
      </c>
      <c r="CH235" s="21"/>
      <c r="CI235" s="21"/>
      <c r="CJ235" s="21" t="s">
        <v>1650</v>
      </c>
      <c r="CK235" s="21"/>
      <c r="CL235" s="21"/>
      <c r="CM235" s="21"/>
      <c r="CN235" s="24" t="s">
        <v>1651</v>
      </c>
      <c r="CO235" s="21"/>
      <c r="CP235" s="21"/>
      <c r="CQ235" s="21" t="s">
        <v>1652</v>
      </c>
      <c r="CR235" s="21"/>
      <c r="CS235" s="21"/>
      <c r="CT235" s="21"/>
      <c r="CU235" s="24">
        <v>1</v>
      </c>
      <c r="CV235" s="21"/>
      <c r="CW235" s="21"/>
      <c r="CX235" s="21">
        <v>2</v>
      </c>
      <c r="CY235" s="21"/>
      <c r="CZ235" s="21"/>
      <c r="DA235" s="21"/>
      <c r="DB235" s="24" t="s">
        <v>735</v>
      </c>
      <c r="DC235" s="21"/>
      <c r="DD235" s="21"/>
      <c r="DE235" s="21"/>
      <c r="DF235" s="21"/>
      <c r="DG235" s="21"/>
      <c r="DH235" s="21"/>
      <c r="DI235" s="24" t="s">
        <v>268</v>
      </c>
      <c r="DJ235" s="21" t="s">
        <v>268</v>
      </c>
      <c r="DK235" s="21" t="s">
        <v>268</v>
      </c>
      <c r="DL235" s="21" t="s">
        <v>1653</v>
      </c>
      <c r="DM235" s="21" t="s">
        <v>1654</v>
      </c>
      <c r="DN235" s="21" t="s">
        <v>1653</v>
      </c>
      <c r="DO235" s="21" t="s">
        <v>1655</v>
      </c>
      <c r="DP235" s="26"/>
      <c r="DQ235" s="6"/>
      <c r="DR235" s="24">
        <v>54.9</v>
      </c>
      <c r="DS235" s="21">
        <v>88.2</v>
      </c>
      <c r="DT235" s="21">
        <v>98.5</v>
      </c>
      <c r="DU235" s="21">
        <v>130.5</v>
      </c>
      <c r="DV235" s="21">
        <v>130.5</v>
      </c>
      <c r="DW235" s="21">
        <v>101.8</v>
      </c>
      <c r="DX235" s="21">
        <v>65</v>
      </c>
      <c r="DY235" s="24">
        <v>0.1</v>
      </c>
      <c r="DZ235" s="21">
        <v>0.7</v>
      </c>
      <c r="EA235" s="21">
        <v>0.81</v>
      </c>
      <c r="EB235" s="21">
        <v>0.1</v>
      </c>
      <c r="EC235" s="21">
        <v>0.6</v>
      </c>
      <c r="ED235" s="21">
        <v>0.5</v>
      </c>
      <c r="EE235" s="21">
        <v>0.55000000000000004</v>
      </c>
      <c r="EF235" s="78">
        <f t="shared" ref="EF235:EL235" si="1060">DR235/DY235</f>
        <v>549</v>
      </c>
      <c r="EG235" s="79">
        <f t="shared" si="1060"/>
        <v>126.00000000000001</v>
      </c>
      <c r="EH235" s="79">
        <f t="shared" si="1060"/>
        <v>121.60493827160494</v>
      </c>
      <c r="EI235" s="79">
        <f t="shared" si="1060"/>
        <v>1305</v>
      </c>
      <c r="EJ235" s="79">
        <f t="shared" si="1060"/>
        <v>217.5</v>
      </c>
      <c r="EK235" s="79">
        <f t="shared" si="1060"/>
        <v>203.6</v>
      </c>
      <c r="EL235" s="79">
        <f t="shared" si="1060"/>
        <v>118.18181818181817</v>
      </c>
      <c r="EM235" s="24">
        <v>1</v>
      </c>
      <c r="EN235" s="21">
        <v>1</v>
      </c>
      <c r="EO235" s="21">
        <v>1</v>
      </c>
      <c r="EP235" s="21">
        <v>1</v>
      </c>
      <c r="EQ235" s="21">
        <v>1</v>
      </c>
      <c r="ER235" s="21">
        <v>1</v>
      </c>
      <c r="ES235" s="21">
        <v>1</v>
      </c>
      <c r="ET235" s="24">
        <v>150</v>
      </c>
      <c r="EU235" s="21">
        <v>136</v>
      </c>
      <c r="EV235" s="21">
        <v>139</v>
      </c>
      <c r="EW235" s="21">
        <v>132</v>
      </c>
      <c r="EX235" s="21">
        <v>112</v>
      </c>
      <c r="EY235" s="21">
        <v>118</v>
      </c>
      <c r="EZ235" s="21">
        <v>131</v>
      </c>
      <c r="FA235" s="24">
        <v>17.7</v>
      </c>
      <c r="FB235" s="21">
        <v>12.8</v>
      </c>
      <c r="FC235" s="21">
        <v>7.6</v>
      </c>
      <c r="FD235" s="21">
        <v>8</v>
      </c>
      <c r="FE235" s="21">
        <v>5.2</v>
      </c>
      <c r="FF235" s="21">
        <v>3.7</v>
      </c>
      <c r="FG235" s="21">
        <v>4</v>
      </c>
      <c r="FH235" s="24">
        <v>3</v>
      </c>
      <c r="FI235" s="21">
        <v>3</v>
      </c>
      <c r="FJ235" s="21">
        <v>3</v>
      </c>
      <c r="FK235" s="21">
        <v>3</v>
      </c>
      <c r="FL235" s="21">
        <v>3</v>
      </c>
      <c r="FM235" s="21">
        <v>3</v>
      </c>
      <c r="FN235" s="21">
        <v>3</v>
      </c>
      <c r="FO235" s="24">
        <v>82</v>
      </c>
      <c r="FP235" s="21">
        <v>81</v>
      </c>
      <c r="FQ235" s="21">
        <v>93</v>
      </c>
      <c r="FR235" s="21">
        <v>70</v>
      </c>
      <c r="FS235" s="21">
        <v>93</v>
      </c>
      <c r="FT235" s="21">
        <v>74</v>
      </c>
      <c r="FU235" s="21">
        <v>76</v>
      </c>
      <c r="FV235" s="24" t="s">
        <v>859</v>
      </c>
      <c r="FW235" s="21" t="s">
        <v>1194</v>
      </c>
      <c r="FX235" s="21" t="s">
        <v>1194</v>
      </c>
      <c r="FY235" s="21" t="s">
        <v>859</v>
      </c>
      <c r="FZ235" s="21" t="s">
        <v>834</v>
      </c>
      <c r="GA235" s="21" t="s">
        <v>803</v>
      </c>
      <c r="GB235" s="21" t="s">
        <v>803</v>
      </c>
      <c r="GC235" s="24">
        <v>95</v>
      </c>
      <c r="GD235" s="21">
        <v>64</v>
      </c>
      <c r="GE235" s="21">
        <v>56</v>
      </c>
      <c r="GF235" s="21">
        <v>73</v>
      </c>
      <c r="GG235" s="21">
        <v>100</v>
      </c>
      <c r="GH235" s="21">
        <v>87</v>
      </c>
      <c r="GI235" s="21">
        <v>52</v>
      </c>
      <c r="GJ235" s="24">
        <v>1090</v>
      </c>
      <c r="GK235" s="21">
        <v>1420</v>
      </c>
      <c r="GL235" s="21">
        <v>1490</v>
      </c>
      <c r="GM235" s="21">
        <v>2180</v>
      </c>
      <c r="GN235" s="21">
        <v>1900</v>
      </c>
      <c r="GO235" s="21">
        <v>1740</v>
      </c>
      <c r="GP235" s="21">
        <v>4150</v>
      </c>
      <c r="GQ235" s="6"/>
      <c r="GR235" s="24">
        <v>20</v>
      </c>
      <c r="GS235" s="21">
        <v>90</v>
      </c>
      <c r="GT235" s="24">
        <v>19</v>
      </c>
      <c r="GU235" s="21">
        <v>90</v>
      </c>
      <c r="GV235" s="24">
        <v>18</v>
      </c>
      <c r="GW235" s="21">
        <v>90</v>
      </c>
      <c r="GX235" s="24">
        <v>18</v>
      </c>
      <c r="GY235" s="21">
        <v>90</v>
      </c>
      <c r="GZ235" s="24">
        <v>16</v>
      </c>
      <c r="HA235" s="21">
        <v>90</v>
      </c>
      <c r="HB235" s="24">
        <v>16</v>
      </c>
      <c r="HC235" s="21">
        <v>90</v>
      </c>
      <c r="HD235" s="24">
        <v>17</v>
      </c>
      <c r="HE235" s="21">
        <v>90</v>
      </c>
      <c r="HF235" s="6"/>
      <c r="HG235" s="21">
        <v>53</v>
      </c>
      <c r="HH235" s="21">
        <v>172</v>
      </c>
      <c r="HI235" s="21">
        <v>82</v>
      </c>
      <c r="HJ235" s="21">
        <v>37</v>
      </c>
      <c r="HK235" s="21">
        <v>1</v>
      </c>
      <c r="HL235" s="21">
        <v>54.9</v>
      </c>
      <c r="HM235" s="21">
        <v>1</v>
      </c>
      <c r="HN235" s="21">
        <v>0</v>
      </c>
      <c r="HO235" s="21">
        <v>30.25</v>
      </c>
      <c r="HP235" s="21">
        <v>3.1</v>
      </c>
      <c r="HQ235" s="21">
        <v>3.36</v>
      </c>
      <c r="HR235" s="21">
        <v>148</v>
      </c>
      <c r="HS235" s="21">
        <v>20.5</v>
      </c>
      <c r="HT235" s="21">
        <v>17.7</v>
      </c>
      <c r="HU235" s="21">
        <v>3</v>
      </c>
      <c r="HV235" s="6"/>
    </row>
    <row r="236" spans="1:239" ht="15.75" customHeight="1" x14ac:dyDescent="0.3">
      <c r="A236" s="86"/>
      <c r="B236" s="86"/>
      <c r="C236" s="94"/>
      <c r="D236" s="94"/>
      <c r="E236" s="14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95"/>
      <c r="Y236" s="86"/>
      <c r="Z236" s="86"/>
      <c r="AA236" s="86"/>
      <c r="AB236" s="86"/>
      <c r="AC236" s="86"/>
      <c r="AD236" s="86"/>
      <c r="AE236" s="86"/>
      <c r="AF236" s="86"/>
      <c r="AG236" s="86"/>
      <c r="AH236" s="86"/>
      <c r="AI236" s="86"/>
      <c r="AJ236" s="86"/>
      <c r="AK236" s="86"/>
      <c r="AL236" s="95"/>
      <c r="AM236" s="86"/>
      <c r="AN236" s="86"/>
      <c r="AX236" s="36"/>
      <c r="AY236" s="36"/>
      <c r="AZ236" s="36"/>
      <c r="BA236" s="36"/>
      <c r="BB236" s="36"/>
      <c r="BC236" s="36"/>
      <c r="BD236" s="36"/>
      <c r="BE236" s="36"/>
      <c r="BF236" s="36"/>
      <c r="BG236" s="36"/>
      <c r="BH236" s="36"/>
      <c r="BI236" s="36"/>
      <c r="BJ236" s="14"/>
      <c r="BK236" s="14"/>
      <c r="BL236" s="14"/>
      <c r="BM236" s="14"/>
      <c r="BN236" s="14"/>
      <c r="BO236" s="14"/>
      <c r="BP236" s="86"/>
      <c r="BQ236" s="86"/>
      <c r="BR236" s="86"/>
      <c r="BS236" s="86"/>
      <c r="BT236" s="86"/>
      <c r="BU236" s="86"/>
      <c r="BV236" s="86"/>
      <c r="BW236" s="86"/>
      <c r="BX236" s="86"/>
      <c r="BY236" s="86"/>
      <c r="BZ236" s="86"/>
      <c r="CA236" s="86"/>
      <c r="CB236" s="86"/>
      <c r="CC236" s="86"/>
      <c r="CD236" s="86"/>
      <c r="CE236" s="86"/>
      <c r="CF236" s="95"/>
      <c r="CG236" s="86"/>
      <c r="CH236" s="86"/>
      <c r="CI236" s="86"/>
      <c r="CJ236" s="86"/>
      <c r="CK236" s="86"/>
      <c r="CL236" s="86"/>
      <c r="CM236" s="86"/>
      <c r="CN236" s="86"/>
      <c r="CO236" s="86"/>
      <c r="CP236" s="86"/>
      <c r="CQ236" s="86"/>
      <c r="CR236" s="86"/>
      <c r="CS236" s="86"/>
      <c r="CT236" s="86"/>
      <c r="CU236" s="86"/>
      <c r="CV236" s="86"/>
      <c r="CW236" s="86"/>
      <c r="CX236" s="86"/>
      <c r="CY236" s="86"/>
      <c r="CZ236" s="86"/>
      <c r="DA236" s="86"/>
      <c r="DB236" s="86"/>
      <c r="DC236" s="86"/>
      <c r="DD236" s="86"/>
      <c r="DE236" s="86"/>
      <c r="DF236" s="86"/>
      <c r="DG236" s="86"/>
      <c r="DH236" s="86"/>
      <c r="DI236" s="86"/>
      <c r="DJ236" s="86"/>
      <c r="DK236" s="86"/>
      <c r="DL236" s="86"/>
      <c r="DM236" s="86"/>
      <c r="DN236" s="86"/>
      <c r="DO236" s="86"/>
      <c r="DP236" s="86"/>
      <c r="DQ236" s="95"/>
      <c r="DR236" s="86"/>
      <c r="DS236" s="86"/>
      <c r="DT236" s="86"/>
      <c r="DU236" s="86"/>
      <c r="DV236" s="86"/>
      <c r="DW236" s="86"/>
      <c r="DX236" s="86"/>
      <c r="DY236" s="86"/>
      <c r="DZ236" s="86"/>
      <c r="EA236" s="86"/>
      <c r="EB236" s="86"/>
      <c r="EC236" s="86"/>
      <c r="ED236" s="86"/>
      <c r="EE236" s="86"/>
      <c r="EF236" s="96"/>
      <c r="EG236" s="96"/>
      <c r="EH236" s="96"/>
      <c r="EI236" s="96"/>
      <c r="EJ236" s="96"/>
      <c r="EK236" s="96"/>
      <c r="EL236" s="96"/>
      <c r="EM236" s="86"/>
      <c r="EN236" s="86"/>
      <c r="EO236" s="86"/>
      <c r="EP236" s="86"/>
      <c r="EQ236" s="86"/>
      <c r="ER236" s="86"/>
      <c r="ES236" s="86"/>
      <c r="ET236" s="86"/>
      <c r="EU236" s="86"/>
      <c r="EV236" s="86"/>
      <c r="EW236" s="86"/>
      <c r="EX236" s="86"/>
      <c r="EY236" s="86"/>
      <c r="EZ236" s="86"/>
      <c r="FA236" s="86"/>
      <c r="FB236" s="86"/>
      <c r="FC236" s="86"/>
      <c r="FD236" s="86"/>
      <c r="FE236" s="86"/>
      <c r="FF236" s="86"/>
      <c r="FG236" s="86"/>
      <c r="FH236" s="86"/>
      <c r="FI236" s="86"/>
      <c r="FJ236" s="86"/>
      <c r="FK236" s="86"/>
      <c r="FL236" s="86"/>
      <c r="FM236" s="86"/>
      <c r="FN236" s="86"/>
      <c r="FO236" s="86"/>
      <c r="FP236" s="86"/>
      <c r="FQ236" s="86"/>
      <c r="FR236" s="86"/>
      <c r="FS236" s="86"/>
      <c r="FT236" s="86"/>
      <c r="FU236" s="86"/>
      <c r="FV236" s="86"/>
      <c r="FW236" s="86"/>
      <c r="FX236" s="86"/>
      <c r="FY236" s="86"/>
      <c r="FZ236" s="86"/>
      <c r="GA236" s="86"/>
      <c r="GB236" s="86"/>
      <c r="GC236" s="86"/>
      <c r="GD236" s="86"/>
      <c r="GE236" s="86"/>
      <c r="GF236" s="86"/>
      <c r="GG236" s="86"/>
      <c r="GH236" s="86"/>
      <c r="GI236" s="86"/>
      <c r="GJ236" s="86"/>
      <c r="GK236" s="86"/>
      <c r="GL236" s="86"/>
      <c r="GM236" s="86"/>
      <c r="GN236" s="86"/>
      <c r="GO236" s="86"/>
      <c r="GP236" s="86"/>
      <c r="GQ236" s="95"/>
      <c r="GR236" s="86"/>
      <c r="GS236" s="86"/>
      <c r="GT236" s="86"/>
      <c r="GU236" s="86"/>
      <c r="GV236" s="86"/>
      <c r="GW236" s="86"/>
      <c r="GX236" s="86"/>
      <c r="GY236" s="86"/>
      <c r="GZ236" s="86"/>
      <c r="HA236" s="86"/>
      <c r="HB236" s="86"/>
      <c r="HC236" s="86"/>
      <c r="HD236" s="86"/>
      <c r="HE236" s="86"/>
      <c r="HF236" s="95"/>
      <c r="HG236" s="86"/>
      <c r="HH236" s="86"/>
      <c r="HI236" s="86"/>
      <c r="HJ236" s="86"/>
      <c r="HK236" s="86"/>
      <c r="HL236" s="86"/>
      <c r="HM236" s="86"/>
      <c r="HN236" s="86"/>
      <c r="HO236" s="86"/>
      <c r="HP236" s="86"/>
      <c r="HQ236" s="86"/>
      <c r="HR236" s="86"/>
      <c r="HS236" s="86"/>
      <c r="HT236" s="86"/>
      <c r="HU236" s="86"/>
      <c r="HV236" s="95"/>
      <c r="HW236" s="92"/>
      <c r="HX236" s="92"/>
      <c r="HY236" s="92"/>
      <c r="HZ236" s="92"/>
      <c r="IA236" s="92"/>
      <c r="IB236" s="92"/>
      <c r="IC236" s="92"/>
      <c r="ID236" s="92"/>
      <c r="IE236" s="92"/>
    </row>
    <row r="237" spans="1:239" ht="15.75" customHeight="1" x14ac:dyDescent="0.3">
      <c r="A237" s="3">
        <v>211</v>
      </c>
      <c r="B237" s="21" t="s">
        <v>635</v>
      </c>
      <c r="C237" s="22">
        <v>41515</v>
      </c>
      <c r="D237" s="22">
        <v>41515</v>
      </c>
      <c r="E237" s="21">
        <f t="shared" ref="E237:E246" si="1061">D237-C237</f>
        <v>0</v>
      </c>
      <c r="F237" s="21"/>
      <c r="G237" s="21" t="s">
        <v>432</v>
      </c>
      <c r="H237" s="23">
        <v>23894</v>
      </c>
      <c r="I237" s="21">
        <v>48</v>
      </c>
      <c r="J237" s="21">
        <v>180</v>
      </c>
      <c r="K237" s="21">
        <v>60</v>
      </c>
      <c r="L237" s="21" t="s">
        <v>1656</v>
      </c>
      <c r="M237" s="21">
        <v>86</v>
      </c>
      <c r="N237" s="21">
        <v>95.4</v>
      </c>
      <c r="O237" s="21">
        <v>24</v>
      </c>
      <c r="P237" s="21" t="s">
        <v>548</v>
      </c>
      <c r="Q237" s="21">
        <v>2</v>
      </c>
      <c r="R237" s="21">
        <v>24</v>
      </c>
      <c r="S237" s="21" t="s">
        <v>548</v>
      </c>
      <c r="T237" s="21">
        <v>2</v>
      </c>
      <c r="U237" s="21">
        <v>14</v>
      </c>
      <c r="V237" s="21">
        <v>9</v>
      </c>
      <c r="W237" s="21">
        <v>0</v>
      </c>
      <c r="X237" s="6"/>
      <c r="Y237" s="24" t="s">
        <v>513</v>
      </c>
      <c r="Z237" s="21" t="s">
        <v>1657</v>
      </c>
      <c r="AA237" s="25">
        <v>1</v>
      </c>
      <c r="AB237" s="25"/>
      <c r="AC237" s="21" t="s">
        <v>249</v>
      </c>
      <c r="AD237" s="21"/>
      <c r="AE237" s="21" t="s">
        <v>246</v>
      </c>
      <c r="AF237" s="21" t="s">
        <v>248</v>
      </c>
      <c r="AG237" s="21" t="s">
        <v>246</v>
      </c>
      <c r="AH237" s="21" t="s">
        <v>249</v>
      </c>
      <c r="AI237" s="21" t="s">
        <v>246</v>
      </c>
      <c r="AJ237" s="21" t="s">
        <v>246</v>
      </c>
      <c r="AK237" s="21">
        <v>78.31</v>
      </c>
      <c r="AL237" s="6"/>
      <c r="AM237" s="26" t="s">
        <v>250</v>
      </c>
      <c r="AN237" s="26" t="s">
        <v>274</v>
      </c>
      <c r="AO237" s="27">
        <v>78.31</v>
      </c>
      <c r="AP237" s="21">
        <v>82.19</v>
      </c>
      <c r="AQ237" s="21">
        <v>105.3</v>
      </c>
      <c r="AR237" s="21">
        <v>112.4</v>
      </c>
      <c r="AS237" s="21">
        <v>104.2</v>
      </c>
      <c r="AT237" s="21">
        <v>64</v>
      </c>
      <c r="AU237" s="21">
        <v>48.5</v>
      </c>
      <c r="AV237" s="21">
        <v>27</v>
      </c>
      <c r="AW237" s="21">
        <v>17.5</v>
      </c>
      <c r="AX237" s="28">
        <f t="shared" ref="AX237:AX246" si="1062">LOGEST(AO237:AP237,AO$5:AP$5)-1</f>
        <v>4.9546673477205871E-2</v>
      </c>
      <c r="AY237" s="28">
        <f t="shared" ref="AY237:AY246" si="1063">LOGEST(AO237:AQ237,AO$5:AQ$5)-1</f>
        <v>0.15959296950935009</v>
      </c>
      <c r="AZ237" s="28">
        <f t="shared" ref="AZ237:AZ246" si="1064">LOGEST(AO237:AR237,AO$5:AR$5)-1</f>
        <v>0.14247226354514453</v>
      </c>
      <c r="BA237" s="28">
        <f t="shared" ref="BA237:BB237" si="1065">LOGEST(AP237:AQ237,AP$5:AQ$5)-1</f>
        <v>0.28117775885144214</v>
      </c>
      <c r="BB237" s="28">
        <f t="shared" si="1065"/>
        <v>6.7426400759734939E-2</v>
      </c>
      <c r="BC237" s="28">
        <f t="shared" ref="BC237:BC246" si="1066">LOGEST(AP237:AR237,AP$5:AR$5)-1</f>
        <v>0.16942847744708978</v>
      </c>
      <c r="BD237" s="28">
        <f t="shared" ref="BD237:BF237" si="1067">((AP237/AO237)*100)-100</f>
        <v>4.9546673477205871</v>
      </c>
      <c r="BE237" s="28">
        <f t="shared" si="1067"/>
        <v>28.117775885144169</v>
      </c>
      <c r="BF237" s="28">
        <f t="shared" si="1067"/>
        <v>6.7426400759734264</v>
      </c>
      <c r="BG237" s="28">
        <f t="shared" ref="BG237:BG246" si="1068">((AQ237/AO237)*100)-100</f>
        <v>34.465585493551259</v>
      </c>
      <c r="BH237" s="28">
        <f t="shared" ref="BH237:BH246" si="1069">((AR237/AO237)*100)-100</f>
        <v>43.532115949431727</v>
      </c>
      <c r="BI237" s="28">
        <f t="shared" ref="BI237:BI246" si="1070">((AR237/AP237)*100)-100</f>
        <v>36.756296386421724</v>
      </c>
      <c r="BJ237" s="3">
        <f t="shared" ref="BJ237:BL237" si="1071">AP237-AO237</f>
        <v>3.8799999999999955</v>
      </c>
      <c r="BK237" s="3">
        <f t="shared" si="1071"/>
        <v>23.11</v>
      </c>
      <c r="BL237" s="3">
        <f t="shared" si="1071"/>
        <v>7.1000000000000085</v>
      </c>
      <c r="BM237" s="3">
        <f t="shared" ref="BM237:BM246" si="1072">AQ237-AO237</f>
        <v>26.989999999999995</v>
      </c>
      <c r="BN237" s="3">
        <f t="shared" ref="BN237:BN246" si="1073">AR237-AO237</f>
        <v>34.090000000000003</v>
      </c>
      <c r="BO237" s="3">
        <f t="shared" ref="BO237:BO246" si="1074">AR237-AP237</f>
        <v>30.210000000000008</v>
      </c>
      <c r="BP237" s="24">
        <v>421.8</v>
      </c>
      <c r="BQ237" s="21">
        <v>305.2</v>
      </c>
      <c r="BR237" s="21">
        <v>256.5</v>
      </c>
      <c r="BS237" s="21"/>
      <c r="BT237" s="21">
        <v>98.5</v>
      </c>
      <c r="BU237" s="21">
        <v>7</v>
      </c>
      <c r="BV237" s="21"/>
      <c r="BW237" s="24">
        <v>36.4</v>
      </c>
      <c r="BX237" s="21">
        <v>36</v>
      </c>
      <c r="BY237" s="21">
        <v>36</v>
      </c>
      <c r="BZ237" s="21">
        <v>36.4</v>
      </c>
      <c r="CA237" s="21">
        <v>37.5</v>
      </c>
      <c r="CB237" s="21">
        <v>38.5</v>
      </c>
      <c r="CC237" s="21">
        <v>37</v>
      </c>
      <c r="CD237" s="21">
        <v>37.1</v>
      </c>
      <c r="CE237" s="21">
        <v>36.1</v>
      </c>
      <c r="CF237" s="6"/>
      <c r="CG237" s="24" t="s">
        <v>1658</v>
      </c>
      <c r="CH237" s="21" t="s">
        <v>316</v>
      </c>
      <c r="CI237" s="21"/>
      <c r="CJ237" s="21"/>
      <c r="CK237" s="21" t="s">
        <v>1659</v>
      </c>
      <c r="CL237" s="21"/>
      <c r="CM237" s="21"/>
      <c r="CN237" s="24" t="s">
        <v>1660</v>
      </c>
      <c r="CO237" s="21" t="s">
        <v>537</v>
      </c>
      <c r="CP237" s="21"/>
      <c r="CQ237" s="21"/>
      <c r="CR237" s="21" t="s">
        <v>1661</v>
      </c>
      <c r="CS237" s="21"/>
      <c r="CT237" s="21"/>
      <c r="CU237" s="24">
        <v>1</v>
      </c>
      <c r="CV237" s="21">
        <v>1</v>
      </c>
      <c r="CW237" s="21"/>
      <c r="CX237" s="21"/>
      <c r="CY237" s="21">
        <v>3</v>
      </c>
      <c r="CZ237" s="21"/>
      <c r="DA237" s="21"/>
      <c r="DB237" s="24" t="s">
        <v>735</v>
      </c>
      <c r="DC237" s="21" t="s">
        <v>735</v>
      </c>
      <c r="DD237" s="21"/>
      <c r="DE237" s="21"/>
      <c r="DF237" s="21" t="s">
        <v>1662</v>
      </c>
      <c r="DG237" s="21"/>
      <c r="DH237" s="21"/>
      <c r="DI237" s="24" t="s">
        <v>611</v>
      </c>
      <c r="DJ237" s="21" t="s">
        <v>1663</v>
      </c>
      <c r="DK237" s="21" t="s">
        <v>1663</v>
      </c>
      <c r="DL237" s="21" t="s">
        <v>1663</v>
      </c>
      <c r="DM237" s="21" t="s">
        <v>1663</v>
      </c>
      <c r="DN237" s="21" t="s">
        <v>1663</v>
      </c>
      <c r="DO237" s="21" t="s">
        <v>1663</v>
      </c>
      <c r="DP237" s="26"/>
      <c r="DQ237" s="6"/>
      <c r="DR237" s="24">
        <v>193</v>
      </c>
      <c r="DS237" s="21">
        <v>122.1</v>
      </c>
      <c r="DT237" s="21">
        <v>72</v>
      </c>
      <c r="DU237" s="21">
        <v>107.6</v>
      </c>
      <c r="DV237" s="21">
        <v>107.9</v>
      </c>
      <c r="DW237" s="21">
        <v>120.4</v>
      </c>
      <c r="DX237" s="21">
        <v>120.4</v>
      </c>
      <c r="DY237" s="24">
        <v>0.5</v>
      </c>
      <c r="DZ237" s="21">
        <v>0.35</v>
      </c>
      <c r="EA237" s="21">
        <v>0.35</v>
      </c>
      <c r="EB237" s="21">
        <v>0.4</v>
      </c>
      <c r="EC237" s="21">
        <v>0.5</v>
      </c>
      <c r="ED237" s="21">
        <v>0.4</v>
      </c>
      <c r="EE237" s="21">
        <v>0.45</v>
      </c>
      <c r="EF237" s="78">
        <f t="shared" ref="EF237:EL237" si="1075">DR237/DY237</f>
        <v>386</v>
      </c>
      <c r="EG237" s="79">
        <f t="shared" si="1075"/>
        <v>348.85714285714289</v>
      </c>
      <c r="EH237" s="79">
        <f t="shared" si="1075"/>
        <v>205.71428571428572</v>
      </c>
      <c r="EI237" s="79">
        <f t="shared" si="1075"/>
        <v>268.99999999999994</v>
      </c>
      <c r="EJ237" s="79">
        <f t="shared" si="1075"/>
        <v>215.8</v>
      </c>
      <c r="EK237" s="79">
        <f t="shared" si="1075"/>
        <v>301</v>
      </c>
      <c r="EL237" s="79">
        <f t="shared" si="1075"/>
        <v>267.55555555555554</v>
      </c>
      <c r="EM237" s="24">
        <v>1</v>
      </c>
      <c r="EN237" s="21">
        <v>1</v>
      </c>
      <c r="EO237" s="21">
        <v>1</v>
      </c>
      <c r="EP237" s="21">
        <v>1</v>
      </c>
      <c r="EQ237" s="21">
        <v>1</v>
      </c>
      <c r="ER237" s="21">
        <v>1</v>
      </c>
      <c r="ES237" s="21">
        <v>0</v>
      </c>
      <c r="ET237" s="24">
        <v>252</v>
      </c>
      <c r="EU237" s="21">
        <v>235</v>
      </c>
      <c r="EV237" s="21">
        <v>202</v>
      </c>
      <c r="EW237" s="21">
        <v>178</v>
      </c>
      <c r="EX237" s="21">
        <v>157</v>
      </c>
      <c r="EY237" s="21">
        <v>150</v>
      </c>
      <c r="EZ237" s="21">
        <v>169</v>
      </c>
      <c r="FA237" s="24">
        <v>11</v>
      </c>
      <c r="FB237" s="21">
        <v>12.1</v>
      </c>
      <c r="FC237" s="21">
        <v>12</v>
      </c>
      <c r="FD237" s="21">
        <v>12</v>
      </c>
      <c r="FE237" s="21">
        <v>8</v>
      </c>
      <c r="FF237" s="21">
        <v>8.9</v>
      </c>
      <c r="FG237" s="21">
        <v>8.9</v>
      </c>
      <c r="FH237" s="24">
        <v>3</v>
      </c>
      <c r="FI237" s="21">
        <v>3</v>
      </c>
      <c r="FJ237" s="21">
        <v>3</v>
      </c>
      <c r="FK237" s="21">
        <v>3</v>
      </c>
      <c r="FL237" s="21">
        <v>6</v>
      </c>
      <c r="FM237" s="21">
        <v>7</v>
      </c>
      <c r="FN237" s="21">
        <v>9</v>
      </c>
      <c r="FO237" s="24">
        <v>88</v>
      </c>
      <c r="FP237" s="21">
        <v>69</v>
      </c>
      <c r="FQ237" s="21">
        <v>77</v>
      </c>
      <c r="FR237" s="21">
        <v>74</v>
      </c>
      <c r="FS237" s="21">
        <v>63</v>
      </c>
      <c r="FT237" s="21">
        <v>80</v>
      </c>
      <c r="FU237" s="21">
        <v>87</v>
      </c>
      <c r="FV237" s="24" t="s">
        <v>1214</v>
      </c>
      <c r="FW237" s="21" t="s">
        <v>1212</v>
      </c>
      <c r="FX237" s="21" t="s">
        <v>1237</v>
      </c>
      <c r="FY237" s="21" t="s">
        <v>1194</v>
      </c>
      <c r="FZ237" s="21" t="s">
        <v>1123</v>
      </c>
      <c r="GA237" s="21" t="s">
        <v>1664</v>
      </c>
      <c r="GB237" s="21">
        <v>0</v>
      </c>
      <c r="GC237" s="24">
        <v>428</v>
      </c>
      <c r="GD237" s="21">
        <v>253</v>
      </c>
      <c r="GE237" s="21">
        <v>268</v>
      </c>
      <c r="GF237" s="21">
        <v>242</v>
      </c>
      <c r="GG237" s="21">
        <v>306</v>
      </c>
      <c r="GH237" s="21">
        <v>247</v>
      </c>
      <c r="GI237" s="21">
        <v>271</v>
      </c>
      <c r="GJ237" s="24">
        <v>620</v>
      </c>
      <c r="GK237" s="21">
        <v>935</v>
      </c>
      <c r="GL237" s="21">
        <v>400</v>
      </c>
      <c r="GM237" s="21">
        <v>615</v>
      </c>
      <c r="GN237" s="21">
        <v>1730</v>
      </c>
      <c r="GO237" s="21">
        <v>2670</v>
      </c>
      <c r="GP237" s="21">
        <v>2255</v>
      </c>
      <c r="GQ237" s="6"/>
      <c r="GR237" s="24">
        <v>15</v>
      </c>
      <c r="GS237" s="21">
        <v>80</v>
      </c>
      <c r="GT237" s="24">
        <v>16</v>
      </c>
      <c r="GU237" s="21">
        <v>90</v>
      </c>
      <c r="GV237" s="24">
        <v>13</v>
      </c>
      <c r="GW237" s="21">
        <v>55</v>
      </c>
      <c r="GX237" s="24">
        <v>13</v>
      </c>
      <c r="GY237" s="21">
        <v>55</v>
      </c>
      <c r="GZ237" s="24">
        <v>15</v>
      </c>
      <c r="HA237" s="21">
        <v>80</v>
      </c>
      <c r="HB237" s="24">
        <v>16</v>
      </c>
      <c r="HC237" s="21">
        <v>90</v>
      </c>
      <c r="HD237" s="24">
        <v>12</v>
      </c>
      <c r="HE237" s="21">
        <v>45</v>
      </c>
      <c r="HF237" s="6"/>
      <c r="HG237" s="21">
        <v>48</v>
      </c>
      <c r="HH237" s="21">
        <v>132</v>
      </c>
      <c r="HI237" s="21">
        <v>91</v>
      </c>
      <c r="HJ237" s="21">
        <v>37.6</v>
      </c>
      <c r="HK237" s="21">
        <v>1</v>
      </c>
      <c r="HL237" s="21">
        <v>85.1</v>
      </c>
      <c r="HM237" s="21">
        <v>0.6</v>
      </c>
      <c r="HN237" s="21">
        <v>10</v>
      </c>
      <c r="HO237" s="21">
        <v>73</v>
      </c>
      <c r="HP237" s="21">
        <v>17.96</v>
      </c>
      <c r="HQ237" s="21">
        <v>3.11</v>
      </c>
      <c r="HR237" s="21">
        <v>137</v>
      </c>
      <c r="HS237" s="21">
        <v>16.3</v>
      </c>
      <c r="HT237" s="21">
        <v>12.8</v>
      </c>
      <c r="HU237" s="21">
        <v>3</v>
      </c>
      <c r="HV237" s="6"/>
    </row>
    <row r="238" spans="1:239" ht="15.75" customHeight="1" x14ac:dyDescent="0.3">
      <c r="A238" s="3">
        <v>212</v>
      </c>
      <c r="B238" s="21" t="s">
        <v>635</v>
      </c>
      <c r="C238" s="22">
        <v>41529</v>
      </c>
      <c r="D238" s="22">
        <v>41529</v>
      </c>
      <c r="E238" s="21">
        <f t="shared" si="1061"/>
        <v>0</v>
      </c>
      <c r="F238" s="21"/>
      <c r="G238" s="21" t="s">
        <v>432</v>
      </c>
      <c r="H238" s="23">
        <v>18716</v>
      </c>
      <c r="I238" s="21">
        <v>62</v>
      </c>
      <c r="J238" s="21">
        <v>171</v>
      </c>
      <c r="K238" s="21">
        <v>60</v>
      </c>
      <c r="L238" s="21" t="s">
        <v>1665</v>
      </c>
      <c r="M238" s="21">
        <v>42</v>
      </c>
      <c r="N238" s="21">
        <v>28.5</v>
      </c>
      <c r="O238" s="21">
        <v>12</v>
      </c>
      <c r="P238" s="21" t="s">
        <v>548</v>
      </c>
      <c r="Q238" s="21">
        <v>2</v>
      </c>
      <c r="R238" s="21">
        <v>12</v>
      </c>
      <c r="S238" s="21" t="s">
        <v>548</v>
      </c>
      <c r="T238" s="21">
        <v>2</v>
      </c>
      <c r="U238" s="21">
        <v>9</v>
      </c>
      <c r="V238" s="21">
        <v>9</v>
      </c>
      <c r="W238" s="21">
        <v>0</v>
      </c>
      <c r="X238" s="6"/>
      <c r="Y238" s="24" t="s">
        <v>884</v>
      </c>
      <c r="Z238" s="21" t="s">
        <v>1666</v>
      </c>
      <c r="AA238" s="25">
        <v>2</v>
      </c>
      <c r="AB238" s="25" t="s">
        <v>486</v>
      </c>
      <c r="AC238" s="21" t="s">
        <v>246</v>
      </c>
      <c r="AD238" s="21" t="s">
        <v>247</v>
      </c>
      <c r="AE238" s="21" t="s">
        <v>249</v>
      </c>
      <c r="AF238" s="21"/>
      <c r="AG238" s="21" t="s">
        <v>249</v>
      </c>
      <c r="AH238" s="21" t="s">
        <v>246</v>
      </c>
      <c r="AI238" s="21" t="s">
        <v>246</v>
      </c>
      <c r="AJ238" s="21" t="s">
        <v>246</v>
      </c>
      <c r="AK238" s="21">
        <v>42.2</v>
      </c>
      <c r="AL238" s="6"/>
      <c r="AM238" s="26" t="s">
        <v>1327</v>
      </c>
      <c r="AN238" s="26" t="s">
        <v>1328</v>
      </c>
      <c r="AO238" s="27">
        <v>42.4</v>
      </c>
      <c r="AP238" s="21">
        <v>117.2</v>
      </c>
      <c r="AQ238" s="21">
        <v>103.95</v>
      </c>
      <c r="AR238" s="21">
        <v>88.8</v>
      </c>
      <c r="AS238" s="21">
        <v>82.61</v>
      </c>
      <c r="AT238" s="21">
        <v>36.6</v>
      </c>
      <c r="AU238" s="21">
        <v>9</v>
      </c>
      <c r="AV238" s="21">
        <v>3.3</v>
      </c>
      <c r="AW238" s="21">
        <v>1.57</v>
      </c>
      <c r="AX238" s="28">
        <f t="shared" si="1062"/>
        <v>1.7641509433962281</v>
      </c>
      <c r="AY238" s="28">
        <f t="shared" si="1063"/>
        <v>0.56577486995935211</v>
      </c>
      <c r="AZ238" s="28">
        <f t="shared" si="1064"/>
        <v>0.2333996502928144</v>
      </c>
      <c r="BA238" s="28">
        <f t="shared" ref="BA238:BB238" si="1076">LOGEST(AP238:AQ238,AP$5:AQ$5)-1</f>
        <v>-0.11305460750853269</v>
      </c>
      <c r="BB238" s="28">
        <f t="shared" si="1076"/>
        <v>-0.14574314574314595</v>
      </c>
      <c r="BC238" s="28">
        <f t="shared" si="1066"/>
        <v>-0.1295523100798236</v>
      </c>
      <c r="BD238" s="28">
        <f t="shared" ref="BD238:BF238" si="1077">((AP238/AO238)*100)-100</f>
        <v>176.41509433962261</v>
      </c>
      <c r="BE238" s="28">
        <f t="shared" si="1077"/>
        <v>-11.305460750853243</v>
      </c>
      <c r="BF238" s="28">
        <f t="shared" si="1077"/>
        <v>-14.574314574314585</v>
      </c>
      <c r="BG238" s="28">
        <f t="shared" si="1068"/>
        <v>145.16509433962264</v>
      </c>
      <c r="BH238" s="28">
        <f t="shared" si="1069"/>
        <v>109.43396226415098</v>
      </c>
      <c r="BI238" s="28">
        <f t="shared" si="1070"/>
        <v>-24.23208191126281</v>
      </c>
      <c r="BJ238" s="3">
        <f t="shared" ref="BJ238:BL238" si="1078">AP238-AO238</f>
        <v>74.800000000000011</v>
      </c>
      <c r="BK238" s="3">
        <f t="shared" si="1078"/>
        <v>-13.25</v>
      </c>
      <c r="BL238" s="3">
        <f t="shared" si="1078"/>
        <v>-15.150000000000006</v>
      </c>
      <c r="BM238" s="3">
        <f t="shared" si="1072"/>
        <v>61.550000000000004</v>
      </c>
      <c r="BN238" s="3">
        <f t="shared" si="1073"/>
        <v>46.4</v>
      </c>
      <c r="BO238" s="3">
        <f t="shared" si="1074"/>
        <v>-28.400000000000006</v>
      </c>
      <c r="BP238" s="24"/>
      <c r="BQ238" s="21">
        <v>275</v>
      </c>
      <c r="BR238" s="21">
        <v>317.8</v>
      </c>
      <c r="BS238" s="21"/>
      <c r="BT238" s="21">
        <v>174.3</v>
      </c>
      <c r="BU238" s="21">
        <v>96.1</v>
      </c>
      <c r="BV238" s="21">
        <v>74</v>
      </c>
      <c r="BW238" s="24">
        <v>39.1</v>
      </c>
      <c r="BX238" s="21">
        <v>37.9</v>
      </c>
      <c r="BY238" s="21">
        <v>37</v>
      </c>
      <c r="BZ238" s="21">
        <v>36</v>
      </c>
      <c r="CA238" s="21">
        <v>36</v>
      </c>
      <c r="CB238" s="21">
        <v>38</v>
      </c>
      <c r="CC238" s="21">
        <v>37</v>
      </c>
      <c r="CD238" s="21">
        <v>36.5</v>
      </c>
      <c r="CE238" s="21">
        <v>37.1</v>
      </c>
      <c r="CF238" s="6"/>
      <c r="CG238" s="24" t="s">
        <v>1667</v>
      </c>
      <c r="CH238" s="21"/>
      <c r="CI238" s="21"/>
      <c r="CJ238" s="21" t="s">
        <v>1413</v>
      </c>
      <c r="CK238" s="21"/>
      <c r="CL238" s="21"/>
      <c r="CM238" s="21"/>
      <c r="CN238" s="24" t="s">
        <v>331</v>
      </c>
      <c r="CO238" s="21"/>
      <c r="CP238" s="21"/>
      <c r="CQ238" s="93" t="s">
        <v>1668</v>
      </c>
      <c r="CR238" s="21"/>
      <c r="CS238" s="21"/>
      <c r="CT238" s="21"/>
      <c r="CU238" s="24">
        <v>2</v>
      </c>
      <c r="CV238" s="21"/>
      <c r="CW238" s="21"/>
      <c r="CX238" s="21">
        <v>2</v>
      </c>
      <c r="CY238" s="21"/>
      <c r="CZ238" s="21"/>
      <c r="DA238" s="21"/>
      <c r="DB238" s="24" t="s">
        <v>331</v>
      </c>
      <c r="DC238" s="21"/>
      <c r="DD238" s="21"/>
      <c r="DE238" s="21"/>
      <c r="DF238" s="21"/>
      <c r="DG238" s="21"/>
      <c r="DH238" s="21"/>
      <c r="DI238" s="24" t="s">
        <v>631</v>
      </c>
      <c r="DJ238" s="21" t="s">
        <v>631</v>
      </c>
      <c r="DK238" s="21" t="s">
        <v>631</v>
      </c>
      <c r="DL238" s="21" t="s">
        <v>631</v>
      </c>
      <c r="DM238" s="21" t="s">
        <v>631</v>
      </c>
      <c r="DN238" s="21" t="s">
        <v>631</v>
      </c>
      <c r="DO238" s="21" t="s">
        <v>631</v>
      </c>
      <c r="DP238" s="26" t="s">
        <v>607</v>
      </c>
      <c r="DQ238" s="6"/>
      <c r="DR238" s="24">
        <v>142</v>
      </c>
      <c r="DS238" s="21">
        <v>65</v>
      </c>
      <c r="DT238" s="21">
        <v>50.4</v>
      </c>
      <c r="DU238" s="21">
        <v>153.5</v>
      </c>
      <c r="DV238" s="21">
        <v>150</v>
      </c>
      <c r="DW238" s="21">
        <v>61.3</v>
      </c>
      <c r="DX238" s="21">
        <v>118.9</v>
      </c>
      <c r="DY238" s="24">
        <v>0.45</v>
      </c>
      <c r="DZ238" s="21">
        <v>0.4</v>
      </c>
      <c r="EA238" s="21">
        <v>0.4</v>
      </c>
      <c r="EB238" s="21">
        <v>0.5</v>
      </c>
      <c r="EC238" s="21">
        <v>0.4</v>
      </c>
      <c r="ED238" s="21">
        <v>0.4</v>
      </c>
      <c r="EE238" s="21">
        <v>0.41</v>
      </c>
      <c r="EF238" s="78">
        <f t="shared" ref="EF238:EL238" si="1079">DR238/DY238</f>
        <v>315.55555555555554</v>
      </c>
      <c r="EG238" s="79">
        <f t="shared" si="1079"/>
        <v>162.5</v>
      </c>
      <c r="EH238" s="79">
        <f t="shared" si="1079"/>
        <v>125.99999999999999</v>
      </c>
      <c r="EI238" s="79">
        <f t="shared" si="1079"/>
        <v>307</v>
      </c>
      <c r="EJ238" s="79">
        <f t="shared" si="1079"/>
        <v>375</v>
      </c>
      <c r="EK238" s="79">
        <f t="shared" si="1079"/>
        <v>153.24999999999997</v>
      </c>
      <c r="EL238" s="79">
        <f t="shared" si="1079"/>
        <v>290.00000000000006</v>
      </c>
      <c r="EM238" s="24">
        <v>0</v>
      </c>
      <c r="EN238" s="21">
        <v>0</v>
      </c>
      <c r="EO238" s="21">
        <v>0</v>
      </c>
      <c r="EP238" s="21">
        <v>1</v>
      </c>
      <c r="EQ238" s="21">
        <v>1</v>
      </c>
      <c r="ER238" s="21">
        <v>1</v>
      </c>
      <c r="ES238" s="21">
        <v>1</v>
      </c>
      <c r="ET238" s="24">
        <v>206</v>
      </c>
      <c r="EU238" s="21">
        <v>189</v>
      </c>
      <c r="EV238" s="21">
        <v>195</v>
      </c>
      <c r="EW238" s="21">
        <v>204</v>
      </c>
      <c r="EX238" s="21">
        <v>165</v>
      </c>
      <c r="EY238" s="21">
        <v>157</v>
      </c>
      <c r="EZ238" s="21">
        <v>210</v>
      </c>
      <c r="FA238" s="24">
        <v>18</v>
      </c>
      <c r="FB238" s="21">
        <v>11.2</v>
      </c>
      <c r="FC238" s="21">
        <v>11.2</v>
      </c>
      <c r="FD238" s="21">
        <v>6.8</v>
      </c>
      <c r="FE238" s="21">
        <v>11.5</v>
      </c>
      <c r="FF238" s="21">
        <v>8</v>
      </c>
      <c r="FG238" s="21">
        <v>8</v>
      </c>
      <c r="FH238" s="24">
        <v>14</v>
      </c>
      <c r="FI238" s="21">
        <v>13</v>
      </c>
      <c r="FJ238" s="21">
        <v>14</v>
      </c>
      <c r="FK238" s="21">
        <v>3</v>
      </c>
      <c r="FL238" s="21">
        <v>3</v>
      </c>
      <c r="FM238" s="21">
        <v>3</v>
      </c>
      <c r="FN238" s="21">
        <v>3</v>
      </c>
      <c r="FO238" s="24">
        <v>81</v>
      </c>
      <c r="FP238" s="21">
        <v>94</v>
      </c>
      <c r="FQ238" s="21">
        <v>80</v>
      </c>
      <c r="FR238" s="21">
        <v>83</v>
      </c>
      <c r="FS238" s="21">
        <v>80</v>
      </c>
      <c r="FT238" s="21">
        <v>83</v>
      </c>
      <c r="FU238" s="21">
        <v>87</v>
      </c>
      <c r="FV238" s="24" t="s">
        <v>1123</v>
      </c>
      <c r="FW238" s="21" t="s">
        <v>859</v>
      </c>
      <c r="FX238" s="21" t="s">
        <v>1459</v>
      </c>
      <c r="FY238" s="21" t="s">
        <v>1669</v>
      </c>
      <c r="FZ238" s="21" t="s">
        <v>859</v>
      </c>
      <c r="GA238" s="21" t="s">
        <v>1123</v>
      </c>
      <c r="GB238" s="21" t="s">
        <v>1214</v>
      </c>
      <c r="GC238" s="24">
        <v>74</v>
      </c>
      <c r="GD238" s="21">
        <v>59</v>
      </c>
      <c r="GE238" s="21">
        <v>67</v>
      </c>
      <c r="GF238" s="21">
        <v>176</v>
      </c>
      <c r="GG238" s="21">
        <v>116</v>
      </c>
      <c r="GH238" s="21">
        <v>72</v>
      </c>
      <c r="GI238" s="21">
        <v>64</v>
      </c>
      <c r="GJ238" s="24">
        <v>1605</v>
      </c>
      <c r="GK238" s="21">
        <v>1840</v>
      </c>
      <c r="GL238" s="21">
        <v>1900</v>
      </c>
      <c r="GM238" s="21">
        <v>1010</v>
      </c>
      <c r="GN238" s="21">
        <v>1280</v>
      </c>
      <c r="GO238" s="21">
        <v>2140</v>
      </c>
      <c r="GP238" s="21">
        <v>1740</v>
      </c>
      <c r="GQ238" s="6"/>
      <c r="GR238" s="24">
        <v>13</v>
      </c>
      <c r="GS238" s="21">
        <v>55</v>
      </c>
      <c r="GT238" s="24">
        <v>13</v>
      </c>
      <c r="GU238" s="21">
        <v>55</v>
      </c>
      <c r="GV238" s="24">
        <v>13</v>
      </c>
      <c r="GW238" s="21">
        <v>55</v>
      </c>
      <c r="GX238" s="24">
        <v>15</v>
      </c>
      <c r="GY238" s="21">
        <v>80</v>
      </c>
      <c r="GZ238" s="24">
        <v>15</v>
      </c>
      <c r="HA238" s="21">
        <v>80</v>
      </c>
      <c r="HB238" s="24">
        <v>17</v>
      </c>
      <c r="HC238" s="21">
        <v>90</v>
      </c>
      <c r="HD238" s="24">
        <v>16</v>
      </c>
      <c r="HE238" s="21">
        <v>90</v>
      </c>
      <c r="HF238" s="6"/>
      <c r="HG238" s="21">
        <v>62</v>
      </c>
      <c r="HH238" s="21">
        <v>115</v>
      </c>
      <c r="HI238" s="21">
        <v>70</v>
      </c>
      <c r="HJ238" s="21">
        <v>39.1</v>
      </c>
      <c r="HK238" s="21">
        <v>2</v>
      </c>
      <c r="HL238" s="21">
        <v>63.6</v>
      </c>
      <c r="HM238" s="21">
        <v>0.4</v>
      </c>
      <c r="HN238" s="21">
        <v>25</v>
      </c>
      <c r="HO238" s="21">
        <v>15.4</v>
      </c>
      <c r="HP238" s="21">
        <v>31.72</v>
      </c>
      <c r="HQ238" s="21">
        <v>3.4</v>
      </c>
      <c r="HR238" s="21">
        <v>134</v>
      </c>
      <c r="HS238" s="21">
        <v>23</v>
      </c>
      <c r="HT238" s="21">
        <v>18</v>
      </c>
      <c r="HU238" s="21">
        <v>14</v>
      </c>
      <c r="HV238" s="6"/>
    </row>
    <row r="239" spans="1:239" ht="15.75" customHeight="1" x14ac:dyDescent="0.3">
      <c r="A239" s="3">
        <v>213</v>
      </c>
      <c r="B239" s="21" t="s">
        <v>626</v>
      </c>
      <c r="C239" s="22">
        <v>41535</v>
      </c>
      <c r="D239" s="22">
        <v>41536</v>
      </c>
      <c r="E239" s="21">
        <f t="shared" si="1061"/>
        <v>1</v>
      </c>
      <c r="F239" s="21"/>
      <c r="G239" s="21" t="s">
        <v>432</v>
      </c>
      <c r="H239" s="23">
        <v>17190</v>
      </c>
      <c r="I239" s="21">
        <v>66</v>
      </c>
      <c r="J239" s="21">
        <v>182</v>
      </c>
      <c r="K239" s="21">
        <v>95</v>
      </c>
      <c r="L239" s="21" t="s">
        <v>1670</v>
      </c>
      <c r="M239" s="21">
        <v>42</v>
      </c>
      <c r="N239" s="21">
        <v>28.5</v>
      </c>
      <c r="O239" s="21">
        <v>7</v>
      </c>
      <c r="P239" s="21" t="s">
        <v>794</v>
      </c>
      <c r="Q239" s="21">
        <v>1</v>
      </c>
      <c r="R239" s="21">
        <v>17</v>
      </c>
      <c r="S239" s="21" t="s">
        <v>272</v>
      </c>
      <c r="T239" s="21">
        <v>1</v>
      </c>
      <c r="U239" s="21">
        <v>0</v>
      </c>
      <c r="V239" s="21">
        <v>0</v>
      </c>
      <c r="W239" s="21">
        <v>0</v>
      </c>
      <c r="X239" s="6"/>
      <c r="Y239" s="24" t="s">
        <v>884</v>
      </c>
      <c r="Z239" s="21" t="s">
        <v>1671</v>
      </c>
      <c r="AA239" s="25">
        <v>2</v>
      </c>
      <c r="AB239" s="25" t="s">
        <v>486</v>
      </c>
      <c r="AC239" s="21" t="s">
        <v>249</v>
      </c>
      <c r="AD239" s="21"/>
      <c r="AE239" s="21" t="s">
        <v>246</v>
      </c>
      <c r="AF239" s="21" t="s">
        <v>328</v>
      </c>
      <c r="AG239" s="21" t="s">
        <v>246</v>
      </c>
      <c r="AH239" s="21" t="s">
        <v>249</v>
      </c>
      <c r="AI239" s="21" t="s">
        <v>249</v>
      </c>
      <c r="AJ239" s="21" t="s">
        <v>246</v>
      </c>
      <c r="AK239" s="21">
        <v>28.94</v>
      </c>
      <c r="AL239" s="6"/>
      <c r="AM239" s="26" t="s">
        <v>350</v>
      </c>
      <c r="AN239" s="26"/>
      <c r="AO239" s="27">
        <v>28.94</v>
      </c>
      <c r="AP239" s="21">
        <v>24.82</v>
      </c>
      <c r="AQ239" s="21">
        <v>20.36</v>
      </c>
      <c r="AR239" s="21">
        <v>17</v>
      </c>
      <c r="AS239" s="21">
        <v>13.6</v>
      </c>
      <c r="AT239" s="21">
        <v>8.36</v>
      </c>
      <c r="AU239" s="21">
        <v>4.29</v>
      </c>
      <c r="AV239" s="21">
        <v>2.56</v>
      </c>
      <c r="AW239" s="21"/>
      <c r="AX239" s="28">
        <f t="shared" si="1062"/>
        <v>-0.14236351071181763</v>
      </c>
      <c r="AY239" s="28">
        <f t="shared" si="1063"/>
        <v>-0.16123630650962095</v>
      </c>
      <c r="AZ239" s="28">
        <f t="shared" si="1064"/>
        <v>-0.16423781323165576</v>
      </c>
      <c r="BA239" s="28">
        <f t="shared" ref="BA239:BB239" si="1080">LOGEST(AP239:AQ239,AP$5:AQ$5)-1</f>
        <v>-0.17969379532634988</v>
      </c>
      <c r="BB239" s="28">
        <f t="shared" si="1080"/>
        <v>-0.16502946954813347</v>
      </c>
      <c r="BC239" s="28">
        <f t="shared" si="1066"/>
        <v>-0.17239411139763205</v>
      </c>
      <c r="BD239" s="28">
        <f t="shared" ref="BD239:BF239" si="1081">((AP239/AO239)*100)-100</f>
        <v>-14.236351071181758</v>
      </c>
      <c r="BE239" s="28">
        <f t="shared" si="1081"/>
        <v>-17.969379532634974</v>
      </c>
      <c r="BF239" s="28">
        <f t="shared" si="1081"/>
        <v>-16.502946954813353</v>
      </c>
      <c r="BG239" s="28">
        <f t="shared" si="1068"/>
        <v>-29.64754664823775</v>
      </c>
      <c r="BH239" s="28">
        <f t="shared" si="1069"/>
        <v>-41.257774706288878</v>
      </c>
      <c r="BI239" s="28">
        <f t="shared" si="1070"/>
        <v>-31.506849315068493</v>
      </c>
      <c r="BJ239" s="3">
        <f t="shared" ref="BJ239:BL239" si="1082">AP239-AO239</f>
        <v>-4.120000000000001</v>
      </c>
      <c r="BK239" s="3">
        <f t="shared" si="1082"/>
        <v>-4.4600000000000009</v>
      </c>
      <c r="BL239" s="3">
        <f t="shared" si="1082"/>
        <v>-3.3599999999999994</v>
      </c>
      <c r="BM239" s="3">
        <f t="shared" si="1072"/>
        <v>-8.5800000000000018</v>
      </c>
      <c r="BN239" s="3">
        <f t="shared" si="1073"/>
        <v>-11.940000000000001</v>
      </c>
      <c r="BO239" s="3">
        <f t="shared" si="1074"/>
        <v>-7.82</v>
      </c>
      <c r="BP239" s="24">
        <v>40</v>
      </c>
      <c r="BQ239" s="21">
        <v>192.9</v>
      </c>
      <c r="BR239" s="21">
        <v>124.3</v>
      </c>
      <c r="BS239" s="21"/>
      <c r="BT239" s="21"/>
      <c r="BU239" s="21"/>
      <c r="BV239" s="21"/>
      <c r="BW239" s="24">
        <v>37</v>
      </c>
      <c r="BX239" s="21">
        <v>36</v>
      </c>
      <c r="BY239" s="21">
        <v>36.1</v>
      </c>
      <c r="BZ239" s="21">
        <v>36.5</v>
      </c>
      <c r="CA239" s="21">
        <v>36</v>
      </c>
      <c r="CB239" s="21">
        <v>36.1</v>
      </c>
      <c r="CC239" s="21">
        <v>37.1</v>
      </c>
      <c r="CD239" s="21">
        <v>35.9</v>
      </c>
      <c r="CE239" s="21"/>
      <c r="CF239" s="6"/>
      <c r="CG239" s="24" t="s">
        <v>1672</v>
      </c>
      <c r="CH239" s="21"/>
      <c r="CI239" s="21"/>
      <c r="CJ239" s="21"/>
      <c r="CK239" s="21"/>
      <c r="CL239" s="21"/>
      <c r="CM239" s="21"/>
      <c r="CN239" s="24" t="s">
        <v>331</v>
      </c>
      <c r="CO239" s="21"/>
      <c r="CP239" s="21"/>
      <c r="CQ239" s="21"/>
      <c r="CR239" s="21"/>
      <c r="CS239" s="21"/>
      <c r="CT239" s="21"/>
      <c r="CU239" s="24">
        <v>6</v>
      </c>
      <c r="CV239" s="21"/>
      <c r="CW239" s="21"/>
      <c r="CX239" s="21"/>
      <c r="CY239" s="21"/>
      <c r="CZ239" s="21"/>
      <c r="DA239" s="21"/>
      <c r="DB239" s="24" t="s">
        <v>331</v>
      </c>
      <c r="DC239" s="21"/>
      <c r="DD239" s="21"/>
      <c r="DE239" s="21"/>
      <c r="DF239" s="21"/>
      <c r="DG239" s="21"/>
      <c r="DH239" s="21"/>
      <c r="DI239" s="24" t="s">
        <v>1106</v>
      </c>
      <c r="DJ239" s="21" t="s">
        <v>1106</v>
      </c>
      <c r="DK239" s="21" t="s">
        <v>1106</v>
      </c>
      <c r="DL239" s="21" t="s">
        <v>1106</v>
      </c>
      <c r="DM239" s="21" t="s">
        <v>1106</v>
      </c>
      <c r="DN239" s="21" t="s">
        <v>1106</v>
      </c>
      <c r="DO239" s="21"/>
      <c r="DP239" s="26" t="s">
        <v>607</v>
      </c>
      <c r="DQ239" s="6"/>
      <c r="DR239" s="24">
        <v>106.1</v>
      </c>
      <c r="DS239" s="21">
        <v>92.8</v>
      </c>
      <c r="DT239" s="21">
        <v>107.4</v>
      </c>
      <c r="DU239" s="21">
        <v>122.6</v>
      </c>
      <c r="DV239" s="21">
        <v>144</v>
      </c>
      <c r="DW239" s="21">
        <v>96.3</v>
      </c>
      <c r="DX239" s="21"/>
      <c r="DY239" s="24">
        <v>0.4</v>
      </c>
      <c r="DZ239" s="21">
        <v>0.35</v>
      </c>
      <c r="EA239" s="21">
        <v>0.35</v>
      </c>
      <c r="EB239" s="21">
        <v>0.35</v>
      </c>
      <c r="EC239" s="21">
        <v>0.35</v>
      </c>
      <c r="ED239" s="21">
        <v>0.35</v>
      </c>
      <c r="EE239" s="21"/>
      <c r="EF239" s="78">
        <f t="shared" ref="EF239:EK239" si="1083">DR239/DY239</f>
        <v>265.24999999999994</v>
      </c>
      <c r="EG239" s="79">
        <f t="shared" si="1083"/>
        <v>265.14285714285717</v>
      </c>
      <c r="EH239" s="79">
        <f t="shared" si="1083"/>
        <v>306.85714285714289</v>
      </c>
      <c r="EI239" s="79">
        <f t="shared" si="1083"/>
        <v>350.28571428571428</v>
      </c>
      <c r="EJ239" s="79">
        <f t="shared" si="1083"/>
        <v>411.42857142857144</v>
      </c>
      <c r="EK239" s="79">
        <f t="shared" si="1083"/>
        <v>275.14285714285717</v>
      </c>
      <c r="EL239" s="79"/>
      <c r="EM239" s="24">
        <v>0</v>
      </c>
      <c r="EN239" s="21">
        <v>0</v>
      </c>
      <c r="EO239" s="21">
        <v>0</v>
      </c>
      <c r="EP239" s="21">
        <v>0</v>
      </c>
      <c r="EQ239" s="21">
        <v>0</v>
      </c>
      <c r="ER239" s="21">
        <v>0</v>
      </c>
      <c r="ES239" s="21"/>
      <c r="ET239" s="24">
        <v>127</v>
      </c>
      <c r="EU239" s="21">
        <v>135</v>
      </c>
      <c r="EV239" s="21">
        <v>139</v>
      </c>
      <c r="EW239" s="21">
        <v>151</v>
      </c>
      <c r="EX239" s="21">
        <v>180</v>
      </c>
      <c r="EY239" s="21">
        <v>175</v>
      </c>
      <c r="EZ239" s="21"/>
      <c r="FA239" s="24">
        <v>5.7</v>
      </c>
      <c r="FB239" s="21">
        <v>5.4</v>
      </c>
      <c r="FC239" s="21">
        <v>5.5</v>
      </c>
      <c r="FD239" s="21">
        <v>5.5</v>
      </c>
      <c r="FE239" s="21">
        <v>5.5</v>
      </c>
      <c r="FF239" s="21">
        <v>6.2</v>
      </c>
      <c r="FG239" s="21"/>
      <c r="FH239" s="24">
        <v>15</v>
      </c>
      <c r="FI239" s="21">
        <v>15</v>
      </c>
      <c r="FJ239" s="21">
        <v>15</v>
      </c>
      <c r="FK239" s="21">
        <v>15</v>
      </c>
      <c r="FL239" s="21">
        <v>15</v>
      </c>
      <c r="FM239" s="21">
        <v>15</v>
      </c>
      <c r="FN239" s="21"/>
      <c r="FO239" s="24">
        <v>62</v>
      </c>
      <c r="FP239" s="21">
        <v>81</v>
      </c>
      <c r="FQ239" s="21">
        <v>91</v>
      </c>
      <c r="FR239" s="21">
        <v>90</v>
      </c>
      <c r="FS239" s="21">
        <v>105</v>
      </c>
      <c r="FT239" s="21">
        <v>89</v>
      </c>
      <c r="FU239" s="21"/>
      <c r="FV239" s="24">
        <v>0</v>
      </c>
      <c r="FW239" s="21">
        <v>0</v>
      </c>
      <c r="FX239" s="21">
        <v>0</v>
      </c>
      <c r="FY239" s="21">
        <v>0</v>
      </c>
      <c r="FZ239" s="21">
        <v>0</v>
      </c>
      <c r="GA239" s="21">
        <v>0</v>
      </c>
      <c r="GB239" s="21"/>
      <c r="GC239" s="24">
        <v>158</v>
      </c>
      <c r="GD239" s="21">
        <v>122</v>
      </c>
      <c r="GE239" s="21">
        <v>131</v>
      </c>
      <c r="GF239" s="21">
        <v>132</v>
      </c>
      <c r="GG239" s="21">
        <v>115</v>
      </c>
      <c r="GH239" s="21">
        <v>113</v>
      </c>
      <c r="GI239" s="21"/>
      <c r="GJ239" s="24">
        <v>2330</v>
      </c>
      <c r="GK239" s="21">
        <v>1950</v>
      </c>
      <c r="GL239" s="21">
        <v>2380</v>
      </c>
      <c r="GM239" s="21">
        <v>3300</v>
      </c>
      <c r="GN239" s="21">
        <v>3270</v>
      </c>
      <c r="GO239" s="21">
        <v>690</v>
      </c>
      <c r="GP239" s="21"/>
      <c r="GQ239" s="6"/>
      <c r="GR239" s="24">
        <v>10</v>
      </c>
      <c r="GS239" s="21">
        <v>45</v>
      </c>
      <c r="GT239" s="24">
        <v>9</v>
      </c>
      <c r="GU239" s="21">
        <v>18</v>
      </c>
      <c r="GV239" s="24">
        <v>8</v>
      </c>
      <c r="GW239" s="21">
        <v>18</v>
      </c>
      <c r="GX239" s="24">
        <v>7</v>
      </c>
      <c r="GY239" s="21">
        <v>18</v>
      </c>
      <c r="GZ239" s="24">
        <v>6</v>
      </c>
      <c r="HA239" s="21">
        <v>10</v>
      </c>
      <c r="HB239" s="24">
        <v>9</v>
      </c>
      <c r="HC239" s="21">
        <v>18</v>
      </c>
      <c r="HD239" s="24"/>
      <c r="HE239" s="21"/>
      <c r="HF239" s="6"/>
      <c r="HG239" s="21">
        <v>66</v>
      </c>
      <c r="HH239" s="21">
        <v>75</v>
      </c>
      <c r="HI239" s="21">
        <v>90</v>
      </c>
      <c r="HJ239" s="21">
        <v>35</v>
      </c>
      <c r="HK239" s="21">
        <v>2</v>
      </c>
      <c r="HL239" s="21">
        <v>87.7</v>
      </c>
      <c r="HM239" s="21">
        <v>0.4</v>
      </c>
      <c r="HN239" s="21">
        <v>25</v>
      </c>
      <c r="HO239" s="21">
        <v>37.25</v>
      </c>
      <c r="HP239" s="21">
        <v>2.99</v>
      </c>
      <c r="HQ239" s="21">
        <v>3.59</v>
      </c>
      <c r="HR239" s="21">
        <v>140</v>
      </c>
      <c r="HS239" s="21">
        <v>20</v>
      </c>
      <c r="HT239" s="21">
        <v>10.3</v>
      </c>
      <c r="HU239" s="21">
        <v>15</v>
      </c>
      <c r="HV239" s="6"/>
    </row>
    <row r="240" spans="1:239" ht="15.75" customHeight="1" x14ac:dyDescent="0.3">
      <c r="A240" s="3">
        <v>214</v>
      </c>
      <c r="B240" s="21" t="s">
        <v>431</v>
      </c>
      <c r="C240" s="22">
        <v>41537</v>
      </c>
      <c r="D240" s="22">
        <v>41537</v>
      </c>
      <c r="E240" s="21">
        <f t="shared" si="1061"/>
        <v>0</v>
      </c>
      <c r="F240" s="21"/>
      <c r="G240" s="21" t="s">
        <v>432</v>
      </c>
      <c r="H240" s="23">
        <v>32328</v>
      </c>
      <c r="I240" s="21">
        <v>25</v>
      </c>
      <c r="J240" s="21">
        <v>163</v>
      </c>
      <c r="K240" s="21">
        <v>75</v>
      </c>
      <c r="L240" s="21" t="s">
        <v>1673</v>
      </c>
      <c r="M240" s="21">
        <v>38</v>
      </c>
      <c r="N240" s="21">
        <v>21.3</v>
      </c>
      <c r="O240" s="21">
        <v>6</v>
      </c>
      <c r="P240" s="21" t="s">
        <v>900</v>
      </c>
      <c r="Q240" s="21">
        <v>1</v>
      </c>
      <c r="R240" s="21">
        <v>11</v>
      </c>
      <c r="S240" s="21" t="s">
        <v>272</v>
      </c>
      <c r="T240" s="21">
        <v>1</v>
      </c>
      <c r="U240" s="21">
        <v>0</v>
      </c>
      <c r="V240" s="21">
        <v>2</v>
      </c>
      <c r="W240" s="21">
        <v>0</v>
      </c>
      <c r="X240" s="6"/>
      <c r="Y240" s="24" t="s">
        <v>884</v>
      </c>
      <c r="Z240" s="21" t="s">
        <v>337</v>
      </c>
      <c r="AA240" s="25">
        <v>2</v>
      </c>
      <c r="AB240" s="25" t="s">
        <v>1010</v>
      </c>
      <c r="AC240" s="21" t="s">
        <v>249</v>
      </c>
      <c r="AD240" s="21"/>
      <c r="AE240" s="21" t="s">
        <v>246</v>
      </c>
      <c r="AF240" s="21" t="s">
        <v>328</v>
      </c>
      <c r="AG240" s="21" t="s">
        <v>246</v>
      </c>
      <c r="AH240" s="21" t="s">
        <v>249</v>
      </c>
      <c r="AI240" s="21" t="s">
        <v>246</v>
      </c>
      <c r="AJ240" s="21" t="s">
        <v>246</v>
      </c>
      <c r="AK240" s="21">
        <v>12.22</v>
      </c>
      <c r="AL240" s="6"/>
      <c r="AM240" s="26" t="s">
        <v>250</v>
      </c>
      <c r="AN240" s="26" t="s">
        <v>274</v>
      </c>
      <c r="AO240" s="27">
        <v>6.22</v>
      </c>
      <c r="AP240" s="21">
        <v>13.85</v>
      </c>
      <c r="AQ240" s="21">
        <v>6.99</v>
      </c>
      <c r="AR240" s="21">
        <v>4.45</v>
      </c>
      <c r="AS240" s="21">
        <v>3.45</v>
      </c>
      <c r="AT240" s="21">
        <v>5.89</v>
      </c>
      <c r="AU240" s="21">
        <v>3.09</v>
      </c>
      <c r="AV240" s="21">
        <v>1.17</v>
      </c>
      <c r="AW240" s="21">
        <v>0.8</v>
      </c>
      <c r="AX240" s="28">
        <f t="shared" si="1062"/>
        <v>1.2266881028938914</v>
      </c>
      <c r="AY240" s="28">
        <f t="shared" si="1063"/>
        <v>6.009160557880544E-2</v>
      </c>
      <c r="AZ240" s="28">
        <f t="shared" si="1064"/>
        <v>-0.15535614243906826</v>
      </c>
      <c r="BA240" s="28">
        <f t="shared" ref="BA240:BB240" si="1084">LOGEST(AP240:AQ240,AP$5:AQ$5)-1</f>
        <v>-0.49530685920577622</v>
      </c>
      <c r="BB240" s="28">
        <f t="shared" si="1084"/>
        <v>-0.36337625178826916</v>
      </c>
      <c r="BC240" s="28">
        <f t="shared" si="1066"/>
        <v>-0.43316700961467536</v>
      </c>
      <c r="BD240" s="28">
        <f t="shared" ref="BD240:BF240" si="1085">((AP240/AO240)*100)-100</f>
        <v>122.66881028938906</v>
      </c>
      <c r="BE240" s="28">
        <f t="shared" si="1085"/>
        <v>-49.530685920577611</v>
      </c>
      <c r="BF240" s="28">
        <f t="shared" si="1085"/>
        <v>-36.33762517882689</v>
      </c>
      <c r="BG240" s="28">
        <f t="shared" si="1068"/>
        <v>12.379421221864945</v>
      </c>
      <c r="BH240" s="28">
        <f t="shared" si="1069"/>
        <v>-28.456591639871377</v>
      </c>
      <c r="BI240" s="28">
        <f t="shared" si="1070"/>
        <v>-67.870036101083031</v>
      </c>
      <c r="BJ240" s="3">
        <f t="shared" ref="BJ240:BL240" si="1086">AP240-AO240</f>
        <v>7.63</v>
      </c>
      <c r="BK240" s="3">
        <f t="shared" si="1086"/>
        <v>-6.8599999999999994</v>
      </c>
      <c r="BL240" s="3">
        <f t="shared" si="1086"/>
        <v>-2.54</v>
      </c>
      <c r="BM240" s="3">
        <f t="shared" si="1072"/>
        <v>0.77000000000000046</v>
      </c>
      <c r="BN240" s="3">
        <f t="shared" si="1073"/>
        <v>-1.7699999999999996</v>
      </c>
      <c r="BO240" s="3">
        <f t="shared" si="1074"/>
        <v>-9.3999999999999986</v>
      </c>
      <c r="BP240" s="24">
        <v>279</v>
      </c>
      <c r="BQ240" s="21">
        <v>405.6</v>
      </c>
      <c r="BR240" s="21">
        <v>440</v>
      </c>
      <c r="BS240" s="21">
        <v>294</v>
      </c>
      <c r="BT240" s="21"/>
      <c r="BU240" s="21">
        <v>211.6</v>
      </c>
      <c r="BV240" s="21">
        <v>192.8</v>
      </c>
      <c r="BW240" s="24">
        <v>36.5</v>
      </c>
      <c r="BX240" s="21">
        <v>37.1</v>
      </c>
      <c r="BY240" s="21">
        <v>37</v>
      </c>
      <c r="BZ240" s="21">
        <v>36</v>
      </c>
      <c r="CA240" s="21">
        <v>36</v>
      </c>
      <c r="CB240" s="21">
        <v>37</v>
      </c>
      <c r="CC240" s="21">
        <v>37</v>
      </c>
      <c r="CD240" s="21">
        <v>36.9</v>
      </c>
      <c r="CE240" s="21">
        <v>36.5</v>
      </c>
      <c r="CF240" s="6"/>
      <c r="CG240" s="24" t="s">
        <v>962</v>
      </c>
      <c r="CH240" s="21"/>
      <c r="CI240" s="21"/>
      <c r="CJ240" s="21"/>
      <c r="CK240" s="21"/>
      <c r="CL240" s="21"/>
      <c r="CM240" s="21"/>
      <c r="CN240" s="24" t="s">
        <v>1674</v>
      </c>
      <c r="CO240" s="21"/>
      <c r="CP240" s="21"/>
      <c r="CQ240" s="21"/>
      <c r="CR240" s="21"/>
      <c r="CS240" s="21"/>
      <c r="CT240" s="21"/>
      <c r="CU240" s="24">
        <v>1</v>
      </c>
      <c r="CV240" s="21"/>
      <c r="CW240" s="21"/>
      <c r="CX240" s="21"/>
      <c r="CY240" s="21"/>
      <c r="CZ240" s="21"/>
      <c r="DA240" s="21"/>
      <c r="DB240" s="24" t="s">
        <v>1675</v>
      </c>
      <c r="DC240" s="21"/>
      <c r="DD240" s="21"/>
      <c r="DE240" s="21"/>
      <c r="DF240" s="21"/>
      <c r="DG240" s="21"/>
      <c r="DH240" s="21"/>
      <c r="DI240" s="24" t="s">
        <v>1676</v>
      </c>
      <c r="DJ240" s="21" t="s">
        <v>1677</v>
      </c>
      <c r="DK240" s="21" t="s">
        <v>1678</v>
      </c>
      <c r="DL240" s="21" t="s">
        <v>1679</v>
      </c>
      <c r="DM240" s="21" t="s">
        <v>1678</v>
      </c>
      <c r="DN240" s="21" t="s">
        <v>540</v>
      </c>
      <c r="DO240" s="21" t="s">
        <v>540</v>
      </c>
      <c r="DP240" s="26"/>
      <c r="DQ240" s="6"/>
      <c r="DR240" s="24">
        <v>156.5</v>
      </c>
      <c r="DS240" s="21">
        <v>121.4</v>
      </c>
      <c r="DT240" s="21">
        <v>156</v>
      </c>
      <c r="DU240" s="21">
        <v>171.1</v>
      </c>
      <c r="DV240" s="21">
        <v>133</v>
      </c>
      <c r="DW240" s="21">
        <v>87.2</v>
      </c>
      <c r="DX240" s="21">
        <v>110.6</v>
      </c>
      <c r="DY240" s="24">
        <v>0.7</v>
      </c>
      <c r="DZ240" s="21">
        <v>0.5</v>
      </c>
      <c r="EA240" s="21">
        <v>0.5</v>
      </c>
      <c r="EB240" s="21">
        <v>0.45</v>
      </c>
      <c r="EC240" s="21">
        <v>0.35</v>
      </c>
      <c r="ED240" s="21">
        <v>0.35</v>
      </c>
      <c r="EE240" s="21">
        <v>0.35</v>
      </c>
      <c r="EF240" s="78">
        <f t="shared" ref="EF240:EL240" si="1087">DR240/DY240</f>
        <v>223.57142857142858</v>
      </c>
      <c r="EG240" s="79">
        <f t="shared" si="1087"/>
        <v>242.8</v>
      </c>
      <c r="EH240" s="79">
        <f t="shared" si="1087"/>
        <v>312</v>
      </c>
      <c r="EI240" s="79">
        <f t="shared" si="1087"/>
        <v>380.22222222222223</v>
      </c>
      <c r="EJ240" s="79">
        <f t="shared" si="1087"/>
        <v>380</v>
      </c>
      <c r="EK240" s="79">
        <f t="shared" si="1087"/>
        <v>249.14285714285717</v>
      </c>
      <c r="EL240" s="79">
        <f t="shared" si="1087"/>
        <v>316</v>
      </c>
      <c r="EM240" s="24">
        <v>0</v>
      </c>
      <c r="EN240" s="21">
        <v>0</v>
      </c>
      <c r="EO240" s="21">
        <v>0</v>
      </c>
      <c r="EP240" s="21">
        <v>0</v>
      </c>
      <c r="EQ240" s="21">
        <v>0</v>
      </c>
      <c r="ER240" s="21">
        <v>0</v>
      </c>
      <c r="ES240" s="21">
        <v>0</v>
      </c>
      <c r="ET240" s="24">
        <v>14</v>
      </c>
      <c r="EU240" s="21">
        <v>38</v>
      </c>
      <c r="EV240" s="21">
        <v>26</v>
      </c>
      <c r="EW240" s="21">
        <v>38</v>
      </c>
      <c r="EX240" s="21">
        <v>28</v>
      </c>
      <c r="EY240" s="21">
        <v>18</v>
      </c>
      <c r="EZ240" s="21">
        <v>23</v>
      </c>
      <c r="FA240" s="24">
        <v>7.4</v>
      </c>
      <c r="FB240" s="21">
        <v>7.8</v>
      </c>
      <c r="FC240" s="21">
        <v>7</v>
      </c>
      <c r="FD240" s="21">
        <v>7</v>
      </c>
      <c r="FE240" s="21">
        <v>10.6</v>
      </c>
      <c r="FF240" s="21">
        <v>14.4</v>
      </c>
      <c r="FG240" s="21">
        <v>9.5</v>
      </c>
      <c r="FH240" s="24">
        <v>15</v>
      </c>
      <c r="FI240" s="21">
        <v>15</v>
      </c>
      <c r="FJ240" s="21">
        <v>15</v>
      </c>
      <c r="FK240" s="21">
        <v>15</v>
      </c>
      <c r="FL240" s="21">
        <v>15</v>
      </c>
      <c r="FM240" s="21">
        <v>15</v>
      </c>
      <c r="FN240" s="21">
        <v>15</v>
      </c>
      <c r="FO240" s="24">
        <v>65</v>
      </c>
      <c r="FP240" s="21">
        <v>63</v>
      </c>
      <c r="FQ240" s="21">
        <v>73</v>
      </c>
      <c r="FR240" s="21">
        <v>73</v>
      </c>
      <c r="FS240" s="21">
        <v>79</v>
      </c>
      <c r="FT240" s="21">
        <v>80</v>
      </c>
      <c r="FU240" s="21">
        <v>92</v>
      </c>
      <c r="FV240" s="24">
        <v>0</v>
      </c>
      <c r="FW240" s="21" t="s">
        <v>1194</v>
      </c>
      <c r="FX240" s="21" t="s">
        <v>1194</v>
      </c>
      <c r="FY240" s="21">
        <v>0</v>
      </c>
      <c r="FZ240" s="21">
        <v>0</v>
      </c>
      <c r="GA240" s="21">
        <v>0</v>
      </c>
      <c r="GB240" s="21">
        <v>0</v>
      </c>
      <c r="GC240" s="24">
        <v>93</v>
      </c>
      <c r="GD240" s="21">
        <v>71</v>
      </c>
      <c r="GE240" s="21">
        <v>54</v>
      </c>
      <c r="GF240" s="21">
        <v>39</v>
      </c>
      <c r="GG240" s="21">
        <v>57</v>
      </c>
      <c r="GH240" s="21">
        <v>41</v>
      </c>
      <c r="GI240" s="21">
        <v>45</v>
      </c>
      <c r="GJ240" s="24">
        <v>680</v>
      </c>
      <c r="GK240" s="21">
        <v>1500</v>
      </c>
      <c r="GL240" s="21">
        <v>2430</v>
      </c>
      <c r="GM240" s="21">
        <v>2370</v>
      </c>
      <c r="GN240" s="21">
        <v>4110</v>
      </c>
      <c r="GO240" s="21">
        <v>3915</v>
      </c>
      <c r="GP240" s="21">
        <v>2560</v>
      </c>
      <c r="GQ240" s="6"/>
      <c r="GR240" s="24">
        <v>14</v>
      </c>
      <c r="GS240" s="21">
        <v>55</v>
      </c>
      <c r="GT240" s="24">
        <v>15</v>
      </c>
      <c r="GU240" s="21">
        <v>80</v>
      </c>
      <c r="GV240" s="24">
        <v>14</v>
      </c>
      <c r="GW240" s="21">
        <v>55</v>
      </c>
      <c r="GX240" s="24">
        <v>11</v>
      </c>
      <c r="GY240" s="21">
        <v>45</v>
      </c>
      <c r="GZ240" s="24">
        <v>11</v>
      </c>
      <c r="HA240" s="21">
        <v>45</v>
      </c>
      <c r="HB240" s="24">
        <v>14</v>
      </c>
      <c r="HC240" s="21">
        <v>55</v>
      </c>
      <c r="HD240" s="24">
        <v>11</v>
      </c>
      <c r="HE240" s="21">
        <v>45</v>
      </c>
      <c r="HF240" s="6"/>
      <c r="HG240" s="21">
        <v>25</v>
      </c>
      <c r="HH240" s="21">
        <v>135</v>
      </c>
      <c r="HI240" s="21">
        <v>81</v>
      </c>
      <c r="HJ240" s="21">
        <v>37</v>
      </c>
      <c r="HK240" s="21">
        <v>2</v>
      </c>
      <c r="HL240" s="21">
        <v>76.3</v>
      </c>
      <c r="HM240" s="21">
        <v>1</v>
      </c>
      <c r="HN240" s="21">
        <v>40</v>
      </c>
      <c r="HO240" s="21">
        <v>17.64</v>
      </c>
      <c r="HP240" s="21">
        <v>0.13</v>
      </c>
      <c r="HQ240" s="21">
        <v>3.11</v>
      </c>
      <c r="HR240" s="21">
        <v>140.1</v>
      </c>
      <c r="HS240" s="21">
        <v>18.8</v>
      </c>
      <c r="HT240" s="21">
        <v>5.3</v>
      </c>
      <c r="HU240" s="21">
        <v>15</v>
      </c>
      <c r="HV240" s="6"/>
    </row>
    <row r="241" spans="1:239" ht="15.75" customHeight="1" x14ac:dyDescent="0.3">
      <c r="A241" s="3">
        <v>215</v>
      </c>
      <c r="B241" s="21" t="s">
        <v>431</v>
      </c>
      <c r="C241" s="22">
        <v>41533</v>
      </c>
      <c r="D241" s="22">
        <v>41534</v>
      </c>
      <c r="E241" s="21">
        <f t="shared" si="1061"/>
        <v>1</v>
      </c>
      <c r="F241" s="21"/>
      <c r="G241" s="21" t="s">
        <v>432</v>
      </c>
      <c r="H241" s="23">
        <v>17463</v>
      </c>
      <c r="I241" s="21">
        <v>67</v>
      </c>
      <c r="J241" s="21">
        <v>170</v>
      </c>
      <c r="K241" s="21">
        <v>110</v>
      </c>
      <c r="L241" s="21" t="s">
        <v>1680</v>
      </c>
      <c r="M241" s="21">
        <v>96</v>
      </c>
      <c r="N241" s="21">
        <v>98</v>
      </c>
      <c r="O241" s="21">
        <v>14</v>
      </c>
      <c r="P241" s="21" t="s">
        <v>1578</v>
      </c>
      <c r="Q241" s="21">
        <v>1</v>
      </c>
      <c r="R241" s="21">
        <v>30</v>
      </c>
      <c r="S241" s="21" t="s">
        <v>272</v>
      </c>
      <c r="T241" s="21">
        <v>1</v>
      </c>
      <c r="U241" s="21">
        <v>6</v>
      </c>
      <c r="V241" s="21">
        <v>4</v>
      </c>
      <c r="W241" s="21">
        <v>0</v>
      </c>
      <c r="X241" s="6"/>
      <c r="Y241" s="24" t="s">
        <v>513</v>
      </c>
      <c r="Z241" s="21" t="s">
        <v>969</v>
      </c>
      <c r="AA241" s="25">
        <v>1</v>
      </c>
      <c r="AB241" s="25"/>
      <c r="AC241" s="21" t="s">
        <v>249</v>
      </c>
      <c r="AD241" s="21"/>
      <c r="AE241" s="21" t="s">
        <v>246</v>
      </c>
      <c r="AF241" s="21" t="s">
        <v>248</v>
      </c>
      <c r="AG241" s="21" t="s">
        <v>246</v>
      </c>
      <c r="AH241" s="21" t="s">
        <v>246</v>
      </c>
      <c r="AI241" s="21" t="s">
        <v>246</v>
      </c>
      <c r="AJ241" s="21" t="s">
        <v>246</v>
      </c>
      <c r="AK241" s="21">
        <v>3.9</v>
      </c>
      <c r="AL241" s="6"/>
      <c r="AM241" s="26" t="s">
        <v>250</v>
      </c>
      <c r="AN241" s="26" t="s">
        <v>274</v>
      </c>
      <c r="AO241" s="27">
        <v>3.9</v>
      </c>
      <c r="AP241" s="21">
        <v>6.76</v>
      </c>
      <c r="AQ241" s="21">
        <v>12.75</v>
      </c>
      <c r="AR241" s="21">
        <v>9.74</v>
      </c>
      <c r="AS241" s="21">
        <v>7.16</v>
      </c>
      <c r="AT241" s="21">
        <v>3.1</v>
      </c>
      <c r="AU241" s="21">
        <v>1.54</v>
      </c>
      <c r="AV241" s="21">
        <v>1</v>
      </c>
      <c r="AW241" s="21">
        <v>0.35</v>
      </c>
      <c r="AX241" s="28">
        <f t="shared" si="1062"/>
        <v>0.73333333333333384</v>
      </c>
      <c r="AY241" s="28">
        <f t="shared" si="1063"/>
        <v>0.80810142669894747</v>
      </c>
      <c r="AZ241" s="28">
        <f t="shared" si="1064"/>
        <v>0.4021828592191814</v>
      </c>
      <c r="BA241" s="28">
        <f t="shared" ref="BA241:BB241" si="1088">LOGEST(AP241:AQ241,AP$5:AQ$5)-1</f>
        <v>0.88609467455621349</v>
      </c>
      <c r="BB241" s="28">
        <f t="shared" si="1088"/>
        <v>-0.23607843137254925</v>
      </c>
      <c r="BC241" s="28">
        <f t="shared" si="1066"/>
        <v>0.20034511802517185</v>
      </c>
      <c r="BD241" s="28">
        <f t="shared" ref="BD241:BF241" si="1089">((AP241/AO241)*100)-100</f>
        <v>73.333333333333343</v>
      </c>
      <c r="BE241" s="28">
        <f t="shared" si="1089"/>
        <v>88.609467455621314</v>
      </c>
      <c r="BF241" s="28">
        <f t="shared" si="1089"/>
        <v>-23.607843137254903</v>
      </c>
      <c r="BG241" s="28">
        <f t="shared" si="1068"/>
        <v>226.92307692307691</v>
      </c>
      <c r="BH241" s="28">
        <f t="shared" si="1069"/>
        <v>149.74358974358975</v>
      </c>
      <c r="BI241" s="28">
        <f t="shared" si="1070"/>
        <v>44.082840236686394</v>
      </c>
      <c r="BJ241" s="3">
        <f t="shared" ref="BJ241:BL241" si="1090">AP241-AO241</f>
        <v>2.86</v>
      </c>
      <c r="BK241" s="3">
        <f t="shared" si="1090"/>
        <v>5.99</v>
      </c>
      <c r="BL241" s="3">
        <f t="shared" si="1090"/>
        <v>-3.01</v>
      </c>
      <c r="BM241" s="3">
        <f t="shared" si="1072"/>
        <v>8.85</v>
      </c>
      <c r="BN241" s="3">
        <f t="shared" si="1073"/>
        <v>5.84</v>
      </c>
      <c r="BO241" s="3">
        <f t="shared" si="1074"/>
        <v>2.9800000000000004</v>
      </c>
      <c r="BP241" s="24">
        <v>296</v>
      </c>
      <c r="BQ241" s="21">
        <v>312.8</v>
      </c>
      <c r="BR241" s="21">
        <v>346.6</v>
      </c>
      <c r="BS241" s="21">
        <v>276</v>
      </c>
      <c r="BT241" s="21">
        <v>203</v>
      </c>
      <c r="BU241" s="21">
        <v>146</v>
      </c>
      <c r="BV241" s="21">
        <v>101.5</v>
      </c>
      <c r="BW241" s="24">
        <v>35.9</v>
      </c>
      <c r="BX241" s="21">
        <v>36</v>
      </c>
      <c r="BY241" s="21">
        <v>36</v>
      </c>
      <c r="BZ241" s="21">
        <v>36</v>
      </c>
      <c r="CA241" s="21">
        <v>37.5</v>
      </c>
      <c r="CB241" s="21">
        <v>36</v>
      </c>
      <c r="CC241" s="21">
        <v>37.6</v>
      </c>
      <c r="CD241" s="21">
        <v>37</v>
      </c>
      <c r="CE241" s="21">
        <v>38</v>
      </c>
      <c r="CF241" s="6"/>
      <c r="CG241" s="24" t="s">
        <v>1681</v>
      </c>
      <c r="CH241" s="21"/>
      <c r="CI241" s="21"/>
      <c r="CJ241" s="21" t="s">
        <v>263</v>
      </c>
      <c r="CK241" s="21" t="s">
        <v>1682</v>
      </c>
      <c r="CL241" s="21"/>
      <c r="CM241" s="21" t="s">
        <v>1023</v>
      </c>
      <c r="CN241" s="24" t="s">
        <v>1683</v>
      </c>
      <c r="CO241" s="21"/>
      <c r="CP241" s="21"/>
      <c r="CQ241" s="21" t="s">
        <v>1026</v>
      </c>
      <c r="CR241" s="21" t="s">
        <v>331</v>
      </c>
      <c r="CS241" s="21"/>
      <c r="CT241" s="21" t="s">
        <v>331</v>
      </c>
      <c r="CU241" s="24">
        <v>6</v>
      </c>
      <c r="CV241" s="21"/>
      <c r="CW241" s="21"/>
      <c r="CX241" s="21">
        <v>5</v>
      </c>
      <c r="CY241" s="21">
        <v>3</v>
      </c>
      <c r="CZ241" s="21"/>
      <c r="DA241" s="21">
        <v>2</v>
      </c>
      <c r="DB241" s="24" t="s">
        <v>1684</v>
      </c>
      <c r="DC241" s="21"/>
      <c r="DD241" s="21"/>
      <c r="DE241" s="21"/>
      <c r="DF241" s="21" t="s">
        <v>331</v>
      </c>
      <c r="DG241" s="21"/>
      <c r="DH241" s="21" t="s">
        <v>331</v>
      </c>
      <c r="DI241" s="24" t="s">
        <v>1685</v>
      </c>
      <c r="DJ241" s="21" t="s">
        <v>1685</v>
      </c>
      <c r="DK241" s="21" t="s">
        <v>1685</v>
      </c>
      <c r="DL241" s="21" t="s">
        <v>1685</v>
      </c>
      <c r="DM241" s="21" t="s">
        <v>1685</v>
      </c>
      <c r="DN241" s="21" t="s">
        <v>1685</v>
      </c>
      <c r="DO241" s="21" t="s">
        <v>1685</v>
      </c>
      <c r="DP241" s="26"/>
      <c r="DQ241" s="6"/>
      <c r="DR241" s="24">
        <v>111</v>
      </c>
      <c r="DS241" s="21">
        <v>95.2</v>
      </c>
      <c r="DT241" s="21">
        <v>97.9</v>
      </c>
      <c r="DU241" s="21">
        <v>98.3</v>
      </c>
      <c r="DV241" s="21">
        <v>123.5</v>
      </c>
      <c r="DW241" s="21">
        <v>90.4</v>
      </c>
      <c r="DX241" s="21">
        <v>131.4</v>
      </c>
      <c r="DY241" s="24">
        <v>0.5</v>
      </c>
      <c r="DZ241" s="21">
        <v>0.5</v>
      </c>
      <c r="EA241" s="21">
        <v>0.5</v>
      </c>
      <c r="EB241" s="21">
        <v>0.4</v>
      </c>
      <c r="EC241" s="21">
        <v>0.4</v>
      </c>
      <c r="ED241" s="21">
        <v>0.4</v>
      </c>
      <c r="EE241" s="21">
        <v>0.35</v>
      </c>
      <c r="EF241" s="78">
        <f t="shared" ref="EF241:EL241" si="1091">DR241/DY241</f>
        <v>222</v>
      </c>
      <c r="EG241" s="79">
        <f t="shared" si="1091"/>
        <v>190.4</v>
      </c>
      <c r="EH241" s="79">
        <f t="shared" si="1091"/>
        <v>195.8</v>
      </c>
      <c r="EI241" s="79">
        <f t="shared" si="1091"/>
        <v>245.74999999999997</v>
      </c>
      <c r="EJ241" s="79">
        <f t="shared" si="1091"/>
        <v>308.75</v>
      </c>
      <c r="EK241" s="79">
        <f t="shared" si="1091"/>
        <v>226</v>
      </c>
      <c r="EL241" s="79">
        <f t="shared" si="1091"/>
        <v>375.42857142857144</v>
      </c>
      <c r="EM241" s="24">
        <v>1</v>
      </c>
      <c r="EN241" s="21">
        <v>1</v>
      </c>
      <c r="EO241" s="21">
        <v>1</v>
      </c>
      <c r="EP241" s="21">
        <v>1</v>
      </c>
      <c r="EQ241" s="21">
        <v>1</v>
      </c>
      <c r="ER241" s="21">
        <v>1</v>
      </c>
      <c r="ES241" s="21">
        <v>0</v>
      </c>
      <c r="ET241" s="24">
        <v>147</v>
      </c>
      <c r="EU241" s="21">
        <v>125</v>
      </c>
      <c r="EV241" s="21">
        <v>132</v>
      </c>
      <c r="EW241" s="21">
        <v>171</v>
      </c>
      <c r="EX241" s="21">
        <v>203</v>
      </c>
      <c r="EY241" s="21">
        <v>260</v>
      </c>
      <c r="EZ241" s="21">
        <v>284</v>
      </c>
      <c r="FA241" s="24">
        <v>7.5</v>
      </c>
      <c r="FB241" s="21">
        <v>8</v>
      </c>
      <c r="FC241" s="21">
        <v>8</v>
      </c>
      <c r="FD241" s="21">
        <v>8</v>
      </c>
      <c r="FE241" s="21">
        <v>7</v>
      </c>
      <c r="FF241" s="21">
        <v>7.3</v>
      </c>
      <c r="FG241" s="21">
        <v>9</v>
      </c>
      <c r="FH241" s="24">
        <v>3</v>
      </c>
      <c r="FI241" s="21">
        <v>3</v>
      </c>
      <c r="FJ241" s="21">
        <v>3</v>
      </c>
      <c r="FK241" s="21">
        <v>3</v>
      </c>
      <c r="FL241" s="21">
        <v>3</v>
      </c>
      <c r="FM241" s="21">
        <v>5</v>
      </c>
      <c r="FN241" s="21">
        <v>8</v>
      </c>
      <c r="FO241" s="24">
        <v>56</v>
      </c>
      <c r="FP241" s="21">
        <v>64</v>
      </c>
      <c r="FQ241" s="21">
        <v>69</v>
      </c>
      <c r="FR241" s="21">
        <v>74</v>
      </c>
      <c r="FS241" s="21">
        <v>80</v>
      </c>
      <c r="FT241" s="21">
        <v>85</v>
      </c>
      <c r="FU241" s="21">
        <v>87</v>
      </c>
      <c r="FV241" s="24" t="s">
        <v>1686</v>
      </c>
      <c r="FW241" s="21" t="s">
        <v>1194</v>
      </c>
      <c r="FX241" s="21" t="s">
        <v>1194</v>
      </c>
      <c r="FY241" s="21" t="s">
        <v>1194</v>
      </c>
      <c r="FZ241" s="21">
        <v>0</v>
      </c>
      <c r="GA241" s="21">
        <v>0</v>
      </c>
      <c r="GB241" s="21">
        <v>0</v>
      </c>
      <c r="GC241" s="24">
        <v>177</v>
      </c>
      <c r="GD241" s="21">
        <v>229</v>
      </c>
      <c r="GE241" s="21">
        <v>209</v>
      </c>
      <c r="GF241" s="21">
        <v>145</v>
      </c>
      <c r="GG241" s="21">
        <v>108</v>
      </c>
      <c r="GH241" s="21">
        <v>96</v>
      </c>
      <c r="GI241" s="21">
        <v>80</v>
      </c>
      <c r="GJ241" s="24">
        <v>500</v>
      </c>
      <c r="GK241" s="21">
        <v>1570</v>
      </c>
      <c r="GL241" s="21">
        <v>2840</v>
      </c>
      <c r="GM241" s="21">
        <v>2170</v>
      </c>
      <c r="GN241" s="21">
        <v>1990</v>
      </c>
      <c r="GO241" s="21">
        <v>2110</v>
      </c>
      <c r="GP241" s="21">
        <v>2105</v>
      </c>
      <c r="GQ241" s="6"/>
      <c r="GR241" s="24">
        <v>17</v>
      </c>
      <c r="GS241" s="21">
        <v>90</v>
      </c>
      <c r="GT241" s="24">
        <v>18</v>
      </c>
      <c r="GU241" s="21">
        <v>90</v>
      </c>
      <c r="GV241" s="24">
        <v>18</v>
      </c>
      <c r="GW241" s="21">
        <v>90</v>
      </c>
      <c r="GX241" s="24">
        <v>16</v>
      </c>
      <c r="GY241" s="21">
        <v>90</v>
      </c>
      <c r="GZ241" s="24">
        <v>12</v>
      </c>
      <c r="HA241" s="21">
        <v>45</v>
      </c>
      <c r="HB241" s="24">
        <v>13</v>
      </c>
      <c r="HC241" s="21">
        <v>55</v>
      </c>
      <c r="HD241" s="24">
        <v>11</v>
      </c>
      <c r="HE241" s="21">
        <v>45</v>
      </c>
      <c r="HF241" s="6"/>
      <c r="HG241" s="21">
        <v>67</v>
      </c>
      <c r="HH241" s="21">
        <v>49</v>
      </c>
      <c r="HI241" s="21">
        <v>79</v>
      </c>
      <c r="HJ241" s="21">
        <v>35.9</v>
      </c>
      <c r="HK241" s="21">
        <v>1</v>
      </c>
      <c r="HL241" s="21">
        <v>100.2</v>
      </c>
      <c r="HM241" s="21">
        <v>0.8</v>
      </c>
      <c r="HN241" s="21">
        <v>0</v>
      </c>
      <c r="HO241" s="21">
        <v>45.09</v>
      </c>
      <c r="HP241" s="21">
        <v>26.45</v>
      </c>
      <c r="HQ241" s="21">
        <v>3.37</v>
      </c>
      <c r="HR241" s="21">
        <v>128</v>
      </c>
      <c r="HS241" s="21">
        <v>16.3</v>
      </c>
      <c r="HT241" s="21">
        <v>7.5</v>
      </c>
      <c r="HU241" s="21">
        <v>3</v>
      </c>
      <c r="HV241" s="6"/>
    </row>
    <row r="242" spans="1:239" ht="15.75" customHeight="1" x14ac:dyDescent="0.3">
      <c r="A242" s="3">
        <v>216</v>
      </c>
      <c r="B242" s="21" t="s">
        <v>874</v>
      </c>
      <c r="C242" s="22">
        <v>41537</v>
      </c>
      <c r="D242" s="22">
        <v>41538</v>
      </c>
      <c r="E242" s="21">
        <f t="shared" si="1061"/>
        <v>1</v>
      </c>
      <c r="F242" s="21" t="s">
        <v>1687</v>
      </c>
      <c r="G242" s="21" t="s">
        <v>432</v>
      </c>
      <c r="H242" s="23">
        <v>21245</v>
      </c>
      <c r="I242" s="21">
        <v>55</v>
      </c>
      <c r="J242" s="21">
        <v>170</v>
      </c>
      <c r="K242" s="21">
        <v>65</v>
      </c>
      <c r="L242" s="21" t="s">
        <v>1688</v>
      </c>
      <c r="M242" s="21">
        <v>88</v>
      </c>
      <c r="N242" s="21">
        <v>96.1</v>
      </c>
      <c r="O242" s="21">
        <v>11</v>
      </c>
      <c r="P242" s="21" t="s">
        <v>512</v>
      </c>
      <c r="Q242" s="21">
        <v>1</v>
      </c>
      <c r="R242" s="21">
        <v>11</v>
      </c>
      <c r="S242" s="21" t="s">
        <v>512</v>
      </c>
      <c r="T242" s="21">
        <v>1</v>
      </c>
      <c r="U242" s="21">
        <v>5</v>
      </c>
      <c r="V242" s="21">
        <v>2</v>
      </c>
      <c r="W242" s="21">
        <v>0</v>
      </c>
      <c r="X242" s="6"/>
      <c r="Y242" s="24" t="s">
        <v>884</v>
      </c>
      <c r="Z242" s="21" t="s">
        <v>497</v>
      </c>
      <c r="AA242" s="25">
        <v>1</v>
      </c>
      <c r="AB242" s="25"/>
      <c r="AC242" s="21" t="s">
        <v>249</v>
      </c>
      <c r="AD242" s="21"/>
      <c r="AE242" s="21" t="s">
        <v>246</v>
      </c>
      <c r="AF242" s="21" t="s">
        <v>248</v>
      </c>
      <c r="AG242" s="21" t="s">
        <v>246</v>
      </c>
      <c r="AH242" s="21" t="s">
        <v>246</v>
      </c>
      <c r="AI242" s="21" t="s">
        <v>246</v>
      </c>
      <c r="AJ242" s="21" t="s">
        <v>246</v>
      </c>
      <c r="AK242" s="21">
        <v>6.23</v>
      </c>
      <c r="AL242" s="6"/>
      <c r="AM242" s="26" t="s">
        <v>250</v>
      </c>
      <c r="AN242" s="26" t="s">
        <v>274</v>
      </c>
      <c r="AO242" s="27">
        <v>6.23</v>
      </c>
      <c r="AP242" s="21">
        <v>5.57</v>
      </c>
      <c r="AQ242" s="21">
        <v>3.76</v>
      </c>
      <c r="AR242" s="21">
        <v>2</v>
      </c>
      <c r="AS242" s="21">
        <v>1.66</v>
      </c>
      <c r="AT242" s="21">
        <v>0.87</v>
      </c>
      <c r="AU242" s="21">
        <v>0.5</v>
      </c>
      <c r="AV242" s="21">
        <v>0.34</v>
      </c>
      <c r="AW242" s="21">
        <v>0.23</v>
      </c>
      <c r="AX242" s="28">
        <f t="shared" si="1062"/>
        <v>-0.1059390048154093</v>
      </c>
      <c r="AY242" s="28">
        <f t="shared" si="1063"/>
        <v>-0.22312723039064264</v>
      </c>
      <c r="AZ242" s="28">
        <f t="shared" si="1064"/>
        <v>-0.31625234531291635</v>
      </c>
      <c r="BA242" s="28">
        <f t="shared" ref="BA242:BB242" si="1092">LOGEST(AP242:AQ242,AP$5:AQ$5)-1</f>
        <v>-0.32495511669658905</v>
      </c>
      <c r="BB242" s="28">
        <f t="shared" si="1092"/>
        <v>-0.46808510638297884</v>
      </c>
      <c r="BC242" s="28">
        <f t="shared" si="1066"/>
        <v>-0.40077848228802027</v>
      </c>
      <c r="BD242" s="28">
        <f t="shared" ref="BD242:BF242" si="1093">((AP242/AO242)*100)-100</f>
        <v>-10.593900481540928</v>
      </c>
      <c r="BE242" s="28">
        <f t="shared" si="1093"/>
        <v>-32.495511669658896</v>
      </c>
      <c r="BF242" s="28">
        <f t="shared" si="1093"/>
        <v>-46.808510638297875</v>
      </c>
      <c r="BG242" s="28">
        <f t="shared" si="1068"/>
        <v>-39.64686998394864</v>
      </c>
      <c r="BH242" s="28">
        <f t="shared" si="1069"/>
        <v>-67.897271268057779</v>
      </c>
      <c r="BI242" s="28">
        <f t="shared" si="1070"/>
        <v>-64.093357271095158</v>
      </c>
      <c r="BJ242" s="3">
        <f t="shared" ref="BJ242:BL242" si="1094">AP242-AO242</f>
        <v>-0.66000000000000014</v>
      </c>
      <c r="BK242" s="3">
        <f t="shared" si="1094"/>
        <v>-1.8100000000000005</v>
      </c>
      <c r="BL242" s="3">
        <f t="shared" si="1094"/>
        <v>-1.7599999999999998</v>
      </c>
      <c r="BM242" s="3">
        <f t="shared" si="1072"/>
        <v>-2.4700000000000006</v>
      </c>
      <c r="BN242" s="3">
        <f t="shared" si="1073"/>
        <v>-4.2300000000000004</v>
      </c>
      <c r="BO242" s="3">
        <f t="shared" si="1074"/>
        <v>-3.5700000000000003</v>
      </c>
      <c r="BP242" s="24">
        <v>150</v>
      </c>
      <c r="BQ242" s="21">
        <v>190</v>
      </c>
      <c r="BR242" s="21">
        <v>126.3</v>
      </c>
      <c r="BS242" s="21">
        <v>63.5</v>
      </c>
      <c r="BT242" s="21">
        <v>42.5</v>
      </c>
      <c r="BU242" s="21">
        <v>35</v>
      </c>
      <c r="BV242" s="21">
        <v>28.3</v>
      </c>
      <c r="BW242" s="24">
        <v>36.1</v>
      </c>
      <c r="BX242" s="21">
        <v>36</v>
      </c>
      <c r="BY242" s="21">
        <v>36.6</v>
      </c>
      <c r="BZ242" s="21">
        <v>36</v>
      </c>
      <c r="CA242" s="21">
        <v>37</v>
      </c>
      <c r="CB242" s="21">
        <v>37</v>
      </c>
      <c r="CC242" s="21">
        <v>37.5</v>
      </c>
      <c r="CD242" s="21">
        <v>36</v>
      </c>
      <c r="CE242" s="21">
        <v>36.4</v>
      </c>
      <c r="CF242" s="6"/>
      <c r="CG242" s="24" t="s">
        <v>1689</v>
      </c>
      <c r="CH242" s="21"/>
      <c r="CI242" s="21"/>
      <c r="CJ242" s="21"/>
      <c r="CK242" s="21"/>
      <c r="CL242" s="21"/>
      <c r="CM242" s="21"/>
      <c r="CN242" s="24" t="s">
        <v>1690</v>
      </c>
      <c r="CO242" s="21"/>
      <c r="CP242" s="21"/>
      <c r="CQ242" s="21"/>
      <c r="CR242" s="21"/>
      <c r="CS242" s="21"/>
      <c r="CT242" s="21"/>
      <c r="CU242" s="24">
        <v>1</v>
      </c>
      <c r="CV242" s="21"/>
      <c r="CW242" s="21"/>
      <c r="CX242" s="21"/>
      <c r="CY242" s="21"/>
      <c r="CZ242" s="21"/>
      <c r="DA242" s="21"/>
      <c r="DB242" s="24" t="s">
        <v>1691</v>
      </c>
      <c r="DC242" s="21"/>
      <c r="DD242" s="21"/>
      <c r="DE242" s="21"/>
      <c r="DF242" s="21"/>
      <c r="DG242" s="21"/>
      <c r="DH242" s="21"/>
      <c r="DI242" s="24" t="s">
        <v>255</v>
      </c>
      <c r="DJ242" s="21" t="s">
        <v>255</v>
      </c>
      <c r="DK242" s="21" t="s">
        <v>1692</v>
      </c>
      <c r="DL242" s="21" t="s">
        <v>400</v>
      </c>
      <c r="DM242" s="21" t="s">
        <v>400</v>
      </c>
      <c r="DN242" s="21" t="s">
        <v>1693</v>
      </c>
      <c r="DO242" s="21" t="s">
        <v>1693</v>
      </c>
      <c r="DP242" s="26"/>
      <c r="DQ242" s="6"/>
      <c r="DR242" s="24">
        <v>93.6</v>
      </c>
      <c r="DS242" s="21">
        <v>126.7</v>
      </c>
      <c r="DT242" s="21">
        <v>85.9</v>
      </c>
      <c r="DU242" s="21">
        <v>80.7</v>
      </c>
      <c r="DV242" s="21">
        <v>85.6</v>
      </c>
      <c r="DW242" s="21">
        <v>166.2</v>
      </c>
      <c r="DX242" s="21">
        <v>95.6</v>
      </c>
      <c r="DY242" s="24">
        <v>0.6</v>
      </c>
      <c r="DZ242" s="21">
        <v>0.5</v>
      </c>
      <c r="EA242" s="21">
        <v>0.45</v>
      </c>
      <c r="EB242" s="21">
        <v>0.45</v>
      </c>
      <c r="EC242" s="21">
        <v>0.45</v>
      </c>
      <c r="ED242" s="21">
        <v>0.35</v>
      </c>
      <c r="EE242" s="21">
        <v>0.35</v>
      </c>
      <c r="EF242" s="78">
        <f t="shared" ref="EF242:EL242" si="1095">DR242/DY242</f>
        <v>156</v>
      </c>
      <c r="EG242" s="79">
        <f t="shared" si="1095"/>
        <v>253.4</v>
      </c>
      <c r="EH242" s="79">
        <f t="shared" si="1095"/>
        <v>190.88888888888889</v>
      </c>
      <c r="EI242" s="79">
        <f t="shared" si="1095"/>
        <v>179.33333333333334</v>
      </c>
      <c r="EJ242" s="79">
        <f t="shared" si="1095"/>
        <v>190.2222222222222</v>
      </c>
      <c r="EK242" s="79">
        <f t="shared" si="1095"/>
        <v>474.85714285714283</v>
      </c>
      <c r="EL242" s="79">
        <f t="shared" si="1095"/>
        <v>273.14285714285717</v>
      </c>
      <c r="EM242" s="24">
        <v>1</v>
      </c>
      <c r="EN242" s="21">
        <v>1</v>
      </c>
      <c r="EO242" s="21">
        <v>1</v>
      </c>
      <c r="EP242" s="21">
        <v>1</v>
      </c>
      <c r="EQ242" s="21">
        <v>1</v>
      </c>
      <c r="ER242" s="21">
        <v>0</v>
      </c>
      <c r="ES242" s="21">
        <v>0</v>
      </c>
      <c r="ET242" s="24">
        <v>278</v>
      </c>
      <c r="EU242" s="21">
        <v>198</v>
      </c>
      <c r="EV242" s="21">
        <v>141</v>
      </c>
      <c r="EW242" s="21">
        <v>131</v>
      </c>
      <c r="EX242" s="21">
        <v>139</v>
      </c>
      <c r="EY242" s="21">
        <v>151</v>
      </c>
      <c r="EZ242" s="21">
        <v>202</v>
      </c>
      <c r="FA242" s="24">
        <v>3.7</v>
      </c>
      <c r="FB242" s="21">
        <v>3.2</v>
      </c>
      <c r="FC242" s="21">
        <v>4.2</v>
      </c>
      <c r="FD242" s="21">
        <v>4.8</v>
      </c>
      <c r="FE242" s="21">
        <v>4.8</v>
      </c>
      <c r="FF242" s="21">
        <v>5</v>
      </c>
      <c r="FG242" s="21">
        <v>5</v>
      </c>
      <c r="FH242" s="24">
        <v>3</v>
      </c>
      <c r="FI242" s="21">
        <v>6</v>
      </c>
      <c r="FJ242" s="21">
        <v>5</v>
      </c>
      <c r="FK242" s="21">
        <v>7</v>
      </c>
      <c r="FL242" s="21">
        <v>11</v>
      </c>
      <c r="FM242" s="21">
        <v>15</v>
      </c>
      <c r="FN242" s="21">
        <v>14</v>
      </c>
      <c r="FO242" s="24">
        <v>91</v>
      </c>
      <c r="FP242" s="21">
        <v>83</v>
      </c>
      <c r="FQ242" s="21">
        <v>89</v>
      </c>
      <c r="FR242" s="21">
        <v>91</v>
      </c>
      <c r="FS242" s="21">
        <v>96</v>
      </c>
      <c r="FT242" s="21">
        <v>112</v>
      </c>
      <c r="FU242" s="21">
        <v>91</v>
      </c>
      <c r="FV242" s="24" t="s">
        <v>1694</v>
      </c>
      <c r="FW242" s="21" t="s">
        <v>1194</v>
      </c>
      <c r="FX242" s="21">
        <v>0</v>
      </c>
      <c r="FY242" s="21">
        <v>0</v>
      </c>
      <c r="FZ242" s="21">
        <v>0</v>
      </c>
      <c r="GA242" s="21">
        <v>0</v>
      </c>
      <c r="GB242" s="21">
        <v>0</v>
      </c>
      <c r="GC242" s="24">
        <v>87</v>
      </c>
      <c r="GD242" s="21">
        <v>83</v>
      </c>
      <c r="GE242" s="21">
        <v>62</v>
      </c>
      <c r="GF242" s="21">
        <v>48</v>
      </c>
      <c r="GG242" s="21">
        <v>45</v>
      </c>
      <c r="GH242" s="21">
        <v>47</v>
      </c>
      <c r="GI242" s="21">
        <v>44</v>
      </c>
      <c r="GJ242" s="24">
        <v>3270</v>
      </c>
      <c r="GK242" s="21">
        <v>2620</v>
      </c>
      <c r="GL242" s="21">
        <v>2280</v>
      </c>
      <c r="GM242" s="21">
        <v>2170</v>
      </c>
      <c r="GN242" s="21">
        <v>2640</v>
      </c>
      <c r="GO242" s="21">
        <v>5600</v>
      </c>
      <c r="GP242" s="21">
        <v>3070</v>
      </c>
      <c r="GQ242" s="6"/>
      <c r="GR242" s="24">
        <v>16</v>
      </c>
      <c r="GS242" s="21">
        <v>90</v>
      </c>
      <c r="GT242" s="24">
        <v>14</v>
      </c>
      <c r="GU242" s="21">
        <v>55</v>
      </c>
      <c r="GV242" s="24">
        <v>14</v>
      </c>
      <c r="GW242" s="21">
        <v>55</v>
      </c>
      <c r="GX242" s="24">
        <v>13</v>
      </c>
      <c r="GY242" s="21">
        <v>55</v>
      </c>
      <c r="GZ242" s="24">
        <v>12</v>
      </c>
      <c r="HA242" s="21">
        <v>45</v>
      </c>
      <c r="HB242" s="24">
        <v>6</v>
      </c>
      <c r="HC242" s="21">
        <v>10</v>
      </c>
      <c r="HD242" s="24">
        <v>9</v>
      </c>
      <c r="HE242" s="21">
        <v>18</v>
      </c>
      <c r="HF242" s="6"/>
      <c r="HG242" s="21">
        <v>55</v>
      </c>
      <c r="HH242" s="21">
        <v>210</v>
      </c>
      <c r="HI242" s="21">
        <v>65</v>
      </c>
      <c r="HJ242" s="21">
        <v>36.1</v>
      </c>
      <c r="HK242" s="21">
        <v>1</v>
      </c>
      <c r="HL242" s="21">
        <v>224.1</v>
      </c>
      <c r="HM242" s="21">
        <v>0.8</v>
      </c>
      <c r="HN242" s="21">
        <v>30</v>
      </c>
      <c r="HO242" s="21">
        <v>19.04</v>
      </c>
      <c r="HP242" s="21">
        <v>44.76</v>
      </c>
      <c r="HQ242" s="21">
        <v>2</v>
      </c>
      <c r="HR242" s="21">
        <v>150.5</v>
      </c>
      <c r="HS242" s="21">
        <v>14.2</v>
      </c>
      <c r="HT242" s="21">
        <v>3.9</v>
      </c>
      <c r="HU242" s="21">
        <v>3</v>
      </c>
      <c r="HV242" s="6"/>
    </row>
    <row r="243" spans="1:239" ht="15.75" customHeight="1" x14ac:dyDescent="0.3">
      <c r="A243" s="3">
        <v>217</v>
      </c>
      <c r="B243" s="21" t="s">
        <v>626</v>
      </c>
      <c r="C243" s="22">
        <v>41531</v>
      </c>
      <c r="D243" s="22">
        <v>41541</v>
      </c>
      <c r="E243" s="21">
        <f t="shared" si="1061"/>
        <v>10</v>
      </c>
      <c r="F243" s="21"/>
      <c r="G243" s="21" t="s">
        <v>432</v>
      </c>
      <c r="H243" s="23">
        <v>31469</v>
      </c>
      <c r="I243" s="21">
        <v>27</v>
      </c>
      <c r="J243" s="21">
        <v>164</v>
      </c>
      <c r="K243" s="21">
        <v>65</v>
      </c>
      <c r="L243" s="21" t="s">
        <v>1695</v>
      </c>
      <c r="M243" s="21">
        <v>38</v>
      </c>
      <c r="N243" s="21">
        <v>21.3</v>
      </c>
      <c r="O243" s="21">
        <v>16</v>
      </c>
      <c r="P243" s="21" t="s">
        <v>1140</v>
      </c>
      <c r="Q243" s="21">
        <v>1</v>
      </c>
      <c r="R243" s="21">
        <v>32</v>
      </c>
      <c r="S243" s="21" t="s">
        <v>272</v>
      </c>
      <c r="T243" s="21">
        <v>1</v>
      </c>
      <c r="U243" s="21">
        <v>7</v>
      </c>
      <c r="V243" s="21">
        <v>4</v>
      </c>
      <c r="W243" s="21">
        <v>0</v>
      </c>
      <c r="X243" s="6"/>
      <c r="Y243" s="24" t="s">
        <v>513</v>
      </c>
      <c r="Z243" s="21" t="s">
        <v>1554</v>
      </c>
      <c r="AA243" s="25">
        <v>1</v>
      </c>
      <c r="AB243" s="25"/>
      <c r="AC243" s="21" t="s">
        <v>246</v>
      </c>
      <c r="AD243" s="21" t="s">
        <v>247</v>
      </c>
      <c r="AE243" s="21" t="s">
        <v>246</v>
      </c>
      <c r="AF243" s="21" t="s">
        <v>248</v>
      </c>
      <c r="AG243" s="21" t="s">
        <v>249</v>
      </c>
      <c r="AH243" s="21" t="s">
        <v>249</v>
      </c>
      <c r="AI243" s="21" t="s">
        <v>249</v>
      </c>
      <c r="AJ243" s="21" t="s">
        <v>249</v>
      </c>
      <c r="AK243" s="21">
        <v>0.28000000000000003</v>
      </c>
      <c r="AL243" s="6"/>
      <c r="AM243" s="26" t="s">
        <v>350</v>
      </c>
      <c r="AN243" s="26"/>
      <c r="AO243" s="27">
        <v>0.28000000000000003</v>
      </c>
      <c r="AP243" s="21">
        <v>0.17</v>
      </c>
      <c r="AQ243" s="21">
        <v>0.17</v>
      </c>
      <c r="AR243" s="21">
        <v>0.15</v>
      </c>
      <c r="AS243" s="21">
        <v>0.14000000000000001</v>
      </c>
      <c r="AT243" s="21">
        <v>0.11</v>
      </c>
      <c r="AU243" s="21">
        <v>0.1</v>
      </c>
      <c r="AV243" s="21">
        <v>0.12</v>
      </c>
      <c r="AW243" s="21">
        <v>0.09</v>
      </c>
      <c r="AX243" s="28">
        <f t="shared" si="1062"/>
        <v>-0.3928571428571429</v>
      </c>
      <c r="AY243" s="28">
        <f t="shared" si="1063"/>
        <v>-0.22080627752602044</v>
      </c>
      <c r="AZ243" s="28">
        <f t="shared" si="1064"/>
        <v>-0.17076052441508505</v>
      </c>
      <c r="BA243" s="28">
        <f t="shared" ref="BA243:BB243" si="1096">LOGEST(AP243:AQ243,AP$5:AQ$5)-1</f>
        <v>0</v>
      </c>
      <c r="BB243" s="28">
        <f t="shared" si="1096"/>
        <v>-0.11764705882352944</v>
      </c>
      <c r="BC243" s="28">
        <f t="shared" si="1066"/>
        <v>-6.0663563372275853E-2</v>
      </c>
      <c r="BD243" s="28">
        <f t="shared" ref="BD243:BF243" si="1097">((AP243/AO243)*100)-100</f>
        <v>-39.285714285714292</v>
      </c>
      <c r="BE243" s="28">
        <f t="shared" si="1097"/>
        <v>0</v>
      </c>
      <c r="BF243" s="28">
        <f t="shared" si="1097"/>
        <v>-11.764705882352956</v>
      </c>
      <c r="BG243" s="28">
        <f t="shared" si="1068"/>
        <v>-39.285714285714292</v>
      </c>
      <c r="BH243" s="28">
        <f t="shared" si="1069"/>
        <v>-46.428571428571431</v>
      </c>
      <c r="BI243" s="28">
        <f t="shared" si="1070"/>
        <v>-11.764705882352956</v>
      </c>
      <c r="BJ243" s="3">
        <f t="shared" ref="BJ243:BL243" si="1098">AP243-AO243</f>
        <v>-0.11000000000000001</v>
      </c>
      <c r="BK243" s="3">
        <f t="shared" si="1098"/>
        <v>0</v>
      </c>
      <c r="BL243" s="3">
        <f t="shared" si="1098"/>
        <v>-2.0000000000000018E-2</v>
      </c>
      <c r="BM243" s="3">
        <f t="shared" si="1072"/>
        <v>-0.11000000000000001</v>
      </c>
      <c r="BN243" s="3">
        <f t="shared" si="1073"/>
        <v>-0.13000000000000003</v>
      </c>
      <c r="BO243" s="3">
        <f t="shared" si="1074"/>
        <v>-2.0000000000000018E-2</v>
      </c>
      <c r="BP243" s="24"/>
      <c r="BQ243" s="21"/>
      <c r="BR243" s="21">
        <v>188.5</v>
      </c>
      <c r="BS243" s="21">
        <v>134.5</v>
      </c>
      <c r="BT243" s="21">
        <v>90.7</v>
      </c>
      <c r="BU243" s="21"/>
      <c r="BV243" s="21"/>
      <c r="BW243" s="24">
        <v>39.4</v>
      </c>
      <c r="BX243" s="21">
        <v>38.9</v>
      </c>
      <c r="BY243" s="21">
        <v>35.5</v>
      </c>
      <c r="BZ243" s="21">
        <v>36.6</v>
      </c>
      <c r="CA243" s="21">
        <v>36.1</v>
      </c>
      <c r="CB243" s="21">
        <v>37.6</v>
      </c>
      <c r="CC243" s="21">
        <v>38.1</v>
      </c>
      <c r="CD243" s="21">
        <v>36</v>
      </c>
      <c r="CE243" s="21">
        <v>36</v>
      </c>
      <c r="CF243" s="6"/>
      <c r="CG243" s="24" t="s">
        <v>1696</v>
      </c>
      <c r="CH243" s="21" t="s">
        <v>1697</v>
      </c>
      <c r="CI243" s="21"/>
      <c r="CJ243" s="21"/>
      <c r="CK243" s="21"/>
      <c r="CL243" s="21"/>
      <c r="CM243" s="21"/>
      <c r="CN243" s="24" t="s">
        <v>1698</v>
      </c>
      <c r="CO243" s="21" t="s">
        <v>331</v>
      </c>
      <c r="CP243" s="21"/>
      <c r="CQ243" s="21"/>
      <c r="CR243" s="21"/>
      <c r="CS243" s="21"/>
      <c r="CT243" s="21"/>
      <c r="CU243" s="24">
        <v>1</v>
      </c>
      <c r="CV243" s="21">
        <v>1</v>
      </c>
      <c r="CW243" s="21"/>
      <c r="CX243" s="21"/>
      <c r="CY243" s="21"/>
      <c r="CZ243" s="21"/>
      <c r="DA243" s="21"/>
      <c r="DB243" s="24" t="s">
        <v>331</v>
      </c>
      <c r="DC243" s="21" t="s">
        <v>331</v>
      </c>
      <c r="DD243" s="21"/>
      <c r="DE243" s="21"/>
      <c r="DF243" s="21"/>
      <c r="DG243" s="21"/>
      <c r="DH243" s="21"/>
      <c r="DI243" s="24" t="s">
        <v>1028</v>
      </c>
      <c r="DJ243" s="21" t="s">
        <v>1699</v>
      </c>
      <c r="DK243" s="21" t="s">
        <v>1699</v>
      </c>
      <c r="DL243" s="21" t="s">
        <v>1699</v>
      </c>
      <c r="DM243" s="21" t="s">
        <v>1700</v>
      </c>
      <c r="DN243" s="21" t="s">
        <v>1700</v>
      </c>
      <c r="DO243" s="21" t="s">
        <v>1701</v>
      </c>
      <c r="DP243" s="26" t="s">
        <v>607</v>
      </c>
      <c r="DQ243" s="6"/>
      <c r="DR243" s="24">
        <v>145.1</v>
      </c>
      <c r="DS243" s="21">
        <v>175.7</v>
      </c>
      <c r="DT243" s="21">
        <v>149.5</v>
      </c>
      <c r="DU243" s="21">
        <v>137.9</v>
      </c>
      <c r="DV243" s="21">
        <v>186.3</v>
      </c>
      <c r="DW243" s="21">
        <v>126.7</v>
      </c>
      <c r="DX243" s="21">
        <v>120.3</v>
      </c>
      <c r="DY243" s="24">
        <v>0.35</v>
      </c>
      <c r="DZ243" s="21">
        <v>0.35</v>
      </c>
      <c r="EA243" s="21">
        <v>0.35</v>
      </c>
      <c r="EB243" s="21">
        <v>0.35</v>
      </c>
      <c r="EC243" s="21">
        <v>0.35</v>
      </c>
      <c r="ED243" s="21">
        <v>0.4</v>
      </c>
      <c r="EE243" s="21">
        <v>0.4</v>
      </c>
      <c r="EF243" s="78">
        <f t="shared" ref="EF243:EL243" si="1099">DR243/DY243</f>
        <v>414.57142857142856</v>
      </c>
      <c r="EG243" s="79">
        <f t="shared" si="1099"/>
        <v>502</v>
      </c>
      <c r="EH243" s="79">
        <f t="shared" si="1099"/>
        <v>427.14285714285717</v>
      </c>
      <c r="EI243" s="79">
        <f t="shared" si="1099"/>
        <v>394.00000000000006</v>
      </c>
      <c r="EJ243" s="79">
        <f t="shared" si="1099"/>
        <v>532.28571428571433</v>
      </c>
      <c r="EK243" s="79">
        <f t="shared" si="1099"/>
        <v>316.75</v>
      </c>
      <c r="EL243" s="79">
        <f t="shared" si="1099"/>
        <v>300.75</v>
      </c>
      <c r="EM243" s="24">
        <v>0</v>
      </c>
      <c r="EN243" s="21">
        <v>0</v>
      </c>
      <c r="EO243" s="21">
        <v>0</v>
      </c>
      <c r="EP243" s="21">
        <v>0</v>
      </c>
      <c r="EQ243" s="21">
        <v>0</v>
      </c>
      <c r="ER243" s="21">
        <v>0</v>
      </c>
      <c r="ES243" s="21">
        <v>0</v>
      </c>
      <c r="ET243" s="24">
        <v>502</v>
      </c>
      <c r="EU243" s="21">
        <v>502</v>
      </c>
      <c r="EV243" s="21">
        <v>514</v>
      </c>
      <c r="EW243" s="21">
        <v>624</v>
      </c>
      <c r="EX243" s="21">
        <v>711</v>
      </c>
      <c r="EY243" s="21">
        <v>707</v>
      </c>
      <c r="EZ243" s="21">
        <v>703</v>
      </c>
      <c r="FA243" s="24">
        <v>4.8</v>
      </c>
      <c r="FB243" s="21">
        <v>4.8</v>
      </c>
      <c r="FC243" s="21">
        <v>4.8</v>
      </c>
      <c r="FD243" s="21">
        <v>4.2</v>
      </c>
      <c r="FE243" s="21">
        <v>4.2</v>
      </c>
      <c r="FF243" s="21">
        <v>4.2</v>
      </c>
      <c r="FG243" s="21">
        <v>4.2</v>
      </c>
      <c r="FH243" s="24">
        <v>15</v>
      </c>
      <c r="FI243" s="21">
        <v>13</v>
      </c>
      <c r="FJ243" s="21">
        <v>13</v>
      </c>
      <c r="FK243" s="21">
        <v>15</v>
      </c>
      <c r="FL243" s="21">
        <v>15</v>
      </c>
      <c r="FM243" s="21">
        <v>15</v>
      </c>
      <c r="FN243" s="21">
        <v>15</v>
      </c>
      <c r="FO243" s="24">
        <v>83</v>
      </c>
      <c r="FP243" s="21">
        <v>97</v>
      </c>
      <c r="FQ243" s="21">
        <v>91</v>
      </c>
      <c r="FR243" s="21">
        <v>102</v>
      </c>
      <c r="FS243" s="21">
        <v>87</v>
      </c>
      <c r="FT243" s="21">
        <v>78</v>
      </c>
      <c r="FU243" s="21">
        <v>76</v>
      </c>
      <c r="FV243" s="24">
        <v>0</v>
      </c>
      <c r="FW243" s="21">
        <v>0</v>
      </c>
      <c r="FX243" s="21">
        <v>0</v>
      </c>
      <c r="FY243" s="21">
        <v>0</v>
      </c>
      <c r="FZ243" s="21">
        <v>0</v>
      </c>
      <c r="GA243" s="21">
        <v>0</v>
      </c>
      <c r="GB243" s="21">
        <v>0</v>
      </c>
      <c r="GC243" s="24">
        <v>29</v>
      </c>
      <c r="GD243" s="21">
        <v>29</v>
      </c>
      <c r="GE243" s="21">
        <v>29</v>
      </c>
      <c r="GF243" s="21">
        <v>34</v>
      </c>
      <c r="GG243" s="21">
        <v>37</v>
      </c>
      <c r="GH243" s="21">
        <v>37</v>
      </c>
      <c r="GI243" s="21">
        <v>36</v>
      </c>
      <c r="GJ243" s="24">
        <v>1375</v>
      </c>
      <c r="GK243" s="21">
        <v>1320</v>
      </c>
      <c r="GL243" s="21">
        <v>2070</v>
      </c>
      <c r="GM243" s="21">
        <v>1770</v>
      </c>
      <c r="GN243" s="21">
        <v>2120</v>
      </c>
      <c r="GO243" s="21">
        <v>1730</v>
      </c>
      <c r="GP243" s="21">
        <v>1320</v>
      </c>
      <c r="GQ243" s="6"/>
      <c r="GR243" s="24">
        <v>6</v>
      </c>
      <c r="GS243" s="21">
        <v>10</v>
      </c>
      <c r="GT243" s="24">
        <v>7</v>
      </c>
      <c r="GU243" s="21">
        <v>18</v>
      </c>
      <c r="GV243" s="24">
        <v>7</v>
      </c>
      <c r="GW243" s="21">
        <v>18</v>
      </c>
      <c r="GX243" s="24">
        <v>7</v>
      </c>
      <c r="GY243" s="21">
        <v>18</v>
      </c>
      <c r="GZ243" s="24">
        <v>6</v>
      </c>
      <c r="HA243" s="21">
        <v>10</v>
      </c>
      <c r="HB243" s="24">
        <v>7</v>
      </c>
      <c r="HC243" s="21">
        <v>18</v>
      </c>
      <c r="HD243" s="24">
        <v>8</v>
      </c>
      <c r="HE243" s="21">
        <v>18</v>
      </c>
      <c r="HF243" s="6"/>
      <c r="HG243" s="21">
        <v>27</v>
      </c>
      <c r="HH243" s="21">
        <v>133</v>
      </c>
      <c r="HI243" s="21">
        <v>84</v>
      </c>
      <c r="HJ243" s="21">
        <v>37.6</v>
      </c>
      <c r="HK243" s="21">
        <v>1</v>
      </c>
      <c r="HL243" s="21">
        <v>44.8</v>
      </c>
      <c r="HM243" s="21">
        <v>0.7</v>
      </c>
      <c r="HN243" s="21">
        <v>50</v>
      </c>
      <c r="HO243" s="21">
        <v>7</v>
      </c>
      <c r="HP243" s="21">
        <v>22.8</v>
      </c>
      <c r="HQ243" s="21">
        <v>3</v>
      </c>
      <c r="HR243" s="21">
        <v>142.6</v>
      </c>
      <c r="HS243" s="21">
        <v>20</v>
      </c>
      <c r="HT243" s="21">
        <v>9.9</v>
      </c>
      <c r="HU243" s="21">
        <v>15</v>
      </c>
      <c r="HV243" s="6"/>
    </row>
    <row r="244" spans="1:239" ht="15.75" customHeight="1" x14ac:dyDescent="0.3">
      <c r="A244" s="3">
        <v>218</v>
      </c>
      <c r="B244" s="21" t="s">
        <v>635</v>
      </c>
      <c r="C244" s="22">
        <v>41542</v>
      </c>
      <c r="D244" s="22">
        <v>41542</v>
      </c>
      <c r="E244" s="21">
        <f t="shared" si="1061"/>
        <v>0</v>
      </c>
      <c r="F244" s="21"/>
      <c r="G244" s="21" t="s">
        <v>432</v>
      </c>
      <c r="H244" s="23">
        <v>18545</v>
      </c>
      <c r="I244" s="21">
        <v>65</v>
      </c>
      <c r="J244" s="21">
        <v>185</v>
      </c>
      <c r="K244" s="21">
        <v>70</v>
      </c>
      <c r="L244" s="21" t="s">
        <v>1702</v>
      </c>
      <c r="M244" s="21">
        <v>86</v>
      </c>
      <c r="N244" s="21">
        <v>95.4</v>
      </c>
      <c r="O244" s="21">
        <v>7</v>
      </c>
      <c r="P244" s="21" t="s">
        <v>893</v>
      </c>
      <c r="Q244" s="21">
        <v>1</v>
      </c>
      <c r="R244" s="21">
        <v>16</v>
      </c>
      <c r="S244" s="21" t="s">
        <v>272</v>
      </c>
      <c r="T244" s="21">
        <v>1</v>
      </c>
      <c r="U244" s="21">
        <v>3</v>
      </c>
      <c r="V244" s="21">
        <v>4</v>
      </c>
      <c r="W244" s="21">
        <v>0</v>
      </c>
      <c r="X244" s="6"/>
      <c r="Y244" s="24" t="s">
        <v>884</v>
      </c>
      <c r="Z244" s="93" t="s">
        <v>1703</v>
      </c>
      <c r="AA244" s="25">
        <v>1</v>
      </c>
      <c r="AB244" s="25"/>
      <c r="AC244" s="21" t="s">
        <v>249</v>
      </c>
      <c r="AD244" s="21"/>
      <c r="AE244" s="21" t="s">
        <v>249</v>
      </c>
      <c r="AF244" s="21"/>
      <c r="AG244" s="21" t="s">
        <v>249</v>
      </c>
      <c r="AH244" s="21" t="s">
        <v>246</v>
      </c>
      <c r="AI244" s="21" t="s">
        <v>246</v>
      </c>
      <c r="AJ244" s="21" t="s">
        <v>246</v>
      </c>
      <c r="AK244" s="21">
        <v>2.58</v>
      </c>
      <c r="AL244" s="6"/>
      <c r="AM244" s="26" t="s">
        <v>250</v>
      </c>
      <c r="AN244" s="26" t="s">
        <v>274</v>
      </c>
      <c r="AO244" s="27">
        <v>2.58</v>
      </c>
      <c r="AP244" s="21">
        <v>6.29</v>
      </c>
      <c r="AQ244" s="21">
        <v>12.74</v>
      </c>
      <c r="AR244" s="21">
        <v>5.26</v>
      </c>
      <c r="AS244" s="21">
        <v>3.68</v>
      </c>
      <c r="AT244" s="21">
        <v>1.66</v>
      </c>
      <c r="AU244" s="21">
        <v>0.78</v>
      </c>
      <c r="AV244" s="21">
        <v>0.38</v>
      </c>
      <c r="AW244" s="21">
        <v>0.28000000000000003</v>
      </c>
      <c r="AX244" s="28">
        <f t="shared" si="1062"/>
        <v>1.4379844961240318</v>
      </c>
      <c r="AY244" s="28">
        <f t="shared" si="1063"/>
        <v>1.2221576218000445</v>
      </c>
      <c r="AZ244" s="28">
        <f t="shared" si="1064"/>
        <v>0.32880633436622442</v>
      </c>
      <c r="BA244" s="28">
        <f t="shared" ref="BA244:BB244" si="1100">LOGEST(AP244:AQ244,AP$5:AQ$5)-1</f>
        <v>1.0254372019077898</v>
      </c>
      <c r="BB244" s="28">
        <f t="shared" si="1100"/>
        <v>-0.58712715855573006</v>
      </c>
      <c r="BC244" s="28">
        <f t="shared" si="1066"/>
        <v>-8.5534028671049422E-2</v>
      </c>
      <c r="BD244" s="28">
        <f t="shared" ref="BD244:BF244" si="1101">((AP244/AO244)*100)-100</f>
        <v>143.79844961240309</v>
      </c>
      <c r="BE244" s="28">
        <f t="shared" si="1101"/>
        <v>102.54372019077903</v>
      </c>
      <c r="BF244" s="28">
        <f t="shared" si="1101"/>
        <v>-58.712715855573002</v>
      </c>
      <c r="BG244" s="28">
        <f t="shared" si="1068"/>
        <v>393.79844961240309</v>
      </c>
      <c r="BH244" s="28">
        <f t="shared" si="1069"/>
        <v>103.87596899224806</v>
      </c>
      <c r="BI244" s="28">
        <f t="shared" si="1070"/>
        <v>-16.375198728139907</v>
      </c>
      <c r="BJ244" s="3">
        <f t="shared" ref="BJ244:BL244" si="1102">AP244-AO244</f>
        <v>3.71</v>
      </c>
      <c r="BK244" s="3">
        <f t="shared" si="1102"/>
        <v>6.45</v>
      </c>
      <c r="BL244" s="3">
        <f t="shared" si="1102"/>
        <v>-7.48</v>
      </c>
      <c r="BM244" s="3">
        <f t="shared" si="1072"/>
        <v>10.16</v>
      </c>
      <c r="BN244" s="3">
        <f t="shared" si="1073"/>
        <v>2.6799999999999997</v>
      </c>
      <c r="BO244" s="3">
        <f t="shared" si="1074"/>
        <v>-1.0300000000000002</v>
      </c>
      <c r="BP244" s="24">
        <v>160.9</v>
      </c>
      <c r="BQ244" s="21">
        <v>202.8</v>
      </c>
      <c r="BR244" s="21"/>
      <c r="BS244" s="21"/>
      <c r="BT244" s="21"/>
      <c r="BU244" s="21"/>
      <c r="BV244" s="21"/>
      <c r="BW244" s="24">
        <v>36</v>
      </c>
      <c r="BX244" s="21">
        <v>37.6</v>
      </c>
      <c r="BY244" s="21">
        <v>36</v>
      </c>
      <c r="BZ244" s="21">
        <v>36</v>
      </c>
      <c r="CA244" s="21">
        <v>37</v>
      </c>
      <c r="CB244" s="21">
        <v>36.4</v>
      </c>
      <c r="CC244" s="21">
        <v>36</v>
      </c>
      <c r="CD244" s="21">
        <v>36</v>
      </c>
      <c r="CE244" s="21">
        <v>35.6</v>
      </c>
      <c r="CF244" s="6"/>
      <c r="CG244" s="24" t="s">
        <v>1704</v>
      </c>
      <c r="CH244" s="21"/>
      <c r="CI244" s="21"/>
      <c r="CJ244" s="21"/>
      <c r="CK244" s="21"/>
      <c r="CL244" s="21"/>
      <c r="CM244" s="21"/>
      <c r="CN244" s="60" t="s">
        <v>1705</v>
      </c>
      <c r="CO244" s="21"/>
      <c r="CP244" s="21"/>
      <c r="CQ244" s="21"/>
      <c r="CR244" s="21"/>
      <c r="CS244" s="21"/>
      <c r="CT244" s="21"/>
      <c r="CU244" s="24">
        <v>2</v>
      </c>
      <c r="CV244" s="21"/>
      <c r="CW244" s="21"/>
      <c r="CX244" s="21"/>
      <c r="CY244" s="21"/>
      <c r="CZ244" s="21"/>
      <c r="DA244" s="21"/>
      <c r="DB244" s="60" t="s">
        <v>1706</v>
      </c>
      <c r="DC244" s="21"/>
      <c r="DD244" s="21"/>
      <c r="DE244" s="21"/>
      <c r="DF244" s="21"/>
      <c r="DG244" s="21"/>
      <c r="DH244" s="21"/>
      <c r="DI244" s="24" t="s">
        <v>1707</v>
      </c>
      <c r="DJ244" s="21" t="s">
        <v>1707</v>
      </c>
      <c r="DK244" s="21" t="s">
        <v>1708</v>
      </c>
      <c r="DL244" s="21" t="s">
        <v>284</v>
      </c>
      <c r="DM244" s="21" t="s">
        <v>284</v>
      </c>
      <c r="DN244" s="21" t="s">
        <v>284</v>
      </c>
      <c r="DO244" s="21" t="s">
        <v>284</v>
      </c>
      <c r="DP244" s="26"/>
      <c r="DQ244" s="6"/>
      <c r="DR244" s="24">
        <v>128.6</v>
      </c>
      <c r="DS244" s="21">
        <v>220.1</v>
      </c>
      <c r="DT244" s="21">
        <v>165</v>
      </c>
      <c r="DU244" s="21">
        <v>153</v>
      </c>
      <c r="DV244" s="21">
        <v>122</v>
      </c>
      <c r="DW244" s="21">
        <v>89.3</v>
      </c>
      <c r="DX244" s="21">
        <v>89.3</v>
      </c>
      <c r="DY244" s="24">
        <v>0.45</v>
      </c>
      <c r="DZ244" s="21">
        <v>0.4</v>
      </c>
      <c r="EA244" s="21">
        <v>0.5</v>
      </c>
      <c r="EB244" s="21">
        <v>0.4</v>
      </c>
      <c r="EC244" s="21">
        <v>0.35</v>
      </c>
      <c r="ED244" s="21">
        <v>0.35</v>
      </c>
      <c r="EE244" s="21">
        <v>0.35</v>
      </c>
      <c r="EF244" s="78">
        <f t="shared" ref="EF244:EL244" si="1103">DR244/DY244</f>
        <v>285.77777777777777</v>
      </c>
      <c r="EG244" s="79">
        <f t="shared" si="1103"/>
        <v>550.25</v>
      </c>
      <c r="EH244" s="79">
        <f t="shared" si="1103"/>
        <v>330</v>
      </c>
      <c r="EI244" s="79">
        <f t="shared" si="1103"/>
        <v>382.5</v>
      </c>
      <c r="EJ244" s="79">
        <f t="shared" si="1103"/>
        <v>348.57142857142861</v>
      </c>
      <c r="EK244" s="79">
        <f t="shared" si="1103"/>
        <v>255.14285714285714</v>
      </c>
      <c r="EL244" s="79">
        <f t="shared" si="1103"/>
        <v>255.14285714285714</v>
      </c>
      <c r="EM244" s="24">
        <v>0</v>
      </c>
      <c r="EN244" s="21">
        <v>1</v>
      </c>
      <c r="EO244" s="21">
        <v>1</v>
      </c>
      <c r="EP244" s="21">
        <v>1</v>
      </c>
      <c r="EQ244" s="21">
        <v>0</v>
      </c>
      <c r="ER244" s="21">
        <v>0</v>
      </c>
      <c r="ES244" s="21">
        <v>0</v>
      </c>
      <c r="ET244" s="24">
        <v>27</v>
      </c>
      <c r="EU244" s="21">
        <v>9</v>
      </c>
      <c r="EV244" s="21">
        <v>6</v>
      </c>
      <c r="EW244" s="21">
        <v>4</v>
      </c>
      <c r="EX244" s="21">
        <v>23</v>
      </c>
      <c r="EY244" s="21">
        <v>11</v>
      </c>
      <c r="EZ244" s="21">
        <v>50</v>
      </c>
      <c r="FA244" s="24">
        <v>6.2</v>
      </c>
      <c r="FB244" s="21">
        <v>25.9</v>
      </c>
      <c r="FC244" s="21">
        <v>26.8</v>
      </c>
      <c r="FD244" s="21">
        <v>40</v>
      </c>
      <c r="FE244" s="21">
        <v>30</v>
      </c>
      <c r="FF244" s="21">
        <v>28.5</v>
      </c>
      <c r="FG244" s="21">
        <v>21</v>
      </c>
      <c r="FH244" s="24">
        <v>3</v>
      </c>
      <c r="FI244" s="21">
        <v>3</v>
      </c>
      <c r="FJ244" s="21">
        <v>3</v>
      </c>
      <c r="FK244" s="21">
        <v>15</v>
      </c>
      <c r="FL244" s="21">
        <v>15</v>
      </c>
      <c r="FM244" s="21">
        <v>15</v>
      </c>
      <c r="FN244" s="21">
        <v>15</v>
      </c>
      <c r="FO244" s="24">
        <v>74</v>
      </c>
      <c r="FP244" s="21">
        <v>78</v>
      </c>
      <c r="FQ244" s="21">
        <v>109</v>
      </c>
      <c r="FR244" s="21">
        <v>95</v>
      </c>
      <c r="FS244" s="21">
        <v>67</v>
      </c>
      <c r="FT244" s="21">
        <v>85</v>
      </c>
      <c r="FU244" s="21">
        <v>95</v>
      </c>
      <c r="FV244" s="24">
        <v>0</v>
      </c>
      <c r="FW244" s="21" t="s">
        <v>1237</v>
      </c>
      <c r="FX244" s="21" t="s">
        <v>1709</v>
      </c>
      <c r="FY244" s="21" t="s">
        <v>804</v>
      </c>
      <c r="FZ244" s="21" t="s">
        <v>1710</v>
      </c>
      <c r="GA244" s="21">
        <v>0</v>
      </c>
      <c r="GB244" s="21">
        <v>0</v>
      </c>
      <c r="GC244" s="24">
        <v>132</v>
      </c>
      <c r="GD244" s="21">
        <v>79</v>
      </c>
      <c r="GE244" s="21">
        <v>64</v>
      </c>
      <c r="GF244" s="21">
        <v>55</v>
      </c>
      <c r="GG244" s="21">
        <v>30</v>
      </c>
      <c r="GH244" s="21">
        <v>33</v>
      </c>
      <c r="GI244" s="21">
        <v>39</v>
      </c>
      <c r="GJ244" s="24">
        <v>4010</v>
      </c>
      <c r="GK244" s="21">
        <v>2150</v>
      </c>
      <c r="GL244" s="21">
        <v>1630</v>
      </c>
      <c r="GM244" s="21">
        <v>2250</v>
      </c>
      <c r="GN244" s="21">
        <v>1870</v>
      </c>
      <c r="GO244" s="21">
        <v>1665</v>
      </c>
      <c r="GP244" s="21">
        <v>1130</v>
      </c>
      <c r="GQ244" s="6"/>
      <c r="GR244" s="24">
        <v>16</v>
      </c>
      <c r="GS244" s="21">
        <v>90</v>
      </c>
      <c r="GT244" s="24">
        <v>19</v>
      </c>
      <c r="GU244" s="21">
        <v>90</v>
      </c>
      <c r="GV244" s="24">
        <v>20</v>
      </c>
      <c r="GW244" s="21">
        <v>90</v>
      </c>
      <c r="GX244" s="24">
        <v>16</v>
      </c>
      <c r="GY244" s="21">
        <v>90</v>
      </c>
      <c r="GZ244" s="24">
        <v>15</v>
      </c>
      <c r="HA244" s="21">
        <v>80</v>
      </c>
      <c r="HB244" s="24">
        <v>14</v>
      </c>
      <c r="HC244" s="21">
        <v>55</v>
      </c>
      <c r="HD244" s="24">
        <v>13</v>
      </c>
      <c r="HE244" s="21">
        <v>55</v>
      </c>
      <c r="HF244" s="6"/>
      <c r="HG244" s="21">
        <v>65</v>
      </c>
      <c r="HH244" s="21">
        <v>120</v>
      </c>
      <c r="HI244" s="21">
        <v>148</v>
      </c>
      <c r="HJ244" s="21">
        <v>37.6</v>
      </c>
      <c r="HK244" s="21">
        <v>1</v>
      </c>
      <c r="HL244" s="21">
        <v>169.8</v>
      </c>
      <c r="HM244" s="21">
        <v>0.45</v>
      </c>
      <c r="HN244" s="21">
        <v>10</v>
      </c>
      <c r="HO244" s="21">
        <v>48.45</v>
      </c>
      <c r="HP244" s="21">
        <v>3.83</v>
      </c>
      <c r="HQ244" s="21">
        <v>3.81</v>
      </c>
      <c r="HR244" s="21">
        <v>131.4</v>
      </c>
      <c r="HS244" s="21">
        <v>6.9</v>
      </c>
      <c r="HT244" s="21">
        <v>27.9</v>
      </c>
      <c r="HU244" s="21">
        <v>3</v>
      </c>
      <c r="HV244" s="6"/>
    </row>
    <row r="245" spans="1:239" ht="15.75" customHeight="1" x14ac:dyDescent="0.3">
      <c r="A245" s="3">
        <v>219</v>
      </c>
      <c r="B245" s="21" t="s">
        <v>874</v>
      </c>
      <c r="C245" s="22">
        <v>41533</v>
      </c>
      <c r="D245" s="22">
        <v>41533</v>
      </c>
      <c r="E245" s="21">
        <f t="shared" si="1061"/>
        <v>0</v>
      </c>
      <c r="F245" s="21" t="s">
        <v>240</v>
      </c>
      <c r="G245" s="21"/>
      <c r="H245" s="23">
        <v>11603</v>
      </c>
      <c r="I245" s="21">
        <v>81</v>
      </c>
      <c r="J245" s="21">
        <v>170</v>
      </c>
      <c r="K245" s="21">
        <v>70</v>
      </c>
      <c r="L245" s="21" t="s">
        <v>1711</v>
      </c>
      <c r="M245" s="21">
        <v>94</v>
      </c>
      <c r="N245" s="21">
        <v>97.6</v>
      </c>
      <c r="O245" s="21">
        <v>18</v>
      </c>
      <c r="P245" s="21" t="s">
        <v>547</v>
      </c>
      <c r="Q245" s="21">
        <v>1</v>
      </c>
      <c r="R245" s="21">
        <v>22</v>
      </c>
      <c r="S245" s="21" t="s">
        <v>548</v>
      </c>
      <c r="T245" s="21">
        <v>2</v>
      </c>
      <c r="U245" s="21">
        <v>13</v>
      </c>
      <c r="V245" s="21">
        <v>4</v>
      </c>
      <c r="W245" s="21">
        <v>0</v>
      </c>
      <c r="X245" s="6"/>
      <c r="Y245" s="24" t="s">
        <v>884</v>
      </c>
      <c r="Z245" s="21" t="s">
        <v>486</v>
      </c>
      <c r="AA245" s="25" t="s">
        <v>486</v>
      </c>
      <c r="AB245" s="25" t="s">
        <v>486</v>
      </c>
      <c r="AC245" s="21" t="s">
        <v>249</v>
      </c>
      <c r="AD245" s="21"/>
      <c r="AE245" s="21" t="s">
        <v>246</v>
      </c>
      <c r="AF245" s="21" t="s">
        <v>248</v>
      </c>
      <c r="AG245" s="21" t="s">
        <v>246</v>
      </c>
      <c r="AH245" s="21" t="s">
        <v>246</v>
      </c>
      <c r="AI245" s="21" t="s">
        <v>246</v>
      </c>
      <c r="AJ245" s="21" t="s">
        <v>246</v>
      </c>
      <c r="AK245" s="21">
        <v>12.85</v>
      </c>
      <c r="AL245" s="6"/>
      <c r="AM245" s="26" t="s">
        <v>250</v>
      </c>
      <c r="AN245" s="26" t="s">
        <v>274</v>
      </c>
      <c r="AO245" s="27">
        <v>12.85</v>
      </c>
      <c r="AP245" s="21">
        <v>14.43</v>
      </c>
      <c r="AQ245" s="21">
        <v>16.3</v>
      </c>
      <c r="AR245" s="21">
        <v>8.69</v>
      </c>
      <c r="AS245" s="21">
        <v>6.77</v>
      </c>
      <c r="AT245" s="21">
        <v>4.28</v>
      </c>
      <c r="AU245" s="21">
        <v>2</v>
      </c>
      <c r="AV245" s="21">
        <v>1.5</v>
      </c>
      <c r="AW245" s="21">
        <v>1.01</v>
      </c>
      <c r="AX245" s="28">
        <f t="shared" si="1062"/>
        <v>0.12295719844357955</v>
      </c>
      <c r="AY245" s="28">
        <f t="shared" si="1063"/>
        <v>0.12626927964513612</v>
      </c>
      <c r="AZ245" s="28">
        <f t="shared" si="1064"/>
        <v>-9.9824638130686316E-2</v>
      </c>
      <c r="BA245" s="28">
        <f t="shared" ref="BA245:BB245" si="1104">LOGEST(AP245:AQ245,AP$5:AQ$5)-1</f>
        <v>0.12959112959113006</v>
      </c>
      <c r="BB245" s="28">
        <f t="shared" si="1104"/>
        <v>-0.46687116564417186</v>
      </c>
      <c r="BC245" s="28">
        <f t="shared" si="1066"/>
        <v>-0.22397319491038037</v>
      </c>
      <c r="BD245" s="28">
        <f t="shared" ref="BD245:BF245" si="1105">((AP245/AO245)*100)-100</f>
        <v>12.295719844357976</v>
      </c>
      <c r="BE245" s="28">
        <f t="shared" si="1105"/>
        <v>12.959112959112957</v>
      </c>
      <c r="BF245" s="28">
        <f t="shared" si="1105"/>
        <v>-46.687116564417188</v>
      </c>
      <c r="BG245" s="28">
        <f t="shared" si="1068"/>
        <v>26.848249027237372</v>
      </c>
      <c r="BH245" s="28">
        <f t="shared" si="1069"/>
        <v>-32.373540856031141</v>
      </c>
      <c r="BI245" s="28">
        <f t="shared" si="1070"/>
        <v>-39.778239778239779</v>
      </c>
      <c r="BJ245" s="3">
        <f t="shared" ref="BJ245:BL245" si="1106">AP245-AO245</f>
        <v>1.58</v>
      </c>
      <c r="BK245" s="3">
        <f t="shared" si="1106"/>
        <v>1.870000000000001</v>
      </c>
      <c r="BL245" s="3">
        <f t="shared" si="1106"/>
        <v>-7.6100000000000012</v>
      </c>
      <c r="BM245" s="3">
        <f t="shared" si="1072"/>
        <v>3.4500000000000011</v>
      </c>
      <c r="BN245" s="3">
        <f t="shared" si="1073"/>
        <v>-4.16</v>
      </c>
      <c r="BO245" s="3">
        <f t="shared" si="1074"/>
        <v>-5.74</v>
      </c>
      <c r="BP245" s="24">
        <v>145</v>
      </c>
      <c r="BQ245" s="21">
        <v>146</v>
      </c>
      <c r="BR245" s="21">
        <v>107.8</v>
      </c>
      <c r="BS245" s="21">
        <v>70.8</v>
      </c>
      <c r="BT245" s="21">
        <v>71.5</v>
      </c>
      <c r="BU245" s="21">
        <v>76.2</v>
      </c>
      <c r="BV245" s="21">
        <v>79</v>
      </c>
      <c r="BW245" s="24">
        <v>36</v>
      </c>
      <c r="BX245" s="21">
        <v>36</v>
      </c>
      <c r="BY245" s="21">
        <v>35.9</v>
      </c>
      <c r="BZ245" s="21">
        <v>35</v>
      </c>
      <c r="CA245" s="21">
        <v>36</v>
      </c>
      <c r="CB245" s="21">
        <v>36</v>
      </c>
      <c r="CC245" s="21">
        <v>36</v>
      </c>
      <c r="CD245" s="21">
        <v>36.5</v>
      </c>
      <c r="CE245" s="21">
        <v>37</v>
      </c>
      <c r="CF245" s="6"/>
      <c r="CG245" s="24" t="s">
        <v>1689</v>
      </c>
      <c r="CH245" s="21"/>
      <c r="CI245" s="21"/>
      <c r="CJ245" s="21"/>
      <c r="CK245" s="21"/>
      <c r="CL245" s="21"/>
      <c r="CM245" s="21"/>
      <c r="CN245" s="24" t="s">
        <v>1712</v>
      </c>
      <c r="CO245" s="21"/>
      <c r="CP245" s="21"/>
      <c r="CQ245" s="21"/>
      <c r="CR245" s="21"/>
      <c r="CS245" s="21"/>
      <c r="CT245" s="21"/>
      <c r="CU245" s="24">
        <v>3</v>
      </c>
      <c r="CV245" s="21"/>
      <c r="CW245" s="21"/>
      <c r="CX245" s="21"/>
      <c r="CY245" s="21"/>
      <c r="CZ245" s="21"/>
      <c r="DA245" s="21"/>
      <c r="DB245" s="24" t="s">
        <v>735</v>
      </c>
      <c r="DC245" s="21"/>
      <c r="DD245" s="21"/>
      <c r="DE245" s="21"/>
      <c r="DF245" s="21"/>
      <c r="DG245" s="21"/>
      <c r="DH245" s="21"/>
      <c r="DI245" s="24" t="s">
        <v>787</v>
      </c>
      <c r="DJ245" s="21" t="s">
        <v>787</v>
      </c>
      <c r="DK245" s="21" t="s">
        <v>611</v>
      </c>
      <c r="DL245" s="21" t="s">
        <v>787</v>
      </c>
      <c r="DM245" s="21" t="s">
        <v>787</v>
      </c>
      <c r="DN245" s="21">
        <v>0</v>
      </c>
      <c r="DO245" s="21">
        <v>0</v>
      </c>
      <c r="DP245" s="26"/>
      <c r="DQ245" s="6"/>
      <c r="DR245" s="24">
        <v>68</v>
      </c>
      <c r="DS245" s="21">
        <v>125.6</v>
      </c>
      <c r="DT245" s="21">
        <v>93.7</v>
      </c>
      <c r="DU245" s="21">
        <v>95.3</v>
      </c>
      <c r="DV245" s="21">
        <v>64</v>
      </c>
      <c r="DW245" s="21">
        <v>71</v>
      </c>
      <c r="DX245" s="21">
        <v>150</v>
      </c>
      <c r="DY245" s="24">
        <v>0.4</v>
      </c>
      <c r="DZ245" s="21">
        <v>0.6</v>
      </c>
      <c r="EA245" s="21">
        <v>0.4</v>
      </c>
      <c r="EB245" s="21">
        <v>0.4</v>
      </c>
      <c r="EC245" s="21">
        <v>0.45</v>
      </c>
      <c r="ED245" s="21">
        <v>0.6</v>
      </c>
      <c r="EE245" s="21">
        <v>0.9</v>
      </c>
      <c r="EF245" s="78">
        <f t="shared" ref="EF245:EL245" si="1107">DR245/DY245</f>
        <v>170</v>
      </c>
      <c r="EG245" s="79">
        <f t="shared" si="1107"/>
        <v>209.33333333333334</v>
      </c>
      <c r="EH245" s="79">
        <f t="shared" si="1107"/>
        <v>234.25</v>
      </c>
      <c r="EI245" s="79">
        <f t="shared" si="1107"/>
        <v>238.24999999999997</v>
      </c>
      <c r="EJ245" s="79">
        <f t="shared" si="1107"/>
        <v>142.22222222222223</v>
      </c>
      <c r="EK245" s="79">
        <f t="shared" si="1107"/>
        <v>118.33333333333334</v>
      </c>
      <c r="EL245" s="79">
        <f t="shared" si="1107"/>
        <v>166.66666666666666</v>
      </c>
      <c r="EM245" s="24">
        <v>0</v>
      </c>
      <c r="EN245" s="21">
        <v>1</v>
      </c>
      <c r="EO245" s="21">
        <v>1</v>
      </c>
      <c r="EP245" s="21">
        <v>1</v>
      </c>
      <c r="EQ245" s="21">
        <v>0</v>
      </c>
      <c r="ER245" s="21">
        <v>0</v>
      </c>
      <c r="ES245" s="21">
        <v>1</v>
      </c>
      <c r="ET245" s="24">
        <v>150</v>
      </c>
      <c r="EU245" s="21">
        <v>224</v>
      </c>
      <c r="EV245" s="21">
        <v>220</v>
      </c>
      <c r="EW245" s="21">
        <v>190</v>
      </c>
      <c r="EX245" s="21">
        <v>148</v>
      </c>
      <c r="EY245" s="21">
        <v>148</v>
      </c>
      <c r="EZ245" s="21">
        <v>284</v>
      </c>
      <c r="FA245" s="24">
        <v>6.1</v>
      </c>
      <c r="FB245" s="21">
        <v>6.9</v>
      </c>
      <c r="FC245" s="21">
        <v>6.6</v>
      </c>
      <c r="FD245" s="21">
        <v>6</v>
      </c>
      <c r="FE245" s="21">
        <v>6.6</v>
      </c>
      <c r="FF245" s="21">
        <v>6.6</v>
      </c>
      <c r="FG245" s="21">
        <v>6.6</v>
      </c>
      <c r="FH245" s="24">
        <v>15</v>
      </c>
      <c r="FI245" s="21">
        <v>10</v>
      </c>
      <c r="FJ245" s="21">
        <v>3</v>
      </c>
      <c r="FK245" s="21">
        <v>15</v>
      </c>
      <c r="FL245" s="21">
        <v>15</v>
      </c>
      <c r="FM245" s="21">
        <v>15</v>
      </c>
      <c r="FN245" s="21">
        <v>3</v>
      </c>
      <c r="FO245" s="24">
        <v>68</v>
      </c>
      <c r="FP245" s="21">
        <v>68</v>
      </c>
      <c r="FQ245" s="21">
        <v>71</v>
      </c>
      <c r="FR245" s="21">
        <v>90</v>
      </c>
      <c r="FS245" s="21">
        <v>83</v>
      </c>
      <c r="FT245" s="21">
        <v>91</v>
      </c>
      <c r="FU245" s="21">
        <v>83</v>
      </c>
      <c r="FV245" s="24" t="s">
        <v>834</v>
      </c>
      <c r="FW245" s="21" t="s">
        <v>1237</v>
      </c>
      <c r="FX245" s="21" t="s">
        <v>1212</v>
      </c>
      <c r="FY245" s="21" t="s">
        <v>1194</v>
      </c>
      <c r="FZ245" s="21">
        <v>0</v>
      </c>
      <c r="GA245" s="21">
        <v>0</v>
      </c>
      <c r="GB245" s="21">
        <v>0</v>
      </c>
      <c r="GC245" s="24">
        <v>160</v>
      </c>
      <c r="GD245" s="21">
        <v>203</v>
      </c>
      <c r="GE245" s="21">
        <v>235</v>
      </c>
      <c r="GF245" s="21">
        <v>204</v>
      </c>
      <c r="GG245" s="21">
        <v>177</v>
      </c>
      <c r="GH245" s="21">
        <v>177</v>
      </c>
      <c r="GI245" s="21">
        <v>162</v>
      </c>
      <c r="GJ245" s="24">
        <v>1130</v>
      </c>
      <c r="GK245" s="21">
        <v>790</v>
      </c>
      <c r="GL245" s="21">
        <v>1335</v>
      </c>
      <c r="GM245" s="21">
        <v>1580</v>
      </c>
      <c r="GN245" s="21">
        <v>3060</v>
      </c>
      <c r="GO245" s="21">
        <v>3750</v>
      </c>
      <c r="GP245" s="21">
        <v>1140</v>
      </c>
      <c r="GQ245" s="6"/>
      <c r="GR245" s="24">
        <v>13</v>
      </c>
      <c r="GS245" s="21">
        <v>55</v>
      </c>
      <c r="GT245" s="24">
        <v>14</v>
      </c>
      <c r="GU245" s="21">
        <v>55</v>
      </c>
      <c r="GV245" s="24">
        <v>16</v>
      </c>
      <c r="GW245" s="21">
        <v>90</v>
      </c>
      <c r="GX245" s="24">
        <v>12</v>
      </c>
      <c r="GY245" s="21">
        <v>45</v>
      </c>
      <c r="GZ245" s="24">
        <v>10</v>
      </c>
      <c r="HA245" s="21">
        <v>45</v>
      </c>
      <c r="HB245" s="24">
        <v>10</v>
      </c>
      <c r="HC245" s="21">
        <v>45</v>
      </c>
      <c r="HD245" s="24">
        <v>14</v>
      </c>
      <c r="HE245" s="21">
        <v>55</v>
      </c>
      <c r="HF245" s="6"/>
      <c r="HG245" s="21">
        <v>70</v>
      </c>
      <c r="HH245" s="21">
        <v>148</v>
      </c>
      <c r="HI245" s="21">
        <v>125</v>
      </c>
      <c r="HJ245" s="21">
        <v>35.9</v>
      </c>
      <c r="HK245" s="21">
        <v>1</v>
      </c>
      <c r="HL245" s="21">
        <v>64.5</v>
      </c>
      <c r="HM245" s="21">
        <v>1</v>
      </c>
      <c r="HN245" s="21">
        <v>20</v>
      </c>
      <c r="HO245" s="21">
        <v>55.74</v>
      </c>
      <c r="HP245" s="21">
        <v>62.17</v>
      </c>
      <c r="HQ245" s="21">
        <v>4.08</v>
      </c>
      <c r="HR245" s="21">
        <v>131.9</v>
      </c>
      <c r="HS245" s="21">
        <v>14.7</v>
      </c>
      <c r="HT245" s="21">
        <v>6.9</v>
      </c>
      <c r="HU245" s="21">
        <v>3</v>
      </c>
      <c r="HV245" s="6"/>
    </row>
    <row r="246" spans="1:239" ht="15.75" customHeight="1" x14ac:dyDescent="0.3">
      <c r="A246" s="3">
        <v>220</v>
      </c>
      <c r="B246" s="21" t="s">
        <v>431</v>
      </c>
      <c r="C246" s="22">
        <v>41548</v>
      </c>
      <c r="D246" s="22">
        <v>41548</v>
      </c>
      <c r="E246" s="21">
        <f t="shared" si="1061"/>
        <v>0</v>
      </c>
      <c r="F246" s="21"/>
      <c r="G246" s="21" t="s">
        <v>432</v>
      </c>
      <c r="H246" s="23">
        <v>9500</v>
      </c>
      <c r="I246" s="21">
        <v>87</v>
      </c>
      <c r="J246" s="21">
        <v>152</v>
      </c>
      <c r="K246" s="21">
        <v>60</v>
      </c>
      <c r="L246" s="21" t="s">
        <v>1713</v>
      </c>
      <c r="M246" s="21">
        <v>94</v>
      </c>
      <c r="N246" s="21">
        <v>97.6</v>
      </c>
      <c r="O246" s="21">
        <v>7</v>
      </c>
      <c r="P246" s="21" t="s">
        <v>547</v>
      </c>
      <c r="Q246" s="21">
        <v>1</v>
      </c>
      <c r="R246" s="21">
        <v>17</v>
      </c>
      <c r="S246" s="21" t="s">
        <v>272</v>
      </c>
      <c r="T246" s="21">
        <v>1</v>
      </c>
      <c r="U246" s="21">
        <v>3</v>
      </c>
      <c r="V246" s="21">
        <v>4</v>
      </c>
      <c r="W246" s="21">
        <v>0</v>
      </c>
      <c r="X246" s="6"/>
      <c r="Y246" s="24" t="s">
        <v>884</v>
      </c>
      <c r="Z246" s="21" t="s">
        <v>1714</v>
      </c>
      <c r="AA246" s="25">
        <v>2</v>
      </c>
      <c r="AB246" s="25" t="s">
        <v>1010</v>
      </c>
      <c r="AC246" s="21" t="s">
        <v>249</v>
      </c>
      <c r="AD246" s="21"/>
      <c r="AE246" s="21" t="s">
        <v>246</v>
      </c>
      <c r="AF246" s="21" t="s">
        <v>248</v>
      </c>
      <c r="AG246" s="21" t="s">
        <v>246</v>
      </c>
      <c r="AH246" s="21" t="s">
        <v>246</v>
      </c>
      <c r="AI246" s="21" t="s">
        <v>246</v>
      </c>
      <c r="AJ246" s="21" t="s">
        <v>246</v>
      </c>
      <c r="AK246" s="21">
        <v>18.21</v>
      </c>
      <c r="AL246" s="6"/>
      <c r="AM246" s="26" t="s">
        <v>250</v>
      </c>
      <c r="AN246" s="26" t="s">
        <v>274</v>
      </c>
      <c r="AO246" s="27">
        <v>6.21</v>
      </c>
      <c r="AP246" s="21">
        <v>22.41</v>
      </c>
      <c r="AQ246" s="21">
        <v>73</v>
      </c>
      <c r="AR246" s="21">
        <v>79.349999999999994</v>
      </c>
      <c r="AS246" s="21">
        <v>99.45</v>
      </c>
      <c r="AT246" s="21">
        <v>55.3</v>
      </c>
      <c r="AU246" s="21">
        <v>19.46</v>
      </c>
      <c r="AV246" s="21">
        <v>8</v>
      </c>
      <c r="AW246" s="21">
        <v>3.92</v>
      </c>
      <c r="AX246" s="28">
        <f t="shared" si="1062"/>
        <v>2.6086956521739117</v>
      </c>
      <c r="AY246" s="28">
        <f t="shared" si="1063"/>
        <v>2.4285905988268599</v>
      </c>
      <c r="AZ246" s="28">
        <f t="shared" si="1064"/>
        <v>1.4167108931423922</v>
      </c>
      <c r="BA246" s="28">
        <f t="shared" ref="BA246:BB246" si="1108">LOGEST(AP246:AQ246,AP$5:AQ$5)-1</f>
        <v>2.2574743418116907</v>
      </c>
      <c r="BB246" s="28">
        <f t="shared" si="1108"/>
        <v>8.6986301369863295E-2</v>
      </c>
      <c r="BC246" s="28">
        <f t="shared" si="1066"/>
        <v>0.88170932574962824</v>
      </c>
      <c r="BD246" s="28">
        <f t="shared" ref="BD246:BF246" si="1109">((AP246/AO246)*100)-100</f>
        <v>260.86956521739131</v>
      </c>
      <c r="BE246" s="28">
        <f t="shared" si="1109"/>
        <v>225.74743418116913</v>
      </c>
      <c r="BF246" s="28">
        <f t="shared" si="1109"/>
        <v>8.6986301369862815</v>
      </c>
      <c r="BG246" s="28">
        <f t="shared" si="1068"/>
        <v>1075.5233494363929</v>
      </c>
      <c r="BH246" s="28">
        <f t="shared" si="1069"/>
        <v>1177.7777777777776</v>
      </c>
      <c r="BI246" s="28">
        <f t="shared" si="1070"/>
        <v>254.08299866131188</v>
      </c>
      <c r="BJ246" s="3">
        <f t="shared" ref="BJ246:BL246" si="1110">AP246-AO246</f>
        <v>16.2</v>
      </c>
      <c r="BK246" s="3">
        <f t="shared" si="1110"/>
        <v>50.59</v>
      </c>
      <c r="BL246" s="3">
        <f t="shared" si="1110"/>
        <v>6.3499999999999943</v>
      </c>
      <c r="BM246" s="3">
        <f t="shared" si="1072"/>
        <v>66.790000000000006</v>
      </c>
      <c r="BN246" s="3">
        <f t="shared" si="1073"/>
        <v>73.14</v>
      </c>
      <c r="BO246" s="3">
        <f t="shared" si="1074"/>
        <v>56.94</v>
      </c>
      <c r="BP246" s="24">
        <v>146</v>
      </c>
      <c r="BQ246" s="21">
        <v>388.7</v>
      </c>
      <c r="BR246" s="21">
        <v>425</v>
      </c>
      <c r="BS246" s="21">
        <v>261</v>
      </c>
      <c r="BT246" s="21">
        <v>149.4</v>
      </c>
      <c r="BU246" s="21">
        <v>100.8</v>
      </c>
      <c r="BV246" s="21">
        <v>49.8</v>
      </c>
      <c r="BW246" s="24">
        <v>36</v>
      </c>
      <c r="BX246" s="21">
        <v>36</v>
      </c>
      <c r="BY246" s="21">
        <v>36</v>
      </c>
      <c r="BZ246" s="21">
        <v>35</v>
      </c>
      <c r="CA246" s="21">
        <v>36.1</v>
      </c>
      <c r="CB246" s="21">
        <v>36</v>
      </c>
      <c r="CC246" s="21">
        <v>36.6</v>
      </c>
      <c r="CD246" s="21">
        <v>35</v>
      </c>
      <c r="CE246" s="21">
        <v>36</v>
      </c>
      <c r="CF246" s="6"/>
      <c r="CG246" s="24" t="s">
        <v>1715</v>
      </c>
      <c r="CH246" s="21"/>
      <c r="CI246" s="21"/>
      <c r="CJ246" s="21"/>
      <c r="CK246" s="21"/>
      <c r="CL246" s="21"/>
      <c r="CM246" s="21"/>
      <c r="CN246" s="24" t="s">
        <v>1716</v>
      </c>
      <c r="CO246" s="21"/>
      <c r="CP246" s="21"/>
      <c r="CQ246" s="21"/>
      <c r="CR246" s="21"/>
      <c r="CS246" s="21"/>
      <c r="CT246" s="21"/>
      <c r="CU246" s="24">
        <v>2</v>
      </c>
      <c r="CV246" s="21"/>
      <c r="CW246" s="21"/>
      <c r="CX246" s="21"/>
      <c r="CY246" s="21"/>
      <c r="CZ246" s="21"/>
      <c r="DA246" s="21"/>
      <c r="DB246" s="24" t="s">
        <v>1717</v>
      </c>
      <c r="DC246" s="21"/>
      <c r="DD246" s="21"/>
      <c r="DE246" s="21"/>
      <c r="DF246" s="21"/>
      <c r="DG246" s="21"/>
      <c r="DH246" s="21"/>
      <c r="DI246" s="24" t="s">
        <v>255</v>
      </c>
      <c r="DJ246" s="21" t="s">
        <v>255</v>
      </c>
      <c r="DK246" s="21" t="s">
        <v>255</v>
      </c>
      <c r="DL246" s="21" t="s">
        <v>255</v>
      </c>
      <c r="DM246" s="21" t="s">
        <v>255</v>
      </c>
      <c r="DN246" s="21" t="s">
        <v>255</v>
      </c>
      <c r="DO246" s="21">
        <v>0</v>
      </c>
      <c r="DP246" s="26"/>
      <c r="DQ246" s="6"/>
      <c r="DR246" s="24">
        <v>127.7</v>
      </c>
      <c r="DS246" s="21">
        <v>107</v>
      </c>
      <c r="DT246" s="21">
        <v>125.5</v>
      </c>
      <c r="DU246" s="21">
        <v>110.4</v>
      </c>
      <c r="DV246" s="21">
        <v>125.4</v>
      </c>
      <c r="DW246" s="21">
        <v>94.6</v>
      </c>
      <c r="DX246" s="21">
        <v>94.6</v>
      </c>
      <c r="DY246" s="24">
        <v>0.5</v>
      </c>
      <c r="DZ246" s="21">
        <v>0.35</v>
      </c>
      <c r="EA246" s="21">
        <v>0.35</v>
      </c>
      <c r="EB246" s="21">
        <v>0.35</v>
      </c>
      <c r="EC246" s="21">
        <v>0.35</v>
      </c>
      <c r="ED246" s="21">
        <v>0.35</v>
      </c>
      <c r="EE246" s="21">
        <v>0.35</v>
      </c>
      <c r="EF246" s="78">
        <f t="shared" ref="EF246:EL246" si="1111">DR246/DY246</f>
        <v>255.4</v>
      </c>
      <c r="EG246" s="79">
        <f t="shared" si="1111"/>
        <v>305.71428571428572</v>
      </c>
      <c r="EH246" s="79">
        <f t="shared" si="1111"/>
        <v>358.57142857142861</v>
      </c>
      <c r="EI246" s="79">
        <f t="shared" si="1111"/>
        <v>315.42857142857144</v>
      </c>
      <c r="EJ246" s="79">
        <f t="shared" si="1111"/>
        <v>358.28571428571433</v>
      </c>
      <c r="EK246" s="79">
        <f t="shared" si="1111"/>
        <v>270.28571428571428</v>
      </c>
      <c r="EL246" s="79">
        <f t="shared" si="1111"/>
        <v>270.28571428571428</v>
      </c>
      <c r="EM246" s="24">
        <v>1</v>
      </c>
      <c r="EN246" s="21">
        <v>1</v>
      </c>
      <c r="EO246" s="21">
        <v>1</v>
      </c>
      <c r="EP246" s="21">
        <v>0</v>
      </c>
      <c r="EQ246" s="21">
        <v>0</v>
      </c>
      <c r="ER246" s="21">
        <v>0</v>
      </c>
      <c r="ES246" s="21">
        <v>0</v>
      </c>
      <c r="ET246" s="24">
        <v>207</v>
      </c>
      <c r="EU246" s="21">
        <v>118</v>
      </c>
      <c r="EV246" s="21">
        <v>118</v>
      </c>
      <c r="EW246" s="21">
        <v>73</v>
      </c>
      <c r="EX246" s="21">
        <v>60</v>
      </c>
      <c r="EY246" s="21">
        <v>80</v>
      </c>
      <c r="EZ246" s="21">
        <v>131</v>
      </c>
      <c r="FA246" s="24">
        <v>43.8</v>
      </c>
      <c r="FB246" s="21">
        <v>34.1</v>
      </c>
      <c r="FC246" s="21">
        <v>28.2</v>
      </c>
      <c r="FD246" s="21">
        <v>12.6</v>
      </c>
      <c r="FE246" s="21">
        <v>8</v>
      </c>
      <c r="FF246" s="21">
        <v>8</v>
      </c>
      <c r="FG246" s="21">
        <v>8</v>
      </c>
      <c r="FH246" s="24">
        <v>15</v>
      </c>
      <c r="FI246" s="21">
        <v>3</v>
      </c>
      <c r="FJ246" s="21">
        <v>8</v>
      </c>
      <c r="FK246" s="21">
        <v>15</v>
      </c>
      <c r="FL246" s="21">
        <v>15</v>
      </c>
      <c r="FM246" s="21">
        <v>15</v>
      </c>
      <c r="FN246" s="21">
        <v>15</v>
      </c>
      <c r="FO246" s="24">
        <v>77</v>
      </c>
      <c r="FP246" s="21">
        <v>82</v>
      </c>
      <c r="FQ246" s="21">
        <v>82</v>
      </c>
      <c r="FR246" s="21">
        <v>86</v>
      </c>
      <c r="FS246" s="21">
        <v>98</v>
      </c>
      <c r="FT246" s="21">
        <v>92</v>
      </c>
      <c r="FU246" s="21">
        <v>112</v>
      </c>
      <c r="FV246" s="24" t="s">
        <v>859</v>
      </c>
      <c r="FW246" s="21" t="s">
        <v>1123</v>
      </c>
      <c r="FX246" s="21" t="s">
        <v>1123</v>
      </c>
      <c r="FY246" s="21" t="s">
        <v>1237</v>
      </c>
      <c r="FZ246" s="21">
        <v>0</v>
      </c>
      <c r="GA246" s="21">
        <v>0</v>
      </c>
      <c r="GB246" s="21">
        <v>0</v>
      </c>
      <c r="GC246" s="24">
        <v>109</v>
      </c>
      <c r="GD246" s="21">
        <v>139</v>
      </c>
      <c r="GE246" s="21">
        <v>136</v>
      </c>
      <c r="GF246" s="21">
        <v>96</v>
      </c>
      <c r="GG246" s="21">
        <v>71</v>
      </c>
      <c r="GH246" s="21">
        <v>46</v>
      </c>
      <c r="GI246" s="21">
        <v>46</v>
      </c>
      <c r="GJ246" s="24">
        <v>515</v>
      </c>
      <c r="GK246" s="21">
        <v>855</v>
      </c>
      <c r="GL246" s="21">
        <v>855</v>
      </c>
      <c r="GM246" s="21">
        <v>1830</v>
      </c>
      <c r="GN246" s="21">
        <v>2720</v>
      </c>
      <c r="GO246" s="21">
        <v>1635</v>
      </c>
      <c r="GP246" s="21">
        <v>520</v>
      </c>
      <c r="GQ246" s="6"/>
      <c r="GR246" s="24">
        <v>13</v>
      </c>
      <c r="GS246" s="21">
        <v>55</v>
      </c>
      <c r="GT246" s="24">
        <v>17</v>
      </c>
      <c r="GU246" s="21">
        <v>90</v>
      </c>
      <c r="GV246" s="24">
        <v>16</v>
      </c>
      <c r="GW246" s="21">
        <v>90</v>
      </c>
      <c r="GX246" s="24">
        <v>14</v>
      </c>
      <c r="GY246" s="21">
        <v>55</v>
      </c>
      <c r="GZ246" s="24">
        <v>10</v>
      </c>
      <c r="HA246" s="21">
        <v>45</v>
      </c>
      <c r="HB246" s="24">
        <v>11</v>
      </c>
      <c r="HC246" s="21">
        <v>45</v>
      </c>
      <c r="HD246" s="24">
        <v>10</v>
      </c>
      <c r="HE246" s="21">
        <v>45</v>
      </c>
      <c r="HF246" s="6"/>
      <c r="HG246" s="21">
        <v>87</v>
      </c>
      <c r="HH246" s="21">
        <v>126</v>
      </c>
      <c r="HI246" s="21">
        <v>89</v>
      </c>
      <c r="HJ246" s="21">
        <v>37</v>
      </c>
      <c r="HK246" s="21">
        <v>1</v>
      </c>
      <c r="HL246" s="21">
        <v>99.2</v>
      </c>
      <c r="HM246" s="21">
        <v>0.5</v>
      </c>
      <c r="HN246" s="21">
        <v>0</v>
      </c>
      <c r="HO246" s="21">
        <v>22.96</v>
      </c>
      <c r="HP246" s="21">
        <v>44.49</v>
      </c>
      <c r="HQ246" s="21">
        <v>3.39</v>
      </c>
      <c r="HR246" s="21">
        <v>135</v>
      </c>
      <c r="HS246" s="21">
        <v>16.5</v>
      </c>
      <c r="HT246" s="21">
        <v>43.8</v>
      </c>
      <c r="HU246" s="21">
        <v>3</v>
      </c>
      <c r="HV246" s="6"/>
    </row>
    <row r="247" spans="1:239" ht="15.75" customHeight="1" x14ac:dyDescent="0.3">
      <c r="A247" s="86"/>
      <c r="B247" s="86"/>
      <c r="C247" s="94"/>
      <c r="D247" s="94"/>
      <c r="E247" s="14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95"/>
      <c r="Y247" s="86"/>
      <c r="Z247" s="86"/>
      <c r="AA247" s="86"/>
      <c r="AB247" s="86"/>
      <c r="AC247" s="86"/>
      <c r="AD247" s="86"/>
      <c r="AE247" s="86"/>
      <c r="AF247" s="86"/>
      <c r="AG247" s="86"/>
      <c r="AH247" s="86"/>
      <c r="AI247" s="86"/>
      <c r="AJ247" s="86"/>
      <c r="AK247" s="86"/>
      <c r="AL247" s="95"/>
      <c r="AM247" s="86"/>
      <c r="AN247" s="86"/>
      <c r="AX247" s="36"/>
      <c r="AY247" s="36"/>
      <c r="AZ247" s="36"/>
      <c r="BA247" s="36"/>
      <c r="BB247" s="36"/>
      <c r="BC247" s="36"/>
      <c r="BD247" s="36"/>
      <c r="BE247" s="36"/>
      <c r="BF247" s="36"/>
      <c r="BG247" s="36"/>
      <c r="BH247" s="36"/>
      <c r="BI247" s="36"/>
      <c r="BJ247" s="14"/>
      <c r="BK247" s="14"/>
      <c r="BL247" s="14"/>
      <c r="BM247" s="14"/>
      <c r="BN247" s="14"/>
      <c r="BO247" s="14"/>
      <c r="BP247" s="86"/>
      <c r="BQ247" s="86"/>
      <c r="BR247" s="86"/>
      <c r="BS247" s="86"/>
      <c r="BT247" s="86"/>
      <c r="BU247" s="86"/>
      <c r="BV247" s="86"/>
      <c r="BW247" s="86"/>
      <c r="BX247" s="86"/>
      <c r="BY247" s="86"/>
      <c r="BZ247" s="86"/>
      <c r="CA247" s="86"/>
      <c r="CB247" s="86"/>
      <c r="CC247" s="86"/>
      <c r="CD247" s="86"/>
      <c r="CE247" s="86"/>
      <c r="CF247" s="95"/>
      <c r="CG247" s="86"/>
      <c r="CH247" s="86"/>
      <c r="CI247" s="86"/>
      <c r="CJ247" s="86"/>
      <c r="CK247" s="86"/>
      <c r="CL247" s="86"/>
      <c r="CM247" s="86"/>
      <c r="CN247" s="86"/>
      <c r="CO247" s="86"/>
      <c r="CP247" s="86"/>
      <c r="CQ247" s="86"/>
      <c r="CR247" s="86"/>
      <c r="CS247" s="86"/>
      <c r="CT247" s="86"/>
      <c r="CU247" s="86"/>
      <c r="CV247" s="86"/>
      <c r="CW247" s="86"/>
      <c r="CX247" s="86"/>
      <c r="CY247" s="86"/>
      <c r="CZ247" s="86"/>
      <c r="DA247" s="86"/>
      <c r="DB247" s="86"/>
      <c r="DC247" s="86"/>
      <c r="DD247" s="86"/>
      <c r="DE247" s="86"/>
      <c r="DF247" s="86"/>
      <c r="DG247" s="86"/>
      <c r="DH247" s="86"/>
      <c r="DI247" s="86"/>
      <c r="DJ247" s="86"/>
      <c r="DK247" s="86"/>
      <c r="DL247" s="86"/>
      <c r="DM247" s="86"/>
      <c r="DN247" s="86"/>
      <c r="DO247" s="86"/>
      <c r="DP247" s="86"/>
      <c r="DQ247" s="95"/>
      <c r="DR247" s="86"/>
      <c r="DS247" s="86"/>
      <c r="DT247" s="86"/>
      <c r="DU247" s="86"/>
      <c r="DV247" s="86"/>
      <c r="DW247" s="86"/>
      <c r="DX247" s="86"/>
      <c r="DY247" s="86"/>
      <c r="DZ247" s="86"/>
      <c r="EA247" s="86"/>
      <c r="EB247" s="86"/>
      <c r="EC247" s="86"/>
      <c r="ED247" s="86"/>
      <c r="EE247" s="86"/>
      <c r="EF247" s="96"/>
      <c r="EG247" s="96"/>
      <c r="EH247" s="96"/>
      <c r="EI247" s="96"/>
      <c r="EJ247" s="96"/>
      <c r="EK247" s="96"/>
      <c r="EL247" s="96"/>
      <c r="EM247" s="86"/>
      <c r="EN247" s="86"/>
      <c r="EO247" s="86"/>
      <c r="EP247" s="86"/>
      <c r="EQ247" s="86"/>
      <c r="ER247" s="86"/>
      <c r="ES247" s="86"/>
      <c r="ET247" s="86"/>
      <c r="EU247" s="86"/>
      <c r="EV247" s="86"/>
      <c r="EW247" s="86"/>
      <c r="EX247" s="86"/>
      <c r="EY247" s="86"/>
      <c r="EZ247" s="86"/>
      <c r="FA247" s="86"/>
      <c r="FB247" s="86"/>
      <c r="FC247" s="86"/>
      <c r="FD247" s="86"/>
      <c r="FE247" s="86"/>
      <c r="FF247" s="86"/>
      <c r="FG247" s="86"/>
      <c r="FH247" s="86"/>
      <c r="FI247" s="86"/>
      <c r="FJ247" s="86"/>
      <c r="FK247" s="86"/>
      <c r="FL247" s="86"/>
      <c r="FM247" s="86"/>
      <c r="FN247" s="86"/>
      <c r="FO247" s="86"/>
      <c r="FP247" s="86"/>
      <c r="FQ247" s="86"/>
      <c r="FR247" s="86"/>
      <c r="FS247" s="86"/>
      <c r="FT247" s="86"/>
      <c r="FU247" s="86"/>
      <c r="FV247" s="86"/>
      <c r="FW247" s="86"/>
      <c r="FX247" s="86"/>
      <c r="FY247" s="86"/>
      <c r="FZ247" s="86"/>
      <c r="GA247" s="86"/>
      <c r="GB247" s="86"/>
      <c r="GC247" s="86"/>
      <c r="GD247" s="86"/>
      <c r="GE247" s="86"/>
      <c r="GF247" s="86"/>
      <c r="GG247" s="86"/>
      <c r="GH247" s="86"/>
      <c r="GI247" s="86"/>
      <c r="GJ247" s="86"/>
      <c r="GK247" s="86"/>
      <c r="GL247" s="86"/>
      <c r="GM247" s="86"/>
      <c r="GN247" s="86"/>
      <c r="GO247" s="86"/>
      <c r="GP247" s="86"/>
      <c r="GQ247" s="95"/>
      <c r="GR247" s="86"/>
      <c r="GS247" s="86"/>
      <c r="GT247" s="86"/>
      <c r="GU247" s="86"/>
      <c r="GV247" s="86"/>
      <c r="GW247" s="86"/>
      <c r="GX247" s="86"/>
      <c r="GY247" s="86"/>
      <c r="GZ247" s="86"/>
      <c r="HA247" s="86"/>
      <c r="HB247" s="86"/>
      <c r="HC247" s="86"/>
      <c r="HD247" s="86"/>
      <c r="HE247" s="86"/>
      <c r="HF247" s="95"/>
      <c r="HG247" s="86"/>
      <c r="HH247" s="86"/>
      <c r="HI247" s="86"/>
      <c r="HJ247" s="86"/>
      <c r="HK247" s="86"/>
      <c r="HL247" s="86"/>
      <c r="HM247" s="86"/>
      <c r="HN247" s="86"/>
      <c r="HO247" s="86"/>
      <c r="HP247" s="86"/>
      <c r="HQ247" s="86"/>
      <c r="HR247" s="86"/>
      <c r="HS247" s="86"/>
      <c r="HT247" s="86"/>
      <c r="HU247" s="86"/>
      <c r="HV247" s="95"/>
      <c r="HW247" s="92"/>
      <c r="HX247" s="92"/>
      <c r="HY247" s="92"/>
      <c r="HZ247" s="92"/>
      <c r="IA247" s="92"/>
      <c r="IB247" s="92"/>
      <c r="IC247" s="92"/>
      <c r="ID247" s="92"/>
      <c r="IE247" s="92"/>
    </row>
    <row r="248" spans="1:239" ht="15.75" customHeight="1" x14ac:dyDescent="0.3">
      <c r="A248" s="3">
        <v>221</v>
      </c>
      <c r="B248" s="21" t="s">
        <v>635</v>
      </c>
      <c r="C248" s="22">
        <v>41523</v>
      </c>
      <c r="D248" s="22">
        <v>41549</v>
      </c>
      <c r="E248" s="21">
        <f t="shared" ref="E248:E252" si="1112">D248-C248</f>
        <v>26</v>
      </c>
      <c r="F248" s="21"/>
      <c r="G248" s="21" t="s">
        <v>347</v>
      </c>
      <c r="H248" s="23">
        <v>23851</v>
      </c>
      <c r="I248" s="21">
        <v>48</v>
      </c>
      <c r="J248" s="21">
        <v>167</v>
      </c>
      <c r="K248" s="21">
        <v>56</v>
      </c>
      <c r="L248" s="21" t="s">
        <v>1718</v>
      </c>
      <c r="M248" s="21">
        <v>37</v>
      </c>
      <c r="N248" s="21">
        <v>19</v>
      </c>
      <c r="O248" s="21">
        <v>29</v>
      </c>
      <c r="P248" s="21" t="s">
        <v>893</v>
      </c>
      <c r="Q248" s="21">
        <v>1</v>
      </c>
      <c r="R248" s="21" t="s">
        <v>1719</v>
      </c>
      <c r="S248" s="21" t="s">
        <v>272</v>
      </c>
      <c r="T248" s="21"/>
      <c r="U248" s="21">
        <v>22</v>
      </c>
      <c r="V248" s="21">
        <v>10</v>
      </c>
      <c r="W248" s="21">
        <v>0</v>
      </c>
      <c r="X248" s="6"/>
      <c r="Y248" s="24" t="s">
        <v>884</v>
      </c>
      <c r="Z248" s="21" t="s">
        <v>1720</v>
      </c>
      <c r="AA248" s="25">
        <v>1</v>
      </c>
      <c r="AB248" s="25"/>
      <c r="AC248" s="21" t="s">
        <v>246</v>
      </c>
      <c r="AD248" s="21" t="s">
        <v>247</v>
      </c>
      <c r="AE248" s="21" t="s">
        <v>246</v>
      </c>
      <c r="AF248" s="21" t="s">
        <v>248</v>
      </c>
      <c r="AG248" s="21" t="s">
        <v>249</v>
      </c>
      <c r="AH248" s="21" t="s">
        <v>249</v>
      </c>
      <c r="AI248" s="21" t="s">
        <v>249</v>
      </c>
      <c r="AJ248" s="21" t="s">
        <v>246</v>
      </c>
      <c r="AK248" s="21">
        <v>1</v>
      </c>
      <c r="AL248" s="6"/>
      <c r="AM248" s="26" t="s">
        <v>350</v>
      </c>
      <c r="AN248" s="26"/>
      <c r="AO248" s="27">
        <v>1</v>
      </c>
      <c r="AP248" s="21">
        <v>0.99</v>
      </c>
      <c r="AQ248" s="21">
        <v>0.82</v>
      </c>
      <c r="AR248" s="21">
        <v>0.71</v>
      </c>
      <c r="AS248" s="21">
        <v>0.55000000000000004</v>
      </c>
      <c r="AT248" s="21">
        <v>0.35</v>
      </c>
      <c r="AU248" s="21"/>
      <c r="AV248" s="21"/>
      <c r="AW248" s="21"/>
      <c r="AX248" s="28">
        <f t="shared" ref="AX248:AX252" si="1113">LOGEST(AO248:AP248,AO$5:AP$5)-1</f>
        <v>-1.0000000000000009E-2</v>
      </c>
      <c r="AY248" s="28">
        <f t="shared" ref="AY248:AY252" si="1114">LOGEST(AO248:AQ248,AO$5:AQ$5)-1</f>
        <v>-9.4461486186258381E-2</v>
      </c>
      <c r="AZ248" s="28">
        <f t="shared" ref="AZ248:AZ252" si="1115">LOGEST(AO248:AR248,AO$5:AR$5)-1</f>
        <v>-0.11448612517936407</v>
      </c>
      <c r="BA248" s="28">
        <f t="shared" ref="BA248:BB248" si="1116">LOGEST(AP248:AQ248,AP$5:AQ$5)-1</f>
        <v>-0.17171717171717182</v>
      </c>
      <c r="BB248" s="28">
        <f t="shared" si="1116"/>
        <v>-0.13414634146341464</v>
      </c>
      <c r="BC248" s="28">
        <f t="shared" ref="BC248:BC252" si="1117">LOGEST(AP248:AR248,AP$5:AR$5)-1</f>
        <v>-0.15314008409199276</v>
      </c>
      <c r="BD248" s="28">
        <f t="shared" ref="BD248:BF248" si="1118">((AP248/AO248)*100)-100</f>
        <v>-1</v>
      </c>
      <c r="BE248" s="28">
        <f t="shared" si="1118"/>
        <v>-17.171717171717177</v>
      </c>
      <c r="BF248" s="28">
        <f t="shared" si="1118"/>
        <v>-13.41463414634147</v>
      </c>
      <c r="BG248" s="28">
        <f t="shared" ref="BG248:BG252" si="1119">((AQ248/AO248)*100)-100</f>
        <v>-18</v>
      </c>
      <c r="BH248" s="28">
        <f t="shared" ref="BH248:BH252" si="1120">((AR248/AO248)*100)-100</f>
        <v>-29</v>
      </c>
      <c r="BI248" s="28">
        <f t="shared" ref="BI248:BI252" si="1121">((AR248/AP248)*100)-100</f>
        <v>-28.282828282828291</v>
      </c>
      <c r="BJ248" s="3">
        <f t="shared" ref="BJ248:BL248" si="1122">AP248-AO248</f>
        <v>-1.0000000000000009E-2</v>
      </c>
      <c r="BK248" s="3">
        <f t="shared" si="1122"/>
        <v>-0.17000000000000004</v>
      </c>
      <c r="BL248" s="3">
        <f t="shared" si="1122"/>
        <v>-0.10999999999999999</v>
      </c>
      <c r="BM248" s="3">
        <f t="shared" ref="BM248:BM252" si="1123">AQ248-AO248</f>
        <v>-0.18000000000000005</v>
      </c>
      <c r="BN248" s="3">
        <f t="shared" ref="BN248:BN252" si="1124">AR248-AO248</f>
        <v>-0.29000000000000004</v>
      </c>
      <c r="BO248" s="3">
        <f t="shared" ref="BO248:BO252" si="1125">AR248-AP248</f>
        <v>-0.28000000000000003</v>
      </c>
      <c r="BP248" s="24"/>
      <c r="BQ248" s="21">
        <v>163</v>
      </c>
      <c r="BR248" s="21">
        <v>141</v>
      </c>
      <c r="BS248" s="21">
        <v>114.2</v>
      </c>
      <c r="BT248" s="21"/>
      <c r="BU248" s="21"/>
      <c r="BV248" s="21"/>
      <c r="BW248" s="24">
        <v>39</v>
      </c>
      <c r="BX248" s="21">
        <v>37.1</v>
      </c>
      <c r="BY248" s="21">
        <v>36.4</v>
      </c>
      <c r="BZ248" s="21">
        <v>36</v>
      </c>
      <c r="CA248" s="21">
        <v>36</v>
      </c>
      <c r="CB248" s="21">
        <v>36.4</v>
      </c>
      <c r="CC248" s="21"/>
      <c r="CD248" s="21"/>
      <c r="CE248" s="21"/>
      <c r="CF248" s="6"/>
      <c r="CG248" s="24" t="s">
        <v>1721</v>
      </c>
      <c r="CH248" s="21"/>
      <c r="CI248" s="21"/>
      <c r="CJ248" s="21"/>
      <c r="CK248" s="21"/>
      <c r="CL248" s="21"/>
      <c r="CM248" s="21"/>
      <c r="CN248" s="24" t="s">
        <v>1722</v>
      </c>
      <c r="CO248" s="21"/>
      <c r="CP248" s="21"/>
      <c r="CQ248" s="21"/>
      <c r="CR248" s="21"/>
      <c r="CS248" s="21"/>
      <c r="CT248" s="21"/>
      <c r="CU248" s="24">
        <v>2</v>
      </c>
      <c r="CV248" s="21"/>
      <c r="CW248" s="21"/>
      <c r="CX248" s="21"/>
      <c r="CY248" s="21"/>
      <c r="CZ248" s="21"/>
      <c r="DA248" s="21"/>
      <c r="DB248" s="24" t="s">
        <v>735</v>
      </c>
      <c r="DC248" s="21"/>
      <c r="DD248" s="21"/>
      <c r="DE248" s="21"/>
      <c r="DF248" s="21"/>
      <c r="DG248" s="21"/>
      <c r="DH248" s="21"/>
      <c r="DI248" s="24" t="s">
        <v>1723</v>
      </c>
      <c r="DJ248" s="21" t="s">
        <v>1723</v>
      </c>
      <c r="DK248" s="21" t="s">
        <v>1723</v>
      </c>
      <c r="DL248" s="21">
        <v>0</v>
      </c>
      <c r="DM248" s="21"/>
      <c r="DN248" s="21"/>
      <c r="DO248" s="21"/>
      <c r="DP248" s="26"/>
      <c r="DQ248" s="6"/>
      <c r="DR248" s="24">
        <v>93.4</v>
      </c>
      <c r="DS248" s="21">
        <v>92.8</v>
      </c>
      <c r="DT248" s="21">
        <v>64</v>
      </c>
      <c r="DU248" s="21">
        <v>64</v>
      </c>
      <c r="DV248" s="21"/>
      <c r="DW248" s="21"/>
      <c r="DX248" s="21"/>
      <c r="DY248" s="24">
        <v>0.4</v>
      </c>
      <c r="DZ248" s="21">
        <v>0.4</v>
      </c>
      <c r="EA248" s="21">
        <v>0.3</v>
      </c>
      <c r="EB248" s="21">
        <v>0.3</v>
      </c>
      <c r="EC248" s="21"/>
      <c r="ED248" s="21"/>
      <c r="EE248" s="21"/>
      <c r="EF248" s="78">
        <f t="shared" ref="EF248:EI248" si="1126">DR248/DY248</f>
        <v>233.5</v>
      </c>
      <c r="EG248" s="79">
        <f t="shared" si="1126"/>
        <v>231.99999999999997</v>
      </c>
      <c r="EH248" s="79">
        <f t="shared" si="1126"/>
        <v>213.33333333333334</v>
      </c>
      <c r="EI248" s="79">
        <f t="shared" si="1126"/>
        <v>213.33333333333334</v>
      </c>
      <c r="EJ248" s="79"/>
      <c r="EK248" s="79"/>
      <c r="EL248" s="79"/>
      <c r="EM248" s="24">
        <v>0</v>
      </c>
      <c r="EN248" s="21">
        <v>0</v>
      </c>
      <c r="EO248" s="21">
        <v>0</v>
      </c>
      <c r="EP248" s="21">
        <v>0</v>
      </c>
      <c r="EQ248" s="21"/>
      <c r="ER248" s="21"/>
      <c r="ES248" s="21"/>
      <c r="ET248" s="24">
        <v>740</v>
      </c>
      <c r="EU248" s="21">
        <v>726</v>
      </c>
      <c r="EV248" s="21">
        <v>720</v>
      </c>
      <c r="EW248" s="21">
        <v>788</v>
      </c>
      <c r="EX248" s="21"/>
      <c r="EY248" s="21"/>
      <c r="EZ248" s="21"/>
      <c r="FA248" s="24">
        <v>6.1</v>
      </c>
      <c r="FB248" s="21">
        <v>4</v>
      </c>
      <c r="FC248" s="21">
        <v>4</v>
      </c>
      <c r="FD248" s="21">
        <v>4</v>
      </c>
      <c r="FE248" s="21"/>
      <c r="FF248" s="21"/>
      <c r="FG248" s="21"/>
      <c r="FH248" s="24">
        <v>15</v>
      </c>
      <c r="FI248" s="21">
        <v>15</v>
      </c>
      <c r="FJ248" s="21">
        <v>15</v>
      </c>
      <c r="FK248" s="21">
        <v>15</v>
      </c>
      <c r="FL248" s="21"/>
      <c r="FM248" s="21"/>
      <c r="FN248" s="21"/>
      <c r="FO248" s="24">
        <v>76</v>
      </c>
      <c r="FP248" s="21">
        <v>87</v>
      </c>
      <c r="FQ248" s="21">
        <v>87</v>
      </c>
      <c r="FR248" s="21">
        <v>84</v>
      </c>
      <c r="FS248" s="21"/>
      <c r="FT248" s="21"/>
      <c r="FU248" s="21"/>
      <c r="FV248" s="24">
        <v>0</v>
      </c>
      <c r="FW248" s="21">
        <v>0</v>
      </c>
      <c r="FX248" s="21">
        <v>0</v>
      </c>
      <c r="FY248" s="21">
        <v>0</v>
      </c>
      <c r="FZ248" s="21"/>
      <c r="GA248" s="21"/>
      <c r="GB248" s="21"/>
      <c r="GC248" s="24">
        <v>33</v>
      </c>
      <c r="GD248" s="21">
        <v>27</v>
      </c>
      <c r="GE248" s="21">
        <v>29</v>
      </c>
      <c r="GF248" s="21">
        <v>34</v>
      </c>
      <c r="GG248" s="21"/>
      <c r="GH248" s="21"/>
      <c r="GI248" s="21"/>
      <c r="GJ248" s="24">
        <v>3760</v>
      </c>
      <c r="GK248" s="21">
        <v>3040</v>
      </c>
      <c r="GL248" s="21">
        <v>3000</v>
      </c>
      <c r="GM248" s="21">
        <v>2640</v>
      </c>
      <c r="GN248" s="21"/>
      <c r="GO248" s="21"/>
      <c r="GP248" s="21"/>
      <c r="GQ248" s="6"/>
      <c r="GR248" s="24">
        <v>9</v>
      </c>
      <c r="GS248" s="21">
        <v>18</v>
      </c>
      <c r="GT248" s="24">
        <v>8</v>
      </c>
      <c r="GU248" s="21">
        <v>18</v>
      </c>
      <c r="GV248" s="24">
        <v>8</v>
      </c>
      <c r="GW248" s="21">
        <v>18</v>
      </c>
      <c r="GX248" s="24">
        <v>8</v>
      </c>
      <c r="GY248" s="21">
        <v>18</v>
      </c>
      <c r="GZ248" s="24"/>
      <c r="HA248" s="21"/>
      <c r="HB248" s="24"/>
      <c r="HC248" s="21"/>
      <c r="HD248" s="24"/>
      <c r="HE248" s="21"/>
      <c r="HF248" s="6"/>
      <c r="HG248" s="21">
        <v>48</v>
      </c>
      <c r="HH248" s="21">
        <v>138</v>
      </c>
      <c r="HI248" s="21">
        <v>80</v>
      </c>
      <c r="HJ248" s="21">
        <v>35.4</v>
      </c>
      <c r="HK248" s="21">
        <v>2</v>
      </c>
      <c r="HL248" s="21">
        <v>69</v>
      </c>
      <c r="HM248" s="21">
        <v>0.35</v>
      </c>
      <c r="HN248" s="21">
        <v>10</v>
      </c>
      <c r="HO248" s="21">
        <v>13.16</v>
      </c>
      <c r="HP248" s="21">
        <v>3.93</v>
      </c>
      <c r="HQ248" s="21">
        <v>3.57</v>
      </c>
      <c r="HR248" s="21">
        <v>137</v>
      </c>
      <c r="HS248" s="21">
        <v>23.2</v>
      </c>
      <c r="HT248" s="21">
        <v>4</v>
      </c>
      <c r="HU248" s="21">
        <v>15</v>
      </c>
      <c r="HV248" s="6"/>
    </row>
    <row r="249" spans="1:239" ht="15.75" customHeight="1" x14ac:dyDescent="0.3">
      <c r="A249" s="3">
        <v>222</v>
      </c>
      <c r="B249" s="21" t="s">
        <v>874</v>
      </c>
      <c r="C249" s="22">
        <v>41549</v>
      </c>
      <c r="D249" s="22">
        <v>41549</v>
      </c>
      <c r="E249" s="21">
        <f t="shared" si="1112"/>
        <v>0</v>
      </c>
      <c r="F249" s="21"/>
      <c r="G249" s="21" t="s">
        <v>835</v>
      </c>
      <c r="H249" s="23">
        <v>16140</v>
      </c>
      <c r="I249" s="21">
        <v>69</v>
      </c>
      <c r="J249" s="21">
        <v>180</v>
      </c>
      <c r="K249" s="21">
        <v>90</v>
      </c>
      <c r="L249" s="21" t="s">
        <v>1724</v>
      </c>
      <c r="M249" s="21">
        <v>80</v>
      </c>
      <c r="N249" s="21">
        <v>92.5</v>
      </c>
      <c r="O249" s="21">
        <v>5</v>
      </c>
      <c r="P249" s="21" t="s">
        <v>548</v>
      </c>
      <c r="Q249" s="21">
        <v>2</v>
      </c>
      <c r="R249" s="21">
        <v>5</v>
      </c>
      <c r="S249" s="21" t="s">
        <v>548</v>
      </c>
      <c r="T249" s="21">
        <v>2</v>
      </c>
      <c r="U249" s="21">
        <v>4</v>
      </c>
      <c r="V249" s="21">
        <v>5</v>
      </c>
      <c r="W249" s="21">
        <v>0</v>
      </c>
      <c r="X249" s="6"/>
      <c r="Y249" s="24" t="s">
        <v>884</v>
      </c>
      <c r="Z249" s="21" t="s">
        <v>1725</v>
      </c>
      <c r="AA249" s="25">
        <v>1</v>
      </c>
      <c r="AB249" s="25"/>
      <c r="AC249" s="21" t="s">
        <v>246</v>
      </c>
      <c r="AD249" s="21" t="s">
        <v>247</v>
      </c>
      <c r="AE249" s="21" t="s">
        <v>246</v>
      </c>
      <c r="AF249" s="21" t="s">
        <v>248</v>
      </c>
      <c r="AG249" s="21" t="s">
        <v>246</v>
      </c>
      <c r="AH249" s="21" t="s">
        <v>246</v>
      </c>
      <c r="AI249" s="21" t="s">
        <v>246</v>
      </c>
      <c r="AJ249" s="21" t="s">
        <v>246</v>
      </c>
      <c r="AK249" s="21">
        <v>10.94</v>
      </c>
      <c r="AL249" s="6"/>
      <c r="AM249" s="26" t="s">
        <v>250</v>
      </c>
      <c r="AN249" s="26" t="s">
        <v>274</v>
      </c>
      <c r="AO249" s="27">
        <v>4.9400000000000004</v>
      </c>
      <c r="AP249" s="21">
        <v>10.35</v>
      </c>
      <c r="AQ249" s="21">
        <v>17.850000000000001</v>
      </c>
      <c r="AR249" s="21">
        <v>9.61</v>
      </c>
      <c r="AS249" s="21">
        <v>7.58</v>
      </c>
      <c r="AT249" s="21">
        <v>5</v>
      </c>
      <c r="AU249" s="21"/>
      <c r="AV249" s="21"/>
      <c r="AW249" s="21"/>
      <c r="AX249" s="28">
        <f t="shared" si="1113"/>
        <v>1.0951417004048576</v>
      </c>
      <c r="AY249" s="28">
        <f t="shared" si="1114"/>
        <v>0.90088409007141745</v>
      </c>
      <c r="AZ249" s="28">
        <f t="shared" si="1115"/>
        <v>0.28934374791794726</v>
      </c>
      <c r="BA249" s="28">
        <f t="shared" ref="BA249:BB249" si="1127">LOGEST(AP249:AQ249,AP$5:AQ$5)-1</f>
        <v>0.72463768115942084</v>
      </c>
      <c r="BB249" s="28">
        <f t="shared" si="1127"/>
        <v>-0.46162464985994422</v>
      </c>
      <c r="BC249" s="28">
        <f t="shared" si="1117"/>
        <v>-3.6411698151675664E-2</v>
      </c>
      <c r="BD249" s="28">
        <f t="shared" ref="BD249:BF249" si="1128">((AP249/AO249)*100)-100</f>
        <v>109.51417004048579</v>
      </c>
      <c r="BE249" s="28">
        <f t="shared" si="1128"/>
        <v>72.463768115942031</v>
      </c>
      <c r="BF249" s="28">
        <f t="shared" si="1128"/>
        <v>-46.162464985994397</v>
      </c>
      <c r="BG249" s="28">
        <f t="shared" si="1119"/>
        <v>261.33603238866397</v>
      </c>
      <c r="BH249" s="28">
        <f t="shared" si="1120"/>
        <v>94.534412955465569</v>
      </c>
      <c r="BI249" s="28">
        <f t="shared" si="1121"/>
        <v>-7.1497584541062764</v>
      </c>
      <c r="BJ249" s="3">
        <f t="shared" ref="BJ249:BL249" si="1129">AP249-AO249</f>
        <v>5.4099999999999993</v>
      </c>
      <c r="BK249" s="3">
        <f t="shared" si="1129"/>
        <v>7.5000000000000018</v>
      </c>
      <c r="BL249" s="3">
        <f t="shared" si="1129"/>
        <v>-8.240000000000002</v>
      </c>
      <c r="BM249" s="3">
        <f t="shared" si="1123"/>
        <v>12.91</v>
      </c>
      <c r="BN249" s="3">
        <f t="shared" si="1124"/>
        <v>4.669999999999999</v>
      </c>
      <c r="BO249" s="3">
        <f t="shared" si="1125"/>
        <v>-0.74000000000000021</v>
      </c>
      <c r="BP249" s="24">
        <v>210.2</v>
      </c>
      <c r="BQ249" s="21">
        <v>229</v>
      </c>
      <c r="BR249" s="21">
        <v>108.1</v>
      </c>
      <c r="BS249" s="21">
        <v>93.3</v>
      </c>
      <c r="BT249" s="21"/>
      <c r="BU249" s="21"/>
      <c r="BV249" s="21"/>
      <c r="BW249" s="24">
        <v>38</v>
      </c>
      <c r="BX249" s="21">
        <v>35.9</v>
      </c>
      <c r="BY249" s="21">
        <v>36</v>
      </c>
      <c r="BZ249" s="21">
        <v>36.6</v>
      </c>
      <c r="CA249" s="21">
        <v>36.5</v>
      </c>
      <c r="CB249" s="21">
        <v>37.5</v>
      </c>
      <c r="CC249" s="21"/>
      <c r="CD249" s="21"/>
      <c r="CE249" s="21"/>
      <c r="CF249" s="6"/>
      <c r="CG249" s="24" t="s">
        <v>1726</v>
      </c>
      <c r="CH249" s="21"/>
      <c r="CI249" s="21"/>
      <c r="CJ249" s="21"/>
      <c r="CK249" s="21"/>
      <c r="CL249" s="21"/>
      <c r="CM249" s="21"/>
      <c r="CN249" s="24" t="s">
        <v>1727</v>
      </c>
      <c r="CO249" s="21"/>
      <c r="CP249" s="21"/>
      <c r="CQ249" s="21"/>
      <c r="CR249" s="21"/>
      <c r="CS249" s="21"/>
      <c r="CT249" s="21"/>
      <c r="CU249" s="24">
        <v>4</v>
      </c>
      <c r="CV249" s="21"/>
      <c r="CW249" s="21"/>
      <c r="CX249" s="21"/>
      <c r="CY249" s="21"/>
      <c r="CZ249" s="21"/>
      <c r="DA249" s="21"/>
      <c r="DB249" s="24" t="s">
        <v>735</v>
      </c>
      <c r="DC249" s="21"/>
      <c r="DD249" s="21"/>
      <c r="DE249" s="21"/>
      <c r="DF249" s="21"/>
      <c r="DG249" s="21"/>
      <c r="DH249" s="21"/>
      <c r="DI249" s="24" t="s">
        <v>1728</v>
      </c>
      <c r="DJ249" s="21" t="s">
        <v>1729</v>
      </c>
      <c r="DK249" s="21" t="s">
        <v>1730</v>
      </c>
      <c r="DL249" s="21" t="s">
        <v>1731</v>
      </c>
      <c r="DM249" s="21"/>
      <c r="DN249" s="21"/>
      <c r="DO249" s="21"/>
      <c r="DP249" s="26"/>
      <c r="DQ249" s="6"/>
      <c r="DR249" s="24">
        <v>175.1</v>
      </c>
      <c r="DS249" s="21">
        <v>96.7</v>
      </c>
      <c r="DT249" s="21">
        <v>141</v>
      </c>
      <c r="DU249" s="21">
        <v>141</v>
      </c>
      <c r="DV249" s="21"/>
      <c r="DW249" s="21"/>
      <c r="DX249" s="21"/>
      <c r="DY249" s="24">
        <v>0.45</v>
      </c>
      <c r="DZ249" s="21">
        <v>0.45</v>
      </c>
      <c r="EA249" s="21">
        <v>0.45</v>
      </c>
      <c r="EB249" s="21">
        <v>0.45</v>
      </c>
      <c r="EC249" s="21"/>
      <c r="ED249" s="21"/>
      <c r="EE249" s="21"/>
      <c r="EF249" s="78">
        <f t="shared" ref="EF249:EI249" si="1130">DR249/DY249</f>
        <v>389.11111111111109</v>
      </c>
      <c r="EG249" s="79">
        <f t="shared" si="1130"/>
        <v>214.88888888888889</v>
      </c>
      <c r="EH249" s="79">
        <f t="shared" si="1130"/>
        <v>313.33333333333331</v>
      </c>
      <c r="EI249" s="79">
        <f t="shared" si="1130"/>
        <v>313.33333333333331</v>
      </c>
      <c r="EJ249" s="79"/>
      <c r="EK249" s="79"/>
      <c r="EL249" s="79"/>
      <c r="EM249" s="24">
        <v>1</v>
      </c>
      <c r="EN249" s="21">
        <v>1</v>
      </c>
      <c r="EO249" s="21">
        <v>1</v>
      </c>
      <c r="EP249" s="21">
        <v>0</v>
      </c>
      <c r="EQ249" s="21"/>
      <c r="ER249" s="21"/>
      <c r="ES249" s="21"/>
      <c r="ET249" s="24">
        <v>178</v>
      </c>
      <c r="EU249" s="21">
        <v>195</v>
      </c>
      <c r="EV249" s="21">
        <v>176</v>
      </c>
      <c r="EW249" s="21">
        <v>128</v>
      </c>
      <c r="EX249" s="21"/>
      <c r="EY249" s="21"/>
      <c r="EZ249" s="21"/>
      <c r="FA249" s="24">
        <v>14.5</v>
      </c>
      <c r="FB249" s="21">
        <v>5.5</v>
      </c>
      <c r="FC249" s="21">
        <v>4</v>
      </c>
      <c r="FD249" s="21">
        <v>6.7</v>
      </c>
      <c r="FE249" s="21"/>
      <c r="FF249" s="21"/>
      <c r="FG249" s="21"/>
      <c r="FH249" s="24">
        <v>3</v>
      </c>
      <c r="FI249" s="21">
        <v>3</v>
      </c>
      <c r="FJ249" s="21">
        <v>8</v>
      </c>
      <c r="FK249" s="21">
        <v>15</v>
      </c>
      <c r="FL249" s="21"/>
      <c r="FM249" s="21"/>
      <c r="FN249" s="21"/>
      <c r="FO249" s="24">
        <v>77</v>
      </c>
      <c r="FP249" s="21">
        <v>82</v>
      </c>
      <c r="FQ249" s="21">
        <v>104</v>
      </c>
      <c r="FR249" s="21">
        <v>79</v>
      </c>
      <c r="FS249" s="21"/>
      <c r="FT249" s="21"/>
      <c r="FU249" s="21"/>
      <c r="FV249" s="24" t="s">
        <v>1214</v>
      </c>
      <c r="FW249" s="21" t="s">
        <v>1694</v>
      </c>
      <c r="FX249" s="21" t="s">
        <v>834</v>
      </c>
      <c r="FY249" s="21" t="s">
        <v>1709</v>
      </c>
      <c r="FZ249" s="21"/>
      <c r="GA249" s="21"/>
      <c r="GB249" s="21"/>
      <c r="GC249" s="24">
        <v>271</v>
      </c>
      <c r="GD249" s="21">
        <v>247</v>
      </c>
      <c r="GE249" s="21">
        <v>264</v>
      </c>
      <c r="GF249" s="21">
        <v>245</v>
      </c>
      <c r="GG249" s="21"/>
      <c r="GH249" s="21"/>
      <c r="GI249" s="21"/>
      <c r="GJ249" s="24">
        <v>260</v>
      </c>
      <c r="GK249" s="21">
        <v>1100</v>
      </c>
      <c r="GL249" s="21">
        <v>2170</v>
      </c>
      <c r="GM249" s="21">
        <v>2050</v>
      </c>
      <c r="GN249" s="21"/>
      <c r="GO249" s="21"/>
      <c r="GP249" s="21"/>
      <c r="GQ249" s="6"/>
      <c r="GR249" s="24">
        <v>16</v>
      </c>
      <c r="GS249" s="21">
        <v>90</v>
      </c>
      <c r="GT249" s="24">
        <v>15</v>
      </c>
      <c r="GU249" s="21">
        <v>80</v>
      </c>
      <c r="GV249" s="24">
        <v>13</v>
      </c>
      <c r="GW249" s="21">
        <v>55</v>
      </c>
      <c r="GX249" s="24">
        <v>12</v>
      </c>
      <c r="GY249" s="21">
        <v>45</v>
      </c>
      <c r="GZ249" s="24"/>
      <c r="HA249" s="21"/>
      <c r="HB249" s="24"/>
      <c r="HC249" s="21"/>
      <c r="HD249" s="24"/>
      <c r="HE249" s="21"/>
      <c r="HF249" s="6"/>
      <c r="HG249" s="21">
        <v>69</v>
      </c>
      <c r="HH249" s="21">
        <v>55</v>
      </c>
      <c r="HI249" s="21">
        <v>157</v>
      </c>
      <c r="HJ249" s="21">
        <v>35.9</v>
      </c>
      <c r="HK249" s="21">
        <v>1</v>
      </c>
      <c r="HL249" s="21">
        <v>451.6</v>
      </c>
      <c r="HM249" s="21">
        <v>0.4</v>
      </c>
      <c r="HN249" s="21">
        <v>30</v>
      </c>
      <c r="HO249" s="21">
        <v>40.61</v>
      </c>
      <c r="HP249" s="21">
        <v>44.46</v>
      </c>
      <c r="HQ249" s="21">
        <v>3.86</v>
      </c>
      <c r="HR249" s="21">
        <v>140.1</v>
      </c>
      <c r="HS249" s="21">
        <v>13.1</v>
      </c>
      <c r="HT249" s="21">
        <v>14.5</v>
      </c>
      <c r="HU249" s="21">
        <v>3</v>
      </c>
      <c r="HV249" s="6"/>
    </row>
    <row r="250" spans="1:239" ht="15.75" customHeight="1" x14ac:dyDescent="0.3">
      <c r="A250" s="3">
        <v>223</v>
      </c>
      <c r="B250" s="21" t="s">
        <v>626</v>
      </c>
      <c r="C250" s="22">
        <v>41544</v>
      </c>
      <c r="D250" s="22">
        <v>41547</v>
      </c>
      <c r="E250" s="21">
        <f t="shared" si="1112"/>
        <v>3</v>
      </c>
      <c r="F250" s="21"/>
      <c r="G250" s="21" t="s">
        <v>1732</v>
      </c>
      <c r="H250" s="23">
        <v>30834</v>
      </c>
      <c r="I250" s="21">
        <v>29</v>
      </c>
      <c r="J250" s="21">
        <v>185</v>
      </c>
      <c r="K250" s="21">
        <v>80</v>
      </c>
      <c r="L250" s="21" t="s">
        <v>1733</v>
      </c>
      <c r="M250" s="21">
        <v>55</v>
      </c>
      <c r="N250" s="21">
        <v>57.5</v>
      </c>
      <c r="O250" s="21">
        <v>14</v>
      </c>
      <c r="P250" s="21" t="s">
        <v>1333</v>
      </c>
      <c r="Q250" s="21">
        <v>1</v>
      </c>
      <c r="R250" s="21">
        <v>68</v>
      </c>
      <c r="S250" s="21" t="s">
        <v>1734</v>
      </c>
      <c r="T250" s="21">
        <v>1</v>
      </c>
      <c r="U250" s="21">
        <v>8</v>
      </c>
      <c r="V250" s="21">
        <v>6</v>
      </c>
      <c r="W250" s="21">
        <v>0</v>
      </c>
      <c r="X250" s="6"/>
      <c r="Y250" s="24" t="s">
        <v>884</v>
      </c>
      <c r="Z250" s="21" t="s">
        <v>1735</v>
      </c>
      <c r="AA250" s="25">
        <v>2</v>
      </c>
      <c r="AB250" s="25" t="s">
        <v>549</v>
      </c>
      <c r="AC250" s="21" t="s">
        <v>246</v>
      </c>
      <c r="AD250" s="21" t="s">
        <v>247</v>
      </c>
      <c r="AE250" s="21" t="s">
        <v>246</v>
      </c>
      <c r="AF250" s="21" t="s">
        <v>248</v>
      </c>
      <c r="AG250" s="21" t="s">
        <v>246</v>
      </c>
      <c r="AH250" s="21" t="s">
        <v>246</v>
      </c>
      <c r="AI250" s="21" t="s">
        <v>246</v>
      </c>
      <c r="AJ250" s="21" t="s">
        <v>246</v>
      </c>
      <c r="AK250" s="21">
        <v>4</v>
      </c>
      <c r="AL250" s="6"/>
      <c r="AM250" s="26" t="s">
        <v>250</v>
      </c>
      <c r="AN250" s="26" t="s">
        <v>274</v>
      </c>
      <c r="AO250" s="27">
        <v>1.4</v>
      </c>
      <c r="AP250" s="21">
        <v>4</v>
      </c>
      <c r="AQ250" s="21">
        <v>5.2</v>
      </c>
      <c r="AR250" s="21">
        <v>3.24</v>
      </c>
      <c r="AS250" s="21">
        <v>3.04</v>
      </c>
      <c r="AT250" s="21">
        <v>2.2000000000000002</v>
      </c>
      <c r="AU250" s="21">
        <v>1.03</v>
      </c>
      <c r="AV250" s="21">
        <v>0.49</v>
      </c>
      <c r="AW250" s="21">
        <v>0.38</v>
      </c>
      <c r="AX250" s="28">
        <f t="shared" si="1113"/>
        <v>1.8571428571428577</v>
      </c>
      <c r="AY250" s="28">
        <f t="shared" si="1114"/>
        <v>0.92724822331886281</v>
      </c>
      <c r="AZ250" s="28">
        <f t="shared" si="1115"/>
        <v>0.32044229758510379</v>
      </c>
      <c r="BA250" s="28">
        <f t="shared" ref="BA250:BB250" si="1131">LOGEST(AP250:AQ250,AP$5:AQ$5)-1</f>
        <v>0.30000000000000004</v>
      </c>
      <c r="BB250" s="28">
        <f t="shared" si="1131"/>
        <v>-0.37692307692307692</v>
      </c>
      <c r="BC250" s="28">
        <f t="shared" si="1117"/>
        <v>-9.9999999999999867E-2</v>
      </c>
      <c r="BD250" s="28">
        <f t="shared" ref="BD250:BF250" si="1132">((AP250/AO250)*100)-100</f>
        <v>185.71428571428572</v>
      </c>
      <c r="BE250" s="28">
        <f t="shared" si="1132"/>
        <v>30</v>
      </c>
      <c r="BF250" s="28">
        <f t="shared" si="1132"/>
        <v>-37.692307692307693</v>
      </c>
      <c r="BG250" s="28">
        <f t="shared" si="1119"/>
        <v>271.4285714285715</v>
      </c>
      <c r="BH250" s="28">
        <f t="shared" si="1120"/>
        <v>131.42857142857144</v>
      </c>
      <c r="BI250" s="28">
        <f t="shared" si="1121"/>
        <v>-19</v>
      </c>
      <c r="BJ250" s="3">
        <f t="shared" ref="BJ250:BL250" si="1133">AP250-AO250</f>
        <v>2.6</v>
      </c>
      <c r="BK250" s="3">
        <f t="shared" si="1133"/>
        <v>1.2000000000000002</v>
      </c>
      <c r="BL250" s="3">
        <f t="shared" si="1133"/>
        <v>-1.96</v>
      </c>
      <c r="BM250" s="3">
        <f t="shared" si="1123"/>
        <v>3.8000000000000003</v>
      </c>
      <c r="BN250" s="3">
        <f t="shared" si="1124"/>
        <v>1.8400000000000003</v>
      </c>
      <c r="BO250" s="3">
        <f t="shared" si="1125"/>
        <v>-0.75999999999999979</v>
      </c>
      <c r="BP250" s="24"/>
      <c r="BQ250" s="21"/>
      <c r="BR250" s="21"/>
      <c r="BS250" s="21"/>
      <c r="BT250" s="21"/>
      <c r="BU250" s="21"/>
      <c r="BV250" s="21"/>
      <c r="BW250" s="24">
        <v>38</v>
      </c>
      <c r="BX250" s="21"/>
      <c r="BY250" s="21">
        <v>38.1</v>
      </c>
      <c r="BZ250" s="21">
        <v>38</v>
      </c>
      <c r="CA250" s="21">
        <v>36</v>
      </c>
      <c r="CB250" s="21">
        <v>37.1</v>
      </c>
      <c r="CC250" s="21">
        <v>36.5</v>
      </c>
      <c r="CD250" s="21">
        <v>37</v>
      </c>
      <c r="CE250" s="21">
        <v>37.6</v>
      </c>
      <c r="CF250" s="6"/>
      <c r="CG250" s="24" t="s">
        <v>1736</v>
      </c>
      <c r="CH250" s="21"/>
      <c r="CI250" s="21"/>
      <c r="CJ250" s="21"/>
      <c r="CK250" s="21"/>
      <c r="CL250" s="21"/>
      <c r="CM250" s="21"/>
      <c r="CN250" s="24" t="s">
        <v>1737</v>
      </c>
      <c r="CO250" s="21"/>
      <c r="CP250" s="21"/>
      <c r="CQ250" s="21"/>
      <c r="CR250" s="21"/>
      <c r="CS250" s="21"/>
      <c r="CT250" s="21"/>
      <c r="CU250" s="24">
        <v>2</v>
      </c>
      <c r="CV250" s="21"/>
      <c r="CW250" s="21"/>
      <c r="CX250" s="21"/>
      <c r="CY250" s="21"/>
      <c r="CZ250" s="21"/>
      <c r="DA250" s="21"/>
      <c r="DB250" s="24" t="s">
        <v>735</v>
      </c>
      <c r="DC250" s="21"/>
      <c r="DD250" s="21"/>
      <c r="DE250" s="21"/>
      <c r="DF250" s="21"/>
      <c r="DG250" s="21"/>
      <c r="DH250" s="21"/>
      <c r="DI250" s="24" t="s">
        <v>1028</v>
      </c>
      <c r="DJ250" s="21" t="s">
        <v>1028</v>
      </c>
      <c r="DK250" s="21" t="s">
        <v>1738</v>
      </c>
      <c r="DL250" s="21" t="s">
        <v>1739</v>
      </c>
      <c r="DM250" s="21" t="s">
        <v>1739</v>
      </c>
      <c r="DN250" s="21" t="s">
        <v>1739</v>
      </c>
      <c r="DO250" s="21" t="s">
        <v>1740</v>
      </c>
      <c r="DP250" s="26"/>
      <c r="DQ250" s="6"/>
      <c r="DR250" s="24">
        <v>98.2</v>
      </c>
      <c r="DS250" s="21">
        <v>93.8</v>
      </c>
      <c r="DT250" s="21">
        <v>178.4</v>
      </c>
      <c r="DU250" s="21">
        <v>131.6</v>
      </c>
      <c r="DV250" s="21">
        <v>175.5</v>
      </c>
      <c r="DW250" s="21">
        <v>173.5</v>
      </c>
      <c r="DX250" s="21">
        <v>148</v>
      </c>
      <c r="DY250" s="24">
        <v>0.4</v>
      </c>
      <c r="DZ250" s="21">
        <v>0.5</v>
      </c>
      <c r="EA250" s="21">
        <v>0.5</v>
      </c>
      <c r="EB250" s="21">
        <v>0.4</v>
      </c>
      <c r="EC250" s="21">
        <v>0.4</v>
      </c>
      <c r="ED250" s="21">
        <v>0.4</v>
      </c>
      <c r="EE250" s="21">
        <v>0.35</v>
      </c>
      <c r="EF250" s="78">
        <f t="shared" ref="EF250:EL250" si="1134">DR250/DY250</f>
        <v>245.5</v>
      </c>
      <c r="EG250" s="79">
        <f t="shared" si="1134"/>
        <v>187.6</v>
      </c>
      <c r="EH250" s="79">
        <f t="shared" si="1134"/>
        <v>356.8</v>
      </c>
      <c r="EI250" s="79">
        <f t="shared" si="1134"/>
        <v>328.99999999999994</v>
      </c>
      <c r="EJ250" s="79">
        <f t="shared" si="1134"/>
        <v>438.75</v>
      </c>
      <c r="EK250" s="79">
        <f t="shared" si="1134"/>
        <v>433.75</v>
      </c>
      <c r="EL250" s="79">
        <f t="shared" si="1134"/>
        <v>422.85714285714289</v>
      </c>
      <c r="EM250" s="24">
        <v>1</v>
      </c>
      <c r="EN250" s="21">
        <v>1</v>
      </c>
      <c r="EO250" s="21">
        <v>1</v>
      </c>
      <c r="EP250" s="21">
        <v>1</v>
      </c>
      <c r="EQ250" s="21">
        <v>1</v>
      </c>
      <c r="ER250" s="21">
        <v>1</v>
      </c>
      <c r="ES250" s="21">
        <v>0</v>
      </c>
      <c r="ET250" s="24">
        <v>151</v>
      </c>
      <c r="EU250" s="21">
        <v>192</v>
      </c>
      <c r="EV250" s="21">
        <v>203</v>
      </c>
      <c r="EW250" s="21">
        <v>190</v>
      </c>
      <c r="EX250" s="21">
        <v>249</v>
      </c>
      <c r="EY250" s="21">
        <v>352</v>
      </c>
      <c r="EZ250" s="21">
        <v>457</v>
      </c>
      <c r="FA250" s="24">
        <v>9.1</v>
      </c>
      <c r="FB250" s="21">
        <v>9.1</v>
      </c>
      <c r="FC250" s="21">
        <v>4</v>
      </c>
      <c r="FD250" s="21">
        <v>4</v>
      </c>
      <c r="FE250" s="21">
        <v>6.5</v>
      </c>
      <c r="FF250" s="21">
        <v>6.5</v>
      </c>
      <c r="FG250" s="21">
        <v>6.5</v>
      </c>
      <c r="FH250" s="24">
        <v>3</v>
      </c>
      <c r="FI250" s="21">
        <v>3</v>
      </c>
      <c r="FJ250" s="21">
        <v>3</v>
      </c>
      <c r="FK250" s="21">
        <v>3</v>
      </c>
      <c r="FL250" s="21">
        <v>3</v>
      </c>
      <c r="FM250" s="21">
        <v>5</v>
      </c>
      <c r="FN250" s="21">
        <v>7</v>
      </c>
      <c r="FO250" s="24">
        <v>89</v>
      </c>
      <c r="FP250" s="21">
        <v>86</v>
      </c>
      <c r="FQ250" s="21">
        <v>82</v>
      </c>
      <c r="FR250" s="21">
        <v>85</v>
      </c>
      <c r="FS250" s="21">
        <v>82</v>
      </c>
      <c r="FT250" s="21">
        <v>99</v>
      </c>
      <c r="FU250" s="21">
        <v>105</v>
      </c>
      <c r="FV250" s="24" t="s">
        <v>1214</v>
      </c>
      <c r="FW250" s="21" t="s">
        <v>1458</v>
      </c>
      <c r="FX250" s="21" t="s">
        <v>1395</v>
      </c>
      <c r="FY250" s="21" t="s">
        <v>1709</v>
      </c>
      <c r="FZ250" s="21">
        <v>0</v>
      </c>
      <c r="GA250" s="21">
        <v>0</v>
      </c>
      <c r="GB250" s="21">
        <v>0</v>
      </c>
      <c r="GC250" s="24">
        <v>67</v>
      </c>
      <c r="GD250" s="21">
        <v>87</v>
      </c>
      <c r="GE250" s="21">
        <v>68</v>
      </c>
      <c r="GF250" s="21">
        <v>65</v>
      </c>
      <c r="GG250" s="21">
        <v>55</v>
      </c>
      <c r="GH250" s="21">
        <v>50</v>
      </c>
      <c r="GI250" s="21">
        <v>50</v>
      </c>
      <c r="GJ250" s="24">
        <v>2920</v>
      </c>
      <c r="GK250" s="21">
        <v>3485</v>
      </c>
      <c r="GL250" s="21">
        <v>2390</v>
      </c>
      <c r="GM250" s="21">
        <v>1495</v>
      </c>
      <c r="GN250" s="21">
        <v>3020</v>
      </c>
      <c r="GO250" s="21">
        <v>2660</v>
      </c>
      <c r="GP250" s="21">
        <v>3770</v>
      </c>
      <c r="GQ250" s="6"/>
      <c r="GR250" s="24">
        <v>16</v>
      </c>
      <c r="GS250" s="21">
        <v>90</v>
      </c>
      <c r="GT250" s="24">
        <v>17</v>
      </c>
      <c r="GU250" s="21">
        <v>90</v>
      </c>
      <c r="GV250" s="24">
        <v>14</v>
      </c>
      <c r="GW250" s="21">
        <v>55</v>
      </c>
      <c r="GX250" s="24">
        <v>14</v>
      </c>
      <c r="GY250" s="21">
        <v>55</v>
      </c>
      <c r="GZ250" s="24">
        <v>11</v>
      </c>
      <c r="HA250" s="21">
        <v>45</v>
      </c>
      <c r="HB250" s="24">
        <v>11</v>
      </c>
      <c r="HC250" s="21">
        <v>45</v>
      </c>
      <c r="HD250" s="24">
        <v>10</v>
      </c>
      <c r="HE250" s="21">
        <v>45</v>
      </c>
      <c r="HF250" s="6"/>
      <c r="HG250" s="21">
        <v>29</v>
      </c>
      <c r="HH250" s="21">
        <v>56</v>
      </c>
      <c r="HI250" s="21">
        <v>163</v>
      </c>
      <c r="HJ250" s="21">
        <v>33</v>
      </c>
      <c r="HK250" s="21">
        <v>1</v>
      </c>
      <c r="HL250" s="21">
        <v>253.2</v>
      </c>
      <c r="HM250" s="21">
        <v>0.4</v>
      </c>
      <c r="HN250" s="21">
        <v>50</v>
      </c>
      <c r="HO250" s="21">
        <v>12.88</v>
      </c>
      <c r="HP250" s="21">
        <v>25.2</v>
      </c>
      <c r="HQ250" s="21">
        <v>2.44</v>
      </c>
      <c r="HR250" s="21">
        <v>137.4</v>
      </c>
      <c r="HS250" s="21">
        <v>21.3</v>
      </c>
      <c r="HT250" s="21">
        <v>17.5</v>
      </c>
      <c r="HU250" s="21">
        <v>3</v>
      </c>
      <c r="HV250" s="6"/>
    </row>
    <row r="251" spans="1:239" ht="15.75" customHeight="1" x14ac:dyDescent="0.3">
      <c r="A251" s="3">
        <v>224</v>
      </c>
      <c r="B251" s="21" t="s">
        <v>874</v>
      </c>
      <c r="C251" s="22">
        <v>41518</v>
      </c>
      <c r="D251" s="22">
        <v>41519</v>
      </c>
      <c r="E251" s="21">
        <f t="shared" si="1112"/>
        <v>1</v>
      </c>
      <c r="F251" s="21"/>
      <c r="G251" s="21" t="s">
        <v>432</v>
      </c>
      <c r="H251" s="23">
        <v>33691</v>
      </c>
      <c r="I251" s="21">
        <v>21</v>
      </c>
      <c r="J251" s="21">
        <v>181</v>
      </c>
      <c r="K251" s="21">
        <v>70</v>
      </c>
      <c r="L251" s="21" t="s">
        <v>1741</v>
      </c>
      <c r="M251" s="21">
        <v>60</v>
      </c>
      <c r="N251" s="21">
        <v>60.1</v>
      </c>
      <c r="O251" s="21">
        <v>50</v>
      </c>
      <c r="P251" s="21" t="s">
        <v>1742</v>
      </c>
      <c r="Q251" s="21">
        <v>1</v>
      </c>
      <c r="R251" s="21">
        <v>50</v>
      </c>
      <c r="S251" s="21" t="s">
        <v>1734</v>
      </c>
      <c r="T251" s="21">
        <v>1</v>
      </c>
      <c r="U251" s="21">
        <v>13</v>
      </c>
      <c r="V251" s="21">
        <v>3</v>
      </c>
      <c r="W251" s="21">
        <v>0</v>
      </c>
      <c r="X251" s="6"/>
      <c r="Y251" s="24" t="s">
        <v>884</v>
      </c>
      <c r="Z251" s="21" t="s">
        <v>1743</v>
      </c>
      <c r="AA251" s="25">
        <v>1</v>
      </c>
      <c r="AB251" s="25"/>
      <c r="AC251" s="21" t="s">
        <v>246</v>
      </c>
      <c r="AD251" s="21" t="s">
        <v>479</v>
      </c>
      <c r="AE251" s="21" t="s">
        <v>246</v>
      </c>
      <c r="AF251" s="21" t="s">
        <v>248</v>
      </c>
      <c r="AG251" s="21" t="s">
        <v>246</v>
      </c>
      <c r="AH251" s="21" t="s">
        <v>246</v>
      </c>
      <c r="AI251" s="21" t="s">
        <v>246</v>
      </c>
      <c r="AJ251" s="21" t="s">
        <v>246</v>
      </c>
      <c r="AK251" s="21">
        <v>16.98</v>
      </c>
      <c r="AL251" s="6"/>
      <c r="AM251" s="26" t="s">
        <v>250</v>
      </c>
      <c r="AN251" s="26" t="s">
        <v>274</v>
      </c>
      <c r="AO251" s="27">
        <v>16.98</v>
      </c>
      <c r="AP251" s="21">
        <v>13.86</v>
      </c>
      <c r="AQ251" s="21">
        <v>13.84</v>
      </c>
      <c r="AR251" s="21">
        <v>9.9</v>
      </c>
      <c r="AS251" s="21">
        <v>7.51</v>
      </c>
      <c r="AT251" s="21">
        <v>4.58</v>
      </c>
      <c r="AU251" s="21">
        <v>2.17</v>
      </c>
      <c r="AV251" s="21">
        <v>1.25</v>
      </c>
      <c r="AW251" s="21">
        <v>0.95</v>
      </c>
      <c r="AX251" s="28">
        <f t="shared" si="1113"/>
        <v>-0.18374558303886923</v>
      </c>
      <c r="AY251" s="28">
        <f t="shared" si="1114"/>
        <v>-9.7184093704813179E-2</v>
      </c>
      <c r="AZ251" s="28">
        <f t="shared" si="1115"/>
        <v>-0.14955439992605069</v>
      </c>
      <c r="BA251" s="28">
        <f t="shared" ref="BA251:BB251" si="1135">LOGEST(AP251:AQ251,AP$5:AQ$5)-1</f>
        <v>-1.4430014430013571E-3</v>
      </c>
      <c r="BB251" s="28">
        <f t="shared" si="1135"/>
        <v>-0.28468208092485559</v>
      </c>
      <c r="BC251" s="28">
        <f t="shared" si="1117"/>
        <v>-0.15484574527148343</v>
      </c>
      <c r="BD251" s="28">
        <f t="shared" ref="BD251:BF251" si="1136">((AP251/AO251)*100)-100</f>
        <v>-18.374558303886928</v>
      </c>
      <c r="BE251" s="28">
        <f t="shared" si="1136"/>
        <v>-0.14430014430013216</v>
      </c>
      <c r="BF251" s="28">
        <f t="shared" si="1136"/>
        <v>-28.468208092485554</v>
      </c>
      <c r="BG251" s="28">
        <f t="shared" si="1119"/>
        <v>-18.492343934040051</v>
      </c>
      <c r="BH251" s="28">
        <f t="shared" si="1120"/>
        <v>-41.696113074204945</v>
      </c>
      <c r="BI251" s="28">
        <f t="shared" si="1121"/>
        <v>-28.571428571428569</v>
      </c>
      <c r="BJ251" s="3">
        <f t="shared" ref="BJ251:BL251" si="1137">AP251-AO251</f>
        <v>-3.120000000000001</v>
      </c>
      <c r="BK251" s="3">
        <f t="shared" si="1137"/>
        <v>-1.9999999999999574E-2</v>
      </c>
      <c r="BL251" s="3">
        <f t="shared" si="1137"/>
        <v>-3.9399999999999995</v>
      </c>
      <c r="BM251" s="3">
        <f t="shared" si="1123"/>
        <v>-3.1400000000000006</v>
      </c>
      <c r="BN251" s="3">
        <f t="shared" si="1124"/>
        <v>-7.08</v>
      </c>
      <c r="BO251" s="3">
        <f t="shared" si="1125"/>
        <v>-3.9599999999999991</v>
      </c>
      <c r="BP251" s="24">
        <v>269.5</v>
      </c>
      <c r="BQ251" s="21">
        <v>269.5</v>
      </c>
      <c r="BR251" s="21">
        <v>225.1</v>
      </c>
      <c r="BS251" s="21">
        <v>154.5</v>
      </c>
      <c r="BT251" s="21">
        <v>125.8</v>
      </c>
      <c r="BU251" s="21">
        <v>146</v>
      </c>
      <c r="BV251" s="21">
        <v>135</v>
      </c>
      <c r="BW251" s="24">
        <v>37.1</v>
      </c>
      <c r="BX251" s="21">
        <v>37</v>
      </c>
      <c r="BY251" s="21">
        <v>36.6</v>
      </c>
      <c r="BZ251" s="21">
        <v>36.4</v>
      </c>
      <c r="CA251" s="21">
        <v>36</v>
      </c>
      <c r="CB251" s="21">
        <v>37.1</v>
      </c>
      <c r="CC251" s="21">
        <v>37.5</v>
      </c>
      <c r="CD251" s="21">
        <v>38.4</v>
      </c>
      <c r="CE251" s="21">
        <v>38.4</v>
      </c>
      <c r="CF251" s="6"/>
      <c r="CG251" s="24" t="s">
        <v>1744</v>
      </c>
      <c r="CH251" s="21"/>
      <c r="CI251" s="21"/>
      <c r="CJ251" s="21"/>
      <c r="CK251" s="21"/>
      <c r="CL251" s="21"/>
      <c r="CM251" s="21"/>
      <c r="CN251" s="24" t="s">
        <v>1745</v>
      </c>
      <c r="CO251" s="21"/>
      <c r="CP251" s="21"/>
      <c r="CQ251" s="21"/>
      <c r="CR251" s="21"/>
      <c r="CS251" s="21"/>
      <c r="CT251" s="21"/>
      <c r="CU251" s="24">
        <v>1</v>
      </c>
      <c r="CV251" s="21"/>
      <c r="CW251" s="21"/>
      <c r="CX251" s="21"/>
      <c r="CY251" s="21"/>
      <c r="CZ251" s="21"/>
      <c r="DA251" s="21"/>
      <c r="DB251" s="24" t="s">
        <v>1746</v>
      </c>
      <c r="DC251" s="21"/>
      <c r="DD251" s="21"/>
      <c r="DE251" s="21"/>
      <c r="DF251" s="21"/>
      <c r="DG251" s="21"/>
      <c r="DH251" s="21"/>
      <c r="DI251" s="24" t="s">
        <v>1747</v>
      </c>
      <c r="DJ251" s="21" t="s">
        <v>1747</v>
      </c>
      <c r="DK251" s="21" t="s">
        <v>400</v>
      </c>
      <c r="DL251" s="21" t="s">
        <v>400</v>
      </c>
      <c r="DM251" s="21" t="s">
        <v>400</v>
      </c>
      <c r="DN251" s="21">
        <v>0</v>
      </c>
      <c r="DO251" s="21">
        <v>0</v>
      </c>
      <c r="DP251" s="26"/>
      <c r="DQ251" s="6"/>
      <c r="DR251" s="24">
        <v>114.6</v>
      </c>
      <c r="DS251" s="21">
        <v>114.6</v>
      </c>
      <c r="DT251" s="21">
        <v>112.6</v>
      </c>
      <c r="DU251" s="21">
        <v>131</v>
      </c>
      <c r="DV251" s="21">
        <v>116</v>
      </c>
      <c r="DW251" s="21">
        <v>133</v>
      </c>
      <c r="DX251" s="21">
        <v>96.8</v>
      </c>
      <c r="DY251" s="24">
        <v>0.5</v>
      </c>
      <c r="DZ251" s="21">
        <v>0.45</v>
      </c>
      <c r="EA251" s="21">
        <v>0.45</v>
      </c>
      <c r="EB251" s="21">
        <v>0.4</v>
      </c>
      <c r="EC251" s="21">
        <v>0.4</v>
      </c>
      <c r="ED251" s="21">
        <v>0.4</v>
      </c>
      <c r="EE251" s="21">
        <v>0.4</v>
      </c>
      <c r="EF251" s="78">
        <f t="shared" ref="EF251:EL251" si="1138">DR251/DY251</f>
        <v>229.2</v>
      </c>
      <c r="EG251" s="79">
        <f t="shared" si="1138"/>
        <v>254.66666666666666</v>
      </c>
      <c r="EH251" s="79">
        <f t="shared" si="1138"/>
        <v>250.2222222222222</v>
      </c>
      <c r="EI251" s="79">
        <f t="shared" si="1138"/>
        <v>327.5</v>
      </c>
      <c r="EJ251" s="79">
        <f t="shared" si="1138"/>
        <v>290</v>
      </c>
      <c r="EK251" s="79">
        <f t="shared" si="1138"/>
        <v>332.5</v>
      </c>
      <c r="EL251" s="79">
        <f t="shared" si="1138"/>
        <v>241.99999999999997</v>
      </c>
      <c r="EM251" s="24">
        <v>1</v>
      </c>
      <c r="EN251" s="21">
        <v>1</v>
      </c>
      <c r="EO251" s="21">
        <v>1</v>
      </c>
      <c r="EP251" s="21">
        <v>1</v>
      </c>
      <c r="EQ251" s="21">
        <v>1</v>
      </c>
      <c r="ER251" s="21">
        <v>1</v>
      </c>
      <c r="ES251" s="21">
        <v>1</v>
      </c>
      <c r="ET251" s="24">
        <v>224</v>
      </c>
      <c r="EU251" s="21">
        <v>168</v>
      </c>
      <c r="EV251" s="21">
        <v>126</v>
      </c>
      <c r="EW251" s="21">
        <v>155</v>
      </c>
      <c r="EX251" s="21">
        <v>165</v>
      </c>
      <c r="EY251" s="21">
        <v>206</v>
      </c>
      <c r="EZ251" s="21">
        <v>230</v>
      </c>
      <c r="FA251" s="24">
        <v>4</v>
      </c>
      <c r="FB251" s="21">
        <v>3.8</v>
      </c>
      <c r="FC251" s="21">
        <v>2</v>
      </c>
      <c r="FD251" s="21">
        <v>7.2</v>
      </c>
      <c r="FE251" s="21">
        <v>6.7</v>
      </c>
      <c r="FF251" s="21">
        <v>10.1</v>
      </c>
      <c r="FG251" s="21">
        <v>10.1</v>
      </c>
      <c r="FH251" s="24">
        <v>3</v>
      </c>
      <c r="FI251" s="21">
        <v>3</v>
      </c>
      <c r="FJ251" s="21">
        <v>3</v>
      </c>
      <c r="FK251" s="21">
        <v>3</v>
      </c>
      <c r="FL251" s="21">
        <v>3</v>
      </c>
      <c r="FM251" s="21">
        <v>3</v>
      </c>
      <c r="FN251" s="21">
        <v>3</v>
      </c>
      <c r="FO251" s="24">
        <v>89</v>
      </c>
      <c r="FP251" s="21">
        <v>81</v>
      </c>
      <c r="FQ251" s="21">
        <v>80</v>
      </c>
      <c r="FR251" s="21">
        <v>104</v>
      </c>
      <c r="FS251" s="21">
        <v>102</v>
      </c>
      <c r="FT251" s="21">
        <v>119</v>
      </c>
      <c r="FU251" s="21">
        <v>102</v>
      </c>
      <c r="FV251" s="24" t="s">
        <v>1494</v>
      </c>
      <c r="FW251" s="21">
        <v>0</v>
      </c>
      <c r="FX251" s="21">
        <v>0</v>
      </c>
      <c r="FY251" s="21">
        <v>0</v>
      </c>
      <c r="FZ251" s="21">
        <v>0</v>
      </c>
      <c r="GA251" s="21">
        <v>0</v>
      </c>
      <c r="GB251" s="21">
        <v>0</v>
      </c>
      <c r="GC251" s="24">
        <v>125</v>
      </c>
      <c r="GD251" s="21">
        <v>121</v>
      </c>
      <c r="GE251" s="21">
        <v>119</v>
      </c>
      <c r="GF251" s="21">
        <v>93</v>
      </c>
      <c r="GG251" s="21">
        <v>94</v>
      </c>
      <c r="GH251" s="21">
        <v>83</v>
      </c>
      <c r="GI251" s="21">
        <v>78</v>
      </c>
      <c r="GJ251" s="24">
        <v>4120</v>
      </c>
      <c r="GK251" s="21">
        <v>780</v>
      </c>
      <c r="GL251" s="21">
        <v>1860</v>
      </c>
      <c r="GM251" s="21">
        <v>2980</v>
      </c>
      <c r="GN251" s="21">
        <v>2320</v>
      </c>
      <c r="GO251" s="21">
        <v>2730</v>
      </c>
      <c r="GP251" s="21">
        <v>2910</v>
      </c>
      <c r="GQ251" s="6"/>
      <c r="GR251" s="24">
        <v>15</v>
      </c>
      <c r="GS251" s="21">
        <v>80</v>
      </c>
      <c r="GT251" s="24">
        <v>12</v>
      </c>
      <c r="GU251" s="21">
        <v>45</v>
      </c>
      <c r="GV251" s="24">
        <v>13</v>
      </c>
      <c r="GW251" s="21">
        <v>55</v>
      </c>
      <c r="GX251" s="24">
        <v>12</v>
      </c>
      <c r="GY251" s="21">
        <v>45</v>
      </c>
      <c r="GZ251" s="24">
        <v>13</v>
      </c>
      <c r="HA251" s="21">
        <v>55</v>
      </c>
      <c r="HB251" s="24">
        <v>12</v>
      </c>
      <c r="HC251" s="21">
        <v>45</v>
      </c>
      <c r="HD251" s="24">
        <v>13</v>
      </c>
      <c r="HE251" s="21">
        <v>55</v>
      </c>
      <c r="HF251" s="6"/>
      <c r="HG251" s="21">
        <v>21</v>
      </c>
      <c r="HH251" s="21">
        <v>112</v>
      </c>
      <c r="HI251" s="21">
        <v>151</v>
      </c>
      <c r="HJ251" s="21">
        <v>37</v>
      </c>
      <c r="HK251" s="21">
        <v>1</v>
      </c>
      <c r="HL251" s="21">
        <v>92.5</v>
      </c>
      <c r="HM251" s="21">
        <v>0.5</v>
      </c>
      <c r="HN251" s="21">
        <v>20</v>
      </c>
      <c r="HO251" s="21">
        <v>17</v>
      </c>
      <c r="HP251" s="21">
        <v>21.83</v>
      </c>
      <c r="HQ251" s="21">
        <v>3.69</v>
      </c>
      <c r="HR251" s="21">
        <v>155</v>
      </c>
      <c r="HS251" s="21">
        <v>26.7</v>
      </c>
      <c r="HT251" s="21">
        <v>4</v>
      </c>
      <c r="HU251" s="21">
        <v>3</v>
      </c>
      <c r="HV251" s="6"/>
    </row>
    <row r="252" spans="1:239" ht="15.75" customHeight="1" x14ac:dyDescent="0.3">
      <c r="A252" s="3">
        <v>225</v>
      </c>
      <c r="B252" s="21" t="s">
        <v>431</v>
      </c>
      <c r="C252" s="22">
        <v>41545</v>
      </c>
      <c r="D252" s="22">
        <v>41545</v>
      </c>
      <c r="E252" s="21">
        <f t="shared" si="1112"/>
        <v>0</v>
      </c>
      <c r="F252" s="21"/>
      <c r="G252" s="21" t="s">
        <v>432</v>
      </c>
      <c r="H252" s="23">
        <v>16709</v>
      </c>
      <c r="I252" s="21">
        <v>68</v>
      </c>
      <c r="J252" s="21">
        <v>172</v>
      </c>
      <c r="K252" s="21">
        <v>97</v>
      </c>
      <c r="L252" s="21" t="s">
        <v>1748</v>
      </c>
      <c r="M252" s="21">
        <v>85</v>
      </c>
      <c r="N252" s="21">
        <v>95</v>
      </c>
      <c r="O252" s="21">
        <v>28</v>
      </c>
      <c r="P252" s="21" t="s">
        <v>547</v>
      </c>
      <c r="Q252" s="21">
        <v>1</v>
      </c>
      <c r="R252" s="21">
        <v>68</v>
      </c>
      <c r="S252" s="21" t="s">
        <v>272</v>
      </c>
      <c r="T252" s="21">
        <v>1</v>
      </c>
      <c r="U252" s="21">
        <v>15</v>
      </c>
      <c r="V252" s="21">
        <v>10</v>
      </c>
      <c r="W252" s="21">
        <v>8</v>
      </c>
      <c r="X252" s="6"/>
      <c r="Y252" s="24" t="s">
        <v>513</v>
      </c>
      <c r="Z252" s="21" t="s">
        <v>885</v>
      </c>
      <c r="AA252" s="25">
        <v>1</v>
      </c>
      <c r="AB252" s="25"/>
      <c r="AC252" s="21" t="s">
        <v>246</v>
      </c>
      <c r="AD252" s="21" t="s">
        <v>479</v>
      </c>
      <c r="AE252" s="21" t="s">
        <v>246</v>
      </c>
      <c r="AF252" s="21" t="s">
        <v>248</v>
      </c>
      <c r="AG252" s="21" t="s">
        <v>246</v>
      </c>
      <c r="AH252" s="21" t="s">
        <v>246</v>
      </c>
      <c r="AI252" s="21" t="s">
        <v>246</v>
      </c>
      <c r="AJ252" s="21" t="s">
        <v>246</v>
      </c>
      <c r="AK252" s="21">
        <v>16.95</v>
      </c>
      <c r="AL252" s="6"/>
      <c r="AM252" s="26" t="s">
        <v>250</v>
      </c>
      <c r="AN252" s="26" t="s">
        <v>274</v>
      </c>
      <c r="AO252" s="27">
        <v>6.95</v>
      </c>
      <c r="AP252" s="21">
        <v>16.57</v>
      </c>
      <c r="AQ252" s="21">
        <v>14.07</v>
      </c>
      <c r="AR252" s="21">
        <v>9.51</v>
      </c>
      <c r="AS252" s="21">
        <v>7.85</v>
      </c>
      <c r="AT252" s="21">
        <v>6.66</v>
      </c>
      <c r="AU252" s="21">
        <v>5.46</v>
      </c>
      <c r="AV252" s="21">
        <v>4.82</v>
      </c>
      <c r="AW252" s="21">
        <v>3.59</v>
      </c>
      <c r="AX252" s="28">
        <f t="shared" si="1113"/>
        <v>1.3841726618705037</v>
      </c>
      <c r="AY252" s="28">
        <f t="shared" si="1114"/>
        <v>0.42283534945357482</v>
      </c>
      <c r="AZ252" s="28">
        <f t="shared" si="1115"/>
        <v>8.0826222038248519E-2</v>
      </c>
      <c r="BA252" s="28">
        <f t="shared" ref="BA252:BB252" si="1139">LOGEST(AP252:AQ252,AP$5:AQ$5)-1</f>
        <v>-0.15087507543753764</v>
      </c>
      <c r="BB252" s="28">
        <f t="shared" si="1139"/>
        <v>-0.32409381663113035</v>
      </c>
      <c r="BC252" s="28">
        <f t="shared" si="1117"/>
        <v>-0.24241912183292702</v>
      </c>
      <c r="BD252" s="28">
        <f t="shared" ref="BD252:BF252" si="1140">((AP252/AO252)*100)-100</f>
        <v>138.41726618705036</v>
      </c>
      <c r="BE252" s="28">
        <f t="shared" si="1140"/>
        <v>-15.087507543753773</v>
      </c>
      <c r="BF252" s="28">
        <f t="shared" si="1140"/>
        <v>-32.40938166311301</v>
      </c>
      <c r="BG252" s="28">
        <f t="shared" si="1119"/>
        <v>102.44604316546764</v>
      </c>
      <c r="BH252" s="28">
        <f t="shared" si="1120"/>
        <v>36.834532374100718</v>
      </c>
      <c r="BI252" s="28">
        <f t="shared" si="1121"/>
        <v>-42.60712130356066</v>
      </c>
      <c r="BJ252" s="3">
        <f t="shared" ref="BJ252:BL252" si="1141">AP252-AO252</f>
        <v>9.620000000000001</v>
      </c>
      <c r="BK252" s="3">
        <f t="shared" si="1141"/>
        <v>-2.5</v>
      </c>
      <c r="BL252" s="3">
        <f t="shared" si="1141"/>
        <v>-4.5600000000000005</v>
      </c>
      <c r="BM252" s="3">
        <f t="shared" si="1123"/>
        <v>7.12</v>
      </c>
      <c r="BN252" s="3">
        <f t="shared" si="1124"/>
        <v>2.5599999999999996</v>
      </c>
      <c r="BO252" s="3">
        <f t="shared" si="1125"/>
        <v>-7.0600000000000005</v>
      </c>
      <c r="BP252" s="24">
        <v>405.5</v>
      </c>
      <c r="BQ252" s="21">
        <v>371.3</v>
      </c>
      <c r="BR252" s="21">
        <v>322</v>
      </c>
      <c r="BS252" s="21">
        <v>350.7</v>
      </c>
      <c r="BT252" s="21">
        <v>290</v>
      </c>
      <c r="BU252" s="21">
        <v>245.9</v>
      </c>
      <c r="BV252" s="21">
        <v>174</v>
      </c>
      <c r="BW252" s="24">
        <v>35</v>
      </c>
      <c r="BX252" s="21">
        <v>36</v>
      </c>
      <c r="BY252" s="21">
        <v>37.4</v>
      </c>
      <c r="BZ252" s="21">
        <v>36.9</v>
      </c>
      <c r="CA252" s="21">
        <v>37</v>
      </c>
      <c r="CB252" s="21">
        <v>37</v>
      </c>
      <c r="CC252" s="21">
        <v>37.9</v>
      </c>
      <c r="CD252" s="21">
        <v>37</v>
      </c>
      <c r="CE252" s="21">
        <v>37</v>
      </c>
      <c r="CF252" s="6"/>
      <c r="CG252" s="24" t="s">
        <v>1749</v>
      </c>
      <c r="CH252" s="21"/>
      <c r="CI252" s="21"/>
      <c r="CJ252" s="21"/>
      <c r="CK252" s="21"/>
      <c r="CL252" s="21"/>
      <c r="CM252" s="21"/>
      <c r="CN252" s="24" t="s">
        <v>1750</v>
      </c>
      <c r="CO252" s="21"/>
      <c r="CP252" s="21"/>
      <c r="CQ252" s="21"/>
      <c r="CR252" s="21"/>
      <c r="CS252" s="21"/>
      <c r="CT252" s="21"/>
      <c r="CU252" s="24">
        <v>11</v>
      </c>
      <c r="CV252" s="21"/>
      <c r="CW252" s="21"/>
      <c r="CX252" s="21"/>
      <c r="CY252" s="21"/>
      <c r="CZ252" s="21"/>
      <c r="DA252" s="21"/>
      <c r="DB252" s="24" t="s">
        <v>1751</v>
      </c>
      <c r="DC252" s="21"/>
      <c r="DD252" s="21"/>
      <c r="DE252" s="21"/>
      <c r="DF252" s="21"/>
      <c r="DG252" s="21"/>
      <c r="DH252" s="21"/>
      <c r="DI252" s="24" t="s">
        <v>255</v>
      </c>
      <c r="DJ252" s="21" t="s">
        <v>255</v>
      </c>
      <c r="DK252" s="21" t="s">
        <v>255</v>
      </c>
      <c r="DL252" s="21" t="s">
        <v>255</v>
      </c>
      <c r="DM252" s="21" t="s">
        <v>255</v>
      </c>
      <c r="DN252" s="21" t="s">
        <v>255</v>
      </c>
      <c r="DO252" s="21" t="s">
        <v>255</v>
      </c>
      <c r="DP252" s="26"/>
      <c r="DQ252" s="6"/>
      <c r="DR252" s="24">
        <v>66</v>
      </c>
      <c r="DS252" s="21">
        <v>112.8</v>
      </c>
      <c r="DT252" s="21">
        <v>89.9</v>
      </c>
      <c r="DU252" s="21">
        <v>112</v>
      </c>
      <c r="DV252" s="21">
        <v>104.8</v>
      </c>
      <c r="DW252" s="21">
        <v>109.5</v>
      </c>
      <c r="DX252" s="21">
        <v>107.8</v>
      </c>
      <c r="DY252" s="24">
        <v>0.6</v>
      </c>
      <c r="DZ252" s="21">
        <v>0.7</v>
      </c>
      <c r="EA252" s="21">
        <v>0.6</v>
      </c>
      <c r="EB252" s="21">
        <v>0.6</v>
      </c>
      <c r="EC252" s="21">
        <v>0.6</v>
      </c>
      <c r="ED252" s="21">
        <v>0.6</v>
      </c>
      <c r="EE252" s="21">
        <v>0.5</v>
      </c>
      <c r="EF252" s="29">
        <f t="shared" ref="EF252:EL252" si="1142">DR252/DY252</f>
        <v>110</v>
      </c>
      <c r="EG252" s="30">
        <f t="shared" si="1142"/>
        <v>161.14285714285714</v>
      </c>
      <c r="EH252" s="30">
        <f t="shared" si="1142"/>
        <v>149.83333333333334</v>
      </c>
      <c r="EI252" s="30">
        <f t="shared" si="1142"/>
        <v>186.66666666666669</v>
      </c>
      <c r="EJ252" s="30">
        <f t="shared" si="1142"/>
        <v>174.66666666666666</v>
      </c>
      <c r="EK252" s="30">
        <f t="shared" si="1142"/>
        <v>182.5</v>
      </c>
      <c r="EL252" s="30">
        <f t="shared" si="1142"/>
        <v>215.6</v>
      </c>
      <c r="EM252" s="24">
        <v>0</v>
      </c>
      <c r="EN252" s="21">
        <v>1</v>
      </c>
      <c r="EO252" s="21">
        <v>1</v>
      </c>
      <c r="EP252" s="21">
        <v>1</v>
      </c>
      <c r="EQ252" s="21">
        <v>1</v>
      </c>
      <c r="ER252" s="21">
        <v>1</v>
      </c>
      <c r="ES252" s="21">
        <v>1</v>
      </c>
      <c r="ET252" s="24">
        <v>125</v>
      </c>
      <c r="EU252" s="21">
        <v>178</v>
      </c>
      <c r="EV252" s="21">
        <v>146</v>
      </c>
      <c r="EW252" s="21">
        <v>150</v>
      </c>
      <c r="EX252" s="21">
        <v>176</v>
      </c>
      <c r="EY252" s="21">
        <v>191</v>
      </c>
      <c r="EZ252" s="21">
        <v>211</v>
      </c>
      <c r="FA252" s="24">
        <v>27.5</v>
      </c>
      <c r="FB252" s="21">
        <v>17.5</v>
      </c>
      <c r="FC252" s="21">
        <v>17.5</v>
      </c>
      <c r="FD252" s="21">
        <v>16</v>
      </c>
      <c r="FE252" s="21">
        <v>12.7</v>
      </c>
      <c r="FF252" s="21">
        <v>10.5</v>
      </c>
      <c r="FG252" s="21">
        <v>15.2</v>
      </c>
      <c r="FH252" s="24">
        <v>13</v>
      </c>
      <c r="FI252" s="21">
        <v>4</v>
      </c>
      <c r="FJ252" s="21">
        <v>3</v>
      </c>
      <c r="FK252" s="21">
        <v>3</v>
      </c>
      <c r="FL252" s="21">
        <v>3</v>
      </c>
      <c r="FM252" s="21">
        <v>5</v>
      </c>
      <c r="FN252" s="21">
        <v>8</v>
      </c>
      <c r="FO252" s="24">
        <v>83</v>
      </c>
      <c r="FP252" s="21">
        <v>93</v>
      </c>
      <c r="FQ252" s="21">
        <v>74</v>
      </c>
      <c r="FR252" s="21">
        <v>74</v>
      </c>
      <c r="FS252" s="21">
        <v>83</v>
      </c>
      <c r="FT252" s="21">
        <v>84</v>
      </c>
      <c r="FU252" s="21">
        <v>71</v>
      </c>
      <c r="FV252" s="24">
        <v>0</v>
      </c>
      <c r="FW252" s="21" t="s">
        <v>1669</v>
      </c>
      <c r="FX252" s="21" t="s">
        <v>1212</v>
      </c>
      <c r="FY252" s="21" t="s">
        <v>1212</v>
      </c>
      <c r="FZ252" s="21" t="s">
        <v>1160</v>
      </c>
      <c r="GA252" s="21" t="s">
        <v>1752</v>
      </c>
      <c r="GB252" s="21" t="s">
        <v>804</v>
      </c>
      <c r="GC252" s="24">
        <v>614</v>
      </c>
      <c r="GD252" s="21">
        <v>539</v>
      </c>
      <c r="GE252" s="21">
        <v>469</v>
      </c>
      <c r="GF252" s="21">
        <v>457</v>
      </c>
      <c r="GG252" s="21">
        <v>426</v>
      </c>
      <c r="GH252" s="21">
        <v>436</v>
      </c>
      <c r="GI252" s="21">
        <v>420</v>
      </c>
      <c r="GJ252" s="24">
        <v>240</v>
      </c>
      <c r="GK252" s="21">
        <v>330</v>
      </c>
      <c r="GL252" s="21">
        <v>280</v>
      </c>
      <c r="GM252" s="21">
        <v>150</v>
      </c>
      <c r="GN252" s="21">
        <v>160</v>
      </c>
      <c r="GO252" s="21">
        <v>160</v>
      </c>
      <c r="GP252" s="21">
        <v>490</v>
      </c>
      <c r="GQ252" s="6"/>
      <c r="GR252" s="24">
        <v>12</v>
      </c>
      <c r="GS252" s="21">
        <v>45</v>
      </c>
      <c r="GT252" s="24">
        <v>18</v>
      </c>
      <c r="GU252" s="21">
        <v>90</v>
      </c>
      <c r="GV252" s="24">
        <v>19</v>
      </c>
      <c r="GW252" s="21">
        <v>90</v>
      </c>
      <c r="GX252" s="24">
        <v>19</v>
      </c>
      <c r="GY252" s="21">
        <v>90</v>
      </c>
      <c r="GZ252" s="24">
        <v>18</v>
      </c>
      <c r="HA252" s="21">
        <v>90</v>
      </c>
      <c r="HB252" s="24">
        <v>17</v>
      </c>
      <c r="HC252" s="21">
        <v>90</v>
      </c>
      <c r="HD252" s="24">
        <v>16</v>
      </c>
      <c r="HE252" s="21">
        <v>90</v>
      </c>
      <c r="HF252" s="6"/>
      <c r="HG252" s="21">
        <v>68</v>
      </c>
      <c r="HH252" s="21">
        <v>99</v>
      </c>
      <c r="HI252" s="21">
        <v>163</v>
      </c>
      <c r="HJ252" s="21">
        <v>37.4</v>
      </c>
      <c r="HK252" s="21">
        <v>1</v>
      </c>
      <c r="HL252" s="21">
        <v>59.9</v>
      </c>
      <c r="HM252" s="21">
        <v>1</v>
      </c>
      <c r="HN252" s="21">
        <v>0</v>
      </c>
      <c r="HO252" s="21">
        <v>92.1</v>
      </c>
      <c r="HP252" s="21">
        <v>19</v>
      </c>
      <c r="HQ252" s="21">
        <v>3.18</v>
      </c>
      <c r="HR252" s="21">
        <v>139</v>
      </c>
      <c r="HS252" s="21">
        <v>19</v>
      </c>
      <c r="HT252" s="21">
        <v>27.5</v>
      </c>
      <c r="HU252" s="21">
        <v>4</v>
      </c>
      <c r="HV252" s="6"/>
    </row>
    <row r="253" spans="1:239" ht="15.75" customHeight="1" x14ac:dyDescent="0.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  <c r="BD253" s="6"/>
      <c r="BE253" s="6"/>
      <c r="BF253" s="6"/>
      <c r="BG253" s="6"/>
      <c r="BH253" s="6"/>
      <c r="BI253" s="6"/>
      <c r="BJ253" s="6"/>
      <c r="BK253" s="6"/>
      <c r="BL253" s="6"/>
      <c r="BM253" s="6"/>
      <c r="BN253" s="6"/>
      <c r="BO253" s="6"/>
      <c r="BP253" s="6"/>
      <c r="BQ253" s="6"/>
      <c r="BR253" s="6"/>
      <c r="BS253" s="6"/>
      <c r="BT253" s="6"/>
      <c r="BU253" s="6"/>
      <c r="BV253" s="6"/>
      <c r="BW253" s="6"/>
      <c r="BX253" s="6"/>
      <c r="BY253" s="6"/>
      <c r="BZ253" s="6"/>
      <c r="CA253" s="6"/>
      <c r="CB253" s="6"/>
      <c r="CC253" s="6"/>
      <c r="CD253" s="6"/>
      <c r="CE253" s="6"/>
      <c r="CF253" s="6"/>
      <c r="CG253" s="6"/>
      <c r="CH253" s="6"/>
      <c r="CI253" s="6"/>
      <c r="CJ253" s="6"/>
      <c r="CK253" s="6"/>
      <c r="CL253" s="6"/>
      <c r="CM253" s="6"/>
      <c r="CN253" s="6"/>
      <c r="CO253" s="6"/>
      <c r="CP253" s="6"/>
      <c r="CQ253" s="6"/>
      <c r="CR253" s="6"/>
      <c r="CS253" s="6"/>
      <c r="CT253" s="6"/>
      <c r="CU253" s="6"/>
      <c r="CV253" s="6"/>
      <c r="CW253" s="6"/>
      <c r="CX253" s="6"/>
      <c r="CY253" s="6"/>
      <c r="CZ253" s="6"/>
      <c r="DA253" s="6"/>
      <c r="DB253" s="6"/>
      <c r="DC253" s="6"/>
      <c r="DD253" s="6"/>
      <c r="DE253" s="6"/>
      <c r="DF253" s="6"/>
      <c r="DG253" s="6"/>
      <c r="DH253" s="6"/>
      <c r="DI253" s="6"/>
      <c r="DJ253" s="6"/>
      <c r="DK253" s="6"/>
      <c r="DL253" s="6"/>
      <c r="DM253" s="6"/>
      <c r="DN253" s="6"/>
      <c r="DO253" s="6"/>
      <c r="DP253" s="6"/>
      <c r="DQ253" s="6"/>
      <c r="DR253" s="6"/>
      <c r="DS253" s="6"/>
      <c r="DT253" s="6"/>
      <c r="DU253" s="6"/>
      <c r="DV253" s="6"/>
      <c r="DW253" s="6"/>
      <c r="DX253" s="6"/>
      <c r="DY253" s="6"/>
      <c r="DZ253" s="6"/>
      <c r="EA253" s="6"/>
      <c r="EB253" s="6"/>
      <c r="EC253" s="6"/>
      <c r="ED253" s="6"/>
      <c r="EE253" s="6"/>
      <c r="EF253" s="6"/>
      <c r="EG253" s="6"/>
      <c r="EH253" s="6"/>
      <c r="EI253" s="6"/>
      <c r="EJ253" s="6"/>
      <c r="EK253" s="6"/>
      <c r="EL253" s="6"/>
      <c r="EM253" s="6"/>
      <c r="EN253" s="6"/>
      <c r="EO253" s="6"/>
      <c r="EP253" s="6"/>
      <c r="EQ253" s="6"/>
      <c r="ER253" s="6"/>
      <c r="ES253" s="6"/>
      <c r="ET253" s="6"/>
      <c r="EU253" s="6"/>
      <c r="EV253" s="6"/>
      <c r="EW253" s="6"/>
      <c r="EX253" s="6"/>
      <c r="EY253" s="6"/>
      <c r="EZ253" s="6"/>
      <c r="FA253" s="6"/>
      <c r="FB253" s="6"/>
      <c r="FC253" s="6"/>
      <c r="FD253" s="6"/>
      <c r="FE253" s="6"/>
      <c r="FF253" s="6"/>
      <c r="FG253" s="6"/>
      <c r="FH253" s="6"/>
      <c r="FI253" s="6"/>
      <c r="FJ253" s="6"/>
      <c r="FK253" s="6"/>
      <c r="FL253" s="6"/>
      <c r="FM253" s="6"/>
      <c r="FN253" s="6"/>
      <c r="FO253" s="6"/>
      <c r="FP253" s="6"/>
      <c r="FQ253" s="6"/>
      <c r="FR253" s="6"/>
      <c r="FS253" s="6"/>
      <c r="FT253" s="6"/>
      <c r="FU253" s="6"/>
      <c r="FV253" s="6"/>
      <c r="FW253" s="6"/>
      <c r="FX253" s="6"/>
      <c r="FY253" s="6"/>
      <c r="FZ253" s="6"/>
      <c r="GA253" s="6"/>
      <c r="GB253" s="6"/>
      <c r="GC253" s="6"/>
      <c r="GD253" s="6"/>
      <c r="GE253" s="6"/>
      <c r="GF253" s="6"/>
      <c r="GG253" s="6"/>
      <c r="GH253" s="6"/>
      <c r="GI253" s="6"/>
      <c r="GJ253" s="6"/>
      <c r="GK253" s="6"/>
      <c r="GL253" s="6"/>
      <c r="GM253" s="6"/>
      <c r="GN253" s="6"/>
      <c r="GO253" s="6"/>
      <c r="GP253" s="6"/>
      <c r="GQ253" s="6"/>
      <c r="GR253" s="6"/>
      <c r="GS253" s="6"/>
      <c r="GT253" s="6"/>
      <c r="GU253" s="6"/>
      <c r="GV253" s="6"/>
      <c r="GW253" s="6"/>
      <c r="GX253" s="6"/>
      <c r="GY253" s="6"/>
      <c r="GZ253" s="6"/>
      <c r="HA253" s="6"/>
      <c r="HB253" s="6"/>
      <c r="HC253" s="6"/>
      <c r="HD253" s="6"/>
      <c r="HE253" s="6"/>
      <c r="HF253" s="6"/>
      <c r="HG253" s="6"/>
      <c r="HH253" s="6"/>
      <c r="HI253" s="6"/>
      <c r="HJ253" s="6"/>
      <c r="HK253" s="6"/>
      <c r="HL253" s="6"/>
      <c r="HM253" s="6"/>
      <c r="HN253" s="6"/>
      <c r="HO253" s="6"/>
      <c r="HP253" s="6"/>
      <c r="HQ253" s="6"/>
      <c r="HR253" s="6"/>
      <c r="HS253" s="6"/>
      <c r="HT253" s="6"/>
      <c r="HU253" s="6"/>
      <c r="HV253" s="6"/>
    </row>
    <row r="254" spans="1:239" ht="15.75" customHeight="1" x14ac:dyDescent="0.3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  <c r="CC254" s="15"/>
      <c r="CD254" s="15"/>
      <c r="CE254" s="15"/>
      <c r="CF254" s="15"/>
      <c r="CG254" s="15"/>
      <c r="CH254" s="15"/>
      <c r="CI254" s="15"/>
      <c r="CJ254" s="15"/>
      <c r="CK254" s="15"/>
      <c r="CL254" s="15"/>
      <c r="CM254" s="15"/>
      <c r="CN254" s="15"/>
      <c r="CO254" s="15"/>
      <c r="CP254" s="15"/>
      <c r="CQ254" s="15"/>
      <c r="CR254" s="15"/>
      <c r="CS254" s="15"/>
      <c r="CT254" s="15"/>
      <c r="CU254" s="15"/>
      <c r="CV254" s="15"/>
      <c r="CW254" s="15"/>
      <c r="CX254" s="15"/>
      <c r="CY254" s="15"/>
      <c r="CZ254" s="15"/>
      <c r="DA254" s="15"/>
      <c r="DB254" s="15"/>
      <c r="DC254" s="15"/>
      <c r="DD254" s="15"/>
      <c r="DE254" s="15"/>
      <c r="DF254" s="15"/>
      <c r="DG254" s="15"/>
      <c r="DH254" s="15"/>
      <c r="DI254" s="15"/>
      <c r="DJ254" s="15"/>
      <c r="DK254" s="15"/>
      <c r="DL254" s="15"/>
      <c r="DM254" s="15"/>
      <c r="DN254" s="15"/>
      <c r="DO254" s="15"/>
      <c r="DP254" s="15"/>
      <c r="DQ254" s="15"/>
      <c r="DR254" s="15"/>
      <c r="DS254" s="15"/>
      <c r="DT254" s="15"/>
      <c r="DU254" s="15"/>
      <c r="DV254" s="15"/>
      <c r="DW254" s="15"/>
      <c r="DX254" s="15"/>
      <c r="DY254" s="15"/>
      <c r="DZ254" s="15"/>
      <c r="EA254" s="15"/>
      <c r="EB254" s="15"/>
      <c r="EC254" s="15"/>
      <c r="ED254" s="15"/>
      <c r="EE254" s="15"/>
      <c r="EF254" s="15"/>
      <c r="EG254" s="15"/>
      <c r="EH254" s="15"/>
      <c r="EI254" s="15"/>
      <c r="EJ254" s="15"/>
      <c r="EK254" s="15"/>
      <c r="EL254" s="15"/>
      <c r="EM254" s="15"/>
      <c r="EN254" s="15"/>
      <c r="EO254" s="15"/>
      <c r="EP254" s="15"/>
      <c r="EQ254" s="15"/>
      <c r="ER254" s="15"/>
      <c r="ES254" s="15"/>
      <c r="ET254" s="15"/>
      <c r="EU254" s="15"/>
      <c r="EV254" s="15"/>
      <c r="EW254" s="15"/>
      <c r="EX254" s="15"/>
      <c r="EY254" s="15"/>
      <c r="EZ254" s="15"/>
      <c r="FA254" s="15"/>
      <c r="FB254" s="15"/>
      <c r="FC254" s="15"/>
      <c r="FD254" s="15"/>
      <c r="FE254" s="15"/>
      <c r="FF254" s="15"/>
      <c r="FG254" s="15"/>
      <c r="FH254" s="15"/>
      <c r="FI254" s="15"/>
      <c r="FJ254" s="15"/>
      <c r="FK254" s="15"/>
      <c r="FL254" s="15"/>
      <c r="FM254" s="15"/>
      <c r="FN254" s="15"/>
      <c r="FO254" s="15"/>
      <c r="FP254" s="15"/>
      <c r="FQ254" s="15"/>
      <c r="FR254" s="15"/>
      <c r="FS254" s="15"/>
      <c r="FT254" s="15"/>
      <c r="FU254" s="15"/>
      <c r="FV254" s="15"/>
      <c r="FW254" s="15"/>
      <c r="FX254" s="15"/>
      <c r="FY254" s="15"/>
      <c r="FZ254" s="15"/>
      <c r="GA254" s="15"/>
      <c r="GB254" s="15"/>
      <c r="GC254" s="15"/>
      <c r="GD254" s="15"/>
      <c r="GE254" s="15"/>
      <c r="GF254" s="15"/>
      <c r="GG254" s="15"/>
      <c r="GH254" s="15"/>
      <c r="GI254" s="15"/>
      <c r="GJ254" s="15"/>
      <c r="GK254" s="15"/>
      <c r="GL254" s="15"/>
      <c r="GM254" s="15"/>
      <c r="GN254" s="15"/>
      <c r="GO254" s="15"/>
      <c r="GP254" s="15"/>
      <c r="GQ254" s="15"/>
      <c r="GR254" s="15"/>
      <c r="GS254" s="15"/>
      <c r="GT254" s="15"/>
      <c r="GU254" s="15"/>
      <c r="GV254" s="15"/>
      <c r="GW254" s="15"/>
      <c r="GX254" s="15"/>
      <c r="GY254" s="15"/>
      <c r="GZ254" s="15"/>
      <c r="HA254" s="15"/>
      <c r="HB254" s="15"/>
      <c r="HC254" s="15"/>
      <c r="HD254" s="15"/>
      <c r="HE254" s="15"/>
      <c r="HF254" s="15"/>
      <c r="HG254" s="15"/>
      <c r="HH254" s="15"/>
      <c r="HI254" s="15"/>
      <c r="HJ254" s="15"/>
      <c r="HK254" s="15"/>
      <c r="HL254" s="15"/>
      <c r="HM254" s="15"/>
      <c r="HN254" s="15"/>
      <c r="HO254" s="15"/>
      <c r="HP254" s="15"/>
      <c r="HQ254" s="15"/>
      <c r="HR254" s="15"/>
      <c r="HS254" s="15"/>
      <c r="HT254" s="15"/>
      <c r="HU254" s="15"/>
    </row>
    <row r="255" spans="1:239" ht="15.75" customHeight="1" x14ac:dyDescent="0.3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  <c r="CC255" s="15"/>
      <c r="CD255" s="15"/>
      <c r="CE255" s="15"/>
      <c r="CF255" s="15"/>
      <c r="CG255" s="15"/>
      <c r="CH255" s="15"/>
      <c r="CI255" s="15"/>
      <c r="CJ255" s="15"/>
      <c r="CK255" s="15"/>
      <c r="CL255" s="15"/>
      <c r="CM255" s="15"/>
      <c r="CN255" s="15"/>
      <c r="CO255" s="15"/>
      <c r="CP255" s="15"/>
      <c r="CQ255" s="15"/>
      <c r="CR255" s="15"/>
      <c r="CS255" s="15"/>
      <c r="CT255" s="15"/>
      <c r="CU255" s="15"/>
      <c r="CV255" s="15"/>
      <c r="CW255" s="15"/>
      <c r="CX255" s="15"/>
      <c r="CY255" s="15"/>
      <c r="CZ255" s="15"/>
      <c r="DA255" s="15"/>
      <c r="DB255" s="15"/>
      <c r="DC255" s="15"/>
      <c r="DD255" s="15"/>
      <c r="DE255" s="15"/>
      <c r="DF255" s="15"/>
      <c r="DG255" s="15"/>
      <c r="DH255" s="15"/>
      <c r="DI255" s="15"/>
      <c r="DJ255" s="15"/>
      <c r="DK255" s="15"/>
      <c r="DL255" s="15"/>
      <c r="DM255" s="15"/>
      <c r="DN255" s="15"/>
      <c r="DO255" s="15"/>
      <c r="DP255" s="15"/>
      <c r="DQ255" s="15"/>
      <c r="DR255" s="15"/>
      <c r="DS255" s="15"/>
      <c r="DT255" s="15"/>
      <c r="DU255" s="15"/>
      <c r="DV255" s="15"/>
      <c r="DW255" s="15"/>
      <c r="DX255" s="15"/>
      <c r="DY255" s="15"/>
      <c r="DZ255" s="15"/>
      <c r="EA255" s="15"/>
      <c r="EB255" s="15"/>
      <c r="EC255" s="15"/>
      <c r="ED255" s="15"/>
      <c r="EE255" s="15"/>
      <c r="EF255" s="15"/>
      <c r="EG255" s="15"/>
      <c r="EH255" s="15"/>
      <c r="EI255" s="15"/>
      <c r="EJ255" s="15"/>
      <c r="EK255" s="15"/>
      <c r="EL255" s="15"/>
      <c r="EM255" s="15"/>
      <c r="EN255" s="15"/>
      <c r="EO255" s="15"/>
      <c r="EP255" s="15"/>
      <c r="EQ255" s="15"/>
      <c r="ER255" s="15"/>
      <c r="ES255" s="15"/>
      <c r="ET255" s="15"/>
      <c r="EU255" s="15"/>
      <c r="EV255" s="15"/>
      <c r="EW255" s="15"/>
      <c r="EX255" s="15"/>
      <c r="EY255" s="15"/>
      <c r="EZ255" s="15"/>
      <c r="FA255" s="15"/>
      <c r="FB255" s="15"/>
      <c r="FC255" s="15"/>
      <c r="FD255" s="15"/>
      <c r="FE255" s="15"/>
      <c r="FF255" s="15"/>
      <c r="FG255" s="15"/>
      <c r="FH255" s="15"/>
      <c r="FI255" s="15"/>
      <c r="FJ255" s="15"/>
      <c r="FK255" s="15"/>
      <c r="FL255" s="15"/>
      <c r="FM255" s="15"/>
      <c r="FN255" s="15"/>
      <c r="FO255" s="15"/>
      <c r="FP255" s="15"/>
      <c r="FQ255" s="15"/>
      <c r="FR255" s="15"/>
      <c r="FS255" s="15"/>
      <c r="FT255" s="15"/>
      <c r="FU255" s="15"/>
      <c r="FV255" s="15"/>
      <c r="FW255" s="15"/>
      <c r="FX255" s="15"/>
      <c r="FY255" s="15"/>
      <c r="FZ255" s="15"/>
      <c r="GA255" s="15"/>
      <c r="GB255" s="15"/>
      <c r="GC255" s="15"/>
      <c r="GD255" s="15"/>
      <c r="GE255" s="15"/>
      <c r="GF255" s="15"/>
      <c r="GG255" s="15"/>
      <c r="GH255" s="15"/>
      <c r="GI255" s="15"/>
      <c r="GJ255" s="15"/>
      <c r="GK255" s="15"/>
      <c r="GL255" s="15"/>
      <c r="GM255" s="15"/>
      <c r="GN255" s="15"/>
      <c r="GO255" s="15"/>
      <c r="GP255" s="15"/>
      <c r="GQ255" s="15"/>
      <c r="GR255" s="15"/>
      <c r="GS255" s="15"/>
      <c r="GT255" s="15"/>
      <c r="GU255" s="15"/>
      <c r="GV255" s="15"/>
      <c r="GW255" s="15"/>
      <c r="GX255" s="15"/>
      <c r="GY255" s="15"/>
      <c r="GZ255" s="15"/>
      <c r="HA255" s="15"/>
      <c r="HB255" s="15"/>
      <c r="HC255" s="15"/>
      <c r="HD255" s="15"/>
      <c r="HE255" s="15"/>
      <c r="HF255" s="15"/>
      <c r="HG255" s="15"/>
      <c r="HH255" s="15"/>
      <c r="HI255" s="15"/>
      <c r="HJ255" s="15"/>
      <c r="HK255" s="15"/>
      <c r="HL255" s="15"/>
      <c r="HM255" s="15"/>
      <c r="HN255" s="15"/>
      <c r="HO255" s="15"/>
      <c r="HP255" s="15"/>
      <c r="HQ255" s="15"/>
      <c r="HR255" s="15"/>
      <c r="HS255" s="15"/>
      <c r="HT255" s="15"/>
      <c r="HU255" s="15"/>
    </row>
    <row r="256" spans="1:239" ht="15.75" customHeight="1" x14ac:dyDescent="0.3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  <c r="CZ256" s="15"/>
      <c r="DA256" s="15"/>
      <c r="DB256" s="15"/>
      <c r="DC256" s="15"/>
      <c r="DD256" s="15"/>
      <c r="DE256" s="15"/>
      <c r="DF256" s="15"/>
      <c r="DG256" s="15"/>
      <c r="DH256" s="15"/>
      <c r="DI256" s="15"/>
      <c r="DJ256" s="15"/>
      <c r="DK256" s="15"/>
      <c r="DL256" s="15"/>
      <c r="DM256" s="15"/>
      <c r="DN256" s="15"/>
      <c r="DO256" s="15"/>
      <c r="DP256" s="15"/>
      <c r="DQ256" s="15"/>
      <c r="DR256" s="15"/>
      <c r="DS256" s="15"/>
      <c r="DT256" s="15"/>
      <c r="DU256" s="15"/>
      <c r="DV256" s="15"/>
      <c r="DW256" s="15"/>
      <c r="DX256" s="15"/>
      <c r="DY256" s="15"/>
      <c r="DZ256" s="15"/>
      <c r="EA256" s="15"/>
      <c r="EB256" s="15"/>
      <c r="EC256" s="15"/>
      <c r="ED256" s="15"/>
      <c r="EE256" s="15"/>
      <c r="EF256" s="15"/>
      <c r="EG256" s="15"/>
      <c r="EH256" s="15"/>
      <c r="EI256" s="15"/>
      <c r="EJ256" s="15"/>
      <c r="EK256" s="15"/>
      <c r="EL256" s="15"/>
      <c r="EM256" s="15"/>
      <c r="EN256" s="15"/>
      <c r="EO256" s="15"/>
      <c r="EP256" s="15"/>
      <c r="EQ256" s="15"/>
      <c r="ER256" s="15"/>
      <c r="ES256" s="15"/>
      <c r="ET256" s="15"/>
      <c r="EU256" s="15"/>
      <c r="EV256" s="15"/>
      <c r="EW256" s="15"/>
      <c r="EX256" s="15"/>
      <c r="EY256" s="15"/>
      <c r="EZ256" s="15"/>
      <c r="FA256" s="15"/>
      <c r="FB256" s="15"/>
      <c r="FC256" s="15"/>
      <c r="FD256" s="15"/>
      <c r="FE256" s="15"/>
      <c r="FF256" s="15"/>
      <c r="FG256" s="15"/>
      <c r="FH256" s="15"/>
      <c r="FI256" s="15"/>
      <c r="FJ256" s="15"/>
      <c r="FK256" s="15"/>
      <c r="FL256" s="15"/>
      <c r="FM256" s="15"/>
      <c r="FN256" s="15"/>
      <c r="FO256" s="15"/>
      <c r="FP256" s="15"/>
      <c r="FQ256" s="15"/>
      <c r="FR256" s="15"/>
      <c r="FS256" s="15"/>
      <c r="FT256" s="15"/>
      <c r="FU256" s="15"/>
      <c r="FV256" s="15"/>
      <c r="FW256" s="15"/>
      <c r="FX256" s="15"/>
      <c r="FY256" s="15"/>
      <c r="FZ256" s="15"/>
      <c r="GA256" s="15"/>
      <c r="GB256" s="15"/>
      <c r="GC256" s="15"/>
      <c r="GD256" s="15"/>
      <c r="GE256" s="15"/>
      <c r="GF256" s="15"/>
      <c r="GG256" s="15"/>
      <c r="GH256" s="15"/>
      <c r="GI256" s="15"/>
      <c r="GJ256" s="15"/>
      <c r="GK256" s="15"/>
      <c r="GL256" s="15"/>
      <c r="GM256" s="15"/>
      <c r="GN256" s="15"/>
      <c r="GO256" s="15"/>
      <c r="GP256" s="15"/>
      <c r="GQ256" s="15"/>
      <c r="GR256" s="15"/>
      <c r="GS256" s="15"/>
      <c r="GT256" s="15"/>
      <c r="GU256" s="15"/>
      <c r="GV256" s="15"/>
      <c r="GW256" s="15"/>
      <c r="GX256" s="15"/>
      <c r="GY256" s="15"/>
      <c r="GZ256" s="15"/>
      <c r="HA256" s="15"/>
      <c r="HB256" s="15"/>
      <c r="HC256" s="15"/>
      <c r="HD256" s="15"/>
      <c r="HE256" s="15"/>
      <c r="HF256" s="15"/>
      <c r="HG256" s="15"/>
      <c r="HH256" s="15"/>
      <c r="HI256" s="15"/>
      <c r="HJ256" s="15"/>
      <c r="HK256" s="15"/>
      <c r="HL256" s="15"/>
      <c r="HM256" s="15"/>
      <c r="HN256" s="15"/>
      <c r="HO256" s="15"/>
      <c r="HP256" s="15"/>
      <c r="HQ256" s="15"/>
      <c r="HR256" s="15"/>
      <c r="HS256" s="15"/>
      <c r="HT256" s="15"/>
      <c r="HU256" s="15"/>
    </row>
    <row r="257" spans="1:239" ht="15.75" customHeight="1" x14ac:dyDescent="0.3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  <c r="CZ257" s="15"/>
      <c r="DA257" s="15"/>
      <c r="DB257" s="15"/>
      <c r="DC257" s="15"/>
      <c r="DD257" s="15"/>
      <c r="DE257" s="15"/>
      <c r="DF257" s="15"/>
      <c r="DG257" s="15"/>
      <c r="DH257" s="15"/>
      <c r="DI257" s="15"/>
      <c r="DJ257" s="15"/>
      <c r="DK257" s="15"/>
      <c r="DL257" s="15"/>
      <c r="DM257" s="15"/>
      <c r="DN257" s="15"/>
      <c r="DO257" s="15"/>
      <c r="DP257" s="15"/>
      <c r="DQ257" s="15"/>
      <c r="DR257" s="15"/>
      <c r="DS257" s="15"/>
      <c r="DT257" s="15"/>
      <c r="DU257" s="15"/>
      <c r="DV257" s="15"/>
      <c r="DW257" s="15"/>
      <c r="DX257" s="15"/>
      <c r="DY257" s="15"/>
      <c r="DZ257" s="15"/>
      <c r="EA257" s="15"/>
      <c r="EB257" s="15"/>
      <c r="EC257" s="15"/>
      <c r="ED257" s="15"/>
      <c r="EE257" s="15"/>
      <c r="EF257" s="15"/>
      <c r="EG257" s="15"/>
      <c r="EH257" s="15"/>
      <c r="EI257" s="15"/>
      <c r="EJ257" s="15"/>
      <c r="EK257" s="15"/>
      <c r="EL257" s="15"/>
      <c r="EM257" s="15"/>
      <c r="EN257" s="15"/>
      <c r="EO257" s="15"/>
      <c r="EP257" s="15"/>
      <c r="EQ257" s="15"/>
      <c r="ER257" s="15"/>
      <c r="ES257" s="15"/>
      <c r="ET257" s="15"/>
      <c r="EU257" s="15"/>
      <c r="EV257" s="15"/>
      <c r="EW257" s="15"/>
      <c r="EX257" s="15"/>
      <c r="EY257" s="15"/>
      <c r="EZ257" s="15"/>
      <c r="FA257" s="15"/>
      <c r="FB257" s="15"/>
      <c r="FC257" s="15"/>
      <c r="FD257" s="15"/>
      <c r="FE257" s="15"/>
      <c r="FF257" s="15"/>
      <c r="FG257" s="15"/>
      <c r="FH257" s="15"/>
      <c r="FI257" s="15"/>
      <c r="FJ257" s="15"/>
      <c r="FK257" s="15"/>
      <c r="FL257" s="15"/>
      <c r="FM257" s="15"/>
      <c r="FN257" s="15"/>
      <c r="FO257" s="15"/>
      <c r="FP257" s="15"/>
      <c r="FQ257" s="15"/>
      <c r="FR257" s="15"/>
      <c r="FS257" s="15"/>
      <c r="FT257" s="15"/>
      <c r="FU257" s="15"/>
      <c r="FV257" s="15"/>
      <c r="FW257" s="15"/>
      <c r="FX257" s="15"/>
      <c r="FY257" s="15"/>
      <c r="FZ257" s="15"/>
      <c r="GA257" s="15"/>
      <c r="GB257" s="15"/>
      <c r="GC257" s="15"/>
      <c r="GD257" s="15"/>
      <c r="GE257" s="15"/>
      <c r="GF257" s="15"/>
      <c r="GG257" s="15"/>
      <c r="GH257" s="15"/>
      <c r="GI257" s="15"/>
      <c r="GJ257" s="15"/>
      <c r="GK257" s="15"/>
      <c r="GL257" s="15"/>
      <c r="GM257" s="15"/>
      <c r="GN257" s="15"/>
      <c r="GO257" s="15"/>
      <c r="GP257" s="15"/>
      <c r="GQ257" s="15"/>
      <c r="GR257" s="15"/>
      <c r="GS257" s="15"/>
      <c r="GT257" s="15"/>
      <c r="GU257" s="15"/>
      <c r="GV257" s="15"/>
      <c r="GW257" s="15"/>
      <c r="GX257" s="15"/>
      <c r="GY257" s="15"/>
      <c r="GZ257" s="15"/>
      <c r="HA257" s="15"/>
      <c r="HB257" s="15"/>
      <c r="HC257" s="15"/>
      <c r="HD257" s="15"/>
      <c r="HE257" s="15"/>
      <c r="HF257" s="15"/>
      <c r="HG257" s="15"/>
      <c r="HH257" s="15"/>
      <c r="HI257" s="15"/>
      <c r="HJ257" s="15"/>
      <c r="HK257" s="15"/>
      <c r="HL257" s="15"/>
      <c r="HM257" s="15"/>
      <c r="HN257" s="15"/>
      <c r="HO257" s="15"/>
      <c r="HP257" s="15"/>
      <c r="HQ257" s="15"/>
      <c r="HR257" s="15"/>
      <c r="HS257" s="15"/>
      <c r="HT257" s="15"/>
      <c r="HU257" s="15"/>
    </row>
    <row r="258" spans="1:239" ht="15.75" customHeight="1" x14ac:dyDescent="0.3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  <c r="BD258" s="6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  <c r="CZ258" s="15"/>
      <c r="DA258" s="15"/>
      <c r="DB258" s="15"/>
      <c r="DC258" s="15"/>
      <c r="DD258" s="15"/>
      <c r="DE258" s="15"/>
      <c r="DF258" s="15"/>
      <c r="DG258" s="15"/>
      <c r="DH258" s="15"/>
      <c r="DI258" s="15"/>
      <c r="DJ258" s="15"/>
      <c r="DK258" s="15"/>
      <c r="DL258" s="15"/>
      <c r="DM258" s="15"/>
      <c r="DN258" s="15"/>
      <c r="DO258" s="15"/>
      <c r="DP258" s="15"/>
      <c r="DQ258" s="15"/>
      <c r="DR258" s="15"/>
      <c r="DS258" s="15"/>
      <c r="DT258" s="15"/>
      <c r="DU258" s="15"/>
      <c r="DV258" s="15"/>
      <c r="DW258" s="15"/>
      <c r="DX258" s="15"/>
      <c r="DY258" s="15"/>
      <c r="DZ258" s="15"/>
      <c r="EA258" s="15"/>
      <c r="EB258" s="15"/>
      <c r="EC258" s="15"/>
      <c r="ED258" s="15"/>
      <c r="EE258" s="15"/>
      <c r="EF258" s="15"/>
      <c r="EG258" s="15"/>
      <c r="EH258" s="15"/>
      <c r="EI258" s="15"/>
      <c r="EJ258" s="15"/>
      <c r="EK258" s="15"/>
      <c r="EL258" s="15"/>
      <c r="EM258" s="15"/>
      <c r="EN258" s="15"/>
      <c r="EO258" s="15"/>
      <c r="EP258" s="15"/>
      <c r="EQ258" s="15"/>
      <c r="ER258" s="15"/>
      <c r="ES258" s="15"/>
      <c r="ET258" s="15"/>
      <c r="EU258" s="15"/>
      <c r="EV258" s="15"/>
      <c r="EW258" s="15"/>
      <c r="EX258" s="15"/>
      <c r="EY258" s="15"/>
      <c r="EZ258" s="15"/>
      <c r="FA258" s="15"/>
      <c r="FB258" s="15"/>
      <c r="FC258" s="15"/>
      <c r="FD258" s="15"/>
      <c r="FE258" s="15"/>
      <c r="FF258" s="15"/>
      <c r="FG258" s="15"/>
      <c r="FH258" s="15"/>
      <c r="FI258" s="15"/>
      <c r="FJ258" s="15"/>
      <c r="FK258" s="15"/>
      <c r="FL258" s="15"/>
      <c r="FM258" s="15"/>
      <c r="FN258" s="15"/>
      <c r="FO258" s="15"/>
      <c r="FP258" s="15"/>
      <c r="FQ258" s="15"/>
      <c r="FR258" s="15"/>
      <c r="FS258" s="15"/>
      <c r="FT258" s="15"/>
      <c r="FU258" s="15"/>
      <c r="FV258" s="15"/>
      <c r="FW258" s="15"/>
      <c r="FX258" s="15"/>
      <c r="FY258" s="15"/>
      <c r="FZ258" s="15"/>
      <c r="GA258" s="15"/>
      <c r="GB258" s="15"/>
      <c r="GC258" s="15"/>
      <c r="GD258" s="15"/>
      <c r="GE258" s="15"/>
      <c r="GF258" s="15"/>
      <c r="GG258" s="15"/>
      <c r="GH258" s="15"/>
      <c r="GI258" s="15"/>
      <c r="GJ258" s="15"/>
      <c r="GK258" s="15"/>
      <c r="GL258" s="15"/>
      <c r="GM258" s="15"/>
      <c r="GN258" s="15"/>
      <c r="GO258" s="15"/>
      <c r="GP258" s="15"/>
      <c r="GQ258" s="15"/>
      <c r="GR258" s="15"/>
      <c r="GS258" s="15"/>
      <c r="GT258" s="15"/>
      <c r="GU258" s="15"/>
      <c r="GV258" s="15"/>
      <c r="GW258" s="15"/>
      <c r="GX258" s="15"/>
      <c r="GY258" s="15"/>
      <c r="GZ258" s="15"/>
      <c r="HA258" s="15"/>
      <c r="HB258" s="15"/>
      <c r="HC258" s="15"/>
      <c r="HD258" s="15"/>
      <c r="HE258" s="15"/>
      <c r="HF258" s="15"/>
      <c r="HG258" s="15"/>
      <c r="HH258" s="15"/>
      <c r="HI258" s="15"/>
      <c r="HJ258" s="15"/>
      <c r="HK258" s="15"/>
      <c r="HL258" s="15"/>
      <c r="HM258" s="15"/>
      <c r="HN258" s="15"/>
      <c r="HO258" s="15"/>
      <c r="HP258" s="15"/>
      <c r="HQ258" s="15"/>
      <c r="HR258" s="15"/>
      <c r="HS258" s="15"/>
      <c r="HT258" s="15"/>
      <c r="HU258" s="15"/>
      <c r="HV258" s="92"/>
      <c r="HW258" s="92"/>
      <c r="HX258" s="92"/>
      <c r="HY258" s="92"/>
      <c r="HZ258" s="92"/>
      <c r="IA258" s="92"/>
      <c r="IB258" s="92"/>
      <c r="IC258" s="92"/>
      <c r="ID258" s="92"/>
      <c r="IE258" s="92"/>
    </row>
    <row r="259" spans="1:239" ht="15.75" customHeight="1" x14ac:dyDescent="0.3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6"/>
      <c r="AM259" s="6"/>
      <c r="AN259" s="6"/>
      <c r="AO259" s="98"/>
      <c r="AP259" s="98"/>
      <c r="AQ259" s="98"/>
      <c r="AR259" s="98"/>
      <c r="AS259" s="98"/>
      <c r="AT259" s="98"/>
      <c r="AU259" s="98"/>
      <c r="AV259" s="98"/>
      <c r="AW259" s="98"/>
      <c r="AX259" s="6"/>
      <c r="AY259" s="6"/>
      <c r="AZ259" s="6"/>
      <c r="BA259" s="6"/>
      <c r="BB259" s="6"/>
      <c r="BC259" s="6"/>
      <c r="BD259" s="6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  <c r="CZ259" s="15"/>
      <c r="DA259" s="15"/>
      <c r="DB259" s="15"/>
      <c r="DC259" s="15"/>
      <c r="DD259" s="15"/>
      <c r="DE259" s="15"/>
      <c r="DF259" s="15"/>
      <c r="DG259" s="15"/>
      <c r="DH259" s="15"/>
      <c r="DI259" s="15"/>
      <c r="DJ259" s="15"/>
      <c r="DK259" s="15"/>
      <c r="DL259" s="15"/>
      <c r="DM259" s="15"/>
      <c r="DN259" s="15"/>
      <c r="DO259" s="15"/>
      <c r="DP259" s="15"/>
      <c r="DQ259" s="15"/>
      <c r="DR259" s="15"/>
      <c r="DS259" s="15"/>
      <c r="DT259" s="15"/>
      <c r="DU259" s="15"/>
      <c r="DV259" s="15"/>
      <c r="DW259" s="15"/>
      <c r="DX259" s="15"/>
      <c r="DY259" s="15"/>
      <c r="DZ259" s="15"/>
      <c r="EA259" s="15"/>
      <c r="EB259" s="15"/>
      <c r="EC259" s="15"/>
      <c r="ED259" s="15"/>
      <c r="EE259" s="15"/>
      <c r="EF259" s="15"/>
      <c r="EG259" s="15"/>
      <c r="EH259" s="15"/>
      <c r="EI259" s="15"/>
      <c r="EJ259" s="15"/>
      <c r="EK259" s="15"/>
      <c r="EL259" s="15"/>
      <c r="EM259" s="15"/>
      <c r="EN259" s="15"/>
      <c r="EO259" s="15"/>
      <c r="EP259" s="15"/>
      <c r="EQ259" s="15"/>
      <c r="ER259" s="15"/>
      <c r="ES259" s="15"/>
      <c r="ET259" s="15"/>
      <c r="EU259" s="15"/>
      <c r="EV259" s="15"/>
      <c r="EW259" s="15"/>
      <c r="EX259" s="15"/>
      <c r="EY259" s="15"/>
      <c r="EZ259" s="15"/>
      <c r="FA259" s="15"/>
      <c r="FB259" s="15"/>
      <c r="FC259" s="15"/>
      <c r="FD259" s="15"/>
      <c r="FE259" s="15"/>
      <c r="FF259" s="15"/>
      <c r="FG259" s="15"/>
      <c r="FH259" s="15"/>
      <c r="FI259" s="15"/>
      <c r="FJ259" s="15"/>
      <c r="FK259" s="15"/>
      <c r="FL259" s="15"/>
      <c r="FM259" s="15"/>
      <c r="FN259" s="15"/>
      <c r="FO259" s="15"/>
      <c r="FP259" s="15"/>
      <c r="FQ259" s="15"/>
      <c r="FR259" s="15"/>
      <c r="FS259" s="15"/>
      <c r="FT259" s="15"/>
      <c r="FU259" s="15"/>
      <c r="FV259" s="15"/>
      <c r="FW259" s="15"/>
      <c r="FX259" s="15"/>
      <c r="FY259" s="15"/>
      <c r="FZ259" s="15"/>
      <c r="GA259" s="15"/>
      <c r="GB259" s="15"/>
      <c r="GC259" s="15"/>
      <c r="GD259" s="15"/>
      <c r="GE259" s="15"/>
      <c r="GF259" s="15"/>
      <c r="GG259" s="15"/>
      <c r="GH259" s="15"/>
      <c r="GI259" s="15"/>
      <c r="GJ259" s="15"/>
      <c r="GK259" s="15"/>
      <c r="GL259" s="15"/>
      <c r="GM259" s="15"/>
      <c r="GN259" s="15"/>
      <c r="GO259" s="15"/>
      <c r="GP259" s="15"/>
      <c r="GQ259" s="15"/>
      <c r="GR259" s="15"/>
      <c r="GS259" s="15"/>
      <c r="GT259" s="15"/>
      <c r="GU259" s="15"/>
      <c r="GV259" s="15"/>
      <c r="GW259" s="15"/>
      <c r="GX259" s="15"/>
      <c r="GY259" s="15"/>
      <c r="GZ259" s="15"/>
      <c r="HA259" s="15"/>
      <c r="HB259" s="15"/>
      <c r="HC259" s="15"/>
      <c r="HD259" s="15"/>
      <c r="HE259" s="15"/>
      <c r="HF259" s="15"/>
      <c r="HG259" s="15"/>
      <c r="HH259" s="15"/>
      <c r="HI259" s="15"/>
      <c r="HJ259" s="15"/>
      <c r="HK259" s="15"/>
      <c r="HL259" s="15"/>
      <c r="HM259" s="15"/>
      <c r="HN259" s="15"/>
      <c r="HO259" s="15"/>
      <c r="HP259" s="15"/>
      <c r="HQ259" s="15"/>
      <c r="HR259" s="15"/>
      <c r="HS259" s="15"/>
      <c r="HT259" s="15"/>
      <c r="HU259" s="15"/>
    </row>
    <row r="260" spans="1:239" ht="15.75" customHeight="1" x14ac:dyDescent="0.3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  <c r="BD260" s="6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  <c r="DA260" s="15"/>
      <c r="DB260" s="15"/>
      <c r="DC260" s="15"/>
      <c r="DD260" s="15"/>
      <c r="DE260" s="15"/>
      <c r="DF260" s="15"/>
      <c r="DG260" s="15"/>
      <c r="DH260" s="15"/>
      <c r="DI260" s="15"/>
      <c r="DJ260" s="15"/>
      <c r="DK260" s="15"/>
      <c r="DL260" s="15"/>
      <c r="DM260" s="15"/>
      <c r="DN260" s="15"/>
      <c r="DO260" s="15"/>
      <c r="DP260" s="15"/>
      <c r="DQ260" s="15"/>
      <c r="DR260" s="15"/>
      <c r="DS260" s="15"/>
      <c r="DT260" s="15"/>
      <c r="DU260" s="15"/>
      <c r="DV260" s="15"/>
      <c r="DW260" s="15"/>
      <c r="DX260" s="15"/>
      <c r="DY260" s="15"/>
      <c r="DZ260" s="15"/>
      <c r="EA260" s="15"/>
      <c r="EB260" s="15"/>
      <c r="EC260" s="15"/>
      <c r="ED260" s="15"/>
      <c r="EE260" s="15"/>
      <c r="EF260" s="15"/>
      <c r="EG260" s="15"/>
      <c r="EH260" s="15"/>
      <c r="EI260" s="15"/>
      <c r="EJ260" s="15"/>
      <c r="EK260" s="15"/>
      <c r="EL260" s="15"/>
      <c r="EM260" s="15"/>
      <c r="EN260" s="15"/>
      <c r="EO260" s="15"/>
      <c r="EP260" s="15"/>
      <c r="EQ260" s="15"/>
      <c r="ER260" s="15"/>
      <c r="ES260" s="15"/>
      <c r="ET260" s="15"/>
      <c r="EU260" s="15"/>
      <c r="EV260" s="15"/>
      <c r="EW260" s="15"/>
      <c r="EX260" s="15"/>
      <c r="EY260" s="15"/>
      <c r="EZ260" s="15"/>
      <c r="FA260" s="15"/>
      <c r="FB260" s="15"/>
      <c r="FC260" s="15"/>
      <c r="FD260" s="15"/>
      <c r="FE260" s="15"/>
      <c r="FF260" s="15"/>
      <c r="FG260" s="15"/>
      <c r="FH260" s="15"/>
      <c r="FI260" s="15"/>
      <c r="FJ260" s="15"/>
      <c r="FK260" s="15"/>
      <c r="FL260" s="15"/>
      <c r="FM260" s="15"/>
      <c r="FN260" s="15"/>
      <c r="FO260" s="15"/>
      <c r="FP260" s="15"/>
      <c r="FQ260" s="15"/>
      <c r="FR260" s="15"/>
      <c r="FS260" s="15"/>
      <c r="FT260" s="15"/>
      <c r="FU260" s="15"/>
      <c r="FV260" s="15"/>
      <c r="FW260" s="15"/>
      <c r="FX260" s="15"/>
      <c r="FY260" s="15"/>
      <c r="FZ260" s="15"/>
      <c r="GA260" s="15"/>
      <c r="GB260" s="15"/>
      <c r="GC260" s="15"/>
      <c r="GD260" s="15"/>
      <c r="GE260" s="15"/>
      <c r="GF260" s="15"/>
      <c r="GG260" s="15"/>
      <c r="GH260" s="15"/>
      <c r="GI260" s="15"/>
      <c r="GJ260" s="15"/>
      <c r="GK260" s="15"/>
      <c r="GL260" s="15"/>
      <c r="GM260" s="15"/>
      <c r="GN260" s="15"/>
      <c r="GO260" s="15"/>
      <c r="GP260" s="15"/>
      <c r="GQ260" s="15"/>
      <c r="GR260" s="15"/>
      <c r="GS260" s="15"/>
      <c r="GT260" s="15"/>
      <c r="GU260" s="15"/>
      <c r="GV260" s="15"/>
      <c r="GW260" s="15"/>
      <c r="GX260" s="15"/>
      <c r="GY260" s="15"/>
      <c r="GZ260" s="15"/>
      <c r="HA260" s="15"/>
      <c r="HB260" s="15"/>
      <c r="HC260" s="15"/>
      <c r="HD260" s="15"/>
      <c r="HE260" s="15"/>
      <c r="HF260" s="15"/>
      <c r="HG260" s="15"/>
      <c r="HH260" s="15"/>
      <c r="HI260" s="15"/>
      <c r="HJ260" s="15"/>
      <c r="HK260" s="15"/>
      <c r="HL260" s="15"/>
      <c r="HM260" s="15"/>
      <c r="HN260" s="15"/>
      <c r="HO260" s="15"/>
      <c r="HP260" s="15"/>
      <c r="HQ260" s="15"/>
      <c r="HR260" s="15"/>
      <c r="HS260" s="15"/>
      <c r="HT260" s="15"/>
      <c r="HU260" s="15"/>
    </row>
    <row r="261" spans="1:239" ht="15.75" customHeight="1" x14ac:dyDescent="0.3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  <c r="BD261" s="6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  <c r="DA261" s="15"/>
      <c r="DB261" s="15"/>
      <c r="DC261" s="15"/>
      <c r="DD261" s="15"/>
      <c r="DE261" s="15"/>
      <c r="DF261" s="15"/>
      <c r="DG261" s="15"/>
      <c r="DH261" s="15"/>
      <c r="DI261" s="15"/>
      <c r="DJ261" s="15"/>
      <c r="DK261" s="15"/>
      <c r="DL261" s="15"/>
      <c r="DM261" s="15"/>
      <c r="DN261" s="15"/>
      <c r="DO261" s="15"/>
      <c r="DP261" s="15"/>
      <c r="DQ261" s="15"/>
      <c r="DR261" s="15"/>
      <c r="DS261" s="15"/>
      <c r="DT261" s="15"/>
      <c r="DU261" s="15"/>
      <c r="DV261" s="15"/>
      <c r="DW261" s="15"/>
      <c r="DX261" s="15"/>
      <c r="DY261" s="15"/>
      <c r="DZ261" s="15"/>
      <c r="EA261" s="15"/>
      <c r="EB261" s="15"/>
      <c r="EC261" s="15"/>
      <c r="ED261" s="15"/>
      <c r="EE261" s="15"/>
      <c r="EF261" s="15"/>
      <c r="EG261" s="15"/>
      <c r="EH261" s="15"/>
      <c r="EI261" s="15"/>
      <c r="EJ261" s="15"/>
      <c r="EK261" s="15"/>
      <c r="EL261" s="15"/>
      <c r="EM261" s="15"/>
      <c r="EN261" s="15"/>
      <c r="EO261" s="15"/>
      <c r="EP261" s="15"/>
      <c r="EQ261" s="15"/>
      <c r="ER261" s="15"/>
      <c r="ES261" s="15"/>
      <c r="ET261" s="15"/>
      <c r="EU261" s="15"/>
      <c r="EV261" s="15"/>
      <c r="EW261" s="15"/>
      <c r="EX261" s="15"/>
      <c r="EY261" s="15"/>
      <c r="EZ261" s="15"/>
      <c r="FA261" s="15"/>
      <c r="FB261" s="15"/>
      <c r="FC261" s="15"/>
      <c r="FD261" s="15"/>
      <c r="FE261" s="15"/>
      <c r="FF261" s="15"/>
      <c r="FG261" s="15"/>
      <c r="FH261" s="15"/>
      <c r="FI261" s="15"/>
      <c r="FJ261" s="15"/>
      <c r="FK261" s="15"/>
      <c r="FL261" s="15"/>
      <c r="FM261" s="15"/>
      <c r="FN261" s="15"/>
      <c r="FO261" s="15"/>
      <c r="FP261" s="15"/>
      <c r="FQ261" s="15"/>
      <c r="FR261" s="15"/>
      <c r="FS261" s="15"/>
      <c r="FT261" s="15"/>
      <c r="FU261" s="15"/>
      <c r="FV261" s="15"/>
      <c r="FW261" s="15"/>
      <c r="FX261" s="15"/>
      <c r="FY261" s="15"/>
      <c r="FZ261" s="15"/>
      <c r="GA261" s="15"/>
      <c r="GB261" s="15"/>
      <c r="GC261" s="15"/>
      <c r="GD261" s="15"/>
      <c r="GE261" s="15"/>
      <c r="GF261" s="15"/>
      <c r="GG261" s="15"/>
      <c r="GH261" s="15"/>
      <c r="GI261" s="15"/>
      <c r="GJ261" s="15"/>
      <c r="GK261" s="15"/>
      <c r="GL261" s="15"/>
      <c r="GM261" s="15"/>
      <c r="GN261" s="15"/>
      <c r="GO261" s="15"/>
      <c r="GP261" s="15"/>
      <c r="GQ261" s="15"/>
      <c r="GR261" s="15"/>
      <c r="GS261" s="15"/>
      <c r="GT261" s="15"/>
      <c r="GU261" s="15"/>
      <c r="GV261" s="15"/>
      <c r="GW261" s="15"/>
      <c r="GX261" s="15"/>
      <c r="GY261" s="15"/>
      <c r="GZ261" s="15"/>
      <c r="HA261" s="15"/>
      <c r="HB261" s="15"/>
      <c r="HC261" s="15"/>
      <c r="HD261" s="15"/>
      <c r="HE261" s="15"/>
      <c r="HF261" s="15"/>
      <c r="HG261" s="15"/>
      <c r="HH261" s="15"/>
      <c r="HI261" s="15"/>
      <c r="HJ261" s="15"/>
      <c r="HK261" s="15"/>
      <c r="HL261" s="15"/>
      <c r="HM261" s="15"/>
      <c r="HN261" s="15"/>
      <c r="HO261" s="15"/>
      <c r="HP261" s="15"/>
      <c r="HQ261" s="15"/>
      <c r="HR261" s="15"/>
      <c r="HS261" s="15"/>
      <c r="HT261" s="15"/>
      <c r="HU261" s="15"/>
    </row>
    <row r="262" spans="1:239" ht="15.75" customHeight="1" x14ac:dyDescent="0.3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  <c r="BD262" s="6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  <c r="CC262" s="15"/>
      <c r="CD262" s="15"/>
      <c r="CE262" s="15"/>
      <c r="CF262" s="15"/>
      <c r="CG262" s="15"/>
      <c r="CH262" s="15"/>
      <c r="CI262" s="15"/>
      <c r="CJ262" s="15"/>
      <c r="CK262" s="15"/>
      <c r="CL262" s="15"/>
      <c r="CM262" s="15"/>
      <c r="CN262" s="15"/>
      <c r="CO262" s="15"/>
      <c r="CP262" s="15"/>
      <c r="CQ262" s="15"/>
      <c r="CR262" s="15"/>
      <c r="CS262" s="15"/>
      <c r="CT262" s="15"/>
      <c r="CU262" s="15"/>
      <c r="CV262" s="15"/>
      <c r="CW262" s="15"/>
      <c r="CX262" s="15"/>
      <c r="CY262" s="15"/>
      <c r="CZ262" s="15"/>
      <c r="DA262" s="15"/>
      <c r="DB262" s="15"/>
      <c r="DC262" s="15"/>
      <c r="DD262" s="15"/>
      <c r="DE262" s="15"/>
      <c r="DF262" s="15"/>
      <c r="DG262" s="15"/>
      <c r="DH262" s="15"/>
      <c r="DI262" s="15"/>
      <c r="DJ262" s="15"/>
      <c r="DK262" s="15"/>
      <c r="DL262" s="15"/>
      <c r="DM262" s="15"/>
      <c r="DN262" s="15"/>
      <c r="DO262" s="15"/>
      <c r="DP262" s="15"/>
      <c r="DQ262" s="15"/>
      <c r="DR262" s="15"/>
      <c r="DS262" s="15"/>
      <c r="DT262" s="15"/>
      <c r="DU262" s="15"/>
      <c r="DV262" s="15"/>
      <c r="DW262" s="15"/>
      <c r="DX262" s="15"/>
      <c r="DY262" s="15"/>
      <c r="DZ262" s="15"/>
      <c r="EA262" s="15"/>
      <c r="EB262" s="15"/>
      <c r="EC262" s="15"/>
      <c r="ED262" s="15"/>
      <c r="EE262" s="15"/>
      <c r="EF262" s="15"/>
      <c r="EG262" s="15"/>
      <c r="EH262" s="15"/>
      <c r="EI262" s="15"/>
      <c r="EJ262" s="15"/>
      <c r="EK262" s="15"/>
      <c r="EL262" s="15"/>
      <c r="EM262" s="15"/>
      <c r="EN262" s="15"/>
      <c r="EO262" s="15"/>
      <c r="EP262" s="15"/>
      <c r="EQ262" s="15"/>
      <c r="ER262" s="15"/>
      <c r="ES262" s="15"/>
      <c r="ET262" s="15"/>
      <c r="EU262" s="15"/>
      <c r="EV262" s="15"/>
      <c r="EW262" s="15"/>
      <c r="EX262" s="15"/>
      <c r="EY262" s="15"/>
      <c r="EZ262" s="15"/>
      <c r="FA262" s="15"/>
      <c r="FB262" s="15"/>
      <c r="FC262" s="15"/>
      <c r="FD262" s="15"/>
      <c r="FE262" s="15"/>
      <c r="FF262" s="15"/>
      <c r="FG262" s="15"/>
      <c r="FH262" s="15"/>
      <c r="FI262" s="15"/>
      <c r="FJ262" s="15"/>
      <c r="FK262" s="15"/>
      <c r="FL262" s="15"/>
      <c r="FM262" s="15"/>
      <c r="FN262" s="15"/>
      <c r="FO262" s="15"/>
      <c r="FP262" s="15"/>
      <c r="FQ262" s="15"/>
      <c r="FR262" s="15"/>
      <c r="FS262" s="15"/>
      <c r="FT262" s="15"/>
      <c r="FU262" s="15"/>
      <c r="FV262" s="15"/>
      <c r="FW262" s="15"/>
      <c r="FX262" s="15"/>
      <c r="FY262" s="15"/>
      <c r="FZ262" s="15"/>
      <c r="GA262" s="15"/>
      <c r="GB262" s="15"/>
      <c r="GC262" s="15"/>
      <c r="GD262" s="15"/>
      <c r="GE262" s="15"/>
      <c r="GF262" s="15"/>
      <c r="GG262" s="15"/>
      <c r="GH262" s="15"/>
      <c r="GI262" s="15"/>
      <c r="GJ262" s="15"/>
      <c r="GK262" s="15"/>
      <c r="GL262" s="15"/>
      <c r="GM262" s="15"/>
      <c r="GN262" s="15"/>
      <c r="GO262" s="15"/>
      <c r="GP262" s="15"/>
      <c r="GQ262" s="15"/>
      <c r="GR262" s="15"/>
      <c r="GS262" s="15"/>
      <c r="GT262" s="15"/>
      <c r="GU262" s="15"/>
      <c r="GV262" s="15"/>
      <c r="GW262" s="15"/>
      <c r="GX262" s="15"/>
      <c r="GY262" s="15"/>
      <c r="GZ262" s="15"/>
      <c r="HA262" s="15"/>
      <c r="HB262" s="15"/>
      <c r="HC262" s="15"/>
      <c r="HD262" s="15"/>
      <c r="HE262" s="15"/>
      <c r="HF262" s="15"/>
      <c r="HG262" s="15"/>
      <c r="HH262" s="15"/>
      <c r="HI262" s="15"/>
      <c r="HJ262" s="15"/>
      <c r="HK262" s="15"/>
      <c r="HL262" s="15"/>
      <c r="HM262" s="15"/>
      <c r="HN262" s="15"/>
      <c r="HO262" s="15"/>
      <c r="HP262" s="15"/>
      <c r="HQ262" s="15"/>
      <c r="HR262" s="15"/>
      <c r="HS262" s="15"/>
      <c r="HT262" s="15"/>
      <c r="HU262" s="15"/>
    </row>
    <row r="263" spans="1:239" ht="15.75" customHeight="1" x14ac:dyDescent="0.3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  <c r="BD263" s="6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  <c r="CC263" s="15"/>
      <c r="CD263" s="15"/>
      <c r="CE263" s="15"/>
      <c r="CF263" s="15"/>
      <c r="CG263" s="15"/>
      <c r="CH263" s="15"/>
      <c r="CI263" s="15"/>
      <c r="CJ263" s="15"/>
      <c r="CK263" s="15"/>
      <c r="CL263" s="15"/>
      <c r="CM263" s="15"/>
      <c r="CN263" s="15"/>
      <c r="CO263" s="15"/>
      <c r="CP263" s="15"/>
      <c r="CQ263" s="15"/>
      <c r="CR263" s="15"/>
      <c r="CS263" s="15"/>
      <c r="CT263" s="15"/>
      <c r="CU263" s="15"/>
      <c r="CV263" s="15"/>
      <c r="CW263" s="15"/>
      <c r="CX263" s="15"/>
      <c r="CY263" s="15"/>
      <c r="CZ263" s="15"/>
      <c r="DA263" s="15"/>
      <c r="DB263" s="15"/>
      <c r="DC263" s="15"/>
      <c r="DD263" s="15"/>
      <c r="DE263" s="15"/>
      <c r="DF263" s="15"/>
      <c r="DG263" s="15"/>
      <c r="DH263" s="15"/>
      <c r="DI263" s="15"/>
      <c r="DJ263" s="15"/>
      <c r="DK263" s="15"/>
      <c r="DL263" s="15"/>
      <c r="DM263" s="15"/>
      <c r="DN263" s="15"/>
      <c r="DO263" s="15"/>
      <c r="DP263" s="15"/>
      <c r="DQ263" s="15"/>
      <c r="DR263" s="15"/>
      <c r="DS263" s="15"/>
      <c r="DT263" s="15"/>
      <c r="DU263" s="15"/>
      <c r="DV263" s="15"/>
      <c r="DW263" s="15"/>
      <c r="DX263" s="15"/>
      <c r="DY263" s="15"/>
      <c r="DZ263" s="15"/>
      <c r="EA263" s="15"/>
      <c r="EB263" s="15"/>
      <c r="EC263" s="15"/>
      <c r="ED263" s="15"/>
      <c r="EE263" s="15"/>
      <c r="EF263" s="15"/>
      <c r="EG263" s="15"/>
      <c r="EH263" s="15"/>
      <c r="EI263" s="15"/>
      <c r="EJ263" s="15"/>
      <c r="EK263" s="15"/>
      <c r="EL263" s="15"/>
      <c r="EM263" s="15"/>
      <c r="EN263" s="15"/>
      <c r="EO263" s="15"/>
      <c r="EP263" s="15"/>
      <c r="EQ263" s="15"/>
      <c r="ER263" s="15"/>
      <c r="ES263" s="15"/>
      <c r="ET263" s="15"/>
      <c r="EU263" s="15"/>
      <c r="EV263" s="15"/>
      <c r="EW263" s="15"/>
      <c r="EX263" s="15"/>
      <c r="EY263" s="15"/>
      <c r="EZ263" s="15"/>
      <c r="FA263" s="15"/>
      <c r="FB263" s="15"/>
      <c r="FC263" s="15"/>
      <c r="FD263" s="15"/>
      <c r="FE263" s="15"/>
      <c r="FF263" s="15"/>
      <c r="FG263" s="15"/>
      <c r="FH263" s="15"/>
      <c r="FI263" s="15"/>
      <c r="FJ263" s="15"/>
      <c r="FK263" s="15"/>
      <c r="FL263" s="15"/>
      <c r="FM263" s="15"/>
      <c r="FN263" s="15"/>
      <c r="FO263" s="15"/>
      <c r="FP263" s="15"/>
      <c r="FQ263" s="15"/>
      <c r="FR263" s="15"/>
      <c r="FS263" s="15"/>
      <c r="FT263" s="15"/>
      <c r="FU263" s="15"/>
      <c r="FV263" s="15"/>
      <c r="FW263" s="15"/>
      <c r="FX263" s="15"/>
      <c r="FY263" s="15"/>
      <c r="FZ263" s="15"/>
      <c r="GA263" s="15"/>
      <c r="GB263" s="15"/>
      <c r="GC263" s="15"/>
      <c r="GD263" s="15"/>
      <c r="GE263" s="15"/>
      <c r="GF263" s="15"/>
      <c r="GG263" s="15"/>
      <c r="GH263" s="15"/>
      <c r="GI263" s="15"/>
      <c r="GJ263" s="15"/>
      <c r="GK263" s="15"/>
      <c r="GL263" s="15"/>
      <c r="GM263" s="15"/>
      <c r="GN263" s="15"/>
      <c r="GO263" s="15"/>
      <c r="GP263" s="15"/>
      <c r="GQ263" s="15"/>
      <c r="GR263" s="15"/>
      <c r="GS263" s="15"/>
      <c r="GT263" s="15"/>
      <c r="GU263" s="15"/>
      <c r="GV263" s="15"/>
      <c r="GW263" s="15"/>
      <c r="GX263" s="15"/>
      <c r="GY263" s="15"/>
      <c r="GZ263" s="15"/>
      <c r="HA263" s="15"/>
      <c r="HB263" s="15"/>
      <c r="HC263" s="15"/>
      <c r="HD263" s="15"/>
      <c r="HE263" s="15"/>
      <c r="HF263" s="15"/>
      <c r="HG263" s="15"/>
      <c r="HH263" s="15"/>
      <c r="HI263" s="15"/>
      <c r="HJ263" s="15"/>
      <c r="HK263" s="15"/>
      <c r="HL263" s="15"/>
      <c r="HM263" s="15"/>
      <c r="HN263" s="15"/>
      <c r="HO263" s="15"/>
      <c r="HP263" s="15"/>
      <c r="HQ263" s="15"/>
      <c r="HR263" s="15"/>
      <c r="HS263" s="15"/>
      <c r="HT263" s="15"/>
      <c r="HU263" s="15"/>
    </row>
    <row r="264" spans="1:239" ht="15.75" customHeight="1" x14ac:dyDescent="0.3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  <c r="BD264" s="6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  <c r="CG264" s="15"/>
      <c r="CH264" s="15"/>
      <c r="CI264" s="15"/>
      <c r="CJ264" s="15"/>
      <c r="CK264" s="15"/>
      <c r="CL264" s="15"/>
      <c r="CM264" s="15"/>
      <c r="CN264" s="15"/>
      <c r="CO264" s="15"/>
      <c r="CP264" s="15"/>
      <c r="CQ264" s="15"/>
      <c r="CR264" s="15"/>
      <c r="CS264" s="15"/>
      <c r="CT264" s="15"/>
      <c r="CU264" s="15"/>
      <c r="CV264" s="15"/>
      <c r="CW264" s="15"/>
      <c r="CX264" s="15"/>
      <c r="CY264" s="15"/>
      <c r="CZ264" s="15"/>
      <c r="DA264" s="15"/>
      <c r="DB264" s="15"/>
      <c r="DC264" s="15"/>
      <c r="DD264" s="15"/>
      <c r="DE264" s="15"/>
      <c r="DF264" s="15"/>
      <c r="DG264" s="15"/>
      <c r="DH264" s="15"/>
      <c r="DI264" s="15"/>
      <c r="DJ264" s="15"/>
      <c r="DK264" s="15"/>
      <c r="DL264" s="15"/>
      <c r="DM264" s="15"/>
      <c r="DN264" s="15"/>
      <c r="DO264" s="15"/>
      <c r="DP264" s="15"/>
      <c r="DQ264" s="15"/>
      <c r="DR264" s="15"/>
      <c r="DS264" s="15"/>
      <c r="DT264" s="15"/>
      <c r="DU264" s="15"/>
      <c r="DV264" s="15"/>
      <c r="DW264" s="15"/>
      <c r="DX264" s="15"/>
      <c r="DY264" s="15"/>
      <c r="DZ264" s="15"/>
      <c r="EA264" s="15"/>
      <c r="EB264" s="15"/>
      <c r="EC264" s="15"/>
      <c r="ED264" s="15"/>
      <c r="EE264" s="15"/>
      <c r="EF264" s="15"/>
      <c r="EG264" s="15"/>
      <c r="EH264" s="15"/>
      <c r="EI264" s="15"/>
      <c r="EJ264" s="15"/>
      <c r="EK264" s="15"/>
      <c r="EL264" s="15"/>
      <c r="EM264" s="15"/>
      <c r="EN264" s="15"/>
      <c r="EO264" s="15"/>
      <c r="EP264" s="15"/>
      <c r="EQ264" s="15"/>
      <c r="ER264" s="15"/>
      <c r="ES264" s="15"/>
      <c r="ET264" s="15"/>
      <c r="EU264" s="15"/>
      <c r="EV264" s="15"/>
      <c r="EW264" s="15"/>
      <c r="EX264" s="15"/>
      <c r="EY264" s="15"/>
      <c r="EZ264" s="15"/>
      <c r="FA264" s="15"/>
      <c r="FB264" s="15"/>
      <c r="FC264" s="15"/>
      <c r="FD264" s="15"/>
      <c r="FE264" s="15"/>
      <c r="FF264" s="15"/>
      <c r="FG264" s="15"/>
      <c r="FH264" s="15"/>
      <c r="FI264" s="15"/>
      <c r="FJ264" s="15"/>
      <c r="FK264" s="15"/>
      <c r="FL264" s="15"/>
      <c r="FM264" s="15"/>
      <c r="FN264" s="15"/>
      <c r="FO264" s="15"/>
      <c r="FP264" s="15"/>
      <c r="FQ264" s="15"/>
      <c r="FR264" s="15"/>
      <c r="FS264" s="15"/>
      <c r="FT264" s="15"/>
      <c r="FU264" s="15"/>
      <c r="FV264" s="15"/>
      <c r="FW264" s="15"/>
      <c r="FX264" s="15"/>
      <c r="FY264" s="15"/>
      <c r="FZ264" s="15"/>
      <c r="GA264" s="15"/>
      <c r="GB264" s="15"/>
      <c r="GC264" s="15"/>
      <c r="GD264" s="15"/>
      <c r="GE264" s="15"/>
      <c r="GF264" s="15"/>
      <c r="GG264" s="15"/>
      <c r="GH264" s="15"/>
      <c r="GI264" s="15"/>
      <c r="GJ264" s="15"/>
      <c r="GK264" s="15"/>
      <c r="GL264" s="15"/>
      <c r="GM264" s="15"/>
      <c r="GN264" s="15"/>
      <c r="GO264" s="15"/>
      <c r="GP264" s="15"/>
      <c r="GQ264" s="15"/>
      <c r="GR264" s="15"/>
      <c r="GS264" s="15"/>
      <c r="GT264" s="15"/>
      <c r="GU264" s="15"/>
      <c r="GV264" s="15"/>
      <c r="GW264" s="15"/>
      <c r="GX264" s="15"/>
      <c r="GY264" s="15"/>
      <c r="GZ264" s="15"/>
      <c r="HA264" s="15"/>
      <c r="HB264" s="15"/>
      <c r="HC264" s="15"/>
      <c r="HD264" s="15"/>
      <c r="HE264" s="15"/>
      <c r="HF264" s="15"/>
      <c r="HG264" s="15"/>
      <c r="HH264" s="15"/>
      <c r="HI264" s="15"/>
      <c r="HJ264" s="15"/>
      <c r="HK264" s="15"/>
      <c r="HL264" s="15"/>
      <c r="HM264" s="15"/>
      <c r="HN264" s="15"/>
      <c r="HO264" s="15"/>
      <c r="HP264" s="15"/>
      <c r="HQ264" s="15"/>
      <c r="HR264" s="15"/>
      <c r="HS264" s="15"/>
      <c r="HT264" s="15"/>
      <c r="HU264" s="15"/>
    </row>
    <row r="265" spans="1:239" ht="15.75" customHeight="1" x14ac:dyDescent="0.3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  <c r="BD265" s="6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  <c r="CC265" s="15"/>
      <c r="CD265" s="15"/>
      <c r="CE265" s="15"/>
      <c r="CF265" s="15"/>
      <c r="CG265" s="15"/>
      <c r="CH265" s="15"/>
      <c r="CI265" s="15"/>
      <c r="CJ265" s="15"/>
      <c r="CK265" s="15"/>
      <c r="CL265" s="15"/>
      <c r="CM265" s="15"/>
      <c r="CN265" s="15"/>
      <c r="CO265" s="15"/>
      <c r="CP265" s="15"/>
      <c r="CQ265" s="15"/>
      <c r="CR265" s="15"/>
      <c r="CS265" s="15"/>
      <c r="CT265" s="15"/>
      <c r="CU265" s="15"/>
      <c r="CV265" s="15"/>
      <c r="CW265" s="15"/>
      <c r="CX265" s="15"/>
      <c r="CY265" s="15"/>
      <c r="CZ265" s="15"/>
      <c r="DA265" s="15"/>
      <c r="DB265" s="15"/>
      <c r="DC265" s="15"/>
      <c r="DD265" s="15"/>
      <c r="DE265" s="15"/>
      <c r="DF265" s="15"/>
      <c r="DG265" s="15"/>
      <c r="DH265" s="15"/>
      <c r="DI265" s="15"/>
      <c r="DJ265" s="15"/>
      <c r="DK265" s="15"/>
      <c r="DL265" s="15"/>
      <c r="DM265" s="15"/>
      <c r="DN265" s="15"/>
      <c r="DO265" s="15"/>
      <c r="DP265" s="15"/>
      <c r="DQ265" s="15"/>
      <c r="DR265" s="15"/>
      <c r="DS265" s="15"/>
      <c r="DT265" s="15"/>
      <c r="DU265" s="15"/>
      <c r="DV265" s="15"/>
      <c r="DW265" s="15"/>
      <c r="DX265" s="15"/>
      <c r="DY265" s="15"/>
      <c r="DZ265" s="15"/>
      <c r="EA265" s="15"/>
      <c r="EB265" s="15"/>
      <c r="EC265" s="15"/>
      <c r="ED265" s="15"/>
      <c r="EE265" s="15"/>
      <c r="EF265" s="15"/>
      <c r="EG265" s="15"/>
      <c r="EH265" s="15"/>
      <c r="EI265" s="15"/>
      <c r="EJ265" s="15"/>
      <c r="EK265" s="15"/>
      <c r="EL265" s="15"/>
      <c r="EM265" s="15"/>
      <c r="EN265" s="15"/>
      <c r="EO265" s="15"/>
      <c r="EP265" s="15"/>
      <c r="EQ265" s="15"/>
      <c r="ER265" s="15"/>
      <c r="ES265" s="15"/>
      <c r="ET265" s="15"/>
      <c r="EU265" s="15"/>
      <c r="EV265" s="15"/>
      <c r="EW265" s="15"/>
      <c r="EX265" s="15"/>
      <c r="EY265" s="15"/>
      <c r="EZ265" s="15"/>
      <c r="FA265" s="15"/>
      <c r="FB265" s="15"/>
      <c r="FC265" s="15"/>
      <c r="FD265" s="15"/>
      <c r="FE265" s="15"/>
      <c r="FF265" s="15"/>
      <c r="FG265" s="15"/>
      <c r="FH265" s="15"/>
      <c r="FI265" s="15"/>
      <c r="FJ265" s="15"/>
      <c r="FK265" s="15"/>
      <c r="FL265" s="15"/>
      <c r="FM265" s="15"/>
      <c r="FN265" s="15"/>
      <c r="FO265" s="15"/>
      <c r="FP265" s="15"/>
      <c r="FQ265" s="15"/>
      <c r="FR265" s="15"/>
      <c r="FS265" s="15"/>
      <c r="FT265" s="15"/>
      <c r="FU265" s="15"/>
      <c r="FV265" s="15"/>
      <c r="FW265" s="15"/>
      <c r="FX265" s="15"/>
      <c r="FY265" s="15"/>
      <c r="FZ265" s="15"/>
      <c r="GA265" s="15"/>
      <c r="GB265" s="15"/>
      <c r="GC265" s="15"/>
      <c r="GD265" s="15"/>
      <c r="GE265" s="15"/>
      <c r="GF265" s="15"/>
      <c r="GG265" s="15"/>
      <c r="GH265" s="15"/>
      <c r="GI265" s="15"/>
      <c r="GJ265" s="15"/>
      <c r="GK265" s="15"/>
      <c r="GL265" s="15"/>
      <c r="GM265" s="15"/>
      <c r="GN265" s="15"/>
      <c r="GO265" s="15"/>
      <c r="GP265" s="15"/>
      <c r="GQ265" s="15"/>
      <c r="GR265" s="15"/>
      <c r="GS265" s="15"/>
      <c r="GT265" s="15"/>
      <c r="GU265" s="15"/>
      <c r="GV265" s="15"/>
      <c r="GW265" s="15"/>
      <c r="GX265" s="15"/>
      <c r="GY265" s="15"/>
      <c r="GZ265" s="15"/>
      <c r="HA265" s="15"/>
      <c r="HB265" s="15"/>
      <c r="HC265" s="15"/>
      <c r="HD265" s="15"/>
      <c r="HE265" s="15"/>
      <c r="HF265" s="15"/>
      <c r="HG265" s="15"/>
      <c r="HH265" s="15"/>
      <c r="HI265" s="15"/>
      <c r="HJ265" s="15"/>
      <c r="HK265" s="15"/>
      <c r="HL265" s="15"/>
      <c r="HM265" s="15"/>
      <c r="HN265" s="15"/>
      <c r="HO265" s="15"/>
      <c r="HP265" s="15"/>
      <c r="HQ265" s="15"/>
      <c r="HR265" s="15"/>
      <c r="HS265" s="15"/>
      <c r="HT265" s="15"/>
      <c r="HU265" s="15"/>
    </row>
    <row r="266" spans="1:239" ht="15.75" customHeight="1" x14ac:dyDescent="0.3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  <c r="BD266" s="6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  <c r="CC266" s="15"/>
      <c r="CD266" s="15"/>
      <c r="CE266" s="15"/>
      <c r="CF266" s="15"/>
      <c r="CG266" s="15"/>
      <c r="CH266" s="15"/>
      <c r="CI266" s="15"/>
      <c r="CJ266" s="15"/>
      <c r="CK266" s="15"/>
      <c r="CL266" s="15"/>
      <c r="CM266" s="15"/>
      <c r="CN266" s="15"/>
      <c r="CO266" s="15"/>
      <c r="CP266" s="15"/>
      <c r="CQ266" s="15"/>
      <c r="CR266" s="15"/>
      <c r="CS266" s="15"/>
      <c r="CT266" s="15"/>
      <c r="CU266" s="15"/>
      <c r="CV266" s="15"/>
      <c r="CW266" s="15"/>
      <c r="CX266" s="15"/>
      <c r="CY266" s="15"/>
      <c r="CZ266" s="15"/>
      <c r="DA266" s="15"/>
      <c r="DB266" s="15"/>
      <c r="DC266" s="15"/>
      <c r="DD266" s="15"/>
      <c r="DE266" s="15"/>
      <c r="DF266" s="15"/>
      <c r="DG266" s="15"/>
      <c r="DH266" s="15"/>
      <c r="DI266" s="15"/>
      <c r="DJ266" s="15"/>
      <c r="DK266" s="15"/>
      <c r="DL266" s="15"/>
      <c r="DM266" s="15"/>
      <c r="DN266" s="15"/>
      <c r="DO266" s="15"/>
      <c r="DP266" s="15"/>
      <c r="DQ266" s="15"/>
      <c r="DR266" s="15"/>
      <c r="DS266" s="15"/>
      <c r="DT266" s="15"/>
      <c r="DU266" s="15"/>
      <c r="DV266" s="15"/>
      <c r="DW266" s="15"/>
      <c r="DX266" s="15"/>
      <c r="DY266" s="15"/>
      <c r="DZ266" s="15"/>
      <c r="EA266" s="15"/>
      <c r="EB266" s="15"/>
      <c r="EC266" s="15"/>
      <c r="ED266" s="15"/>
      <c r="EE266" s="15"/>
      <c r="EF266" s="15"/>
      <c r="EG266" s="15"/>
      <c r="EH266" s="15"/>
      <c r="EI266" s="15"/>
      <c r="EJ266" s="15"/>
      <c r="EK266" s="15"/>
      <c r="EL266" s="15"/>
      <c r="EM266" s="15"/>
      <c r="EN266" s="15"/>
      <c r="EO266" s="15"/>
      <c r="EP266" s="15"/>
      <c r="EQ266" s="15"/>
      <c r="ER266" s="15"/>
      <c r="ES266" s="15"/>
      <c r="ET266" s="15"/>
      <c r="EU266" s="15"/>
      <c r="EV266" s="15"/>
      <c r="EW266" s="15"/>
      <c r="EX266" s="15"/>
      <c r="EY266" s="15"/>
      <c r="EZ266" s="15"/>
      <c r="FA266" s="15"/>
      <c r="FB266" s="15"/>
      <c r="FC266" s="15"/>
      <c r="FD266" s="15"/>
      <c r="FE266" s="15"/>
      <c r="FF266" s="15"/>
      <c r="FG266" s="15"/>
      <c r="FH266" s="15"/>
      <c r="FI266" s="15"/>
      <c r="FJ266" s="15"/>
      <c r="FK266" s="15"/>
      <c r="FL266" s="15"/>
      <c r="FM266" s="15"/>
      <c r="FN266" s="15"/>
      <c r="FO266" s="15"/>
      <c r="FP266" s="15"/>
      <c r="FQ266" s="15"/>
      <c r="FR266" s="15"/>
      <c r="FS266" s="15"/>
      <c r="FT266" s="15"/>
      <c r="FU266" s="15"/>
      <c r="FV266" s="15"/>
      <c r="FW266" s="15"/>
      <c r="FX266" s="15"/>
      <c r="FY266" s="15"/>
      <c r="FZ266" s="15"/>
      <c r="GA266" s="15"/>
      <c r="GB266" s="15"/>
      <c r="GC266" s="15"/>
      <c r="GD266" s="15"/>
      <c r="GE266" s="15"/>
      <c r="GF266" s="15"/>
      <c r="GG266" s="15"/>
      <c r="GH266" s="15"/>
      <c r="GI266" s="15"/>
      <c r="GJ266" s="15"/>
      <c r="GK266" s="15"/>
      <c r="GL266" s="15"/>
      <c r="GM266" s="15"/>
      <c r="GN266" s="15"/>
      <c r="GO266" s="15"/>
      <c r="GP266" s="15"/>
      <c r="GQ266" s="15"/>
      <c r="GR266" s="15"/>
      <c r="GS266" s="15"/>
      <c r="GT266" s="15"/>
      <c r="GU266" s="15"/>
      <c r="GV266" s="15"/>
      <c r="GW266" s="15"/>
      <c r="GX266" s="15"/>
      <c r="GY266" s="15"/>
      <c r="GZ266" s="15"/>
      <c r="HA266" s="15"/>
      <c r="HB266" s="15"/>
      <c r="HC266" s="15"/>
      <c r="HD266" s="15"/>
      <c r="HE266" s="15"/>
      <c r="HF266" s="15"/>
      <c r="HG266" s="15"/>
      <c r="HH266" s="15"/>
      <c r="HI266" s="15"/>
      <c r="HJ266" s="15"/>
      <c r="HK266" s="15"/>
      <c r="HL266" s="15"/>
      <c r="HM266" s="15"/>
      <c r="HN266" s="15"/>
      <c r="HO266" s="15"/>
      <c r="HP266" s="15"/>
      <c r="HQ266" s="15"/>
      <c r="HR266" s="15"/>
      <c r="HS266" s="15"/>
      <c r="HT266" s="15"/>
      <c r="HU266" s="15"/>
    </row>
    <row r="267" spans="1:239" ht="15.75" customHeight="1" x14ac:dyDescent="0.3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  <c r="BD267" s="6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  <c r="CC267" s="15"/>
      <c r="CD267" s="15"/>
      <c r="CE267" s="15"/>
      <c r="CF267" s="15"/>
      <c r="CG267" s="15"/>
      <c r="CH267" s="15"/>
      <c r="CI267" s="15"/>
      <c r="CJ267" s="15"/>
      <c r="CK267" s="15"/>
      <c r="CL267" s="15"/>
      <c r="CM267" s="15"/>
      <c r="CN267" s="15"/>
      <c r="CO267" s="15"/>
      <c r="CP267" s="15"/>
      <c r="CQ267" s="15"/>
      <c r="CR267" s="15"/>
      <c r="CS267" s="15"/>
      <c r="CT267" s="15"/>
      <c r="CU267" s="15"/>
      <c r="CV267" s="15"/>
      <c r="CW267" s="15"/>
      <c r="CX267" s="15"/>
      <c r="CY267" s="15"/>
      <c r="CZ267" s="15"/>
      <c r="DA267" s="15"/>
      <c r="DB267" s="15"/>
      <c r="DC267" s="15"/>
      <c r="DD267" s="15"/>
      <c r="DE267" s="15"/>
      <c r="DF267" s="15"/>
      <c r="DG267" s="15"/>
      <c r="DH267" s="15"/>
      <c r="DI267" s="15"/>
      <c r="DJ267" s="15"/>
      <c r="DK267" s="15"/>
      <c r="DL267" s="15"/>
      <c r="DM267" s="15"/>
      <c r="DN267" s="15"/>
      <c r="DO267" s="15"/>
      <c r="DP267" s="15"/>
      <c r="DQ267" s="15"/>
      <c r="DR267" s="15"/>
      <c r="DS267" s="15"/>
      <c r="DT267" s="15"/>
      <c r="DU267" s="15"/>
      <c r="DV267" s="15"/>
      <c r="DW267" s="15"/>
      <c r="DX267" s="15"/>
      <c r="DY267" s="15"/>
      <c r="DZ267" s="15"/>
      <c r="EA267" s="15"/>
      <c r="EB267" s="15"/>
      <c r="EC267" s="15"/>
      <c r="ED267" s="15"/>
      <c r="EE267" s="15"/>
      <c r="EF267" s="15"/>
      <c r="EG267" s="15"/>
      <c r="EH267" s="15"/>
      <c r="EI267" s="15"/>
      <c r="EJ267" s="15"/>
      <c r="EK267" s="15"/>
      <c r="EL267" s="15"/>
      <c r="EM267" s="15"/>
      <c r="EN267" s="15"/>
      <c r="EO267" s="15"/>
      <c r="EP267" s="15"/>
      <c r="EQ267" s="15"/>
      <c r="ER267" s="15"/>
      <c r="ES267" s="15"/>
      <c r="ET267" s="15"/>
      <c r="EU267" s="15"/>
      <c r="EV267" s="15"/>
      <c r="EW267" s="15"/>
      <c r="EX267" s="15"/>
      <c r="EY267" s="15"/>
      <c r="EZ267" s="15"/>
      <c r="FA267" s="15"/>
      <c r="FB267" s="15"/>
      <c r="FC267" s="15"/>
      <c r="FD267" s="15"/>
      <c r="FE267" s="15"/>
      <c r="FF267" s="15"/>
      <c r="FG267" s="15"/>
      <c r="FH267" s="15"/>
      <c r="FI267" s="15"/>
      <c r="FJ267" s="15"/>
      <c r="FK267" s="15"/>
      <c r="FL267" s="15"/>
      <c r="FM267" s="15"/>
      <c r="FN267" s="15"/>
      <c r="FO267" s="15"/>
      <c r="FP267" s="15"/>
      <c r="FQ267" s="15"/>
      <c r="FR267" s="15"/>
      <c r="FS267" s="15"/>
      <c r="FT267" s="15"/>
      <c r="FU267" s="15"/>
      <c r="FV267" s="15"/>
      <c r="FW267" s="15"/>
      <c r="FX267" s="15"/>
      <c r="FY267" s="15"/>
      <c r="FZ267" s="15"/>
      <c r="GA267" s="15"/>
      <c r="GB267" s="15"/>
      <c r="GC267" s="15"/>
      <c r="GD267" s="15"/>
      <c r="GE267" s="15"/>
      <c r="GF267" s="15"/>
      <c r="GG267" s="15"/>
      <c r="GH267" s="15"/>
      <c r="GI267" s="15"/>
      <c r="GJ267" s="15"/>
      <c r="GK267" s="15"/>
      <c r="GL267" s="15"/>
      <c r="GM267" s="15"/>
      <c r="GN267" s="15"/>
      <c r="GO267" s="15"/>
      <c r="GP267" s="15"/>
      <c r="GQ267" s="15"/>
      <c r="GR267" s="15"/>
      <c r="GS267" s="15"/>
      <c r="GT267" s="15"/>
      <c r="GU267" s="15"/>
      <c r="GV267" s="15"/>
      <c r="GW267" s="15"/>
      <c r="GX267" s="15"/>
      <c r="GY267" s="15"/>
      <c r="GZ267" s="15"/>
      <c r="HA267" s="15"/>
      <c r="HB267" s="15"/>
      <c r="HC267" s="15"/>
      <c r="HD267" s="15"/>
      <c r="HE267" s="15"/>
      <c r="HF267" s="15"/>
      <c r="HG267" s="15"/>
      <c r="HH267" s="15"/>
      <c r="HI267" s="15"/>
      <c r="HJ267" s="15"/>
      <c r="HK267" s="15"/>
      <c r="HL267" s="15"/>
      <c r="HM267" s="15"/>
      <c r="HN267" s="15"/>
      <c r="HO267" s="15"/>
      <c r="HP267" s="15"/>
      <c r="HQ267" s="15"/>
      <c r="HR267" s="15"/>
      <c r="HS267" s="15"/>
      <c r="HT267" s="15"/>
      <c r="HU267" s="15"/>
    </row>
    <row r="268" spans="1:239" ht="15.75" customHeight="1" x14ac:dyDescent="0.3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6"/>
      <c r="AM268" s="6"/>
      <c r="AN268" s="6"/>
      <c r="AO268" s="15"/>
      <c r="AP268" s="15"/>
      <c r="AQ268" s="15"/>
      <c r="AR268" s="15"/>
      <c r="AS268" s="15"/>
      <c r="AT268" s="15"/>
      <c r="AU268" s="15"/>
      <c r="AV268" s="15"/>
      <c r="AW268" s="15"/>
      <c r="AX268" s="6"/>
      <c r="AY268" s="6"/>
      <c r="AZ268" s="6"/>
      <c r="BA268" s="6"/>
      <c r="BB268" s="6"/>
      <c r="BC268" s="6"/>
      <c r="BD268" s="6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  <c r="CC268" s="15"/>
      <c r="CD268" s="15"/>
      <c r="CE268" s="15"/>
      <c r="CF268" s="15"/>
      <c r="CG268" s="15"/>
      <c r="CH268" s="15"/>
      <c r="CI268" s="15"/>
      <c r="CJ268" s="15"/>
      <c r="CK268" s="15"/>
      <c r="CL268" s="15"/>
      <c r="CM268" s="15"/>
      <c r="CN268" s="15"/>
      <c r="CO268" s="15"/>
      <c r="CP268" s="15"/>
      <c r="CQ268" s="15"/>
      <c r="CR268" s="15"/>
      <c r="CS268" s="15"/>
      <c r="CT268" s="15"/>
      <c r="CU268" s="15"/>
      <c r="CV268" s="15"/>
      <c r="CW268" s="15"/>
      <c r="CX268" s="15"/>
      <c r="CY268" s="15"/>
      <c r="CZ268" s="15"/>
      <c r="DA268" s="15"/>
      <c r="DB268" s="15"/>
      <c r="DC268" s="15"/>
      <c r="DD268" s="15"/>
      <c r="DE268" s="15"/>
      <c r="DF268" s="15"/>
      <c r="DG268" s="15"/>
      <c r="DH268" s="15"/>
      <c r="DI268" s="15"/>
      <c r="DJ268" s="15"/>
      <c r="DK268" s="15"/>
      <c r="DL268" s="15"/>
      <c r="DM268" s="15"/>
      <c r="DN268" s="15"/>
      <c r="DO268" s="15"/>
      <c r="DP268" s="15"/>
      <c r="DQ268" s="15"/>
      <c r="DR268" s="15"/>
      <c r="DS268" s="15"/>
      <c r="DT268" s="15"/>
      <c r="DU268" s="15"/>
      <c r="DV268" s="15"/>
      <c r="DW268" s="15"/>
      <c r="DX268" s="15"/>
      <c r="DY268" s="15"/>
      <c r="DZ268" s="15"/>
      <c r="EA268" s="15"/>
      <c r="EB268" s="15"/>
      <c r="EC268" s="15"/>
      <c r="ED268" s="15"/>
      <c r="EE268" s="15"/>
      <c r="EF268" s="15"/>
      <c r="EG268" s="15"/>
      <c r="EH268" s="15"/>
      <c r="EI268" s="15"/>
      <c r="EJ268" s="15"/>
      <c r="EK268" s="15"/>
      <c r="EL268" s="15"/>
      <c r="EM268" s="15"/>
      <c r="EN268" s="15"/>
      <c r="EO268" s="15"/>
      <c r="EP268" s="15"/>
      <c r="EQ268" s="15"/>
      <c r="ER268" s="15"/>
      <c r="ES268" s="15"/>
      <c r="ET268" s="15"/>
      <c r="EU268" s="15"/>
      <c r="EV268" s="15"/>
      <c r="EW268" s="15"/>
      <c r="EX268" s="15"/>
      <c r="EY268" s="15"/>
      <c r="EZ268" s="15"/>
      <c r="FA268" s="15"/>
      <c r="FB268" s="15"/>
      <c r="FC268" s="15"/>
      <c r="FD268" s="15"/>
      <c r="FE268" s="15"/>
      <c r="FF268" s="15"/>
      <c r="FG268" s="15"/>
      <c r="FH268" s="15"/>
      <c r="FI268" s="15"/>
      <c r="FJ268" s="15"/>
      <c r="FK268" s="15"/>
      <c r="FL268" s="15"/>
      <c r="FM268" s="15"/>
      <c r="FN268" s="15"/>
      <c r="FO268" s="15"/>
      <c r="FP268" s="15"/>
      <c r="FQ268" s="15"/>
      <c r="FR268" s="15"/>
      <c r="FS268" s="15"/>
      <c r="FT268" s="15"/>
      <c r="FU268" s="15"/>
      <c r="FV268" s="15"/>
      <c r="FW268" s="15"/>
      <c r="FX268" s="15"/>
      <c r="FY268" s="15"/>
      <c r="FZ268" s="15"/>
      <c r="GA268" s="15"/>
      <c r="GB268" s="15"/>
      <c r="GC268" s="15"/>
      <c r="GD268" s="15"/>
      <c r="GE268" s="15"/>
      <c r="GF268" s="15"/>
      <c r="GG268" s="15"/>
      <c r="GH268" s="15"/>
      <c r="GI268" s="15"/>
      <c r="GJ268" s="15"/>
      <c r="GK268" s="15"/>
      <c r="GL268" s="15"/>
      <c r="GM268" s="15"/>
      <c r="GN268" s="15"/>
      <c r="GO268" s="15"/>
      <c r="GP268" s="15"/>
      <c r="GQ268" s="15"/>
      <c r="GR268" s="15"/>
      <c r="GS268" s="15"/>
      <c r="GT268" s="15"/>
      <c r="GU268" s="15"/>
      <c r="GV268" s="15"/>
      <c r="GW268" s="15"/>
      <c r="GX268" s="15"/>
      <c r="GY268" s="15"/>
      <c r="GZ268" s="15"/>
      <c r="HA268" s="15"/>
      <c r="HB268" s="15"/>
      <c r="HC268" s="15"/>
      <c r="HD268" s="15"/>
      <c r="HE268" s="15"/>
      <c r="HF268" s="15"/>
      <c r="HG268" s="15"/>
      <c r="HH268" s="15"/>
      <c r="HI268" s="15"/>
      <c r="HJ268" s="15"/>
      <c r="HK268" s="15"/>
      <c r="HL268" s="15"/>
      <c r="HM268" s="15"/>
      <c r="HN268" s="15"/>
      <c r="HO268" s="15"/>
      <c r="HP268" s="15"/>
      <c r="HQ268" s="15"/>
      <c r="HR268" s="15"/>
      <c r="HS268" s="15"/>
      <c r="HT268" s="15"/>
      <c r="HU268" s="15"/>
    </row>
    <row r="269" spans="1:239" ht="15.75" customHeight="1" x14ac:dyDescent="0.3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6"/>
      <c r="AM269" s="6"/>
      <c r="AN269" s="6"/>
      <c r="AO269" s="98"/>
      <c r="AP269" s="98"/>
      <c r="AQ269" s="98"/>
      <c r="AR269" s="98"/>
      <c r="AS269" s="98"/>
      <c r="AT269" s="98"/>
      <c r="AU269" s="98"/>
      <c r="AV269" s="98"/>
      <c r="AW269" s="98"/>
      <c r="AX269" s="6"/>
      <c r="AY269" s="6"/>
      <c r="AZ269" s="6"/>
      <c r="BA269" s="6"/>
      <c r="BB269" s="6"/>
      <c r="BC269" s="6"/>
      <c r="BD269" s="6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  <c r="CC269" s="15"/>
      <c r="CD269" s="15"/>
      <c r="CE269" s="15"/>
      <c r="CF269" s="15"/>
      <c r="CG269" s="15"/>
      <c r="CH269" s="15"/>
      <c r="CI269" s="15"/>
      <c r="CJ269" s="15"/>
      <c r="CK269" s="15"/>
      <c r="CL269" s="15"/>
      <c r="CM269" s="15"/>
      <c r="CN269" s="15"/>
      <c r="CO269" s="15"/>
      <c r="CP269" s="15"/>
      <c r="CQ269" s="15"/>
      <c r="CR269" s="15"/>
      <c r="CS269" s="15"/>
      <c r="CT269" s="15"/>
      <c r="CU269" s="15"/>
      <c r="CV269" s="15"/>
      <c r="CW269" s="15"/>
      <c r="CX269" s="15"/>
      <c r="CY269" s="15"/>
      <c r="CZ269" s="15"/>
      <c r="DA269" s="15"/>
      <c r="DB269" s="15"/>
      <c r="DC269" s="15"/>
      <c r="DD269" s="15"/>
      <c r="DE269" s="15"/>
      <c r="DF269" s="15"/>
      <c r="DG269" s="15"/>
      <c r="DH269" s="15"/>
      <c r="DI269" s="15"/>
      <c r="DJ269" s="15"/>
      <c r="DK269" s="15"/>
      <c r="DL269" s="15"/>
      <c r="DM269" s="15"/>
      <c r="DN269" s="15"/>
      <c r="DO269" s="15"/>
      <c r="DP269" s="15"/>
      <c r="DQ269" s="15"/>
      <c r="DR269" s="15"/>
      <c r="DS269" s="15"/>
      <c r="DT269" s="15"/>
      <c r="DU269" s="15"/>
      <c r="DV269" s="15"/>
      <c r="DW269" s="15"/>
      <c r="DX269" s="15"/>
      <c r="DY269" s="15"/>
      <c r="DZ269" s="15"/>
      <c r="EA269" s="15"/>
      <c r="EB269" s="15"/>
      <c r="EC269" s="15"/>
      <c r="ED269" s="15"/>
      <c r="EE269" s="15"/>
      <c r="EF269" s="15"/>
      <c r="EG269" s="15"/>
      <c r="EH269" s="15"/>
      <c r="EI269" s="15"/>
      <c r="EJ269" s="15"/>
      <c r="EK269" s="15"/>
      <c r="EL269" s="15"/>
      <c r="EM269" s="15"/>
      <c r="EN269" s="15"/>
      <c r="EO269" s="15"/>
      <c r="EP269" s="15"/>
      <c r="EQ269" s="15"/>
      <c r="ER269" s="15"/>
      <c r="ES269" s="15"/>
      <c r="ET269" s="15"/>
      <c r="EU269" s="15"/>
      <c r="EV269" s="15"/>
      <c r="EW269" s="15"/>
      <c r="EX269" s="15"/>
      <c r="EY269" s="15"/>
      <c r="EZ269" s="15"/>
      <c r="FA269" s="15"/>
      <c r="FB269" s="15"/>
      <c r="FC269" s="15"/>
      <c r="FD269" s="15"/>
      <c r="FE269" s="15"/>
      <c r="FF269" s="15"/>
      <c r="FG269" s="15"/>
      <c r="FH269" s="15"/>
      <c r="FI269" s="15"/>
      <c r="FJ269" s="15"/>
      <c r="FK269" s="15"/>
      <c r="FL269" s="15"/>
      <c r="FM269" s="15"/>
      <c r="FN269" s="15"/>
      <c r="FO269" s="15"/>
      <c r="FP269" s="15"/>
      <c r="FQ269" s="15"/>
      <c r="FR269" s="15"/>
      <c r="FS269" s="15"/>
      <c r="FT269" s="15"/>
      <c r="FU269" s="15"/>
      <c r="FV269" s="15"/>
      <c r="FW269" s="15"/>
      <c r="FX269" s="15"/>
      <c r="FY269" s="15"/>
      <c r="FZ269" s="15"/>
      <c r="GA269" s="15"/>
      <c r="GB269" s="15"/>
      <c r="GC269" s="15"/>
      <c r="GD269" s="15"/>
      <c r="GE269" s="15"/>
      <c r="GF269" s="15"/>
      <c r="GG269" s="15"/>
      <c r="GH269" s="15"/>
      <c r="GI269" s="15"/>
      <c r="GJ269" s="15"/>
      <c r="GK269" s="15"/>
      <c r="GL269" s="15"/>
      <c r="GM269" s="15"/>
      <c r="GN269" s="15"/>
      <c r="GO269" s="15"/>
      <c r="GP269" s="15"/>
      <c r="GQ269" s="15"/>
      <c r="GR269" s="15"/>
      <c r="GS269" s="15"/>
      <c r="GT269" s="15"/>
      <c r="GU269" s="15"/>
      <c r="GV269" s="15"/>
      <c r="GW269" s="15"/>
      <c r="GX269" s="15"/>
      <c r="GY269" s="15"/>
      <c r="GZ269" s="15"/>
      <c r="HA269" s="15"/>
      <c r="HB269" s="15"/>
      <c r="HC269" s="15"/>
      <c r="HD269" s="15"/>
      <c r="HE269" s="15"/>
      <c r="HF269" s="15"/>
      <c r="HG269" s="15"/>
      <c r="HH269" s="15"/>
      <c r="HI269" s="15"/>
      <c r="HJ269" s="15"/>
      <c r="HK269" s="15"/>
      <c r="HL269" s="15"/>
      <c r="HM269" s="15"/>
      <c r="HN269" s="15"/>
      <c r="HO269" s="15"/>
      <c r="HP269" s="15"/>
      <c r="HQ269" s="15"/>
      <c r="HR269" s="15"/>
      <c r="HS269" s="15"/>
      <c r="HT269" s="15"/>
      <c r="HU269" s="15"/>
      <c r="HV269" s="92"/>
      <c r="HW269" s="92"/>
      <c r="HX269" s="92"/>
      <c r="HY269" s="92"/>
      <c r="HZ269" s="92"/>
      <c r="IA269" s="92"/>
      <c r="IB269" s="92"/>
      <c r="IC269" s="92"/>
      <c r="ID269" s="92"/>
      <c r="IE269" s="92"/>
    </row>
    <row r="270" spans="1:239" ht="15.75" customHeight="1" x14ac:dyDescent="0.3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  <c r="BD270" s="6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/>
      <c r="CC270" s="15"/>
      <c r="CD270" s="15"/>
      <c r="CE270" s="15"/>
      <c r="CF270" s="15"/>
      <c r="CG270" s="15"/>
      <c r="CH270" s="15"/>
      <c r="CI270" s="15"/>
      <c r="CJ270" s="15"/>
      <c r="CK270" s="15"/>
      <c r="CL270" s="15"/>
      <c r="CM270" s="15"/>
      <c r="CN270" s="15"/>
      <c r="CO270" s="15"/>
      <c r="CP270" s="15"/>
      <c r="CQ270" s="15"/>
      <c r="CR270" s="15"/>
      <c r="CS270" s="15"/>
      <c r="CT270" s="15"/>
      <c r="CU270" s="15"/>
      <c r="CV270" s="15"/>
      <c r="CW270" s="15"/>
      <c r="CX270" s="15"/>
      <c r="CY270" s="15"/>
      <c r="CZ270" s="15"/>
      <c r="DA270" s="15"/>
      <c r="DB270" s="15"/>
      <c r="DC270" s="15"/>
      <c r="DD270" s="15"/>
      <c r="DE270" s="15"/>
      <c r="DF270" s="15"/>
      <c r="DG270" s="15"/>
      <c r="DH270" s="15"/>
      <c r="DI270" s="15"/>
      <c r="DJ270" s="15"/>
      <c r="DK270" s="15"/>
      <c r="DL270" s="15"/>
      <c r="DM270" s="15"/>
      <c r="DN270" s="15"/>
      <c r="DO270" s="15"/>
      <c r="DP270" s="15"/>
      <c r="DQ270" s="15"/>
      <c r="DR270" s="15"/>
      <c r="DS270" s="15"/>
      <c r="DT270" s="15"/>
      <c r="DU270" s="15"/>
      <c r="DV270" s="15"/>
      <c r="DW270" s="15"/>
      <c r="DX270" s="15"/>
      <c r="DY270" s="15"/>
      <c r="DZ270" s="15"/>
      <c r="EA270" s="15"/>
      <c r="EB270" s="15"/>
      <c r="EC270" s="15"/>
      <c r="ED270" s="15"/>
      <c r="EE270" s="15"/>
      <c r="EF270" s="15"/>
      <c r="EG270" s="15"/>
      <c r="EH270" s="15"/>
      <c r="EI270" s="15"/>
      <c r="EJ270" s="15"/>
      <c r="EK270" s="15"/>
      <c r="EL270" s="15"/>
      <c r="EM270" s="15"/>
      <c r="EN270" s="15"/>
      <c r="EO270" s="15"/>
      <c r="EP270" s="15"/>
      <c r="EQ270" s="15"/>
      <c r="ER270" s="15"/>
      <c r="ES270" s="15"/>
      <c r="ET270" s="15"/>
      <c r="EU270" s="15"/>
      <c r="EV270" s="15"/>
      <c r="EW270" s="15"/>
      <c r="EX270" s="15"/>
      <c r="EY270" s="15"/>
      <c r="EZ270" s="15"/>
      <c r="FA270" s="15"/>
      <c r="FB270" s="15"/>
      <c r="FC270" s="15"/>
      <c r="FD270" s="15"/>
      <c r="FE270" s="15"/>
      <c r="FF270" s="15"/>
      <c r="FG270" s="15"/>
      <c r="FH270" s="15"/>
      <c r="FI270" s="15"/>
      <c r="FJ270" s="15"/>
      <c r="FK270" s="15"/>
      <c r="FL270" s="15"/>
      <c r="FM270" s="15"/>
      <c r="FN270" s="15"/>
      <c r="FO270" s="15"/>
      <c r="FP270" s="15"/>
      <c r="FQ270" s="15"/>
      <c r="FR270" s="15"/>
      <c r="FS270" s="15"/>
      <c r="FT270" s="15"/>
      <c r="FU270" s="15"/>
      <c r="FV270" s="15"/>
      <c r="FW270" s="15"/>
      <c r="FX270" s="15"/>
      <c r="FY270" s="15"/>
      <c r="FZ270" s="15"/>
      <c r="GA270" s="15"/>
      <c r="GB270" s="15"/>
      <c r="GC270" s="15"/>
      <c r="GD270" s="15"/>
      <c r="GE270" s="15"/>
      <c r="GF270" s="15"/>
      <c r="GG270" s="15"/>
      <c r="GH270" s="15"/>
      <c r="GI270" s="15"/>
      <c r="GJ270" s="15"/>
      <c r="GK270" s="15"/>
      <c r="GL270" s="15"/>
      <c r="GM270" s="15"/>
      <c r="GN270" s="15"/>
      <c r="GO270" s="15"/>
      <c r="GP270" s="15"/>
      <c r="GQ270" s="15"/>
      <c r="GR270" s="15"/>
      <c r="GS270" s="15"/>
      <c r="GT270" s="15"/>
      <c r="GU270" s="15"/>
      <c r="GV270" s="15"/>
      <c r="GW270" s="15"/>
      <c r="GX270" s="15"/>
      <c r="GY270" s="15"/>
      <c r="GZ270" s="15"/>
      <c r="HA270" s="15"/>
      <c r="HB270" s="15"/>
      <c r="HC270" s="15"/>
      <c r="HD270" s="15"/>
      <c r="HE270" s="15"/>
      <c r="HF270" s="15"/>
      <c r="HG270" s="15"/>
      <c r="HH270" s="15"/>
      <c r="HI270" s="15"/>
      <c r="HJ270" s="15"/>
      <c r="HK270" s="15"/>
      <c r="HL270" s="15"/>
      <c r="HM270" s="15"/>
      <c r="HN270" s="15"/>
      <c r="HO270" s="15"/>
      <c r="HP270" s="15"/>
      <c r="HQ270" s="15"/>
      <c r="HR270" s="15"/>
      <c r="HS270" s="15"/>
      <c r="HT270" s="15"/>
      <c r="HU270" s="15"/>
    </row>
    <row r="271" spans="1:239" ht="15.75" customHeight="1" x14ac:dyDescent="0.3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  <c r="BD271" s="6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  <c r="CC271" s="15"/>
      <c r="CD271" s="15"/>
      <c r="CE271" s="15"/>
      <c r="CF271" s="15"/>
      <c r="CG271" s="15"/>
      <c r="CH271" s="15"/>
      <c r="CI271" s="15"/>
      <c r="CJ271" s="15"/>
      <c r="CK271" s="15"/>
      <c r="CL271" s="15"/>
      <c r="CM271" s="15"/>
      <c r="CN271" s="15"/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  <c r="CZ271" s="15"/>
      <c r="DA271" s="15"/>
      <c r="DB271" s="15"/>
      <c r="DC271" s="15"/>
      <c r="DD271" s="15"/>
      <c r="DE271" s="15"/>
      <c r="DF271" s="15"/>
      <c r="DG271" s="15"/>
      <c r="DH271" s="15"/>
      <c r="DI271" s="15"/>
      <c r="DJ271" s="15"/>
      <c r="DK271" s="15"/>
      <c r="DL271" s="15"/>
      <c r="DM271" s="15"/>
      <c r="DN271" s="15"/>
      <c r="DO271" s="15"/>
      <c r="DP271" s="15"/>
      <c r="DQ271" s="15"/>
      <c r="DR271" s="15"/>
      <c r="DS271" s="15"/>
      <c r="DT271" s="15"/>
      <c r="DU271" s="15"/>
      <c r="DV271" s="15"/>
      <c r="DW271" s="15"/>
      <c r="DX271" s="15"/>
      <c r="DY271" s="15"/>
      <c r="DZ271" s="15"/>
      <c r="EA271" s="15"/>
      <c r="EB271" s="15"/>
      <c r="EC271" s="15"/>
      <c r="ED271" s="15"/>
      <c r="EE271" s="15"/>
      <c r="EF271" s="15"/>
      <c r="EG271" s="15"/>
      <c r="EH271" s="15"/>
      <c r="EI271" s="15"/>
      <c r="EJ271" s="15"/>
      <c r="EK271" s="15"/>
      <c r="EL271" s="15"/>
      <c r="EM271" s="15"/>
      <c r="EN271" s="15"/>
      <c r="EO271" s="15"/>
      <c r="EP271" s="15"/>
      <c r="EQ271" s="15"/>
      <c r="ER271" s="15"/>
      <c r="ES271" s="15"/>
      <c r="ET271" s="15"/>
      <c r="EU271" s="15"/>
      <c r="EV271" s="15"/>
      <c r="EW271" s="15"/>
      <c r="EX271" s="15"/>
      <c r="EY271" s="15"/>
      <c r="EZ271" s="15"/>
      <c r="FA271" s="15"/>
      <c r="FB271" s="15"/>
      <c r="FC271" s="15"/>
      <c r="FD271" s="15"/>
      <c r="FE271" s="15"/>
      <c r="FF271" s="15"/>
      <c r="FG271" s="15"/>
      <c r="FH271" s="15"/>
      <c r="FI271" s="15"/>
      <c r="FJ271" s="15"/>
      <c r="FK271" s="15"/>
      <c r="FL271" s="15"/>
      <c r="FM271" s="15"/>
      <c r="FN271" s="15"/>
      <c r="FO271" s="15"/>
      <c r="FP271" s="15"/>
      <c r="FQ271" s="15"/>
      <c r="FR271" s="15"/>
      <c r="FS271" s="15"/>
      <c r="FT271" s="15"/>
      <c r="FU271" s="15"/>
      <c r="FV271" s="15"/>
      <c r="FW271" s="15"/>
      <c r="FX271" s="15"/>
      <c r="FY271" s="15"/>
      <c r="FZ271" s="15"/>
      <c r="GA271" s="15"/>
      <c r="GB271" s="15"/>
      <c r="GC271" s="15"/>
      <c r="GD271" s="15"/>
      <c r="GE271" s="15"/>
      <c r="GF271" s="15"/>
      <c r="GG271" s="15"/>
      <c r="GH271" s="15"/>
      <c r="GI271" s="15"/>
      <c r="GJ271" s="15"/>
      <c r="GK271" s="15"/>
      <c r="GL271" s="15"/>
      <c r="GM271" s="15"/>
      <c r="GN271" s="15"/>
      <c r="GO271" s="15"/>
      <c r="GP271" s="15"/>
      <c r="GQ271" s="15"/>
      <c r="GR271" s="15"/>
      <c r="GS271" s="15"/>
      <c r="GT271" s="15"/>
      <c r="GU271" s="15"/>
      <c r="GV271" s="15"/>
      <c r="GW271" s="15"/>
      <c r="GX271" s="15"/>
      <c r="GY271" s="15"/>
      <c r="GZ271" s="15"/>
      <c r="HA271" s="15"/>
      <c r="HB271" s="15"/>
      <c r="HC271" s="15"/>
      <c r="HD271" s="15"/>
      <c r="HE271" s="15"/>
      <c r="HF271" s="15"/>
      <c r="HG271" s="15"/>
      <c r="HH271" s="15"/>
      <c r="HI271" s="15"/>
      <c r="HJ271" s="15"/>
      <c r="HK271" s="15"/>
      <c r="HL271" s="15"/>
      <c r="HM271" s="15"/>
      <c r="HN271" s="15"/>
      <c r="HO271" s="15"/>
      <c r="HP271" s="15"/>
      <c r="HQ271" s="15"/>
      <c r="HR271" s="15"/>
      <c r="HS271" s="15"/>
      <c r="HT271" s="15"/>
      <c r="HU271" s="15"/>
    </row>
    <row r="272" spans="1:239" ht="15.75" customHeight="1" x14ac:dyDescent="0.3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  <c r="BD272" s="6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  <c r="BR272" s="15"/>
      <c r="BS272" s="15"/>
      <c r="BT272" s="15"/>
      <c r="BU272" s="15"/>
      <c r="BV272" s="15"/>
      <c r="BW272" s="15"/>
      <c r="BX272" s="15"/>
      <c r="BY272" s="15"/>
      <c r="BZ272" s="15"/>
      <c r="CA272" s="15"/>
      <c r="CB272" s="15"/>
      <c r="CC272" s="15"/>
      <c r="CD272" s="15"/>
      <c r="CE272" s="15"/>
      <c r="CF272" s="15"/>
      <c r="CG272" s="15"/>
      <c r="CH272" s="15"/>
      <c r="CI272" s="15"/>
      <c r="CJ272" s="15"/>
      <c r="CK272" s="15"/>
      <c r="CL272" s="15"/>
      <c r="CM272" s="15"/>
      <c r="CN272" s="15"/>
      <c r="CO272" s="15"/>
      <c r="CP272" s="15"/>
      <c r="CQ272" s="15"/>
      <c r="CR272" s="15"/>
      <c r="CS272" s="15"/>
      <c r="CT272" s="15"/>
      <c r="CU272" s="15"/>
      <c r="CV272" s="15"/>
      <c r="CW272" s="15"/>
      <c r="CX272" s="15"/>
      <c r="CY272" s="15"/>
      <c r="CZ272" s="15"/>
      <c r="DA272" s="15"/>
      <c r="DB272" s="15"/>
      <c r="DC272" s="15"/>
      <c r="DD272" s="15"/>
      <c r="DE272" s="15"/>
      <c r="DF272" s="15"/>
      <c r="DG272" s="15"/>
      <c r="DH272" s="15"/>
      <c r="DI272" s="15"/>
      <c r="DJ272" s="15"/>
      <c r="DK272" s="15"/>
      <c r="DL272" s="15"/>
      <c r="DM272" s="15"/>
      <c r="DN272" s="15"/>
      <c r="DO272" s="15"/>
      <c r="DP272" s="15"/>
      <c r="DQ272" s="15"/>
      <c r="DR272" s="15"/>
      <c r="DS272" s="15"/>
      <c r="DT272" s="15"/>
      <c r="DU272" s="15"/>
      <c r="DV272" s="15"/>
      <c r="DW272" s="15"/>
      <c r="DX272" s="15"/>
      <c r="DY272" s="15"/>
      <c r="DZ272" s="15"/>
      <c r="EA272" s="15"/>
      <c r="EB272" s="15"/>
      <c r="EC272" s="15"/>
      <c r="ED272" s="15"/>
      <c r="EE272" s="15"/>
      <c r="EF272" s="15"/>
      <c r="EG272" s="15"/>
      <c r="EH272" s="15"/>
      <c r="EI272" s="15"/>
      <c r="EJ272" s="15"/>
      <c r="EK272" s="15"/>
      <c r="EL272" s="15"/>
      <c r="EM272" s="15"/>
      <c r="EN272" s="15"/>
      <c r="EO272" s="15"/>
      <c r="EP272" s="15"/>
      <c r="EQ272" s="15"/>
      <c r="ER272" s="15"/>
      <c r="ES272" s="15"/>
      <c r="ET272" s="15"/>
      <c r="EU272" s="15"/>
      <c r="EV272" s="15"/>
      <c r="EW272" s="15"/>
      <c r="EX272" s="15"/>
      <c r="EY272" s="15"/>
      <c r="EZ272" s="15"/>
      <c r="FA272" s="15"/>
      <c r="FB272" s="15"/>
      <c r="FC272" s="15"/>
      <c r="FD272" s="15"/>
      <c r="FE272" s="15"/>
      <c r="FF272" s="15"/>
      <c r="FG272" s="15"/>
      <c r="FH272" s="15"/>
      <c r="FI272" s="15"/>
      <c r="FJ272" s="15"/>
      <c r="FK272" s="15"/>
      <c r="FL272" s="15"/>
      <c r="FM272" s="15"/>
      <c r="FN272" s="15"/>
      <c r="FO272" s="15"/>
      <c r="FP272" s="15"/>
      <c r="FQ272" s="15"/>
      <c r="FR272" s="15"/>
      <c r="FS272" s="15"/>
      <c r="FT272" s="15"/>
      <c r="FU272" s="15"/>
      <c r="FV272" s="15"/>
      <c r="FW272" s="15"/>
      <c r="FX272" s="15"/>
      <c r="FY272" s="15"/>
      <c r="FZ272" s="15"/>
      <c r="GA272" s="15"/>
      <c r="GB272" s="15"/>
      <c r="GC272" s="15"/>
      <c r="GD272" s="15"/>
      <c r="GE272" s="15"/>
      <c r="GF272" s="15"/>
      <c r="GG272" s="15"/>
      <c r="GH272" s="15"/>
      <c r="GI272" s="15"/>
      <c r="GJ272" s="15"/>
      <c r="GK272" s="15"/>
      <c r="GL272" s="15"/>
      <c r="GM272" s="15"/>
      <c r="GN272" s="15"/>
      <c r="GO272" s="15"/>
      <c r="GP272" s="15"/>
      <c r="GQ272" s="15"/>
      <c r="GR272" s="15"/>
      <c r="GS272" s="15"/>
      <c r="GT272" s="15"/>
      <c r="GU272" s="15"/>
      <c r="GV272" s="15"/>
      <c r="GW272" s="15"/>
      <c r="GX272" s="15"/>
      <c r="GY272" s="15"/>
      <c r="GZ272" s="15"/>
      <c r="HA272" s="15"/>
      <c r="HB272" s="15"/>
      <c r="HC272" s="15"/>
      <c r="HD272" s="15"/>
      <c r="HE272" s="15"/>
      <c r="HF272" s="15"/>
      <c r="HG272" s="15"/>
      <c r="HH272" s="15"/>
      <c r="HI272" s="15"/>
      <c r="HJ272" s="15"/>
      <c r="HK272" s="15"/>
      <c r="HL272" s="15"/>
      <c r="HM272" s="15"/>
      <c r="HN272" s="15"/>
      <c r="HO272" s="15"/>
      <c r="HP272" s="15"/>
      <c r="HQ272" s="15"/>
      <c r="HR272" s="15"/>
      <c r="HS272" s="15"/>
      <c r="HT272" s="15"/>
      <c r="HU272" s="15"/>
    </row>
    <row r="273" spans="1:239" ht="15.75" customHeight="1" x14ac:dyDescent="0.3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  <c r="BD273" s="6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  <c r="BR273" s="15"/>
      <c r="BS273" s="15"/>
      <c r="BT273" s="15"/>
      <c r="BU273" s="15"/>
      <c r="BV273" s="15"/>
      <c r="BW273" s="15"/>
      <c r="BX273" s="15"/>
      <c r="BY273" s="15"/>
      <c r="BZ273" s="15"/>
      <c r="CA273" s="15"/>
      <c r="CB273" s="15"/>
      <c r="CC273" s="15"/>
      <c r="CD273" s="15"/>
      <c r="CE273" s="15"/>
      <c r="CF273" s="15"/>
      <c r="CG273" s="15"/>
      <c r="CH273" s="15"/>
      <c r="CI273" s="15"/>
      <c r="CJ273" s="15"/>
      <c r="CK273" s="15"/>
      <c r="CL273" s="15"/>
      <c r="CM273" s="15"/>
      <c r="CN273" s="15"/>
      <c r="CO273" s="15"/>
      <c r="CP273" s="15"/>
      <c r="CQ273" s="15"/>
      <c r="CR273" s="15"/>
      <c r="CS273" s="15"/>
      <c r="CT273" s="15"/>
      <c r="CU273" s="15"/>
      <c r="CV273" s="15"/>
      <c r="CW273" s="15"/>
      <c r="CX273" s="15"/>
      <c r="CY273" s="15"/>
      <c r="CZ273" s="15"/>
      <c r="DA273" s="15"/>
      <c r="DB273" s="15"/>
      <c r="DC273" s="15"/>
      <c r="DD273" s="15"/>
      <c r="DE273" s="15"/>
      <c r="DF273" s="15"/>
      <c r="DG273" s="15"/>
      <c r="DH273" s="15"/>
      <c r="DI273" s="15"/>
      <c r="DJ273" s="15"/>
      <c r="DK273" s="15"/>
      <c r="DL273" s="15"/>
      <c r="DM273" s="15"/>
      <c r="DN273" s="15"/>
      <c r="DO273" s="15"/>
      <c r="DP273" s="15"/>
      <c r="DQ273" s="15"/>
      <c r="DR273" s="15"/>
      <c r="DS273" s="15"/>
      <c r="DT273" s="15"/>
      <c r="DU273" s="15"/>
      <c r="DV273" s="15"/>
      <c r="DW273" s="15"/>
      <c r="DX273" s="15"/>
      <c r="DY273" s="15"/>
      <c r="DZ273" s="15"/>
      <c r="EA273" s="15"/>
      <c r="EB273" s="15"/>
      <c r="EC273" s="15"/>
      <c r="ED273" s="15"/>
      <c r="EE273" s="15"/>
      <c r="EF273" s="15"/>
      <c r="EG273" s="15"/>
      <c r="EH273" s="15"/>
      <c r="EI273" s="15"/>
      <c r="EJ273" s="15"/>
      <c r="EK273" s="15"/>
      <c r="EL273" s="15"/>
      <c r="EM273" s="15"/>
      <c r="EN273" s="15"/>
      <c r="EO273" s="15"/>
      <c r="EP273" s="15"/>
      <c r="EQ273" s="15"/>
      <c r="ER273" s="15"/>
      <c r="ES273" s="15"/>
      <c r="ET273" s="15"/>
      <c r="EU273" s="15"/>
      <c r="EV273" s="15"/>
      <c r="EW273" s="15"/>
      <c r="EX273" s="15"/>
      <c r="EY273" s="15"/>
      <c r="EZ273" s="15"/>
      <c r="FA273" s="15"/>
      <c r="FB273" s="15"/>
      <c r="FC273" s="15"/>
      <c r="FD273" s="15"/>
      <c r="FE273" s="15"/>
      <c r="FF273" s="15"/>
      <c r="FG273" s="15"/>
      <c r="FH273" s="15"/>
      <c r="FI273" s="15"/>
      <c r="FJ273" s="15"/>
      <c r="FK273" s="15"/>
      <c r="FL273" s="15"/>
      <c r="FM273" s="15"/>
      <c r="FN273" s="15"/>
      <c r="FO273" s="15"/>
      <c r="FP273" s="15"/>
      <c r="FQ273" s="15"/>
      <c r="FR273" s="15"/>
      <c r="FS273" s="15"/>
      <c r="FT273" s="15"/>
      <c r="FU273" s="15"/>
      <c r="FV273" s="15"/>
      <c r="FW273" s="15"/>
      <c r="FX273" s="15"/>
      <c r="FY273" s="15"/>
      <c r="FZ273" s="15"/>
      <c r="GA273" s="15"/>
      <c r="GB273" s="15"/>
      <c r="GC273" s="15"/>
      <c r="GD273" s="15"/>
      <c r="GE273" s="15"/>
      <c r="GF273" s="15"/>
      <c r="GG273" s="15"/>
      <c r="GH273" s="15"/>
      <c r="GI273" s="15"/>
      <c r="GJ273" s="15"/>
      <c r="GK273" s="15"/>
      <c r="GL273" s="15"/>
      <c r="GM273" s="15"/>
      <c r="GN273" s="15"/>
      <c r="GO273" s="15"/>
      <c r="GP273" s="15"/>
      <c r="GQ273" s="15"/>
      <c r="GR273" s="15"/>
      <c r="GS273" s="15"/>
      <c r="GT273" s="15"/>
      <c r="GU273" s="15"/>
      <c r="GV273" s="15"/>
      <c r="GW273" s="15"/>
      <c r="GX273" s="15"/>
      <c r="GY273" s="15"/>
      <c r="GZ273" s="15"/>
      <c r="HA273" s="15"/>
      <c r="HB273" s="15"/>
      <c r="HC273" s="15"/>
      <c r="HD273" s="15"/>
      <c r="HE273" s="15"/>
      <c r="HF273" s="15"/>
      <c r="HG273" s="15"/>
      <c r="HH273" s="15"/>
      <c r="HI273" s="15"/>
      <c r="HJ273" s="15"/>
      <c r="HK273" s="15"/>
      <c r="HL273" s="15"/>
      <c r="HM273" s="15"/>
      <c r="HN273" s="15"/>
      <c r="HO273" s="15"/>
      <c r="HP273" s="15"/>
      <c r="HQ273" s="15"/>
      <c r="HR273" s="15"/>
      <c r="HS273" s="15"/>
      <c r="HT273" s="15"/>
      <c r="HU273" s="15"/>
    </row>
    <row r="274" spans="1:239" ht="15.75" customHeight="1" x14ac:dyDescent="0.3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  <c r="BD274" s="6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  <c r="BR274" s="15"/>
      <c r="BS274" s="15"/>
      <c r="BT274" s="15"/>
      <c r="BU274" s="15"/>
      <c r="BV274" s="15"/>
      <c r="BW274" s="15"/>
      <c r="BX274" s="15"/>
      <c r="BY274" s="15"/>
      <c r="BZ274" s="15"/>
      <c r="CA274" s="15"/>
      <c r="CB274" s="15"/>
      <c r="CC274" s="15"/>
      <c r="CD274" s="15"/>
      <c r="CE274" s="15"/>
      <c r="CF274" s="15"/>
      <c r="CG274" s="15"/>
      <c r="CH274" s="15"/>
      <c r="CI274" s="15"/>
      <c r="CJ274" s="15"/>
      <c r="CK274" s="15"/>
      <c r="CL274" s="15"/>
      <c r="CM274" s="15"/>
      <c r="CN274" s="15"/>
      <c r="CO274" s="15"/>
      <c r="CP274" s="15"/>
      <c r="CQ274" s="15"/>
      <c r="CR274" s="15"/>
      <c r="CS274" s="15"/>
      <c r="CT274" s="15"/>
      <c r="CU274" s="15"/>
      <c r="CV274" s="15"/>
      <c r="CW274" s="15"/>
      <c r="CX274" s="15"/>
      <c r="CY274" s="15"/>
      <c r="CZ274" s="15"/>
      <c r="DA274" s="15"/>
      <c r="DB274" s="15"/>
      <c r="DC274" s="15"/>
      <c r="DD274" s="15"/>
      <c r="DE274" s="15"/>
      <c r="DF274" s="15"/>
      <c r="DG274" s="15"/>
      <c r="DH274" s="15"/>
      <c r="DI274" s="15"/>
      <c r="DJ274" s="15"/>
      <c r="DK274" s="15"/>
      <c r="DL274" s="15"/>
      <c r="DM274" s="15"/>
      <c r="DN274" s="15"/>
      <c r="DO274" s="15"/>
      <c r="DP274" s="15"/>
      <c r="DQ274" s="15"/>
      <c r="DR274" s="15"/>
      <c r="DS274" s="15"/>
      <c r="DT274" s="15"/>
      <c r="DU274" s="15"/>
      <c r="DV274" s="15"/>
      <c r="DW274" s="15"/>
      <c r="DX274" s="15"/>
      <c r="DY274" s="15"/>
      <c r="DZ274" s="15"/>
      <c r="EA274" s="15"/>
      <c r="EB274" s="15"/>
      <c r="EC274" s="15"/>
      <c r="ED274" s="15"/>
      <c r="EE274" s="15"/>
      <c r="EF274" s="15"/>
      <c r="EG274" s="15"/>
      <c r="EH274" s="15"/>
      <c r="EI274" s="15"/>
      <c r="EJ274" s="15"/>
      <c r="EK274" s="15"/>
      <c r="EL274" s="15"/>
      <c r="EM274" s="15"/>
      <c r="EN274" s="15"/>
      <c r="EO274" s="15"/>
      <c r="EP274" s="15"/>
      <c r="EQ274" s="15"/>
      <c r="ER274" s="15"/>
      <c r="ES274" s="15"/>
      <c r="ET274" s="15"/>
      <c r="EU274" s="15"/>
      <c r="EV274" s="15"/>
      <c r="EW274" s="15"/>
      <c r="EX274" s="15"/>
      <c r="EY274" s="15"/>
      <c r="EZ274" s="15"/>
      <c r="FA274" s="15"/>
      <c r="FB274" s="15"/>
      <c r="FC274" s="15"/>
      <c r="FD274" s="15"/>
      <c r="FE274" s="15"/>
      <c r="FF274" s="15"/>
      <c r="FG274" s="15"/>
      <c r="FH274" s="15"/>
      <c r="FI274" s="15"/>
      <c r="FJ274" s="15"/>
      <c r="FK274" s="15"/>
      <c r="FL274" s="15"/>
      <c r="FM274" s="15"/>
      <c r="FN274" s="15"/>
      <c r="FO274" s="15"/>
      <c r="FP274" s="15"/>
      <c r="FQ274" s="15"/>
      <c r="FR274" s="15"/>
      <c r="FS274" s="15"/>
      <c r="FT274" s="15"/>
      <c r="FU274" s="15"/>
      <c r="FV274" s="15"/>
      <c r="FW274" s="15"/>
      <c r="FX274" s="15"/>
      <c r="FY274" s="15"/>
      <c r="FZ274" s="15"/>
      <c r="GA274" s="15"/>
      <c r="GB274" s="15"/>
      <c r="GC274" s="15"/>
      <c r="GD274" s="15"/>
      <c r="GE274" s="15"/>
      <c r="GF274" s="15"/>
      <c r="GG274" s="15"/>
      <c r="GH274" s="15"/>
      <c r="GI274" s="15"/>
      <c r="GJ274" s="15"/>
      <c r="GK274" s="15"/>
      <c r="GL274" s="15"/>
      <c r="GM274" s="15"/>
      <c r="GN274" s="15"/>
      <c r="GO274" s="15"/>
      <c r="GP274" s="15"/>
      <c r="GQ274" s="15"/>
      <c r="GR274" s="15"/>
      <c r="GS274" s="15"/>
      <c r="GT274" s="15"/>
      <c r="GU274" s="15"/>
      <c r="GV274" s="15"/>
      <c r="GW274" s="15"/>
      <c r="GX274" s="15"/>
      <c r="GY274" s="15"/>
      <c r="GZ274" s="15"/>
      <c r="HA274" s="15"/>
      <c r="HB274" s="15"/>
      <c r="HC274" s="15"/>
      <c r="HD274" s="15"/>
      <c r="HE274" s="15"/>
      <c r="HF274" s="15"/>
      <c r="HG274" s="15"/>
      <c r="HH274" s="15"/>
      <c r="HI274" s="15"/>
      <c r="HJ274" s="15"/>
      <c r="HK274" s="15"/>
      <c r="HL274" s="15"/>
      <c r="HM274" s="15"/>
      <c r="HN274" s="15"/>
      <c r="HO274" s="15"/>
      <c r="HP274" s="15"/>
      <c r="HQ274" s="15"/>
      <c r="HR274" s="15"/>
      <c r="HS274" s="15"/>
      <c r="HT274" s="15"/>
      <c r="HU274" s="15"/>
    </row>
    <row r="275" spans="1:239" ht="15.75" customHeight="1" x14ac:dyDescent="0.3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  <c r="BD275" s="6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  <c r="CF275" s="15"/>
      <c r="CG275" s="15"/>
      <c r="CH275" s="15"/>
      <c r="CI275" s="15"/>
      <c r="CJ275" s="15"/>
      <c r="CK275" s="15"/>
      <c r="CL275" s="15"/>
      <c r="CM275" s="15"/>
      <c r="CN275" s="15"/>
      <c r="CO275" s="15"/>
      <c r="CP275" s="15"/>
      <c r="CQ275" s="15"/>
      <c r="CR275" s="15"/>
      <c r="CS275" s="15"/>
      <c r="CT275" s="15"/>
      <c r="CU275" s="15"/>
      <c r="CV275" s="15"/>
      <c r="CW275" s="15"/>
      <c r="CX275" s="15"/>
      <c r="CY275" s="15"/>
      <c r="CZ275" s="15"/>
      <c r="DA275" s="15"/>
      <c r="DB275" s="15"/>
      <c r="DC275" s="15"/>
      <c r="DD275" s="15"/>
      <c r="DE275" s="15"/>
      <c r="DF275" s="15"/>
      <c r="DG275" s="15"/>
      <c r="DH275" s="15"/>
      <c r="DI275" s="15"/>
      <c r="DJ275" s="15"/>
      <c r="DK275" s="15"/>
      <c r="DL275" s="15"/>
      <c r="DM275" s="15"/>
      <c r="DN275" s="15"/>
      <c r="DO275" s="15"/>
      <c r="DP275" s="15"/>
      <c r="DQ275" s="15"/>
      <c r="DR275" s="15"/>
      <c r="DS275" s="15"/>
      <c r="DT275" s="15"/>
      <c r="DU275" s="15"/>
      <c r="DV275" s="15"/>
      <c r="DW275" s="15"/>
      <c r="DX275" s="15"/>
      <c r="DY275" s="15"/>
      <c r="DZ275" s="15"/>
      <c r="EA275" s="15"/>
      <c r="EB275" s="15"/>
      <c r="EC275" s="15"/>
      <c r="ED275" s="15"/>
      <c r="EE275" s="15"/>
      <c r="EF275" s="15"/>
      <c r="EG275" s="15"/>
      <c r="EH275" s="15"/>
      <c r="EI275" s="15"/>
      <c r="EJ275" s="15"/>
      <c r="EK275" s="15"/>
      <c r="EL275" s="15"/>
      <c r="EM275" s="15"/>
      <c r="EN275" s="15"/>
      <c r="EO275" s="15"/>
      <c r="EP275" s="15"/>
      <c r="EQ275" s="15"/>
      <c r="ER275" s="15"/>
      <c r="ES275" s="15"/>
      <c r="ET275" s="15"/>
      <c r="EU275" s="15"/>
      <c r="EV275" s="15"/>
      <c r="EW275" s="15"/>
      <c r="EX275" s="15"/>
      <c r="EY275" s="15"/>
      <c r="EZ275" s="15"/>
      <c r="FA275" s="15"/>
      <c r="FB275" s="15"/>
      <c r="FC275" s="15"/>
      <c r="FD275" s="15"/>
      <c r="FE275" s="15"/>
      <c r="FF275" s="15"/>
      <c r="FG275" s="15"/>
      <c r="FH275" s="15"/>
      <c r="FI275" s="15"/>
      <c r="FJ275" s="15"/>
      <c r="FK275" s="15"/>
      <c r="FL275" s="15"/>
      <c r="FM275" s="15"/>
      <c r="FN275" s="15"/>
      <c r="FO275" s="15"/>
      <c r="FP275" s="15"/>
      <c r="FQ275" s="15"/>
      <c r="FR275" s="15"/>
      <c r="FS275" s="15"/>
      <c r="FT275" s="15"/>
      <c r="FU275" s="15"/>
      <c r="FV275" s="15"/>
      <c r="FW275" s="15"/>
      <c r="FX275" s="15"/>
      <c r="FY275" s="15"/>
      <c r="FZ275" s="15"/>
      <c r="GA275" s="15"/>
      <c r="GB275" s="15"/>
      <c r="GC275" s="15"/>
      <c r="GD275" s="15"/>
      <c r="GE275" s="15"/>
      <c r="GF275" s="15"/>
      <c r="GG275" s="15"/>
      <c r="GH275" s="15"/>
      <c r="GI275" s="15"/>
      <c r="GJ275" s="15"/>
      <c r="GK275" s="15"/>
      <c r="GL275" s="15"/>
      <c r="GM275" s="15"/>
      <c r="GN275" s="15"/>
      <c r="GO275" s="15"/>
      <c r="GP275" s="15"/>
      <c r="GQ275" s="15"/>
      <c r="GR275" s="15"/>
      <c r="GS275" s="15"/>
      <c r="GT275" s="15"/>
      <c r="GU275" s="15"/>
      <c r="GV275" s="15"/>
      <c r="GW275" s="15"/>
      <c r="GX275" s="15"/>
      <c r="GY275" s="15"/>
      <c r="GZ275" s="15"/>
      <c r="HA275" s="15"/>
      <c r="HB275" s="15"/>
      <c r="HC275" s="15"/>
      <c r="HD275" s="15"/>
      <c r="HE275" s="15"/>
      <c r="HF275" s="15"/>
      <c r="HG275" s="15"/>
      <c r="HH275" s="15"/>
      <c r="HI275" s="15"/>
      <c r="HJ275" s="15"/>
      <c r="HK275" s="15"/>
      <c r="HL275" s="15"/>
      <c r="HM275" s="15"/>
      <c r="HN275" s="15"/>
      <c r="HO275" s="15"/>
      <c r="HP275" s="15"/>
      <c r="HQ275" s="15"/>
      <c r="HR275" s="15"/>
      <c r="HS275" s="15"/>
      <c r="HT275" s="15"/>
      <c r="HU275" s="15"/>
    </row>
    <row r="276" spans="1:239" ht="15.75" customHeight="1" x14ac:dyDescent="0.3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  <c r="BD276" s="6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5"/>
      <c r="CF276" s="15"/>
      <c r="CG276" s="15"/>
      <c r="CH276" s="15"/>
      <c r="CI276" s="15"/>
      <c r="CJ276" s="15"/>
      <c r="CK276" s="15"/>
      <c r="CL276" s="15"/>
      <c r="CM276" s="15"/>
      <c r="CN276" s="15"/>
      <c r="CO276" s="15"/>
      <c r="CP276" s="15"/>
      <c r="CQ276" s="15"/>
      <c r="CR276" s="15"/>
      <c r="CS276" s="15"/>
      <c r="CT276" s="15"/>
      <c r="CU276" s="15"/>
      <c r="CV276" s="15"/>
      <c r="CW276" s="15"/>
      <c r="CX276" s="15"/>
      <c r="CY276" s="15"/>
      <c r="CZ276" s="15"/>
      <c r="DA276" s="15"/>
      <c r="DB276" s="15"/>
      <c r="DC276" s="15"/>
      <c r="DD276" s="15"/>
      <c r="DE276" s="15"/>
      <c r="DF276" s="15"/>
      <c r="DG276" s="15"/>
      <c r="DH276" s="15"/>
      <c r="DI276" s="15"/>
      <c r="DJ276" s="15"/>
      <c r="DK276" s="15"/>
      <c r="DL276" s="15"/>
      <c r="DM276" s="15"/>
      <c r="DN276" s="15"/>
      <c r="DO276" s="15"/>
      <c r="DP276" s="15"/>
      <c r="DQ276" s="15"/>
      <c r="DR276" s="15"/>
      <c r="DS276" s="15"/>
      <c r="DT276" s="15"/>
      <c r="DU276" s="15"/>
      <c r="DV276" s="15"/>
      <c r="DW276" s="15"/>
      <c r="DX276" s="15"/>
      <c r="DY276" s="15"/>
      <c r="DZ276" s="15"/>
      <c r="EA276" s="15"/>
      <c r="EB276" s="15"/>
      <c r="EC276" s="15"/>
      <c r="ED276" s="15"/>
      <c r="EE276" s="15"/>
      <c r="EF276" s="15"/>
      <c r="EG276" s="15"/>
      <c r="EH276" s="15"/>
      <c r="EI276" s="15"/>
      <c r="EJ276" s="15"/>
      <c r="EK276" s="15"/>
      <c r="EL276" s="15"/>
      <c r="EM276" s="15"/>
      <c r="EN276" s="15"/>
      <c r="EO276" s="15"/>
      <c r="EP276" s="15"/>
      <c r="EQ276" s="15"/>
      <c r="ER276" s="15"/>
      <c r="ES276" s="15"/>
      <c r="ET276" s="15"/>
      <c r="EU276" s="15"/>
      <c r="EV276" s="15"/>
      <c r="EW276" s="15"/>
      <c r="EX276" s="15"/>
      <c r="EY276" s="15"/>
      <c r="EZ276" s="15"/>
      <c r="FA276" s="15"/>
      <c r="FB276" s="15"/>
      <c r="FC276" s="15"/>
      <c r="FD276" s="15"/>
      <c r="FE276" s="15"/>
      <c r="FF276" s="15"/>
      <c r="FG276" s="15"/>
      <c r="FH276" s="15"/>
      <c r="FI276" s="15"/>
      <c r="FJ276" s="15"/>
      <c r="FK276" s="15"/>
      <c r="FL276" s="15"/>
      <c r="FM276" s="15"/>
      <c r="FN276" s="15"/>
      <c r="FO276" s="15"/>
      <c r="FP276" s="15"/>
      <c r="FQ276" s="15"/>
      <c r="FR276" s="15"/>
      <c r="FS276" s="15"/>
      <c r="FT276" s="15"/>
      <c r="FU276" s="15"/>
      <c r="FV276" s="15"/>
      <c r="FW276" s="15"/>
      <c r="FX276" s="15"/>
      <c r="FY276" s="15"/>
      <c r="FZ276" s="15"/>
      <c r="GA276" s="15"/>
      <c r="GB276" s="15"/>
      <c r="GC276" s="15"/>
      <c r="GD276" s="15"/>
      <c r="GE276" s="15"/>
      <c r="GF276" s="15"/>
      <c r="GG276" s="15"/>
      <c r="GH276" s="15"/>
      <c r="GI276" s="15"/>
      <c r="GJ276" s="15"/>
      <c r="GK276" s="15"/>
      <c r="GL276" s="15"/>
      <c r="GM276" s="15"/>
      <c r="GN276" s="15"/>
      <c r="GO276" s="15"/>
      <c r="GP276" s="15"/>
      <c r="GQ276" s="15"/>
      <c r="GR276" s="15"/>
      <c r="GS276" s="15"/>
      <c r="GT276" s="15"/>
      <c r="GU276" s="15"/>
      <c r="GV276" s="15"/>
      <c r="GW276" s="15"/>
      <c r="GX276" s="15"/>
      <c r="GY276" s="15"/>
      <c r="GZ276" s="15"/>
      <c r="HA276" s="15"/>
      <c r="HB276" s="15"/>
      <c r="HC276" s="15"/>
      <c r="HD276" s="15"/>
      <c r="HE276" s="15"/>
      <c r="HF276" s="15"/>
      <c r="HG276" s="15"/>
      <c r="HH276" s="15"/>
      <c r="HI276" s="15"/>
      <c r="HJ276" s="15"/>
      <c r="HK276" s="15"/>
      <c r="HL276" s="15"/>
      <c r="HM276" s="15"/>
      <c r="HN276" s="15"/>
      <c r="HO276" s="15"/>
      <c r="HP276" s="15"/>
      <c r="HQ276" s="15"/>
      <c r="HR276" s="15"/>
      <c r="HS276" s="15"/>
      <c r="HT276" s="15"/>
      <c r="HU276" s="15"/>
    </row>
    <row r="277" spans="1:239" ht="15.75" customHeight="1" x14ac:dyDescent="0.3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6"/>
      <c r="AM277" s="6"/>
      <c r="AN277" s="6"/>
      <c r="AO277" s="98"/>
      <c r="AP277" s="98"/>
      <c r="AQ277" s="98"/>
      <c r="AR277" s="98"/>
      <c r="AS277" s="98"/>
      <c r="AT277" s="98"/>
      <c r="AU277" s="98"/>
      <c r="AV277" s="6"/>
      <c r="AW277" s="6"/>
      <c r="AX277" s="6"/>
      <c r="AY277" s="6"/>
      <c r="AZ277" s="6"/>
      <c r="BA277" s="6"/>
      <c r="BB277" s="6"/>
      <c r="BC277" s="6"/>
      <c r="BD277" s="6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  <c r="CF277" s="15"/>
      <c r="CG277" s="15"/>
      <c r="CH277" s="15"/>
      <c r="CI277" s="15"/>
      <c r="CJ277" s="15"/>
      <c r="CK277" s="15"/>
      <c r="CL277" s="15"/>
      <c r="CM277" s="15"/>
      <c r="CN277" s="15"/>
      <c r="CO277" s="15"/>
      <c r="CP277" s="15"/>
      <c r="CQ277" s="15"/>
      <c r="CR277" s="15"/>
      <c r="CS277" s="15"/>
      <c r="CT277" s="15"/>
      <c r="CU277" s="15"/>
      <c r="CV277" s="15"/>
      <c r="CW277" s="15"/>
      <c r="CX277" s="15"/>
      <c r="CY277" s="15"/>
      <c r="CZ277" s="15"/>
      <c r="DA277" s="15"/>
      <c r="DB277" s="15"/>
      <c r="DC277" s="15"/>
      <c r="DD277" s="15"/>
      <c r="DE277" s="15"/>
      <c r="DF277" s="15"/>
      <c r="DG277" s="15"/>
      <c r="DH277" s="15"/>
      <c r="DI277" s="15"/>
      <c r="DJ277" s="15"/>
      <c r="DK277" s="15"/>
      <c r="DL277" s="15"/>
      <c r="DM277" s="15"/>
      <c r="DN277" s="15"/>
      <c r="DO277" s="15"/>
      <c r="DP277" s="15"/>
      <c r="DQ277" s="15"/>
      <c r="DR277" s="15"/>
      <c r="DS277" s="15"/>
      <c r="DT277" s="15"/>
      <c r="DU277" s="15"/>
      <c r="DV277" s="15"/>
      <c r="DW277" s="15"/>
      <c r="DX277" s="15"/>
      <c r="DY277" s="15"/>
      <c r="DZ277" s="15"/>
      <c r="EA277" s="15"/>
      <c r="EB277" s="15"/>
      <c r="EC277" s="15"/>
      <c r="ED277" s="15"/>
      <c r="EE277" s="15"/>
      <c r="EF277" s="15"/>
      <c r="EG277" s="15"/>
      <c r="EH277" s="15"/>
      <c r="EI277" s="15"/>
      <c r="EJ277" s="15"/>
      <c r="EK277" s="15"/>
      <c r="EL277" s="15"/>
      <c r="EM277" s="15"/>
      <c r="EN277" s="15"/>
      <c r="EO277" s="15"/>
      <c r="EP277" s="15"/>
      <c r="EQ277" s="15"/>
      <c r="ER277" s="15"/>
      <c r="ES277" s="15"/>
      <c r="ET277" s="15"/>
      <c r="EU277" s="15"/>
      <c r="EV277" s="15"/>
      <c r="EW277" s="15"/>
      <c r="EX277" s="15"/>
      <c r="EY277" s="15"/>
      <c r="EZ277" s="15"/>
      <c r="FA277" s="15"/>
      <c r="FB277" s="15"/>
      <c r="FC277" s="15"/>
      <c r="FD277" s="15"/>
      <c r="FE277" s="15"/>
      <c r="FF277" s="15"/>
      <c r="FG277" s="15"/>
      <c r="FH277" s="15"/>
      <c r="FI277" s="15"/>
      <c r="FJ277" s="15"/>
      <c r="FK277" s="15"/>
      <c r="FL277" s="15"/>
      <c r="FM277" s="15"/>
      <c r="FN277" s="15"/>
      <c r="FO277" s="15"/>
      <c r="FP277" s="15"/>
      <c r="FQ277" s="15"/>
      <c r="FR277" s="15"/>
      <c r="FS277" s="15"/>
      <c r="FT277" s="15"/>
      <c r="FU277" s="15"/>
      <c r="FV277" s="15"/>
      <c r="FW277" s="15"/>
      <c r="FX277" s="15"/>
      <c r="FY277" s="15"/>
      <c r="FZ277" s="15"/>
      <c r="GA277" s="15"/>
      <c r="GB277" s="15"/>
      <c r="GC277" s="15"/>
      <c r="GD277" s="15"/>
      <c r="GE277" s="15"/>
      <c r="GF277" s="15"/>
      <c r="GG277" s="15"/>
      <c r="GH277" s="15"/>
      <c r="GI277" s="15"/>
      <c r="GJ277" s="15"/>
      <c r="GK277" s="15"/>
      <c r="GL277" s="15"/>
      <c r="GM277" s="15"/>
      <c r="GN277" s="15"/>
      <c r="GO277" s="15"/>
      <c r="GP277" s="15"/>
      <c r="GQ277" s="15"/>
      <c r="GR277" s="15"/>
      <c r="GS277" s="15"/>
      <c r="GT277" s="15"/>
      <c r="GU277" s="15"/>
      <c r="GV277" s="15"/>
      <c r="GW277" s="15"/>
      <c r="GX277" s="15"/>
      <c r="GY277" s="15"/>
      <c r="GZ277" s="15"/>
      <c r="HA277" s="15"/>
      <c r="HB277" s="15"/>
      <c r="HC277" s="15"/>
      <c r="HD277" s="15"/>
      <c r="HE277" s="15"/>
      <c r="HF277" s="15"/>
      <c r="HG277" s="15"/>
      <c r="HH277" s="15"/>
      <c r="HI277" s="15"/>
      <c r="HJ277" s="15"/>
      <c r="HK277" s="15"/>
      <c r="HL277" s="15"/>
      <c r="HM277" s="15"/>
      <c r="HN277" s="15"/>
      <c r="HO277" s="15"/>
      <c r="HP277" s="15"/>
      <c r="HQ277" s="15"/>
      <c r="HR277" s="15"/>
      <c r="HS277" s="15"/>
      <c r="HT277" s="15"/>
      <c r="HU277" s="15"/>
    </row>
    <row r="278" spans="1:239" ht="15.75" customHeight="1" x14ac:dyDescent="0.3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6"/>
      <c r="AM278" s="6"/>
      <c r="AN278" s="6"/>
      <c r="AO278" s="6"/>
      <c r="AP278" s="6"/>
      <c r="AQ278" s="6"/>
      <c r="AR278" s="20"/>
      <c r="AS278" s="6"/>
      <c r="AT278" s="6"/>
      <c r="AU278" s="6"/>
      <c r="AV278" s="6"/>
      <c r="AW278" s="6"/>
      <c r="AX278" s="6"/>
      <c r="AY278" s="6"/>
      <c r="AZ278" s="20"/>
      <c r="BA278" s="6"/>
      <c r="BB278" s="6"/>
      <c r="BC278" s="6"/>
      <c r="BD278" s="6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  <c r="CC278" s="15"/>
      <c r="CD278" s="15"/>
      <c r="CE278" s="15"/>
      <c r="CF278" s="15"/>
      <c r="CG278" s="15"/>
      <c r="CH278" s="15"/>
      <c r="CI278" s="15"/>
      <c r="CJ278" s="15"/>
      <c r="CK278" s="15"/>
      <c r="CL278" s="15"/>
      <c r="CM278" s="15"/>
      <c r="CN278" s="15"/>
      <c r="CO278" s="15"/>
      <c r="CP278" s="15"/>
      <c r="CQ278" s="15"/>
      <c r="CR278" s="15"/>
      <c r="CS278" s="15"/>
      <c r="CT278" s="15"/>
      <c r="CU278" s="15"/>
      <c r="CV278" s="15"/>
      <c r="CW278" s="15"/>
      <c r="CX278" s="15"/>
      <c r="CY278" s="15"/>
      <c r="CZ278" s="15"/>
      <c r="DA278" s="15"/>
      <c r="DB278" s="15"/>
      <c r="DC278" s="15"/>
      <c r="DD278" s="15"/>
      <c r="DE278" s="15"/>
      <c r="DF278" s="15"/>
      <c r="DG278" s="15"/>
      <c r="DH278" s="15"/>
      <c r="DI278" s="15"/>
      <c r="DJ278" s="15"/>
      <c r="DK278" s="15"/>
      <c r="DL278" s="15"/>
      <c r="DM278" s="15"/>
      <c r="DN278" s="15"/>
      <c r="DO278" s="15"/>
      <c r="DP278" s="15"/>
      <c r="DQ278" s="15"/>
      <c r="DR278" s="15"/>
      <c r="DS278" s="15"/>
      <c r="DT278" s="15"/>
      <c r="DU278" s="15"/>
      <c r="DV278" s="15"/>
      <c r="DW278" s="15"/>
      <c r="DX278" s="15"/>
      <c r="DY278" s="15"/>
      <c r="DZ278" s="15"/>
      <c r="EA278" s="15"/>
      <c r="EB278" s="15"/>
      <c r="EC278" s="15"/>
      <c r="ED278" s="15"/>
      <c r="EE278" s="15"/>
      <c r="EF278" s="15"/>
      <c r="EG278" s="15"/>
      <c r="EH278" s="15"/>
      <c r="EI278" s="15"/>
      <c r="EJ278" s="15"/>
      <c r="EK278" s="15"/>
      <c r="EL278" s="15"/>
      <c r="EM278" s="15"/>
      <c r="EN278" s="15"/>
      <c r="EO278" s="15"/>
      <c r="EP278" s="15"/>
      <c r="EQ278" s="15"/>
      <c r="ER278" s="15"/>
      <c r="ES278" s="15"/>
      <c r="ET278" s="15"/>
      <c r="EU278" s="15"/>
      <c r="EV278" s="15"/>
      <c r="EW278" s="15"/>
      <c r="EX278" s="15"/>
      <c r="EY278" s="15"/>
      <c r="EZ278" s="15"/>
      <c r="FA278" s="15"/>
      <c r="FB278" s="15"/>
      <c r="FC278" s="15"/>
      <c r="FD278" s="15"/>
      <c r="FE278" s="15"/>
      <c r="FF278" s="15"/>
      <c r="FG278" s="15"/>
      <c r="FH278" s="15"/>
      <c r="FI278" s="15"/>
      <c r="FJ278" s="15"/>
      <c r="FK278" s="15"/>
      <c r="FL278" s="15"/>
      <c r="FM278" s="15"/>
      <c r="FN278" s="15"/>
      <c r="FO278" s="15"/>
      <c r="FP278" s="15"/>
      <c r="FQ278" s="15"/>
      <c r="FR278" s="15"/>
      <c r="FS278" s="15"/>
      <c r="FT278" s="15"/>
      <c r="FU278" s="15"/>
      <c r="FV278" s="15"/>
      <c r="FW278" s="15"/>
      <c r="FX278" s="15"/>
      <c r="FY278" s="15"/>
      <c r="FZ278" s="15"/>
      <c r="GA278" s="15"/>
      <c r="GB278" s="15"/>
      <c r="GC278" s="15"/>
      <c r="GD278" s="15"/>
      <c r="GE278" s="15"/>
      <c r="GF278" s="15"/>
      <c r="GG278" s="15"/>
      <c r="GH278" s="15"/>
      <c r="GI278" s="15"/>
      <c r="GJ278" s="15"/>
      <c r="GK278" s="15"/>
      <c r="GL278" s="15"/>
      <c r="GM278" s="15"/>
      <c r="GN278" s="15"/>
      <c r="GO278" s="15"/>
      <c r="GP278" s="15"/>
      <c r="GQ278" s="15"/>
      <c r="GR278" s="15"/>
      <c r="GS278" s="15"/>
      <c r="GT278" s="15"/>
      <c r="GU278" s="15"/>
      <c r="GV278" s="15"/>
      <c r="GW278" s="15"/>
      <c r="GX278" s="15"/>
      <c r="GY278" s="15"/>
      <c r="GZ278" s="15"/>
      <c r="HA278" s="15"/>
      <c r="HB278" s="15"/>
      <c r="HC278" s="15"/>
      <c r="HD278" s="15"/>
      <c r="HE278" s="15"/>
      <c r="HF278" s="15"/>
      <c r="HG278" s="15"/>
      <c r="HH278" s="15"/>
      <c r="HI278" s="15"/>
      <c r="HJ278" s="15"/>
      <c r="HK278" s="15"/>
      <c r="HL278" s="15"/>
      <c r="HM278" s="15"/>
      <c r="HN278" s="15"/>
      <c r="HO278" s="15"/>
      <c r="HP278" s="15"/>
      <c r="HQ278" s="15"/>
      <c r="HR278" s="15"/>
      <c r="HS278" s="15"/>
      <c r="HT278" s="15"/>
      <c r="HU278" s="15"/>
    </row>
    <row r="279" spans="1:239" ht="15.75" customHeight="1" x14ac:dyDescent="0.3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6"/>
      <c r="AM279" s="6"/>
      <c r="AN279" s="6"/>
      <c r="AO279" s="15"/>
      <c r="AP279" s="15"/>
      <c r="AQ279" s="15"/>
      <c r="AR279" s="15"/>
      <c r="AS279" s="15"/>
      <c r="AT279" s="15"/>
      <c r="AU279" s="15"/>
      <c r="AV279" s="15"/>
      <c r="AW279" s="15"/>
      <c r="AX279" s="6"/>
      <c r="AY279" s="6"/>
      <c r="AZ279" s="6"/>
      <c r="BA279" s="6"/>
      <c r="BB279" s="6"/>
      <c r="BC279" s="6"/>
      <c r="BD279" s="6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  <c r="CF279" s="15"/>
      <c r="CG279" s="15"/>
      <c r="CH279" s="15"/>
      <c r="CI279" s="15"/>
      <c r="CJ279" s="15"/>
      <c r="CK279" s="15"/>
      <c r="CL279" s="15"/>
      <c r="CM279" s="15"/>
      <c r="CN279" s="15"/>
      <c r="CO279" s="15"/>
      <c r="CP279" s="15"/>
      <c r="CQ279" s="15"/>
      <c r="CR279" s="15"/>
      <c r="CS279" s="15"/>
      <c r="CT279" s="15"/>
      <c r="CU279" s="15"/>
      <c r="CV279" s="15"/>
      <c r="CW279" s="15"/>
      <c r="CX279" s="15"/>
      <c r="CY279" s="15"/>
      <c r="CZ279" s="15"/>
      <c r="DA279" s="15"/>
      <c r="DB279" s="15"/>
      <c r="DC279" s="15"/>
      <c r="DD279" s="15"/>
      <c r="DE279" s="15"/>
      <c r="DF279" s="15"/>
      <c r="DG279" s="15"/>
      <c r="DH279" s="15"/>
      <c r="DI279" s="15"/>
      <c r="DJ279" s="15"/>
      <c r="DK279" s="15"/>
      <c r="DL279" s="15"/>
      <c r="DM279" s="15"/>
      <c r="DN279" s="15"/>
      <c r="DO279" s="15"/>
      <c r="DP279" s="15"/>
      <c r="DQ279" s="15"/>
      <c r="DR279" s="15"/>
      <c r="DS279" s="15"/>
      <c r="DT279" s="15"/>
      <c r="DU279" s="15"/>
      <c r="DV279" s="15"/>
      <c r="DW279" s="15"/>
      <c r="DX279" s="15"/>
      <c r="DY279" s="15"/>
      <c r="DZ279" s="15"/>
      <c r="EA279" s="15"/>
      <c r="EB279" s="15"/>
      <c r="EC279" s="15"/>
      <c r="ED279" s="15"/>
      <c r="EE279" s="15"/>
      <c r="EF279" s="15"/>
      <c r="EG279" s="15"/>
      <c r="EH279" s="15"/>
      <c r="EI279" s="15"/>
      <c r="EJ279" s="15"/>
      <c r="EK279" s="15"/>
      <c r="EL279" s="15"/>
      <c r="EM279" s="15"/>
      <c r="EN279" s="15"/>
      <c r="EO279" s="15"/>
      <c r="EP279" s="15"/>
      <c r="EQ279" s="15"/>
      <c r="ER279" s="15"/>
      <c r="ES279" s="15"/>
      <c r="ET279" s="15"/>
      <c r="EU279" s="15"/>
      <c r="EV279" s="15"/>
      <c r="EW279" s="15"/>
      <c r="EX279" s="15"/>
      <c r="EY279" s="15"/>
      <c r="EZ279" s="15"/>
      <c r="FA279" s="15"/>
      <c r="FB279" s="15"/>
      <c r="FC279" s="15"/>
      <c r="FD279" s="15"/>
      <c r="FE279" s="15"/>
      <c r="FF279" s="15"/>
      <c r="FG279" s="15"/>
      <c r="FH279" s="15"/>
      <c r="FI279" s="15"/>
      <c r="FJ279" s="15"/>
      <c r="FK279" s="15"/>
      <c r="FL279" s="15"/>
      <c r="FM279" s="15"/>
      <c r="FN279" s="15"/>
      <c r="FO279" s="15"/>
      <c r="FP279" s="15"/>
      <c r="FQ279" s="15"/>
      <c r="FR279" s="15"/>
      <c r="FS279" s="15"/>
      <c r="FT279" s="15"/>
      <c r="FU279" s="15"/>
      <c r="FV279" s="15"/>
      <c r="FW279" s="15"/>
      <c r="FX279" s="15"/>
      <c r="FY279" s="15"/>
      <c r="FZ279" s="15"/>
      <c r="GA279" s="15"/>
      <c r="GB279" s="15"/>
      <c r="GC279" s="15"/>
      <c r="GD279" s="15"/>
      <c r="GE279" s="15"/>
      <c r="GF279" s="15"/>
      <c r="GG279" s="15"/>
      <c r="GH279" s="15"/>
      <c r="GI279" s="15"/>
      <c r="GJ279" s="15"/>
      <c r="GK279" s="15"/>
      <c r="GL279" s="15"/>
      <c r="GM279" s="15"/>
      <c r="GN279" s="15"/>
      <c r="GO279" s="15"/>
      <c r="GP279" s="15"/>
      <c r="GQ279" s="15"/>
      <c r="GR279" s="15"/>
      <c r="GS279" s="15"/>
      <c r="GT279" s="15"/>
      <c r="GU279" s="15"/>
      <c r="GV279" s="15"/>
      <c r="GW279" s="15"/>
      <c r="GX279" s="15"/>
      <c r="GY279" s="15"/>
      <c r="GZ279" s="15"/>
      <c r="HA279" s="15"/>
      <c r="HB279" s="15"/>
      <c r="HC279" s="15"/>
      <c r="HD279" s="15"/>
      <c r="HE279" s="15"/>
      <c r="HF279" s="15"/>
      <c r="HG279" s="15"/>
      <c r="HH279" s="15"/>
      <c r="HI279" s="15"/>
      <c r="HJ279" s="15"/>
      <c r="HK279" s="15"/>
      <c r="HL279" s="15"/>
      <c r="HM279" s="15"/>
      <c r="HN279" s="15"/>
      <c r="HO279" s="15"/>
      <c r="HP279" s="15"/>
      <c r="HQ279" s="15"/>
      <c r="HR279" s="15"/>
      <c r="HS279" s="15"/>
      <c r="HT279" s="15"/>
      <c r="HU279" s="15"/>
    </row>
    <row r="280" spans="1:239" ht="15.75" customHeight="1" x14ac:dyDescent="0.3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  <c r="BD280" s="6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  <c r="CF280" s="15"/>
      <c r="CG280" s="15"/>
      <c r="CH280" s="15"/>
      <c r="CI280" s="15"/>
      <c r="CJ280" s="15"/>
      <c r="CK280" s="15"/>
      <c r="CL280" s="15"/>
      <c r="CM280" s="15"/>
      <c r="CN280" s="15"/>
      <c r="CO280" s="15"/>
      <c r="CP280" s="15"/>
      <c r="CQ280" s="15"/>
      <c r="CR280" s="15"/>
      <c r="CS280" s="15"/>
      <c r="CT280" s="15"/>
      <c r="CU280" s="15"/>
      <c r="CV280" s="15"/>
      <c r="CW280" s="15"/>
      <c r="CX280" s="15"/>
      <c r="CY280" s="15"/>
      <c r="CZ280" s="15"/>
      <c r="DA280" s="15"/>
      <c r="DB280" s="15"/>
      <c r="DC280" s="15"/>
      <c r="DD280" s="15"/>
      <c r="DE280" s="15"/>
      <c r="DF280" s="15"/>
      <c r="DG280" s="15"/>
      <c r="DH280" s="15"/>
      <c r="DI280" s="15"/>
      <c r="DJ280" s="15"/>
      <c r="DK280" s="15"/>
      <c r="DL280" s="15"/>
      <c r="DM280" s="15"/>
      <c r="DN280" s="15"/>
      <c r="DO280" s="15"/>
      <c r="DP280" s="15"/>
      <c r="DQ280" s="15"/>
      <c r="DR280" s="15"/>
      <c r="DS280" s="15"/>
      <c r="DT280" s="15"/>
      <c r="DU280" s="15"/>
      <c r="DV280" s="15"/>
      <c r="DW280" s="15"/>
      <c r="DX280" s="15"/>
      <c r="DY280" s="15"/>
      <c r="DZ280" s="15"/>
      <c r="EA280" s="15"/>
      <c r="EB280" s="15"/>
      <c r="EC280" s="15"/>
      <c r="ED280" s="15"/>
      <c r="EE280" s="15"/>
      <c r="EF280" s="15"/>
      <c r="EG280" s="15"/>
      <c r="EH280" s="15"/>
      <c r="EI280" s="15"/>
      <c r="EJ280" s="15"/>
      <c r="EK280" s="15"/>
      <c r="EL280" s="15"/>
      <c r="EM280" s="15"/>
      <c r="EN280" s="15"/>
      <c r="EO280" s="15"/>
      <c r="EP280" s="15"/>
      <c r="EQ280" s="15"/>
      <c r="ER280" s="15"/>
      <c r="ES280" s="15"/>
      <c r="ET280" s="15"/>
      <c r="EU280" s="15"/>
      <c r="EV280" s="15"/>
      <c r="EW280" s="15"/>
      <c r="EX280" s="15"/>
      <c r="EY280" s="15"/>
      <c r="EZ280" s="15"/>
      <c r="FA280" s="15"/>
      <c r="FB280" s="15"/>
      <c r="FC280" s="15"/>
      <c r="FD280" s="15"/>
      <c r="FE280" s="15"/>
      <c r="FF280" s="15"/>
      <c r="FG280" s="15"/>
      <c r="FH280" s="15"/>
      <c r="FI280" s="15"/>
      <c r="FJ280" s="15"/>
      <c r="FK280" s="15"/>
      <c r="FL280" s="15"/>
      <c r="FM280" s="15"/>
      <c r="FN280" s="15"/>
      <c r="FO280" s="15"/>
      <c r="FP280" s="15"/>
      <c r="FQ280" s="15"/>
      <c r="FR280" s="15"/>
      <c r="FS280" s="15"/>
      <c r="FT280" s="15"/>
      <c r="FU280" s="15"/>
      <c r="FV280" s="15"/>
      <c r="FW280" s="15"/>
      <c r="FX280" s="15"/>
      <c r="FY280" s="15"/>
      <c r="FZ280" s="15"/>
      <c r="GA280" s="15"/>
      <c r="GB280" s="15"/>
      <c r="GC280" s="15"/>
      <c r="GD280" s="15"/>
      <c r="GE280" s="15"/>
      <c r="GF280" s="15"/>
      <c r="GG280" s="15"/>
      <c r="GH280" s="15"/>
      <c r="GI280" s="15"/>
      <c r="GJ280" s="15"/>
      <c r="GK280" s="15"/>
      <c r="GL280" s="15"/>
      <c r="GM280" s="15"/>
      <c r="GN280" s="15"/>
      <c r="GO280" s="15"/>
      <c r="GP280" s="15"/>
      <c r="GQ280" s="15"/>
      <c r="GR280" s="15"/>
      <c r="GS280" s="15"/>
      <c r="GT280" s="15"/>
      <c r="GU280" s="15"/>
      <c r="GV280" s="15"/>
      <c r="GW280" s="15"/>
      <c r="GX280" s="15"/>
      <c r="GY280" s="15"/>
      <c r="GZ280" s="15"/>
      <c r="HA280" s="15"/>
      <c r="HB280" s="15"/>
      <c r="HC280" s="15"/>
      <c r="HD280" s="15"/>
      <c r="HE280" s="15"/>
      <c r="HF280" s="15"/>
      <c r="HG280" s="15"/>
      <c r="HH280" s="15"/>
      <c r="HI280" s="15"/>
      <c r="HJ280" s="15"/>
      <c r="HK280" s="15"/>
      <c r="HL280" s="15"/>
      <c r="HM280" s="15"/>
      <c r="HN280" s="15"/>
      <c r="HO280" s="15"/>
      <c r="HP280" s="15"/>
      <c r="HQ280" s="15"/>
      <c r="HR280" s="15"/>
      <c r="HS280" s="15"/>
      <c r="HT280" s="15"/>
      <c r="HU280" s="15"/>
      <c r="HV280" s="92"/>
      <c r="HW280" s="92"/>
      <c r="HX280" s="92"/>
      <c r="HY280" s="92"/>
      <c r="HZ280" s="92"/>
      <c r="IA280" s="92"/>
      <c r="IB280" s="92"/>
      <c r="IC280" s="92"/>
      <c r="ID280" s="92"/>
      <c r="IE280" s="92"/>
    </row>
    <row r="281" spans="1:239" ht="15.75" customHeight="1" x14ac:dyDescent="0.3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  <c r="BD281" s="6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  <c r="CC281" s="15"/>
      <c r="CD281" s="15"/>
      <c r="CE281" s="15"/>
      <c r="CF281" s="15"/>
      <c r="CG281" s="15"/>
      <c r="CH281" s="15"/>
      <c r="CI281" s="15"/>
      <c r="CJ281" s="15"/>
      <c r="CK281" s="15"/>
      <c r="CL281" s="15"/>
      <c r="CM281" s="15"/>
      <c r="CN281" s="15"/>
      <c r="CO281" s="15"/>
      <c r="CP281" s="15"/>
      <c r="CQ281" s="15"/>
      <c r="CR281" s="15"/>
      <c r="CS281" s="15"/>
      <c r="CT281" s="15"/>
      <c r="CU281" s="15"/>
      <c r="CV281" s="15"/>
      <c r="CW281" s="15"/>
      <c r="CX281" s="15"/>
      <c r="CY281" s="15"/>
      <c r="CZ281" s="15"/>
      <c r="DA281" s="15"/>
      <c r="DB281" s="15"/>
      <c r="DC281" s="15"/>
      <c r="DD281" s="15"/>
      <c r="DE281" s="15"/>
      <c r="DF281" s="15"/>
      <c r="DG281" s="15"/>
      <c r="DH281" s="15"/>
      <c r="DI281" s="15"/>
      <c r="DJ281" s="15"/>
      <c r="DK281" s="15"/>
      <c r="DL281" s="15"/>
      <c r="DM281" s="15"/>
      <c r="DN281" s="15"/>
      <c r="DO281" s="15"/>
      <c r="DP281" s="15"/>
      <c r="DQ281" s="15"/>
      <c r="DR281" s="15"/>
      <c r="DS281" s="15"/>
      <c r="DT281" s="15"/>
      <c r="DU281" s="15"/>
      <c r="DV281" s="15"/>
      <c r="DW281" s="15"/>
      <c r="DX281" s="15"/>
      <c r="DY281" s="15"/>
      <c r="DZ281" s="15"/>
      <c r="EA281" s="15"/>
      <c r="EB281" s="15"/>
      <c r="EC281" s="15"/>
      <c r="ED281" s="15"/>
      <c r="EE281" s="15"/>
      <c r="EF281" s="15"/>
      <c r="EG281" s="15"/>
      <c r="EH281" s="15"/>
      <c r="EI281" s="15"/>
      <c r="EJ281" s="15"/>
      <c r="EK281" s="15"/>
      <c r="EL281" s="15"/>
      <c r="EM281" s="15"/>
      <c r="EN281" s="15"/>
      <c r="EO281" s="15"/>
      <c r="EP281" s="15"/>
      <c r="EQ281" s="15"/>
      <c r="ER281" s="15"/>
      <c r="ES281" s="15"/>
      <c r="ET281" s="15"/>
      <c r="EU281" s="15"/>
      <c r="EV281" s="15"/>
      <c r="EW281" s="15"/>
      <c r="EX281" s="15"/>
      <c r="EY281" s="15"/>
      <c r="EZ281" s="15"/>
      <c r="FA281" s="15"/>
      <c r="FB281" s="15"/>
      <c r="FC281" s="15"/>
      <c r="FD281" s="15"/>
      <c r="FE281" s="15"/>
      <c r="FF281" s="15"/>
      <c r="FG281" s="15"/>
      <c r="FH281" s="15"/>
      <c r="FI281" s="15"/>
      <c r="FJ281" s="15"/>
      <c r="FK281" s="15"/>
      <c r="FL281" s="15"/>
      <c r="FM281" s="15"/>
      <c r="FN281" s="15"/>
      <c r="FO281" s="15"/>
      <c r="FP281" s="15"/>
      <c r="FQ281" s="15"/>
      <c r="FR281" s="15"/>
      <c r="FS281" s="15"/>
      <c r="FT281" s="15"/>
      <c r="FU281" s="15"/>
      <c r="FV281" s="15"/>
      <c r="FW281" s="15"/>
      <c r="FX281" s="15"/>
      <c r="FY281" s="15"/>
      <c r="FZ281" s="15"/>
      <c r="GA281" s="15"/>
      <c r="GB281" s="15"/>
      <c r="GC281" s="15"/>
      <c r="GD281" s="15"/>
      <c r="GE281" s="15"/>
      <c r="GF281" s="15"/>
      <c r="GG281" s="15"/>
      <c r="GH281" s="15"/>
      <c r="GI281" s="15"/>
      <c r="GJ281" s="15"/>
      <c r="GK281" s="15"/>
      <c r="GL281" s="15"/>
      <c r="GM281" s="15"/>
      <c r="GN281" s="15"/>
      <c r="GO281" s="15"/>
      <c r="GP281" s="15"/>
      <c r="GQ281" s="15"/>
      <c r="GR281" s="15"/>
      <c r="GS281" s="15"/>
      <c r="GT281" s="15"/>
      <c r="GU281" s="15"/>
      <c r="GV281" s="15"/>
      <c r="GW281" s="15"/>
      <c r="GX281" s="15"/>
      <c r="GY281" s="15"/>
      <c r="GZ281" s="15"/>
      <c r="HA281" s="15"/>
      <c r="HB281" s="15"/>
      <c r="HC281" s="15"/>
      <c r="HD281" s="15"/>
      <c r="HE281" s="15"/>
      <c r="HF281" s="15"/>
      <c r="HG281" s="15"/>
      <c r="HH281" s="15"/>
      <c r="HI281" s="15"/>
      <c r="HJ281" s="15"/>
      <c r="HK281" s="15"/>
      <c r="HL281" s="15"/>
      <c r="HM281" s="15"/>
      <c r="HN281" s="15"/>
      <c r="HO281" s="15"/>
      <c r="HP281" s="15"/>
      <c r="HQ281" s="15"/>
      <c r="HR281" s="15"/>
      <c r="HS281" s="15"/>
      <c r="HT281" s="15"/>
      <c r="HU281" s="15"/>
    </row>
    <row r="282" spans="1:239" ht="15.75" customHeight="1" x14ac:dyDescent="0.3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  <c r="BD282" s="6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  <c r="CC282" s="15"/>
      <c r="CD282" s="15"/>
      <c r="CE282" s="15"/>
      <c r="CF282" s="15"/>
      <c r="CG282" s="15"/>
      <c r="CH282" s="15"/>
      <c r="CI282" s="15"/>
      <c r="CJ282" s="15"/>
      <c r="CK282" s="15"/>
      <c r="CL282" s="15"/>
      <c r="CM282" s="15"/>
      <c r="CN282" s="15"/>
      <c r="CO282" s="15"/>
      <c r="CP282" s="15"/>
      <c r="CQ282" s="15"/>
      <c r="CR282" s="15"/>
      <c r="CS282" s="15"/>
      <c r="CT282" s="15"/>
      <c r="CU282" s="15"/>
      <c r="CV282" s="15"/>
      <c r="CW282" s="15"/>
      <c r="CX282" s="15"/>
      <c r="CY282" s="15"/>
      <c r="CZ282" s="15"/>
      <c r="DA282" s="15"/>
      <c r="DB282" s="15"/>
      <c r="DC282" s="15"/>
      <c r="DD282" s="15"/>
      <c r="DE282" s="15"/>
      <c r="DF282" s="15"/>
      <c r="DG282" s="15"/>
      <c r="DH282" s="15"/>
      <c r="DI282" s="15"/>
      <c r="DJ282" s="15"/>
      <c r="DK282" s="15"/>
      <c r="DL282" s="15"/>
      <c r="DM282" s="15"/>
      <c r="DN282" s="15"/>
      <c r="DO282" s="15"/>
      <c r="DP282" s="15"/>
      <c r="DQ282" s="15"/>
      <c r="DR282" s="15"/>
      <c r="DS282" s="15"/>
      <c r="DT282" s="15"/>
      <c r="DU282" s="15"/>
      <c r="DV282" s="15"/>
      <c r="DW282" s="15"/>
      <c r="DX282" s="15"/>
      <c r="DY282" s="15"/>
      <c r="DZ282" s="15"/>
      <c r="EA282" s="15"/>
      <c r="EB282" s="15"/>
      <c r="EC282" s="15"/>
      <c r="ED282" s="15"/>
      <c r="EE282" s="15"/>
      <c r="EF282" s="15"/>
      <c r="EG282" s="15"/>
      <c r="EH282" s="15"/>
      <c r="EI282" s="15"/>
      <c r="EJ282" s="15"/>
      <c r="EK282" s="15"/>
      <c r="EL282" s="15"/>
      <c r="EM282" s="15"/>
      <c r="EN282" s="15"/>
      <c r="EO282" s="15"/>
      <c r="EP282" s="15"/>
      <c r="EQ282" s="15"/>
      <c r="ER282" s="15"/>
      <c r="ES282" s="15"/>
      <c r="ET282" s="15"/>
      <c r="EU282" s="15"/>
      <c r="EV282" s="15"/>
      <c r="EW282" s="15"/>
      <c r="EX282" s="15"/>
      <c r="EY282" s="15"/>
      <c r="EZ282" s="15"/>
      <c r="FA282" s="15"/>
      <c r="FB282" s="15"/>
      <c r="FC282" s="15"/>
      <c r="FD282" s="15"/>
      <c r="FE282" s="15"/>
      <c r="FF282" s="15"/>
      <c r="FG282" s="15"/>
      <c r="FH282" s="15"/>
      <c r="FI282" s="15"/>
      <c r="FJ282" s="15"/>
      <c r="FK282" s="15"/>
      <c r="FL282" s="15"/>
      <c r="FM282" s="15"/>
      <c r="FN282" s="15"/>
      <c r="FO282" s="15"/>
      <c r="FP282" s="15"/>
      <c r="FQ282" s="15"/>
      <c r="FR282" s="15"/>
      <c r="FS282" s="15"/>
      <c r="FT282" s="15"/>
      <c r="FU282" s="15"/>
      <c r="FV282" s="15"/>
      <c r="FW282" s="15"/>
      <c r="FX282" s="15"/>
      <c r="FY282" s="15"/>
      <c r="FZ282" s="15"/>
      <c r="GA282" s="15"/>
      <c r="GB282" s="15"/>
      <c r="GC282" s="15"/>
      <c r="GD282" s="15"/>
      <c r="GE282" s="15"/>
      <c r="GF282" s="15"/>
      <c r="GG282" s="15"/>
      <c r="GH282" s="15"/>
      <c r="GI282" s="15"/>
      <c r="GJ282" s="15"/>
      <c r="GK282" s="15"/>
      <c r="GL282" s="15"/>
      <c r="GM282" s="15"/>
      <c r="GN282" s="15"/>
      <c r="GO282" s="15"/>
      <c r="GP282" s="15"/>
      <c r="GQ282" s="15"/>
      <c r="GR282" s="15"/>
      <c r="GS282" s="15"/>
      <c r="GT282" s="15"/>
      <c r="GU282" s="15"/>
      <c r="GV282" s="15"/>
      <c r="GW282" s="15"/>
      <c r="GX282" s="15"/>
      <c r="GY282" s="15"/>
      <c r="GZ282" s="15"/>
      <c r="HA282" s="15"/>
      <c r="HB282" s="15"/>
      <c r="HC282" s="15"/>
      <c r="HD282" s="15"/>
      <c r="HE282" s="15"/>
      <c r="HF282" s="15"/>
      <c r="HG282" s="15"/>
      <c r="HH282" s="15"/>
      <c r="HI282" s="15"/>
      <c r="HJ282" s="15"/>
      <c r="HK282" s="15"/>
      <c r="HL282" s="15"/>
      <c r="HM282" s="15"/>
      <c r="HN282" s="15"/>
      <c r="HO282" s="15"/>
      <c r="HP282" s="15"/>
      <c r="HQ282" s="15"/>
      <c r="HR282" s="15"/>
      <c r="HS282" s="15"/>
      <c r="HT282" s="15"/>
      <c r="HU282" s="15"/>
    </row>
    <row r="283" spans="1:239" ht="15.75" customHeight="1" x14ac:dyDescent="0.3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6"/>
      <c r="AM283" s="6"/>
      <c r="AN283" s="6"/>
      <c r="AO283" s="98"/>
      <c r="AP283" s="98"/>
      <c r="AQ283" s="98"/>
      <c r="AR283" s="98"/>
      <c r="AS283" s="98"/>
      <c r="AT283" s="98"/>
      <c r="AU283" s="98"/>
      <c r="AV283" s="98"/>
      <c r="AW283" s="98"/>
      <c r="AX283" s="6"/>
      <c r="AY283" s="6"/>
      <c r="AZ283" s="6"/>
      <c r="BA283" s="6"/>
      <c r="BB283" s="6"/>
      <c r="BC283" s="6"/>
      <c r="BD283" s="6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  <c r="BR283" s="15"/>
      <c r="BS283" s="15"/>
      <c r="BT283" s="15"/>
      <c r="BU283" s="15"/>
      <c r="BV283" s="15"/>
      <c r="BW283" s="15"/>
      <c r="BX283" s="15"/>
      <c r="BY283" s="15"/>
      <c r="BZ283" s="15"/>
      <c r="CA283" s="15"/>
      <c r="CB283" s="15"/>
      <c r="CC283" s="15"/>
      <c r="CD283" s="15"/>
      <c r="CE283" s="15"/>
      <c r="CF283" s="15"/>
      <c r="CG283" s="15"/>
      <c r="CH283" s="15"/>
      <c r="CI283" s="15"/>
      <c r="CJ283" s="15"/>
      <c r="CK283" s="15"/>
      <c r="CL283" s="15"/>
      <c r="CM283" s="15"/>
      <c r="CN283" s="15"/>
      <c r="CO283" s="15"/>
      <c r="CP283" s="15"/>
      <c r="CQ283" s="15"/>
      <c r="CR283" s="15"/>
      <c r="CS283" s="15"/>
      <c r="CT283" s="15"/>
      <c r="CU283" s="15"/>
      <c r="CV283" s="15"/>
      <c r="CW283" s="15"/>
      <c r="CX283" s="15"/>
      <c r="CY283" s="15"/>
      <c r="CZ283" s="15"/>
      <c r="DA283" s="15"/>
      <c r="DB283" s="15"/>
      <c r="DC283" s="15"/>
      <c r="DD283" s="15"/>
      <c r="DE283" s="15"/>
      <c r="DF283" s="15"/>
      <c r="DG283" s="15"/>
      <c r="DH283" s="15"/>
      <c r="DI283" s="15"/>
      <c r="DJ283" s="15"/>
      <c r="DK283" s="15"/>
      <c r="DL283" s="15"/>
      <c r="DM283" s="15"/>
      <c r="DN283" s="15"/>
      <c r="DO283" s="15"/>
      <c r="DP283" s="15"/>
      <c r="DQ283" s="15"/>
      <c r="DR283" s="15"/>
      <c r="DS283" s="15"/>
      <c r="DT283" s="15"/>
      <c r="DU283" s="15"/>
      <c r="DV283" s="15"/>
      <c r="DW283" s="15"/>
      <c r="DX283" s="15"/>
      <c r="DY283" s="15"/>
      <c r="DZ283" s="15"/>
      <c r="EA283" s="15"/>
      <c r="EB283" s="15"/>
      <c r="EC283" s="15"/>
      <c r="ED283" s="15"/>
      <c r="EE283" s="15"/>
      <c r="EF283" s="15"/>
      <c r="EG283" s="15"/>
      <c r="EH283" s="15"/>
      <c r="EI283" s="15"/>
      <c r="EJ283" s="15"/>
      <c r="EK283" s="15"/>
      <c r="EL283" s="15"/>
      <c r="EM283" s="15"/>
      <c r="EN283" s="15"/>
      <c r="EO283" s="15"/>
      <c r="EP283" s="15"/>
      <c r="EQ283" s="15"/>
      <c r="ER283" s="15"/>
      <c r="ES283" s="15"/>
      <c r="ET283" s="15"/>
      <c r="EU283" s="15"/>
      <c r="EV283" s="15"/>
      <c r="EW283" s="15"/>
      <c r="EX283" s="15"/>
      <c r="EY283" s="15"/>
      <c r="EZ283" s="15"/>
      <c r="FA283" s="15"/>
      <c r="FB283" s="15"/>
      <c r="FC283" s="15"/>
      <c r="FD283" s="15"/>
      <c r="FE283" s="15"/>
      <c r="FF283" s="15"/>
      <c r="FG283" s="15"/>
      <c r="FH283" s="15"/>
      <c r="FI283" s="15"/>
      <c r="FJ283" s="15"/>
      <c r="FK283" s="15"/>
      <c r="FL283" s="15"/>
      <c r="FM283" s="15"/>
      <c r="FN283" s="15"/>
      <c r="FO283" s="15"/>
      <c r="FP283" s="15"/>
      <c r="FQ283" s="15"/>
      <c r="FR283" s="15"/>
      <c r="FS283" s="15"/>
      <c r="FT283" s="15"/>
      <c r="FU283" s="15"/>
      <c r="FV283" s="15"/>
      <c r="FW283" s="15"/>
      <c r="FX283" s="15"/>
      <c r="FY283" s="15"/>
      <c r="FZ283" s="15"/>
      <c r="GA283" s="15"/>
      <c r="GB283" s="15"/>
      <c r="GC283" s="15"/>
      <c r="GD283" s="15"/>
      <c r="GE283" s="15"/>
      <c r="GF283" s="15"/>
      <c r="GG283" s="15"/>
      <c r="GH283" s="15"/>
      <c r="GI283" s="15"/>
      <c r="GJ283" s="15"/>
      <c r="GK283" s="15"/>
      <c r="GL283" s="15"/>
      <c r="GM283" s="15"/>
      <c r="GN283" s="15"/>
      <c r="GO283" s="15"/>
      <c r="GP283" s="15"/>
      <c r="GQ283" s="15"/>
      <c r="GR283" s="15"/>
      <c r="GS283" s="15"/>
      <c r="GT283" s="15"/>
      <c r="GU283" s="15"/>
      <c r="GV283" s="15"/>
      <c r="GW283" s="15"/>
      <c r="GX283" s="15"/>
      <c r="GY283" s="15"/>
      <c r="GZ283" s="15"/>
      <c r="HA283" s="15"/>
      <c r="HB283" s="15"/>
      <c r="HC283" s="15"/>
      <c r="HD283" s="15"/>
      <c r="HE283" s="15"/>
      <c r="HF283" s="15"/>
      <c r="HG283" s="15"/>
      <c r="HH283" s="15"/>
      <c r="HI283" s="15"/>
      <c r="HJ283" s="15"/>
      <c r="HK283" s="15"/>
      <c r="HL283" s="15"/>
      <c r="HM283" s="15"/>
      <c r="HN283" s="15"/>
      <c r="HO283" s="15"/>
      <c r="HP283" s="15"/>
      <c r="HQ283" s="15"/>
      <c r="HR283" s="15"/>
      <c r="HS283" s="15"/>
      <c r="HT283" s="15"/>
      <c r="HU283" s="15"/>
    </row>
    <row r="284" spans="1:239" ht="15.75" customHeight="1" x14ac:dyDescent="0.3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  <c r="BD284" s="6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5"/>
      <c r="BR284" s="15"/>
      <c r="BS284" s="15"/>
      <c r="BT284" s="15"/>
      <c r="BU284" s="15"/>
      <c r="BV284" s="15"/>
      <c r="BW284" s="15"/>
      <c r="BX284" s="15"/>
      <c r="BY284" s="15"/>
      <c r="BZ284" s="15"/>
      <c r="CA284" s="15"/>
      <c r="CB284" s="15"/>
      <c r="CC284" s="15"/>
      <c r="CD284" s="15"/>
      <c r="CE284" s="15"/>
      <c r="CF284" s="15"/>
      <c r="CG284" s="15"/>
      <c r="CH284" s="15"/>
      <c r="CI284" s="15"/>
      <c r="CJ284" s="15"/>
      <c r="CK284" s="15"/>
      <c r="CL284" s="15"/>
      <c r="CM284" s="15"/>
      <c r="CN284" s="15"/>
      <c r="CO284" s="15"/>
      <c r="CP284" s="15"/>
      <c r="CQ284" s="15"/>
      <c r="CR284" s="15"/>
      <c r="CS284" s="15"/>
      <c r="CT284" s="15"/>
      <c r="CU284" s="15"/>
      <c r="CV284" s="15"/>
      <c r="CW284" s="15"/>
      <c r="CX284" s="15"/>
      <c r="CY284" s="15"/>
      <c r="CZ284" s="15"/>
      <c r="DA284" s="15"/>
      <c r="DB284" s="15"/>
      <c r="DC284" s="15"/>
      <c r="DD284" s="15"/>
      <c r="DE284" s="15"/>
      <c r="DF284" s="15"/>
      <c r="DG284" s="15"/>
      <c r="DH284" s="15"/>
      <c r="DI284" s="15"/>
      <c r="DJ284" s="15"/>
      <c r="DK284" s="15"/>
      <c r="DL284" s="15"/>
      <c r="DM284" s="15"/>
      <c r="DN284" s="15"/>
      <c r="DO284" s="15"/>
      <c r="DP284" s="15"/>
      <c r="DQ284" s="15"/>
      <c r="DR284" s="15"/>
      <c r="DS284" s="15"/>
      <c r="DT284" s="15"/>
      <c r="DU284" s="15"/>
      <c r="DV284" s="15"/>
      <c r="DW284" s="15"/>
      <c r="DX284" s="15"/>
      <c r="DY284" s="15"/>
      <c r="DZ284" s="15"/>
      <c r="EA284" s="15"/>
      <c r="EB284" s="15"/>
      <c r="EC284" s="15"/>
      <c r="ED284" s="15"/>
      <c r="EE284" s="15"/>
      <c r="EF284" s="15"/>
      <c r="EG284" s="15"/>
      <c r="EH284" s="15"/>
      <c r="EI284" s="15"/>
      <c r="EJ284" s="15"/>
      <c r="EK284" s="15"/>
      <c r="EL284" s="15"/>
      <c r="EM284" s="15"/>
      <c r="EN284" s="15"/>
      <c r="EO284" s="15"/>
      <c r="EP284" s="15"/>
      <c r="EQ284" s="15"/>
      <c r="ER284" s="15"/>
      <c r="ES284" s="15"/>
      <c r="ET284" s="15"/>
      <c r="EU284" s="15"/>
      <c r="EV284" s="15"/>
      <c r="EW284" s="15"/>
      <c r="EX284" s="15"/>
      <c r="EY284" s="15"/>
      <c r="EZ284" s="15"/>
      <c r="FA284" s="15"/>
      <c r="FB284" s="15"/>
      <c r="FC284" s="15"/>
      <c r="FD284" s="15"/>
      <c r="FE284" s="15"/>
      <c r="FF284" s="15"/>
      <c r="FG284" s="15"/>
      <c r="FH284" s="15"/>
      <c r="FI284" s="15"/>
      <c r="FJ284" s="15"/>
      <c r="FK284" s="15"/>
      <c r="FL284" s="15"/>
      <c r="FM284" s="15"/>
      <c r="FN284" s="15"/>
      <c r="FO284" s="15"/>
      <c r="FP284" s="15"/>
      <c r="FQ284" s="15"/>
      <c r="FR284" s="15"/>
      <c r="FS284" s="15"/>
      <c r="FT284" s="15"/>
      <c r="FU284" s="15"/>
      <c r="FV284" s="15"/>
      <c r="FW284" s="15"/>
      <c r="FX284" s="15"/>
      <c r="FY284" s="15"/>
      <c r="FZ284" s="15"/>
      <c r="GA284" s="15"/>
      <c r="GB284" s="15"/>
      <c r="GC284" s="15"/>
      <c r="GD284" s="15"/>
      <c r="GE284" s="15"/>
      <c r="GF284" s="15"/>
      <c r="GG284" s="15"/>
      <c r="GH284" s="15"/>
      <c r="GI284" s="15"/>
      <c r="GJ284" s="15"/>
      <c r="GK284" s="15"/>
      <c r="GL284" s="15"/>
      <c r="GM284" s="15"/>
      <c r="GN284" s="15"/>
      <c r="GO284" s="15"/>
      <c r="GP284" s="15"/>
      <c r="GQ284" s="15"/>
      <c r="GR284" s="15"/>
      <c r="GS284" s="15"/>
      <c r="GT284" s="15"/>
      <c r="GU284" s="15"/>
      <c r="GV284" s="15"/>
      <c r="GW284" s="15"/>
      <c r="GX284" s="15"/>
      <c r="GY284" s="15"/>
      <c r="GZ284" s="15"/>
      <c r="HA284" s="15"/>
      <c r="HB284" s="15"/>
      <c r="HC284" s="15"/>
      <c r="HD284" s="15"/>
      <c r="HE284" s="15"/>
      <c r="HF284" s="15"/>
      <c r="HG284" s="15"/>
      <c r="HH284" s="15"/>
      <c r="HI284" s="15"/>
      <c r="HJ284" s="15"/>
      <c r="HK284" s="15"/>
      <c r="HL284" s="15"/>
      <c r="HM284" s="15"/>
      <c r="HN284" s="15"/>
      <c r="HO284" s="15"/>
      <c r="HP284" s="15"/>
      <c r="HQ284" s="15"/>
      <c r="HR284" s="15"/>
      <c r="HS284" s="15"/>
      <c r="HT284" s="15"/>
      <c r="HU284" s="15"/>
    </row>
    <row r="285" spans="1:239" ht="15.75" customHeight="1" x14ac:dyDescent="0.3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6"/>
      <c r="AM285" s="6"/>
      <c r="AN285" s="6"/>
      <c r="AO285" s="98"/>
      <c r="AP285" s="98"/>
      <c r="AQ285" s="98"/>
      <c r="AR285" s="98"/>
      <c r="AS285" s="98"/>
      <c r="AT285" s="98"/>
      <c r="AU285" s="98"/>
      <c r="AV285" s="98"/>
      <c r="AW285" s="98"/>
      <c r="AX285" s="6"/>
      <c r="AY285" s="6"/>
      <c r="AZ285" s="6"/>
      <c r="BA285" s="6"/>
      <c r="BB285" s="6"/>
      <c r="BC285" s="6"/>
      <c r="BD285" s="6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  <c r="BR285" s="15"/>
      <c r="BS285" s="15"/>
      <c r="BT285" s="15"/>
      <c r="BU285" s="15"/>
      <c r="BV285" s="15"/>
      <c r="BW285" s="15"/>
      <c r="BX285" s="15"/>
      <c r="BY285" s="15"/>
      <c r="BZ285" s="15"/>
      <c r="CA285" s="15"/>
      <c r="CB285" s="15"/>
      <c r="CC285" s="15"/>
      <c r="CD285" s="15"/>
      <c r="CE285" s="15"/>
      <c r="CF285" s="15"/>
      <c r="CG285" s="15"/>
      <c r="CH285" s="15"/>
      <c r="CI285" s="15"/>
      <c r="CJ285" s="15"/>
      <c r="CK285" s="15"/>
      <c r="CL285" s="15"/>
      <c r="CM285" s="15"/>
      <c r="CN285" s="15"/>
      <c r="CO285" s="15"/>
      <c r="CP285" s="15"/>
      <c r="CQ285" s="15"/>
      <c r="CR285" s="15"/>
      <c r="CS285" s="15"/>
      <c r="CT285" s="15"/>
      <c r="CU285" s="15"/>
      <c r="CV285" s="15"/>
      <c r="CW285" s="15"/>
      <c r="CX285" s="15"/>
      <c r="CY285" s="15"/>
      <c r="CZ285" s="15"/>
      <c r="DA285" s="15"/>
      <c r="DB285" s="15"/>
      <c r="DC285" s="15"/>
      <c r="DD285" s="15"/>
      <c r="DE285" s="15"/>
      <c r="DF285" s="15"/>
      <c r="DG285" s="15"/>
      <c r="DH285" s="15"/>
      <c r="DI285" s="15"/>
      <c r="DJ285" s="15"/>
      <c r="DK285" s="15"/>
      <c r="DL285" s="15"/>
      <c r="DM285" s="15"/>
      <c r="DN285" s="15"/>
      <c r="DO285" s="15"/>
      <c r="DP285" s="15"/>
      <c r="DQ285" s="15"/>
      <c r="DR285" s="15"/>
      <c r="DS285" s="15"/>
      <c r="DT285" s="15"/>
      <c r="DU285" s="15"/>
      <c r="DV285" s="15"/>
      <c r="DW285" s="15"/>
      <c r="DX285" s="15"/>
      <c r="DY285" s="15"/>
      <c r="DZ285" s="15"/>
      <c r="EA285" s="15"/>
      <c r="EB285" s="15"/>
      <c r="EC285" s="15"/>
      <c r="ED285" s="15"/>
      <c r="EE285" s="15"/>
      <c r="EF285" s="15"/>
      <c r="EG285" s="15"/>
      <c r="EH285" s="15"/>
      <c r="EI285" s="15"/>
      <c r="EJ285" s="15"/>
      <c r="EK285" s="15"/>
      <c r="EL285" s="15"/>
      <c r="EM285" s="15"/>
      <c r="EN285" s="15"/>
      <c r="EO285" s="15"/>
      <c r="EP285" s="15"/>
      <c r="EQ285" s="15"/>
      <c r="ER285" s="15"/>
      <c r="ES285" s="15"/>
      <c r="ET285" s="15"/>
      <c r="EU285" s="15"/>
      <c r="EV285" s="15"/>
      <c r="EW285" s="15"/>
      <c r="EX285" s="15"/>
      <c r="EY285" s="15"/>
      <c r="EZ285" s="15"/>
      <c r="FA285" s="15"/>
      <c r="FB285" s="15"/>
      <c r="FC285" s="15"/>
      <c r="FD285" s="15"/>
      <c r="FE285" s="15"/>
      <c r="FF285" s="15"/>
      <c r="FG285" s="15"/>
      <c r="FH285" s="15"/>
      <c r="FI285" s="15"/>
      <c r="FJ285" s="15"/>
      <c r="FK285" s="15"/>
      <c r="FL285" s="15"/>
      <c r="FM285" s="15"/>
      <c r="FN285" s="15"/>
      <c r="FO285" s="15"/>
      <c r="FP285" s="15"/>
      <c r="FQ285" s="15"/>
      <c r="FR285" s="15"/>
      <c r="FS285" s="15"/>
      <c r="FT285" s="15"/>
      <c r="FU285" s="15"/>
      <c r="FV285" s="15"/>
      <c r="FW285" s="15"/>
      <c r="FX285" s="15"/>
      <c r="FY285" s="15"/>
      <c r="FZ285" s="15"/>
      <c r="GA285" s="15"/>
      <c r="GB285" s="15"/>
      <c r="GC285" s="15"/>
      <c r="GD285" s="15"/>
      <c r="GE285" s="15"/>
      <c r="GF285" s="15"/>
      <c r="GG285" s="15"/>
      <c r="GH285" s="15"/>
      <c r="GI285" s="15"/>
      <c r="GJ285" s="15"/>
      <c r="GK285" s="15"/>
      <c r="GL285" s="15"/>
      <c r="GM285" s="15"/>
      <c r="GN285" s="15"/>
      <c r="GO285" s="15"/>
      <c r="GP285" s="15"/>
      <c r="GQ285" s="15"/>
      <c r="GR285" s="15"/>
      <c r="GS285" s="15"/>
      <c r="GT285" s="15"/>
      <c r="GU285" s="15"/>
      <c r="GV285" s="15"/>
      <c r="GW285" s="15"/>
      <c r="GX285" s="15"/>
      <c r="GY285" s="15"/>
      <c r="GZ285" s="15"/>
      <c r="HA285" s="15"/>
      <c r="HB285" s="15"/>
      <c r="HC285" s="15"/>
      <c r="HD285" s="15"/>
      <c r="HE285" s="15"/>
      <c r="HF285" s="15"/>
      <c r="HG285" s="15"/>
      <c r="HH285" s="15"/>
      <c r="HI285" s="15"/>
      <c r="HJ285" s="15"/>
      <c r="HK285" s="15"/>
      <c r="HL285" s="15"/>
      <c r="HM285" s="15"/>
      <c r="HN285" s="15"/>
      <c r="HO285" s="15"/>
      <c r="HP285" s="15"/>
      <c r="HQ285" s="15"/>
      <c r="HR285" s="15"/>
      <c r="HS285" s="15"/>
      <c r="HT285" s="15"/>
      <c r="HU285" s="15"/>
    </row>
    <row r="286" spans="1:239" ht="15.75" customHeight="1" x14ac:dyDescent="0.3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  <c r="BD286" s="6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  <c r="BR286" s="15"/>
      <c r="BS286" s="15"/>
      <c r="BT286" s="15"/>
      <c r="BU286" s="15"/>
      <c r="BV286" s="15"/>
      <c r="BW286" s="15"/>
      <c r="BX286" s="15"/>
      <c r="BY286" s="15"/>
      <c r="BZ286" s="15"/>
      <c r="CA286" s="15"/>
      <c r="CB286" s="15"/>
      <c r="CC286" s="15"/>
      <c r="CD286" s="15"/>
      <c r="CE286" s="15"/>
      <c r="CF286" s="15"/>
      <c r="CG286" s="15"/>
      <c r="CH286" s="15"/>
      <c r="CI286" s="15"/>
      <c r="CJ286" s="15"/>
      <c r="CK286" s="15"/>
      <c r="CL286" s="15"/>
      <c r="CM286" s="15"/>
      <c r="CN286" s="15"/>
      <c r="CO286" s="15"/>
      <c r="CP286" s="15"/>
      <c r="CQ286" s="15"/>
      <c r="CR286" s="15"/>
      <c r="CS286" s="15"/>
      <c r="CT286" s="15"/>
      <c r="CU286" s="15"/>
      <c r="CV286" s="15"/>
      <c r="CW286" s="15"/>
      <c r="CX286" s="15"/>
      <c r="CY286" s="15"/>
      <c r="CZ286" s="15"/>
      <c r="DA286" s="15"/>
      <c r="DB286" s="15"/>
      <c r="DC286" s="15"/>
      <c r="DD286" s="15"/>
      <c r="DE286" s="15"/>
      <c r="DF286" s="15"/>
      <c r="DG286" s="15"/>
      <c r="DH286" s="15"/>
      <c r="DI286" s="15"/>
      <c r="DJ286" s="15"/>
      <c r="DK286" s="15"/>
      <c r="DL286" s="15"/>
      <c r="DM286" s="15"/>
      <c r="DN286" s="15"/>
      <c r="DO286" s="15"/>
      <c r="DP286" s="15"/>
      <c r="DQ286" s="15"/>
      <c r="DR286" s="15"/>
      <c r="DS286" s="15"/>
      <c r="DT286" s="15"/>
      <c r="DU286" s="15"/>
      <c r="DV286" s="15"/>
      <c r="DW286" s="15"/>
      <c r="DX286" s="15"/>
      <c r="DY286" s="15"/>
      <c r="DZ286" s="15"/>
      <c r="EA286" s="15"/>
      <c r="EB286" s="15"/>
      <c r="EC286" s="15"/>
      <c r="ED286" s="15"/>
      <c r="EE286" s="15"/>
      <c r="EF286" s="15"/>
      <c r="EG286" s="15"/>
      <c r="EH286" s="15"/>
      <c r="EI286" s="15"/>
      <c r="EJ286" s="15"/>
      <c r="EK286" s="15"/>
      <c r="EL286" s="15"/>
      <c r="EM286" s="15"/>
      <c r="EN286" s="15"/>
      <c r="EO286" s="15"/>
      <c r="EP286" s="15"/>
      <c r="EQ286" s="15"/>
      <c r="ER286" s="15"/>
      <c r="ES286" s="15"/>
      <c r="ET286" s="15"/>
      <c r="EU286" s="15"/>
      <c r="EV286" s="15"/>
      <c r="EW286" s="15"/>
      <c r="EX286" s="15"/>
      <c r="EY286" s="15"/>
      <c r="EZ286" s="15"/>
      <c r="FA286" s="15"/>
      <c r="FB286" s="15"/>
      <c r="FC286" s="15"/>
      <c r="FD286" s="15"/>
      <c r="FE286" s="15"/>
      <c r="FF286" s="15"/>
      <c r="FG286" s="15"/>
      <c r="FH286" s="15"/>
      <c r="FI286" s="15"/>
      <c r="FJ286" s="15"/>
      <c r="FK286" s="15"/>
      <c r="FL286" s="15"/>
      <c r="FM286" s="15"/>
      <c r="FN286" s="15"/>
      <c r="FO286" s="15"/>
      <c r="FP286" s="15"/>
      <c r="FQ286" s="15"/>
      <c r="FR286" s="15"/>
      <c r="FS286" s="15"/>
      <c r="FT286" s="15"/>
      <c r="FU286" s="15"/>
      <c r="FV286" s="15"/>
      <c r="FW286" s="15"/>
      <c r="FX286" s="15"/>
      <c r="FY286" s="15"/>
      <c r="FZ286" s="15"/>
      <c r="GA286" s="15"/>
      <c r="GB286" s="15"/>
      <c r="GC286" s="15"/>
      <c r="GD286" s="15"/>
      <c r="GE286" s="15"/>
      <c r="GF286" s="15"/>
      <c r="GG286" s="15"/>
      <c r="GH286" s="15"/>
      <c r="GI286" s="15"/>
      <c r="GJ286" s="15"/>
      <c r="GK286" s="15"/>
      <c r="GL286" s="15"/>
      <c r="GM286" s="15"/>
      <c r="GN286" s="15"/>
      <c r="GO286" s="15"/>
      <c r="GP286" s="15"/>
      <c r="GQ286" s="15"/>
      <c r="GR286" s="15"/>
      <c r="GS286" s="15"/>
      <c r="GT286" s="15"/>
      <c r="GU286" s="15"/>
      <c r="GV286" s="15"/>
      <c r="GW286" s="15"/>
      <c r="GX286" s="15"/>
      <c r="GY286" s="15"/>
      <c r="GZ286" s="15"/>
      <c r="HA286" s="15"/>
      <c r="HB286" s="15"/>
      <c r="HC286" s="15"/>
      <c r="HD286" s="15"/>
      <c r="HE286" s="15"/>
      <c r="HF286" s="15"/>
      <c r="HG286" s="15"/>
      <c r="HH286" s="15"/>
      <c r="HI286" s="15"/>
      <c r="HJ286" s="15"/>
      <c r="HK286" s="15"/>
      <c r="HL286" s="15"/>
      <c r="HM286" s="15"/>
      <c r="HN286" s="15"/>
      <c r="HO286" s="15"/>
      <c r="HP286" s="15"/>
      <c r="HQ286" s="15"/>
      <c r="HR286" s="15"/>
      <c r="HS286" s="15"/>
      <c r="HT286" s="15"/>
      <c r="HU286" s="15"/>
    </row>
    <row r="287" spans="1:239" ht="15.75" customHeight="1" x14ac:dyDescent="0.3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  <c r="BD287" s="6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  <c r="BR287" s="15"/>
      <c r="BS287" s="15"/>
      <c r="BT287" s="15"/>
      <c r="BU287" s="15"/>
      <c r="BV287" s="15"/>
      <c r="BW287" s="15"/>
      <c r="BX287" s="15"/>
      <c r="BY287" s="15"/>
      <c r="BZ287" s="15"/>
      <c r="CA287" s="15"/>
      <c r="CB287" s="15"/>
      <c r="CC287" s="15"/>
      <c r="CD287" s="15"/>
      <c r="CE287" s="15"/>
      <c r="CF287" s="15"/>
      <c r="CG287" s="15"/>
      <c r="CH287" s="15"/>
      <c r="CI287" s="15"/>
      <c r="CJ287" s="15"/>
      <c r="CK287" s="15"/>
      <c r="CL287" s="15"/>
      <c r="CM287" s="15"/>
      <c r="CN287" s="15"/>
      <c r="CO287" s="15"/>
      <c r="CP287" s="15"/>
      <c r="CQ287" s="15"/>
      <c r="CR287" s="15"/>
      <c r="CS287" s="15"/>
      <c r="CT287" s="15"/>
      <c r="CU287" s="15"/>
      <c r="CV287" s="15"/>
      <c r="CW287" s="15"/>
      <c r="CX287" s="15"/>
      <c r="CY287" s="15"/>
      <c r="CZ287" s="15"/>
      <c r="DA287" s="15"/>
      <c r="DB287" s="15"/>
      <c r="DC287" s="15"/>
      <c r="DD287" s="15"/>
      <c r="DE287" s="15"/>
      <c r="DF287" s="15"/>
      <c r="DG287" s="15"/>
      <c r="DH287" s="15"/>
      <c r="DI287" s="15"/>
      <c r="DJ287" s="15"/>
      <c r="DK287" s="15"/>
      <c r="DL287" s="15"/>
      <c r="DM287" s="15"/>
      <c r="DN287" s="15"/>
      <c r="DO287" s="15"/>
      <c r="DP287" s="15"/>
      <c r="DQ287" s="15"/>
      <c r="DR287" s="15"/>
      <c r="DS287" s="15"/>
      <c r="DT287" s="15"/>
      <c r="DU287" s="15"/>
      <c r="DV287" s="15"/>
      <c r="DW287" s="15"/>
      <c r="DX287" s="15"/>
      <c r="DY287" s="15"/>
      <c r="DZ287" s="15"/>
      <c r="EA287" s="15"/>
      <c r="EB287" s="15"/>
      <c r="EC287" s="15"/>
      <c r="ED287" s="15"/>
      <c r="EE287" s="15"/>
      <c r="EF287" s="15"/>
      <c r="EG287" s="15"/>
      <c r="EH287" s="15"/>
      <c r="EI287" s="15"/>
      <c r="EJ287" s="15"/>
      <c r="EK287" s="15"/>
      <c r="EL287" s="15"/>
      <c r="EM287" s="15"/>
      <c r="EN287" s="15"/>
      <c r="EO287" s="15"/>
      <c r="EP287" s="15"/>
      <c r="EQ287" s="15"/>
      <c r="ER287" s="15"/>
      <c r="ES287" s="15"/>
      <c r="ET287" s="15"/>
      <c r="EU287" s="15"/>
      <c r="EV287" s="15"/>
      <c r="EW287" s="15"/>
      <c r="EX287" s="15"/>
      <c r="EY287" s="15"/>
      <c r="EZ287" s="15"/>
      <c r="FA287" s="15"/>
      <c r="FB287" s="15"/>
      <c r="FC287" s="15"/>
      <c r="FD287" s="15"/>
      <c r="FE287" s="15"/>
      <c r="FF287" s="15"/>
      <c r="FG287" s="15"/>
      <c r="FH287" s="15"/>
      <c r="FI287" s="15"/>
      <c r="FJ287" s="15"/>
      <c r="FK287" s="15"/>
      <c r="FL287" s="15"/>
      <c r="FM287" s="15"/>
      <c r="FN287" s="15"/>
      <c r="FO287" s="15"/>
      <c r="FP287" s="15"/>
      <c r="FQ287" s="15"/>
      <c r="FR287" s="15"/>
      <c r="FS287" s="15"/>
      <c r="FT287" s="15"/>
      <c r="FU287" s="15"/>
      <c r="FV287" s="15"/>
      <c r="FW287" s="15"/>
      <c r="FX287" s="15"/>
      <c r="FY287" s="15"/>
      <c r="FZ287" s="15"/>
      <c r="GA287" s="15"/>
      <c r="GB287" s="15"/>
      <c r="GC287" s="15"/>
      <c r="GD287" s="15"/>
      <c r="GE287" s="15"/>
      <c r="GF287" s="15"/>
      <c r="GG287" s="15"/>
      <c r="GH287" s="15"/>
      <c r="GI287" s="15"/>
      <c r="GJ287" s="15"/>
      <c r="GK287" s="15"/>
      <c r="GL287" s="15"/>
      <c r="GM287" s="15"/>
      <c r="GN287" s="15"/>
      <c r="GO287" s="15"/>
      <c r="GP287" s="15"/>
      <c r="GQ287" s="15"/>
      <c r="GR287" s="15"/>
      <c r="GS287" s="15"/>
      <c r="GT287" s="15"/>
      <c r="GU287" s="15"/>
      <c r="GV287" s="15"/>
      <c r="GW287" s="15"/>
      <c r="GX287" s="15"/>
      <c r="GY287" s="15"/>
      <c r="GZ287" s="15"/>
      <c r="HA287" s="15"/>
      <c r="HB287" s="15"/>
      <c r="HC287" s="15"/>
      <c r="HD287" s="15"/>
      <c r="HE287" s="15"/>
      <c r="HF287" s="15"/>
      <c r="HG287" s="15"/>
      <c r="HH287" s="15"/>
      <c r="HI287" s="15"/>
      <c r="HJ287" s="15"/>
      <c r="HK287" s="15"/>
      <c r="HL287" s="15"/>
      <c r="HM287" s="15"/>
      <c r="HN287" s="15"/>
      <c r="HO287" s="15"/>
      <c r="HP287" s="15"/>
      <c r="HQ287" s="15"/>
      <c r="HR287" s="15"/>
      <c r="HS287" s="15"/>
      <c r="HT287" s="15"/>
      <c r="HU287" s="15"/>
    </row>
    <row r="288" spans="1:239" ht="15.75" customHeight="1" x14ac:dyDescent="0.3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  <c r="BD288" s="6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  <c r="BR288" s="15"/>
      <c r="BS288" s="15"/>
      <c r="BT288" s="15"/>
      <c r="BU288" s="15"/>
      <c r="BV288" s="15"/>
      <c r="BW288" s="15"/>
      <c r="BX288" s="15"/>
      <c r="BY288" s="15"/>
      <c r="BZ288" s="15"/>
      <c r="CA288" s="15"/>
      <c r="CB288" s="15"/>
      <c r="CC288" s="15"/>
      <c r="CD288" s="15"/>
      <c r="CE288" s="15"/>
      <c r="CF288" s="15"/>
      <c r="CG288" s="15"/>
      <c r="CH288" s="15"/>
      <c r="CI288" s="15"/>
      <c r="CJ288" s="15"/>
      <c r="CK288" s="15"/>
      <c r="CL288" s="15"/>
      <c r="CM288" s="15"/>
      <c r="CN288" s="15"/>
      <c r="CO288" s="15"/>
      <c r="CP288" s="15"/>
      <c r="CQ288" s="15"/>
      <c r="CR288" s="15"/>
      <c r="CS288" s="15"/>
      <c r="CT288" s="15"/>
      <c r="CU288" s="15"/>
      <c r="CV288" s="15"/>
      <c r="CW288" s="15"/>
      <c r="CX288" s="15"/>
      <c r="CY288" s="15"/>
      <c r="CZ288" s="15"/>
      <c r="DA288" s="15"/>
      <c r="DB288" s="15"/>
      <c r="DC288" s="15"/>
      <c r="DD288" s="15"/>
      <c r="DE288" s="15"/>
      <c r="DF288" s="15"/>
      <c r="DG288" s="15"/>
      <c r="DH288" s="15"/>
      <c r="DI288" s="15"/>
      <c r="DJ288" s="15"/>
      <c r="DK288" s="15"/>
      <c r="DL288" s="15"/>
      <c r="DM288" s="15"/>
      <c r="DN288" s="15"/>
      <c r="DO288" s="15"/>
      <c r="DP288" s="15"/>
      <c r="DQ288" s="15"/>
      <c r="DR288" s="15"/>
      <c r="DS288" s="15"/>
      <c r="DT288" s="15"/>
      <c r="DU288" s="15"/>
      <c r="DV288" s="15"/>
      <c r="DW288" s="15"/>
      <c r="DX288" s="15"/>
      <c r="DY288" s="15"/>
      <c r="DZ288" s="15"/>
      <c r="EA288" s="15"/>
      <c r="EB288" s="15"/>
      <c r="EC288" s="15"/>
      <c r="ED288" s="15"/>
      <c r="EE288" s="15"/>
      <c r="EF288" s="15"/>
      <c r="EG288" s="15"/>
      <c r="EH288" s="15"/>
      <c r="EI288" s="15"/>
      <c r="EJ288" s="15"/>
      <c r="EK288" s="15"/>
      <c r="EL288" s="15"/>
      <c r="EM288" s="15"/>
      <c r="EN288" s="15"/>
      <c r="EO288" s="15"/>
      <c r="EP288" s="15"/>
      <c r="EQ288" s="15"/>
      <c r="ER288" s="15"/>
      <c r="ES288" s="15"/>
      <c r="ET288" s="15"/>
      <c r="EU288" s="15"/>
      <c r="EV288" s="15"/>
      <c r="EW288" s="15"/>
      <c r="EX288" s="15"/>
      <c r="EY288" s="15"/>
      <c r="EZ288" s="15"/>
      <c r="FA288" s="15"/>
      <c r="FB288" s="15"/>
      <c r="FC288" s="15"/>
      <c r="FD288" s="15"/>
      <c r="FE288" s="15"/>
      <c r="FF288" s="15"/>
      <c r="FG288" s="15"/>
      <c r="FH288" s="15"/>
      <c r="FI288" s="15"/>
      <c r="FJ288" s="15"/>
      <c r="FK288" s="15"/>
      <c r="FL288" s="15"/>
      <c r="FM288" s="15"/>
      <c r="FN288" s="15"/>
      <c r="FO288" s="15"/>
      <c r="FP288" s="15"/>
      <c r="FQ288" s="15"/>
      <c r="FR288" s="15"/>
      <c r="FS288" s="15"/>
      <c r="FT288" s="15"/>
      <c r="FU288" s="15"/>
      <c r="FV288" s="15"/>
      <c r="FW288" s="15"/>
      <c r="FX288" s="15"/>
      <c r="FY288" s="15"/>
      <c r="FZ288" s="15"/>
      <c r="GA288" s="15"/>
      <c r="GB288" s="15"/>
      <c r="GC288" s="15"/>
      <c r="GD288" s="15"/>
      <c r="GE288" s="15"/>
      <c r="GF288" s="15"/>
      <c r="GG288" s="15"/>
      <c r="GH288" s="15"/>
      <c r="GI288" s="15"/>
      <c r="GJ288" s="15"/>
      <c r="GK288" s="15"/>
      <c r="GL288" s="15"/>
      <c r="GM288" s="15"/>
      <c r="GN288" s="15"/>
      <c r="GO288" s="15"/>
      <c r="GP288" s="15"/>
      <c r="GQ288" s="15"/>
      <c r="GR288" s="15"/>
      <c r="GS288" s="15"/>
      <c r="GT288" s="15"/>
      <c r="GU288" s="15"/>
      <c r="GV288" s="15"/>
      <c r="GW288" s="15"/>
      <c r="GX288" s="15"/>
      <c r="GY288" s="15"/>
      <c r="GZ288" s="15"/>
      <c r="HA288" s="15"/>
      <c r="HB288" s="15"/>
      <c r="HC288" s="15"/>
      <c r="HD288" s="15"/>
      <c r="HE288" s="15"/>
      <c r="HF288" s="15"/>
      <c r="HG288" s="15"/>
      <c r="HH288" s="15"/>
      <c r="HI288" s="15"/>
      <c r="HJ288" s="15"/>
      <c r="HK288" s="15"/>
      <c r="HL288" s="15"/>
      <c r="HM288" s="15"/>
      <c r="HN288" s="15"/>
      <c r="HO288" s="15"/>
      <c r="HP288" s="15"/>
      <c r="HQ288" s="15"/>
      <c r="HR288" s="15"/>
      <c r="HS288" s="15"/>
      <c r="HT288" s="15"/>
      <c r="HU288" s="15"/>
    </row>
    <row r="289" spans="1:229" ht="15.75" customHeight="1" x14ac:dyDescent="0.3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6"/>
      <c r="AM289" s="6"/>
      <c r="AN289" s="6"/>
      <c r="AO289" s="6"/>
      <c r="AP289" s="6"/>
      <c r="AQ289" s="6"/>
      <c r="AR289" s="20"/>
      <c r="AS289" s="6"/>
      <c r="AT289" s="6"/>
      <c r="AU289" s="6"/>
      <c r="AV289" s="6"/>
      <c r="AW289" s="6"/>
      <c r="AX289" s="6"/>
      <c r="AY289" s="6"/>
      <c r="AZ289" s="20"/>
      <c r="BA289" s="6"/>
      <c r="BB289" s="6"/>
      <c r="BC289" s="6"/>
      <c r="BD289" s="6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5"/>
      <c r="BR289" s="15"/>
      <c r="BS289" s="15"/>
      <c r="BT289" s="15"/>
      <c r="BU289" s="15"/>
      <c r="BV289" s="15"/>
      <c r="BW289" s="15"/>
      <c r="BX289" s="15"/>
      <c r="BY289" s="15"/>
      <c r="BZ289" s="15"/>
      <c r="CA289" s="15"/>
      <c r="CB289" s="15"/>
      <c r="CC289" s="15"/>
      <c r="CD289" s="15"/>
      <c r="CE289" s="15"/>
      <c r="CF289" s="15"/>
      <c r="CG289" s="15"/>
      <c r="CH289" s="15"/>
      <c r="CI289" s="15"/>
      <c r="CJ289" s="15"/>
      <c r="CK289" s="15"/>
      <c r="CL289" s="15"/>
      <c r="CM289" s="15"/>
      <c r="CN289" s="15"/>
      <c r="CO289" s="15"/>
      <c r="CP289" s="15"/>
      <c r="CQ289" s="15"/>
      <c r="CR289" s="15"/>
      <c r="CS289" s="15"/>
      <c r="CT289" s="15"/>
      <c r="CU289" s="15"/>
      <c r="CV289" s="15"/>
      <c r="CW289" s="15"/>
      <c r="CX289" s="15"/>
      <c r="CY289" s="15"/>
      <c r="CZ289" s="15"/>
      <c r="DA289" s="15"/>
      <c r="DB289" s="15"/>
      <c r="DC289" s="15"/>
      <c r="DD289" s="15"/>
      <c r="DE289" s="15"/>
      <c r="DF289" s="15"/>
      <c r="DG289" s="15"/>
      <c r="DH289" s="15"/>
      <c r="DI289" s="15"/>
      <c r="DJ289" s="15"/>
      <c r="DK289" s="15"/>
      <c r="DL289" s="15"/>
      <c r="DM289" s="15"/>
      <c r="DN289" s="15"/>
      <c r="DO289" s="15"/>
      <c r="DP289" s="15"/>
      <c r="DQ289" s="15"/>
      <c r="DR289" s="15"/>
      <c r="DS289" s="15"/>
      <c r="DT289" s="15"/>
      <c r="DU289" s="15"/>
      <c r="DV289" s="15"/>
      <c r="DW289" s="15"/>
      <c r="DX289" s="15"/>
      <c r="DY289" s="15"/>
      <c r="DZ289" s="15"/>
      <c r="EA289" s="15"/>
      <c r="EB289" s="15"/>
      <c r="EC289" s="15"/>
      <c r="ED289" s="15"/>
      <c r="EE289" s="15"/>
      <c r="EF289" s="15"/>
      <c r="EG289" s="15"/>
      <c r="EH289" s="15"/>
      <c r="EI289" s="15"/>
      <c r="EJ289" s="15"/>
      <c r="EK289" s="15"/>
      <c r="EL289" s="15"/>
      <c r="EM289" s="15"/>
      <c r="EN289" s="15"/>
      <c r="EO289" s="15"/>
      <c r="EP289" s="15"/>
      <c r="EQ289" s="15"/>
      <c r="ER289" s="15"/>
      <c r="ES289" s="15"/>
      <c r="ET289" s="15"/>
      <c r="EU289" s="15"/>
      <c r="EV289" s="15"/>
      <c r="EW289" s="15"/>
      <c r="EX289" s="15"/>
      <c r="EY289" s="15"/>
      <c r="EZ289" s="15"/>
      <c r="FA289" s="15"/>
      <c r="FB289" s="15"/>
      <c r="FC289" s="15"/>
      <c r="FD289" s="15"/>
      <c r="FE289" s="15"/>
      <c r="FF289" s="15"/>
      <c r="FG289" s="15"/>
      <c r="FH289" s="15"/>
      <c r="FI289" s="15"/>
      <c r="FJ289" s="15"/>
      <c r="FK289" s="15"/>
      <c r="FL289" s="15"/>
      <c r="FM289" s="15"/>
      <c r="FN289" s="15"/>
      <c r="FO289" s="15"/>
      <c r="FP289" s="15"/>
      <c r="FQ289" s="15"/>
      <c r="FR289" s="15"/>
      <c r="FS289" s="15"/>
      <c r="FT289" s="15"/>
      <c r="FU289" s="15"/>
      <c r="FV289" s="15"/>
      <c r="FW289" s="15"/>
      <c r="FX289" s="15"/>
      <c r="FY289" s="15"/>
      <c r="FZ289" s="15"/>
      <c r="GA289" s="15"/>
      <c r="GB289" s="15"/>
      <c r="GC289" s="15"/>
      <c r="GD289" s="15"/>
      <c r="GE289" s="15"/>
      <c r="GF289" s="15"/>
      <c r="GG289" s="15"/>
      <c r="GH289" s="15"/>
      <c r="GI289" s="15"/>
      <c r="GJ289" s="15"/>
      <c r="GK289" s="15"/>
      <c r="GL289" s="15"/>
      <c r="GM289" s="15"/>
      <c r="GN289" s="15"/>
      <c r="GO289" s="15"/>
      <c r="GP289" s="15"/>
      <c r="GQ289" s="15"/>
      <c r="GR289" s="15"/>
      <c r="GS289" s="15"/>
      <c r="GT289" s="15"/>
      <c r="GU289" s="15"/>
      <c r="GV289" s="15"/>
      <c r="GW289" s="15"/>
      <c r="GX289" s="15"/>
      <c r="GY289" s="15"/>
      <c r="GZ289" s="15"/>
      <c r="HA289" s="15"/>
      <c r="HB289" s="15"/>
      <c r="HC289" s="15"/>
      <c r="HD289" s="15"/>
      <c r="HE289" s="15"/>
      <c r="HF289" s="15"/>
      <c r="HG289" s="15"/>
      <c r="HH289" s="15"/>
      <c r="HI289" s="15"/>
      <c r="HJ289" s="15"/>
      <c r="HK289" s="15"/>
      <c r="HL289" s="15"/>
      <c r="HM289" s="15"/>
      <c r="HN289" s="15"/>
      <c r="HO289" s="15"/>
      <c r="HP289" s="15"/>
      <c r="HQ289" s="15"/>
      <c r="HR289" s="15"/>
      <c r="HS289" s="15"/>
      <c r="HT289" s="15"/>
      <c r="HU289" s="15"/>
    </row>
    <row r="290" spans="1:229" ht="15.75" customHeight="1" x14ac:dyDescent="0.3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6"/>
      <c r="AM290" s="6"/>
      <c r="AN290" s="6"/>
      <c r="AO290" s="15"/>
      <c r="AP290" s="15"/>
      <c r="AQ290" s="15"/>
      <c r="AR290" s="15"/>
      <c r="AS290" s="15"/>
      <c r="AT290" s="15"/>
      <c r="AU290" s="15"/>
      <c r="AV290" s="15"/>
      <c r="AW290" s="15"/>
      <c r="AX290" s="6"/>
      <c r="AY290" s="6"/>
      <c r="AZ290" s="6"/>
      <c r="BA290" s="6"/>
      <c r="BB290" s="6"/>
      <c r="BC290" s="6"/>
      <c r="BD290" s="6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  <c r="CC290" s="15"/>
      <c r="CD290" s="15"/>
      <c r="CE290" s="15"/>
      <c r="CF290" s="15"/>
      <c r="CG290" s="15"/>
      <c r="CH290" s="15"/>
      <c r="CI290" s="15"/>
      <c r="CJ290" s="15"/>
      <c r="CK290" s="15"/>
      <c r="CL290" s="15"/>
      <c r="CM290" s="15"/>
      <c r="CN290" s="15"/>
      <c r="CO290" s="15"/>
      <c r="CP290" s="15"/>
      <c r="CQ290" s="15"/>
      <c r="CR290" s="15"/>
      <c r="CS290" s="15"/>
      <c r="CT290" s="15"/>
      <c r="CU290" s="15"/>
      <c r="CV290" s="15"/>
      <c r="CW290" s="15"/>
      <c r="CX290" s="15"/>
      <c r="CY290" s="15"/>
      <c r="CZ290" s="15"/>
      <c r="DA290" s="15"/>
      <c r="DB290" s="15"/>
      <c r="DC290" s="15"/>
      <c r="DD290" s="15"/>
      <c r="DE290" s="15"/>
      <c r="DF290" s="15"/>
      <c r="DG290" s="15"/>
      <c r="DH290" s="15"/>
      <c r="DI290" s="15"/>
      <c r="DJ290" s="15"/>
      <c r="DK290" s="15"/>
      <c r="DL290" s="15"/>
      <c r="DM290" s="15"/>
      <c r="DN290" s="15"/>
      <c r="DO290" s="15"/>
      <c r="DP290" s="15"/>
      <c r="DQ290" s="15"/>
      <c r="DR290" s="15"/>
      <c r="DS290" s="15"/>
      <c r="DT290" s="15"/>
      <c r="DU290" s="15"/>
      <c r="DV290" s="15"/>
      <c r="DW290" s="15"/>
      <c r="DX290" s="15"/>
      <c r="DY290" s="15"/>
      <c r="DZ290" s="15"/>
      <c r="EA290" s="15"/>
      <c r="EB290" s="15"/>
      <c r="EC290" s="15"/>
      <c r="ED290" s="15"/>
      <c r="EE290" s="15"/>
      <c r="EF290" s="15"/>
      <c r="EG290" s="15"/>
      <c r="EH290" s="15"/>
      <c r="EI290" s="15"/>
      <c r="EJ290" s="15"/>
      <c r="EK290" s="15"/>
      <c r="EL290" s="15"/>
      <c r="EM290" s="15"/>
      <c r="EN290" s="15"/>
      <c r="EO290" s="15"/>
      <c r="EP290" s="15"/>
      <c r="EQ290" s="15"/>
      <c r="ER290" s="15"/>
      <c r="ES290" s="15"/>
      <c r="ET290" s="15"/>
      <c r="EU290" s="15"/>
      <c r="EV290" s="15"/>
      <c r="EW290" s="15"/>
      <c r="EX290" s="15"/>
      <c r="EY290" s="15"/>
      <c r="EZ290" s="15"/>
      <c r="FA290" s="15"/>
      <c r="FB290" s="15"/>
      <c r="FC290" s="15"/>
      <c r="FD290" s="15"/>
      <c r="FE290" s="15"/>
      <c r="FF290" s="15"/>
      <c r="FG290" s="15"/>
      <c r="FH290" s="15"/>
      <c r="FI290" s="15"/>
      <c r="FJ290" s="15"/>
      <c r="FK290" s="15"/>
      <c r="FL290" s="15"/>
      <c r="FM290" s="15"/>
      <c r="FN290" s="15"/>
      <c r="FO290" s="15"/>
      <c r="FP290" s="15"/>
      <c r="FQ290" s="15"/>
      <c r="FR290" s="15"/>
      <c r="FS290" s="15"/>
      <c r="FT290" s="15"/>
      <c r="FU290" s="15"/>
      <c r="FV290" s="15"/>
      <c r="FW290" s="15"/>
      <c r="FX290" s="15"/>
      <c r="FY290" s="15"/>
      <c r="FZ290" s="15"/>
      <c r="GA290" s="15"/>
      <c r="GB290" s="15"/>
      <c r="GC290" s="15"/>
      <c r="GD290" s="15"/>
      <c r="GE290" s="15"/>
      <c r="GF290" s="15"/>
      <c r="GG290" s="15"/>
      <c r="GH290" s="15"/>
      <c r="GI290" s="15"/>
      <c r="GJ290" s="15"/>
      <c r="GK290" s="15"/>
      <c r="GL290" s="15"/>
      <c r="GM290" s="15"/>
      <c r="GN290" s="15"/>
      <c r="GO290" s="15"/>
      <c r="GP290" s="15"/>
      <c r="GQ290" s="15"/>
      <c r="GR290" s="15"/>
      <c r="GS290" s="15"/>
      <c r="GT290" s="15"/>
      <c r="GU290" s="15"/>
      <c r="GV290" s="15"/>
      <c r="GW290" s="15"/>
      <c r="GX290" s="15"/>
      <c r="GY290" s="15"/>
      <c r="GZ290" s="15"/>
      <c r="HA290" s="15"/>
      <c r="HB290" s="15"/>
      <c r="HC290" s="15"/>
      <c r="HD290" s="15"/>
      <c r="HE290" s="15"/>
      <c r="HF290" s="15"/>
      <c r="HG290" s="15"/>
      <c r="HH290" s="15"/>
      <c r="HI290" s="15"/>
      <c r="HJ290" s="15"/>
      <c r="HK290" s="15"/>
      <c r="HL290" s="15"/>
      <c r="HM290" s="15"/>
      <c r="HN290" s="15"/>
      <c r="HO290" s="15"/>
      <c r="HP290" s="15"/>
      <c r="HQ290" s="15"/>
      <c r="HR290" s="15"/>
      <c r="HS290" s="15"/>
      <c r="HT290" s="15"/>
      <c r="HU290" s="15"/>
    </row>
    <row r="291" spans="1:229" ht="15.75" customHeight="1" x14ac:dyDescent="0.3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  <c r="BR291" s="15"/>
      <c r="BS291" s="15"/>
      <c r="BT291" s="15"/>
      <c r="BU291" s="15"/>
      <c r="BV291" s="15"/>
      <c r="BW291" s="15"/>
      <c r="BX291" s="15"/>
      <c r="BY291" s="15"/>
      <c r="BZ291" s="15"/>
      <c r="CA291" s="15"/>
      <c r="CB291" s="15"/>
      <c r="CC291" s="15"/>
      <c r="CD291" s="15"/>
      <c r="CE291" s="15"/>
      <c r="CF291" s="15"/>
      <c r="CG291" s="15"/>
      <c r="CH291" s="15"/>
      <c r="CI291" s="15"/>
      <c r="CJ291" s="15"/>
      <c r="CK291" s="15"/>
      <c r="CL291" s="15"/>
      <c r="CM291" s="15"/>
      <c r="CN291" s="15"/>
      <c r="CO291" s="15"/>
      <c r="CP291" s="15"/>
      <c r="CQ291" s="15"/>
      <c r="CR291" s="15"/>
      <c r="CS291" s="15"/>
      <c r="CT291" s="15"/>
      <c r="CU291" s="15"/>
      <c r="CV291" s="15"/>
      <c r="CW291" s="15"/>
      <c r="CX291" s="15"/>
      <c r="CY291" s="15"/>
      <c r="CZ291" s="15"/>
      <c r="DA291" s="15"/>
      <c r="DB291" s="15"/>
      <c r="DC291" s="15"/>
      <c r="DD291" s="15"/>
      <c r="DE291" s="15"/>
      <c r="DF291" s="15"/>
      <c r="DG291" s="15"/>
      <c r="DH291" s="15"/>
      <c r="DI291" s="15"/>
      <c r="DJ291" s="15"/>
      <c r="DK291" s="15"/>
      <c r="DL291" s="15"/>
      <c r="DM291" s="15"/>
      <c r="DN291" s="15"/>
      <c r="DO291" s="15"/>
      <c r="DP291" s="15"/>
      <c r="DQ291" s="15"/>
      <c r="DR291" s="15"/>
      <c r="DS291" s="15"/>
      <c r="DT291" s="15"/>
      <c r="DU291" s="15"/>
      <c r="DV291" s="15"/>
      <c r="DW291" s="15"/>
      <c r="DX291" s="15"/>
      <c r="DY291" s="15"/>
      <c r="DZ291" s="15"/>
      <c r="EA291" s="15"/>
      <c r="EB291" s="15"/>
      <c r="EC291" s="15"/>
      <c r="ED291" s="15"/>
      <c r="EE291" s="15"/>
      <c r="EF291" s="15"/>
      <c r="EG291" s="15"/>
      <c r="EH291" s="15"/>
      <c r="EI291" s="15"/>
      <c r="EJ291" s="15"/>
      <c r="EK291" s="15"/>
      <c r="EL291" s="15"/>
      <c r="EM291" s="15"/>
      <c r="EN291" s="15"/>
      <c r="EO291" s="15"/>
      <c r="EP291" s="15"/>
      <c r="EQ291" s="15"/>
      <c r="ER291" s="15"/>
      <c r="ES291" s="15"/>
      <c r="ET291" s="15"/>
      <c r="EU291" s="15"/>
      <c r="EV291" s="15"/>
      <c r="EW291" s="15"/>
      <c r="EX291" s="15"/>
      <c r="EY291" s="15"/>
      <c r="EZ291" s="15"/>
      <c r="FA291" s="15"/>
      <c r="FB291" s="15"/>
      <c r="FC291" s="15"/>
      <c r="FD291" s="15"/>
      <c r="FE291" s="15"/>
      <c r="FF291" s="15"/>
      <c r="FG291" s="15"/>
      <c r="FH291" s="15"/>
      <c r="FI291" s="15"/>
      <c r="FJ291" s="15"/>
      <c r="FK291" s="15"/>
      <c r="FL291" s="15"/>
      <c r="FM291" s="15"/>
      <c r="FN291" s="15"/>
      <c r="FO291" s="15"/>
      <c r="FP291" s="15"/>
      <c r="FQ291" s="15"/>
      <c r="FR291" s="15"/>
      <c r="FS291" s="15"/>
      <c r="FT291" s="15"/>
      <c r="FU291" s="15"/>
      <c r="FV291" s="15"/>
      <c r="FW291" s="15"/>
      <c r="FX291" s="15"/>
      <c r="FY291" s="15"/>
      <c r="FZ291" s="15"/>
      <c r="GA291" s="15"/>
      <c r="GB291" s="15"/>
      <c r="GC291" s="15"/>
      <c r="GD291" s="15"/>
      <c r="GE291" s="15"/>
      <c r="GF291" s="15"/>
      <c r="GG291" s="15"/>
      <c r="GH291" s="15"/>
      <c r="GI291" s="15"/>
      <c r="GJ291" s="15"/>
      <c r="GK291" s="15"/>
      <c r="GL291" s="15"/>
      <c r="GM291" s="15"/>
      <c r="GN291" s="15"/>
      <c r="GO291" s="15"/>
      <c r="GP291" s="15"/>
      <c r="GQ291" s="15"/>
      <c r="GR291" s="15"/>
      <c r="GS291" s="15"/>
      <c r="GT291" s="15"/>
      <c r="GU291" s="15"/>
      <c r="GV291" s="15"/>
      <c r="GW291" s="15"/>
      <c r="GX291" s="15"/>
      <c r="GY291" s="15"/>
      <c r="GZ291" s="15"/>
      <c r="HA291" s="15"/>
      <c r="HB291" s="15"/>
      <c r="HC291" s="15"/>
      <c r="HD291" s="15"/>
      <c r="HE291" s="15"/>
      <c r="HF291" s="15"/>
      <c r="HG291" s="15"/>
      <c r="HH291" s="15"/>
      <c r="HI291" s="15"/>
      <c r="HJ291" s="15"/>
      <c r="HK291" s="15"/>
      <c r="HL291" s="15"/>
      <c r="HM291" s="15"/>
      <c r="HN291" s="15"/>
      <c r="HO291" s="15"/>
      <c r="HP291" s="15"/>
      <c r="HQ291" s="15"/>
      <c r="HR291" s="15"/>
      <c r="HS291" s="15"/>
      <c r="HT291" s="15"/>
      <c r="HU291" s="15"/>
    </row>
    <row r="292" spans="1:229" ht="15.75" customHeight="1" x14ac:dyDescent="0.3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  <c r="BR292" s="15"/>
      <c r="BS292" s="15"/>
      <c r="BT292" s="15"/>
      <c r="BU292" s="15"/>
      <c r="BV292" s="15"/>
      <c r="BW292" s="15"/>
      <c r="BX292" s="15"/>
      <c r="BY292" s="15"/>
      <c r="BZ292" s="15"/>
      <c r="CA292" s="15"/>
      <c r="CB292" s="15"/>
      <c r="CC292" s="15"/>
      <c r="CD292" s="15"/>
      <c r="CE292" s="15"/>
      <c r="CF292" s="15"/>
      <c r="CG292" s="15"/>
      <c r="CH292" s="15"/>
      <c r="CI292" s="15"/>
      <c r="CJ292" s="15"/>
      <c r="CK292" s="15"/>
      <c r="CL292" s="15"/>
      <c r="CM292" s="15"/>
      <c r="CN292" s="15"/>
      <c r="CO292" s="15"/>
      <c r="CP292" s="15"/>
      <c r="CQ292" s="15"/>
      <c r="CR292" s="15"/>
      <c r="CS292" s="15"/>
      <c r="CT292" s="15"/>
      <c r="CU292" s="15"/>
      <c r="CV292" s="15"/>
      <c r="CW292" s="15"/>
      <c r="CX292" s="15"/>
      <c r="CY292" s="15"/>
      <c r="CZ292" s="15"/>
      <c r="DA292" s="15"/>
      <c r="DB292" s="15"/>
      <c r="DC292" s="15"/>
      <c r="DD292" s="15"/>
      <c r="DE292" s="15"/>
      <c r="DF292" s="15"/>
      <c r="DG292" s="15"/>
      <c r="DH292" s="15"/>
      <c r="DI292" s="15"/>
      <c r="DJ292" s="15"/>
      <c r="DK292" s="15"/>
      <c r="DL292" s="15"/>
      <c r="DM292" s="15"/>
      <c r="DN292" s="15"/>
      <c r="DO292" s="15"/>
      <c r="DP292" s="15"/>
      <c r="DQ292" s="15"/>
      <c r="DR292" s="15"/>
      <c r="DS292" s="15"/>
      <c r="DT292" s="15"/>
      <c r="DU292" s="15"/>
      <c r="DV292" s="15"/>
      <c r="DW292" s="15"/>
      <c r="DX292" s="15"/>
      <c r="DY292" s="15"/>
      <c r="DZ292" s="15"/>
      <c r="EA292" s="15"/>
      <c r="EB292" s="15"/>
      <c r="EC292" s="15"/>
      <c r="ED292" s="15"/>
      <c r="EE292" s="15"/>
      <c r="EF292" s="15"/>
      <c r="EG292" s="15"/>
      <c r="EH292" s="15"/>
      <c r="EI292" s="15"/>
      <c r="EJ292" s="15"/>
      <c r="EK292" s="15"/>
      <c r="EL292" s="15"/>
      <c r="EM292" s="15"/>
      <c r="EN292" s="15"/>
      <c r="EO292" s="15"/>
      <c r="EP292" s="15"/>
      <c r="EQ292" s="15"/>
      <c r="ER292" s="15"/>
      <c r="ES292" s="15"/>
      <c r="ET292" s="15"/>
      <c r="EU292" s="15"/>
      <c r="EV292" s="15"/>
      <c r="EW292" s="15"/>
      <c r="EX292" s="15"/>
      <c r="EY292" s="15"/>
      <c r="EZ292" s="15"/>
      <c r="FA292" s="15"/>
      <c r="FB292" s="15"/>
      <c r="FC292" s="15"/>
      <c r="FD292" s="15"/>
      <c r="FE292" s="15"/>
      <c r="FF292" s="15"/>
      <c r="FG292" s="15"/>
      <c r="FH292" s="15"/>
      <c r="FI292" s="15"/>
      <c r="FJ292" s="15"/>
      <c r="FK292" s="15"/>
      <c r="FL292" s="15"/>
      <c r="FM292" s="15"/>
      <c r="FN292" s="15"/>
      <c r="FO292" s="15"/>
      <c r="FP292" s="15"/>
      <c r="FQ292" s="15"/>
      <c r="FR292" s="15"/>
      <c r="FS292" s="15"/>
      <c r="FT292" s="15"/>
      <c r="FU292" s="15"/>
      <c r="FV292" s="15"/>
      <c r="FW292" s="15"/>
      <c r="FX292" s="15"/>
      <c r="FY292" s="15"/>
      <c r="FZ292" s="15"/>
      <c r="GA292" s="15"/>
      <c r="GB292" s="15"/>
      <c r="GC292" s="15"/>
      <c r="GD292" s="15"/>
      <c r="GE292" s="15"/>
      <c r="GF292" s="15"/>
      <c r="GG292" s="15"/>
      <c r="GH292" s="15"/>
      <c r="GI292" s="15"/>
      <c r="GJ292" s="15"/>
      <c r="GK292" s="15"/>
      <c r="GL292" s="15"/>
      <c r="GM292" s="15"/>
      <c r="GN292" s="15"/>
      <c r="GO292" s="15"/>
      <c r="GP292" s="15"/>
      <c r="GQ292" s="15"/>
      <c r="GR292" s="15"/>
      <c r="GS292" s="15"/>
      <c r="GT292" s="15"/>
      <c r="GU292" s="15"/>
      <c r="GV292" s="15"/>
      <c r="GW292" s="15"/>
      <c r="GX292" s="15"/>
      <c r="GY292" s="15"/>
      <c r="GZ292" s="15"/>
      <c r="HA292" s="15"/>
      <c r="HB292" s="15"/>
      <c r="HC292" s="15"/>
      <c r="HD292" s="15"/>
      <c r="HE292" s="15"/>
      <c r="HF292" s="15"/>
      <c r="HG292" s="15"/>
      <c r="HH292" s="15"/>
      <c r="HI292" s="15"/>
      <c r="HJ292" s="15"/>
      <c r="HK292" s="15"/>
      <c r="HL292" s="15"/>
      <c r="HM292" s="15"/>
      <c r="HN292" s="15"/>
      <c r="HO292" s="15"/>
      <c r="HP292" s="15"/>
      <c r="HQ292" s="15"/>
      <c r="HR292" s="15"/>
      <c r="HS292" s="15"/>
      <c r="HT292" s="15"/>
      <c r="HU292" s="15"/>
    </row>
    <row r="293" spans="1:229" ht="15.75" customHeight="1" x14ac:dyDescent="0.3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  <c r="BR293" s="15"/>
      <c r="BS293" s="15"/>
      <c r="BT293" s="15"/>
      <c r="BU293" s="15"/>
      <c r="BV293" s="15"/>
      <c r="BW293" s="15"/>
      <c r="BX293" s="15"/>
      <c r="BY293" s="15"/>
      <c r="BZ293" s="15"/>
      <c r="CA293" s="15"/>
      <c r="CB293" s="15"/>
      <c r="CC293" s="15"/>
      <c r="CD293" s="15"/>
      <c r="CE293" s="15"/>
      <c r="CF293" s="15"/>
      <c r="CG293" s="15"/>
      <c r="CH293" s="15"/>
      <c r="CI293" s="15"/>
      <c r="CJ293" s="15"/>
      <c r="CK293" s="15"/>
      <c r="CL293" s="15"/>
      <c r="CM293" s="15"/>
      <c r="CN293" s="15"/>
      <c r="CO293" s="15"/>
      <c r="CP293" s="15"/>
      <c r="CQ293" s="15"/>
      <c r="CR293" s="15"/>
      <c r="CS293" s="15"/>
      <c r="CT293" s="15"/>
      <c r="CU293" s="15"/>
      <c r="CV293" s="15"/>
      <c r="CW293" s="15"/>
      <c r="CX293" s="15"/>
      <c r="CY293" s="15"/>
      <c r="CZ293" s="15"/>
      <c r="DA293" s="15"/>
      <c r="DB293" s="15"/>
      <c r="DC293" s="15"/>
      <c r="DD293" s="15"/>
      <c r="DE293" s="15"/>
      <c r="DF293" s="15"/>
      <c r="DG293" s="15"/>
      <c r="DH293" s="15"/>
      <c r="DI293" s="15"/>
      <c r="DJ293" s="15"/>
      <c r="DK293" s="15"/>
      <c r="DL293" s="15"/>
      <c r="DM293" s="15"/>
      <c r="DN293" s="15"/>
      <c r="DO293" s="15"/>
      <c r="DP293" s="15"/>
      <c r="DQ293" s="15"/>
      <c r="DR293" s="15"/>
      <c r="DS293" s="15"/>
      <c r="DT293" s="15"/>
      <c r="DU293" s="15"/>
      <c r="DV293" s="15"/>
      <c r="DW293" s="15"/>
      <c r="DX293" s="15"/>
      <c r="DY293" s="15"/>
      <c r="DZ293" s="15"/>
      <c r="EA293" s="15"/>
      <c r="EB293" s="15"/>
      <c r="EC293" s="15"/>
      <c r="ED293" s="15"/>
      <c r="EE293" s="15"/>
      <c r="EF293" s="15"/>
      <c r="EG293" s="15"/>
      <c r="EH293" s="15"/>
      <c r="EI293" s="15"/>
      <c r="EJ293" s="15"/>
      <c r="EK293" s="15"/>
      <c r="EL293" s="15"/>
      <c r="EM293" s="15"/>
      <c r="EN293" s="15"/>
      <c r="EO293" s="15"/>
      <c r="EP293" s="15"/>
      <c r="EQ293" s="15"/>
      <c r="ER293" s="15"/>
      <c r="ES293" s="15"/>
      <c r="ET293" s="15"/>
      <c r="EU293" s="15"/>
      <c r="EV293" s="15"/>
      <c r="EW293" s="15"/>
      <c r="EX293" s="15"/>
      <c r="EY293" s="15"/>
      <c r="EZ293" s="15"/>
      <c r="FA293" s="15"/>
      <c r="FB293" s="15"/>
      <c r="FC293" s="15"/>
      <c r="FD293" s="15"/>
      <c r="FE293" s="15"/>
      <c r="FF293" s="15"/>
      <c r="FG293" s="15"/>
      <c r="FH293" s="15"/>
      <c r="FI293" s="15"/>
      <c r="FJ293" s="15"/>
      <c r="FK293" s="15"/>
      <c r="FL293" s="15"/>
      <c r="FM293" s="15"/>
      <c r="FN293" s="15"/>
      <c r="FO293" s="15"/>
      <c r="FP293" s="15"/>
      <c r="FQ293" s="15"/>
      <c r="FR293" s="15"/>
      <c r="FS293" s="15"/>
      <c r="FT293" s="15"/>
      <c r="FU293" s="15"/>
      <c r="FV293" s="15"/>
      <c r="FW293" s="15"/>
      <c r="FX293" s="15"/>
      <c r="FY293" s="15"/>
      <c r="FZ293" s="15"/>
      <c r="GA293" s="15"/>
      <c r="GB293" s="15"/>
      <c r="GC293" s="15"/>
      <c r="GD293" s="15"/>
      <c r="GE293" s="15"/>
      <c r="GF293" s="15"/>
      <c r="GG293" s="15"/>
      <c r="GH293" s="15"/>
      <c r="GI293" s="15"/>
      <c r="GJ293" s="15"/>
      <c r="GK293" s="15"/>
      <c r="GL293" s="15"/>
      <c r="GM293" s="15"/>
      <c r="GN293" s="15"/>
      <c r="GO293" s="15"/>
      <c r="GP293" s="15"/>
      <c r="GQ293" s="15"/>
      <c r="GR293" s="15"/>
      <c r="GS293" s="15"/>
      <c r="GT293" s="15"/>
      <c r="GU293" s="15"/>
      <c r="GV293" s="15"/>
      <c r="GW293" s="15"/>
      <c r="GX293" s="15"/>
      <c r="GY293" s="15"/>
      <c r="GZ293" s="15"/>
      <c r="HA293" s="15"/>
      <c r="HB293" s="15"/>
      <c r="HC293" s="15"/>
      <c r="HD293" s="15"/>
      <c r="HE293" s="15"/>
      <c r="HF293" s="15"/>
      <c r="HG293" s="15"/>
      <c r="HH293" s="15"/>
      <c r="HI293" s="15"/>
      <c r="HJ293" s="15"/>
      <c r="HK293" s="15"/>
      <c r="HL293" s="15"/>
      <c r="HM293" s="15"/>
      <c r="HN293" s="15"/>
      <c r="HO293" s="15"/>
      <c r="HP293" s="15"/>
      <c r="HQ293" s="15"/>
      <c r="HR293" s="15"/>
      <c r="HS293" s="15"/>
      <c r="HT293" s="15"/>
      <c r="HU293" s="15"/>
    </row>
    <row r="294" spans="1:229" ht="15.75" customHeight="1" x14ac:dyDescent="0.3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  <c r="BR294" s="15"/>
      <c r="BS294" s="15"/>
      <c r="BT294" s="15"/>
      <c r="BU294" s="15"/>
      <c r="BV294" s="15"/>
      <c r="BW294" s="15"/>
      <c r="BX294" s="15"/>
      <c r="BY294" s="15"/>
      <c r="BZ294" s="15"/>
      <c r="CA294" s="15"/>
      <c r="CB294" s="15"/>
      <c r="CC294" s="15"/>
      <c r="CD294" s="15"/>
      <c r="CE294" s="15"/>
      <c r="CF294" s="15"/>
      <c r="CG294" s="15"/>
      <c r="CH294" s="15"/>
      <c r="CI294" s="15"/>
      <c r="CJ294" s="15"/>
      <c r="CK294" s="15"/>
      <c r="CL294" s="15"/>
      <c r="CM294" s="15"/>
      <c r="CN294" s="15"/>
      <c r="CO294" s="15"/>
      <c r="CP294" s="15"/>
      <c r="CQ294" s="15"/>
      <c r="CR294" s="15"/>
      <c r="CS294" s="15"/>
      <c r="CT294" s="15"/>
      <c r="CU294" s="15"/>
      <c r="CV294" s="15"/>
      <c r="CW294" s="15"/>
      <c r="CX294" s="15"/>
      <c r="CY294" s="15"/>
      <c r="CZ294" s="15"/>
      <c r="DA294" s="15"/>
      <c r="DB294" s="15"/>
      <c r="DC294" s="15"/>
      <c r="DD294" s="15"/>
      <c r="DE294" s="15"/>
      <c r="DF294" s="15"/>
      <c r="DG294" s="15"/>
      <c r="DH294" s="15"/>
      <c r="DI294" s="15"/>
      <c r="DJ294" s="15"/>
      <c r="DK294" s="15"/>
      <c r="DL294" s="15"/>
      <c r="DM294" s="15"/>
      <c r="DN294" s="15"/>
      <c r="DO294" s="15"/>
      <c r="DP294" s="15"/>
      <c r="DQ294" s="15"/>
      <c r="DR294" s="15"/>
      <c r="DS294" s="15"/>
      <c r="DT294" s="15"/>
      <c r="DU294" s="15"/>
      <c r="DV294" s="15"/>
      <c r="DW294" s="15"/>
      <c r="DX294" s="15"/>
      <c r="DY294" s="15"/>
      <c r="DZ294" s="15"/>
      <c r="EA294" s="15"/>
      <c r="EB294" s="15"/>
      <c r="EC294" s="15"/>
      <c r="ED294" s="15"/>
      <c r="EE294" s="15"/>
      <c r="EF294" s="15"/>
      <c r="EG294" s="15"/>
      <c r="EH294" s="15"/>
      <c r="EI294" s="15"/>
      <c r="EJ294" s="15"/>
      <c r="EK294" s="15"/>
      <c r="EL294" s="15"/>
      <c r="EM294" s="15"/>
      <c r="EN294" s="15"/>
      <c r="EO294" s="15"/>
      <c r="EP294" s="15"/>
      <c r="EQ294" s="15"/>
      <c r="ER294" s="15"/>
      <c r="ES294" s="15"/>
      <c r="ET294" s="15"/>
      <c r="EU294" s="15"/>
      <c r="EV294" s="15"/>
      <c r="EW294" s="15"/>
      <c r="EX294" s="15"/>
      <c r="EY294" s="15"/>
      <c r="EZ294" s="15"/>
      <c r="FA294" s="15"/>
      <c r="FB294" s="15"/>
      <c r="FC294" s="15"/>
      <c r="FD294" s="15"/>
      <c r="FE294" s="15"/>
      <c r="FF294" s="15"/>
      <c r="FG294" s="15"/>
      <c r="FH294" s="15"/>
      <c r="FI294" s="15"/>
      <c r="FJ294" s="15"/>
      <c r="FK294" s="15"/>
      <c r="FL294" s="15"/>
      <c r="FM294" s="15"/>
      <c r="FN294" s="15"/>
      <c r="FO294" s="15"/>
      <c r="FP294" s="15"/>
      <c r="FQ294" s="15"/>
      <c r="FR294" s="15"/>
      <c r="FS294" s="15"/>
      <c r="FT294" s="15"/>
      <c r="FU294" s="15"/>
      <c r="FV294" s="15"/>
      <c r="FW294" s="15"/>
      <c r="FX294" s="15"/>
      <c r="FY294" s="15"/>
      <c r="FZ294" s="15"/>
      <c r="GA294" s="15"/>
      <c r="GB294" s="15"/>
      <c r="GC294" s="15"/>
      <c r="GD294" s="15"/>
      <c r="GE294" s="15"/>
      <c r="GF294" s="15"/>
      <c r="GG294" s="15"/>
      <c r="GH294" s="15"/>
      <c r="GI294" s="15"/>
      <c r="GJ294" s="15"/>
      <c r="GK294" s="15"/>
      <c r="GL294" s="15"/>
      <c r="GM294" s="15"/>
      <c r="GN294" s="15"/>
      <c r="GO294" s="15"/>
      <c r="GP294" s="15"/>
      <c r="GQ294" s="15"/>
      <c r="GR294" s="15"/>
      <c r="GS294" s="15"/>
      <c r="GT294" s="15"/>
      <c r="GU294" s="15"/>
      <c r="GV294" s="15"/>
      <c r="GW294" s="15"/>
      <c r="GX294" s="15"/>
      <c r="GY294" s="15"/>
      <c r="GZ294" s="15"/>
      <c r="HA294" s="15"/>
      <c r="HB294" s="15"/>
      <c r="HC294" s="15"/>
      <c r="HD294" s="15"/>
      <c r="HE294" s="15"/>
      <c r="HF294" s="15"/>
      <c r="HG294" s="15"/>
      <c r="HH294" s="15"/>
      <c r="HI294" s="15"/>
      <c r="HJ294" s="15"/>
      <c r="HK294" s="15"/>
      <c r="HL294" s="15"/>
      <c r="HM294" s="15"/>
      <c r="HN294" s="15"/>
      <c r="HO294" s="15"/>
      <c r="HP294" s="15"/>
      <c r="HQ294" s="15"/>
      <c r="HR294" s="15"/>
      <c r="HS294" s="15"/>
      <c r="HT294" s="15"/>
      <c r="HU294" s="15"/>
    </row>
    <row r="295" spans="1:229" ht="15.75" customHeight="1" x14ac:dyDescent="0.3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  <c r="BR295" s="15"/>
      <c r="BS295" s="15"/>
      <c r="BT295" s="15"/>
      <c r="BU295" s="15"/>
      <c r="BV295" s="15"/>
      <c r="BW295" s="15"/>
      <c r="BX295" s="15"/>
      <c r="BY295" s="15"/>
      <c r="BZ295" s="15"/>
      <c r="CA295" s="15"/>
      <c r="CB295" s="15"/>
      <c r="CC295" s="15"/>
      <c r="CD295" s="15"/>
      <c r="CE295" s="15"/>
      <c r="CF295" s="15"/>
      <c r="CG295" s="15"/>
      <c r="CH295" s="15"/>
      <c r="CI295" s="15"/>
      <c r="CJ295" s="15"/>
      <c r="CK295" s="15"/>
      <c r="CL295" s="15"/>
      <c r="CM295" s="15"/>
      <c r="CN295" s="15"/>
      <c r="CO295" s="15"/>
      <c r="CP295" s="15"/>
      <c r="CQ295" s="15"/>
      <c r="CR295" s="15"/>
      <c r="CS295" s="15"/>
      <c r="CT295" s="15"/>
      <c r="CU295" s="15"/>
      <c r="CV295" s="15"/>
      <c r="CW295" s="15"/>
      <c r="CX295" s="15"/>
      <c r="CY295" s="15"/>
      <c r="CZ295" s="15"/>
      <c r="DA295" s="15"/>
      <c r="DB295" s="15"/>
      <c r="DC295" s="15"/>
      <c r="DD295" s="15"/>
      <c r="DE295" s="15"/>
      <c r="DF295" s="15"/>
      <c r="DG295" s="15"/>
      <c r="DH295" s="15"/>
      <c r="DI295" s="15"/>
      <c r="DJ295" s="15"/>
      <c r="DK295" s="15"/>
      <c r="DL295" s="15"/>
      <c r="DM295" s="15"/>
      <c r="DN295" s="15"/>
      <c r="DO295" s="15"/>
      <c r="DP295" s="15"/>
      <c r="DQ295" s="15"/>
      <c r="DR295" s="15"/>
      <c r="DS295" s="15"/>
      <c r="DT295" s="15"/>
      <c r="DU295" s="15"/>
      <c r="DV295" s="15"/>
      <c r="DW295" s="15"/>
      <c r="DX295" s="15"/>
      <c r="DY295" s="15"/>
      <c r="DZ295" s="15"/>
      <c r="EA295" s="15"/>
      <c r="EB295" s="15"/>
      <c r="EC295" s="15"/>
      <c r="ED295" s="15"/>
      <c r="EE295" s="15"/>
      <c r="EF295" s="15"/>
      <c r="EG295" s="15"/>
      <c r="EH295" s="15"/>
      <c r="EI295" s="15"/>
      <c r="EJ295" s="15"/>
      <c r="EK295" s="15"/>
      <c r="EL295" s="15"/>
      <c r="EM295" s="15"/>
      <c r="EN295" s="15"/>
      <c r="EO295" s="15"/>
      <c r="EP295" s="15"/>
      <c r="EQ295" s="15"/>
      <c r="ER295" s="15"/>
      <c r="ES295" s="15"/>
      <c r="ET295" s="15"/>
      <c r="EU295" s="15"/>
      <c r="EV295" s="15"/>
      <c r="EW295" s="15"/>
      <c r="EX295" s="15"/>
      <c r="EY295" s="15"/>
      <c r="EZ295" s="15"/>
      <c r="FA295" s="15"/>
      <c r="FB295" s="15"/>
      <c r="FC295" s="15"/>
      <c r="FD295" s="15"/>
      <c r="FE295" s="15"/>
      <c r="FF295" s="15"/>
      <c r="FG295" s="15"/>
      <c r="FH295" s="15"/>
      <c r="FI295" s="15"/>
      <c r="FJ295" s="15"/>
      <c r="FK295" s="15"/>
      <c r="FL295" s="15"/>
      <c r="FM295" s="15"/>
      <c r="FN295" s="15"/>
      <c r="FO295" s="15"/>
      <c r="FP295" s="15"/>
      <c r="FQ295" s="15"/>
      <c r="FR295" s="15"/>
      <c r="FS295" s="15"/>
      <c r="FT295" s="15"/>
      <c r="FU295" s="15"/>
      <c r="FV295" s="15"/>
      <c r="FW295" s="15"/>
      <c r="FX295" s="15"/>
      <c r="FY295" s="15"/>
      <c r="FZ295" s="15"/>
      <c r="GA295" s="15"/>
      <c r="GB295" s="15"/>
      <c r="GC295" s="15"/>
      <c r="GD295" s="15"/>
      <c r="GE295" s="15"/>
      <c r="GF295" s="15"/>
      <c r="GG295" s="15"/>
      <c r="GH295" s="15"/>
      <c r="GI295" s="15"/>
      <c r="GJ295" s="15"/>
      <c r="GK295" s="15"/>
      <c r="GL295" s="15"/>
      <c r="GM295" s="15"/>
      <c r="GN295" s="15"/>
      <c r="GO295" s="15"/>
      <c r="GP295" s="15"/>
      <c r="GQ295" s="15"/>
      <c r="GR295" s="15"/>
      <c r="GS295" s="15"/>
      <c r="GT295" s="15"/>
      <c r="GU295" s="15"/>
      <c r="GV295" s="15"/>
      <c r="GW295" s="15"/>
      <c r="GX295" s="15"/>
      <c r="GY295" s="15"/>
      <c r="GZ295" s="15"/>
      <c r="HA295" s="15"/>
      <c r="HB295" s="15"/>
      <c r="HC295" s="15"/>
      <c r="HD295" s="15"/>
      <c r="HE295" s="15"/>
      <c r="HF295" s="15"/>
      <c r="HG295" s="15"/>
      <c r="HH295" s="15"/>
      <c r="HI295" s="15"/>
      <c r="HJ295" s="15"/>
      <c r="HK295" s="15"/>
      <c r="HL295" s="15"/>
      <c r="HM295" s="15"/>
      <c r="HN295" s="15"/>
      <c r="HO295" s="15"/>
      <c r="HP295" s="15"/>
      <c r="HQ295" s="15"/>
      <c r="HR295" s="15"/>
      <c r="HS295" s="15"/>
      <c r="HT295" s="15"/>
      <c r="HU295" s="15"/>
    </row>
    <row r="296" spans="1:229" ht="15.75" customHeight="1" x14ac:dyDescent="0.3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15"/>
      <c r="CH296" s="15"/>
      <c r="CI296" s="15"/>
      <c r="CJ296" s="15"/>
      <c r="CK296" s="15"/>
      <c r="CL296" s="15"/>
      <c r="CM296" s="15"/>
      <c r="CN296" s="15"/>
      <c r="CO296" s="15"/>
      <c r="CP296" s="15"/>
      <c r="CQ296" s="15"/>
      <c r="CR296" s="15"/>
      <c r="CS296" s="15"/>
      <c r="CT296" s="15"/>
      <c r="CU296" s="15"/>
      <c r="CV296" s="15"/>
      <c r="CW296" s="15"/>
      <c r="CX296" s="15"/>
      <c r="CY296" s="15"/>
      <c r="CZ296" s="15"/>
      <c r="DA296" s="15"/>
      <c r="DB296" s="15"/>
      <c r="DC296" s="15"/>
      <c r="DD296" s="15"/>
      <c r="DE296" s="15"/>
      <c r="DF296" s="15"/>
      <c r="DG296" s="15"/>
      <c r="DH296" s="15"/>
      <c r="DI296" s="15"/>
      <c r="DJ296" s="15"/>
      <c r="DK296" s="15"/>
      <c r="DL296" s="15"/>
      <c r="DM296" s="15"/>
      <c r="DN296" s="15"/>
      <c r="DO296" s="15"/>
      <c r="DP296" s="15"/>
      <c r="DQ296" s="15"/>
      <c r="DR296" s="15"/>
      <c r="DS296" s="15"/>
      <c r="DT296" s="15"/>
      <c r="DU296" s="15"/>
      <c r="DV296" s="15"/>
      <c r="DW296" s="15"/>
      <c r="DX296" s="15"/>
      <c r="DY296" s="15"/>
      <c r="DZ296" s="15"/>
      <c r="EA296" s="15"/>
      <c r="EB296" s="15"/>
      <c r="EC296" s="15"/>
      <c r="ED296" s="15"/>
      <c r="EE296" s="15"/>
      <c r="EF296" s="15"/>
      <c r="EG296" s="15"/>
      <c r="EH296" s="15"/>
      <c r="EI296" s="15"/>
      <c r="EJ296" s="15"/>
      <c r="EK296" s="15"/>
      <c r="EL296" s="15"/>
      <c r="EM296" s="15"/>
      <c r="EN296" s="15"/>
      <c r="EO296" s="15"/>
      <c r="EP296" s="15"/>
      <c r="EQ296" s="15"/>
      <c r="ER296" s="15"/>
      <c r="ES296" s="15"/>
      <c r="ET296" s="15"/>
      <c r="EU296" s="15"/>
      <c r="EV296" s="15"/>
      <c r="EW296" s="15"/>
      <c r="EX296" s="15"/>
      <c r="EY296" s="15"/>
      <c r="EZ296" s="15"/>
      <c r="FA296" s="15"/>
      <c r="FB296" s="15"/>
      <c r="FC296" s="15"/>
      <c r="FD296" s="15"/>
      <c r="FE296" s="15"/>
      <c r="FF296" s="15"/>
      <c r="FG296" s="15"/>
      <c r="FH296" s="15"/>
      <c r="FI296" s="15"/>
      <c r="FJ296" s="15"/>
      <c r="FK296" s="15"/>
      <c r="FL296" s="15"/>
      <c r="FM296" s="15"/>
      <c r="FN296" s="15"/>
      <c r="FO296" s="15"/>
      <c r="FP296" s="15"/>
      <c r="FQ296" s="15"/>
      <c r="FR296" s="15"/>
      <c r="FS296" s="15"/>
      <c r="FT296" s="15"/>
      <c r="FU296" s="15"/>
      <c r="FV296" s="15"/>
      <c r="FW296" s="15"/>
      <c r="FX296" s="15"/>
      <c r="FY296" s="15"/>
      <c r="FZ296" s="15"/>
      <c r="GA296" s="15"/>
      <c r="GB296" s="15"/>
      <c r="GC296" s="15"/>
      <c r="GD296" s="15"/>
      <c r="GE296" s="15"/>
      <c r="GF296" s="15"/>
      <c r="GG296" s="15"/>
      <c r="GH296" s="15"/>
      <c r="GI296" s="15"/>
      <c r="GJ296" s="15"/>
      <c r="GK296" s="15"/>
      <c r="GL296" s="15"/>
      <c r="GM296" s="15"/>
      <c r="GN296" s="15"/>
      <c r="GO296" s="15"/>
      <c r="GP296" s="15"/>
      <c r="GQ296" s="15"/>
      <c r="GR296" s="15"/>
      <c r="GS296" s="15"/>
      <c r="GT296" s="15"/>
      <c r="GU296" s="15"/>
      <c r="GV296" s="15"/>
      <c r="GW296" s="15"/>
      <c r="GX296" s="15"/>
      <c r="GY296" s="15"/>
      <c r="GZ296" s="15"/>
      <c r="HA296" s="15"/>
      <c r="HB296" s="15"/>
      <c r="HC296" s="15"/>
      <c r="HD296" s="15"/>
      <c r="HE296" s="15"/>
      <c r="HF296" s="15"/>
      <c r="HG296" s="15"/>
      <c r="HH296" s="15"/>
      <c r="HI296" s="15"/>
      <c r="HJ296" s="15"/>
      <c r="HK296" s="15"/>
      <c r="HL296" s="15"/>
      <c r="HM296" s="15"/>
      <c r="HN296" s="15"/>
      <c r="HO296" s="15"/>
      <c r="HP296" s="15"/>
      <c r="HQ296" s="15"/>
      <c r="HR296" s="15"/>
      <c r="HS296" s="15"/>
      <c r="HT296" s="15"/>
      <c r="HU296" s="15"/>
    </row>
    <row r="297" spans="1:229" ht="15.75" customHeight="1" x14ac:dyDescent="0.3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  <c r="BR297" s="15"/>
      <c r="BS297" s="15"/>
      <c r="BT297" s="15"/>
      <c r="BU297" s="15"/>
      <c r="BV297" s="15"/>
      <c r="BW297" s="15"/>
      <c r="BX297" s="15"/>
      <c r="BY297" s="15"/>
      <c r="BZ297" s="15"/>
      <c r="CA297" s="15"/>
      <c r="CB297" s="15"/>
      <c r="CC297" s="15"/>
      <c r="CD297" s="15"/>
      <c r="CE297" s="15"/>
      <c r="CF297" s="15"/>
      <c r="CG297" s="15"/>
      <c r="CH297" s="15"/>
      <c r="CI297" s="15"/>
      <c r="CJ297" s="15"/>
      <c r="CK297" s="15"/>
      <c r="CL297" s="15"/>
      <c r="CM297" s="15"/>
      <c r="CN297" s="15"/>
      <c r="CO297" s="15"/>
      <c r="CP297" s="15"/>
      <c r="CQ297" s="15"/>
      <c r="CR297" s="15"/>
      <c r="CS297" s="15"/>
      <c r="CT297" s="15"/>
      <c r="CU297" s="15"/>
      <c r="CV297" s="15"/>
      <c r="CW297" s="15"/>
      <c r="CX297" s="15"/>
      <c r="CY297" s="15"/>
      <c r="CZ297" s="15"/>
      <c r="DA297" s="15"/>
      <c r="DB297" s="15"/>
      <c r="DC297" s="15"/>
      <c r="DD297" s="15"/>
      <c r="DE297" s="15"/>
      <c r="DF297" s="15"/>
      <c r="DG297" s="15"/>
      <c r="DH297" s="15"/>
      <c r="DI297" s="15"/>
      <c r="DJ297" s="15"/>
      <c r="DK297" s="15"/>
      <c r="DL297" s="15"/>
      <c r="DM297" s="15"/>
      <c r="DN297" s="15"/>
      <c r="DO297" s="15"/>
      <c r="DP297" s="15"/>
      <c r="DQ297" s="15"/>
      <c r="DR297" s="15"/>
      <c r="DS297" s="15"/>
      <c r="DT297" s="15"/>
      <c r="DU297" s="15"/>
      <c r="DV297" s="15"/>
      <c r="DW297" s="15"/>
      <c r="DX297" s="15"/>
      <c r="DY297" s="15"/>
      <c r="DZ297" s="15"/>
      <c r="EA297" s="15"/>
      <c r="EB297" s="15"/>
      <c r="EC297" s="15"/>
      <c r="ED297" s="15"/>
      <c r="EE297" s="15"/>
      <c r="EF297" s="15"/>
      <c r="EG297" s="15"/>
      <c r="EH297" s="15"/>
      <c r="EI297" s="15"/>
      <c r="EJ297" s="15"/>
      <c r="EK297" s="15"/>
      <c r="EL297" s="15"/>
      <c r="EM297" s="15"/>
      <c r="EN297" s="15"/>
      <c r="EO297" s="15"/>
      <c r="EP297" s="15"/>
      <c r="EQ297" s="15"/>
      <c r="ER297" s="15"/>
      <c r="ES297" s="15"/>
      <c r="ET297" s="15"/>
      <c r="EU297" s="15"/>
      <c r="EV297" s="15"/>
      <c r="EW297" s="15"/>
      <c r="EX297" s="15"/>
      <c r="EY297" s="15"/>
      <c r="EZ297" s="15"/>
      <c r="FA297" s="15"/>
      <c r="FB297" s="15"/>
      <c r="FC297" s="15"/>
      <c r="FD297" s="15"/>
      <c r="FE297" s="15"/>
      <c r="FF297" s="15"/>
      <c r="FG297" s="15"/>
      <c r="FH297" s="15"/>
      <c r="FI297" s="15"/>
      <c r="FJ297" s="15"/>
      <c r="FK297" s="15"/>
      <c r="FL297" s="15"/>
      <c r="FM297" s="15"/>
      <c r="FN297" s="15"/>
      <c r="FO297" s="15"/>
      <c r="FP297" s="15"/>
      <c r="FQ297" s="15"/>
      <c r="FR297" s="15"/>
      <c r="FS297" s="15"/>
      <c r="FT297" s="15"/>
      <c r="FU297" s="15"/>
      <c r="FV297" s="15"/>
      <c r="FW297" s="15"/>
      <c r="FX297" s="15"/>
      <c r="FY297" s="15"/>
      <c r="FZ297" s="15"/>
      <c r="GA297" s="15"/>
      <c r="GB297" s="15"/>
      <c r="GC297" s="15"/>
      <c r="GD297" s="15"/>
      <c r="GE297" s="15"/>
      <c r="GF297" s="15"/>
      <c r="GG297" s="15"/>
      <c r="GH297" s="15"/>
      <c r="GI297" s="15"/>
      <c r="GJ297" s="15"/>
      <c r="GK297" s="15"/>
      <c r="GL297" s="15"/>
      <c r="GM297" s="15"/>
      <c r="GN297" s="15"/>
      <c r="GO297" s="15"/>
      <c r="GP297" s="15"/>
      <c r="GQ297" s="15"/>
      <c r="GR297" s="15"/>
      <c r="GS297" s="15"/>
      <c r="GT297" s="15"/>
      <c r="GU297" s="15"/>
      <c r="GV297" s="15"/>
      <c r="GW297" s="15"/>
      <c r="GX297" s="15"/>
      <c r="GY297" s="15"/>
      <c r="GZ297" s="15"/>
      <c r="HA297" s="15"/>
      <c r="HB297" s="15"/>
      <c r="HC297" s="15"/>
      <c r="HD297" s="15"/>
      <c r="HE297" s="15"/>
      <c r="HF297" s="15"/>
      <c r="HG297" s="15"/>
      <c r="HH297" s="15"/>
      <c r="HI297" s="15"/>
      <c r="HJ297" s="15"/>
      <c r="HK297" s="15"/>
      <c r="HL297" s="15"/>
      <c r="HM297" s="15"/>
      <c r="HN297" s="15"/>
      <c r="HO297" s="15"/>
      <c r="HP297" s="15"/>
      <c r="HQ297" s="15"/>
      <c r="HR297" s="15"/>
      <c r="HS297" s="15"/>
      <c r="HT297" s="15"/>
      <c r="HU297" s="15"/>
    </row>
    <row r="298" spans="1:229" ht="15.75" customHeight="1" x14ac:dyDescent="0.3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5"/>
      <c r="DC298" s="15"/>
      <c r="DD298" s="15"/>
      <c r="DE298" s="15"/>
      <c r="DF298" s="15"/>
      <c r="DG298" s="15"/>
      <c r="DH298" s="15"/>
      <c r="DI298" s="15"/>
      <c r="DJ298" s="15"/>
      <c r="DK298" s="15"/>
      <c r="DL298" s="15"/>
      <c r="DM298" s="15"/>
      <c r="DN298" s="15"/>
      <c r="DO298" s="15"/>
      <c r="DP298" s="15"/>
      <c r="DQ298" s="15"/>
      <c r="DR298" s="15"/>
      <c r="DS298" s="15"/>
      <c r="DT298" s="15"/>
      <c r="DU298" s="15"/>
      <c r="DV298" s="15"/>
      <c r="DW298" s="15"/>
      <c r="DX298" s="15"/>
      <c r="DY298" s="15"/>
      <c r="DZ298" s="15"/>
      <c r="EA298" s="15"/>
      <c r="EB298" s="15"/>
      <c r="EC298" s="15"/>
      <c r="ED298" s="15"/>
      <c r="EE298" s="15"/>
      <c r="EF298" s="15"/>
      <c r="EG298" s="15"/>
      <c r="EH298" s="15"/>
      <c r="EI298" s="15"/>
      <c r="EJ298" s="15"/>
      <c r="EK298" s="15"/>
      <c r="EL298" s="15"/>
      <c r="EM298" s="15"/>
      <c r="EN298" s="15"/>
      <c r="EO298" s="15"/>
      <c r="EP298" s="15"/>
      <c r="EQ298" s="15"/>
      <c r="ER298" s="15"/>
      <c r="ES298" s="15"/>
      <c r="ET298" s="15"/>
      <c r="EU298" s="15"/>
      <c r="EV298" s="15"/>
      <c r="EW298" s="15"/>
      <c r="EX298" s="15"/>
      <c r="EY298" s="15"/>
      <c r="EZ298" s="15"/>
      <c r="FA298" s="15"/>
      <c r="FB298" s="15"/>
      <c r="FC298" s="15"/>
      <c r="FD298" s="15"/>
      <c r="FE298" s="15"/>
      <c r="FF298" s="15"/>
      <c r="FG298" s="15"/>
      <c r="FH298" s="15"/>
      <c r="FI298" s="15"/>
      <c r="FJ298" s="15"/>
      <c r="FK298" s="15"/>
      <c r="FL298" s="15"/>
      <c r="FM298" s="15"/>
      <c r="FN298" s="15"/>
      <c r="FO298" s="15"/>
      <c r="FP298" s="15"/>
      <c r="FQ298" s="15"/>
      <c r="FR298" s="15"/>
      <c r="FS298" s="15"/>
      <c r="FT298" s="15"/>
      <c r="FU298" s="15"/>
      <c r="FV298" s="15"/>
      <c r="FW298" s="15"/>
      <c r="FX298" s="15"/>
      <c r="FY298" s="15"/>
      <c r="FZ298" s="15"/>
      <c r="GA298" s="15"/>
      <c r="GB298" s="15"/>
      <c r="GC298" s="15"/>
      <c r="GD298" s="15"/>
      <c r="GE298" s="15"/>
      <c r="GF298" s="15"/>
      <c r="GG298" s="15"/>
      <c r="GH298" s="15"/>
      <c r="GI298" s="15"/>
      <c r="GJ298" s="15"/>
      <c r="GK298" s="15"/>
      <c r="GL298" s="15"/>
      <c r="GM298" s="15"/>
      <c r="GN298" s="15"/>
      <c r="GO298" s="15"/>
      <c r="GP298" s="15"/>
      <c r="GQ298" s="15"/>
      <c r="GR298" s="15"/>
      <c r="GS298" s="15"/>
      <c r="GT298" s="15"/>
      <c r="GU298" s="15"/>
      <c r="GV298" s="15"/>
      <c r="GW298" s="15"/>
      <c r="GX298" s="15"/>
      <c r="GY298" s="15"/>
      <c r="GZ298" s="15"/>
      <c r="HA298" s="15"/>
      <c r="HB298" s="15"/>
      <c r="HC298" s="15"/>
      <c r="HD298" s="15"/>
      <c r="HE298" s="15"/>
      <c r="HF298" s="15"/>
      <c r="HG298" s="15"/>
      <c r="HH298" s="15"/>
      <c r="HI298" s="15"/>
      <c r="HJ298" s="15"/>
      <c r="HK298" s="15"/>
      <c r="HL298" s="15"/>
      <c r="HM298" s="15"/>
      <c r="HN298" s="15"/>
      <c r="HO298" s="15"/>
      <c r="HP298" s="15"/>
      <c r="HQ298" s="15"/>
      <c r="HR298" s="15"/>
      <c r="HS298" s="15"/>
      <c r="HT298" s="15"/>
      <c r="HU298" s="15"/>
    </row>
    <row r="299" spans="1:229" ht="15.75" customHeight="1" x14ac:dyDescent="0.3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  <c r="CC299" s="15"/>
      <c r="CD299" s="15"/>
      <c r="CE299" s="15"/>
      <c r="CF299" s="15"/>
      <c r="CG299" s="15"/>
      <c r="CH299" s="15"/>
      <c r="CI299" s="15"/>
      <c r="CJ299" s="15"/>
      <c r="CK299" s="15"/>
      <c r="CL299" s="15"/>
      <c r="CM299" s="15"/>
      <c r="CN299" s="15"/>
      <c r="CO299" s="15"/>
      <c r="CP299" s="15"/>
      <c r="CQ299" s="15"/>
      <c r="CR299" s="15"/>
      <c r="CS299" s="15"/>
      <c r="CT299" s="15"/>
      <c r="CU299" s="15"/>
      <c r="CV299" s="15"/>
      <c r="CW299" s="15"/>
      <c r="CX299" s="15"/>
      <c r="CY299" s="15"/>
      <c r="CZ299" s="15"/>
      <c r="DA299" s="15"/>
      <c r="DB299" s="15"/>
      <c r="DC299" s="15"/>
      <c r="DD299" s="15"/>
      <c r="DE299" s="15"/>
      <c r="DF299" s="15"/>
      <c r="DG299" s="15"/>
      <c r="DH299" s="15"/>
      <c r="DI299" s="15"/>
      <c r="DJ299" s="15"/>
      <c r="DK299" s="15"/>
      <c r="DL299" s="15"/>
      <c r="DM299" s="15"/>
      <c r="DN299" s="15"/>
      <c r="DO299" s="15"/>
      <c r="DP299" s="15"/>
      <c r="DQ299" s="15"/>
      <c r="DR299" s="15"/>
      <c r="DS299" s="15"/>
      <c r="DT299" s="15"/>
      <c r="DU299" s="15"/>
      <c r="DV299" s="15"/>
      <c r="DW299" s="15"/>
      <c r="DX299" s="15"/>
      <c r="DY299" s="15"/>
      <c r="DZ299" s="15"/>
      <c r="EA299" s="15"/>
      <c r="EB299" s="15"/>
      <c r="EC299" s="15"/>
      <c r="ED299" s="15"/>
      <c r="EE299" s="15"/>
      <c r="EF299" s="15"/>
      <c r="EG299" s="15"/>
      <c r="EH299" s="15"/>
      <c r="EI299" s="15"/>
      <c r="EJ299" s="15"/>
      <c r="EK299" s="15"/>
      <c r="EL299" s="15"/>
      <c r="EM299" s="15"/>
      <c r="EN299" s="15"/>
      <c r="EO299" s="15"/>
      <c r="EP299" s="15"/>
      <c r="EQ299" s="15"/>
      <c r="ER299" s="15"/>
      <c r="ES299" s="15"/>
      <c r="ET299" s="15"/>
      <c r="EU299" s="15"/>
      <c r="EV299" s="15"/>
      <c r="EW299" s="15"/>
      <c r="EX299" s="15"/>
      <c r="EY299" s="15"/>
      <c r="EZ299" s="15"/>
      <c r="FA299" s="15"/>
      <c r="FB299" s="15"/>
      <c r="FC299" s="15"/>
      <c r="FD299" s="15"/>
      <c r="FE299" s="15"/>
      <c r="FF299" s="15"/>
      <c r="FG299" s="15"/>
      <c r="FH299" s="15"/>
      <c r="FI299" s="15"/>
      <c r="FJ299" s="15"/>
      <c r="FK299" s="15"/>
      <c r="FL299" s="15"/>
      <c r="FM299" s="15"/>
      <c r="FN299" s="15"/>
      <c r="FO299" s="15"/>
      <c r="FP299" s="15"/>
      <c r="FQ299" s="15"/>
      <c r="FR299" s="15"/>
      <c r="FS299" s="15"/>
      <c r="FT299" s="15"/>
      <c r="FU299" s="15"/>
      <c r="FV299" s="15"/>
      <c r="FW299" s="15"/>
      <c r="FX299" s="15"/>
      <c r="FY299" s="15"/>
      <c r="FZ299" s="15"/>
      <c r="GA299" s="15"/>
      <c r="GB299" s="15"/>
      <c r="GC299" s="15"/>
      <c r="GD299" s="15"/>
      <c r="GE299" s="15"/>
      <c r="GF299" s="15"/>
      <c r="GG299" s="15"/>
      <c r="GH299" s="15"/>
      <c r="GI299" s="15"/>
      <c r="GJ299" s="15"/>
      <c r="GK299" s="15"/>
      <c r="GL299" s="15"/>
      <c r="GM299" s="15"/>
      <c r="GN299" s="15"/>
      <c r="GO299" s="15"/>
      <c r="GP299" s="15"/>
      <c r="GQ299" s="15"/>
      <c r="GR299" s="15"/>
      <c r="GS299" s="15"/>
      <c r="GT299" s="15"/>
      <c r="GU299" s="15"/>
      <c r="GV299" s="15"/>
      <c r="GW299" s="15"/>
      <c r="GX299" s="15"/>
      <c r="GY299" s="15"/>
      <c r="GZ299" s="15"/>
      <c r="HA299" s="15"/>
      <c r="HB299" s="15"/>
      <c r="HC299" s="15"/>
      <c r="HD299" s="15"/>
      <c r="HE299" s="15"/>
      <c r="HF299" s="15"/>
      <c r="HG299" s="15"/>
      <c r="HH299" s="15"/>
      <c r="HI299" s="15"/>
      <c r="HJ299" s="15"/>
      <c r="HK299" s="15"/>
      <c r="HL299" s="15"/>
      <c r="HM299" s="15"/>
      <c r="HN299" s="15"/>
      <c r="HO299" s="15"/>
      <c r="HP299" s="15"/>
      <c r="HQ299" s="15"/>
      <c r="HR299" s="15"/>
      <c r="HS299" s="15"/>
      <c r="HT299" s="15"/>
      <c r="HU299" s="15"/>
    </row>
    <row r="300" spans="1:229" ht="15.75" customHeight="1" x14ac:dyDescent="0.3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6"/>
      <c r="AM300" s="6"/>
      <c r="AN300" s="6"/>
      <c r="AO300" s="6"/>
      <c r="AP300" s="6"/>
      <c r="AQ300" s="6"/>
      <c r="AR300" s="20"/>
      <c r="AS300" s="6"/>
      <c r="AT300" s="6"/>
      <c r="AU300" s="6"/>
      <c r="AV300" s="6"/>
      <c r="AW300" s="6"/>
      <c r="AX300" s="6"/>
      <c r="AY300" s="6"/>
      <c r="AZ300" s="20"/>
      <c r="BA300" s="6"/>
      <c r="BB300" s="6"/>
      <c r="BC300" s="6"/>
      <c r="BD300" s="6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  <c r="BR300" s="15"/>
      <c r="BS300" s="15"/>
      <c r="BT300" s="15"/>
      <c r="BU300" s="15"/>
      <c r="BV300" s="15"/>
      <c r="BW300" s="15"/>
      <c r="BX300" s="15"/>
      <c r="BY300" s="15"/>
      <c r="BZ300" s="15"/>
      <c r="CA300" s="15"/>
      <c r="CB300" s="15"/>
      <c r="CC300" s="15"/>
      <c r="CD300" s="15"/>
      <c r="CE300" s="15"/>
      <c r="CF300" s="15"/>
      <c r="CG300" s="15"/>
      <c r="CH300" s="15"/>
      <c r="CI300" s="15"/>
      <c r="CJ300" s="15"/>
      <c r="CK300" s="15"/>
      <c r="CL300" s="15"/>
      <c r="CM300" s="15"/>
      <c r="CN300" s="15"/>
      <c r="CO300" s="15"/>
      <c r="CP300" s="15"/>
      <c r="CQ300" s="15"/>
      <c r="CR300" s="15"/>
      <c r="CS300" s="15"/>
      <c r="CT300" s="15"/>
      <c r="CU300" s="15"/>
      <c r="CV300" s="15"/>
      <c r="CW300" s="15"/>
      <c r="CX300" s="15"/>
      <c r="CY300" s="15"/>
      <c r="CZ300" s="15"/>
      <c r="DA300" s="15"/>
      <c r="DB300" s="15"/>
      <c r="DC300" s="15"/>
      <c r="DD300" s="15"/>
      <c r="DE300" s="15"/>
      <c r="DF300" s="15"/>
      <c r="DG300" s="15"/>
      <c r="DH300" s="15"/>
      <c r="DI300" s="15"/>
      <c r="DJ300" s="15"/>
      <c r="DK300" s="15"/>
      <c r="DL300" s="15"/>
      <c r="DM300" s="15"/>
      <c r="DN300" s="15"/>
      <c r="DO300" s="15"/>
      <c r="DP300" s="15"/>
      <c r="DQ300" s="15"/>
      <c r="DR300" s="15"/>
      <c r="DS300" s="15"/>
      <c r="DT300" s="15"/>
      <c r="DU300" s="15"/>
      <c r="DV300" s="15"/>
      <c r="DW300" s="15"/>
      <c r="DX300" s="15"/>
      <c r="DY300" s="15"/>
      <c r="DZ300" s="15"/>
      <c r="EA300" s="15"/>
      <c r="EB300" s="15"/>
      <c r="EC300" s="15"/>
      <c r="ED300" s="15"/>
      <c r="EE300" s="15"/>
      <c r="EF300" s="15"/>
      <c r="EG300" s="15"/>
      <c r="EH300" s="15"/>
      <c r="EI300" s="15"/>
      <c r="EJ300" s="15"/>
      <c r="EK300" s="15"/>
      <c r="EL300" s="15"/>
      <c r="EM300" s="15"/>
      <c r="EN300" s="15"/>
      <c r="EO300" s="15"/>
      <c r="EP300" s="15"/>
      <c r="EQ300" s="15"/>
      <c r="ER300" s="15"/>
      <c r="ES300" s="15"/>
      <c r="ET300" s="15"/>
      <c r="EU300" s="15"/>
      <c r="EV300" s="15"/>
      <c r="EW300" s="15"/>
      <c r="EX300" s="15"/>
      <c r="EY300" s="15"/>
      <c r="EZ300" s="15"/>
      <c r="FA300" s="15"/>
      <c r="FB300" s="15"/>
      <c r="FC300" s="15"/>
      <c r="FD300" s="15"/>
      <c r="FE300" s="15"/>
      <c r="FF300" s="15"/>
      <c r="FG300" s="15"/>
      <c r="FH300" s="15"/>
      <c r="FI300" s="15"/>
      <c r="FJ300" s="15"/>
      <c r="FK300" s="15"/>
      <c r="FL300" s="15"/>
      <c r="FM300" s="15"/>
      <c r="FN300" s="15"/>
      <c r="FO300" s="15"/>
      <c r="FP300" s="15"/>
      <c r="FQ300" s="15"/>
      <c r="FR300" s="15"/>
      <c r="FS300" s="15"/>
      <c r="FT300" s="15"/>
      <c r="FU300" s="15"/>
      <c r="FV300" s="15"/>
      <c r="FW300" s="15"/>
      <c r="FX300" s="15"/>
      <c r="FY300" s="15"/>
      <c r="FZ300" s="15"/>
      <c r="GA300" s="15"/>
      <c r="GB300" s="15"/>
      <c r="GC300" s="15"/>
      <c r="GD300" s="15"/>
      <c r="GE300" s="15"/>
      <c r="GF300" s="15"/>
      <c r="GG300" s="15"/>
      <c r="GH300" s="15"/>
      <c r="GI300" s="15"/>
      <c r="GJ300" s="15"/>
      <c r="GK300" s="15"/>
      <c r="GL300" s="15"/>
      <c r="GM300" s="15"/>
      <c r="GN300" s="15"/>
      <c r="GO300" s="15"/>
      <c r="GP300" s="15"/>
      <c r="GQ300" s="15"/>
      <c r="GR300" s="15"/>
      <c r="GS300" s="15"/>
      <c r="GT300" s="15"/>
      <c r="GU300" s="15"/>
      <c r="GV300" s="15"/>
      <c r="GW300" s="15"/>
      <c r="GX300" s="15"/>
      <c r="GY300" s="15"/>
      <c r="GZ300" s="15"/>
      <c r="HA300" s="15"/>
      <c r="HB300" s="15"/>
      <c r="HC300" s="15"/>
      <c r="HD300" s="15"/>
      <c r="HE300" s="15"/>
      <c r="HF300" s="15"/>
      <c r="HG300" s="15"/>
      <c r="HH300" s="15"/>
      <c r="HI300" s="15"/>
      <c r="HJ300" s="15"/>
      <c r="HK300" s="15"/>
      <c r="HL300" s="15"/>
      <c r="HM300" s="15"/>
      <c r="HN300" s="15"/>
      <c r="HO300" s="15"/>
      <c r="HP300" s="15"/>
      <c r="HQ300" s="15"/>
      <c r="HR300" s="15"/>
      <c r="HS300" s="15"/>
      <c r="HT300" s="15"/>
      <c r="HU300" s="15"/>
    </row>
    <row r="301" spans="1:229" ht="15.75" customHeight="1" x14ac:dyDescent="0.3">
      <c r="AL301" s="6"/>
      <c r="AM301" s="6"/>
      <c r="AN301" s="6"/>
      <c r="AO301" s="15"/>
      <c r="AP301" s="15"/>
      <c r="AQ301" s="15"/>
      <c r="AR301" s="15"/>
      <c r="AS301" s="15"/>
      <c r="AT301" s="15"/>
      <c r="AU301" s="15"/>
      <c r="AV301" s="15"/>
      <c r="AW301" s="15"/>
      <c r="AX301" s="6"/>
      <c r="AY301" s="6"/>
      <c r="AZ301" s="6"/>
      <c r="BA301" s="6"/>
      <c r="BB301" s="6"/>
      <c r="BC301" s="6"/>
      <c r="BD301" s="6"/>
      <c r="BE301" s="15"/>
      <c r="GQ301" s="15"/>
      <c r="GR301" s="15"/>
    </row>
    <row r="302" spans="1:229" ht="15.75" customHeight="1" x14ac:dyDescent="0.3"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15"/>
      <c r="GQ302" s="15"/>
      <c r="GR302" s="15"/>
    </row>
    <row r="303" spans="1:229" ht="15.75" customHeight="1" x14ac:dyDescent="0.3"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  <c r="BD303" s="6"/>
      <c r="BE303" s="15"/>
      <c r="GQ303" s="15"/>
      <c r="GR303" s="15"/>
    </row>
    <row r="304" spans="1:229" ht="15.75" customHeight="1" x14ac:dyDescent="0.3"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  <c r="BD304" s="6"/>
      <c r="BE304" s="15"/>
      <c r="GQ304" s="15"/>
      <c r="GR304" s="15"/>
    </row>
    <row r="305" spans="38:200" ht="15.75" customHeight="1" x14ac:dyDescent="0.3"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15"/>
      <c r="GQ305" s="15"/>
      <c r="GR305" s="15"/>
    </row>
    <row r="306" spans="38:200" ht="15.75" customHeight="1" x14ac:dyDescent="0.3"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15"/>
      <c r="GQ306" s="15"/>
      <c r="GR306" s="15"/>
    </row>
    <row r="307" spans="38:200" ht="15.75" customHeight="1" x14ac:dyDescent="0.3"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15"/>
      <c r="GQ307" s="15"/>
      <c r="GR307" s="15"/>
    </row>
    <row r="308" spans="38:200" ht="15.75" customHeight="1" x14ac:dyDescent="0.3"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15"/>
      <c r="GQ308" s="15"/>
      <c r="GR308" s="15"/>
    </row>
    <row r="309" spans="38:200" ht="15.75" customHeight="1" x14ac:dyDescent="0.3"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15"/>
      <c r="GQ309" s="15"/>
      <c r="GR309" s="15"/>
    </row>
    <row r="310" spans="38:200" ht="15.75" customHeight="1" x14ac:dyDescent="0.3"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  <c r="BD310" s="6"/>
      <c r="BE310" s="15"/>
      <c r="GQ310" s="15"/>
      <c r="GR310" s="15"/>
    </row>
    <row r="311" spans="38:200" ht="15.75" customHeight="1" x14ac:dyDescent="0.3">
      <c r="AL311" s="6"/>
      <c r="AM311" s="6"/>
      <c r="AN311" s="6"/>
      <c r="AO311" s="6"/>
      <c r="AP311" s="6"/>
      <c r="AQ311" s="6"/>
      <c r="AR311" s="20"/>
      <c r="AS311" s="6"/>
      <c r="AT311" s="6"/>
      <c r="AU311" s="6"/>
      <c r="AV311" s="6"/>
      <c r="AW311" s="6"/>
      <c r="AX311" s="6"/>
      <c r="AY311" s="6"/>
      <c r="AZ311" s="20"/>
      <c r="BA311" s="6"/>
      <c r="BB311" s="6"/>
      <c r="BC311" s="6"/>
      <c r="BD311" s="6"/>
      <c r="BE311" s="15"/>
      <c r="GQ311" s="15"/>
      <c r="GR311" s="15"/>
    </row>
    <row r="312" spans="38:200" ht="15.75" customHeight="1" x14ac:dyDescent="0.3">
      <c r="AL312" s="6"/>
      <c r="AM312" s="6"/>
      <c r="AN312" s="6"/>
      <c r="AO312" s="15"/>
      <c r="AP312" s="15"/>
      <c r="AQ312" s="15"/>
      <c r="AR312" s="15"/>
      <c r="AS312" s="15"/>
      <c r="AT312" s="15"/>
      <c r="AU312" s="15"/>
      <c r="AV312" s="15"/>
      <c r="AW312" s="15"/>
      <c r="AX312" s="6"/>
      <c r="AY312" s="6"/>
      <c r="AZ312" s="20"/>
      <c r="BA312" s="6"/>
      <c r="BB312" s="6"/>
      <c r="BC312" s="6"/>
      <c r="BD312" s="6"/>
      <c r="BE312" s="15"/>
      <c r="GQ312" s="15"/>
      <c r="GR312" s="15"/>
    </row>
    <row r="313" spans="38:200" ht="15.75" customHeight="1" x14ac:dyDescent="0.3"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  <c r="BD313" s="6"/>
      <c r="BE313" s="15"/>
      <c r="GQ313" s="15"/>
      <c r="GR313" s="15"/>
    </row>
    <row r="314" spans="38:200" ht="15.75" customHeight="1" x14ac:dyDescent="0.3"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15"/>
      <c r="GQ314" s="15"/>
      <c r="GR314" s="15"/>
    </row>
    <row r="315" spans="38:200" ht="15.75" customHeight="1" x14ac:dyDescent="0.3"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15"/>
      <c r="GQ315" s="15"/>
      <c r="GR315" s="15"/>
    </row>
    <row r="316" spans="38:200" ht="15.75" customHeight="1" x14ac:dyDescent="0.3"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  <c r="BD316" s="6"/>
      <c r="BE316" s="15"/>
      <c r="GQ316" s="15"/>
      <c r="GR316" s="15"/>
    </row>
    <row r="317" spans="38:200" ht="15.75" customHeight="1" x14ac:dyDescent="0.3"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15"/>
      <c r="GQ317" s="15"/>
      <c r="GR317" s="15"/>
    </row>
    <row r="318" spans="38:200" ht="15.75" customHeight="1" x14ac:dyDescent="0.3"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  <c r="BD318" s="6"/>
      <c r="BE318" s="15"/>
      <c r="GQ318" s="15"/>
      <c r="GR318" s="15"/>
    </row>
    <row r="319" spans="38:200" ht="15.75" customHeight="1" x14ac:dyDescent="0.3"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  <c r="BD319" s="6"/>
      <c r="BE319" s="15"/>
      <c r="GQ319" s="15"/>
      <c r="GR319" s="15"/>
    </row>
    <row r="320" spans="38:200" ht="15.75" customHeight="1" x14ac:dyDescent="0.3"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15"/>
      <c r="GQ320" s="15"/>
      <c r="GR320" s="15"/>
    </row>
    <row r="321" spans="38:200" ht="15.75" customHeight="1" x14ac:dyDescent="0.3"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  <c r="BD321" s="6"/>
      <c r="BE321" s="15"/>
      <c r="GQ321" s="15"/>
      <c r="GR321" s="15"/>
    </row>
    <row r="322" spans="38:200" ht="15.75" customHeight="1" x14ac:dyDescent="0.3"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  <c r="BD322" s="6"/>
      <c r="BE322" s="15"/>
      <c r="GQ322" s="15"/>
      <c r="GR322" s="15"/>
    </row>
    <row r="323" spans="38:200" ht="15.75" customHeight="1" x14ac:dyDescent="0.3">
      <c r="AL323" s="6"/>
      <c r="AM323" s="6"/>
      <c r="AN323" s="6"/>
      <c r="AO323" s="15"/>
      <c r="AP323" s="15"/>
      <c r="AQ323" s="15"/>
      <c r="AR323" s="15"/>
      <c r="AS323" s="15"/>
      <c r="AT323" s="15"/>
      <c r="AU323" s="15"/>
      <c r="AV323" s="15"/>
      <c r="AW323" s="15"/>
      <c r="AX323" s="6"/>
      <c r="AY323" s="6"/>
      <c r="AZ323" s="6"/>
      <c r="BA323" s="6"/>
      <c r="BB323" s="6"/>
      <c r="BC323" s="6"/>
      <c r="BD323" s="6"/>
      <c r="BE323" s="15"/>
      <c r="GQ323" s="15"/>
      <c r="GR323" s="15"/>
    </row>
    <row r="324" spans="38:200" ht="15.75" customHeight="1" x14ac:dyDescent="0.3"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15"/>
      <c r="GQ324" s="15"/>
      <c r="GR324" s="15"/>
    </row>
    <row r="325" spans="38:200" ht="15.75" customHeight="1" x14ac:dyDescent="0.3"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  <c r="BD325" s="6"/>
      <c r="BE325" s="15"/>
      <c r="GQ325" s="15"/>
      <c r="GR325" s="15"/>
    </row>
    <row r="326" spans="38:200" ht="15.75" customHeight="1" x14ac:dyDescent="0.3"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15"/>
      <c r="GQ326" s="15"/>
      <c r="GR326" s="15"/>
    </row>
    <row r="327" spans="38:200" ht="15.75" customHeight="1" x14ac:dyDescent="0.3"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15"/>
      <c r="GQ327" s="15"/>
      <c r="GR327" s="15"/>
    </row>
    <row r="328" spans="38:200" ht="15.75" customHeight="1" x14ac:dyDescent="0.3"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  <c r="BD328" s="6"/>
      <c r="BE328" s="15"/>
      <c r="GQ328" s="15"/>
      <c r="GR328" s="15"/>
    </row>
    <row r="329" spans="38:200" ht="15.75" customHeight="1" x14ac:dyDescent="0.3"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15"/>
      <c r="GQ329" s="15"/>
      <c r="GR329" s="15"/>
    </row>
    <row r="330" spans="38:200" ht="15.75" customHeight="1" x14ac:dyDescent="0.3"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15"/>
      <c r="AY330" s="15"/>
      <c r="AZ330" s="15"/>
      <c r="BA330" s="15"/>
      <c r="BB330" s="15"/>
      <c r="BC330" s="15"/>
      <c r="BD330" s="15"/>
      <c r="BE330" s="15"/>
      <c r="GQ330" s="15"/>
      <c r="GR330" s="15"/>
    </row>
    <row r="331" spans="38:200" ht="15.75" customHeight="1" x14ac:dyDescent="0.3"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15"/>
      <c r="GQ331" s="15"/>
      <c r="GR331" s="15"/>
    </row>
    <row r="332" spans="38:200" ht="15.75" customHeight="1" x14ac:dyDescent="0.3"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15"/>
      <c r="GQ332" s="15"/>
      <c r="GR332" s="15"/>
    </row>
    <row r="333" spans="38:200" ht="15.75" customHeight="1" x14ac:dyDescent="0.3"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15"/>
      <c r="GQ333" s="15"/>
      <c r="GR333" s="15"/>
    </row>
    <row r="334" spans="38:200" ht="15.75" customHeight="1" x14ac:dyDescent="0.3">
      <c r="AL334" s="6"/>
      <c r="AM334" s="6"/>
      <c r="AN334" s="6"/>
      <c r="AO334" s="15"/>
      <c r="AP334" s="15"/>
      <c r="AQ334" s="15"/>
      <c r="AR334" s="15"/>
      <c r="AS334" s="15"/>
      <c r="AT334" s="15"/>
      <c r="AU334" s="15"/>
      <c r="AV334" s="15"/>
      <c r="AW334" s="15"/>
      <c r="AX334" s="6"/>
      <c r="AY334" s="6"/>
      <c r="AZ334" s="6"/>
      <c r="BA334" s="6"/>
      <c r="BB334" s="6"/>
      <c r="BC334" s="6"/>
      <c r="BD334" s="6"/>
      <c r="BE334" s="15"/>
      <c r="GQ334" s="15"/>
      <c r="GR334" s="15"/>
    </row>
    <row r="335" spans="38:200" ht="15.75" customHeight="1" x14ac:dyDescent="0.3"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15"/>
      <c r="GQ335" s="15"/>
      <c r="GR335" s="15"/>
    </row>
    <row r="336" spans="38:200" ht="15.75" customHeight="1" x14ac:dyDescent="0.3"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15"/>
      <c r="GQ336" s="15"/>
      <c r="GR336" s="15"/>
    </row>
    <row r="337" spans="38:200" ht="15.75" customHeight="1" x14ac:dyDescent="0.3"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15"/>
      <c r="GQ337" s="15"/>
      <c r="GR337" s="15"/>
    </row>
    <row r="338" spans="38:200" ht="15.75" customHeight="1" x14ac:dyDescent="0.3"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15"/>
      <c r="GQ338" s="15"/>
      <c r="GR338" s="15"/>
    </row>
    <row r="339" spans="38:200" ht="15.75" customHeight="1" x14ac:dyDescent="0.3"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  <c r="BD339" s="6"/>
      <c r="BE339" s="15"/>
      <c r="GQ339" s="15"/>
      <c r="GR339" s="15"/>
    </row>
    <row r="340" spans="38:200" ht="15.75" customHeight="1" x14ac:dyDescent="0.3"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15"/>
      <c r="GQ340" s="15"/>
      <c r="GR340" s="15"/>
    </row>
    <row r="341" spans="38:200" ht="15.75" customHeight="1" x14ac:dyDescent="0.3"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15"/>
      <c r="GQ341" s="15"/>
      <c r="GR341" s="15"/>
    </row>
    <row r="342" spans="38:200" ht="15.75" customHeight="1" x14ac:dyDescent="0.3"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15"/>
      <c r="GQ342" s="15"/>
      <c r="GR342" s="15"/>
    </row>
    <row r="343" spans="38:200" ht="15.75" customHeight="1" x14ac:dyDescent="0.3"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15"/>
      <c r="GQ343" s="15"/>
      <c r="GR343" s="15"/>
    </row>
    <row r="344" spans="38:200" ht="15.75" customHeight="1" x14ac:dyDescent="0.3"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15"/>
      <c r="AY344" s="15"/>
      <c r="AZ344" s="15"/>
      <c r="BA344" s="15"/>
      <c r="BB344" s="15"/>
      <c r="BC344" s="15"/>
      <c r="BD344" s="15"/>
      <c r="BE344" s="15"/>
      <c r="GQ344" s="15"/>
      <c r="GR344" s="15"/>
    </row>
    <row r="345" spans="38:200" ht="15.75" customHeight="1" x14ac:dyDescent="0.3">
      <c r="AL345" s="6"/>
      <c r="AM345" s="6"/>
      <c r="AN345" s="6"/>
      <c r="AO345" s="15"/>
      <c r="AP345" s="15"/>
      <c r="AQ345" s="15"/>
      <c r="AR345" s="15"/>
      <c r="AS345" s="15"/>
      <c r="AT345" s="15"/>
      <c r="AU345" s="15"/>
      <c r="AV345" s="15"/>
      <c r="AW345" s="15"/>
      <c r="AX345" s="6"/>
      <c r="AY345" s="6"/>
      <c r="AZ345" s="6"/>
      <c r="BA345" s="6"/>
      <c r="BB345" s="6"/>
      <c r="BC345" s="6"/>
      <c r="BD345" s="6"/>
      <c r="BE345" s="15"/>
      <c r="GQ345" s="15"/>
      <c r="GR345" s="15"/>
    </row>
    <row r="346" spans="38:200" ht="15.75" customHeight="1" x14ac:dyDescent="0.3"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  <c r="BD346" s="6"/>
      <c r="BE346" s="15"/>
      <c r="GQ346" s="15"/>
      <c r="GR346" s="15"/>
    </row>
    <row r="347" spans="38:200" ht="15.75" customHeight="1" x14ac:dyDescent="0.3"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15"/>
      <c r="GQ347" s="15"/>
      <c r="GR347" s="15"/>
    </row>
    <row r="348" spans="38:200" ht="15.75" customHeight="1" x14ac:dyDescent="0.3"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15"/>
      <c r="GQ348" s="15"/>
      <c r="GR348" s="15"/>
    </row>
    <row r="349" spans="38:200" ht="15.75" customHeight="1" x14ac:dyDescent="0.3"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15"/>
      <c r="GQ349" s="15"/>
      <c r="GR349" s="15"/>
    </row>
    <row r="350" spans="38:200" ht="15.75" customHeight="1" x14ac:dyDescent="0.3"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15"/>
      <c r="GQ350" s="15"/>
      <c r="GR350" s="15"/>
    </row>
    <row r="351" spans="38:200" ht="15.75" customHeight="1" x14ac:dyDescent="0.3"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15"/>
      <c r="GQ351" s="15"/>
      <c r="GR351" s="15"/>
    </row>
    <row r="352" spans="38:200" ht="15.75" customHeight="1" x14ac:dyDescent="0.3"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  <c r="BD352" s="6"/>
      <c r="BE352" s="15"/>
      <c r="GQ352" s="15"/>
      <c r="GR352" s="15"/>
    </row>
    <row r="353" spans="38:200" ht="15.75" customHeight="1" x14ac:dyDescent="0.3"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15"/>
      <c r="GQ353" s="15"/>
      <c r="GR353" s="15"/>
    </row>
    <row r="354" spans="38:200" ht="15.75" customHeight="1" x14ac:dyDescent="0.3"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15"/>
      <c r="GQ354" s="15"/>
      <c r="GR354" s="15"/>
    </row>
    <row r="355" spans="38:200" ht="15.75" customHeight="1" x14ac:dyDescent="0.3"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15"/>
      <c r="GQ355" s="15"/>
      <c r="GR355" s="15"/>
    </row>
    <row r="356" spans="38:200" ht="15.75" customHeight="1" x14ac:dyDescent="0.3">
      <c r="AL356" s="6"/>
      <c r="AM356" s="6"/>
      <c r="AN356" s="6"/>
      <c r="AO356" s="15"/>
      <c r="AP356" s="15"/>
      <c r="AQ356" s="15"/>
      <c r="AR356" s="15"/>
      <c r="AS356" s="15"/>
      <c r="AT356" s="15"/>
      <c r="AU356" s="15"/>
      <c r="AV356" s="15"/>
      <c r="AW356" s="15"/>
      <c r="AX356" s="6"/>
      <c r="AY356" s="6"/>
      <c r="AZ356" s="6"/>
      <c r="BA356" s="6"/>
      <c r="BB356" s="6"/>
      <c r="BC356" s="6"/>
      <c r="BD356" s="6"/>
      <c r="BE356" s="15"/>
      <c r="GQ356" s="15"/>
      <c r="GR356" s="15"/>
    </row>
    <row r="357" spans="38:200" ht="15.75" customHeight="1" x14ac:dyDescent="0.3"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15"/>
      <c r="GQ357" s="15"/>
      <c r="GR357" s="15"/>
    </row>
    <row r="358" spans="38:200" ht="15.75" customHeight="1" x14ac:dyDescent="0.3"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15"/>
      <c r="GQ358" s="15"/>
      <c r="GR358" s="15"/>
    </row>
    <row r="359" spans="38:200" ht="15.75" customHeight="1" x14ac:dyDescent="0.3"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15"/>
      <c r="GQ359" s="15"/>
      <c r="GR359" s="15"/>
    </row>
    <row r="360" spans="38:200" ht="15.75" customHeight="1" x14ac:dyDescent="0.3"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  <c r="BD360" s="6"/>
      <c r="BE360" s="15"/>
      <c r="GQ360" s="15"/>
      <c r="GR360" s="15"/>
    </row>
    <row r="361" spans="38:200" ht="15.75" customHeight="1" x14ac:dyDescent="0.3"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  <c r="BD361" s="6"/>
      <c r="BE361" s="15"/>
      <c r="GQ361" s="15"/>
      <c r="GR361" s="15"/>
    </row>
    <row r="362" spans="38:200" ht="15.75" customHeight="1" x14ac:dyDescent="0.3"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15"/>
      <c r="GQ362" s="15"/>
      <c r="GR362" s="15"/>
    </row>
    <row r="363" spans="38:200" ht="15.75" customHeight="1" x14ac:dyDescent="0.3"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  <c r="BD363" s="6"/>
      <c r="BE363" s="15"/>
      <c r="GQ363" s="15"/>
      <c r="GR363" s="15"/>
    </row>
    <row r="364" spans="38:200" ht="15.75" customHeight="1" x14ac:dyDescent="0.3"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  <c r="BD364" s="6"/>
      <c r="BE364" s="15"/>
      <c r="GQ364" s="15"/>
      <c r="GR364" s="15"/>
    </row>
    <row r="365" spans="38:200" ht="15.75" customHeight="1" x14ac:dyDescent="0.3"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15"/>
      <c r="GQ365" s="15"/>
      <c r="GR365" s="15"/>
    </row>
    <row r="366" spans="38:200" ht="15.75" customHeight="1" x14ac:dyDescent="0.3"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15"/>
      <c r="GQ366" s="15"/>
      <c r="GR366" s="15"/>
    </row>
    <row r="367" spans="38:200" ht="15.75" customHeight="1" x14ac:dyDescent="0.3">
      <c r="AL367" s="6"/>
      <c r="AM367" s="6"/>
      <c r="AN367" s="6"/>
      <c r="AO367" s="15"/>
      <c r="AP367" s="15"/>
      <c r="AQ367" s="15"/>
      <c r="AR367" s="15"/>
      <c r="AS367" s="15"/>
      <c r="AT367" s="15"/>
      <c r="AU367" s="15"/>
      <c r="AV367" s="15"/>
      <c r="AW367" s="15"/>
      <c r="AX367" s="6"/>
      <c r="AY367" s="6"/>
      <c r="AZ367" s="6"/>
      <c r="BA367" s="6"/>
      <c r="BB367" s="6"/>
      <c r="BC367" s="6"/>
      <c r="BD367" s="6"/>
      <c r="BE367" s="15"/>
      <c r="GQ367" s="15"/>
      <c r="GR367" s="15"/>
    </row>
    <row r="368" spans="38:200" ht="15.75" customHeight="1" x14ac:dyDescent="0.3"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15"/>
      <c r="GQ368" s="15"/>
      <c r="GR368" s="15"/>
    </row>
    <row r="369" spans="38:200" ht="15.75" customHeight="1" x14ac:dyDescent="0.3"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  <c r="BD369" s="6"/>
      <c r="BE369" s="15"/>
      <c r="GQ369" s="15"/>
      <c r="GR369" s="15"/>
    </row>
    <row r="370" spans="38:200" ht="15.75" customHeight="1" x14ac:dyDescent="0.3"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15"/>
      <c r="GQ370" s="15"/>
      <c r="GR370" s="15"/>
    </row>
    <row r="371" spans="38:200" ht="15.75" customHeight="1" x14ac:dyDescent="0.3"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15"/>
      <c r="GQ371" s="15"/>
      <c r="GR371" s="15"/>
    </row>
    <row r="372" spans="38:200" ht="15.75" customHeight="1" x14ac:dyDescent="0.3"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  <c r="BD372" s="6"/>
      <c r="BE372" s="15"/>
      <c r="GQ372" s="15"/>
      <c r="GR372" s="15"/>
    </row>
    <row r="373" spans="38:200" ht="15.75" customHeight="1" x14ac:dyDescent="0.3"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15"/>
      <c r="GQ373" s="15"/>
      <c r="GR373" s="15"/>
    </row>
    <row r="374" spans="38:200" ht="15.75" customHeight="1" x14ac:dyDescent="0.3"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15"/>
      <c r="GQ374" s="15"/>
      <c r="GR374" s="15"/>
    </row>
    <row r="375" spans="38:200" ht="15.75" customHeight="1" x14ac:dyDescent="0.3"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  <c r="BD375" s="6"/>
      <c r="BE375" s="15"/>
      <c r="GQ375" s="15"/>
      <c r="GR375" s="15"/>
    </row>
    <row r="376" spans="38:200" ht="15.75" customHeight="1" x14ac:dyDescent="0.3"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15"/>
      <c r="AY376" s="15"/>
      <c r="AZ376" s="15"/>
      <c r="BA376" s="15"/>
      <c r="BB376" s="15"/>
      <c r="BC376" s="15"/>
      <c r="BD376" s="15"/>
      <c r="BE376" s="15"/>
      <c r="GQ376" s="15"/>
      <c r="GR376" s="15"/>
    </row>
    <row r="377" spans="38:200" ht="15.75" customHeight="1" x14ac:dyDescent="0.3"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15"/>
      <c r="GQ377" s="15"/>
      <c r="GR377" s="15"/>
    </row>
    <row r="378" spans="38:200" ht="15.75" customHeight="1" x14ac:dyDescent="0.3">
      <c r="AL378" s="6"/>
      <c r="AM378" s="6"/>
      <c r="AN378" s="6"/>
      <c r="AO378" s="15"/>
      <c r="AP378" s="15"/>
      <c r="AQ378" s="15"/>
      <c r="AR378" s="15"/>
      <c r="AS378" s="15"/>
      <c r="AT378" s="15"/>
      <c r="AU378" s="15"/>
      <c r="AV378" s="15"/>
      <c r="AW378" s="15"/>
      <c r="AX378" s="6"/>
      <c r="AY378" s="6"/>
      <c r="AZ378" s="6"/>
      <c r="BA378" s="6"/>
      <c r="BB378" s="6"/>
      <c r="BC378" s="6"/>
      <c r="BD378" s="6"/>
      <c r="BE378" s="15"/>
      <c r="GQ378" s="15"/>
      <c r="GR378" s="15"/>
    </row>
    <row r="379" spans="38:200" ht="15.75" customHeight="1" x14ac:dyDescent="0.3"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15"/>
      <c r="GQ379" s="15"/>
      <c r="GR379" s="15"/>
    </row>
    <row r="380" spans="38:200" ht="15.75" customHeight="1" x14ac:dyDescent="0.3"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15"/>
      <c r="AY380" s="15"/>
      <c r="AZ380" s="15"/>
      <c r="BA380" s="15"/>
      <c r="BB380" s="15"/>
      <c r="BC380" s="15"/>
      <c r="BD380" s="15"/>
      <c r="BE380" s="15"/>
      <c r="GQ380" s="15"/>
      <c r="GR380" s="15"/>
    </row>
    <row r="381" spans="38:200" ht="15.75" customHeight="1" x14ac:dyDescent="0.3"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15"/>
      <c r="GQ381" s="15"/>
      <c r="GR381" s="15"/>
    </row>
    <row r="382" spans="38:200" ht="15.75" customHeight="1" x14ac:dyDescent="0.3"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15"/>
      <c r="GQ382" s="15"/>
      <c r="GR382" s="15"/>
    </row>
    <row r="383" spans="38:200" ht="15.75" customHeight="1" x14ac:dyDescent="0.3"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15"/>
      <c r="GQ383" s="15"/>
      <c r="GR383" s="15"/>
    </row>
    <row r="384" spans="38:200" ht="15.75" customHeight="1" x14ac:dyDescent="0.3"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15"/>
      <c r="GQ384" s="15"/>
      <c r="GR384" s="15"/>
    </row>
    <row r="385" spans="38:200" ht="15.75" customHeight="1" x14ac:dyDescent="0.3"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15"/>
      <c r="AY385" s="15"/>
      <c r="AZ385" s="15"/>
      <c r="BA385" s="15"/>
      <c r="BB385" s="15"/>
      <c r="BC385" s="15"/>
      <c r="BD385" s="15"/>
      <c r="BE385" s="15"/>
      <c r="GQ385" s="15"/>
      <c r="GR385" s="15"/>
    </row>
    <row r="386" spans="38:200" ht="15.75" customHeight="1" x14ac:dyDescent="0.3"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15"/>
      <c r="GQ386" s="15"/>
      <c r="GR386" s="15"/>
    </row>
    <row r="387" spans="38:200" ht="15.75" customHeight="1" x14ac:dyDescent="0.3"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  <c r="BD387" s="6"/>
      <c r="BE387" s="15"/>
      <c r="GQ387" s="15"/>
      <c r="GR387" s="15"/>
    </row>
    <row r="388" spans="38:200" ht="15.75" customHeight="1" x14ac:dyDescent="0.3"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  <c r="BD388" s="6"/>
      <c r="BE388" s="15"/>
      <c r="GQ388" s="15"/>
      <c r="GR388" s="15"/>
    </row>
    <row r="389" spans="38:200" ht="15.75" customHeight="1" x14ac:dyDescent="0.3">
      <c r="AL389" s="6"/>
      <c r="AM389" s="6"/>
      <c r="AN389" s="6"/>
      <c r="AO389" s="15"/>
      <c r="AP389" s="15"/>
      <c r="AQ389" s="15"/>
      <c r="AR389" s="15"/>
      <c r="AS389" s="15"/>
      <c r="AT389" s="15"/>
      <c r="AU389" s="15"/>
      <c r="AV389" s="15"/>
      <c r="AW389" s="15"/>
      <c r="AX389" s="6"/>
      <c r="AY389" s="6"/>
      <c r="AZ389" s="6"/>
      <c r="BA389" s="6"/>
      <c r="BB389" s="6"/>
      <c r="BC389" s="6"/>
      <c r="BD389" s="6"/>
      <c r="BE389" s="15"/>
      <c r="GQ389" s="15"/>
      <c r="GR389" s="15"/>
    </row>
    <row r="390" spans="38:200" ht="15.75" customHeight="1" x14ac:dyDescent="0.3">
      <c r="AL390" s="6"/>
      <c r="AM390" s="6"/>
      <c r="AN390" s="6"/>
      <c r="AO390" s="98"/>
      <c r="AP390" s="98"/>
      <c r="AQ390" s="98"/>
      <c r="AR390" s="98"/>
      <c r="AS390" s="98"/>
      <c r="AT390" s="98"/>
      <c r="AU390" s="98"/>
      <c r="AV390" s="6"/>
      <c r="AW390" s="6"/>
      <c r="AX390" s="6"/>
      <c r="AY390" s="6"/>
      <c r="AZ390" s="6"/>
      <c r="BA390" s="6"/>
      <c r="BB390" s="6"/>
      <c r="BC390" s="6"/>
      <c r="BD390" s="6"/>
      <c r="BE390" s="15"/>
      <c r="GQ390" s="15"/>
      <c r="GR390" s="15"/>
    </row>
    <row r="391" spans="38:200" ht="15.75" customHeight="1" x14ac:dyDescent="0.3"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  <c r="BD391" s="6"/>
      <c r="BE391" s="15"/>
      <c r="GQ391" s="15"/>
      <c r="GR391" s="15"/>
    </row>
    <row r="392" spans="38:200" ht="15.75" customHeight="1" x14ac:dyDescent="0.3"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15"/>
      <c r="GQ392" s="15"/>
      <c r="GR392" s="15"/>
    </row>
    <row r="393" spans="38:200" ht="15.75" customHeight="1" x14ac:dyDescent="0.3"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  <c r="BD393" s="6"/>
      <c r="BE393" s="15"/>
      <c r="GQ393" s="15"/>
      <c r="GR393" s="15"/>
    </row>
    <row r="394" spans="38:200" ht="15.75" customHeight="1" x14ac:dyDescent="0.3">
      <c r="AL394" s="6"/>
      <c r="AM394" s="6"/>
      <c r="AN394" s="6"/>
      <c r="AO394" s="98"/>
      <c r="AP394" s="98"/>
      <c r="AQ394" s="98"/>
      <c r="AR394" s="98"/>
      <c r="AS394" s="98"/>
      <c r="AT394" s="6"/>
      <c r="AU394" s="6"/>
      <c r="AV394" s="6"/>
      <c r="AW394" s="6"/>
      <c r="AX394" s="6"/>
      <c r="AY394" s="6"/>
      <c r="AZ394" s="6"/>
      <c r="BA394" s="6"/>
      <c r="BB394" s="6"/>
      <c r="BC394" s="6"/>
      <c r="BD394" s="6"/>
      <c r="BE394" s="15"/>
      <c r="GQ394" s="15"/>
      <c r="GR394" s="15"/>
    </row>
    <row r="395" spans="38:200" ht="15.75" customHeight="1" x14ac:dyDescent="0.3"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15"/>
      <c r="GQ395" s="15"/>
      <c r="GR395" s="15"/>
    </row>
    <row r="396" spans="38:200" ht="15.75" customHeight="1" x14ac:dyDescent="0.3"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  <c r="BD396" s="6"/>
      <c r="BE396" s="15"/>
      <c r="GQ396" s="15"/>
      <c r="GR396" s="15"/>
    </row>
    <row r="397" spans="38:200" ht="15.75" customHeight="1" x14ac:dyDescent="0.3"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15"/>
      <c r="GQ397" s="15"/>
      <c r="GR397" s="15"/>
    </row>
    <row r="398" spans="38:200" ht="15.75" customHeight="1" x14ac:dyDescent="0.3"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15"/>
      <c r="GQ398" s="15"/>
      <c r="GR398" s="15"/>
    </row>
    <row r="399" spans="38:200" ht="15.75" customHeight="1" x14ac:dyDescent="0.3">
      <c r="AL399" s="6"/>
      <c r="AM399" s="6"/>
      <c r="AN399" s="6"/>
      <c r="AO399" s="98"/>
      <c r="AP399" s="98"/>
      <c r="AQ399" s="98"/>
      <c r="AR399" s="98"/>
      <c r="AS399" s="98"/>
      <c r="AT399" s="98"/>
      <c r="AU399" s="98"/>
      <c r="AV399" s="98"/>
      <c r="AW399" s="6"/>
      <c r="AX399" s="6"/>
      <c r="AY399" s="6"/>
      <c r="AZ399" s="6"/>
      <c r="BA399" s="6"/>
      <c r="BB399" s="6"/>
      <c r="BC399" s="6"/>
      <c r="BD399" s="6"/>
      <c r="BE399" s="15"/>
      <c r="GQ399" s="15"/>
      <c r="GR399" s="15"/>
    </row>
    <row r="400" spans="38:200" ht="15.75" customHeight="1" x14ac:dyDescent="0.3">
      <c r="AL400" s="6"/>
      <c r="AM400" s="6"/>
      <c r="AN400" s="6"/>
      <c r="AO400" s="15"/>
      <c r="AP400" s="15"/>
      <c r="AQ400" s="15"/>
      <c r="AR400" s="15"/>
      <c r="AS400" s="15"/>
      <c r="AT400" s="15"/>
      <c r="AU400" s="15"/>
      <c r="AV400" s="15"/>
      <c r="AW400" s="15"/>
      <c r="AX400" s="6"/>
      <c r="AY400" s="6"/>
      <c r="AZ400" s="6"/>
      <c r="BA400" s="6"/>
      <c r="BB400" s="6"/>
      <c r="BC400" s="6"/>
      <c r="BD400" s="6"/>
      <c r="BE400" s="15"/>
      <c r="GQ400" s="15"/>
      <c r="GR400" s="15"/>
    </row>
    <row r="401" spans="38:200" ht="15.75" customHeight="1" x14ac:dyDescent="0.3"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15"/>
      <c r="GQ401" s="15"/>
      <c r="GR401" s="15"/>
    </row>
    <row r="402" spans="38:200" ht="15.75" customHeight="1" x14ac:dyDescent="0.3"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15"/>
      <c r="GQ402" s="15"/>
      <c r="GR402" s="15"/>
    </row>
    <row r="403" spans="38:200" ht="15.75" customHeight="1" x14ac:dyDescent="0.3"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15"/>
      <c r="GQ403" s="15"/>
      <c r="GR403" s="15"/>
    </row>
    <row r="404" spans="38:200" ht="15.75" customHeight="1" x14ac:dyDescent="0.3"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15"/>
      <c r="GQ404" s="15"/>
      <c r="GR404" s="15"/>
    </row>
    <row r="405" spans="38:200" ht="15.75" customHeight="1" x14ac:dyDescent="0.3"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  <c r="BD405" s="6"/>
      <c r="BE405" s="15"/>
      <c r="GQ405" s="15"/>
      <c r="GR405" s="15"/>
    </row>
    <row r="406" spans="38:200" ht="15.75" customHeight="1" x14ac:dyDescent="0.3"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  <c r="BD406" s="6"/>
      <c r="BE406" s="15"/>
      <c r="GQ406" s="15"/>
      <c r="GR406" s="15"/>
    </row>
    <row r="407" spans="38:200" ht="15.75" customHeight="1" x14ac:dyDescent="0.3"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15"/>
      <c r="GQ407" s="15"/>
      <c r="GR407" s="15"/>
    </row>
    <row r="408" spans="38:200" ht="15.75" customHeight="1" x14ac:dyDescent="0.3"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15"/>
      <c r="GQ408" s="15"/>
      <c r="GR408" s="15"/>
    </row>
    <row r="409" spans="38:200" ht="15.75" customHeight="1" x14ac:dyDescent="0.3"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  <c r="BD409" s="6"/>
      <c r="BE409" s="15"/>
      <c r="GQ409" s="15"/>
      <c r="GR409" s="15"/>
    </row>
    <row r="410" spans="38:200" ht="15.75" customHeight="1" x14ac:dyDescent="0.3"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15"/>
      <c r="GQ410" s="15"/>
      <c r="GR410" s="15"/>
    </row>
    <row r="411" spans="38:200" ht="15.75" customHeight="1" x14ac:dyDescent="0.3">
      <c r="AL411" s="6"/>
      <c r="AM411" s="6"/>
      <c r="AN411" s="6"/>
      <c r="AO411" s="15"/>
      <c r="AP411" s="15"/>
      <c r="AQ411" s="15"/>
      <c r="AR411" s="15"/>
      <c r="AS411" s="15"/>
      <c r="AT411" s="15"/>
      <c r="AU411" s="15"/>
      <c r="AV411" s="15"/>
      <c r="AW411" s="15"/>
      <c r="AX411" s="6"/>
      <c r="AY411" s="6"/>
      <c r="AZ411" s="6"/>
      <c r="BA411" s="6"/>
      <c r="BB411" s="6"/>
      <c r="BC411" s="6"/>
      <c r="BD411" s="6"/>
      <c r="BE411" s="15"/>
      <c r="GQ411" s="15"/>
      <c r="GR411" s="15"/>
    </row>
    <row r="412" spans="38:200" ht="15.75" customHeight="1" x14ac:dyDescent="0.3"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  <c r="BD412" s="6"/>
      <c r="BE412" s="15"/>
      <c r="GQ412" s="15"/>
      <c r="GR412" s="15"/>
    </row>
    <row r="413" spans="38:200" ht="15.75" customHeight="1" x14ac:dyDescent="0.3"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15"/>
      <c r="GQ413" s="15"/>
      <c r="GR413" s="15"/>
    </row>
    <row r="414" spans="38:200" ht="15.75" customHeight="1" x14ac:dyDescent="0.3">
      <c r="AL414" s="6"/>
      <c r="AM414" s="6"/>
      <c r="AN414" s="6"/>
      <c r="AO414" s="98"/>
      <c r="AP414" s="98"/>
      <c r="AQ414" s="98"/>
      <c r="AR414" s="98"/>
      <c r="AS414" s="98"/>
      <c r="AT414" s="98"/>
      <c r="AU414" s="98"/>
      <c r="AV414" s="98"/>
      <c r="AW414" s="98"/>
      <c r="AX414" s="6"/>
      <c r="AY414" s="6"/>
      <c r="AZ414" s="6"/>
      <c r="BA414" s="6"/>
      <c r="BB414" s="6"/>
      <c r="BC414" s="6"/>
      <c r="BD414" s="6"/>
      <c r="BE414" s="15"/>
      <c r="GQ414" s="15"/>
      <c r="GR414" s="15"/>
    </row>
    <row r="415" spans="38:200" ht="15.75" customHeight="1" x14ac:dyDescent="0.3"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15"/>
      <c r="GQ415" s="15"/>
      <c r="GR415" s="15"/>
    </row>
    <row r="416" spans="38:200" ht="15.75" customHeight="1" x14ac:dyDescent="0.3"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15"/>
      <c r="GQ416" s="15"/>
      <c r="GR416" s="15"/>
    </row>
    <row r="417" spans="38:200" ht="15.75" customHeight="1" x14ac:dyDescent="0.3"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  <c r="BD417" s="6"/>
      <c r="BE417" s="15"/>
      <c r="GQ417" s="15"/>
      <c r="GR417" s="15"/>
    </row>
    <row r="418" spans="38:200" ht="15.75" customHeight="1" x14ac:dyDescent="0.3"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  <c r="BD418" s="6"/>
      <c r="BE418" s="15"/>
      <c r="GQ418" s="15"/>
      <c r="GR418" s="15"/>
    </row>
    <row r="419" spans="38:200" ht="15.75" customHeight="1" x14ac:dyDescent="0.3"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15"/>
      <c r="GQ419" s="15"/>
      <c r="GR419" s="15"/>
    </row>
    <row r="420" spans="38:200" ht="15.75" customHeight="1" x14ac:dyDescent="0.3"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15"/>
      <c r="AY420" s="15"/>
      <c r="AZ420" s="15"/>
      <c r="BA420" s="15"/>
      <c r="BB420" s="15"/>
      <c r="BC420" s="15"/>
      <c r="BD420" s="15"/>
      <c r="BE420" s="15"/>
      <c r="GQ420" s="15"/>
      <c r="GR420" s="15"/>
    </row>
    <row r="421" spans="38:200" ht="15.75" customHeight="1" x14ac:dyDescent="0.3"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  <c r="BD421" s="6"/>
      <c r="BE421" s="15"/>
      <c r="GQ421" s="15"/>
      <c r="GR421" s="15"/>
    </row>
    <row r="422" spans="38:200" ht="15.75" customHeight="1" x14ac:dyDescent="0.3">
      <c r="AL422" s="6"/>
      <c r="AM422" s="6"/>
      <c r="AN422" s="6"/>
      <c r="AO422" s="15"/>
      <c r="AP422" s="15"/>
      <c r="AQ422" s="15"/>
      <c r="AR422" s="15"/>
      <c r="AS422" s="15"/>
      <c r="AT422" s="15"/>
      <c r="AU422" s="15"/>
      <c r="AV422" s="15"/>
      <c r="AW422" s="15"/>
      <c r="AX422" s="6"/>
      <c r="AY422" s="6"/>
      <c r="AZ422" s="6"/>
      <c r="BA422" s="6"/>
      <c r="BB422" s="6"/>
      <c r="BC422" s="6"/>
      <c r="BD422" s="6"/>
      <c r="BE422" s="15"/>
      <c r="GQ422" s="15"/>
      <c r="GR422" s="15"/>
    </row>
    <row r="423" spans="38:200" ht="15.75" customHeight="1" x14ac:dyDescent="0.3"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15"/>
      <c r="GQ423" s="15"/>
      <c r="GR423" s="15"/>
    </row>
    <row r="424" spans="38:200" ht="15.75" customHeight="1" x14ac:dyDescent="0.3"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  <c r="BD424" s="6"/>
      <c r="BE424" s="15"/>
      <c r="GQ424" s="15"/>
      <c r="GR424" s="15"/>
    </row>
    <row r="425" spans="38:200" ht="15.75" customHeight="1" x14ac:dyDescent="0.3"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15"/>
      <c r="AY425" s="15"/>
      <c r="AZ425" s="15"/>
      <c r="BA425" s="15"/>
      <c r="BB425" s="15"/>
      <c r="BC425" s="15"/>
      <c r="BD425" s="15"/>
      <c r="BE425" s="15"/>
      <c r="GQ425" s="15"/>
      <c r="GR425" s="15"/>
    </row>
    <row r="426" spans="38:200" ht="15.75" customHeight="1" x14ac:dyDescent="0.3"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  <c r="BD426" s="6"/>
      <c r="BE426" s="15"/>
      <c r="GQ426" s="15"/>
      <c r="GR426" s="15"/>
    </row>
    <row r="427" spans="38:200" ht="15.75" customHeight="1" x14ac:dyDescent="0.3"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  <c r="BD427" s="6"/>
      <c r="BE427" s="15"/>
      <c r="GQ427" s="15"/>
      <c r="GR427" s="15"/>
    </row>
    <row r="428" spans="38:200" ht="15.75" customHeight="1" x14ac:dyDescent="0.3"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15"/>
      <c r="GQ428" s="15"/>
      <c r="GR428" s="15"/>
    </row>
    <row r="429" spans="38:200" ht="15.75" customHeight="1" x14ac:dyDescent="0.3"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  <c r="BD429" s="6"/>
      <c r="BE429" s="15"/>
      <c r="GQ429" s="15"/>
      <c r="GR429" s="15"/>
    </row>
    <row r="430" spans="38:200" ht="15.75" customHeight="1" x14ac:dyDescent="0.3">
      <c r="AL430" s="6"/>
      <c r="AM430" s="6"/>
      <c r="AN430" s="6"/>
      <c r="AO430" s="98"/>
      <c r="AP430" s="98"/>
      <c r="AQ430" s="98"/>
      <c r="AR430" s="98"/>
      <c r="AS430" s="98"/>
      <c r="AT430" s="98"/>
      <c r="AU430" s="98"/>
      <c r="AV430" s="98"/>
      <c r="AW430" s="98"/>
      <c r="AX430" s="6"/>
      <c r="AY430" s="6"/>
      <c r="AZ430" s="6"/>
      <c r="BA430" s="6"/>
      <c r="BB430" s="6"/>
      <c r="BC430" s="6"/>
      <c r="BD430" s="6"/>
      <c r="BE430" s="15"/>
      <c r="GQ430" s="15"/>
      <c r="GR430" s="15"/>
    </row>
    <row r="431" spans="38:200" ht="15.75" customHeight="1" x14ac:dyDescent="0.3"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15"/>
      <c r="AY431" s="15"/>
      <c r="AZ431" s="15"/>
      <c r="BA431" s="15"/>
      <c r="BB431" s="15"/>
      <c r="BC431" s="15"/>
      <c r="BD431" s="15"/>
      <c r="BE431" s="15"/>
      <c r="GQ431" s="15"/>
      <c r="GR431" s="15"/>
    </row>
    <row r="432" spans="38:200" ht="15.75" customHeight="1" x14ac:dyDescent="0.3"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15"/>
      <c r="AY432" s="15"/>
      <c r="AZ432" s="15"/>
      <c r="BA432" s="15"/>
      <c r="BB432" s="15"/>
      <c r="BC432" s="15"/>
      <c r="BD432" s="15"/>
      <c r="BE432" s="15"/>
      <c r="GQ432" s="15"/>
      <c r="GR432" s="15"/>
    </row>
    <row r="433" spans="38:200" ht="15.75" customHeight="1" x14ac:dyDescent="0.3">
      <c r="AL433" s="6"/>
      <c r="AM433" s="6"/>
      <c r="AN433" s="6"/>
      <c r="AO433" s="15"/>
      <c r="AP433" s="15"/>
      <c r="AQ433" s="15"/>
      <c r="AR433" s="15"/>
      <c r="AS433" s="15"/>
      <c r="AT433" s="15"/>
      <c r="AU433" s="15"/>
      <c r="AV433" s="15"/>
      <c r="AW433" s="15"/>
      <c r="AX433" s="6"/>
      <c r="AY433" s="6"/>
      <c r="AZ433" s="6"/>
      <c r="BA433" s="6"/>
      <c r="BB433" s="6"/>
      <c r="BC433" s="6"/>
      <c r="BD433" s="6"/>
      <c r="BE433" s="15"/>
      <c r="GQ433" s="15"/>
      <c r="GR433" s="15"/>
    </row>
    <row r="434" spans="38:200" ht="15.75" customHeight="1" x14ac:dyDescent="0.3"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15"/>
      <c r="GQ434" s="15"/>
      <c r="GR434" s="15"/>
    </row>
    <row r="435" spans="38:200" ht="15.75" customHeight="1" x14ac:dyDescent="0.3"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  <c r="BD435" s="6"/>
      <c r="BE435" s="15"/>
      <c r="GQ435" s="15"/>
      <c r="GR435" s="15"/>
    </row>
    <row r="436" spans="38:200" ht="15.75" customHeight="1" x14ac:dyDescent="0.3"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  <c r="BD436" s="6"/>
      <c r="BE436" s="15"/>
      <c r="GQ436" s="15"/>
      <c r="GR436" s="15"/>
    </row>
    <row r="437" spans="38:200" ht="15.75" customHeight="1" x14ac:dyDescent="0.3"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  <c r="BD437" s="6"/>
      <c r="BE437" s="15"/>
      <c r="GQ437" s="15"/>
      <c r="GR437" s="15"/>
    </row>
    <row r="438" spans="38:200" ht="15.75" customHeight="1" x14ac:dyDescent="0.3"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  <c r="BD438" s="6"/>
      <c r="BE438" s="15"/>
      <c r="GQ438" s="15"/>
      <c r="GR438" s="15"/>
    </row>
    <row r="439" spans="38:200" ht="15.75" customHeight="1" x14ac:dyDescent="0.3"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  <c r="BD439" s="6"/>
      <c r="BE439" s="15"/>
      <c r="GQ439" s="15"/>
      <c r="GR439" s="15"/>
    </row>
    <row r="440" spans="38:200" ht="15.75" customHeight="1" x14ac:dyDescent="0.3"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15"/>
      <c r="GQ440" s="15"/>
      <c r="GR440" s="15"/>
    </row>
    <row r="441" spans="38:200" ht="15.75" customHeight="1" x14ac:dyDescent="0.3"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  <c r="BD441" s="6"/>
      <c r="BE441" s="15"/>
      <c r="GQ441" s="15"/>
      <c r="GR441" s="15"/>
    </row>
    <row r="442" spans="38:200" ht="15.75" customHeight="1" x14ac:dyDescent="0.3">
      <c r="AL442" s="6"/>
      <c r="AM442" s="6"/>
      <c r="AN442" s="6"/>
      <c r="AO442" s="98"/>
      <c r="AP442" s="98"/>
      <c r="AQ442" s="98"/>
      <c r="AR442" s="98"/>
      <c r="AS442" s="98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15"/>
      <c r="GQ442" s="15"/>
      <c r="GR442" s="15"/>
    </row>
    <row r="443" spans="38:200" ht="15.75" customHeight="1" x14ac:dyDescent="0.3"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15"/>
      <c r="GQ443" s="15"/>
      <c r="GR443" s="15"/>
    </row>
    <row r="444" spans="38:200" ht="15.75" customHeight="1" x14ac:dyDescent="0.3">
      <c r="AL444" s="6"/>
      <c r="AM444" s="6"/>
      <c r="AN444" s="6"/>
      <c r="AO444" s="15"/>
      <c r="AP444" s="15"/>
      <c r="AQ444" s="15"/>
      <c r="AR444" s="15"/>
      <c r="AS444" s="15"/>
      <c r="AT444" s="15"/>
      <c r="AU444" s="15"/>
      <c r="AV444" s="15"/>
      <c r="AW444" s="15"/>
      <c r="AX444" s="6"/>
      <c r="AY444" s="6"/>
      <c r="AZ444" s="6"/>
      <c r="BA444" s="6"/>
      <c r="BB444" s="6"/>
      <c r="BC444" s="6"/>
      <c r="BD444" s="6"/>
      <c r="BE444" s="15"/>
      <c r="GQ444" s="15"/>
      <c r="GR444" s="15"/>
    </row>
    <row r="445" spans="38:200" ht="15.75" customHeight="1" x14ac:dyDescent="0.3"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  <c r="BD445" s="6"/>
      <c r="BE445" s="15"/>
      <c r="GQ445" s="15"/>
      <c r="GR445" s="15"/>
    </row>
    <row r="446" spans="38:200" ht="15.75" customHeight="1" x14ac:dyDescent="0.3"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15"/>
      <c r="GQ446" s="15"/>
      <c r="GR446" s="15"/>
    </row>
    <row r="447" spans="38:200" ht="15.75" customHeight="1" x14ac:dyDescent="0.3"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  <c r="BD447" s="6"/>
      <c r="BE447" s="15"/>
      <c r="GQ447" s="15"/>
      <c r="GR447" s="15"/>
    </row>
    <row r="448" spans="38:200" ht="15.75" customHeight="1" x14ac:dyDescent="0.3"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  <c r="BD448" s="6"/>
      <c r="BE448" s="15"/>
      <c r="GQ448" s="15"/>
      <c r="GR448" s="15"/>
    </row>
    <row r="449" spans="38:200" ht="15.75" customHeight="1" x14ac:dyDescent="0.3"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15"/>
      <c r="GQ449" s="15"/>
      <c r="GR449" s="15"/>
    </row>
    <row r="450" spans="38:200" ht="15.75" customHeight="1" x14ac:dyDescent="0.3"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  <c r="BD450" s="6"/>
      <c r="BE450" s="15"/>
      <c r="GQ450" s="15"/>
      <c r="GR450" s="15"/>
    </row>
    <row r="451" spans="38:200" ht="15.75" customHeight="1" x14ac:dyDescent="0.3"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15"/>
      <c r="AY451" s="15"/>
      <c r="AZ451" s="15"/>
      <c r="BA451" s="15"/>
      <c r="BB451" s="15"/>
      <c r="BC451" s="15"/>
      <c r="BD451" s="15"/>
      <c r="BE451" s="15"/>
      <c r="GQ451" s="15"/>
      <c r="GR451" s="15"/>
    </row>
    <row r="452" spans="38:200" ht="15.75" customHeight="1" x14ac:dyDescent="0.3"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15"/>
      <c r="GQ452" s="15"/>
      <c r="GR452" s="15"/>
    </row>
  </sheetData>
  <mergeCells count="36">
    <mergeCell ref="HB1:HC1"/>
    <mergeCell ref="HD1:HE1"/>
    <mergeCell ref="ET2:EZ2"/>
    <mergeCell ref="FA2:FG2"/>
    <mergeCell ref="FH2:FN2"/>
    <mergeCell ref="FO2:FU2"/>
    <mergeCell ref="FV2:GB2"/>
    <mergeCell ref="GC2:GI2"/>
    <mergeCell ref="GJ2:GP2"/>
    <mergeCell ref="GR1:GS1"/>
    <mergeCell ref="GT1:GU1"/>
    <mergeCell ref="GV1:GW1"/>
    <mergeCell ref="GX1:GY1"/>
    <mergeCell ref="GZ1:HA1"/>
    <mergeCell ref="C1:E1"/>
    <mergeCell ref="Y4:AK4"/>
    <mergeCell ref="B4:W4"/>
    <mergeCell ref="AM4:CE4"/>
    <mergeCell ref="CG4:DP4"/>
    <mergeCell ref="CU2:DA2"/>
    <mergeCell ref="DB2:DH2"/>
    <mergeCell ref="DI2:DO2"/>
    <mergeCell ref="GR4:HE4"/>
    <mergeCell ref="HG4:HU4"/>
    <mergeCell ref="AM2:AN2"/>
    <mergeCell ref="AO2:BO2"/>
    <mergeCell ref="BP2:BV2"/>
    <mergeCell ref="BW2:CE2"/>
    <mergeCell ref="CG2:CM2"/>
    <mergeCell ref="CN2:CT2"/>
    <mergeCell ref="AX3:BC3"/>
    <mergeCell ref="EF2:EL2"/>
    <mergeCell ref="EM2:ES2"/>
    <mergeCell ref="DR4:GP4"/>
    <mergeCell ref="DR2:DX2"/>
    <mergeCell ref="DY2:EE2"/>
  </mergeCell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</sheetPr>
  <dimension ref="A1:IO434"/>
  <sheetViews>
    <sheetView workbookViewId="0"/>
  </sheetViews>
  <sheetFormatPr defaultColWidth="14.44140625" defaultRowHeight="15" customHeight="1" x14ac:dyDescent="0.3"/>
  <cols>
    <col min="1" max="1" width="5.109375" customWidth="1"/>
    <col min="2" max="2" width="10.109375" customWidth="1"/>
    <col min="3" max="3" width="5.33203125" customWidth="1"/>
    <col min="4" max="4" width="15.6640625" customWidth="1"/>
    <col min="5" max="5" width="19.88671875" customWidth="1"/>
    <col min="6" max="6" width="28.109375" customWidth="1"/>
    <col min="7" max="7" width="19.5546875" customWidth="1"/>
    <col min="8" max="8" width="30.5546875" customWidth="1"/>
    <col min="9" max="9" width="15.33203125" customWidth="1"/>
    <col min="10" max="10" width="4" customWidth="1"/>
    <col min="11" max="11" width="9.44140625" customWidth="1"/>
    <col min="12" max="12" width="4.6640625" customWidth="1"/>
    <col min="13" max="13" width="48.6640625" customWidth="1"/>
    <col min="14" max="14" width="11.5546875" customWidth="1"/>
    <col min="15" max="15" width="8" customWidth="1"/>
    <col min="16" max="16" width="9.88671875" customWidth="1"/>
    <col min="17" max="17" width="20.88671875" customWidth="1"/>
    <col min="18" max="18" width="5.109375" customWidth="1"/>
    <col min="19" max="19" width="13.5546875" customWidth="1"/>
    <col min="20" max="20" width="20.88671875" customWidth="1"/>
    <col min="21" max="21" width="6" customWidth="1"/>
    <col min="22" max="22" width="8.44140625" customWidth="1"/>
    <col min="23" max="25" width="8" customWidth="1"/>
    <col min="26" max="26" width="17.5546875" customWidth="1"/>
    <col min="27" max="27" width="36.6640625" customWidth="1"/>
    <col min="28" max="28" width="8.44140625" customWidth="1"/>
    <col min="29" max="29" width="7.88671875" customWidth="1"/>
    <col min="30" max="30" width="16.109375" customWidth="1"/>
    <col min="31" max="31" width="11.33203125" customWidth="1"/>
    <col min="32" max="32" width="16.88671875" customWidth="1"/>
    <col min="33" max="33" width="13.88671875" customWidth="1"/>
    <col min="34" max="35" width="15" customWidth="1"/>
    <col min="36" max="36" width="26.6640625" customWidth="1"/>
    <col min="37" max="37" width="16" customWidth="1"/>
    <col min="38" max="38" width="11.33203125" customWidth="1"/>
    <col min="39" max="39" width="8" customWidth="1"/>
    <col min="40" max="40" width="6.44140625" customWidth="1"/>
    <col min="41" max="41" width="5.44140625" customWidth="1"/>
    <col min="42" max="42" width="8.6640625" customWidth="1"/>
    <col min="43" max="43" width="7.5546875" customWidth="1"/>
    <col min="44" max="44" width="14.6640625" customWidth="1"/>
    <col min="45" max="45" width="11" customWidth="1"/>
    <col min="46" max="46" width="11.44140625" customWidth="1"/>
    <col min="47" max="47" width="9.6640625" customWidth="1"/>
    <col min="48" max="48" width="9.5546875" customWidth="1"/>
    <col min="49" max="49" width="9.6640625" customWidth="1"/>
    <col min="50" max="50" width="11.33203125" customWidth="1"/>
    <col min="51" max="51" width="9.44140625" customWidth="1"/>
    <col min="52" max="52" width="9.33203125" customWidth="1"/>
    <col min="53" max="53" width="9.88671875" customWidth="1"/>
    <col min="54" max="54" width="15.88671875" customWidth="1"/>
    <col min="55" max="55" width="14.6640625" customWidth="1"/>
    <col min="56" max="59" width="14" customWidth="1"/>
    <col min="60" max="60" width="10.6640625" customWidth="1"/>
    <col min="61" max="61" width="11.88671875" customWidth="1"/>
    <col min="62" max="62" width="13" customWidth="1"/>
    <col min="63" max="64" width="11.88671875" customWidth="1"/>
    <col min="65" max="65" width="11.6640625" customWidth="1"/>
    <col min="66" max="66" width="7.44140625" customWidth="1"/>
    <col min="67" max="67" width="8.6640625" customWidth="1"/>
    <col min="68" max="70" width="7.44140625" customWidth="1"/>
    <col min="71" max="71" width="8.6640625" customWidth="1"/>
    <col min="72" max="72" width="7.44140625" customWidth="1"/>
    <col min="73" max="81" width="6.33203125" customWidth="1"/>
    <col min="82" max="82" width="8" customWidth="1"/>
    <col min="83" max="83" width="41" customWidth="1"/>
    <col min="84" max="84" width="29.88671875" customWidth="1"/>
    <col min="85" max="85" width="35.5546875" customWidth="1"/>
    <col min="86" max="86" width="29.5546875" customWidth="1"/>
    <col min="87" max="87" width="23" customWidth="1"/>
    <col min="88" max="88" width="19.6640625" customWidth="1"/>
    <col min="89" max="89" width="22.88671875" customWidth="1"/>
    <col min="90" max="90" width="92.88671875" customWidth="1"/>
    <col min="91" max="91" width="58.88671875" customWidth="1"/>
    <col min="92" max="92" width="34" customWidth="1"/>
    <col min="93" max="93" width="36.88671875" customWidth="1"/>
    <col min="94" max="94" width="85.33203125" customWidth="1"/>
    <col min="95" max="95" width="21.6640625" customWidth="1"/>
    <col min="96" max="96" width="47.109375" customWidth="1"/>
    <col min="97" max="97" width="3.44140625" customWidth="1"/>
    <col min="98" max="103" width="5.33203125" customWidth="1"/>
    <col min="104" max="104" width="144.88671875" customWidth="1"/>
    <col min="105" max="105" width="74.109375" customWidth="1"/>
    <col min="106" max="106" width="42.6640625" customWidth="1"/>
    <col min="107" max="107" width="32.88671875" customWidth="1"/>
    <col min="108" max="108" width="94.44140625" customWidth="1"/>
    <col min="109" max="109" width="21.109375" customWidth="1"/>
    <col min="110" max="110" width="39.109375" customWidth="1"/>
    <col min="111" max="111" width="47" customWidth="1"/>
    <col min="112" max="112" width="46.44140625" customWidth="1"/>
    <col min="113" max="113" width="54" customWidth="1"/>
    <col min="114" max="114" width="55.33203125" customWidth="1"/>
    <col min="115" max="115" width="59.44140625" customWidth="1"/>
    <col min="116" max="116" width="48.33203125" customWidth="1"/>
    <col min="117" max="117" width="47.44140625" customWidth="1"/>
    <col min="118" max="118" width="25.33203125" customWidth="1"/>
    <col min="119" max="126" width="8" customWidth="1"/>
    <col min="127" max="133" width="6.33203125" customWidth="1"/>
    <col min="134" max="135" width="9.33203125" customWidth="1"/>
    <col min="136" max="136" width="8.109375" customWidth="1"/>
    <col min="137" max="138" width="9.33203125" customWidth="1"/>
    <col min="139" max="140" width="8.109375" customWidth="1"/>
    <col min="141" max="141" width="3.88671875" customWidth="1"/>
    <col min="142" max="147" width="6" customWidth="1"/>
    <col min="148" max="148" width="5" customWidth="1"/>
    <col min="149" max="154" width="6" customWidth="1"/>
    <col min="155" max="196" width="8" customWidth="1"/>
    <col min="197" max="197" width="9.109375" customWidth="1"/>
    <col min="198" max="216" width="8" customWidth="1"/>
    <col min="217" max="217" width="9.44140625" customWidth="1"/>
    <col min="218" max="249" width="8" customWidth="1"/>
  </cols>
  <sheetData>
    <row r="1" spans="1:249" ht="18.75" customHeight="1" x14ac:dyDescent="0.3">
      <c r="A1" s="1"/>
      <c r="B1" s="2" t="s">
        <v>0</v>
      </c>
      <c r="C1" s="2" t="s">
        <v>1753</v>
      </c>
      <c r="D1" s="126" t="s">
        <v>1</v>
      </c>
      <c r="E1" s="124"/>
      <c r="F1" s="125"/>
      <c r="G1" s="2" t="s">
        <v>2</v>
      </c>
      <c r="H1" s="2" t="s">
        <v>3</v>
      </c>
      <c r="I1" s="2" t="s">
        <v>4</v>
      </c>
      <c r="J1" s="2" t="s">
        <v>5</v>
      </c>
      <c r="K1" s="2" t="s">
        <v>6</v>
      </c>
      <c r="L1" s="2" t="s">
        <v>7</v>
      </c>
      <c r="M1" s="2" t="s">
        <v>8</v>
      </c>
      <c r="N1" s="2" t="s">
        <v>9</v>
      </c>
      <c r="O1" s="2" t="s">
        <v>10</v>
      </c>
      <c r="P1" s="2" t="s">
        <v>11</v>
      </c>
      <c r="Q1" s="2" t="s">
        <v>12</v>
      </c>
      <c r="R1" s="2" t="s">
        <v>13</v>
      </c>
      <c r="S1" s="2" t="s">
        <v>14</v>
      </c>
      <c r="T1" s="2" t="s">
        <v>15</v>
      </c>
      <c r="U1" s="2" t="s">
        <v>13</v>
      </c>
      <c r="V1" s="2" t="s">
        <v>16</v>
      </c>
      <c r="W1" s="2" t="s">
        <v>17</v>
      </c>
      <c r="X1" s="2" t="s">
        <v>18</v>
      </c>
      <c r="Y1" s="1"/>
      <c r="Z1" s="2" t="s">
        <v>19</v>
      </c>
      <c r="AA1" s="2" t="s">
        <v>1754</v>
      </c>
      <c r="AB1" s="2" t="s">
        <v>21</v>
      </c>
      <c r="AC1" s="2" t="s">
        <v>22</v>
      </c>
      <c r="AD1" s="2" t="s">
        <v>23</v>
      </c>
      <c r="AE1" s="2" t="s">
        <v>1755</v>
      </c>
      <c r="AF1" s="2" t="s">
        <v>25</v>
      </c>
      <c r="AG1" s="2" t="s">
        <v>26</v>
      </c>
      <c r="AH1" s="2" t="s">
        <v>27</v>
      </c>
      <c r="AI1" s="2" t="s">
        <v>28</v>
      </c>
      <c r="AJ1" s="2" t="s">
        <v>29</v>
      </c>
      <c r="AK1" s="2" t="s">
        <v>30</v>
      </c>
      <c r="AL1" s="2" t="s">
        <v>31</v>
      </c>
      <c r="AM1" s="1"/>
      <c r="AN1" s="3" t="s">
        <v>32</v>
      </c>
      <c r="AO1" s="3" t="s">
        <v>33</v>
      </c>
      <c r="AP1" s="5" t="s">
        <v>1756</v>
      </c>
      <c r="AQ1" s="2" t="s">
        <v>1757</v>
      </c>
      <c r="AR1" s="2" t="s">
        <v>1758</v>
      </c>
      <c r="AS1" s="2" t="s">
        <v>1759</v>
      </c>
      <c r="AT1" s="2" t="s">
        <v>1760</v>
      </c>
      <c r="AU1" s="2" t="s">
        <v>1761</v>
      </c>
      <c r="AV1" s="2" t="s">
        <v>1762</v>
      </c>
      <c r="AW1" s="2" t="s">
        <v>1763</v>
      </c>
      <c r="AX1" s="2" t="s">
        <v>1764</v>
      </c>
      <c r="AY1" s="2" t="s">
        <v>1765</v>
      </c>
      <c r="AZ1" s="2" t="s">
        <v>1766</v>
      </c>
      <c r="BA1" s="2" t="s">
        <v>1767</v>
      </c>
      <c r="BB1" s="2" t="s">
        <v>49</v>
      </c>
      <c r="BC1" s="2" t="s">
        <v>50</v>
      </c>
      <c r="BD1" s="2" t="s">
        <v>51</v>
      </c>
      <c r="BE1" s="2" t="s">
        <v>52</v>
      </c>
      <c r="BF1" s="2" t="s">
        <v>53</v>
      </c>
      <c r="BG1" s="2" t="s">
        <v>54</v>
      </c>
      <c r="BH1" s="5" t="s">
        <v>55</v>
      </c>
      <c r="BI1" s="5" t="s">
        <v>56</v>
      </c>
      <c r="BJ1" s="5" t="s">
        <v>57</v>
      </c>
      <c r="BK1" s="5" t="s">
        <v>58</v>
      </c>
      <c r="BL1" s="5" t="s">
        <v>59</v>
      </c>
      <c r="BM1" s="5" t="s">
        <v>60</v>
      </c>
      <c r="BN1" s="2" t="s">
        <v>1768</v>
      </c>
      <c r="BO1" s="2" t="s">
        <v>1769</v>
      </c>
      <c r="BP1" s="2" t="s">
        <v>1770</v>
      </c>
      <c r="BQ1" s="2" t="s">
        <v>1771</v>
      </c>
      <c r="BR1" s="2" t="s">
        <v>1772</v>
      </c>
      <c r="BS1" s="2" t="s">
        <v>1773</v>
      </c>
      <c r="BT1" s="2" t="s">
        <v>1774</v>
      </c>
      <c r="BU1" s="2" t="s">
        <v>1775</v>
      </c>
      <c r="BV1" s="2" t="s">
        <v>1776</v>
      </c>
      <c r="BW1" s="2" t="s">
        <v>1777</v>
      </c>
      <c r="BX1" s="2" t="s">
        <v>1778</v>
      </c>
      <c r="BY1" s="2" t="s">
        <v>1779</v>
      </c>
      <c r="BZ1" s="2" t="s">
        <v>1780</v>
      </c>
      <c r="CA1" s="2" t="s">
        <v>1781</v>
      </c>
      <c r="CB1" s="2" t="s">
        <v>1782</v>
      </c>
      <c r="CC1" s="2" t="s">
        <v>1783</v>
      </c>
      <c r="CD1" s="1"/>
      <c r="CE1" s="2" t="s">
        <v>1784</v>
      </c>
      <c r="CF1" s="2" t="s">
        <v>1785</v>
      </c>
      <c r="CG1" s="2" t="s">
        <v>1786</v>
      </c>
      <c r="CH1" s="2" t="s">
        <v>1787</v>
      </c>
      <c r="CI1" s="2" t="s">
        <v>1788</v>
      </c>
      <c r="CJ1" s="2" t="s">
        <v>1789</v>
      </c>
      <c r="CK1" s="2" t="s">
        <v>1790</v>
      </c>
      <c r="CL1" s="2" t="s">
        <v>1791</v>
      </c>
      <c r="CM1" s="2" t="s">
        <v>1792</v>
      </c>
      <c r="CN1" s="2" t="s">
        <v>1793</v>
      </c>
      <c r="CO1" s="2" t="s">
        <v>1794</v>
      </c>
      <c r="CP1" s="2" t="s">
        <v>1795</v>
      </c>
      <c r="CQ1" s="2" t="s">
        <v>1796</v>
      </c>
      <c r="CR1" s="2" t="s">
        <v>1797</v>
      </c>
      <c r="CS1" s="2" t="s">
        <v>1798</v>
      </c>
      <c r="CT1" s="2" t="s">
        <v>1799</v>
      </c>
      <c r="CU1" s="2" t="s">
        <v>1800</v>
      </c>
      <c r="CV1" s="2" t="s">
        <v>1801</v>
      </c>
      <c r="CW1" s="2" t="s">
        <v>1802</v>
      </c>
      <c r="CX1" s="2" t="s">
        <v>1803</v>
      </c>
      <c r="CY1" s="2" t="s">
        <v>1804</v>
      </c>
      <c r="CZ1" s="2" t="s">
        <v>1805</v>
      </c>
      <c r="DA1" s="2" t="s">
        <v>1806</v>
      </c>
      <c r="DB1" s="2" t="s">
        <v>1807</v>
      </c>
      <c r="DC1" s="2" t="s">
        <v>1808</v>
      </c>
      <c r="DD1" s="2" t="s">
        <v>1809</v>
      </c>
      <c r="DE1" s="2" t="s">
        <v>1810</v>
      </c>
      <c r="DF1" s="2" t="s">
        <v>1811</v>
      </c>
      <c r="DG1" s="2" t="s">
        <v>1812</v>
      </c>
      <c r="DH1" s="2" t="s">
        <v>1813</v>
      </c>
      <c r="DI1" s="2" t="s">
        <v>1814</v>
      </c>
      <c r="DJ1" s="2" t="s">
        <v>1815</v>
      </c>
      <c r="DK1" s="2" t="s">
        <v>1816</v>
      </c>
      <c r="DL1" s="2" t="s">
        <v>1817</v>
      </c>
      <c r="DM1" s="5" t="s">
        <v>1818</v>
      </c>
      <c r="DN1" s="5" t="s">
        <v>112</v>
      </c>
      <c r="DO1" s="6"/>
      <c r="DP1" s="7" t="s">
        <v>1819</v>
      </c>
      <c r="DQ1" s="7" t="s">
        <v>1820</v>
      </c>
      <c r="DR1" s="7" t="s">
        <v>1821</v>
      </c>
      <c r="DS1" s="7" t="s">
        <v>1822</v>
      </c>
      <c r="DT1" s="7" t="s">
        <v>1823</v>
      </c>
      <c r="DU1" s="7" t="s">
        <v>1824</v>
      </c>
      <c r="DV1" s="7" t="s">
        <v>1825</v>
      </c>
      <c r="DW1" s="7" t="s">
        <v>1826</v>
      </c>
      <c r="DX1" s="7" t="s">
        <v>1827</v>
      </c>
      <c r="DY1" s="7" t="s">
        <v>1828</v>
      </c>
      <c r="DZ1" s="7" t="s">
        <v>1829</v>
      </c>
      <c r="EA1" s="7" t="s">
        <v>1830</v>
      </c>
      <c r="EB1" s="7" t="s">
        <v>1831</v>
      </c>
      <c r="EC1" s="7" t="s">
        <v>1832</v>
      </c>
      <c r="ED1" s="7" t="s">
        <v>1833</v>
      </c>
      <c r="EE1" s="7" t="s">
        <v>1834</v>
      </c>
      <c r="EF1" s="7" t="s">
        <v>1835</v>
      </c>
      <c r="EG1" s="7" t="s">
        <v>1836</v>
      </c>
      <c r="EH1" s="7" t="s">
        <v>1837</v>
      </c>
      <c r="EI1" s="7" t="s">
        <v>1838</v>
      </c>
      <c r="EJ1" s="7" t="s">
        <v>1839</v>
      </c>
      <c r="EK1" s="7" t="s">
        <v>1840</v>
      </c>
      <c r="EL1" s="7" t="s">
        <v>1841</v>
      </c>
      <c r="EM1" s="7" t="s">
        <v>1842</v>
      </c>
      <c r="EN1" s="7" t="s">
        <v>1843</v>
      </c>
      <c r="EO1" s="7" t="s">
        <v>1844</v>
      </c>
      <c r="EP1" s="7" t="s">
        <v>1845</v>
      </c>
      <c r="EQ1" s="7" t="s">
        <v>1846</v>
      </c>
      <c r="ER1" s="7" t="s">
        <v>1847</v>
      </c>
      <c r="ES1" s="7" t="s">
        <v>1848</v>
      </c>
      <c r="ET1" s="7" t="s">
        <v>1849</v>
      </c>
      <c r="EU1" s="7" t="s">
        <v>1850</v>
      </c>
      <c r="EV1" s="7" t="s">
        <v>1851</v>
      </c>
      <c r="EW1" s="7" t="s">
        <v>1852</v>
      </c>
      <c r="EX1" s="7" t="s">
        <v>1853</v>
      </c>
      <c r="EY1" s="7" t="s">
        <v>1854</v>
      </c>
      <c r="EZ1" s="7" t="s">
        <v>1855</v>
      </c>
      <c r="FA1" s="7" t="s">
        <v>1856</v>
      </c>
      <c r="FB1" s="7" t="s">
        <v>1857</v>
      </c>
      <c r="FC1" s="7" t="s">
        <v>1858</v>
      </c>
      <c r="FD1" s="7" t="s">
        <v>1859</v>
      </c>
      <c r="FE1" s="7" t="s">
        <v>1860</v>
      </c>
      <c r="FF1" s="7" t="s">
        <v>1861</v>
      </c>
      <c r="FG1" s="7" t="s">
        <v>1862</v>
      </c>
      <c r="FH1" s="7" t="s">
        <v>1863</v>
      </c>
      <c r="FI1" s="7" t="s">
        <v>1864</v>
      </c>
      <c r="FJ1" s="7" t="s">
        <v>1865</v>
      </c>
      <c r="FK1" s="7" t="s">
        <v>1866</v>
      </c>
      <c r="FL1" s="7" t="s">
        <v>1867</v>
      </c>
      <c r="FM1" s="7" t="s">
        <v>1868</v>
      </c>
      <c r="FN1" s="7" t="s">
        <v>1869</v>
      </c>
      <c r="FO1" s="7" t="s">
        <v>1870</v>
      </c>
      <c r="FP1" s="7" t="s">
        <v>1871</v>
      </c>
      <c r="FQ1" s="7" t="s">
        <v>1872</v>
      </c>
      <c r="FR1" s="7" t="s">
        <v>1873</v>
      </c>
      <c r="FS1" s="7" t="s">
        <v>1874</v>
      </c>
      <c r="FT1" s="7" t="s">
        <v>1875</v>
      </c>
      <c r="FU1" s="7" t="s">
        <v>1876</v>
      </c>
      <c r="FV1" s="7" t="s">
        <v>1877</v>
      </c>
      <c r="FW1" s="7" t="s">
        <v>1878</v>
      </c>
      <c r="FX1" s="7" t="s">
        <v>1879</v>
      </c>
      <c r="FY1" s="7" t="s">
        <v>1880</v>
      </c>
      <c r="FZ1" s="7" t="s">
        <v>1881</v>
      </c>
      <c r="GA1" s="7" t="s">
        <v>1882</v>
      </c>
      <c r="GB1" s="7" t="s">
        <v>1883</v>
      </c>
      <c r="GC1" s="7" t="s">
        <v>1884</v>
      </c>
      <c r="GD1" s="7" t="s">
        <v>1885</v>
      </c>
      <c r="GE1" s="7" t="s">
        <v>1886</v>
      </c>
      <c r="GF1" s="7" t="s">
        <v>1887</v>
      </c>
      <c r="GG1" s="7" t="s">
        <v>1888</v>
      </c>
      <c r="GH1" s="7" t="s">
        <v>1889</v>
      </c>
      <c r="GI1" s="7" t="s">
        <v>1890</v>
      </c>
      <c r="GJ1" s="7" t="s">
        <v>1891</v>
      </c>
      <c r="GK1" s="7" t="s">
        <v>1892</v>
      </c>
      <c r="GL1" s="7" t="s">
        <v>1893</v>
      </c>
      <c r="GM1" s="7" t="s">
        <v>1894</v>
      </c>
      <c r="GN1" s="8" t="s">
        <v>1895</v>
      </c>
      <c r="GO1" s="9"/>
      <c r="GP1" s="126" t="s">
        <v>1896</v>
      </c>
      <c r="GQ1" s="125"/>
      <c r="GR1" s="126" t="s">
        <v>191</v>
      </c>
      <c r="GS1" s="125"/>
      <c r="GT1" s="126" t="s">
        <v>192</v>
      </c>
      <c r="GU1" s="125"/>
      <c r="GV1" s="126" t="s">
        <v>193</v>
      </c>
      <c r="GW1" s="125"/>
      <c r="GX1" s="126" t="s">
        <v>1897</v>
      </c>
      <c r="GY1" s="125"/>
      <c r="GZ1" s="126" t="s">
        <v>1898</v>
      </c>
      <c r="HA1" s="125"/>
      <c r="HB1" s="126" t="s">
        <v>1899</v>
      </c>
      <c r="HC1" s="125"/>
      <c r="HD1" s="6"/>
      <c r="HE1" s="10" t="s">
        <v>5</v>
      </c>
      <c r="HF1" s="7" t="s">
        <v>197</v>
      </c>
      <c r="HG1" s="7" t="s">
        <v>198</v>
      </c>
      <c r="HH1" s="7" t="s">
        <v>199</v>
      </c>
      <c r="HI1" s="7" t="s">
        <v>200</v>
      </c>
      <c r="HJ1" s="7" t="s">
        <v>201</v>
      </c>
      <c r="HK1" s="7" t="s">
        <v>202</v>
      </c>
      <c r="HL1" s="7" t="s">
        <v>203</v>
      </c>
      <c r="HM1" s="7" t="s">
        <v>204</v>
      </c>
      <c r="HN1" s="7" t="s">
        <v>205</v>
      </c>
      <c r="HO1" s="7" t="s">
        <v>206</v>
      </c>
      <c r="HP1" s="7" t="s">
        <v>207</v>
      </c>
      <c r="HQ1" s="7" t="s">
        <v>208</v>
      </c>
      <c r="HR1" s="7" t="s">
        <v>209</v>
      </c>
      <c r="HS1" s="7" t="s">
        <v>210</v>
      </c>
      <c r="HT1" s="6"/>
    </row>
    <row r="2" spans="1:249" ht="18.75" customHeight="1" x14ac:dyDescent="0.3">
      <c r="A2" s="6"/>
      <c r="B2" s="11"/>
      <c r="C2" s="11"/>
      <c r="D2" s="3" t="s">
        <v>211</v>
      </c>
      <c r="E2" s="3" t="s">
        <v>212</v>
      </c>
      <c r="F2" s="3" t="s">
        <v>213</v>
      </c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6"/>
      <c r="AN2" s="126" t="s">
        <v>214</v>
      </c>
      <c r="AO2" s="124"/>
      <c r="AP2" s="124"/>
      <c r="AQ2" s="124"/>
      <c r="AR2" s="125"/>
      <c r="AS2" s="127"/>
      <c r="AT2" s="124"/>
      <c r="AU2" s="124"/>
      <c r="AV2" s="124"/>
      <c r="AW2" s="124"/>
      <c r="AX2" s="124"/>
      <c r="AY2" s="124"/>
      <c r="AZ2" s="124"/>
      <c r="BA2" s="124"/>
      <c r="BB2" s="124"/>
      <c r="BC2" s="124"/>
      <c r="BD2" s="124"/>
      <c r="BE2" s="124"/>
      <c r="BF2" s="124"/>
      <c r="BG2" s="124"/>
      <c r="BH2" s="124"/>
      <c r="BI2" s="124"/>
      <c r="BJ2" s="124"/>
      <c r="BK2" s="124"/>
      <c r="BL2" s="124"/>
      <c r="BM2" s="125"/>
      <c r="BN2" s="127"/>
      <c r="BO2" s="124"/>
      <c r="BP2" s="124"/>
      <c r="BQ2" s="124"/>
      <c r="BR2" s="124"/>
      <c r="BS2" s="124"/>
      <c r="BT2" s="125"/>
      <c r="BU2" s="127"/>
      <c r="BV2" s="124"/>
      <c r="BW2" s="124"/>
      <c r="BX2" s="124"/>
      <c r="BY2" s="124"/>
      <c r="BZ2" s="124"/>
      <c r="CA2" s="124"/>
      <c r="CB2" s="124"/>
      <c r="CC2" s="125"/>
      <c r="CD2" s="6"/>
      <c r="CE2" s="126" t="s">
        <v>215</v>
      </c>
      <c r="CF2" s="124"/>
      <c r="CG2" s="124"/>
      <c r="CH2" s="124"/>
      <c r="CI2" s="124"/>
      <c r="CJ2" s="124"/>
      <c r="CK2" s="125"/>
      <c r="CL2" s="126" t="s">
        <v>216</v>
      </c>
      <c r="CM2" s="124"/>
      <c r="CN2" s="124"/>
      <c r="CO2" s="124"/>
      <c r="CP2" s="124"/>
      <c r="CQ2" s="124"/>
      <c r="CR2" s="125"/>
      <c r="CS2" s="126" t="s">
        <v>217</v>
      </c>
      <c r="CT2" s="124"/>
      <c r="CU2" s="124"/>
      <c r="CV2" s="124"/>
      <c r="CW2" s="124"/>
      <c r="CX2" s="124"/>
      <c r="CY2" s="125"/>
      <c r="CZ2" s="126" t="s">
        <v>218</v>
      </c>
      <c r="DA2" s="124"/>
      <c r="DB2" s="124"/>
      <c r="DC2" s="124"/>
      <c r="DD2" s="124"/>
      <c r="DE2" s="124"/>
      <c r="DF2" s="125"/>
      <c r="DG2" s="126" t="s">
        <v>219</v>
      </c>
      <c r="DH2" s="124"/>
      <c r="DI2" s="124"/>
      <c r="DJ2" s="124"/>
      <c r="DK2" s="124"/>
      <c r="DL2" s="124"/>
      <c r="DM2" s="125"/>
      <c r="DN2" s="12"/>
      <c r="DO2" s="6"/>
      <c r="DP2" s="126" t="s">
        <v>1900</v>
      </c>
      <c r="DQ2" s="124"/>
      <c r="DR2" s="124"/>
      <c r="DS2" s="124"/>
      <c r="DT2" s="124"/>
      <c r="DU2" s="124"/>
      <c r="DV2" s="125"/>
      <c r="DW2" s="126" t="s">
        <v>1901</v>
      </c>
      <c r="DX2" s="124"/>
      <c r="DY2" s="124"/>
      <c r="DZ2" s="124"/>
      <c r="EA2" s="124"/>
      <c r="EB2" s="124"/>
      <c r="EC2" s="125"/>
      <c r="ED2" s="126" t="s">
        <v>222</v>
      </c>
      <c r="EE2" s="124"/>
      <c r="EF2" s="124"/>
      <c r="EG2" s="124"/>
      <c r="EH2" s="124"/>
      <c r="EI2" s="124"/>
      <c r="EJ2" s="125"/>
      <c r="EK2" s="126" t="s">
        <v>223</v>
      </c>
      <c r="EL2" s="124"/>
      <c r="EM2" s="124"/>
      <c r="EN2" s="124"/>
      <c r="EO2" s="124"/>
      <c r="EP2" s="124"/>
      <c r="EQ2" s="125"/>
      <c r="ER2" s="126" t="s">
        <v>224</v>
      </c>
      <c r="ES2" s="124"/>
      <c r="ET2" s="124"/>
      <c r="EU2" s="124"/>
      <c r="EV2" s="124"/>
      <c r="EW2" s="124"/>
      <c r="EX2" s="125"/>
      <c r="EY2" s="126" t="s">
        <v>225</v>
      </c>
      <c r="EZ2" s="124"/>
      <c r="FA2" s="124"/>
      <c r="FB2" s="124"/>
      <c r="FC2" s="124"/>
      <c r="FD2" s="124"/>
      <c r="FE2" s="125"/>
      <c r="FF2" s="126" t="s">
        <v>210</v>
      </c>
      <c r="FG2" s="124"/>
      <c r="FH2" s="124"/>
      <c r="FI2" s="124"/>
      <c r="FJ2" s="124"/>
      <c r="FK2" s="124"/>
      <c r="FL2" s="125"/>
      <c r="FM2" s="126" t="s">
        <v>226</v>
      </c>
      <c r="FN2" s="124"/>
      <c r="FO2" s="124"/>
      <c r="FP2" s="124"/>
      <c r="FQ2" s="124"/>
      <c r="FR2" s="124"/>
      <c r="FS2" s="125"/>
      <c r="FT2" s="126" t="s">
        <v>227</v>
      </c>
      <c r="FU2" s="124"/>
      <c r="FV2" s="124"/>
      <c r="FW2" s="124"/>
      <c r="FX2" s="124"/>
      <c r="FY2" s="124"/>
      <c r="FZ2" s="125"/>
      <c r="GA2" s="126" t="s">
        <v>228</v>
      </c>
      <c r="GB2" s="124"/>
      <c r="GC2" s="124"/>
      <c r="GD2" s="124"/>
      <c r="GE2" s="124"/>
      <c r="GF2" s="124"/>
      <c r="GG2" s="125"/>
      <c r="GH2" s="126" t="s">
        <v>229</v>
      </c>
      <c r="GI2" s="124"/>
      <c r="GJ2" s="124"/>
      <c r="GK2" s="124"/>
      <c r="GL2" s="124"/>
      <c r="GM2" s="124"/>
      <c r="GN2" s="125"/>
      <c r="GO2" s="6"/>
      <c r="GP2" s="3" t="s">
        <v>230</v>
      </c>
      <c r="GQ2" s="3" t="s">
        <v>231</v>
      </c>
      <c r="GR2" s="3" t="s">
        <v>230</v>
      </c>
      <c r="GS2" s="3" t="s">
        <v>231</v>
      </c>
      <c r="GT2" s="3" t="s">
        <v>230</v>
      </c>
      <c r="GU2" s="3" t="s">
        <v>231</v>
      </c>
      <c r="GV2" s="3" t="s">
        <v>230</v>
      </c>
      <c r="GW2" s="3" t="s">
        <v>231</v>
      </c>
      <c r="GX2" s="3" t="s">
        <v>230</v>
      </c>
      <c r="GY2" s="3" t="s">
        <v>231</v>
      </c>
      <c r="GZ2" s="3" t="s">
        <v>230</v>
      </c>
      <c r="HA2" s="3" t="s">
        <v>231</v>
      </c>
      <c r="HB2" s="3" t="s">
        <v>230</v>
      </c>
      <c r="HC2" s="3" t="s">
        <v>231</v>
      </c>
      <c r="HD2" s="6"/>
      <c r="HE2" s="11"/>
      <c r="HF2" s="11"/>
      <c r="HG2" s="11"/>
      <c r="HH2" s="11"/>
      <c r="HI2" s="11"/>
      <c r="HJ2" s="11"/>
      <c r="HK2" s="11"/>
      <c r="HL2" s="11"/>
      <c r="HM2" s="11"/>
      <c r="HN2" s="11"/>
      <c r="HO2" s="11"/>
      <c r="HP2" s="11"/>
      <c r="HQ2" s="11"/>
      <c r="HR2" s="11"/>
      <c r="HS2" s="11"/>
      <c r="HT2" s="6"/>
    </row>
    <row r="3" spans="1:249" ht="15.75" customHeight="1" x14ac:dyDescent="0.3">
      <c r="A3" s="6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6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6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6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3"/>
      <c r="DO3" s="6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  <c r="FV3" s="14"/>
      <c r="FW3" s="14"/>
      <c r="FX3" s="14"/>
      <c r="FY3" s="14"/>
      <c r="FZ3" s="14"/>
      <c r="GA3" s="14"/>
      <c r="GB3" s="14"/>
      <c r="GC3" s="14"/>
      <c r="GD3" s="14"/>
      <c r="GE3" s="14"/>
      <c r="GF3" s="14"/>
      <c r="GG3" s="14"/>
      <c r="GH3" s="14"/>
      <c r="GI3" s="14"/>
      <c r="GJ3" s="14"/>
      <c r="GK3" s="14"/>
      <c r="GL3" s="14"/>
      <c r="GM3" s="14"/>
      <c r="GN3" s="14"/>
      <c r="GO3" s="6"/>
      <c r="GP3" s="6"/>
      <c r="GQ3" s="6"/>
      <c r="GR3" s="6"/>
      <c r="GS3" s="6"/>
      <c r="GT3" s="6"/>
      <c r="GU3" s="6"/>
      <c r="GV3" s="6"/>
      <c r="GW3" s="6"/>
      <c r="GX3" s="6"/>
      <c r="GY3" s="6"/>
      <c r="GZ3" s="6"/>
      <c r="HA3" s="6"/>
      <c r="HB3" s="6"/>
      <c r="HC3" s="6"/>
      <c r="HD3" s="6"/>
      <c r="HE3" s="6"/>
      <c r="HF3" s="6"/>
      <c r="HG3" s="6"/>
      <c r="HH3" s="6"/>
      <c r="HI3" s="6"/>
      <c r="HJ3" s="6"/>
      <c r="HK3" s="6"/>
      <c r="HL3" s="6"/>
      <c r="HM3" s="6"/>
      <c r="HN3" s="6"/>
      <c r="HO3" s="6"/>
      <c r="HP3" s="6"/>
      <c r="HQ3" s="6"/>
      <c r="HR3" s="6"/>
      <c r="HS3" s="6"/>
      <c r="HT3" s="6"/>
      <c r="HU3" s="15"/>
      <c r="HV3" s="15"/>
      <c r="HW3" s="15"/>
      <c r="HX3" s="15"/>
      <c r="HY3" s="15"/>
      <c r="HZ3" s="15"/>
      <c r="IA3" s="15"/>
      <c r="IB3" s="15"/>
      <c r="IC3" s="15"/>
      <c r="ID3" s="15"/>
      <c r="IE3" s="15"/>
      <c r="IF3" s="15"/>
      <c r="IG3" s="15"/>
      <c r="IH3" s="15"/>
      <c r="II3" s="15"/>
      <c r="IJ3" s="15"/>
      <c r="IK3" s="15"/>
      <c r="IL3" s="15"/>
      <c r="IM3" s="15"/>
      <c r="IN3" s="15"/>
      <c r="IO3" s="15"/>
    </row>
    <row r="4" spans="1:249" ht="21" customHeight="1" x14ac:dyDescent="0.4">
      <c r="A4" s="16"/>
      <c r="B4" s="123" t="s">
        <v>232</v>
      </c>
      <c r="C4" s="124"/>
      <c r="D4" s="124"/>
      <c r="E4" s="124"/>
      <c r="F4" s="124"/>
      <c r="G4" s="124"/>
      <c r="H4" s="124"/>
      <c r="I4" s="124"/>
      <c r="J4" s="124"/>
      <c r="K4" s="124"/>
      <c r="L4" s="124"/>
      <c r="M4" s="124"/>
      <c r="N4" s="124"/>
      <c r="O4" s="124"/>
      <c r="P4" s="124"/>
      <c r="Q4" s="124"/>
      <c r="R4" s="124"/>
      <c r="S4" s="124"/>
      <c r="T4" s="124"/>
      <c r="U4" s="124"/>
      <c r="V4" s="124"/>
      <c r="W4" s="124"/>
      <c r="X4" s="125"/>
      <c r="Y4" s="16"/>
      <c r="Z4" s="123" t="s">
        <v>233</v>
      </c>
      <c r="AA4" s="124"/>
      <c r="AB4" s="124"/>
      <c r="AC4" s="124"/>
      <c r="AD4" s="124"/>
      <c r="AE4" s="124"/>
      <c r="AF4" s="124"/>
      <c r="AG4" s="124"/>
      <c r="AH4" s="124"/>
      <c r="AI4" s="124"/>
      <c r="AJ4" s="124"/>
      <c r="AK4" s="124"/>
      <c r="AL4" s="125"/>
      <c r="AM4" s="16"/>
      <c r="AN4" s="123" t="s">
        <v>234</v>
      </c>
      <c r="AO4" s="124"/>
      <c r="AP4" s="124"/>
      <c r="AQ4" s="124"/>
      <c r="AR4" s="124"/>
      <c r="AS4" s="124"/>
      <c r="AT4" s="124"/>
      <c r="AU4" s="124"/>
      <c r="AV4" s="124"/>
      <c r="AW4" s="124"/>
      <c r="AX4" s="124"/>
      <c r="AY4" s="124"/>
      <c r="AZ4" s="124"/>
      <c r="BA4" s="124"/>
      <c r="BB4" s="124"/>
      <c r="BC4" s="124"/>
      <c r="BD4" s="124"/>
      <c r="BE4" s="124"/>
      <c r="BF4" s="124"/>
      <c r="BG4" s="124"/>
      <c r="BH4" s="124"/>
      <c r="BI4" s="124"/>
      <c r="BJ4" s="124"/>
      <c r="BK4" s="124"/>
      <c r="BL4" s="124"/>
      <c r="BM4" s="124"/>
      <c r="BN4" s="124"/>
      <c r="BO4" s="124"/>
      <c r="BP4" s="124"/>
      <c r="BQ4" s="124"/>
      <c r="BR4" s="124"/>
      <c r="BS4" s="124"/>
      <c r="BT4" s="124"/>
      <c r="BU4" s="124"/>
      <c r="BV4" s="124"/>
      <c r="BW4" s="124"/>
      <c r="BX4" s="124"/>
      <c r="BY4" s="124"/>
      <c r="BZ4" s="124"/>
      <c r="CA4" s="124"/>
      <c r="CB4" s="124"/>
      <c r="CC4" s="125"/>
      <c r="CD4" s="16"/>
      <c r="CE4" s="123" t="s">
        <v>235</v>
      </c>
      <c r="CF4" s="124"/>
      <c r="CG4" s="124"/>
      <c r="CH4" s="124"/>
      <c r="CI4" s="124"/>
      <c r="CJ4" s="124"/>
      <c r="CK4" s="124"/>
      <c r="CL4" s="124"/>
      <c r="CM4" s="124"/>
      <c r="CN4" s="124"/>
      <c r="CO4" s="124"/>
      <c r="CP4" s="124"/>
      <c r="CQ4" s="124"/>
      <c r="CR4" s="124"/>
      <c r="CS4" s="124"/>
      <c r="CT4" s="124"/>
      <c r="CU4" s="124"/>
      <c r="CV4" s="124"/>
      <c r="CW4" s="124"/>
      <c r="CX4" s="124"/>
      <c r="CY4" s="124"/>
      <c r="CZ4" s="124"/>
      <c r="DA4" s="124"/>
      <c r="DB4" s="124"/>
      <c r="DC4" s="124"/>
      <c r="DD4" s="124"/>
      <c r="DE4" s="124"/>
      <c r="DF4" s="124"/>
      <c r="DG4" s="124"/>
      <c r="DH4" s="124"/>
      <c r="DI4" s="124"/>
      <c r="DJ4" s="124"/>
      <c r="DK4" s="124"/>
      <c r="DL4" s="124"/>
      <c r="DM4" s="124"/>
      <c r="DN4" s="125"/>
      <c r="DO4" s="16"/>
      <c r="DP4" s="123" t="s">
        <v>236</v>
      </c>
      <c r="DQ4" s="124"/>
      <c r="DR4" s="124"/>
      <c r="DS4" s="124"/>
      <c r="DT4" s="124"/>
      <c r="DU4" s="124"/>
      <c r="DV4" s="124"/>
      <c r="DW4" s="124"/>
      <c r="DX4" s="124"/>
      <c r="DY4" s="124"/>
      <c r="DZ4" s="124"/>
      <c r="EA4" s="124"/>
      <c r="EB4" s="124"/>
      <c r="EC4" s="124"/>
      <c r="ED4" s="124"/>
      <c r="EE4" s="124"/>
      <c r="EF4" s="124"/>
      <c r="EG4" s="124"/>
      <c r="EH4" s="124"/>
      <c r="EI4" s="124"/>
      <c r="EJ4" s="124"/>
      <c r="EK4" s="124"/>
      <c r="EL4" s="124"/>
      <c r="EM4" s="124"/>
      <c r="EN4" s="124"/>
      <c r="EO4" s="124"/>
      <c r="EP4" s="124"/>
      <c r="EQ4" s="124"/>
      <c r="ER4" s="124"/>
      <c r="ES4" s="124"/>
      <c r="ET4" s="124"/>
      <c r="EU4" s="124"/>
      <c r="EV4" s="124"/>
      <c r="EW4" s="124"/>
      <c r="EX4" s="124"/>
      <c r="EY4" s="124"/>
      <c r="EZ4" s="124"/>
      <c r="FA4" s="124"/>
      <c r="FB4" s="124"/>
      <c r="FC4" s="124"/>
      <c r="FD4" s="124"/>
      <c r="FE4" s="124"/>
      <c r="FF4" s="124"/>
      <c r="FG4" s="124"/>
      <c r="FH4" s="124"/>
      <c r="FI4" s="124"/>
      <c r="FJ4" s="124"/>
      <c r="FK4" s="124"/>
      <c r="FL4" s="124"/>
      <c r="FM4" s="124"/>
      <c r="FN4" s="124"/>
      <c r="FO4" s="124"/>
      <c r="FP4" s="124"/>
      <c r="FQ4" s="124"/>
      <c r="FR4" s="124"/>
      <c r="FS4" s="124"/>
      <c r="FT4" s="124"/>
      <c r="FU4" s="124"/>
      <c r="FV4" s="124"/>
      <c r="FW4" s="124"/>
      <c r="FX4" s="124"/>
      <c r="FY4" s="124"/>
      <c r="FZ4" s="124"/>
      <c r="GA4" s="124"/>
      <c r="GB4" s="124"/>
      <c r="GC4" s="124"/>
      <c r="GD4" s="124"/>
      <c r="GE4" s="124"/>
      <c r="GF4" s="124"/>
      <c r="GG4" s="124"/>
      <c r="GH4" s="124"/>
      <c r="GI4" s="124"/>
      <c r="GJ4" s="124"/>
      <c r="GK4" s="124"/>
      <c r="GL4" s="124"/>
      <c r="GM4" s="124"/>
      <c r="GN4" s="125"/>
      <c r="GO4" s="17"/>
      <c r="GP4" s="123" t="s">
        <v>237</v>
      </c>
      <c r="GQ4" s="124"/>
      <c r="GR4" s="124"/>
      <c r="GS4" s="124"/>
      <c r="GT4" s="124"/>
      <c r="GU4" s="124"/>
      <c r="GV4" s="124"/>
      <c r="GW4" s="124"/>
      <c r="GX4" s="124"/>
      <c r="GY4" s="124"/>
      <c r="GZ4" s="124"/>
      <c r="HA4" s="124"/>
      <c r="HB4" s="124"/>
      <c r="HC4" s="125"/>
      <c r="HD4" s="16"/>
      <c r="HE4" s="123" t="s">
        <v>238</v>
      </c>
      <c r="HF4" s="124"/>
      <c r="HG4" s="124"/>
      <c r="HH4" s="124"/>
      <c r="HI4" s="124"/>
      <c r="HJ4" s="124"/>
      <c r="HK4" s="124"/>
      <c r="HL4" s="124"/>
      <c r="HM4" s="124"/>
      <c r="HN4" s="124"/>
      <c r="HO4" s="124"/>
      <c r="HP4" s="124"/>
      <c r="HQ4" s="124"/>
      <c r="HR4" s="124"/>
      <c r="HS4" s="125"/>
      <c r="HT4" s="16"/>
      <c r="HU4" s="18"/>
      <c r="HV4" s="18"/>
      <c r="HW4" s="18"/>
      <c r="HX4" s="18"/>
      <c r="HY4" s="18"/>
      <c r="HZ4" s="18"/>
      <c r="IA4" s="18"/>
      <c r="IB4" s="18"/>
      <c r="IC4" s="18"/>
      <c r="ID4" s="18"/>
      <c r="IE4" s="18"/>
      <c r="IF4" s="18"/>
      <c r="IG4" s="18"/>
      <c r="IH4" s="18"/>
      <c r="II4" s="18"/>
      <c r="IJ4" s="18"/>
      <c r="IK4" s="18"/>
      <c r="IL4" s="18"/>
      <c r="IM4" s="18"/>
      <c r="IN4" s="18"/>
      <c r="IO4" s="18"/>
    </row>
    <row r="5" spans="1:249" ht="15.75" customHeight="1" x14ac:dyDescent="0.3">
      <c r="A5" s="6"/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6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6"/>
      <c r="AN5" s="6"/>
      <c r="AO5" s="6"/>
      <c r="AP5" s="6"/>
      <c r="AQ5" s="6"/>
      <c r="AR5" s="6"/>
      <c r="AS5" s="19"/>
      <c r="AT5" s="19"/>
      <c r="AU5" s="19"/>
      <c r="AV5" s="19"/>
      <c r="AW5" s="19"/>
      <c r="AX5" s="19"/>
      <c r="AY5" s="19"/>
      <c r="AZ5" s="19"/>
      <c r="BA5" s="19"/>
      <c r="BB5" s="19"/>
      <c r="BC5" s="19"/>
      <c r="BD5" s="19"/>
      <c r="BE5" s="19"/>
      <c r="BF5" s="19"/>
      <c r="BG5" s="19"/>
      <c r="BH5" s="19"/>
      <c r="BI5" s="19"/>
      <c r="BJ5" s="19"/>
      <c r="BK5" s="19"/>
      <c r="BL5" s="19"/>
      <c r="BM5" s="19"/>
      <c r="BN5" s="19"/>
      <c r="BO5" s="19"/>
      <c r="BP5" s="19"/>
      <c r="BQ5" s="19"/>
      <c r="BR5" s="19"/>
      <c r="BS5" s="19"/>
      <c r="BT5" s="19"/>
      <c r="BU5" s="19"/>
      <c r="BV5" s="19"/>
      <c r="BW5" s="19"/>
      <c r="BX5" s="19"/>
      <c r="BY5" s="19"/>
      <c r="BZ5" s="19"/>
      <c r="CA5" s="19"/>
      <c r="CB5" s="19"/>
      <c r="CC5" s="19"/>
      <c r="CD5" s="6"/>
      <c r="CE5" s="19"/>
      <c r="CF5" s="19"/>
      <c r="CG5" s="19"/>
      <c r="CH5" s="19"/>
      <c r="CI5" s="19"/>
      <c r="CJ5" s="19"/>
      <c r="CK5" s="19"/>
      <c r="CL5" s="19"/>
      <c r="CM5" s="19"/>
      <c r="CN5" s="19"/>
      <c r="CO5" s="19"/>
      <c r="CP5" s="19"/>
      <c r="CQ5" s="19"/>
      <c r="CR5" s="19"/>
      <c r="CS5" s="19"/>
      <c r="CT5" s="19"/>
      <c r="CU5" s="19"/>
      <c r="CV5" s="19"/>
      <c r="CW5" s="19"/>
      <c r="CX5" s="19"/>
      <c r="CY5" s="19"/>
      <c r="CZ5" s="19"/>
      <c r="DA5" s="19"/>
      <c r="DB5" s="19"/>
      <c r="DC5" s="19"/>
      <c r="DD5" s="19"/>
      <c r="DE5" s="19"/>
      <c r="DF5" s="19"/>
      <c r="DG5" s="19"/>
      <c r="DH5" s="19"/>
      <c r="DI5" s="19"/>
      <c r="DJ5" s="19"/>
      <c r="DK5" s="19"/>
      <c r="DL5" s="19"/>
      <c r="DM5" s="19"/>
      <c r="DN5" s="19"/>
      <c r="DO5" s="6"/>
      <c r="DP5" s="19"/>
      <c r="DQ5" s="19"/>
      <c r="DR5" s="19"/>
      <c r="DS5" s="19"/>
      <c r="DT5" s="19"/>
      <c r="DU5" s="19"/>
      <c r="DV5" s="19"/>
      <c r="DW5" s="19"/>
      <c r="DX5" s="19"/>
      <c r="DY5" s="19"/>
      <c r="DZ5" s="19"/>
      <c r="EA5" s="19"/>
      <c r="EB5" s="19"/>
      <c r="EC5" s="19"/>
      <c r="ED5" s="19"/>
      <c r="EE5" s="19"/>
      <c r="EF5" s="19"/>
      <c r="EG5" s="19"/>
      <c r="EH5" s="19"/>
      <c r="EI5" s="19"/>
      <c r="EJ5" s="19"/>
      <c r="EK5" s="19"/>
      <c r="EL5" s="19"/>
      <c r="EM5" s="19"/>
      <c r="EN5" s="19"/>
      <c r="EO5" s="19"/>
      <c r="EP5" s="19"/>
      <c r="EQ5" s="19"/>
      <c r="ER5" s="19"/>
      <c r="ES5" s="19"/>
      <c r="ET5" s="19"/>
      <c r="EU5" s="19"/>
      <c r="EV5" s="19"/>
      <c r="EW5" s="19"/>
      <c r="EX5" s="19"/>
      <c r="EY5" s="19"/>
      <c r="EZ5" s="19"/>
      <c r="FA5" s="19"/>
      <c r="FB5" s="19"/>
      <c r="FC5" s="19"/>
      <c r="FD5" s="19"/>
      <c r="FE5" s="19"/>
      <c r="FF5" s="19"/>
      <c r="FG5" s="19"/>
      <c r="FH5" s="19"/>
      <c r="FI5" s="19"/>
      <c r="FJ5" s="19"/>
      <c r="FK5" s="19"/>
      <c r="FL5" s="19"/>
      <c r="FM5" s="19"/>
      <c r="FN5" s="19"/>
      <c r="FO5" s="19"/>
      <c r="FP5" s="19"/>
      <c r="FQ5" s="19"/>
      <c r="FR5" s="19"/>
      <c r="FS5" s="19"/>
      <c r="FT5" s="19"/>
      <c r="FU5" s="19"/>
      <c r="FV5" s="19"/>
      <c r="FW5" s="19"/>
      <c r="FX5" s="19"/>
      <c r="FY5" s="19"/>
      <c r="FZ5" s="19"/>
      <c r="GA5" s="19"/>
      <c r="GB5" s="19"/>
      <c r="GC5" s="19"/>
      <c r="GD5" s="19"/>
      <c r="GE5" s="19"/>
      <c r="GF5" s="19"/>
      <c r="GG5" s="19"/>
      <c r="GH5" s="19"/>
      <c r="GI5" s="19"/>
      <c r="GJ5" s="19"/>
      <c r="GK5" s="19"/>
      <c r="GL5" s="19"/>
      <c r="GM5" s="19"/>
      <c r="GN5" s="19"/>
      <c r="GO5" s="20"/>
      <c r="GP5" s="6"/>
      <c r="GQ5" s="6"/>
      <c r="GR5" s="6"/>
      <c r="GS5" s="6"/>
      <c r="GT5" s="6"/>
      <c r="GU5" s="6"/>
      <c r="GV5" s="6"/>
      <c r="GW5" s="6"/>
      <c r="GX5" s="6"/>
      <c r="GY5" s="6"/>
      <c r="GZ5" s="6"/>
      <c r="HA5" s="6"/>
      <c r="HB5" s="6"/>
      <c r="HC5" s="6"/>
      <c r="HD5" s="6"/>
      <c r="HE5" s="6"/>
      <c r="HF5" s="6"/>
      <c r="HG5" s="6"/>
      <c r="HH5" s="6"/>
      <c r="HI5" s="6"/>
      <c r="HJ5" s="6"/>
      <c r="HK5" s="6"/>
      <c r="HL5" s="6"/>
      <c r="HM5" s="6"/>
      <c r="HN5" s="6"/>
      <c r="HO5" s="6"/>
      <c r="HP5" s="6"/>
      <c r="HQ5" s="6"/>
      <c r="HR5" s="6"/>
      <c r="HS5" s="6"/>
      <c r="HT5" s="6"/>
      <c r="HU5" s="15"/>
      <c r="HV5" s="15"/>
      <c r="HW5" s="15"/>
      <c r="HX5" s="15"/>
      <c r="HY5" s="15"/>
      <c r="HZ5" s="15"/>
      <c r="IA5" s="15"/>
      <c r="IB5" s="15"/>
      <c r="IC5" s="15"/>
      <c r="ID5" s="15"/>
      <c r="IE5" s="15"/>
      <c r="IF5" s="15"/>
      <c r="IG5" s="15"/>
      <c r="IH5" s="15"/>
      <c r="II5" s="15"/>
      <c r="IJ5" s="15"/>
      <c r="IK5" s="15"/>
      <c r="IL5" s="15"/>
      <c r="IM5" s="15"/>
      <c r="IN5" s="15"/>
      <c r="IO5" s="15"/>
    </row>
    <row r="6" spans="1:249" ht="15.75" customHeight="1" x14ac:dyDescent="0.3">
      <c r="A6" s="3">
        <v>1</v>
      </c>
      <c r="B6" s="21" t="s">
        <v>239</v>
      </c>
      <c r="C6" s="21">
        <v>2</v>
      </c>
      <c r="D6" s="22">
        <v>41190</v>
      </c>
      <c r="E6" s="22">
        <v>41190</v>
      </c>
      <c r="F6" s="21">
        <f t="shared" ref="F6:F15" si="0">E6-D6</f>
        <v>0</v>
      </c>
      <c r="G6" s="21" t="s">
        <v>240</v>
      </c>
      <c r="H6" s="21" t="s">
        <v>241</v>
      </c>
      <c r="I6" s="23">
        <v>10087</v>
      </c>
      <c r="J6" s="21">
        <v>85</v>
      </c>
      <c r="K6" s="21"/>
      <c r="L6" s="21"/>
      <c r="M6" s="21" t="s">
        <v>242</v>
      </c>
      <c r="N6" s="21">
        <v>85</v>
      </c>
      <c r="O6" s="21">
        <v>95</v>
      </c>
      <c r="P6" s="21">
        <v>3</v>
      </c>
      <c r="Q6" s="21" t="s">
        <v>243</v>
      </c>
      <c r="R6" s="21">
        <v>2</v>
      </c>
      <c r="S6" s="21">
        <v>4</v>
      </c>
      <c r="T6" s="21" t="s">
        <v>243</v>
      </c>
      <c r="U6" s="21">
        <v>2</v>
      </c>
      <c r="V6" s="21">
        <v>3</v>
      </c>
      <c r="W6" s="21">
        <v>3</v>
      </c>
      <c r="X6" s="21">
        <v>3</v>
      </c>
      <c r="Y6" s="6"/>
      <c r="Z6" s="24" t="s">
        <v>244</v>
      </c>
      <c r="AA6" s="21" t="s">
        <v>245</v>
      </c>
      <c r="AB6" s="25"/>
      <c r="AC6" s="25"/>
      <c r="AD6" s="21" t="s">
        <v>246</v>
      </c>
      <c r="AE6" s="21" t="s">
        <v>247</v>
      </c>
      <c r="AF6" s="21" t="s">
        <v>246</v>
      </c>
      <c r="AG6" s="21" t="s">
        <v>248</v>
      </c>
      <c r="AH6" s="21" t="s">
        <v>249</v>
      </c>
      <c r="AI6" s="21" t="s">
        <v>246</v>
      </c>
      <c r="AJ6" s="21" t="s">
        <v>246</v>
      </c>
      <c r="AK6" s="21" t="s">
        <v>246</v>
      </c>
      <c r="AL6" s="21">
        <v>2.75</v>
      </c>
      <c r="AM6" s="6"/>
      <c r="AN6" s="26" t="s">
        <v>250</v>
      </c>
      <c r="AO6" s="26" t="s">
        <v>251</v>
      </c>
      <c r="AP6" s="26"/>
      <c r="AQ6" s="26" t="s">
        <v>1902</v>
      </c>
      <c r="AR6" s="26" t="s">
        <v>1903</v>
      </c>
      <c r="AS6" s="27">
        <v>1</v>
      </c>
      <c r="AT6" s="21">
        <v>2.25</v>
      </c>
      <c r="AU6" s="21">
        <v>5.0199999999999996</v>
      </c>
      <c r="AV6" s="21">
        <v>5.54</v>
      </c>
      <c r="AW6" s="21">
        <v>6.1</v>
      </c>
      <c r="AX6" s="21"/>
      <c r="AY6" s="21"/>
      <c r="AZ6" s="21"/>
      <c r="BA6" s="21"/>
      <c r="BB6" s="28">
        <f t="shared" ref="BB6:BD6" si="1">((AT6/AS6)*100)-100</f>
        <v>125</v>
      </c>
      <c r="BC6" s="28">
        <f t="shared" si="1"/>
        <v>123.11111111111109</v>
      </c>
      <c r="BD6" s="28">
        <f t="shared" si="1"/>
        <v>10.358565737051805</v>
      </c>
      <c r="BE6" s="28">
        <f t="shared" ref="BE6:BE15" si="2">((AU6/AS6)*100)-100</f>
        <v>401.99999999999994</v>
      </c>
      <c r="BF6" s="28">
        <f t="shared" ref="BF6:BF15" si="3">((AV6/AS6)*100)-100</f>
        <v>454</v>
      </c>
      <c r="BG6" s="28">
        <f t="shared" ref="BG6:BG15" si="4">((AV6/AT6)*100)-100</f>
        <v>146.2222222222222</v>
      </c>
      <c r="BH6" s="3">
        <f t="shared" ref="BH6:BJ6" si="5">AT6-AS6</f>
        <v>1.25</v>
      </c>
      <c r="BI6" s="3">
        <f t="shared" si="5"/>
        <v>2.7699999999999996</v>
      </c>
      <c r="BJ6" s="3">
        <f t="shared" si="5"/>
        <v>0.52000000000000046</v>
      </c>
      <c r="BK6" s="3">
        <f t="shared" ref="BK6:BK15" si="6">AU6-AS6</f>
        <v>4.0199999999999996</v>
      </c>
      <c r="BL6" s="3">
        <f t="shared" ref="BL6:BL15" si="7">AV6-AS6</f>
        <v>4.54</v>
      </c>
      <c r="BM6" s="3">
        <f t="shared" ref="BM6:BM15" si="8">AV6-AT6</f>
        <v>3.29</v>
      </c>
      <c r="BN6" s="24">
        <v>7.5</v>
      </c>
      <c r="BO6" s="21">
        <v>18</v>
      </c>
      <c r="BP6" s="21">
        <v>32</v>
      </c>
      <c r="BQ6" s="21"/>
      <c r="BR6" s="21"/>
      <c r="BS6" s="21"/>
      <c r="BT6" s="21"/>
      <c r="BU6" s="24">
        <v>35.1</v>
      </c>
      <c r="BV6" s="21">
        <v>36</v>
      </c>
      <c r="BW6" s="21">
        <v>36</v>
      </c>
      <c r="BX6" s="21">
        <v>37.5</v>
      </c>
      <c r="BY6" s="21">
        <v>36</v>
      </c>
      <c r="BZ6" s="21"/>
      <c r="CA6" s="21"/>
      <c r="CB6" s="21"/>
      <c r="CC6" s="21"/>
      <c r="CD6" s="6"/>
      <c r="CE6" s="24" t="s">
        <v>252</v>
      </c>
      <c r="CF6" s="21"/>
      <c r="CG6" s="21"/>
      <c r="CH6" s="21"/>
      <c r="CI6" s="21"/>
      <c r="CJ6" s="21"/>
      <c r="CK6" s="21"/>
      <c r="CL6" s="24" t="s">
        <v>253</v>
      </c>
      <c r="CM6" s="21"/>
      <c r="CN6" s="21"/>
      <c r="CO6" s="21"/>
      <c r="CP6" s="21"/>
      <c r="CQ6" s="21"/>
      <c r="CR6" s="21"/>
      <c r="CS6" s="24">
        <v>3</v>
      </c>
      <c r="CT6" s="21"/>
      <c r="CU6" s="21"/>
      <c r="CV6" s="21"/>
      <c r="CW6" s="21"/>
      <c r="CX6" s="21"/>
      <c r="CY6" s="21"/>
      <c r="CZ6" s="24" t="s">
        <v>254</v>
      </c>
      <c r="DA6" s="21"/>
      <c r="DB6" s="21"/>
      <c r="DC6" s="21"/>
      <c r="DD6" s="21"/>
      <c r="DE6" s="21"/>
      <c r="DF6" s="21"/>
      <c r="DG6" s="24" t="s">
        <v>255</v>
      </c>
      <c r="DH6" s="21" t="s">
        <v>256</v>
      </c>
      <c r="DI6" s="21" t="s">
        <v>256</v>
      </c>
      <c r="DJ6" s="21"/>
      <c r="DK6" s="21"/>
      <c r="DL6" s="21"/>
      <c r="DM6" s="21"/>
      <c r="DN6" s="26">
        <v>9</v>
      </c>
      <c r="DO6" s="6"/>
      <c r="DP6" s="24">
        <v>57</v>
      </c>
      <c r="DQ6" s="21">
        <v>100</v>
      </c>
      <c r="DR6" s="21">
        <v>139</v>
      </c>
      <c r="DS6" s="21"/>
      <c r="DT6" s="21"/>
      <c r="DU6" s="21"/>
      <c r="DV6" s="21"/>
      <c r="DW6" s="24">
        <v>1</v>
      </c>
      <c r="DX6" s="21">
        <v>0.6</v>
      </c>
      <c r="DY6" s="21">
        <v>0.45</v>
      </c>
      <c r="DZ6" s="21"/>
      <c r="EA6" s="21"/>
      <c r="EB6" s="21"/>
      <c r="EC6" s="21"/>
      <c r="ED6" s="29">
        <f t="shared" ref="ED6:EF6" si="9">DP6/DW6</f>
        <v>57</v>
      </c>
      <c r="EE6" s="30">
        <f t="shared" si="9"/>
        <v>166.66666666666669</v>
      </c>
      <c r="EF6" s="30">
        <f t="shared" si="9"/>
        <v>308.88888888888886</v>
      </c>
      <c r="EG6" s="30"/>
      <c r="EH6" s="30"/>
      <c r="EI6" s="30"/>
      <c r="EJ6" s="30"/>
      <c r="EK6" s="24">
        <v>1</v>
      </c>
      <c r="EL6" s="21">
        <v>1</v>
      </c>
      <c r="EM6" s="21">
        <v>1</v>
      </c>
      <c r="EN6" s="21"/>
      <c r="EO6" s="21"/>
      <c r="EP6" s="21"/>
      <c r="EQ6" s="21"/>
      <c r="ER6" s="24">
        <v>168</v>
      </c>
      <c r="ES6" s="21">
        <v>130</v>
      </c>
      <c r="ET6" s="21">
        <v>142</v>
      </c>
      <c r="EU6" s="21"/>
      <c r="EV6" s="21"/>
      <c r="EW6" s="21"/>
      <c r="EX6" s="21"/>
      <c r="EY6" s="24">
        <v>15</v>
      </c>
      <c r="EZ6" s="21">
        <v>39</v>
      </c>
      <c r="FA6" s="21">
        <v>56.4</v>
      </c>
      <c r="FB6" s="21"/>
      <c r="FC6" s="21"/>
      <c r="FD6" s="21"/>
      <c r="FE6" s="21"/>
      <c r="FF6" s="24">
        <v>5</v>
      </c>
      <c r="FG6" s="21">
        <v>8</v>
      </c>
      <c r="FH6" s="21">
        <v>1</v>
      </c>
      <c r="FI6" s="21"/>
      <c r="FJ6" s="21"/>
      <c r="FK6" s="21"/>
      <c r="FL6" s="21"/>
      <c r="FM6" s="24">
        <v>40</v>
      </c>
      <c r="FN6" s="21">
        <v>89</v>
      </c>
      <c r="FO6" s="21">
        <v>61</v>
      </c>
      <c r="FP6" s="21"/>
      <c r="FQ6" s="21"/>
      <c r="FR6" s="21"/>
      <c r="FS6" s="21"/>
      <c r="FT6" s="24" t="s">
        <v>257</v>
      </c>
      <c r="FU6" s="21" t="s">
        <v>258</v>
      </c>
      <c r="FV6" s="21" t="s">
        <v>258</v>
      </c>
      <c r="FW6" s="21"/>
      <c r="FX6" s="21"/>
      <c r="FY6" s="21"/>
      <c r="FZ6" s="21"/>
      <c r="GA6" s="24">
        <v>203</v>
      </c>
      <c r="GB6" s="21">
        <v>174</v>
      </c>
      <c r="GC6" s="21">
        <v>247</v>
      </c>
      <c r="GD6" s="21"/>
      <c r="GE6" s="21"/>
      <c r="GF6" s="21"/>
      <c r="GG6" s="21"/>
      <c r="GH6" s="24">
        <v>0</v>
      </c>
      <c r="GI6" s="21">
        <v>1160</v>
      </c>
      <c r="GJ6" s="21">
        <v>645</v>
      </c>
      <c r="GK6" s="21"/>
      <c r="GL6" s="21"/>
      <c r="GM6" s="21"/>
      <c r="GN6" s="31"/>
      <c r="GO6" s="9"/>
      <c r="GP6" s="32">
        <v>20</v>
      </c>
      <c r="GQ6" s="21">
        <v>90</v>
      </c>
      <c r="GR6" s="24">
        <v>19</v>
      </c>
      <c r="GS6" s="21">
        <v>90</v>
      </c>
      <c r="GT6" s="24">
        <v>18</v>
      </c>
      <c r="GU6" s="21">
        <v>90</v>
      </c>
      <c r="GV6" s="24"/>
      <c r="GW6" s="21"/>
      <c r="GX6" s="24"/>
      <c r="GY6" s="21"/>
      <c r="GZ6" s="24"/>
      <c r="HA6" s="21"/>
      <c r="HB6" s="24"/>
      <c r="HC6" s="21"/>
      <c r="HD6" s="6"/>
      <c r="HE6" s="21"/>
      <c r="HF6" s="21"/>
      <c r="HG6" s="21"/>
      <c r="HH6" s="21"/>
      <c r="HI6" s="21"/>
      <c r="HJ6" s="21"/>
      <c r="HK6" s="21"/>
      <c r="HL6" s="21"/>
      <c r="HM6" s="21"/>
      <c r="HN6" s="21"/>
      <c r="HO6" s="21"/>
      <c r="HP6" s="21"/>
      <c r="HQ6" s="21"/>
      <c r="HR6" s="21"/>
      <c r="HS6" s="21"/>
      <c r="HT6" s="6"/>
      <c r="HU6" s="99">
        <f t="shared" ref="HU6:HU234" si="10">GP6-GR6</f>
        <v>1</v>
      </c>
    </row>
    <row r="7" spans="1:249" ht="15.75" customHeight="1" x14ac:dyDescent="0.3">
      <c r="A7" s="3">
        <v>2</v>
      </c>
      <c r="B7" s="21" t="s">
        <v>259</v>
      </c>
      <c r="C7" s="21">
        <v>1</v>
      </c>
      <c r="D7" s="22">
        <v>41190</v>
      </c>
      <c r="E7" s="22">
        <v>41190</v>
      </c>
      <c r="F7" s="21">
        <f t="shared" si="0"/>
        <v>0</v>
      </c>
      <c r="G7" s="21" t="s">
        <v>240</v>
      </c>
      <c r="H7" s="21"/>
      <c r="I7" s="23">
        <v>13520</v>
      </c>
      <c r="J7" s="21">
        <v>75</v>
      </c>
      <c r="K7" s="21"/>
      <c r="L7" s="21"/>
      <c r="M7" s="21" t="s">
        <v>260</v>
      </c>
      <c r="N7" s="21">
        <v>53</v>
      </c>
      <c r="O7" s="21">
        <v>53</v>
      </c>
      <c r="P7" s="21">
        <v>18</v>
      </c>
      <c r="Q7" s="21" t="s">
        <v>243</v>
      </c>
      <c r="R7" s="21">
        <v>2</v>
      </c>
      <c r="S7" s="21">
        <v>19</v>
      </c>
      <c r="T7" s="21" t="s">
        <v>243</v>
      </c>
      <c r="U7" s="21">
        <v>2</v>
      </c>
      <c r="V7" s="21">
        <v>18</v>
      </c>
      <c r="W7" s="21">
        <v>5</v>
      </c>
      <c r="X7" s="21">
        <v>5</v>
      </c>
      <c r="Y7" s="6"/>
      <c r="Z7" s="24" t="s">
        <v>244</v>
      </c>
      <c r="AA7" s="21" t="s">
        <v>261</v>
      </c>
      <c r="AB7" s="25"/>
      <c r="AC7" s="25"/>
      <c r="AD7" s="21" t="s">
        <v>249</v>
      </c>
      <c r="AE7" s="21"/>
      <c r="AF7" s="21" t="s">
        <v>246</v>
      </c>
      <c r="AG7" s="21" t="s">
        <v>248</v>
      </c>
      <c r="AH7" s="21" t="s">
        <v>249</v>
      </c>
      <c r="AI7" s="21" t="s">
        <v>249</v>
      </c>
      <c r="AJ7" s="21" t="s">
        <v>249</v>
      </c>
      <c r="AK7" s="21" t="s">
        <v>246</v>
      </c>
      <c r="AL7" s="21">
        <v>0.69</v>
      </c>
      <c r="AM7" s="6"/>
      <c r="AN7" s="26" t="s">
        <v>250</v>
      </c>
      <c r="AO7" s="26" t="s">
        <v>251</v>
      </c>
      <c r="AP7" s="26"/>
      <c r="AQ7" s="26" t="s">
        <v>1904</v>
      </c>
      <c r="AR7" s="26" t="s">
        <v>1905</v>
      </c>
      <c r="AS7" s="100">
        <v>0.69</v>
      </c>
      <c r="AT7" s="101">
        <v>2.63</v>
      </c>
      <c r="AU7" s="101">
        <v>7.6</v>
      </c>
      <c r="AV7" s="101">
        <v>18.52</v>
      </c>
      <c r="AW7" s="101">
        <v>12.1</v>
      </c>
      <c r="AX7" s="101">
        <v>10.27</v>
      </c>
      <c r="AY7" s="101">
        <v>5.22</v>
      </c>
      <c r="AZ7" s="101">
        <v>1.26</v>
      </c>
      <c r="BA7" s="101">
        <v>0.28000000000000003</v>
      </c>
      <c r="BB7" s="28">
        <f t="shared" ref="BB7:BD7" si="11">((AT7/AS7)*100)-100</f>
        <v>281.15942028985506</v>
      </c>
      <c r="BC7" s="28">
        <f t="shared" si="11"/>
        <v>188.97338403041823</v>
      </c>
      <c r="BD7" s="28">
        <f t="shared" si="11"/>
        <v>143.68421052631581</v>
      </c>
      <c r="BE7" s="28">
        <f t="shared" si="2"/>
        <v>1001.449275362319</v>
      </c>
      <c r="BF7" s="28">
        <f t="shared" si="3"/>
        <v>2584.057971014493</v>
      </c>
      <c r="BG7" s="28">
        <f t="shared" si="4"/>
        <v>604.18250950570348</v>
      </c>
      <c r="BH7" s="3">
        <f t="shared" ref="BH7:BJ7" si="12">AT7-AS7</f>
        <v>1.94</v>
      </c>
      <c r="BI7" s="3">
        <f t="shared" si="12"/>
        <v>4.97</v>
      </c>
      <c r="BJ7" s="3">
        <f t="shared" si="12"/>
        <v>10.92</v>
      </c>
      <c r="BK7" s="3">
        <f t="shared" si="6"/>
        <v>6.91</v>
      </c>
      <c r="BL7" s="3">
        <f t="shared" si="7"/>
        <v>17.829999999999998</v>
      </c>
      <c r="BM7" s="3">
        <f t="shared" si="8"/>
        <v>15.89</v>
      </c>
      <c r="BN7" s="24">
        <v>117.1</v>
      </c>
      <c r="BO7" s="21">
        <v>127.9</v>
      </c>
      <c r="BP7" s="21">
        <v>101.9</v>
      </c>
      <c r="BQ7" s="21">
        <v>71</v>
      </c>
      <c r="BR7" s="21">
        <v>93.7</v>
      </c>
      <c r="BS7" s="21">
        <v>136</v>
      </c>
      <c r="BT7" s="21">
        <v>171.7</v>
      </c>
      <c r="BU7" s="24">
        <v>34</v>
      </c>
      <c r="BV7" s="21">
        <v>36</v>
      </c>
      <c r="BW7" s="21">
        <v>36</v>
      </c>
      <c r="BX7" s="21">
        <v>36</v>
      </c>
      <c r="BY7" s="21">
        <v>33.9</v>
      </c>
      <c r="BZ7" s="21">
        <v>35</v>
      </c>
      <c r="CA7" s="21">
        <v>36</v>
      </c>
      <c r="CB7" s="21">
        <v>36.5</v>
      </c>
      <c r="CC7" s="21">
        <v>36</v>
      </c>
      <c r="CD7" s="6"/>
      <c r="CE7" s="24" t="s">
        <v>262</v>
      </c>
      <c r="CF7" s="21"/>
      <c r="CG7" s="21"/>
      <c r="CH7" s="21"/>
      <c r="CI7" s="21"/>
      <c r="CJ7" s="21"/>
      <c r="CK7" s="21" t="s">
        <v>263</v>
      </c>
      <c r="CL7" s="24" t="s">
        <v>264</v>
      </c>
      <c r="CM7" s="21"/>
      <c r="CN7" s="21"/>
      <c r="CO7" s="21"/>
      <c r="CP7" s="21"/>
      <c r="CQ7" s="21"/>
      <c r="CR7" s="21" t="s">
        <v>265</v>
      </c>
      <c r="CS7" s="24">
        <v>2</v>
      </c>
      <c r="CT7" s="21"/>
      <c r="CU7" s="21"/>
      <c r="CV7" s="21"/>
      <c r="CW7" s="21"/>
      <c r="CX7" s="21"/>
      <c r="CY7" s="21" t="s">
        <v>266</v>
      </c>
      <c r="CZ7" s="24" t="s">
        <v>267</v>
      </c>
      <c r="DA7" s="21"/>
      <c r="DB7" s="21"/>
      <c r="DC7" s="21"/>
      <c r="DD7" s="21"/>
      <c r="DE7" s="21"/>
      <c r="DF7" s="21" t="s">
        <v>266</v>
      </c>
      <c r="DG7" s="24" t="s">
        <v>268</v>
      </c>
      <c r="DH7" s="21" t="s">
        <v>268</v>
      </c>
      <c r="DI7" s="21" t="s">
        <v>268</v>
      </c>
      <c r="DJ7" s="21"/>
      <c r="DK7" s="21"/>
      <c r="DL7" s="21"/>
      <c r="DM7" s="21"/>
      <c r="DN7" s="26">
        <v>9</v>
      </c>
      <c r="DO7" s="6"/>
      <c r="DP7" s="24">
        <v>224</v>
      </c>
      <c r="DQ7" s="21">
        <v>75.8</v>
      </c>
      <c r="DR7" s="21">
        <v>86.4</v>
      </c>
      <c r="DS7" s="21">
        <v>64.8</v>
      </c>
      <c r="DT7" s="21">
        <v>79.5</v>
      </c>
      <c r="DU7" s="21">
        <v>105.5</v>
      </c>
      <c r="DV7" s="21">
        <v>112.3</v>
      </c>
      <c r="DW7" s="24">
        <v>1</v>
      </c>
      <c r="DX7" s="21">
        <v>0.75</v>
      </c>
      <c r="DY7" s="21">
        <v>0.5</v>
      </c>
      <c r="DZ7" s="21">
        <v>0.7</v>
      </c>
      <c r="EA7" s="21">
        <v>0.65</v>
      </c>
      <c r="EB7" s="21">
        <v>0.6</v>
      </c>
      <c r="EC7" s="21">
        <v>0.6</v>
      </c>
      <c r="ED7" s="29">
        <f t="shared" ref="ED7:EJ7" si="13">DP7/DW7</f>
        <v>224</v>
      </c>
      <c r="EE7" s="30">
        <f t="shared" si="13"/>
        <v>101.06666666666666</v>
      </c>
      <c r="EF7" s="30">
        <f t="shared" si="13"/>
        <v>172.8</v>
      </c>
      <c r="EG7" s="30">
        <f t="shared" si="13"/>
        <v>92.571428571428569</v>
      </c>
      <c r="EH7" s="30">
        <f t="shared" si="13"/>
        <v>122.30769230769231</v>
      </c>
      <c r="EI7" s="30">
        <f t="shared" si="13"/>
        <v>175.83333333333334</v>
      </c>
      <c r="EJ7" s="30">
        <f t="shared" si="13"/>
        <v>187.16666666666666</v>
      </c>
      <c r="EK7" s="24">
        <v>1</v>
      </c>
      <c r="EL7" s="21">
        <v>1</v>
      </c>
      <c r="EM7" s="21">
        <v>1</v>
      </c>
      <c r="EN7" s="21">
        <v>1</v>
      </c>
      <c r="EO7" s="21">
        <v>1</v>
      </c>
      <c r="EP7" s="21">
        <v>1</v>
      </c>
      <c r="EQ7" s="21">
        <v>1</v>
      </c>
      <c r="ER7" s="24">
        <v>222</v>
      </c>
      <c r="ES7" s="21">
        <v>168</v>
      </c>
      <c r="ET7" s="21">
        <v>177</v>
      </c>
      <c r="EU7" s="21">
        <v>156</v>
      </c>
      <c r="EV7" s="21">
        <v>165</v>
      </c>
      <c r="EW7" s="21">
        <v>156</v>
      </c>
      <c r="EX7" s="21">
        <v>152</v>
      </c>
      <c r="EY7" s="24">
        <v>21.4</v>
      </c>
      <c r="EZ7" s="21">
        <v>19.2</v>
      </c>
      <c r="FA7" s="21">
        <v>25.6</v>
      </c>
      <c r="FB7" s="21">
        <v>26.1</v>
      </c>
      <c r="FC7" s="21">
        <v>27.3</v>
      </c>
      <c r="FD7" s="21">
        <v>31.4</v>
      </c>
      <c r="FE7" s="21">
        <v>36</v>
      </c>
      <c r="FF7" s="24">
        <v>14</v>
      </c>
      <c r="FG7" s="21">
        <v>6</v>
      </c>
      <c r="FH7" s="21">
        <v>3</v>
      </c>
      <c r="FI7" s="21">
        <v>3</v>
      </c>
      <c r="FJ7" s="21">
        <v>3</v>
      </c>
      <c r="FK7" s="21">
        <v>3</v>
      </c>
      <c r="FL7" s="21">
        <v>3</v>
      </c>
      <c r="FM7" s="24">
        <v>93</v>
      </c>
      <c r="FN7" s="21">
        <v>97</v>
      </c>
      <c r="FO7" s="21">
        <v>86</v>
      </c>
      <c r="FP7" s="21">
        <v>83</v>
      </c>
      <c r="FQ7" s="21">
        <v>77</v>
      </c>
      <c r="FR7" s="21">
        <v>78</v>
      </c>
      <c r="FS7" s="21">
        <v>86</v>
      </c>
      <c r="FT7" s="24">
        <v>0</v>
      </c>
      <c r="FU7" s="21">
        <v>0</v>
      </c>
      <c r="FV7" s="21">
        <v>0</v>
      </c>
      <c r="FW7" s="21">
        <v>0</v>
      </c>
      <c r="FX7" s="21">
        <v>0</v>
      </c>
      <c r="FY7" s="21">
        <v>0</v>
      </c>
      <c r="FZ7" s="21">
        <v>0</v>
      </c>
      <c r="GA7" s="24">
        <v>187</v>
      </c>
      <c r="GB7" s="21">
        <v>175</v>
      </c>
      <c r="GC7" s="21">
        <v>155</v>
      </c>
      <c r="GD7" s="21">
        <v>144</v>
      </c>
      <c r="GE7" s="21">
        <v>143</v>
      </c>
      <c r="GF7" s="21">
        <v>138</v>
      </c>
      <c r="GG7" s="21">
        <v>126</v>
      </c>
      <c r="GH7" s="24">
        <v>1200</v>
      </c>
      <c r="GI7" s="21">
        <v>2380</v>
      </c>
      <c r="GJ7" s="21">
        <v>1630</v>
      </c>
      <c r="GK7" s="21">
        <v>1450</v>
      </c>
      <c r="GL7" s="21">
        <v>1670</v>
      </c>
      <c r="GM7" s="21">
        <v>1300</v>
      </c>
      <c r="GN7" s="31">
        <v>1900</v>
      </c>
      <c r="GO7" s="9"/>
      <c r="GP7" s="32">
        <v>11</v>
      </c>
      <c r="GQ7" s="21">
        <v>45</v>
      </c>
      <c r="GR7" s="24">
        <v>11</v>
      </c>
      <c r="GS7" s="21">
        <v>45</v>
      </c>
      <c r="GT7" s="24">
        <v>12</v>
      </c>
      <c r="GU7" s="21">
        <v>45</v>
      </c>
      <c r="GV7" s="24">
        <v>12</v>
      </c>
      <c r="GW7" s="21">
        <v>45</v>
      </c>
      <c r="GX7" s="24">
        <v>12</v>
      </c>
      <c r="GY7" s="21">
        <v>45</v>
      </c>
      <c r="GZ7" s="24">
        <v>12</v>
      </c>
      <c r="HA7" s="21">
        <v>45</v>
      </c>
      <c r="HB7" s="24">
        <v>12</v>
      </c>
      <c r="HC7" s="21">
        <v>45</v>
      </c>
      <c r="HD7" s="6"/>
      <c r="HE7" s="21"/>
      <c r="HF7" s="21"/>
      <c r="HG7" s="21"/>
      <c r="HH7" s="21"/>
      <c r="HI7" s="21"/>
      <c r="HJ7" s="21"/>
      <c r="HK7" s="21"/>
      <c r="HL7" s="21"/>
      <c r="HM7" s="21"/>
      <c r="HN7" s="21"/>
      <c r="HO7" s="21"/>
      <c r="HP7" s="21"/>
      <c r="HQ7" s="21"/>
      <c r="HR7" s="21"/>
      <c r="HS7" s="21"/>
      <c r="HT7" s="6"/>
      <c r="HU7" s="99">
        <f t="shared" si="10"/>
        <v>0</v>
      </c>
    </row>
    <row r="8" spans="1:249" ht="15.75" customHeight="1" x14ac:dyDescent="0.3">
      <c r="A8" s="3">
        <v>3</v>
      </c>
      <c r="B8" s="21" t="s">
        <v>269</v>
      </c>
      <c r="C8" s="21">
        <v>1</v>
      </c>
      <c r="D8" s="22">
        <v>41195</v>
      </c>
      <c r="E8" s="22">
        <v>41198</v>
      </c>
      <c r="F8" s="21">
        <f t="shared" si="0"/>
        <v>3</v>
      </c>
      <c r="G8" s="21"/>
      <c r="H8" s="21"/>
      <c r="I8" s="23">
        <v>24626</v>
      </c>
      <c r="J8" s="21">
        <v>45</v>
      </c>
      <c r="K8" s="21"/>
      <c r="L8" s="21"/>
      <c r="M8" s="21" t="s">
        <v>270</v>
      </c>
      <c r="N8" s="21">
        <v>71</v>
      </c>
      <c r="O8" s="21">
        <v>85</v>
      </c>
      <c r="P8" s="21">
        <v>11</v>
      </c>
      <c r="Q8" s="21" t="s">
        <v>271</v>
      </c>
      <c r="R8" s="21">
        <v>1</v>
      </c>
      <c r="S8" s="21">
        <v>55</v>
      </c>
      <c r="T8" s="21" t="s">
        <v>272</v>
      </c>
      <c r="U8" s="21">
        <v>1</v>
      </c>
      <c r="V8" s="21">
        <v>6</v>
      </c>
      <c r="W8" s="21">
        <v>5</v>
      </c>
      <c r="X8" s="21">
        <v>5</v>
      </c>
      <c r="Y8" s="6"/>
      <c r="Z8" s="24" t="s">
        <v>244</v>
      </c>
      <c r="AA8" s="21" t="s">
        <v>273</v>
      </c>
      <c r="AB8" s="25"/>
      <c r="AC8" s="25"/>
      <c r="AD8" s="21" t="s">
        <v>246</v>
      </c>
      <c r="AE8" s="21" t="s">
        <v>247</v>
      </c>
      <c r="AF8" s="21" t="s">
        <v>249</v>
      </c>
      <c r="AG8" s="21"/>
      <c r="AH8" s="21" t="s">
        <v>249</v>
      </c>
      <c r="AI8" s="21" t="s">
        <v>246</v>
      </c>
      <c r="AJ8" s="21" t="s">
        <v>249</v>
      </c>
      <c r="AK8" s="21" t="s">
        <v>249</v>
      </c>
      <c r="AL8" s="21">
        <v>0.12</v>
      </c>
      <c r="AM8" s="6"/>
      <c r="AN8" s="26" t="s">
        <v>250</v>
      </c>
      <c r="AO8" s="26" t="s">
        <v>274</v>
      </c>
      <c r="AP8" s="26"/>
      <c r="AQ8" s="26" t="s">
        <v>1906</v>
      </c>
      <c r="AR8" s="26" t="s">
        <v>1907</v>
      </c>
      <c r="AS8" s="76">
        <v>0.12</v>
      </c>
      <c r="AT8" s="52">
        <v>0.13</v>
      </c>
      <c r="AU8" s="52">
        <v>0.12</v>
      </c>
      <c r="AV8" s="52">
        <v>0.12</v>
      </c>
      <c r="AW8" s="52">
        <v>0.11</v>
      </c>
      <c r="AX8" s="52">
        <v>0.1</v>
      </c>
      <c r="AY8" s="52">
        <v>0.14000000000000001</v>
      </c>
      <c r="AZ8" s="52">
        <v>0.12</v>
      </c>
      <c r="BA8" s="52">
        <v>0.1</v>
      </c>
      <c r="BB8" s="28">
        <f t="shared" ref="BB8:BD8" si="14">((AT8/AS8)*100)-100</f>
        <v>8.3333333333333428</v>
      </c>
      <c r="BC8" s="28">
        <f t="shared" si="14"/>
        <v>-7.6923076923076934</v>
      </c>
      <c r="BD8" s="28">
        <f t="shared" si="14"/>
        <v>0</v>
      </c>
      <c r="BE8" s="28">
        <f t="shared" si="2"/>
        <v>0</v>
      </c>
      <c r="BF8" s="28">
        <f t="shared" si="3"/>
        <v>0</v>
      </c>
      <c r="BG8" s="28">
        <f t="shared" si="4"/>
        <v>-7.6923076923076934</v>
      </c>
      <c r="BH8" s="3">
        <f t="shared" ref="BH8:BJ8" si="15">AT8-AS8</f>
        <v>1.0000000000000009E-2</v>
      </c>
      <c r="BI8" s="3">
        <f t="shared" si="15"/>
        <v>-1.0000000000000009E-2</v>
      </c>
      <c r="BJ8" s="3">
        <f t="shared" si="15"/>
        <v>0</v>
      </c>
      <c r="BK8" s="3">
        <f t="shared" si="6"/>
        <v>0</v>
      </c>
      <c r="BL8" s="3">
        <f t="shared" si="7"/>
        <v>0</v>
      </c>
      <c r="BM8" s="3">
        <f t="shared" si="8"/>
        <v>-1.0000000000000009E-2</v>
      </c>
      <c r="BN8" s="24">
        <v>169.2</v>
      </c>
      <c r="BO8" s="21">
        <v>163.5</v>
      </c>
      <c r="BP8" s="21"/>
      <c r="BQ8" s="21">
        <v>80</v>
      </c>
      <c r="BR8" s="21"/>
      <c r="BS8" s="21">
        <v>64</v>
      </c>
      <c r="BT8" s="21"/>
      <c r="BU8" s="24">
        <v>39.4</v>
      </c>
      <c r="BV8" s="21">
        <v>38.1</v>
      </c>
      <c r="BW8" s="21">
        <v>37</v>
      </c>
      <c r="BX8" s="21">
        <v>37.9</v>
      </c>
      <c r="BY8" s="21">
        <v>38.1</v>
      </c>
      <c r="BZ8" s="21">
        <v>38</v>
      </c>
      <c r="CA8" s="21">
        <v>37</v>
      </c>
      <c r="CB8" s="21">
        <v>38.5</v>
      </c>
      <c r="CC8" s="21">
        <v>37.6</v>
      </c>
      <c r="CD8" s="6"/>
      <c r="CE8" s="24" t="s">
        <v>275</v>
      </c>
      <c r="CF8" s="21"/>
      <c r="CG8" s="21"/>
      <c r="CH8" s="21" t="s">
        <v>276</v>
      </c>
      <c r="CI8" s="21"/>
      <c r="CJ8" s="21" t="s">
        <v>277</v>
      </c>
      <c r="CK8" s="21"/>
      <c r="CL8" s="24" t="s">
        <v>278</v>
      </c>
      <c r="CM8" s="21"/>
      <c r="CN8" s="21"/>
      <c r="CO8" s="21" t="s">
        <v>279</v>
      </c>
      <c r="CP8" s="21"/>
      <c r="CQ8" s="21" t="s">
        <v>280</v>
      </c>
      <c r="CR8" s="21"/>
      <c r="CS8" s="24">
        <v>3</v>
      </c>
      <c r="CT8" s="21"/>
      <c r="CU8" s="21"/>
      <c r="CV8" s="21">
        <v>4</v>
      </c>
      <c r="CW8" s="21"/>
      <c r="CX8" s="21">
        <v>2</v>
      </c>
      <c r="CY8" s="21"/>
      <c r="CZ8" s="24" t="s">
        <v>281</v>
      </c>
      <c r="DA8" s="21"/>
      <c r="DB8" s="21"/>
      <c r="DC8" s="21" t="s">
        <v>266</v>
      </c>
      <c r="DD8" s="21"/>
      <c r="DE8" s="21" t="s">
        <v>1908</v>
      </c>
      <c r="DF8" s="21"/>
      <c r="DG8" s="24" t="s">
        <v>283</v>
      </c>
      <c r="DH8" s="21" t="s">
        <v>283</v>
      </c>
      <c r="DI8" s="21" t="s">
        <v>284</v>
      </c>
      <c r="DJ8" s="21" t="s">
        <v>284</v>
      </c>
      <c r="DK8" s="21" t="s">
        <v>284</v>
      </c>
      <c r="DL8" s="21"/>
      <c r="DM8" s="21"/>
      <c r="DN8" s="26">
        <v>8</v>
      </c>
      <c r="DO8" s="6"/>
      <c r="DP8" s="24">
        <v>85.3</v>
      </c>
      <c r="DQ8" s="21">
        <v>118.7</v>
      </c>
      <c r="DR8" s="21">
        <v>89</v>
      </c>
      <c r="DS8" s="21">
        <v>223</v>
      </c>
      <c r="DT8" s="21">
        <v>108.9</v>
      </c>
      <c r="DU8" s="21">
        <v>110.8</v>
      </c>
      <c r="DV8" s="21">
        <v>74</v>
      </c>
      <c r="DW8" s="24">
        <v>0.5</v>
      </c>
      <c r="DX8" s="21">
        <v>0.5</v>
      </c>
      <c r="DY8" s="21">
        <v>0.4</v>
      </c>
      <c r="DZ8" s="21">
        <v>1</v>
      </c>
      <c r="EA8" s="21">
        <v>0.4</v>
      </c>
      <c r="EB8" s="21">
        <v>0.5</v>
      </c>
      <c r="EC8" s="21">
        <v>0.21</v>
      </c>
      <c r="ED8" s="29">
        <f t="shared" ref="ED8:EJ8" si="16">DP8/DW8</f>
        <v>170.6</v>
      </c>
      <c r="EE8" s="30">
        <f t="shared" si="16"/>
        <v>237.4</v>
      </c>
      <c r="EF8" s="30">
        <f t="shared" si="16"/>
        <v>222.5</v>
      </c>
      <c r="EG8" s="30">
        <f t="shared" si="16"/>
        <v>223</v>
      </c>
      <c r="EH8" s="30">
        <f t="shared" si="16"/>
        <v>272.25</v>
      </c>
      <c r="EI8" s="30">
        <f t="shared" si="16"/>
        <v>221.6</v>
      </c>
      <c r="EJ8" s="30">
        <f t="shared" si="16"/>
        <v>352.38095238095241</v>
      </c>
      <c r="EK8" s="24">
        <v>1</v>
      </c>
      <c r="EL8" s="21">
        <v>1</v>
      </c>
      <c r="EM8" s="21">
        <v>1</v>
      </c>
      <c r="EN8" s="21">
        <v>1</v>
      </c>
      <c r="EO8" s="21">
        <v>1</v>
      </c>
      <c r="EP8" s="21">
        <v>1</v>
      </c>
      <c r="EQ8" s="21">
        <v>1</v>
      </c>
      <c r="ER8" s="24">
        <v>183</v>
      </c>
      <c r="ES8" s="21">
        <v>146</v>
      </c>
      <c r="ET8" s="21">
        <v>227</v>
      </c>
      <c r="EU8" s="21">
        <v>295</v>
      </c>
      <c r="EV8" s="21">
        <v>392</v>
      </c>
      <c r="EW8" s="21">
        <v>481</v>
      </c>
      <c r="EX8" s="21">
        <v>571</v>
      </c>
      <c r="EY8" s="24">
        <v>12.6</v>
      </c>
      <c r="EZ8" s="21">
        <v>9.5</v>
      </c>
      <c r="FA8" s="21">
        <v>8</v>
      </c>
      <c r="FB8" s="21">
        <v>6.5</v>
      </c>
      <c r="FC8" s="21">
        <v>6.5</v>
      </c>
      <c r="FD8" s="21">
        <v>5.9</v>
      </c>
      <c r="FE8" s="21">
        <v>5.8</v>
      </c>
      <c r="FF8" s="24">
        <v>5</v>
      </c>
      <c r="FG8" s="21">
        <v>8</v>
      </c>
      <c r="FH8" s="21">
        <v>5</v>
      </c>
      <c r="FI8" s="21">
        <v>9</v>
      </c>
      <c r="FJ8" s="21">
        <v>9</v>
      </c>
      <c r="FK8" s="21">
        <v>9</v>
      </c>
      <c r="FL8" s="21">
        <v>9</v>
      </c>
      <c r="FM8" s="24">
        <v>78</v>
      </c>
      <c r="FN8" s="21">
        <v>84</v>
      </c>
      <c r="FO8" s="21">
        <v>91</v>
      </c>
      <c r="FP8" s="21">
        <v>115</v>
      </c>
      <c r="FQ8" s="21">
        <v>103</v>
      </c>
      <c r="FR8" s="21">
        <v>104</v>
      </c>
      <c r="FS8" s="21">
        <v>85</v>
      </c>
      <c r="FT8" s="24">
        <v>0</v>
      </c>
      <c r="FU8" s="21">
        <v>0</v>
      </c>
      <c r="FV8" s="21">
        <v>0</v>
      </c>
      <c r="FW8" s="21">
        <v>0</v>
      </c>
      <c r="FX8" s="21">
        <v>0</v>
      </c>
      <c r="FY8" s="21">
        <v>0</v>
      </c>
      <c r="FZ8" s="21">
        <v>0</v>
      </c>
      <c r="GA8" s="24">
        <v>88</v>
      </c>
      <c r="GB8" s="21">
        <v>76</v>
      </c>
      <c r="GC8" s="21">
        <v>76</v>
      </c>
      <c r="GD8" s="21">
        <v>90</v>
      </c>
      <c r="GE8" s="21">
        <v>84</v>
      </c>
      <c r="GF8" s="21">
        <v>76</v>
      </c>
      <c r="GG8" s="21">
        <v>81</v>
      </c>
      <c r="GH8" s="24">
        <v>1680</v>
      </c>
      <c r="GI8" s="21">
        <v>2190</v>
      </c>
      <c r="GJ8" s="21">
        <v>3500</v>
      </c>
      <c r="GK8" s="21">
        <v>2690</v>
      </c>
      <c r="GL8" s="21">
        <v>2480</v>
      </c>
      <c r="GM8" s="21">
        <v>1985</v>
      </c>
      <c r="GN8" s="31">
        <v>1545</v>
      </c>
      <c r="GO8" s="9"/>
      <c r="GP8" s="32">
        <v>12</v>
      </c>
      <c r="GQ8" s="21">
        <v>45</v>
      </c>
      <c r="GR8" s="24">
        <v>12</v>
      </c>
      <c r="GS8" s="21">
        <v>45</v>
      </c>
      <c r="GT8" s="24">
        <v>14</v>
      </c>
      <c r="GU8" s="21">
        <v>55</v>
      </c>
      <c r="GV8" s="24">
        <v>11</v>
      </c>
      <c r="GW8" s="21">
        <v>45</v>
      </c>
      <c r="GX8" s="24">
        <v>11</v>
      </c>
      <c r="GY8" s="21">
        <v>45</v>
      </c>
      <c r="GZ8" s="24">
        <v>11</v>
      </c>
      <c r="HA8" s="21">
        <v>45</v>
      </c>
      <c r="HB8" s="24">
        <v>11</v>
      </c>
      <c r="HC8" s="21">
        <v>45</v>
      </c>
      <c r="HD8" s="6"/>
      <c r="HE8" s="21"/>
      <c r="HF8" s="21"/>
      <c r="HG8" s="21"/>
      <c r="HH8" s="21"/>
      <c r="HI8" s="21"/>
      <c r="HJ8" s="21"/>
      <c r="HK8" s="21"/>
      <c r="HL8" s="21"/>
      <c r="HM8" s="21"/>
      <c r="HN8" s="21"/>
      <c r="HO8" s="21"/>
      <c r="HP8" s="21"/>
      <c r="HQ8" s="21"/>
      <c r="HR8" s="21"/>
      <c r="HS8" s="21"/>
      <c r="HT8" s="6"/>
      <c r="HU8" s="99">
        <f t="shared" si="10"/>
        <v>0</v>
      </c>
    </row>
    <row r="9" spans="1:249" ht="15.75" customHeight="1" x14ac:dyDescent="0.3">
      <c r="A9" s="3">
        <v>4</v>
      </c>
      <c r="B9" s="21" t="s">
        <v>269</v>
      </c>
      <c r="C9" s="21">
        <v>1</v>
      </c>
      <c r="D9" s="22">
        <v>41197</v>
      </c>
      <c r="E9" s="22">
        <v>41198</v>
      </c>
      <c r="F9" s="21">
        <f t="shared" si="0"/>
        <v>1</v>
      </c>
      <c r="G9" s="21"/>
      <c r="H9" s="21" t="s">
        <v>285</v>
      </c>
      <c r="I9" s="23">
        <v>10365</v>
      </c>
      <c r="J9" s="21">
        <v>84</v>
      </c>
      <c r="K9" s="21"/>
      <c r="L9" s="21"/>
      <c r="M9" s="21" t="s">
        <v>286</v>
      </c>
      <c r="N9" s="21">
        <v>82</v>
      </c>
      <c r="O9" s="21">
        <v>93.6</v>
      </c>
      <c r="P9" s="21">
        <v>4</v>
      </c>
      <c r="Q9" s="21" t="s">
        <v>287</v>
      </c>
      <c r="R9" s="21">
        <v>1</v>
      </c>
      <c r="S9" s="21">
        <v>4</v>
      </c>
      <c r="T9" s="21" t="s">
        <v>287</v>
      </c>
      <c r="U9" s="21">
        <v>1</v>
      </c>
      <c r="V9" s="21">
        <v>4</v>
      </c>
      <c r="W9" s="21">
        <v>3</v>
      </c>
      <c r="X9" s="21">
        <v>3</v>
      </c>
      <c r="Y9" s="6"/>
      <c r="Z9" s="24" t="s">
        <v>244</v>
      </c>
      <c r="AA9" s="21" t="s">
        <v>288</v>
      </c>
      <c r="AB9" s="25"/>
      <c r="AC9" s="25"/>
      <c r="AD9" s="21" t="s">
        <v>246</v>
      </c>
      <c r="AE9" s="21" t="s">
        <v>247</v>
      </c>
      <c r="AF9" s="21" t="s">
        <v>246</v>
      </c>
      <c r="AG9" s="21" t="s">
        <v>248</v>
      </c>
      <c r="AH9" s="21" t="s">
        <v>246</v>
      </c>
      <c r="AI9" s="21" t="s">
        <v>246</v>
      </c>
      <c r="AJ9" s="21" t="s">
        <v>246</v>
      </c>
      <c r="AK9" s="21" t="s">
        <v>249</v>
      </c>
      <c r="AL9" s="21">
        <v>0.4</v>
      </c>
      <c r="AM9" s="6"/>
      <c r="AN9" s="26" t="s">
        <v>250</v>
      </c>
      <c r="AO9" s="26" t="s">
        <v>274</v>
      </c>
      <c r="AP9" s="26"/>
      <c r="AQ9" s="26" t="s">
        <v>1906</v>
      </c>
      <c r="AR9" s="26" t="s">
        <v>1909</v>
      </c>
      <c r="AS9" s="27">
        <v>0.4</v>
      </c>
      <c r="AT9" s="21">
        <v>1.37</v>
      </c>
      <c r="AU9" s="21">
        <v>12.82</v>
      </c>
      <c r="AV9" s="21">
        <v>7.24</v>
      </c>
      <c r="AW9" s="21">
        <v>5.46</v>
      </c>
      <c r="AX9" s="21">
        <v>2.94</v>
      </c>
      <c r="AY9" s="21"/>
      <c r="AZ9" s="21"/>
      <c r="BA9" s="21"/>
      <c r="BB9" s="28">
        <f t="shared" ref="BB9:BD9" si="17">((AT9/AS9)*100)-100</f>
        <v>242.5</v>
      </c>
      <c r="BC9" s="28">
        <f t="shared" si="17"/>
        <v>835.76642335766428</v>
      </c>
      <c r="BD9" s="28">
        <f t="shared" si="17"/>
        <v>-43.525741029641182</v>
      </c>
      <c r="BE9" s="28">
        <f t="shared" si="2"/>
        <v>3104.9999999999995</v>
      </c>
      <c r="BF9" s="28">
        <f t="shared" si="3"/>
        <v>1709.9999999999998</v>
      </c>
      <c r="BG9" s="28">
        <f t="shared" si="4"/>
        <v>428.46715328467144</v>
      </c>
      <c r="BH9" s="3">
        <f t="shared" ref="BH9:BJ9" si="18">AT9-AS9</f>
        <v>0.97000000000000008</v>
      </c>
      <c r="BI9" s="3">
        <f t="shared" si="18"/>
        <v>11.45</v>
      </c>
      <c r="BJ9" s="3">
        <f t="shared" si="18"/>
        <v>-5.58</v>
      </c>
      <c r="BK9" s="3">
        <f t="shared" si="6"/>
        <v>12.42</v>
      </c>
      <c r="BL9" s="3">
        <f t="shared" si="7"/>
        <v>6.84</v>
      </c>
      <c r="BM9" s="3">
        <f t="shared" si="8"/>
        <v>5.87</v>
      </c>
      <c r="BN9" s="24">
        <v>95.7</v>
      </c>
      <c r="BO9" s="21">
        <v>230</v>
      </c>
      <c r="BP9" s="21">
        <v>253.4</v>
      </c>
      <c r="BQ9" s="21"/>
      <c r="BR9" s="21"/>
      <c r="BS9" s="21"/>
      <c r="BT9" s="21"/>
      <c r="BU9" s="24">
        <v>38.1</v>
      </c>
      <c r="BV9" s="21">
        <v>38</v>
      </c>
      <c r="BW9" s="21">
        <v>35</v>
      </c>
      <c r="BX9" s="21">
        <v>36.5</v>
      </c>
      <c r="BY9" s="21">
        <v>36</v>
      </c>
      <c r="BZ9" s="21">
        <v>36.6</v>
      </c>
      <c r="CA9" s="21"/>
      <c r="CB9" s="21"/>
      <c r="CC9" s="21"/>
      <c r="CD9" s="6"/>
      <c r="CE9" s="24" t="s">
        <v>289</v>
      </c>
      <c r="CF9" s="21"/>
      <c r="CG9" s="21"/>
      <c r="CH9" s="21"/>
      <c r="CI9" s="21"/>
      <c r="CJ9" s="21"/>
      <c r="CK9" s="21"/>
      <c r="CL9" s="24" t="s">
        <v>290</v>
      </c>
      <c r="CM9" s="21"/>
      <c r="CN9" s="21"/>
      <c r="CO9" s="21"/>
      <c r="CP9" s="21"/>
      <c r="CQ9" s="21"/>
      <c r="CR9" s="21"/>
      <c r="CS9" s="24">
        <v>2</v>
      </c>
      <c r="CT9" s="21"/>
      <c r="CU9" s="21"/>
      <c r="CV9" s="21"/>
      <c r="CW9" s="21"/>
      <c r="CX9" s="21"/>
      <c r="CY9" s="21"/>
      <c r="CZ9" s="24" t="s">
        <v>291</v>
      </c>
      <c r="DA9" s="21"/>
      <c r="DB9" s="21"/>
      <c r="DC9" s="21"/>
      <c r="DD9" s="21"/>
      <c r="DE9" s="21"/>
      <c r="DF9" s="21"/>
      <c r="DG9" s="24" t="s">
        <v>292</v>
      </c>
      <c r="DH9" s="21" t="s">
        <v>292</v>
      </c>
      <c r="DI9" s="21" t="s">
        <v>292</v>
      </c>
      <c r="DJ9" s="21" t="s">
        <v>293</v>
      </c>
      <c r="DK9" s="21"/>
      <c r="DL9" s="21"/>
      <c r="DM9" s="21"/>
      <c r="DN9" s="26">
        <v>8</v>
      </c>
      <c r="DO9" s="6"/>
      <c r="DP9" s="24">
        <v>58.4</v>
      </c>
      <c r="DQ9" s="21">
        <v>94.4</v>
      </c>
      <c r="DR9" s="21">
        <v>83.5</v>
      </c>
      <c r="DS9" s="21">
        <v>116.1</v>
      </c>
      <c r="DT9" s="21"/>
      <c r="DU9" s="21"/>
      <c r="DV9" s="21"/>
      <c r="DW9" s="24">
        <v>0.8</v>
      </c>
      <c r="DX9" s="21">
        <v>0.6</v>
      </c>
      <c r="DY9" s="21">
        <v>0.5</v>
      </c>
      <c r="DZ9" s="21">
        <v>0.5</v>
      </c>
      <c r="EA9" s="21"/>
      <c r="EB9" s="21"/>
      <c r="EC9" s="21"/>
      <c r="ED9" s="29">
        <f t="shared" ref="ED9:EG9" si="19">DP9/DW9</f>
        <v>73</v>
      </c>
      <c r="EE9" s="30">
        <f t="shared" si="19"/>
        <v>157.33333333333334</v>
      </c>
      <c r="EF9" s="30">
        <f t="shared" si="19"/>
        <v>167</v>
      </c>
      <c r="EG9" s="30">
        <f t="shared" si="19"/>
        <v>232.2</v>
      </c>
      <c r="EH9" s="30"/>
      <c r="EI9" s="30"/>
      <c r="EJ9" s="30"/>
      <c r="EK9" s="24">
        <v>1</v>
      </c>
      <c r="EL9" s="21">
        <v>1</v>
      </c>
      <c r="EM9" s="21">
        <v>1</v>
      </c>
      <c r="EN9" s="21">
        <v>1</v>
      </c>
      <c r="EO9" s="21"/>
      <c r="EP9" s="21"/>
      <c r="EQ9" s="21"/>
      <c r="ER9" s="24">
        <v>212</v>
      </c>
      <c r="ES9" s="21">
        <v>192</v>
      </c>
      <c r="ET9" s="21">
        <v>191</v>
      </c>
      <c r="EU9" s="21">
        <v>189</v>
      </c>
      <c r="EV9" s="21"/>
      <c r="EW9" s="21"/>
      <c r="EX9" s="21"/>
      <c r="EY9" s="24">
        <v>8.5</v>
      </c>
      <c r="EZ9" s="21">
        <v>4.7</v>
      </c>
      <c r="FA9" s="21">
        <v>6.9</v>
      </c>
      <c r="FB9" s="21">
        <v>7</v>
      </c>
      <c r="FC9" s="21"/>
      <c r="FD9" s="21"/>
      <c r="FE9" s="21"/>
      <c r="FF9" s="24">
        <v>11</v>
      </c>
      <c r="FG9" s="21">
        <v>5</v>
      </c>
      <c r="FH9" s="21">
        <v>3</v>
      </c>
      <c r="FI9" s="21">
        <v>14</v>
      </c>
      <c r="FJ9" s="21"/>
      <c r="FK9" s="21"/>
      <c r="FL9" s="21"/>
      <c r="FM9" s="24">
        <v>71</v>
      </c>
      <c r="FN9" s="21">
        <v>74</v>
      </c>
      <c r="FO9" s="21">
        <v>80</v>
      </c>
      <c r="FP9" s="21">
        <v>100</v>
      </c>
      <c r="FQ9" s="21"/>
      <c r="FR9" s="21"/>
      <c r="FS9" s="21"/>
      <c r="FT9" s="24" t="s">
        <v>294</v>
      </c>
      <c r="FU9" s="21" t="s">
        <v>295</v>
      </c>
      <c r="FV9" s="21" t="s">
        <v>296</v>
      </c>
      <c r="FW9" s="21">
        <v>0</v>
      </c>
      <c r="FX9" s="21"/>
      <c r="FY9" s="21"/>
      <c r="FZ9" s="21"/>
      <c r="GA9" s="24">
        <v>180</v>
      </c>
      <c r="GB9" s="21">
        <v>196</v>
      </c>
      <c r="GC9" s="21">
        <v>195</v>
      </c>
      <c r="GD9" s="21">
        <v>164</v>
      </c>
      <c r="GE9" s="21"/>
      <c r="GF9" s="21"/>
      <c r="GG9" s="21"/>
      <c r="GH9" s="24">
        <v>1200</v>
      </c>
      <c r="GI9" s="21">
        <v>1480</v>
      </c>
      <c r="GJ9" s="21">
        <v>2710</v>
      </c>
      <c r="GK9" s="21">
        <v>2995</v>
      </c>
      <c r="GL9" s="21"/>
      <c r="GM9" s="21"/>
      <c r="GN9" s="31"/>
      <c r="GO9" s="9"/>
      <c r="GP9" s="32">
        <v>14</v>
      </c>
      <c r="GQ9" s="21">
        <v>55</v>
      </c>
      <c r="GR9" s="24">
        <v>16</v>
      </c>
      <c r="GS9" s="21">
        <v>90</v>
      </c>
      <c r="GT9" s="24">
        <v>16</v>
      </c>
      <c r="GU9" s="21">
        <v>90</v>
      </c>
      <c r="GV9" s="24">
        <v>8</v>
      </c>
      <c r="GW9" s="21">
        <v>18</v>
      </c>
      <c r="GX9" s="24"/>
      <c r="GY9" s="21"/>
      <c r="GZ9" s="24"/>
      <c r="HA9" s="21"/>
      <c r="HB9" s="24"/>
      <c r="HC9" s="21"/>
      <c r="HD9" s="6"/>
      <c r="HE9" s="21"/>
      <c r="HF9" s="21"/>
      <c r="HG9" s="21"/>
      <c r="HH9" s="21"/>
      <c r="HI9" s="21"/>
      <c r="HJ9" s="21"/>
      <c r="HK9" s="21"/>
      <c r="HL9" s="21"/>
      <c r="HM9" s="21"/>
      <c r="HN9" s="21"/>
      <c r="HO9" s="21"/>
      <c r="HP9" s="21"/>
      <c r="HQ9" s="21"/>
      <c r="HR9" s="21"/>
      <c r="HS9" s="21"/>
      <c r="HT9" s="6"/>
      <c r="HU9" s="99">
        <f t="shared" si="10"/>
        <v>-2</v>
      </c>
    </row>
    <row r="10" spans="1:249" ht="15.75" customHeight="1" x14ac:dyDescent="0.3">
      <c r="A10" s="3">
        <v>5</v>
      </c>
      <c r="B10" s="21" t="s">
        <v>239</v>
      </c>
      <c r="C10" s="21">
        <v>1</v>
      </c>
      <c r="D10" s="22">
        <v>41200</v>
      </c>
      <c r="E10" s="22">
        <v>41200</v>
      </c>
      <c r="F10" s="21">
        <f t="shared" si="0"/>
        <v>0</v>
      </c>
      <c r="G10" s="21" t="s">
        <v>240</v>
      </c>
      <c r="H10" s="21"/>
      <c r="I10" s="23">
        <v>18191</v>
      </c>
      <c r="J10" s="21">
        <v>63</v>
      </c>
      <c r="K10" s="21"/>
      <c r="L10" s="21"/>
      <c r="M10" s="21" t="s">
        <v>297</v>
      </c>
      <c r="N10" s="21">
        <v>47</v>
      </c>
      <c r="O10" s="21">
        <v>39</v>
      </c>
      <c r="P10" s="21">
        <v>8</v>
      </c>
      <c r="Q10" s="21" t="s">
        <v>271</v>
      </c>
      <c r="R10" s="21">
        <v>1</v>
      </c>
      <c r="S10" s="21">
        <v>33</v>
      </c>
      <c r="T10" s="21" t="s">
        <v>272</v>
      </c>
      <c r="U10" s="21">
        <v>1</v>
      </c>
      <c r="V10" s="21">
        <v>0</v>
      </c>
      <c r="W10" s="21">
        <v>3</v>
      </c>
      <c r="X10" s="21">
        <v>3</v>
      </c>
      <c r="Y10" s="6"/>
      <c r="Z10" s="24" t="s">
        <v>298</v>
      </c>
      <c r="AA10" s="21" t="s">
        <v>299</v>
      </c>
      <c r="AB10" s="25"/>
      <c r="AC10" s="25"/>
      <c r="AD10" s="21" t="s">
        <v>249</v>
      </c>
      <c r="AE10" s="21"/>
      <c r="AF10" s="21" t="s">
        <v>246</v>
      </c>
      <c r="AG10" s="21" t="s">
        <v>248</v>
      </c>
      <c r="AH10" s="21" t="s">
        <v>246</v>
      </c>
      <c r="AI10" s="21" t="s">
        <v>249</v>
      </c>
      <c r="AJ10" s="21" t="s">
        <v>246</v>
      </c>
      <c r="AK10" s="21" t="s">
        <v>246</v>
      </c>
      <c r="AL10" s="21">
        <v>265</v>
      </c>
      <c r="AM10" s="6"/>
      <c r="AN10" s="26" t="s">
        <v>250</v>
      </c>
      <c r="AO10" s="26" t="s">
        <v>274</v>
      </c>
      <c r="AP10" s="26"/>
      <c r="AQ10" s="26" t="s">
        <v>1906</v>
      </c>
      <c r="AR10" s="26" t="s">
        <v>299</v>
      </c>
      <c r="AS10" s="27">
        <v>65.5</v>
      </c>
      <c r="AT10" s="21">
        <v>99.7</v>
      </c>
      <c r="AU10" s="21">
        <v>235</v>
      </c>
      <c r="AV10" s="21">
        <v>116</v>
      </c>
      <c r="AW10" s="21">
        <v>71.3</v>
      </c>
      <c r="AX10" s="21">
        <v>62.4</v>
      </c>
      <c r="AY10" s="21">
        <v>49.6</v>
      </c>
      <c r="AZ10" s="21">
        <v>23.54</v>
      </c>
      <c r="BA10" s="21">
        <v>7.55</v>
      </c>
      <c r="BB10" s="28">
        <f t="shared" ref="BB10:BD10" si="20">((AT10/AS10)*100)-100</f>
        <v>52.21374045801528</v>
      </c>
      <c r="BC10" s="28">
        <f t="shared" si="20"/>
        <v>135.70712136409227</v>
      </c>
      <c r="BD10" s="28">
        <f t="shared" si="20"/>
        <v>-50.638297872340424</v>
      </c>
      <c r="BE10" s="28">
        <f t="shared" si="2"/>
        <v>258.77862595419845</v>
      </c>
      <c r="BF10" s="28">
        <f t="shared" si="3"/>
        <v>77.099236641221381</v>
      </c>
      <c r="BG10" s="28">
        <f t="shared" si="4"/>
        <v>16.349047141424265</v>
      </c>
      <c r="BH10" s="3">
        <f t="shared" ref="BH10:BJ10" si="21">AT10-AS10</f>
        <v>34.200000000000003</v>
      </c>
      <c r="BI10" s="3">
        <f t="shared" si="21"/>
        <v>135.30000000000001</v>
      </c>
      <c r="BJ10" s="3">
        <f t="shared" si="21"/>
        <v>-119</v>
      </c>
      <c r="BK10" s="3">
        <f t="shared" si="6"/>
        <v>169.5</v>
      </c>
      <c r="BL10" s="3">
        <f t="shared" si="7"/>
        <v>50.5</v>
      </c>
      <c r="BM10" s="3">
        <f t="shared" si="8"/>
        <v>16.299999999999997</v>
      </c>
      <c r="BN10" s="24">
        <v>259</v>
      </c>
      <c r="BO10" s="21">
        <v>368.3</v>
      </c>
      <c r="BP10" s="21">
        <v>378</v>
      </c>
      <c r="BQ10" s="21"/>
      <c r="BR10" s="21"/>
      <c r="BS10" s="21"/>
      <c r="BT10" s="21">
        <v>98.6</v>
      </c>
      <c r="BU10" s="24">
        <v>36.4</v>
      </c>
      <c r="BV10" s="21">
        <v>36</v>
      </c>
      <c r="BW10" s="21">
        <v>36.1</v>
      </c>
      <c r="BX10" s="21">
        <v>36</v>
      </c>
      <c r="BY10" s="21">
        <v>36.1</v>
      </c>
      <c r="BZ10" s="21">
        <v>36.5</v>
      </c>
      <c r="CA10" s="21">
        <v>36.5</v>
      </c>
      <c r="CB10" s="21">
        <v>36</v>
      </c>
      <c r="CC10" s="21">
        <v>36.4</v>
      </c>
      <c r="CD10" s="6"/>
      <c r="CE10" s="24" t="s">
        <v>300</v>
      </c>
      <c r="CF10" s="21" t="s">
        <v>301</v>
      </c>
      <c r="CG10" s="21" t="s">
        <v>302</v>
      </c>
      <c r="CH10" s="21"/>
      <c r="CI10" s="21"/>
      <c r="CJ10" s="21"/>
      <c r="CK10" s="21"/>
      <c r="CL10" s="24" t="s">
        <v>303</v>
      </c>
      <c r="CM10" s="21" t="s">
        <v>304</v>
      </c>
      <c r="CN10" s="21" t="s">
        <v>305</v>
      </c>
      <c r="CO10" s="21"/>
      <c r="CP10" s="21"/>
      <c r="CQ10" s="21"/>
      <c r="CR10" s="21"/>
      <c r="CS10" s="24" t="s">
        <v>266</v>
      </c>
      <c r="CT10" s="21" t="s">
        <v>266</v>
      </c>
      <c r="CU10" s="21" t="s">
        <v>266</v>
      </c>
      <c r="CV10" s="21"/>
      <c r="CW10" s="21"/>
      <c r="CX10" s="21"/>
      <c r="CY10" s="21"/>
      <c r="CZ10" s="24" t="s">
        <v>266</v>
      </c>
      <c r="DA10" s="21" t="s">
        <v>266</v>
      </c>
      <c r="DB10" s="21" t="s">
        <v>266</v>
      </c>
      <c r="DC10" s="21"/>
      <c r="DD10" s="21"/>
      <c r="DE10" s="21"/>
      <c r="DF10" s="21"/>
      <c r="DG10" s="24" t="s">
        <v>306</v>
      </c>
      <c r="DH10" s="21" t="s">
        <v>307</v>
      </c>
      <c r="DI10" s="21" t="s">
        <v>308</v>
      </c>
      <c r="DJ10" s="21" t="s">
        <v>308</v>
      </c>
      <c r="DK10" s="21" t="s">
        <v>308</v>
      </c>
      <c r="DL10" s="21" t="s">
        <v>309</v>
      </c>
      <c r="DM10" s="21" t="s">
        <v>309</v>
      </c>
      <c r="DN10" s="26">
        <v>8</v>
      </c>
      <c r="DO10" s="6"/>
      <c r="DP10" s="24">
        <v>42.9</v>
      </c>
      <c r="DQ10" s="21">
        <v>44.7</v>
      </c>
      <c r="DR10" s="21">
        <v>92.4</v>
      </c>
      <c r="DS10" s="21">
        <v>92</v>
      </c>
      <c r="DT10" s="21">
        <v>92</v>
      </c>
      <c r="DU10" s="21">
        <v>92</v>
      </c>
      <c r="DV10" s="21">
        <v>92</v>
      </c>
      <c r="DW10" s="24">
        <v>0.5</v>
      </c>
      <c r="DX10" s="21">
        <v>0.5</v>
      </c>
      <c r="DY10" s="21">
        <v>0.5</v>
      </c>
      <c r="DZ10" s="21">
        <v>0.35</v>
      </c>
      <c r="EA10" s="21">
        <v>0.35</v>
      </c>
      <c r="EB10" s="21">
        <v>0.35</v>
      </c>
      <c r="EC10" s="21">
        <v>0.35</v>
      </c>
      <c r="ED10" s="29">
        <f t="shared" ref="ED10:EJ10" si="22">DP10/DW10</f>
        <v>85.8</v>
      </c>
      <c r="EE10" s="30">
        <f t="shared" si="22"/>
        <v>89.4</v>
      </c>
      <c r="EF10" s="30">
        <f t="shared" si="22"/>
        <v>184.8</v>
      </c>
      <c r="EG10" s="30">
        <f t="shared" si="22"/>
        <v>262.85714285714289</v>
      </c>
      <c r="EH10" s="30">
        <f t="shared" si="22"/>
        <v>262.85714285714289</v>
      </c>
      <c r="EI10" s="30">
        <f t="shared" si="22"/>
        <v>262.85714285714289</v>
      </c>
      <c r="EJ10" s="30">
        <f t="shared" si="22"/>
        <v>262.85714285714289</v>
      </c>
      <c r="EK10" s="24">
        <v>1</v>
      </c>
      <c r="EL10" s="21">
        <v>1</v>
      </c>
      <c r="EM10" s="21">
        <v>1</v>
      </c>
      <c r="EN10" s="21">
        <v>1</v>
      </c>
      <c r="EO10" s="21">
        <v>1</v>
      </c>
      <c r="EP10" s="21">
        <v>1</v>
      </c>
      <c r="EQ10" s="21">
        <v>1</v>
      </c>
      <c r="ER10" s="24">
        <v>161</v>
      </c>
      <c r="ES10" s="21">
        <v>118</v>
      </c>
      <c r="ET10" s="21">
        <v>94</v>
      </c>
      <c r="EU10" s="21">
        <v>140</v>
      </c>
      <c r="EV10" s="21">
        <v>173</v>
      </c>
      <c r="EW10" s="21">
        <v>196</v>
      </c>
      <c r="EX10" s="21">
        <v>265</v>
      </c>
      <c r="EY10" s="24">
        <v>9</v>
      </c>
      <c r="EZ10" s="21">
        <v>11.8</v>
      </c>
      <c r="FA10" s="21">
        <v>10.7</v>
      </c>
      <c r="FB10" s="21">
        <v>9</v>
      </c>
      <c r="FC10" s="21">
        <v>7.9</v>
      </c>
      <c r="FD10" s="21">
        <v>6.1</v>
      </c>
      <c r="FE10" s="21">
        <v>6.5</v>
      </c>
      <c r="FF10" s="24">
        <v>15</v>
      </c>
      <c r="FG10" s="21">
        <v>15</v>
      </c>
      <c r="FH10" s="21">
        <v>15</v>
      </c>
      <c r="FI10" s="21">
        <v>15</v>
      </c>
      <c r="FJ10" s="21">
        <v>15</v>
      </c>
      <c r="FK10" s="21">
        <v>15</v>
      </c>
      <c r="FL10" s="21">
        <v>15</v>
      </c>
      <c r="FM10" s="24">
        <v>86</v>
      </c>
      <c r="FN10" s="21">
        <v>81</v>
      </c>
      <c r="FO10" s="21">
        <v>101</v>
      </c>
      <c r="FP10" s="21">
        <v>100</v>
      </c>
      <c r="FQ10" s="21">
        <v>89</v>
      </c>
      <c r="FR10" s="21">
        <v>84</v>
      </c>
      <c r="FS10" s="21">
        <v>101</v>
      </c>
      <c r="FT10" s="24">
        <v>0</v>
      </c>
      <c r="FU10" s="21">
        <v>0</v>
      </c>
      <c r="FV10" s="21" t="s">
        <v>296</v>
      </c>
      <c r="FW10" s="21" t="s">
        <v>310</v>
      </c>
      <c r="FX10" s="21" t="s">
        <v>311</v>
      </c>
      <c r="FY10" s="21">
        <v>0</v>
      </c>
      <c r="FZ10" s="21">
        <v>0</v>
      </c>
      <c r="GA10" s="24">
        <v>473</v>
      </c>
      <c r="GB10" s="21">
        <v>508</v>
      </c>
      <c r="GC10" s="21">
        <v>483</v>
      </c>
      <c r="GD10" s="21">
        <v>335</v>
      </c>
      <c r="GE10" s="21">
        <v>189</v>
      </c>
      <c r="GF10" s="21">
        <v>118</v>
      </c>
      <c r="GG10" s="21">
        <v>126</v>
      </c>
      <c r="GH10" s="24">
        <v>600</v>
      </c>
      <c r="GI10" s="21">
        <v>400</v>
      </c>
      <c r="GJ10" s="21">
        <v>1830</v>
      </c>
      <c r="GK10" s="21">
        <v>2500</v>
      </c>
      <c r="GL10" s="21">
        <v>5020</v>
      </c>
      <c r="GM10" s="21">
        <v>2970</v>
      </c>
      <c r="GN10" s="31">
        <v>3700</v>
      </c>
      <c r="GO10" s="9"/>
      <c r="GP10" s="32">
        <v>8</v>
      </c>
      <c r="GQ10" s="21">
        <v>18</v>
      </c>
      <c r="GR10" s="24">
        <v>9</v>
      </c>
      <c r="GS10" s="21">
        <v>18</v>
      </c>
      <c r="GT10" s="24">
        <v>14</v>
      </c>
      <c r="GU10" s="21">
        <v>55</v>
      </c>
      <c r="GV10" s="24">
        <v>15</v>
      </c>
      <c r="GW10" s="21">
        <v>80</v>
      </c>
      <c r="GX10" s="24">
        <v>13</v>
      </c>
      <c r="GY10" s="21">
        <v>55</v>
      </c>
      <c r="GZ10" s="24">
        <v>10</v>
      </c>
      <c r="HA10" s="21">
        <v>45</v>
      </c>
      <c r="HB10" s="24">
        <v>10</v>
      </c>
      <c r="HC10" s="21">
        <v>45</v>
      </c>
      <c r="HD10" s="6"/>
      <c r="HE10" s="21"/>
      <c r="HF10" s="21"/>
      <c r="HG10" s="21"/>
      <c r="HH10" s="21"/>
      <c r="HI10" s="21"/>
      <c r="HJ10" s="21"/>
      <c r="HK10" s="21"/>
      <c r="HL10" s="21"/>
      <c r="HM10" s="21"/>
      <c r="HN10" s="21"/>
      <c r="HO10" s="21"/>
      <c r="HP10" s="21"/>
      <c r="HQ10" s="21"/>
      <c r="HR10" s="21"/>
      <c r="HS10" s="21"/>
      <c r="HT10" s="6"/>
      <c r="HU10" s="99">
        <f t="shared" si="10"/>
        <v>-1</v>
      </c>
    </row>
    <row r="11" spans="1:249" ht="15.75" customHeight="1" x14ac:dyDescent="0.3">
      <c r="A11" s="3">
        <v>6</v>
      </c>
      <c r="B11" s="21" t="s">
        <v>239</v>
      </c>
      <c r="C11" s="21">
        <v>1</v>
      </c>
      <c r="D11" s="22">
        <v>41199</v>
      </c>
      <c r="E11" s="22">
        <v>41199</v>
      </c>
      <c r="F11" s="21">
        <f t="shared" si="0"/>
        <v>0</v>
      </c>
      <c r="G11" s="21" t="s">
        <v>240</v>
      </c>
      <c r="H11" s="21"/>
      <c r="I11" s="23">
        <v>20232</v>
      </c>
      <c r="J11" s="21">
        <v>57</v>
      </c>
      <c r="K11" s="21"/>
      <c r="L11" s="21"/>
      <c r="M11" s="21" t="s">
        <v>312</v>
      </c>
      <c r="N11" s="21">
        <v>49</v>
      </c>
      <c r="O11" s="21">
        <v>43.8</v>
      </c>
      <c r="P11" s="21">
        <v>15</v>
      </c>
      <c r="Q11" s="21" t="s">
        <v>313</v>
      </c>
      <c r="R11" s="21">
        <v>1</v>
      </c>
      <c r="S11" s="21">
        <v>45</v>
      </c>
      <c r="T11" s="21" t="s">
        <v>272</v>
      </c>
      <c r="U11" s="21">
        <v>1</v>
      </c>
      <c r="V11" s="21">
        <v>4</v>
      </c>
      <c r="W11" s="21">
        <v>4</v>
      </c>
      <c r="X11" s="21">
        <v>4</v>
      </c>
      <c r="Y11" s="6"/>
      <c r="Z11" s="24" t="s">
        <v>298</v>
      </c>
      <c r="AA11" s="21" t="s">
        <v>299</v>
      </c>
      <c r="AB11" s="25"/>
      <c r="AC11" s="25"/>
      <c r="AD11" s="21" t="s">
        <v>249</v>
      </c>
      <c r="AE11" s="21"/>
      <c r="AF11" s="21" t="s">
        <v>246</v>
      </c>
      <c r="AG11" s="21" t="s">
        <v>248</v>
      </c>
      <c r="AH11" s="21" t="s">
        <v>249</v>
      </c>
      <c r="AI11" s="21" t="s">
        <v>246</v>
      </c>
      <c r="AJ11" s="21" t="s">
        <v>249</v>
      </c>
      <c r="AK11" s="21" t="s">
        <v>246</v>
      </c>
      <c r="AL11" s="21">
        <v>2.99</v>
      </c>
      <c r="AM11" s="6"/>
      <c r="AN11" s="26" t="s">
        <v>250</v>
      </c>
      <c r="AO11" s="26" t="s">
        <v>274</v>
      </c>
      <c r="AP11" s="26"/>
      <c r="AQ11" s="26" t="s">
        <v>1902</v>
      </c>
      <c r="AR11" s="26" t="s">
        <v>299</v>
      </c>
      <c r="AS11" s="27">
        <v>2.99</v>
      </c>
      <c r="AT11" s="21">
        <v>3.71</v>
      </c>
      <c r="AU11" s="21">
        <v>4.58</v>
      </c>
      <c r="AV11" s="21">
        <v>2.52</v>
      </c>
      <c r="AW11" s="21">
        <v>1.89</v>
      </c>
      <c r="AX11" s="21">
        <v>1.28</v>
      </c>
      <c r="AY11" s="21">
        <v>1.04</v>
      </c>
      <c r="AZ11" s="21">
        <v>0.5</v>
      </c>
      <c r="BA11" s="21">
        <v>0.37</v>
      </c>
      <c r="BB11" s="28">
        <f t="shared" ref="BB11:BD11" si="23">((AT11/AS11)*100)-100</f>
        <v>24.080267558528419</v>
      </c>
      <c r="BC11" s="28">
        <f t="shared" si="23"/>
        <v>23.450134770889491</v>
      </c>
      <c r="BD11" s="28">
        <f t="shared" si="23"/>
        <v>-44.978165938864635</v>
      </c>
      <c r="BE11" s="28">
        <f t="shared" si="2"/>
        <v>53.177257525083604</v>
      </c>
      <c r="BF11" s="28">
        <f t="shared" si="3"/>
        <v>-15.719063545150505</v>
      </c>
      <c r="BG11" s="28">
        <f t="shared" si="4"/>
        <v>-32.075471698113205</v>
      </c>
      <c r="BH11" s="3">
        <f t="shared" ref="BH11:BJ11" si="24">AT11-AS11</f>
        <v>0.71999999999999975</v>
      </c>
      <c r="BI11" s="3">
        <f t="shared" si="24"/>
        <v>0.87000000000000011</v>
      </c>
      <c r="BJ11" s="3">
        <f t="shared" si="24"/>
        <v>-2.06</v>
      </c>
      <c r="BK11" s="3">
        <f t="shared" si="6"/>
        <v>1.5899999999999999</v>
      </c>
      <c r="BL11" s="3">
        <f t="shared" si="7"/>
        <v>-0.4700000000000002</v>
      </c>
      <c r="BM11" s="3">
        <f t="shared" si="8"/>
        <v>-1.19</v>
      </c>
      <c r="BN11" s="24">
        <v>179.5</v>
      </c>
      <c r="BO11" s="21">
        <v>180</v>
      </c>
      <c r="BP11" s="21"/>
      <c r="BQ11" s="21"/>
      <c r="BR11" s="21">
        <v>167</v>
      </c>
      <c r="BS11" s="21">
        <v>171.9</v>
      </c>
      <c r="BT11" s="21"/>
      <c r="BU11" s="24">
        <v>36.4</v>
      </c>
      <c r="BV11" s="21">
        <v>36</v>
      </c>
      <c r="BW11" s="21">
        <v>37.6</v>
      </c>
      <c r="BX11" s="21">
        <v>38.1</v>
      </c>
      <c r="BY11" s="21">
        <v>38.1</v>
      </c>
      <c r="BZ11" s="21">
        <v>38</v>
      </c>
      <c r="CA11" s="21">
        <v>36</v>
      </c>
      <c r="CB11" s="21">
        <v>36.9</v>
      </c>
      <c r="CC11" s="21">
        <v>37.4</v>
      </c>
      <c r="CD11" s="6"/>
      <c r="CE11" s="24" t="s">
        <v>314</v>
      </c>
      <c r="CF11" s="21"/>
      <c r="CG11" s="21"/>
      <c r="CH11" s="21"/>
      <c r="CI11" s="21" t="s">
        <v>315</v>
      </c>
      <c r="CJ11" s="21" t="s">
        <v>316</v>
      </c>
      <c r="CK11" s="21"/>
      <c r="CL11" s="24" t="s">
        <v>317</v>
      </c>
      <c r="CM11" s="21"/>
      <c r="CN11" s="21"/>
      <c r="CO11" s="21"/>
      <c r="CP11" s="21" t="s">
        <v>318</v>
      </c>
      <c r="CQ11" s="21" t="s">
        <v>303</v>
      </c>
      <c r="CR11" s="21"/>
      <c r="CS11" s="24">
        <v>2</v>
      </c>
      <c r="CT11" s="21"/>
      <c r="CU11" s="21"/>
      <c r="CV11" s="21"/>
      <c r="CW11" s="21">
        <v>1</v>
      </c>
      <c r="CX11" s="21">
        <v>1</v>
      </c>
      <c r="CY11" s="21"/>
      <c r="CZ11" s="24" t="s">
        <v>266</v>
      </c>
      <c r="DA11" s="21"/>
      <c r="DB11" s="21"/>
      <c r="DC11" s="21"/>
      <c r="DD11" s="21" t="s">
        <v>266</v>
      </c>
      <c r="DE11" s="21" t="s">
        <v>266</v>
      </c>
      <c r="DF11" s="21"/>
      <c r="DG11" s="24" t="s">
        <v>307</v>
      </c>
      <c r="DH11" s="21" t="s">
        <v>307</v>
      </c>
      <c r="DI11" s="21" t="s">
        <v>319</v>
      </c>
      <c r="DJ11" s="21" t="s">
        <v>320</v>
      </c>
      <c r="DK11" s="21" t="s">
        <v>320</v>
      </c>
      <c r="DL11" s="21" t="s">
        <v>320</v>
      </c>
      <c r="DM11" s="21" t="s">
        <v>320</v>
      </c>
      <c r="DN11" s="26">
        <v>9</v>
      </c>
      <c r="DO11" s="6"/>
      <c r="DP11" s="24">
        <v>96.1</v>
      </c>
      <c r="DQ11" s="21">
        <v>101.3</v>
      </c>
      <c r="DR11" s="21">
        <v>106.1</v>
      </c>
      <c r="DS11" s="21">
        <v>106.5</v>
      </c>
      <c r="DT11" s="21">
        <v>120.5</v>
      </c>
      <c r="DU11" s="21">
        <v>100.1</v>
      </c>
      <c r="DV11" s="21">
        <v>108.9</v>
      </c>
      <c r="DW11" s="24">
        <v>0.6</v>
      </c>
      <c r="DX11" s="21">
        <v>0.5</v>
      </c>
      <c r="DY11" s="21">
        <v>0.45</v>
      </c>
      <c r="DZ11" s="21">
        <v>0.4</v>
      </c>
      <c r="EA11" s="21">
        <v>0.4</v>
      </c>
      <c r="EB11" s="21">
        <v>0.4</v>
      </c>
      <c r="EC11" s="21">
        <v>0.4</v>
      </c>
      <c r="ED11" s="29">
        <f t="shared" ref="ED11:EJ11" si="25">DP11/DW11</f>
        <v>160.16666666666666</v>
      </c>
      <c r="EE11" s="30">
        <f t="shared" si="25"/>
        <v>202.6</v>
      </c>
      <c r="EF11" s="30">
        <f t="shared" si="25"/>
        <v>235.77777777777777</v>
      </c>
      <c r="EG11" s="30">
        <f t="shared" si="25"/>
        <v>266.25</v>
      </c>
      <c r="EH11" s="30">
        <f t="shared" si="25"/>
        <v>301.25</v>
      </c>
      <c r="EI11" s="30">
        <f t="shared" si="25"/>
        <v>250.24999999999997</v>
      </c>
      <c r="EJ11" s="30">
        <f t="shared" si="25"/>
        <v>272.25</v>
      </c>
      <c r="EK11" s="24">
        <v>1</v>
      </c>
      <c r="EL11" s="21">
        <v>1</v>
      </c>
      <c r="EM11" s="21">
        <v>1</v>
      </c>
      <c r="EN11" s="21">
        <v>1</v>
      </c>
      <c r="EO11" s="21">
        <v>1</v>
      </c>
      <c r="EP11" s="21">
        <v>1</v>
      </c>
      <c r="EQ11" s="21">
        <v>1</v>
      </c>
      <c r="ER11" s="24">
        <v>168</v>
      </c>
      <c r="ES11" s="21">
        <v>133</v>
      </c>
      <c r="ET11" s="21">
        <v>142</v>
      </c>
      <c r="EU11" s="21">
        <v>148</v>
      </c>
      <c r="EV11" s="21">
        <v>154</v>
      </c>
      <c r="EW11" s="21">
        <v>202</v>
      </c>
      <c r="EX11" s="21">
        <v>226</v>
      </c>
      <c r="EY11" s="24">
        <v>37.9</v>
      </c>
      <c r="EZ11" s="21">
        <v>60</v>
      </c>
      <c r="FA11" s="21">
        <v>62.8</v>
      </c>
      <c r="FB11" s="21">
        <v>75</v>
      </c>
      <c r="FC11" s="21">
        <v>53.4</v>
      </c>
      <c r="FD11" s="21">
        <v>43.7</v>
      </c>
      <c r="FE11" s="21">
        <v>38</v>
      </c>
      <c r="FF11" s="24">
        <v>3</v>
      </c>
      <c r="FG11" s="21">
        <v>4</v>
      </c>
      <c r="FH11" s="21">
        <v>9</v>
      </c>
      <c r="FI11" s="21">
        <v>11</v>
      </c>
      <c r="FJ11" s="21">
        <v>14</v>
      </c>
      <c r="FK11" s="21">
        <v>14</v>
      </c>
      <c r="FL11" s="21">
        <v>14</v>
      </c>
      <c r="FM11" s="24">
        <v>85</v>
      </c>
      <c r="FN11" s="21">
        <v>66</v>
      </c>
      <c r="FO11" s="21">
        <v>99</v>
      </c>
      <c r="FP11" s="21">
        <v>111</v>
      </c>
      <c r="FQ11" s="21">
        <v>76</v>
      </c>
      <c r="FR11" s="21">
        <v>81</v>
      </c>
      <c r="FS11" s="21">
        <v>71</v>
      </c>
      <c r="FT11" s="24" t="s">
        <v>321</v>
      </c>
      <c r="FU11" s="21" t="s">
        <v>322</v>
      </c>
      <c r="FV11" s="21">
        <v>0</v>
      </c>
      <c r="FW11" s="21">
        <v>0</v>
      </c>
      <c r="FX11" s="21">
        <v>0</v>
      </c>
      <c r="FY11" s="21">
        <v>0</v>
      </c>
      <c r="FZ11" s="21">
        <v>0</v>
      </c>
      <c r="GA11" s="24">
        <v>180</v>
      </c>
      <c r="GB11" s="21">
        <v>176</v>
      </c>
      <c r="GC11" s="21">
        <v>171</v>
      </c>
      <c r="GD11" s="21">
        <v>161</v>
      </c>
      <c r="GE11" s="21">
        <v>155</v>
      </c>
      <c r="GF11" s="21">
        <v>143</v>
      </c>
      <c r="GG11" s="21">
        <v>146</v>
      </c>
      <c r="GH11" s="24">
        <v>1920</v>
      </c>
      <c r="GI11" s="21">
        <v>1350</v>
      </c>
      <c r="GJ11" s="21">
        <v>4380</v>
      </c>
      <c r="GK11" s="21">
        <v>5980</v>
      </c>
      <c r="GL11" s="21">
        <v>4240</v>
      </c>
      <c r="GM11" s="21">
        <v>2250</v>
      </c>
      <c r="GN11" s="31">
        <v>1780</v>
      </c>
      <c r="GO11" s="9"/>
      <c r="GP11" s="32">
        <v>15</v>
      </c>
      <c r="GQ11" s="21">
        <v>80</v>
      </c>
      <c r="GR11" s="24">
        <v>17</v>
      </c>
      <c r="GS11" s="21">
        <v>90</v>
      </c>
      <c r="GT11" s="24">
        <v>12</v>
      </c>
      <c r="GU11" s="21">
        <v>45</v>
      </c>
      <c r="GV11" s="24">
        <v>11</v>
      </c>
      <c r="GW11" s="21">
        <v>45</v>
      </c>
      <c r="GX11" s="24">
        <v>9</v>
      </c>
      <c r="GY11" s="21">
        <v>18</v>
      </c>
      <c r="GZ11" s="24">
        <v>9</v>
      </c>
      <c r="HA11" s="21">
        <v>18</v>
      </c>
      <c r="HB11" s="24">
        <v>9</v>
      </c>
      <c r="HC11" s="21">
        <v>18</v>
      </c>
      <c r="HD11" s="6"/>
      <c r="HE11" s="21"/>
      <c r="HF11" s="21"/>
      <c r="HG11" s="21"/>
      <c r="HH11" s="21"/>
      <c r="HI11" s="21"/>
      <c r="HJ11" s="21"/>
      <c r="HK11" s="21"/>
      <c r="HL11" s="21"/>
      <c r="HM11" s="21"/>
      <c r="HN11" s="21"/>
      <c r="HO11" s="21"/>
      <c r="HP11" s="21"/>
      <c r="HQ11" s="21"/>
      <c r="HR11" s="21"/>
      <c r="HS11" s="21"/>
      <c r="HT11" s="6"/>
      <c r="HU11" s="99">
        <f t="shared" si="10"/>
        <v>-2</v>
      </c>
    </row>
    <row r="12" spans="1:249" ht="15.75" customHeight="1" x14ac:dyDescent="0.3">
      <c r="A12" s="3">
        <v>7</v>
      </c>
      <c r="B12" s="21" t="s">
        <v>323</v>
      </c>
      <c r="C12" s="21">
        <v>1</v>
      </c>
      <c r="D12" s="22">
        <v>41201</v>
      </c>
      <c r="E12" s="22">
        <v>41202</v>
      </c>
      <c r="F12" s="21">
        <f t="shared" si="0"/>
        <v>1</v>
      </c>
      <c r="G12" s="21"/>
      <c r="H12" s="21" t="s">
        <v>324</v>
      </c>
      <c r="I12" s="23">
        <v>17507</v>
      </c>
      <c r="J12" s="21">
        <v>64</v>
      </c>
      <c r="K12" s="21"/>
      <c r="L12" s="21"/>
      <c r="M12" s="21" t="s">
        <v>325</v>
      </c>
      <c r="N12" s="21">
        <v>38</v>
      </c>
      <c r="O12" s="21">
        <v>21.3</v>
      </c>
      <c r="P12" s="21">
        <v>6</v>
      </c>
      <c r="Q12" s="21" t="s">
        <v>326</v>
      </c>
      <c r="R12" s="21">
        <v>1</v>
      </c>
      <c r="S12" s="21">
        <v>10</v>
      </c>
      <c r="T12" s="21" t="s">
        <v>272</v>
      </c>
      <c r="U12" s="21">
        <v>1</v>
      </c>
      <c r="V12" s="21">
        <v>0</v>
      </c>
      <c r="W12" s="21">
        <v>5</v>
      </c>
      <c r="X12" s="21">
        <v>5</v>
      </c>
      <c r="Y12" s="6"/>
      <c r="Z12" s="24" t="s">
        <v>298</v>
      </c>
      <c r="AA12" s="21" t="s">
        <v>327</v>
      </c>
      <c r="AB12" s="25"/>
      <c r="AC12" s="25"/>
      <c r="AD12" s="21" t="s">
        <v>246</v>
      </c>
      <c r="AE12" s="21" t="s">
        <v>247</v>
      </c>
      <c r="AF12" s="21" t="s">
        <v>246</v>
      </c>
      <c r="AG12" s="21" t="s">
        <v>328</v>
      </c>
      <c r="AH12" s="21" t="s">
        <v>249</v>
      </c>
      <c r="AI12" s="21" t="s">
        <v>249</v>
      </c>
      <c r="AJ12" s="21" t="s">
        <v>246</v>
      </c>
      <c r="AK12" s="21" t="s">
        <v>246</v>
      </c>
      <c r="AL12" s="21">
        <v>9.6</v>
      </c>
      <c r="AM12" s="6"/>
      <c r="AN12" s="26" t="s">
        <v>250</v>
      </c>
      <c r="AO12" s="26" t="s">
        <v>274</v>
      </c>
      <c r="AP12" s="26"/>
      <c r="AQ12" s="26" t="s">
        <v>1902</v>
      </c>
      <c r="AR12" s="26" t="s">
        <v>1910</v>
      </c>
      <c r="AS12" s="27">
        <v>6.6</v>
      </c>
      <c r="AT12" s="21">
        <v>8.66</v>
      </c>
      <c r="AU12" s="21">
        <v>5.71</v>
      </c>
      <c r="AV12" s="21">
        <v>3.25</v>
      </c>
      <c r="AW12" s="21">
        <v>2.56</v>
      </c>
      <c r="AX12" s="21">
        <v>1</v>
      </c>
      <c r="AY12" s="21">
        <v>0.93</v>
      </c>
      <c r="AZ12" s="21">
        <v>0.46</v>
      </c>
      <c r="BA12" s="21"/>
      <c r="BB12" s="28">
        <f t="shared" ref="BB12:BD12" si="26">((AT12/AS12)*100)-100</f>
        <v>31.212121212121218</v>
      </c>
      <c r="BC12" s="28">
        <f t="shared" si="26"/>
        <v>-34.064665127020788</v>
      </c>
      <c r="BD12" s="28">
        <f t="shared" si="26"/>
        <v>-43.082311733800353</v>
      </c>
      <c r="BE12" s="28">
        <f t="shared" si="2"/>
        <v>-13.48484848484847</v>
      </c>
      <c r="BF12" s="28">
        <f t="shared" si="3"/>
        <v>-50.757575757575758</v>
      </c>
      <c r="BG12" s="28">
        <f t="shared" si="4"/>
        <v>-62.471131639722863</v>
      </c>
      <c r="BH12" s="3">
        <f t="shared" ref="BH12:BJ12" si="27">AT12-AS12</f>
        <v>2.0600000000000005</v>
      </c>
      <c r="BI12" s="3">
        <f t="shared" si="27"/>
        <v>-2.95</v>
      </c>
      <c r="BJ12" s="3">
        <f t="shared" si="27"/>
        <v>-2.46</v>
      </c>
      <c r="BK12" s="3">
        <f t="shared" si="6"/>
        <v>-0.88999999999999968</v>
      </c>
      <c r="BL12" s="3">
        <f t="shared" si="7"/>
        <v>-3.3499999999999996</v>
      </c>
      <c r="BM12" s="3">
        <f t="shared" si="8"/>
        <v>-5.41</v>
      </c>
      <c r="BN12" s="24">
        <v>339.3</v>
      </c>
      <c r="BO12" s="21">
        <v>345.2</v>
      </c>
      <c r="BP12" s="21">
        <v>260</v>
      </c>
      <c r="BQ12" s="21"/>
      <c r="BR12" s="21"/>
      <c r="BS12" s="21"/>
      <c r="BT12" s="21"/>
      <c r="BU12" s="24">
        <v>38.6</v>
      </c>
      <c r="BV12" s="21">
        <v>37.4</v>
      </c>
      <c r="BW12" s="21">
        <v>36.5</v>
      </c>
      <c r="BX12" s="21">
        <v>36.6</v>
      </c>
      <c r="BY12" s="21">
        <v>38.1</v>
      </c>
      <c r="BZ12" s="21">
        <v>36</v>
      </c>
      <c r="CA12" s="21">
        <v>37</v>
      </c>
      <c r="CB12" s="21">
        <v>37.4</v>
      </c>
      <c r="CC12" s="21"/>
      <c r="CD12" s="6"/>
      <c r="CE12" s="24" t="s">
        <v>329</v>
      </c>
      <c r="CF12" s="21" t="s">
        <v>276</v>
      </c>
      <c r="CG12" s="21"/>
      <c r="CH12" s="21" t="s">
        <v>276</v>
      </c>
      <c r="CI12" s="21" t="s">
        <v>276</v>
      </c>
      <c r="CJ12" s="21"/>
      <c r="CK12" s="21"/>
      <c r="CL12" s="24" t="s">
        <v>330</v>
      </c>
      <c r="CM12" s="21" t="s">
        <v>303</v>
      </c>
      <c r="CN12" s="21"/>
      <c r="CO12" s="21" t="s">
        <v>303</v>
      </c>
      <c r="CP12" s="21" t="s">
        <v>331</v>
      </c>
      <c r="CQ12" s="21"/>
      <c r="CR12" s="21"/>
      <c r="CS12" s="24">
        <v>2</v>
      </c>
      <c r="CT12" s="21">
        <v>3</v>
      </c>
      <c r="CU12" s="21"/>
      <c r="CV12" s="21">
        <v>2</v>
      </c>
      <c r="CW12" s="21">
        <v>2</v>
      </c>
      <c r="CX12" s="21"/>
      <c r="CY12" s="21"/>
      <c r="CZ12" s="24" t="s">
        <v>332</v>
      </c>
      <c r="DA12" s="21" t="s">
        <v>266</v>
      </c>
      <c r="DB12" s="21"/>
      <c r="DC12" s="21" t="s">
        <v>266</v>
      </c>
      <c r="DD12" s="21" t="s">
        <v>266</v>
      </c>
      <c r="DE12" s="21"/>
      <c r="DF12" s="21"/>
      <c r="DG12" s="24" t="s">
        <v>333</v>
      </c>
      <c r="DH12" s="21" t="s">
        <v>333</v>
      </c>
      <c r="DI12" s="21" t="s">
        <v>333</v>
      </c>
      <c r="DJ12" s="21" t="s">
        <v>333</v>
      </c>
      <c r="DK12" s="21" t="s">
        <v>333</v>
      </c>
      <c r="DL12" s="21" t="s">
        <v>333</v>
      </c>
      <c r="DM12" s="21"/>
      <c r="DN12" s="26">
        <v>8</v>
      </c>
      <c r="DO12" s="6"/>
      <c r="DP12" s="24">
        <v>90</v>
      </c>
      <c r="DQ12" s="21">
        <v>68</v>
      </c>
      <c r="DR12" s="21">
        <v>64</v>
      </c>
      <c r="DS12" s="21">
        <v>59.2</v>
      </c>
      <c r="DT12" s="21">
        <v>59</v>
      </c>
      <c r="DU12" s="21">
        <v>72.5</v>
      </c>
      <c r="DV12" s="21"/>
      <c r="DW12" s="24">
        <v>0.21</v>
      </c>
      <c r="DX12" s="21">
        <v>0.35</v>
      </c>
      <c r="DY12" s="21">
        <v>0.21</v>
      </c>
      <c r="DZ12" s="21">
        <v>0.35</v>
      </c>
      <c r="EA12" s="21">
        <v>0.35</v>
      </c>
      <c r="EB12" s="21">
        <v>0.21</v>
      </c>
      <c r="EC12" s="21"/>
      <c r="ED12" s="29">
        <f t="shared" ref="ED12:EI12" si="28">DP12/DW12</f>
        <v>428.57142857142861</v>
      </c>
      <c r="EE12" s="30">
        <f t="shared" si="28"/>
        <v>194.28571428571431</v>
      </c>
      <c r="EF12" s="30">
        <f t="shared" si="28"/>
        <v>304.76190476190476</v>
      </c>
      <c r="EG12" s="30">
        <f t="shared" si="28"/>
        <v>169.14285714285717</v>
      </c>
      <c r="EH12" s="30">
        <f t="shared" si="28"/>
        <v>168.57142857142858</v>
      </c>
      <c r="EI12" s="30">
        <f t="shared" si="28"/>
        <v>345.23809523809524</v>
      </c>
      <c r="EJ12" s="30"/>
      <c r="EK12" s="24">
        <v>1</v>
      </c>
      <c r="EL12" s="21">
        <v>1</v>
      </c>
      <c r="EM12" s="21">
        <v>1</v>
      </c>
      <c r="EN12" s="21">
        <v>1</v>
      </c>
      <c r="EO12" s="21">
        <v>1</v>
      </c>
      <c r="EP12" s="21">
        <v>1</v>
      </c>
      <c r="EQ12" s="21"/>
      <c r="ER12" s="24">
        <v>134</v>
      </c>
      <c r="ES12" s="21">
        <v>130</v>
      </c>
      <c r="ET12" s="21">
        <v>115</v>
      </c>
      <c r="EU12" s="21">
        <v>141</v>
      </c>
      <c r="EV12" s="21">
        <v>166</v>
      </c>
      <c r="EW12" s="21">
        <v>213</v>
      </c>
      <c r="EX12" s="21"/>
      <c r="EY12" s="24">
        <v>16</v>
      </c>
      <c r="EZ12" s="21">
        <v>12.8</v>
      </c>
      <c r="FA12" s="21">
        <v>13.8</v>
      </c>
      <c r="FB12" s="21">
        <v>11.9</v>
      </c>
      <c r="FC12" s="21">
        <v>10.5</v>
      </c>
      <c r="FD12" s="21">
        <v>11.2</v>
      </c>
      <c r="FE12" s="21"/>
      <c r="FF12" s="24">
        <v>15</v>
      </c>
      <c r="FG12" s="21">
        <v>15</v>
      </c>
      <c r="FH12" s="21">
        <v>15</v>
      </c>
      <c r="FI12" s="21">
        <v>15</v>
      </c>
      <c r="FJ12" s="21">
        <v>15</v>
      </c>
      <c r="FK12" s="21">
        <v>15</v>
      </c>
      <c r="FL12" s="21"/>
      <c r="FM12" s="24">
        <v>71</v>
      </c>
      <c r="FN12" s="21">
        <v>61</v>
      </c>
      <c r="FO12" s="21">
        <v>70</v>
      </c>
      <c r="FP12" s="21">
        <v>74</v>
      </c>
      <c r="FQ12" s="21">
        <v>75</v>
      </c>
      <c r="FR12" s="21">
        <v>70</v>
      </c>
      <c r="FS12" s="21"/>
      <c r="FT12" s="24" t="s">
        <v>311</v>
      </c>
      <c r="FU12" s="21" t="s">
        <v>311</v>
      </c>
      <c r="FV12" s="21" t="s">
        <v>322</v>
      </c>
      <c r="FW12" s="21" t="s">
        <v>334</v>
      </c>
      <c r="FX12" s="21" t="s">
        <v>335</v>
      </c>
      <c r="FY12" s="21" t="s">
        <v>311</v>
      </c>
      <c r="FZ12" s="21"/>
      <c r="GA12" s="24">
        <v>120</v>
      </c>
      <c r="GB12" s="21">
        <v>66</v>
      </c>
      <c r="GC12" s="21">
        <v>66</v>
      </c>
      <c r="GD12" s="21">
        <v>52</v>
      </c>
      <c r="GE12" s="21">
        <v>56</v>
      </c>
      <c r="GF12" s="21">
        <v>54</v>
      </c>
      <c r="GG12" s="21"/>
      <c r="GH12" s="24">
        <v>1040</v>
      </c>
      <c r="GI12" s="21">
        <v>1910</v>
      </c>
      <c r="GJ12" s="21">
        <v>2420</v>
      </c>
      <c r="GK12" s="21">
        <v>1240</v>
      </c>
      <c r="GL12" s="21">
        <v>1300</v>
      </c>
      <c r="GM12" s="21">
        <v>1240</v>
      </c>
      <c r="GN12" s="31"/>
      <c r="GO12" s="9"/>
      <c r="GP12" s="32">
        <v>12</v>
      </c>
      <c r="GQ12" s="21">
        <v>45</v>
      </c>
      <c r="GR12" s="24">
        <v>12</v>
      </c>
      <c r="GS12" s="21">
        <v>45</v>
      </c>
      <c r="GT12" s="24">
        <v>12</v>
      </c>
      <c r="GU12" s="21">
        <v>45</v>
      </c>
      <c r="GV12" s="24">
        <v>12</v>
      </c>
      <c r="GW12" s="21">
        <v>45</v>
      </c>
      <c r="GX12" s="24">
        <v>13</v>
      </c>
      <c r="GY12" s="21">
        <v>55</v>
      </c>
      <c r="GZ12" s="24">
        <v>11</v>
      </c>
      <c r="HA12" s="21">
        <v>45</v>
      </c>
      <c r="HB12" s="24"/>
      <c r="HC12" s="21"/>
      <c r="HD12" s="6"/>
      <c r="HE12" s="21"/>
      <c r="HF12" s="21"/>
      <c r="HG12" s="21"/>
      <c r="HH12" s="21"/>
      <c r="HI12" s="21"/>
      <c r="HJ12" s="21"/>
      <c r="HK12" s="21"/>
      <c r="HL12" s="21"/>
      <c r="HM12" s="21"/>
      <c r="HN12" s="21"/>
      <c r="HO12" s="21"/>
      <c r="HP12" s="21"/>
      <c r="HQ12" s="21"/>
      <c r="HR12" s="21"/>
      <c r="HS12" s="21"/>
      <c r="HT12" s="6"/>
      <c r="HU12" s="99">
        <f t="shared" si="10"/>
        <v>0</v>
      </c>
    </row>
    <row r="13" spans="1:249" ht="15.75" customHeight="1" x14ac:dyDescent="0.3">
      <c r="A13" s="3">
        <v>8</v>
      </c>
      <c r="B13" s="21" t="s">
        <v>269</v>
      </c>
      <c r="C13" s="21">
        <v>1</v>
      </c>
      <c r="D13" s="22">
        <v>41199</v>
      </c>
      <c r="E13" s="22">
        <v>41202</v>
      </c>
      <c r="F13" s="21">
        <f t="shared" si="0"/>
        <v>3</v>
      </c>
      <c r="G13" s="21"/>
      <c r="H13" s="21"/>
      <c r="I13" s="23">
        <v>27296</v>
      </c>
      <c r="J13" s="21">
        <v>38</v>
      </c>
      <c r="K13" s="21"/>
      <c r="L13" s="21"/>
      <c r="M13" s="21" t="s">
        <v>336</v>
      </c>
      <c r="N13" s="21">
        <v>52</v>
      </c>
      <c r="O13" s="21">
        <v>50.7</v>
      </c>
      <c r="P13" s="21">
        <v>14</v>
      </c>
      <c r="Q13" s="21" t="s">
        <v>243</v>
      </c>
      <c r="R13" s="21">
        <v>2</v>
      </c>
      <c r="S13" s="21">
        <v>14</v>
      </c>
      <c r="T13" s="21" t="s">
        <v>243</v>
      </c>
      <c r="U13" s="21">
        <v>2</v>
      </c>
      <c r="V13" s="21">
        <v>14</v>
      </c>
      <c r="W13" s="21">
        <v>10</v>
      </c>
      <c r="X13" s="21">
        <v>10</v>
      </c>
      <c r="Y13" s="6"/>
      <c r="Z13" s="24" t="s">
        <v>244</v>
      </c>
      <c r="AA13" s="21" t="s">
        <v>337</v>
      </c>
      <c r="AB13" s="25"/>
      <c r="AC13" s="25"/>
      <c r="AD13" s="21" t="s">
        <v>246</v>
      </c>
      <c r="AE13" s="21" t="s">
        <v>247</v>
      </c>
      <c r="AF13" s="21" t="s">
        <v>246</v>
      </c>
      <c r="AG13" s="21" t="s">
        <v>248</v>
      </c>
      <c r="AH13" s="21" t="s">
        <v>246</v>
      </c>
      <c r="AI13" s="21" t="s">
        <v>249</v>
      </c>
      <c r="AJ13" s="21" t="s">
        <v>246</v>
      </c>
      <c r="AK13" s="21" t="s">
        <v>246</v>
      </c>
      <c r="AL13" s="21">
        <v>10.67</v>
      </c>
      <c r="AM13" s="6"/>
      <c r="AN13" s="26" t="s">
        <v>250</v>
      </c>
      <c r="AO13" s="26" t="s">
        <v>274</v>
      </c>
      <c r="AP13" s="26" t="s">
        <v>1911</v>
      </c>
      <c r="AQ13" s="26" t="s">
        <v>1902</v>
      </c>
      <c r="AR13" s="26" t="s">
        <v>1905</v>
      </c>
      <c r="AS13" s="27">
        <v>10.62</v>
      </c>
      <c r="AT13" s="21">
        <v>24.3</v>
      </c>
      <c r="AU13" s="21">
        <v>17.8</v>
      </c>
      <c r="AV13" s="21">
        <v>15.63</v>
      </c>
      <c r="AW13" s="21">
        <v>10.58</v>
      </c>
      <c r="AX13" s="21">
        <v>6.24</v>
      </c>
      <c r="AY13" s="21">
        <v>3.38</v>
      </c>
      <c r="AZ13" s="21">
        <v>2.12</v>
      </c>
      <c r="BA13" s="21">
        <v>1.46</v>
      </c>
      <c r="BB13" s="28">
        <f t="shared" ref="BB13:BD13" si="29">((AT13/AS13)*100)-100</f>
        <v>128.81355932203391</v>
      </c>
      <c r="BC13" s="28">
        <f t="shared" si="29"/>
        <v>-26.748971193415642</v>
      </c>
      <c r="BD13" s="28">
        <f t="shared" si="29"/>
        <v>-12.191011235955045</v>
      </c>
      <c r="BE13" s="28">
        <f t="shared" si="2"/>
        <v>67.608286252354077</v>
      </c>
      <c r="BF13" s="28">
        <f t="shared" si="3"/>
        <v>47.175141242937855</v>
      </c>
      <c r="BG13" s="28">
        <f t="shared" si="4"/>
        <v>-35.679012345679013</v>
      </c>
      <c r="BH13" s="3">
        <f t="shared" ref="BH13:BJ13" si="30">AT13-AS13</f>
        <v>13.680000000000001</v>
      </c>
      <c r="BI13" s="3">
        <f t="shared" si="30"/>
        <v>-6.5</v>
      </c>
      <c r="BJ13" s="3">
        <f t="shared" si="30"/>
        <v>-2.17</v>
      </c>
      <c r="BK13" s="3">
        <f t="shared" si="6"/>
        <v>7.1800000000000015</v>
      </c>
      <c r="BL13" s="3">
        <f t="shared" si="7"/>
        <v>5.0100000000000016</v>
      </c>
      <c r="BM13" s="3">
        <f t="shared" si="8"/>
        <v>-8.67</v>
      </c>
      <c r="BN13" s="24"/>
      <c r="BO13" s="21">
        <v>354.6</v>
      </c>
      <c r="BP13" s="21"/>
      <c r="BQ13" s="21"/>
      <c r="BR13" s="21"/>
      <c r="BS13" s="21"/>
      <c r="BT13" s="21"/>
      <c r="BU13" s="24">
        <v>37</v>
      </c>
      <c r="BV13" s="21">
        <v>37</v>
      </c>
      <c r="BW13" s="21">
        <v>37.6</v>
      </c>
      <c r="BX13" s="21">
        <v>38</v>
      </c>
      <c r="BY13" s="21">
        <v>38</v>
      </c>
      <c r="BZ13" s="21">
        <v>36</v>
      </c>
      <c r="CA13" s="21">
        <v>37.9</v>
      </c>
      <c r="CB13" s="21">
        <v>37</v>
      </c>
      <c r="CC13" s="21">
        <v>37</v>
      </c>
      <c r="CD13" s="6"/>
      <c r="CE13" s="24" t="s">
        <v>338</v>
      </c>
      <c r="CF13" s="21"/>
      <c r="CG13" s="21"/>
      <c r="CH13" s="21"/>
      <c r="CI13" s="21" t="s">
        <v>339</v>
      </c>
      <c r="CJ13" s="21"/>
      <c r="CK13" s="21"/>
      <c r="CL13" s="24" t="s">
        <v>340</v>
      </c>
      <c r="CM13" s="21"/>
      <c r="CN13" s="21"/>
      <c r="CO13" s="21"/>
      <c r="CP13" s="21" t="s">
        <v>331</v>
      </c>
      <c r="CQ13" s="21"/>
      <c r="CR13" s="21"/>
      <c r="CS13" s="24">
        <v>2</v>
      </c>
      <c r="CT13" s="21"/>
      <c r="CU13" s="21"/>
      <c r="CV13" s="21"/>
      <c r="CW13" s="21">
        <v>6</v>
      </c>
      <c r="CX13" s="21"/>
      <c r="CY13" s="21"/>
      <c r="CZ13" s="24" t="s">
        <v>341</v>
      </c>
      <c r="DA13" s="21"/>
      <c r="DB13" s="21"/>
      <c r="DC13" s="21"/>
      <c r="DD13" s="21" t="s">
        <v>266</v>
      </c>
      <c r="DE13" s="21"/>
      <c r="DF13" s="21"/>
      <c r="DG13" s="24" t="s">
        <v>256</v>
      </c>
      <c r="DH13" s="21" t="s">
        <v>256</v>
      </c>
      <c r="DI13" s="21" t="s">
        <v>256</v>
      </c>
      <c r="DJ13" s="21" t="s">
        <v>342</v>
      </c>
      <c r="DK13" s="21" t="s">
        <v>343</v>
      </c>
      <c r="DL13" s="21" t="s">
        <v>344</v>
      </c>
      <c r="DM13" s="21" t="s">
        <v>344</v>
      </c>
      <c r="DN13" s="26">
        <v>8</v>
      </c>
      <c r="DO13" s="6"/>
      <c r="DP13" s="24">
        <v>64</v>
      </c>
      <c r="DQ13" s="21">
        <v>70.8</v>
      </c>
      <c r="DR13" s="21">
        <v>69.2</v>
      </c>
      <c r="DS13" s="21">
        <v>97.2</v>
      </c>
      <c r="DT13" s="21">
        <v>125.7</v>
      </c>
      <c r="DU13" s="21">
        <v>109.2</v>
      </c>
      <c r="DV13" s="21">
        <v>83.2</v>
      </c>
      <c r="DW13" s="24">
        <v>0.6</v>
      </c>
      <c r="DX13" s="21">
        <v>0.8</v>
      </c>
      <c r="DY13" s="21">
        <v>0.65</v>
      </c>
      <c r="DZ13" s="21">
        <v>0.55000000000000004</v>
      </c>
      <c r="EA13" s="21">
        <v>0.8</v>
      </c>
      <c r="EB13" s="21">
        <v>0.8</v>
      </c>
      <c r="EC13" s="21">
        <v>0.7</v>
      </c>
      <c r="ED13" s="29">
        <f t="shared" ref="ED13:EJ13" si="31">DP13/DW13</f>
        <v>106.66666666666667</v>
      </c>
      <c r="EE13" s="30">
        <f t="shared" si="31"/>
        <v>88.499999999999986</v>
      </c>
      <c r="EF13" s="30">
        <f t="shared" si="31"/>
        <v>106.46153846153847</v>
      </c>
      <c r="EG13" s="30">
        <f t="shared" si="31"/>
        <v>176.72727272727272</v>
      </c>
      <c r="EH13" s="30">
        <f t="shared" si="31"/>
        <v>157.125</v>
      </c>
      <c r="EI13" s="30">
        <f t="shared" si="31"/>
        <v>136.5</v>
      </c>
      <c r="EJ13" s="30">
        <f t="shared" si="31"/>
        <v>118.85714285714288</v>
      </c>
      <c r="EK13" s="24">
        <v>1</v>
      </c>
      <c r="EL13" s="21">
        <v>1</v>
      </c>
      <c r="EM13" s="21">
        <v>1</v>
      </c>
      <c r="EN13" s="21">
        <v>1</v>
      </c>
      <c r="EO13" s="21">
        <v>1</v>
      </c>
      <c r="EP13" s="21">
        <v>1</v>
      </c>
      <c r="EQ13" s="21">
        <v>1</v>
      </c>
      <c r="ER13" s="24">
        <v>197</v>
      </c>
      <c r="ES13" s="21">
        <v>192</v>
      </c>
      <c r="ET13" s="21">
        <v>160</v>
      </c>
      <c r="EU13" s="21">
        <v>155</v>
      </c>
      <c r="EV13" s="21">
        <v>172</v>
      </c>
      <c r="EW13" s="21">
        <v>227</v>
      </c>
      <c r="EX13" s="21">
        <v>288</v>
      </c>
      <c r="EY13" s="24">
        <v>16</v>
      </c>
      <c r="EZ13" s="21">
        <v>17.2</v>
      </c>
      <c r="FA13" s="21">
        <v>10.4</v>
      </c>
      <c r="FB13" s="21">
        <v>8</v>
      </c>
      <c r="FC13" s="21">
        <v>7.6</v>
      </c>
      <c r="FD13" s="21">
        <v>6.1</v>
      </c>
      <c r="FE13" s="21">
        <v>6</v>
      </c>
      <c r="FF13" s="24">
        <v>5</v>
      </c>
      <c r="FG13" s="21">
        <v>3</v>
      </c>
      <c r="FH13" s="21">
        <v>3</v>
      </c>
      <c r="FI13" s="21">
        <v>3</v>
      </c>
      <c r="FJ13" s="21">
        <v>3</v>
      </c>
      <c r="FK13" s="21">
        <v>3</v>
      </c>
      <c r="FL13" s="21">
        <v>3</v>
      </c>
      <c r="FM13" s="24">
        <v>92</v>
      </c>
      <c r="FN13" s="21">
        <v>79</v>
      </c>
      <c r="FO13" s="21">
        <v>96</v>
      </c>
      <c r="FP13" s="21">
        <v>72</v>
      </c>
      <c r="FQ13" s="21">
        <v>76</v>
      </c>
      <c r="FR13" s="21">
        <v>89</v>
      </c>
      <c r="FS13" s="21">
        <v>76</v>
      </c>
      <c r="FT13" s="24">
        <v>0</v>
      </c>
      <c r="FU13" s="21" t="s">
        <v>295</v>
      </c>
      <c r="FV13" s="21" t="s">
        <v>310</v>
      </c>
      <c r="FW13" s="21" t="s">
        <v>334</v>
      </c>
      <c r="FX13" s="21" t="s">
        <v>334</v>
      </c>
      <c r="FY13" s="21" t="s">
        <v>345</v>
      </c>
      <c r="FZ13" s="21" t="s">
        <v>346</v>
      </c>
      <c r="GA13" s="24">
        <v>81</v>
      </c>
      <c r="GB13" s="21">
        <v>132</v>
      </c>
      <c r="GC13" s="21">
        <v>117</v>
      </c>
      <c r="GD13" s="21">
        <v>108</v>
      </c>
      <c r="GE13" s="21">
        <v>96</v>
      </c>
      <c r="GF13" s="21">
        <v>86</v>
      </c>
      <c r="GG13" s="21">
        <v>71</v>
      </c>
      <c r="GH13" s="24">
        <v>3520</v>
      </c>
      <c r="GI13" s="21">
        <v>2900</v>
      </c>
      <c r="GJ13" s="21">
        <v>1290</v>
      </c>
      <c r="GK13" s="21">
        <v>1350</v>
      </c>
      <c r="GL13" s="21">
        <v>2080</v>
      </c>
      <c r="GM13" s="21">
        <v>3695</v>
      </c>
      <c r="GN13" s="31">
        <v>2465</v>
      </c>
      <c r="GO13" s="9"/>
      <c r="GP13" s="32">
        <v>15</v>
      </c>
      <c r="GQ13" s="21">
        <v>80</v>
      </c>
      <c r="GR13" s="24">
        <v>16</v>
      </c>
      <c r="GS13" s="21">
        <v>90</v>
      </c>
      <c r="GT13" s="24">
        <v>15</v>
      </c>
      <c r="GU13" s="21">
        <v>80</v>
      </c>
      <c r="GV13" s="24">
        <v>15</v>
      </c>
      <c r="GW13" s="21">
        <v>80</v>
      </c>
      <c r="GX13" s="24">
        <v>15</v>
      </c>
      <c r="GY13" s="21">
        <v>80</v>
      </c>
      <c r="GZ13" s="24">
        <v>15</v>
      </c>
      <c r="HA13" s="21">
        <v>80</v>
      </c>
      <c r="HB13" s="24">
        <v>15</v>
      </c>
      <c r="HC13" s="21">
        <v>80</v>
      </c>
      <c r="HD13" s="6"/>
      <c r="HE13" s="21"/>
      <c r="HF13" s="21"/>
      <c r="HG13" s="21"/>
      <c r="HH13" s="21"/>
      <c r="HI13" s="21"/>
      <c r="HJ13" s="21"/>
      <c r="HK13" s="21"/>
      <c r="HL13" s="21"/>
      <c r="HM13" s="21"/>
      <c r="HN13" s="21"/>
      <c r="HO13" s="21"/>
      <c r="HP13" s="21"/>
      <c r="HQ13" s="21"/>
      <c r="HR13" s="21"/>
      <c r="HS13" s="21"/>
      <c r="HT13" s="6"/>
      <c r="HU13" s="99">
        <f t="shared" si="10"/>
        <v>-1</v>
      </c>
    </row>
    <row r="14" spans="1:249" ht="15.75" customHeight="1" x14ac:dyDescent="0.3">
      <c r="A14" s="3">
        <v>9</v>
      </c>
      <c r="B14" s="21" t="s">
        <v>269</v>
      </c>
      <c r="C14" s="21">
        <v>2</v>
      </c>
      <c r="D14" s="22">
        <v>41201</v>
      </c>
      <c r="E14" s="22">
        <v>41207</v>
      </c>
      <c r="F14" s="21">
        <f t="shared" si="0"/>
        <v>6</v>
      </c>
      <c r="G14" s="21"/>
      <c r="H14" s="21" t="s">
        <v>347</v>
      </c>
      <c r="I14" s="23">
        <v>20000</v>
      </c>
      <c r="J14" s="21">
        <v>58</v>
      </c>
      <c r="K14" s="21"/>
      <c r="L14" s="21"/>
      <c r="M14" s="21" t="s">
        <v>348</v>
      </c>
      <c r="N14" s="21">
        <v>29</v>
      </c>
      <c r="O14" s="21">
        <v>9</v>
      </c>
      <c r="P14" s="21">
        <v>11</v>
      </c>
      <c r="Q14" s="21" t="s">
        <v>349</v>
      </c>
      <c r="R14" s="21">
        <v>1</v>
      </c>
      <c r="S14" s="21">
        <v>11</v>
      </c>
      <c r="T14" s="21" t="s">
        <v>349</v>
      </c>
      <c r="U14" s="21">
        <v>1</v>
      </c>
      <c r="V14" s="21">
        <v>6</v>
      </c>
      <c r="W14" s="21">
        <v>1</v>
      </c>
      <c r="X14" s="21">
        <v>1</v>
      </c>
      <c r="Y14" s="6"/>
      <c r="Z14" s="24" t="s">
        <v>244</v>
      </c>
      <c r="AA14" s="21" t="s">
        <v>337</v>
      </c>
      <c r="AB14" s="25"/>
      <c r="AC14" s="25"/>
      <c r="AD14" s="21" t="s">
        <v>246</v>
      </c>
      <c r="AE14" s="21" t="s">
        <v>247</v>
      </c>
      <c r="AF14" s="21" t="s">
        <v>246</v>
      </c>
      <c r="AG14" s="21" t="s">
        <v>248</v>
      </c>
      <c r="AH14" s="21" t="s">
        <v>246</v>
      </c>
      <c r="AI14" s="21" t="s">
        <v>249</v>
      </c>
      <c r="AJ14" s="21" t="s">
        <v>246</v>
      </c>
      <c r="AK14" s="21" t="s">
        <v>249</v>
      </c>
      <c r="AL14" s="21">
        <v>0.15</v>
      </c>
      <c r="AM14" s="6"/>
      <c r="AN14" s="26" t="s">
        <v>350</v>
      </c>
      <c r="AO14" s="26"/>
      <c r="AP14" s="26"/>
      <c r="AQ14" s="26" t="s">
        <v>1904</v>
      </c>
      <c r="AR14" s="3"/>
      <c r="AS14" s="27">
        <v>0.15</v>
      </c>
      <c r="AT14" s="21">
        <v>0.19</v>
      </c>
      <c r="AU14" s="21">
        <v>0.2</v>
      </c>
      <c r="AV14" s="21">
        <v>0.14000000000000001</v>
      </c>
      <c r="AW14" s="21">
        <v>0.1</v>
      </c>
      <c r="AX14" s="21">
        <v>0.08</v>
      </c>
      <c r="AY14" s="21"/>
      <c r="AZ14" s="21"/>
      <c r="BA14" s="21"/>
      <c r="BB14" s="28">
        <f t="shared" ref="BB14:BD14" si="32">((AT14/AS14)*100)-100</f>
        <v>26.666666666666686</v>
      </c>
      <c r="BC14" s="28">
        <f t="shared" si="32"/>
        <v>5.2631578947368354</v>
      </c>
      <c r="BD14" s="28">
        <f t="shared" si="32"/>
        <v>-30</v>
      </c>
      <c r="BE14" s="28">
        <f t="shared" si="2"/>
        <v>33.333333333333343</v>
      </c>
      <c r="BF14" s="28">
        <f t="shared" si="3"/>
        <v>-6.6666666666666572</v>
      </c>
      <c r="BG14" s="28">
        <f t="shared" si="4"/>
        <v>-26.315789473684205</v>
      </c>
      <c r="BH14" s="3">
        <f t="shared" ref="BH14:BJ14" si="33">AT14-AS14</f>
        <v>4.0000000000000008E-2</v>
      </c>
      <c r="BI14" s="3">
        <f t="shared" si="33"/>
        <v>1.0000000000000009E-2</v>
      </c>
      <c r="BJ14" s="3">
        <f t="shared" si="33"/>
        <v>-0.06</v>
      </c>
      <c r="BK14" s="3">
        <f t="shared" si="6"/>
        <v>5.0000000000000017E-2</v>
      </c>
      <c r="BL14" s="3">
        <f t="shared" si="7"/>
        <v>-9.9999999999999811E-3</v>
      </c>
      <c r="BM14" s="3">
        <f t="shared" si="8"/>
        <v>-4.9999999999999989E-2</v>
      </c>
      <c r="BN14" s="24"/>
      <c r="BO14" s="21"/>
      <c r="BP14" s="21"/>
      <c r="BQ14" s="21"/>
      <c r="BR14" s="21"/>
      <c r="BS14" s="21"/>
      <c r="BT14" s="21"/>
      <c r="BU14" s="24">
        <v>38.4</v>
      </c>
      <c r="BV14" s="21">
        <v>36.9</v>
      </c>
      <c r="BW14" s="21">
        <v>36.6</v>
      </c>
      <c r="BX14" s="21">
        <v>36.6</v>
      </c>
      <c r="BY14" s="21">
        <v>36.4</v>
      </c>
      <c r="BZ14" s="21">
        <v>36.1</v>
      </c>
      <c r="CA14" s="21"/>
      <c r="CB14" s="21"/>
      <c r="CC14" s="21"/>
      <c r="CD14" s="6"/>
      <c r="CE14" s="24" t="s">
        <v>351</v>
      </c>
      <c r="CF14" s="21"/>
      <c r="CG14" s="21"/>
      <c r="CH14" s="21"/>
      <c r="CI14" s="21"/>
      <c r="CJ14" s="21"/>
      <c r="CK14" s="21"/>
      <c r="CL14" s="24" t="s">
        <v>330</v>
      </c>
      <c r="CM14" s="21"/>
      <c r="CN14" s="21"/>
      <c r="CO14" s="21"/>
      <c r="CP14" s="21"/>
      <c r="CQ14" s="21"/>
      <c r="CR14" s="21"/>
      <c r="CS14" s="24">
        <v>3</v>
      </c>
      <c r="CT14" s="21"/>
      <c r="CU14" s="21"/>
      <c r="CV14" s="21"/>
      <c r="CW14" s="21"/>
      <c r="CX14" s="21"/>
      <c r="CY14" s="21"/>
      <c r="CZ14" s="24" t="s">
        <v>352</v>
      </c>
      <c r="DA14" s="21"/>
      <c r="DB14" s="21"/>
      <c r="DC14" s="21"/>
      <c r="DD14" s="21"/>
      <c r="DE14" s="21"/>
      <c r="DF14" s="21"/>
      <c r="DG14" s="24" t="s">
        <v>352</v>
      </c>
      <c r="DH14" s="21" t="s">
        <v>352</v>
      </c>
      <c r="DI14" s="21" t="s">
        <v>352</v>
      </c>
      <c r="DJ14" s="21" t="s">
        <v>352</v>
      </c>
      <c r="DK14" s="21"/>
      <c r="DL14" s="21"/>
      <c r="DM14" s="21"/>
      <c r="DN14" s="26">
        <v>8</v>
      </c>
      <c r="DO14" s="6"/>
      <c r="DP14" s="24">
        <v>154.5</v>
      </c>
      <c r="DQ14" s="21">
        <v>154</v>
      </c>
      <c r="DR14" s="21">
        <v>154</v>
      </c>
      <c r="DS14" s="21">
        <v>154</v>
      </c>
      <c r="DT14" s="21"/>
      <c r="DU14" s="21"/>
      <c r="DV14" s="21"/>
      <c r="DW14" s="24">
        <v>0.21</v>
      </c>
      <c r="DX14" s="21">
        <v>0.4</v>
      </c>
      <c r="DY14" s="21">
        <v>0.35</v>
      </c>
      <c r="DZ14" s="21">
        <v>0.35</v>
      </c>
      <c r="EA14" s="21"/>
      <c r="EB14" s="21"/>
      <c r="EC14" s="21"/>
      <c r="ED14" s="29">
        <f t="shared" ref="ED14:EG14" si="34">DP14/DW14</f>
        <v>735.71428571428578</v>
      </c>
      <c r="EE14" s="30">
        <f t="shared" si="34"/>
        <v>385</v>
      </c>
      <c r="EF14" s="30">
        <f t="shared" si="34"/>
        <v>440</v>
      </c>
      <c r="EG14" s="30">
        <f t="shared" si="34"/>
        <v>440</v>
      </c>
      <c r="EH14" s="30"/>
      <c r="EI14" s="30"/>
      <c r="EJ14" s="30"/>
      <c r="EK14" s="24">
        <v>1</v>
      </c>
      <c r="EL14" s="21">
        <v>1</v>
      </c>
      <c r="EM14" s="21">
        <v>1</v>
      </c>
      <c r="EN14" s="21">
        <v>1</v>
      </c>
      <c r="EO14" s="21"/>
      <c r="EP14" s="21"/>
      <c r="EQ14" s="21"/>
      <c r="ER14" s="24">
        <v>376</v>
      </c>
      <c r="ES14" s="21">
        <v>387</v>
      </c>
      <c r="ET14" s="21">
        <v>465</v>
      </c>
      <c r="EU14" s="21">
        <v>553</v>
      </c>
      <c r="EV14" s="21"/>
      <c r="EW14" s="21"/>
      <c r="EX14" s="21"/>
      <c r="EY14" s="24">
        <v>6.7</v>
      </c>
      <c r="EZ14" s="21">
        <v>6.7</v>
      </c>
      <c r="FA14" s="21">
        <v>6.7</v>
      </c>
      <c r="FB14" s="21">
        <v>6.7</v>
      </c>
      <c r="FC14" s="21"/>
      <c r="FD14" s="21"/>
      <c r="FE14" s="21"/>
      <c r="FF14" s="24">
        <v>15</v>
      </c>
      <c r="FG14" s="21">
        <v>14</v>
      </c>
      <c r="FH14" s="21">
        <v>15</v>
      </c>
      <c r="FI14" s="21">
        <v>15</v>
      </c>
      <c r="FJ14" s="21"/>
      <c r="FK14" s="21"/>
      <c r="FL14" s="21"/>
      <c r="FM14" s="24">
        <v>97</v>
      </c>
      <c r="FN14" s="21">
        <v>89</v>
      </c>
      <c r="FO14" s="21">
        <v>95</v>
      </c>
      <c r="FP14" s="21">
        <v>109</v>
      </c>
      <c r="FQ14" s="21"/>
      <c r="FR14" s="21"/>
      <c r="FS14" s="21"/>
      <c r="FT14" s="24" t="s">
        <v>310</v>
      </c>
      <c r="FU14" s="21">
        <v>0</v>
      </c>
      <c r="FV14" s="21">
        <v>0</v>
      </c>
      <c r="FW14" s="21">
        <v>0</v>
      </c>
      <c r="FX14" s="21"/>
      <c r="FY14" s="21"/>
      <c r="FZ14" s="21"/>
      <c r="GA14" s="24">
        <v>21</v>
      </c>
      <c r="GB14" s="21">
        <v>22</v>
      </c>
      <c r="GC14" s="21">
        <v>23</v>
      </c>
      <c r="GD14" s="21">
        <v>24</v>
      </c>
      <c r="GE14" s="21"/>
      <c r="GF14" s="21"/>
      <c r="GG14" s="21"/>
      <c r="GH14" s="24">
        <v>1950</v>
      </c>
      <c r="GI14" s="21">
        <v>1960</v>
      </c>
      <c r="GJ14" s="21">
        <v>2320</v>
      </c>
      <c r="GK14" s="21">
        <v>2465</v>
      </c>
      <c r="GL14" s="21"/>
      <c r="GM14" s="21"/>
      <c r="GN14" s="31"/>
      <c r="GO14" s="9"/>
      <c r="GP14" s="32">
        <v>11</v>
      </c>
      <c r="GQ14" s="21">
        <v>45</v>
      </c>
      <c r="GR14" s="24">
        <v>10</v>
      </c>
      <c r="GS14" s="21">
        <v>45</v>
      </c>
      <c r="GT14" s="24">
        <v>8</v>
      </c>
      <c r="GU14" s="21">
        <v>18</v>
      </c>
      <c r="GV14" s="24">
        <v>8</v>
      </c>
      <c r="GW14" s="21">
        <v>18</v>
      </c>
      <c r="GX14" s="24"/>
      <c r="GY14" s="21"/>
      <c r="GZ14" s="24"/>
      <c r="HA14" s="21"/>
      <c r="HB14" s="24"/>
      <c r="HC14" s="21"/>
      <c r="HD14" s="6"/>
      <c r="HE14" s="21"/>
      <c r="HF14" s="21"/>
      <c r="HG14" s="21"/>
      <c r="HH14" s="21"/>
      <c r="HI14" s="21"/>
      <c r="HJ14" s="21"/>
      <c r="HK14" s="21"/>
      <c r="HL14" s="21"/>
      <c r="HM14" s="21"/>
      <c r="HN14" s="21"/>
      <c r="HO14" s="21"/>
      <c r="HP14" s="21"/>
      <c r="HQ14" s="21"/>
      <c r="HR14" s="21"/>
      <c r="HS14" s="21"/>
      <c r="HT14" s="6"/>
      <c r="HU14" s="99">
        <f t="shared" si="10"/>
        <v>1</v>
      </c>
    </row>
    <row r="15" spans="1:249" ht="15.75" customHeight="1" x14ac:dyDescent="0.3">
      <c r="A15" s="3">
        <v>10</v>
      </c>
      <c r="B15" s="21" t="s">
        <v>239</v>
      </c>
      <c r="C15" s="21">
        <v>2</v>
      </c>
      <c r="D15" s="22">
        <v>41210</v>
      </c>
      <c r="E15" s="22">
        <v>41211</v>
      </c>
      <c r="F15" s="21">
        <f t="shared" si="0"/>
        <v>1</v>
      </c>
      <c r="G15" s="21" t="s">
        <v>240</v>
      </c>
      <c r="H15" s="21"/>
      <c r="I15" s="23">
        <v>31789</v>
      </c>
      <c r="J15" s="21">
        <v>25</v>
      </c>
      <c r="K15" s="21"/>
      <c r="L15" s="21"/>
      <c r="M15" s="21" t="s">
        <v>353</v>
      </c>
      <c r="N15" s="21">
        <v>39</v>
      </c>
      <c r="O15" s="21">
        <v>23</v>
      </c>
      <c r="P15" s="21">
        <v>13</v>
      </c>
      <c r="Q15" s="21" t="s">
        <v>354</v>
      </c>
      <c r="R15" s="21">
        <v>1</v>
      </c>
      <c r="S15" s="21">
        <v>19</v>
      </c>
      <c r="T15" s="21" t="s">
        <v>272</v>
      </c>
      <c r="U15" s="21">
        <v>1</v>
      </c>
      <c r="V15" s="21">
        <v>6</v>
      </c>
      <c r="W15" s="21">
        <v>5</v>
      </c>
      <c r="X15" s="21">
        <v>5</v>
      </c>
      <c r="Y15" s="6"/>
      <c r="Z15" s="24" t="s">
        <v>298</v>
      </c>
      <c r="AA15" s="21" t="s">
        <v>355</v>
      </c>
      <c r="AB15" s="25"/>
      <c r="AC15" s="25"/>
      <c r="AD15" s="21" t="s">
        <v>249</v>
      </c>
      <c r="AE15" s="21"/>
      <c r="AF15" s="21" t="s">
        <v>249</v>
      </c>
      <c r="AG15" s="21"/>
      <c r="AH15" s="21" t="s">
        <v>246</v>
      </c>
      <c r="AI15" s="21" t="s">
        <v>249</v>
      </c>
      <c r="AJ15" s="21" t="s">
        <v>249</v>
      </c>
      <c r="AK15" s="21" t="s">
        <v>246</v>
      </c>
      <c r="AL15" s="21">
        <v>0.84</v>
      </c>
      <c r="AM15" s="6"/>
      <c r="AN15" s="26" t="s">
        <v>250</v>
      </c>
      <c r="AO15" s="26" t="s">
        <v>251</v>
      </c>
      <c r="AP15" s="26"/>
      <c r="AQ15" s="26" t="s">
        <v>1902</v>
      </c>
      <c r="AR15" s="26" t="s">
        <v>299</v>
      </c>
      <c r="AS15" s="27">
        <v>0.84</v>
      </c>
      <c r="AT15" s="21">
        <v>0.67</v>
      </c>
      <c r="AU15" s="21">
        <v>0.62</v>
      </c>
      <c r="AV15" s="21">
        <v>0.53</v>
      </c>
      <c r="AW15" s="21">
        <v>0.27</v>
      </c>
      <c r="AX15" s="21">
        <v>0.22</v>
      </c>
      <c r="AY15" s="21">
        <v>0.15</v>
      </c>
      <c r="AZ15" s="21">
        <v>0.1</v>
      </c>
      <c r="BA15" s="21">
        <v>0.09</v>
      </c>
      <c r="BB15" s="28">
        <f t="shared" ref="BB15:BD15" si="35">((AT15/AS15)*100)-100</f>
        <v>-20.238095238095227</v>
      </c>
      <c r="BC15" s="28">
        <f t="shared" si="35"/>
        <v>-7.4626865671641838</v>
      </c>
      <c r="BD15" s="28">
        <f t="shared" si="35"/>
        <v>-14.516129032258064</v>
      </c>
      <c r="BE15" s="28">
        <f t="shared" si="2"/>
        <v>-26.19047619047619</v>
      </c>
      <c r="BF15" s="28">
        <f t="shared" si="3"/>
        <v>-36.904761904761898</v>
      </c>
      <c r="BG15" s="28">
        <f t="shared" si="4"/>
        <v>-20.895522388059703</v>
      </c>
      <c r="BH15" s="3">
        <f t="shared" ref="BH15:BJ15" si="36">AT15-AS15</f>
        <v>-0.16999999999999993</v>
      </c>
      <c r="BI15" s="3">
        <f t="shared" si="36"/>
        <v>-5.0000000000000044E-2</v>
      </c>
      <c r="BJ15" s="3">
        <f t="shared" si="36"/>
        <v>-8.9999999999999969E-2</v>
      </c>
      <c r="BK15" s="3">
        <f t="shared" si="6"/>
        <v>-0.21999999999999997</v>
      </c>
      <c r="BL15" s="3">
        <f t="shared" si="7"/>
        <v>-0.30999999999999994</v>
      </c>
      <c r="BM15" s="3">
        <f t="shared" si="8"/>
        <v>-0.14000000000000001</v>
      </c>
      <c r="BN15" s="24">
        <v>323.5</v>
      </c>
      <c r="BO15" s="21">
        <v>170.5</v>
      </c>
      <c r="BP15" s="21">
        <v>172.4</v>
      </c>
      <c r="BQ15" s="21">
        <v>168</v>
      </c>
      <c r="BR15" s="21">
        <v>116.1</v>
      </c>
      <c r="BS15" s="21">
        <v>67</v>
      </c>
      <c r="BT15" s="21">
        <v>61.5</v>
      </c>
      <c r="BU15" s="24">
        <v>35</v>
      </c>
      <c r="BV15" s="21">
        <v>36.1</v>
      </c>
      <c r="BW15" s="21">
        <v>36</v>
      </c>
      <c r="BX15" s="21">
        <v>36</v>
      </c>
      <c r="BY15" s="21">
        <v>37</v>
      </c>
      <c r="BZ15" s="21">
        <v>36</v>
      </c>
      <c r="CA15" s="21">
        <v>37.5</v>
      </c>
      <c r="CB15" s="21">
        <v>37</v>
      </c>
      <c r="CC15" s="21">
        <v>36</v>
      </c>
      <c r="CD15" s="6"/>
      <c r="CE15" s="24" t="s">
        <v>356</v>
      </c>
      <c r="CF15" s="21" t="s">
        <v>357</v>
      </c>
      <c r="CG15" s="21" t="s">
        <v>358</v>
      </c>
      <c r="CH15" s="21"/>
      <c r="CI15" s="21"/>
      <c r="CJ15" s="21"/>
      <c r="CK15" s="21"/>
      <c r="CL15" s="24" t="s">
        <v>359</v>
      </c>
      <c r="CM15" s="21" t="s">
        <v>360</v>
      </c>
      <c r="CN15" s="21" t="s">
        <v>361</v>
      </c>
      <c r="CO15" s="21"/>
      <c r="CP15" s="21"/>
      <c r="CQ15" s="21"/>
      <c r="CR15" s="21"/>
      <c r="CS15" s="24">
        <v>7</v>
      </c>
      <c r="CT15" s="21">
        <v>2</v>
      </c>
      <c r="CU15" s="21">
        <v>15</v>
      </c>
      <c r="CV15" s="21"/>
      <c r="CW15" s="21"/>
      <c r="CX15" s="21"/>
      <c r="CY15" s="21"/>
      <c r="CZ15" s="24" t="s">
        <v>362</v>
      </c>
      <c r="DA15" s="21" t="s">
        <v>363</v>
      </c>
      <c r="DB15" s="21"/>
      <c r="DC15" s="21"/>
      <c r="DD15" s="21"/>
      <c r="DE15" s="21"/>
      <c r="DF15" s="21"/>
      <c r="DG15" s="24" t="s">
        <v>364</v>
      </c>
      <c r="DH15" s="21" t="s">
        <v>364</v>
      </c>
      <c r="DI15" s="21" t="s">
        <v>365</v>
      </c>
      <c r="DJ15" s="21" t="s">
        <v>366</v>
      </c>
      <c r="DK15" s="21" t="s">
        <v>366</v>
      </c>
      <c r="DL15" s="21" t="s">
        <v>366</v>
      </c>
      <c r="DM15" s="21" t="s">
        <v>366</v>
      </c>
      <c r="DN15" s="26">
        <v>8</v>
      </c>
      <c r="DO15" s="6"/>
      <c r="DP15" s="24">
        <v>854</v>
      </c>
      <c r="DQ15" s="21">
        <v>99</v>
      </c>
      <c r="DR15" s="21">
        <v>265</v>
      </c>
      <c r="DS15" s="21">
        <v>177.1</v>
      </c>
      <c r="DT15" s="21">
        <v>242.7</v>
      </c>
      <c r="DU15" s="21">
        <v>183.5</v>
      </c>
      <c r="DV15" s="21">
        <v>202.4</v>
      </c>
      <c r="DW15" s="24">
        <v>0.21</v>
      </c>
      <c r="DX15" s="21">
        <v>0.8</v>
      </c>
      <c r="DY15" s="21">
        <v>0.75</v>
      </c>
      <c r="DZ15" s="21">
        <v>0.4</v>
      </c>
      <c r="EA15" s="21">
        <v>0.4</v>
      </c>
      <c r="EB15" s="21">
        <v>0.4</v>
      </c>
      <c r="EC15" s="21">
        <v>0.4</v>
      </c>
      <c r="ED15" s="29">
        <f t="shared" ref="ED15:EJ15" si="37">DP15/DW15</f>
        <v>4066.666666666667</v>
      </c>
      <c r="EE15" s="30">
        <f t="shared" si="37"/>
        <v>123.75</v>
      </c>
      <c r="EF15" s="30">
        <f t="shared" si="37"/>
        <v>353.33333333333331</v>
      </c>
      <c r="EG15" s="30">
        <f t="shared" si="37"/>
        <v>442.74999999999994</v>
      </c>
      <c r="EH15" s="30">
        <f t="shared" si="37"/>
        <v>606.74999999999989</v>
      </c>
      <c r="EI15" s="30">
        <f t="shared" si="37"/>
        <v>458.75</v>
      </c>
      <c r="EJ15" s="30">
        <f t="shared" si="37"/>
        <v>506</v>
      </c>
      <c r="EK15" s="24">
        <v>1</v>
      </c>
      <c r="EL15" s="21">
        <v>1</v>
      </c>
      <c r="EM15" s="21">
        <v>1</v>
      </c>
      <c r="EN15" s="21">
        <v>1</v>
      </c>
      <c r="EO15" s="21">
        <v>1</v>
      </c>
      <c r="EP15" s="21">
        <v>1</v>
      </c>
      <c r="EQ15" s="21">
        <v>1</v>
      </c>
      <c r="ER15" s="24">
        <v>173</v>
      </c>
      <c r="ES15" s="21">
        <v>208</v>
      </c>
      <c r="ET15" s="21">
        <v>345</v>
      </c>
      <c r="EU15" s="21">
        <v>404</v>
      </c>
      <c r="EV15" s="21">
        <v>503</v>
      </c>
      <c r="EW15" s="21">
        <v>386</v>
      </c>
      <c r="EX15" s="21">
        <v>327</v>
      </c>
      <c r="EY15" s="24">
        <v>6.5</v>
      </c>
      <c r="EZ15" s="21">
        <v>5.8</v>
      </c>
      <c r="FA15" s="21">
        <v>5.4</v>
      </c>
      <c r="FB15" s="21">
        <v>5</v>
      </c>
      <c r="FC15" s="21">
        <v>4</v>
      </c>
      <c r="FD15" s="21">
        <v>4</v>
      </c>
      <c r="FE15" s="21">
        <v>4.7</v>
      </c>
      <c r="FF15" s="24">
        <v>15</v>
      </c>
      <c r="FG15" s="21">
        <v>15</v>
      </c>
      <c r="FH15" s="21">
        <v>15</v>
      </c>
      <c r="FI15" s="21">
        <v>15</v>
      </c>
      <c r="FJ15" s="21">
        <v>15</v>
      </c>
      <c r="FK15" s="21">
        <v>15</v>
      </c>
      <c r="FL15" s="21">
        <v>15</v>
      </c>
      <c r="FM15" s="24">
        <v>69</v>
      </c>
      <c r="FN15" s="21">
        <v>69</v>
      </c>
      <c r="FO15" s="21">
        <v>73</v>
      </c>
      <c r="FP15" s="21">
        <v>77</v>
      </c>
      <c r="FQ15" s="21">
        <v>97</v>
      </c>
      <c r="FR15" s="21">
        <v>82</v>
      </c>
      <c r="FS15" s="21">
        <v>94</v>
      </c>
      <c r="FT15" s="24">
        <v>0</v>
      </c>
      <c r="FU15" s="21">
        <v>0</v>
      </c>
      <c r="FV15" s="21" t="s">
        <v>345</v>
      </c>
      <c r="FW15" s="21" t="s">
        <v>321</v>
      </c>
      <c r="FX15" s="21" t="s">
        <v>310</v>
      </c>
      <c r="FY15" s="21" t="s">
        <v>311</v>
      </c>
      <c r="FZ15" s="21">
        <v>0</v>
      </c>
      <c r="GA15" s="24">
        <v>52</v>
      </c>
      <c r="GB15" s="21">
        <v>44</v>
      </c>
      <c r="GC15" s="21">
        <v>37</v>
      </c>
      <c r="GD15" s="21">
        <v>35</v>
      </c>
      <c r="GE15" s="21">
        <v>35</v>
      </c>
      <c r="GF15" s="21">
        <v>39</v>
      </c>
      <c r="GG15" s="21">
        <v>35</v>
      </c>
      <c r="GH15" s="24">
        <v>1100</v>
      </c>
      <c r="GI15" s="21">
        <v>2570</v>
      </c>
      <c r="GJ15" s="21">
        <v>6430</v>
      </c>
      <c r="GK15" s="21">
        <v>6940</v>
      </c>
      <c r="GL15" s="21">
        <v>6940</v>
      </c>
      <c r="GM15" s="21">
        <v>4740</v>
      </c>
      <c r="GN15" s="31">
        <v>4410</v>
      </c>
      <c r="GO15" s="9"/>
      <c r="GP15" s="32">
        <v>9</v>
      </c>
      <c r="GQ15" s="21">
        <v>18</v>
      </c>
      <c r="GR15" s="24">
        <v>12</v>
      </c>
      <c r="GS15" s="21">
        <v>45</v>
      </c>
      <c r="GT15" s="24">
        <v>11</v>
      </c>
      <c r="GU15" s="21">
        <v>45</v>
      </c>
      <c r="GV15" s="24">
        <v>9</v>
      </c>
      <c r="GW15" s="21">
        <v>18</v>
      </c>
      <c r="GX15" s="24">
        <v>11</v>
      </c>
      <c r="GY15" s="21">
        <v>45</v>
      </c>
      <c r="GZ15" s="24">
        <v>11</v>
      </c>
      <c r="HA15" s="21">
        <v>45</v>
      </c>
      <c r="HB15" s="24">
        <v>8</v>
      </c>
      <c r="HC15" s="21">
        <v>18</v>
      </c>
      <c r="HD15" s="6"/>
      <c r="HE15" s="21"/>
      <c r="HF15" s="21"/>
      <c r="HG15" s="21"/>
      <c r="HH15" s="21"/>
      <c r="HI15" s="21"/>
      <c r="HJ15" s="21"/>
      <c r="HK15" s="21"/>
      <c r="HL15" s="21"/>
      <c r="HM15" s="21"/>
      <c r="HN15" s="21"/>
      <c r="HO15" s="21"/>
      <c r="HP15" s="21"/>
      <c r="HQ15" s="21"/>
      <c r="HR15" s="21"/>
      <c r="HS15" s="21"/>
      <c r="HT15" s="6"/>
      <c r="HU15" s="99">
        <f t="shared" si="10"/>
        <v>-3</v>
      </c>
    </row>
    <row r="16" spans="1:249" ht="15.75" customHeight="1" x14ac:dyDescent="0.3">
      <c r="A16" s="6"/>
      <c r="B16" s="6"/>
      <c r="C16" s="6"/>
      <c r="D16" s="35"/>
      <c r="E16" s="35"/>
      <c r="F16" s="14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14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BB16" s="36"/>
      <c r="BC16" s="36"/>
      <c r="BD16" s="36"/>
      <c r="BE16" s="36"/>
      <c r="BF16" s="36"/>
      <c r="BG16" s="36"/>
      <c r="BH16" s="14"/>
      <c r="BI16" s="14"/>
      <c r="BJ16" s="14"/>
      <c r="BK16" s="14"/>
      <c r="BL16" s="14"/>
      <c r="BM16" s="14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14"/>
      <c r="EC16" s="14"/>
      <c r="ED16" s="36"/>
      <c r="EE16" s="36"/>
      <c r="EF16" s="36"/>
      <c r="EG16" s="36"/>
      <c r="EH16" s="36"/>
      <c r="EI16" s="36"/>
      <c r="EJ16" s="36"/>
      <c r="EK16" s="6"/>
      <c r="EL16" s="6"/>
      <c r="EM16" s="6"/>
      <c r="EN16" s="6"/>
      <c r="EO16" s="6"/>
      <c r="EP16" s="6"/>
      <c r="EQ16" s="6"/>
      <c r="ER16" s="14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99">
        <f t="shared" si="10"/>
        <v>0</v>
      </c>
      <c r="HV16" s="15"/>
      <c r="HW16" s="15"/>
      <c r="HX16" s="15"/>
      <c r="HY16" s="15"/>
      <c r="HZ16" s="15"/>
      <c r="IA16" s="15"/>
    </row>
    <row r="17" spans="1:237" ht="15.75" customHeight="1" x14ac:dyDescent="0.3">
      <c r="A17" s="3">
        <v>11</v>
      </c>
      <c r="B17" s="21" t="s">
        <v>269</v>
      </c>
      <c r="C17" s="21">
        <v>1</v>
      </c>
      <c r="D17" s="22">
        <v>41210</v>
      </c>
      <c r="E17" s="22">
        <v>41212</v>
      </c>
      <c r="F17" s="21">
        <f t="shared" ref="F17:F26" si="38">E17-D17</f>
        <v>2</v>
      </c>
      <c r="G17" s="21"/>
      <c r="H17" s="21"/>
      <c r="I17" s="23">
        <v>18790</v>
      </c>
      <c r="J17" s="21">
        <v>61</v>
      </c>
      <c r="K17" s="21"/>
      <c r="L17" s="21"/>
      <c r="M17" s="21" t="s">
        <v>367</v>
      </c>
      <c r="N17" s="21">
        <v>56</v>
      </c>
      <c r="O17" s="21">
        <v>59.8</v>
      </c>
      <c r="P17" s="21">
        <v>11</v>
      </c>
      <c r="Q17" s="21" t="s">
        <v>368</v>
      </c>
      <c r="R17" s="21">
        <v>1</v>
      </c>
      <c r="S17" s="21">
        <v>19</v>
      </c>
      <c r="T17" s="21" t="s">
        <v>272</v>
      </c>
      <c r="U17" s="21">
        <v>1</v>
      </c>
      <c r="V17" s="21">
        <v>7</v>
      </c>
      <c r="W17" s="21">
        <v>4</v>
      </c>
      <c r="X17" s="21">
        <v>4</v>
      </c>
      <c r="Y17" s="6"/>
      <c r="Z17" s="24" t="s">
        <v>369</v>
      </c>
      <c r="AA17" s="21" t="s">
        <v>261</v>
      </c>
      <c r="AB17" s="25"/>
      <c r="AC17" s="25"/>
      <c r="AD17" s="21" t="s">
        <v>246</v>
      </c>
      <c r="AE17" s="21" t="s">
        <v>247</v>
      </c>
      <c r="AF17" s="21" t="s">
        <v>246</v>
      </c>
      <c r="AG17" s="21" t="s">
        <v>248</v>
      </c>
      <c r="AH17" s="21" t="s">
        <v>246</v>
      </c>
      <c r="AI17" s="21" t="s">
        <v>249</v>
      </c>
      <c r="AJ17" s="21" t="s">
        <v>246</v>
      </c>
      <c r="AK17" s="21" t="s">
        <v>246</v>
      </c>
      <c r="AL17" s="21">
        <v>3.69</v>
      </c>
      <c r="AM17" s="6"/>
      <c r="AN17" s="37" t="s">
        <v>250</v>
      </c>
      <c r="AO17" s="38" t="s">
        <v>251</v>
      </c>
      <c r="AP17" s="38"/>
      <c r="AQ17" s="26" t="s">
        <v>1904</v>
      </c>
      <c r="AR17" s="26" t="s">
        <v>1905</v>
      </c>
      <c r="AS17" s="33">
        <v>5.69</v>
      </c>
      <c r="AT17" s="34">
        <v>8.41</v>
      </c>
      <c r="AU17" s="34">
        <v>16.21</v>
      </c>
      <c r="AV17" s="34">
        <v>36.799999999999997</v>
      </c>
      <c r="AW17" s="34">
        <v>30.7</v>
      </c>
      <c r="AX17" s="34"/>
      <c r="AY17" s="34">
        <v>11.87</v>
      </c>
      <c r="AZ17" s="34">
        <v>6.3</v>
      </c>
      <c r="BA17" s="34">
        <v>5.3</v>
      </c>
      <c r="BB17" s="28">
        <f t="shared" ref="BB17:BD17" si="39">((AT17/AS17)*100)-100</f>
        <v>47.803163444639694</v>
      </c>
      <c r="BC17" s="28">
        <f t="shared" si="39"/>
        <v>92.74673008323424</v>
      </c>
      <c r="BD17" s="28">
        <f t="shared" si="39"/>
        <v>127.02035780382479</v>
      </c>
      <c r="BE17" s="28">
        <f t="shared" ref="BE17:BE26" si="40">((AU17/AS17)*100)-100</f>
        <v>184.88576449912125</v>
      </c>
      <c r="BF17" s="28">
        <f t="shared" ref="BF17:BF26" si="41">((AV17/AS17)*100)-100</f>
        <v>546.74868189806659</v>
      </c>
      <c r="BG17" s="28">
        <f t="shared" ref="BG17:BG26" si="42">((AV17/AT17)*100)-100</f>
        <v>337.57431629013075</v>
      </c>
      <c r="BH17" s="3">
        <f t="shared" ref="BH17:BJ17" si="43">AT17-AS17</f>
        <v>2.7199999999999998</v>
      </c>
      <c r="BI17" s="3">
        <f t="shared" si="43"/>
        <v>7.8000000000000007</v>
      </c>
      <c r="BJ17" s="3">
        <f t="shared" si="43"/>
        <v>20.589999999999996</v>
      </c>
      <c r="BK17" s="3">
        <f t="shared" ref="BK17:BK26" si="44">AU17-AS17</f>
        <v>10.52</v>
      </c>
      <c r="BL17" s="3">
        <f t="shared" ref="BL17:BL26" si="45">AV17-AS17</f>
        <v>31.109999999999996</v>
      </c>
      <c r="BM17" s="3">
        <f t="shared" ref="BM17:BM26" si="46">AV17-AT17</f>
        <v>28.389999999999997</v>
      </c>
      <c r="BN17" s="24">
        <v>371.1</v>
      </c>
      <c r="BO17" s="21">
        <v>391</v>
      </c>
      <c r="BP17" s="21">
        <v>405</v>
      </c>
      <c r="BQ17" s="21">
        <v>320</v>
      </c>
      <c r="BR17" s="21">
        <v>263</v>
      </c>
      <c r="BS17" s="21">
        <v>110.8</v>
      </c>
      <c r="BT17" s="21">
        <v>11.2</v>
      </c>
      <c r="BU17" s="24">
        <v>37</v>
      </c>
      <c r="BV17" s="21">
        <v>38</v>
      </c>
      <c r="BW17" s="21">
        <v>38</v>
      </c>
      <c r="BX17" s="21">
        <v>37.9</v>
      </c>
      <c r="BY17" s="21">
        <v>37.6</v>
      </c>
      <c r="BZ17" s="21">
        <v>36.6</v>
      </c>
      <c r="CA17" s="21">
        <v>37</v>
      </c>
      <c r="CB17" s="21">
        <v>37</v>
      </c>
      <c r="CC17" s="21">
        <v>36.6</v>
      </c>
      <c r="CD17" s="6"/>
      <c r="CE17" s="24" t="s">
        <v>370</v>
      </c>
      <c r="CF17" s="21"/>
      <c r="CG17" s="21" t="s">
        <v>371</v>
      </c>
      <c r="CH17" s="21"/>
      <c r="CI17" s="21"/>
      <c r="CJ17" s="21"/>
      <c r="CK17" s="21"/>
      <c r="CL17" s="24" t="s">
        <v>372</v>
      </c>
      <c r="CM17" s="21"/>
      <c r="CN17" s="21" t="s">
        <v>303</v>
      </c>
      <c r="CO17" s="21"/>
      <c r="CP17" s="21"/>
      <c r="CQ17" s="21"/>
      <c r="CR17" s="21"/>
      <c r="CS17" s="24">
        <v>2</v>
      </c>
      <c r="CT17" s="21"/>
      <c r="CU17" s="21">
        <v>6</v>
      </c>
      <c r="CV17" s="21"/>
      <c r="CW17" s="21"/>
      <c r="CX17" s="21"/>
      <c r="CY17" s="21"/>
      <c r="CZ17" s="24" t="s">
        <v>373</v>
      </c>
      <c r="DA17" s="21"/>
      <c r="DB17" s="21" t="s">
        <v>266</v>
      </c>
      <c r="DC17" s="21"/>
      <c r="DD17" s="21"/>
      <c r="DE17" s="21"/>
      <c r="DF17" s="21"/>
      <c r="DG17" s="24" t="s">
        <v>374</v>
      </c>
      <c r="DH17" s="21" t="s">
        <v>374</v>
      </c>
      <c r="DI17" s="21" t="s">
        <v>375</v>
      </c>
      <c r="DJ17" s="21" t="s">
        <v>376</v>
      </c>
      <c r="DK17" s="21" t="s">
        <v>377</v>
      </c>
      <c r="DL17" s="21" t="s">
        <v>377</v>
      </c>
      <c r="DM17" s="21" t="s">
        <v>377</v>
      </c>
      <c r="DN17" s="26">
        <v>9</v>
      </c>
      <c r="DO17" s="6"/>
      <c r="DP17" s="24">
        <v>109.8</v>
      </c>
      <c r="DQ17" s="21">
        <v>79</v>
      </c>
      <c r="DR17" s="21">
        <v>116.8</v>
      </c>
      <c r="DS17" s="21">
        <v>106</v>
      </c>
      <c r="DT17" s="21">
        <v>119.3</v>
      </c>
      <c r="DU17" s="21">
        <v>99.2</v>
      </c>
      <c r="DV17" s="21">
        <v>88.4</v>
      </c>
      <c r="DW17" s="24">
        <v>0.4</v>
      </c>
      <c r="DX17" s="21">
        <v>0.5</v>
      </c>
      <c r="DY17" s="21">
        <v>0.6</v>
      </c>
      <c r="DZ17" s="21">
        <v>0.45</v>
      </c>
      <c r="EA17" s="21">
        <v>0.6</v>
      </c>
      <c r="EB17" s="21">
        <v>0.55000000000000004</v>
      </c>
      <c r="EC17" s="21">
        <v>0.55000000000000004</v>
      </c>
      <c r="ED17" s="29">
        <f t="shared" ref="ED17:EJ17" si="47">DP17/DW17</f>
        <v>274.5</v>
      </c>
      <c r="EE17" s="30">
        <f t="shared" si="47"/>
        <v>158</v>
      </c>
      <c r="EF17" s="30">
        <f t="shared" si="47"/>
        <v>194.66666666666666</v>
      </c>
      <c r="EG17" s="30">
        <f t="shared" si="47"/>
        <v>235.55555555555554</v>
      </c>
      <c r="EH17" s="30">
        <f t="shared" si="47"/>
        <v>198.83333333333334</v>
      </c>
      <c r="EI17" s="30">
        <f t="shared" si="47"/>
        <v>180.36363636363635</v>
      </c>
      <c r="EJ17" s="30">
        <f t="shared" si="47"/>
        <v>160.72727272727272</v>
      </c>
      <c r="EK17" s="24">
        <v>1</v>
      </c>
      <c r="EL17" s="21">
        <v>1</v>
      </c>
      <c r="EM17" s="21">
        <v>1</v>
      </c>
      <c r="EN17" s="21">
        <v>1</v>
      </c>
      <c r="EO17" s="21">
        <v>1</v>
      </c>
      <c r="EP17" s="21">
        <v>1</v>
      </c>
      <c r="EQ17" s="21">
        <v>1</v>
      </c>
      <c r="ER17" s="24">
        <v>171</v>
      </c>
      <c r="ES17" s="21">
        <v>154</v>
      </c>
      <c r="ET17" s="21">
        <v>193</v>
      </c>
      <c r="EU17" s="21">
        <v>204</v>
      </c>
      <c r="EV17" s="21">
        <v>263</v>
      </c>
      <c r="EW17" s="21">
        <v>303</v>
      </c>
      <c r="EX17" s="21">
        <v>332</v>
      </c>
      <c r="EY17" s="24">
        <v>9</v>
      </c>
      <c r="EZ17" s="21">
        <v>9</v>
      </c>
      <c r="FA17" s="21">
        <v>11.7</v>
      </c>
      <c r="FB17" s="21">
        <v>13</v>
      </c>
      <c r="FC17" s="21">
        <v>8</v>
      </c>
      <c r="FD17" s="21">
        <v>5.8</v>
      </c>
      <c r="FE17" s="21">
        <v>5.6</v>
      </c>
      <c r="FF17" s="24">
        <v>7</v>
      </c>
      <c r="FG17" s="21">
        <v>7</v>
      </c>
      <c r="FH17" s="21">
        <v>11</v>
      </c>
      <c r="FI17" s="21">
        <v>14</v>
      </c>
      <c r="FJ17" s="21">
        <v>11</v>
      </c>
      <c r="FK17" s="21">
        <v>11</v>
      </c>
      <c r="FL17" s="21">
        <v>11</v>
      </c>
      <c r="FM17" s="24">
        <v>82</v>
      </c>
      <c r="FN17" s="21">
        <v>95</v>
      </c>
      <c r="FO17" s="21">
        <v>99</v>
      </c>
      <c r="FP17" s="21">
        <v>93</v>
      </c>
      <c r="FQ17" s="21">
        <v>115</v>
      </c>
      <c r="FR17" s="21">
        <v>106</v>
      </c>
      <c r="FS17" s="21">
        <v>93</v>
      </c>
      <c r="FT17" s="24" t="s">
        <v>378</v>
      </c>
      <c r="FU17" s="21">
        <v>0</v>
      </c>
      <c r="FV17" s="21">
        <v>0</v>
      </c>
      <c r="FW17" s="21">
        <v>0</v>
      </c>
      <c r="FX17" s="21">
        <v>0</v>
      </c>
      <c r="FY17" s="21">
        <v>0</v>
      </c>
      <c r="FZ17" s="21">
        <v>0</v>
      </c>
      <c r="GA17" s="24">
        <v>80</v>
      </c>
      <c r="GB17" s="21">
        <v>80</v>
      </c>
      <c r="GC17" s="21">
        <v>82</v>
      </c>
      <c r="GD17" s="21">
        <v>83</v>
      </c>
      <c r="GE17" s="21">
        <v>80</v>
      </c>
      <c r="GF17" s="21">
        <v>78</v>
      </c>
      <c r="GG17" s="21">
        <v>70</v>
      </c>
      <c r="GH17" s="24">
        <v>1930</v>
      </c>
      <c r="GI17" s="21">
        <v>2770</v>
      </c>
      <c r="GJ17" s="21">
        <v>1735</v>
      </c>
      <c r="GK17" s="21">
        <v>1630</v>
      </c>
      <c r="GL17" s="21">
        <v>1980</v>
      </c>
      <c r="GM17" s="21">
        <v>3260</v>
      </c>
      <c r="GN17" s="31">
        <v>1940</v>
      </c>
      <c r="GO17" s="9"/>
      <c r="GP17" s="32">
        <v>14</v>
      </c>
      <c r="GQ17" s="21">
        <v>55</v>
      </c>
      <c r="GR17" s="24">
        <v>11</v>
      </c>
      <c r="GS17" s="21">
        <v>45</v>
      </c>
      <c r="GT17" s="24">
        <v>10</v>
      </c>
      <c r="GU17" s="21">
        <v>45</v>
      </c>
      <c r="GV17" s="24">
        <v>11</v>
      </c>
      <c r="GW17" s="21">
        <v>45</v>
      </c>
      <c r="GX17" s="24">
        <v>9</v>
      </c>
      <c r="GY17" s="21">
        <v>18</v>
      </c>
      <c r="GZ17" s="24">
        <v>10</v>
      </c>
      <c r="HA17" s="21">
        <v>45</v>
      </c>
      <c r="HB17" s="24">
        <v>10</v>
      </c>
      <c r="HC17" s="21">
        <v>45</v>
      </c>
      <c r="HD17" s="6"/>
      <c r="HE17" s="21"/>
      <c r="HF17" s="21"/>
      <c r="HG17" s="21"/>
      <c r="HH17" s="21"/>
      <c r="HI17" s="21"/>
      <c r="HJ17" s="21"/>
      <c r="HK17" s="21"/>
      <c r="HL17" s="21"/>
      <c r="HM17" s="21"/>
      <c r="HN17" s="21"/>
      <c r="HO17" s="21"/>
      <c r="HP17" s="21"/>
      <c r="HQ17" s="21"/>
      <c r="HR17" s="21"/>
      <c r="HS17" s="21"/>
      <c r="HT17" s="6"/>
      <c r="HU17" s="99">
        <f t="shared" si="10"/>
        <v>3</v>
      </c>
    </row>
    <row r="18" spans="1:237" ht="15.75" customHeight="1" x14ac:dyDescent="0.3">
      <c r="A18" s="3">
        <v>12</v>
      </c>
      <c r="B18" s="21" t="s">
        <v>323</v>
      </c>
      <c r="C18" s="21">
        <v>2</v>
      </c>
      <c r="D18" s="22">
        <v>41215</v>
      </c>
      <c r="E18" s="22">
        <v>41218</v>
      </c>
      <c r="F18" s="21">
        <f t="shared" si="38"/>
        <v>3</v>
      </c>
      <c r="G18" s="21"/>
      <c r="H18" s="21" t="s">
        <v>379</v>
      </c>
      <c r="I18" s="23">
        <v>10545</v>
      </c>
      <c r="J18" s="21">
        <v>84</v>
      </c>
      <c r="K18" s="21"/>
      <c r="L18" s="21"/>
      <c r="M18" s="21" t="s">
        <v>380</v>
      </c>
      <c r="N18" s="21">
        <v>102</v>
      </c>
      <c r="O18" s="21">
        <v>98.8</v>
      </c>
      <c r="P18" s="21">
        <v>7</v>
      </c>
      <c r="Q18" s="21" t="s">
        <v>271</v>
      </c>
      <c r="R18" s="21">
        <v>1</v>
      </c>
      <c r="S18" s="21">
        <v>42</v>
      </c>
      <c r="T18" s="21" t="s">
        <v>243</v>
      </c>
      <c r="U18" s="21">
        <v>2</v>
      </c>
      <c r="V18" s="21">
        <v>4</v>
      </c>
      <c r="W18" s="21">
        <v>2</v>
      </c>
      <c r="X18" s="21">
        <v>2</v>
      </c>
      <c r="Y18" s="6"/>
      <c r="Z18" s="24" t="s">
        <v>369</v>
      </c>
      <c r="AA18" s="21" t="s">
        <v>261</v>
      </c>
      <c r="AB18" s="25"/>
      <c r="AC18" s="25"/>
      <c r="AD18" s="21" t="s">
        <v>246</v>
      </c>
      <c r="AE18" s="21" t="s">
        <v>247</v>
      </c>
      <c r="AF18" s="21" t="s">
        <v>249</v>
      </c>
      <c r="AG18" s="21"/>
      <c r="AH18" s="21" t="s">
        <v>249</v>
      </c>
      <c r="AI18" s="21" t="s">
        <v>246</v>
      </c>
      <c r="AJ18" s="21" t="s">
        <v>249</v>
      </c>
      <c r="AK18" s="21" t="s">
        <v>246</v>
      </c>
      <c r="AL18" s="21">
        <v>6.1</v>
      </c>
      <c r="AM18" s="6"/>
      <c r="AN18" s="26" t="s">
        <v>250</v>
      </c>
      <c r="AO18" s="26" t="s">
        <v>274</v>
      </c>
      <c r="AP18" s="26"/>
      <c r="AQ18" s="26" t="s">
        <v>1902</v>
      </c>
      <c r="AR18" s="26" t="s">
        <v>1905</v>
      </c>
      <c r="AS18" s="27">
        <v>4.0999999999999996</v>
      </c>
      <c r="AT18" s="21">
        <v>5.63</v>
      </c>
      <c r="AU18" s="21">
        <v>6.2</v>
      </c>
      <c r="AV18" s="21">
        <v>4.7</v>
      </c>
      <c r="AW18" s="21">
        <v>3.41</v>
      </c>
      <c r="AX18" s="21"/>
      <c r="AY18" s="21"/>
      <c r="AZ18" s="21"/>
      <c r="BA18" s="21"/>
      <c r="BB18" s="28">
        <f t="shared" ref="BB18:BD18" si="48">((AT18/AS18)*100)-100</f>
        <v>37.317073170731732</v>
      </c>
      <c r="BC18" s="28">
        <f t="shared" si="48"/>
        <v>10.12433392539964</v>
      </c>
      <c r="BD18" s="28">
        <f t="shared" si="48"/>
        <v>-24.193548387096769</v>
      </c>
      <c r="BE18" s="28">
        <f t="shared" si="40"/>
        <v>51.219512195121979</v>
      </c>
      <c r="BF18" s="28">
        <f t="shared" si="41"/>
        <v>14.634146341463435</v>
      </c>
      <c r="BG18" s="28">
        <f t="shared" si="42"/>
        <v>-16.518650088809935</v>
      </c>
      <c r="BH18" s="3">
        <f t="shared" ref="BH18:BJ18" si="49">AT18-AS18</f>
        <v>1.5300000000000002</v>
      </c>
      <c r="BI18" s="3">
        <f t="shared" si="49"/>
        <v>0.57000000000000028</v>
      </c>
      <c r="BJ18" s="3">
        <f t="shared" si="49"/>
        <v>-1.5</v>
      </c>
      <c r="BK18" s="3">
        <f t="shared" si="44"/>
        <v>2.1000000000000005</v>
      </c>
      <c r="BL18" s="3">
        <f t="shared" si="45"/>
        <v>0.60000000000000053</v>
      </c>
      <c r="BM18" s="3">
        <f t="shared" si="46"/>
        <v>-0.92999999999999972</v>
      </c>
      <c r="BN18" s="24">
        <v>326</v>
      </c>
      <c r="BO18" s="21">
        <v>332.6</v>
      </c>
      <c r="BP18" s="21">
        <v>235.7</v>
      </c>
      <c r="BQ18" s="21"/>
      <c r="BR18" s="21"/>
      <c r="BS18" s="21"/>
      <c r="BT18" s="21"/>
      <c r="BU18" s="24">
        <v>37.6</v>
      </c>
      <c r="BV18" s="21">
        <v>37.1</v>
      </c>
      <c r="BW18" s="21">
        <v>37</v>
      </c>
      <c r="BX18" s="21">
        <v>37</v>
      </c>
      <c r="BY18" s="21">
        <v>36.6</v>
      </c>
      <c r="BZ18" s="21"/>
      <c r="CA18" s="21"/>
      <c r="CB18" s="21"/>
      <c r="CC18" s="21"/>
      <c r="CD18" s="6"/>
      <c r="CE18" s="24" t="s">
        <v>381</v>
      </c>
      <c r="CF18" s="21"/>
      <c r="CG18" s="21"/>
      <c r="CH18" s="21"/>
      <c r="CI18" s="21"/>
      <c r="CJ18" s="21"/>
      <c r="CK18" s="21"/>
      <c r="CL18" s="24" t="s">
        <v>382</v>
      </c>
      <c r="CM18" s="21"/>
      <c r="CN18" s="21"/>
      <c r="CO18" s="21"/>
      <c r="CP18" s="21"/>
      <c r="CQ18" s="21"/>
      <c r="CR18" s="21"/>
      <c r="CS18" s="24">
        <v>2</v>
      </c>
      <c r="CT18" s="21"/>
      <c r="CU18" s="21"/>
      <c r="CV18" s="21"/>
      <c r="CW18" s="21"/>
      <c r="CX18" s="21"/>
      <c r="CY18" s="21"/>
      <c r="CZ18" s="24" t="s">
        <v>383</v>
      </c>
      <c r="DA18" s="21"/>
      <c r="DB18" s="21"/>
      <c r="DC18" s="21"/>
      <c r="DD18" s="21"/>
      <c r="DE18" s="21"/>
      <c r="DF18" s="21"/>
      <c r="DG18" s="24" t="s">
        <v>384</v>
      </c>
      <c r="DH18" s="21" t="s">
        <v>384</v>
      </c>
      <c r="DI18" s="21" t="s">
        <v>385</v>
      </c>
      <c r="DJ18" s="21"/>
      <c r="DK18" s="21"/>
      <c r="DL18" s="21"/>
      <c r="DM18" s="21"/>
      <c r="DN18" s="26">
        <v>8</v>
      </c>
      <c r="DO18" s="6"/>
      <c r="DP18" s="24">
        <v>158.9</v>
      </c>
      <c r="DQ18" s="21">
        <v>93.1</v>
      </c>
      <c r="DR18" s="21">
        <v>72</v>
      </c>
      <c r="DS18" s="21"/>
      <c r="DT18" s="21"/>
      <c r="DU18" s="21"/>
      <c r="DV18" s="21"/>
      <c r="DW18" s="24">
        <v>0.5</v>
      </c>
      <c r="DX18" s="21">
        <v>0.4</v>
      </c>
      <c r="DY18" s="21">
        <v>0.4</v>
      </c>
      <c r="DZ18" s="21"/>
      <c r="EA18" s="21"/>
      <c r="EB18" s="21"/>
      <c r="EC18" s="21"/>
      <c r="ED18" s="29">
        <f t="shared" ref="ED18:EF18" si="50">DP18/DW18</f>
        <v>317.8</v>
      </c>
      <c r="EE18" s="30">
        <f t="shared" si="50"/>
        <v>232.74999999999997</v>
      </c>
      <c r="EF18" s="30">
        <f t="shared" si="50"/>
        <v>180</v>
      </c>
      <c r="EG18" s="30"/>
      <c r="EH18" s="30"/>
      <c r="EI18" s="30"/>
      <c r="EJ18" s="30"/>
      <c r="EK18" s="24">
        <v>1</v>
      </c>
      <c r="EL18" s="21">
        <v>1</v>
      </c>
      <c r="EM18" s="21">
        <v>1</v>
      </c>
      <c r="EN18" s="21"/>
      <c r="EO18" s="21"/>
      <c r="EP18" s="21"/>
      <c r="EQ18" s="21"/>
      <c r="ER18" s="24">
        <v>215</v>
      </c>
      <c r="ES18" s="21">
        <v>195</v>
      </c>
      <c r="ET18" s="21">
        <v>156</v>
      </c>
      <c r="EU18" s="21"/>
      <c r="EV18" s="21"/>
      <c r="EW18" s="21"/>
      <c r="EX18" s="21"/>
      <c r="EY18" s="24">
        <v>18.3</v>
      </c>
      <c r="EZ18" s="21">
        <v>11.2</v>
      </c>
      <c r="FA18" s="21">
        <v>8.9</v>
      </c>
      <c r="FB18" s="21"/>
      <c r="FC18" s="21"/>
      <c r="FD18" s="21"/>
      <c r="FE18" s="21"/>
      <c r="FF18" s="24">
        <v>9</v>
      </c>
      <c r="FG18" s="21">
        <v>11</v>
      </c>
      <c r="FH18" s="21">
        <v>11</v>
      </c>
      <c r="FI18" s="21"/>
      <c r="FJ18" s="21"/>
      <c r="FK18" s="21"/>
      <c r="FL18" s="21"/>
      <c r="FM18" s="24">
        <v>68</v>
      </c>
      <c r="FN18" s="21">
        <v>94</v>
      </c>
      <c r="FO18" s="21">
        <v>71</v>
      </c>
      <c r="FP18" s="21"/>
      <c r="FQ18" s="21"/>
      <c r="FR18" s="21"/>
      <c r="FS18" s="21"/>
      <c r="FT18" s="24" t="s">
        <v>334</v>
      </c>
      <c r="FU18" s="21">
        <v>0</v>
      </c>
      <c r="FV18" s="21">
        <v>0</v>
      </c>
      <c r="FW18" s="21"/>
      <c r="FX18" s="21"/>
      <c r="FY18" s="21"/>
      <c r="FZ18" s="21"/>
      <c r="GA18" s="24">
        <v>61</v>
      </c>
      <c r="GB18" s="21">
        <v>64</v>
      </c>
      <c r="GC18" s="21">
        <v>56</v>
      </c>
      <c r="GD18" s="21"/>
      <c r="GE18" s="21"/>
      <c r="GF18" s="21"/>
      <c r="GG18" s="21"/>
      <c r="GH18" s="24">
        <v>1180</v>
      </c>
      <c r="GI18" s="21">
        <v>1210</v>
      </c>
      <c r="GJ18" s="21">
        <v>1430</v>
      </c>
      <c r="GK18" s="21"/>
      <c r="GL18" s="21"/>
      <c r="GM18" s="21"/>
      <c r="GN18" s="31"/>
      <c r="GO18" s="9"/>
      <c r="GP18" s="32">
        <v>14</v>
      </c>
      <c r="GQ18" s="21">
        <v>55</v>
      </c>
      <c r="GR18" s="24">
        <v>10</v>
      </c>
      <c r="GS18" s="21">
        <v>45</v>
      </c>
      <c r="GT18" s="24">
        <v>10</v>
      </c>
      <c r="GU18" s="21">
        <v>45</v>
      </c>
      <c r="GV18" s="24">
        <v>12</v>
      </c>
      <c r="GW18" s="21">
        <v>45</v>
      </c>
      <c r="GX18" s="24"/>
      <c r="GY18" s="21"/>
      <c r="GZ18" s="24"/>
      <c r="HA18" s="21"/>
      <c r="HB18" s="24"/>
      <c r="HC18" s="21"/>
      <c r="HD18" s="6"/>
      <c r="HE18" s="21"/>
      <c r="HF18" s="21"/>
      <c r="HG18" s="21"/>
      <c r="HH18" s="21"/>
      <c r="HI18" s="21"/>
      <c r="HJ18" s="21"/>
      <c r="HK18" s="21"/>
      <c r="HL18" s="21"/>
      <c r="HM18" s="21"/>
      <c r="HN18" s="21"/>
      <c r="HO18" s="21"/>
      <c r="HP18" s="21"/>
      <c r="HQ18" s="21"/>
      <c r="HR18" s="21"/>
      <c r="HS18" s="21"/>
      <c r="HT18" s="6"/>
      <c r="HU18" s="99">
        <f t="shared" si="10"/>
        <v>4</v>
      </c>
    </row>
    <row r="19" spans="1:237" ht="15.75" customHeight="1" x14ac:dyDescent="0.3">
      <c r="A19" s="3">
        <v>13</v>
      </c>
      <c r="B19" s="21" t="s">
        <v>323</v>
      </c>
      <c r="C19" s="21">
        <v>2</v>
      </c>
      <c r="D19" s="22">
        <v>41218</v>
      </c>
      <c r="E19" s="22">
        <v>41218</v>
      </c>
      <c r="F19" s="21">
        <f t="shared" si="38"/>
        <v>0</v>
      </c>
      <c r="G19" s="21"/>
      <c r="H19" s="21" t="s">
        <v>386</v>
      </c>
      <c r="I19" s="23">
        <v>15873</v>
      </c>
      <c r="J19" s="21">
        <v>69</v>
      </c>
      <c r="K19" s="21"/>
      <c r="L19" s="21"/>
      <c r="M19" s="21" t="s">
        <v>387</v>
      </c>
      <c r="N19" s="21">
        <v>61</v>
      </c>
      <c r="O19" s="21">
        <v>70</v>
      </c>
      <c r="P19" s="21">
        <v>3</v>
      </c>
      <c r="Q19" s="21" t="s">
        <v>388</v>
      </c>
      <c r="R19" s="21">
        <v>1</v>
      </c>
      <c r="S19" s="21">
        <v>44</v>
      </c>
      <c r="T19" s="21" t="s">
        <v>243</v>
      </c>
      <c r="U19" s="21">
        <v>2</v>
      </c>
      <c r="V19" s="21">
        <v>0</v>
      </c>
      <c r="W19" s="21">
        <v>2</v>
      </c>
      <c r="X19" s="21">
        <v>2</v>
      </c>
      <c r="Y19" s="6"/>
      <c r="Z19" s="24" t="s">
        <v>298</v>
      </c>
      <c r="AA19" s="21" t="s">
        <v>389</v>
      </c>
      <c r="AB19" s="25"/>
      <c r="AC19" s="25"/>
      <c r="AD19" s="21" t="s">
        <v>249</v>
      </c>
      <c r="AE19" s="21"/>
      <c r="AF19" s="21" t="s">
        <v>246</v>
      </c>
      <c r="AG19" s="21" t="s">
        <v>248</v>
      </c>
      <c r="AH19" s="21" t="s">
        <v>249</v>
      </c>
      <c r="AI19" s="21" t="s">
        <v>249</v>
      </c>
      <c r="AJ19" s="21" t="s">
        <v>246</v>
      </c>
      <c r="AK19" s="21" t="s">
        <v>246</v>
      </c>
      <c r="AL19" s="21">
        <v>5.4</v>
      </c>
      <c r="AM19" s="6"/>
      <c r="AN19" s="26" t="s">
        <v>250</v>
      </c>
      <c r="AO19" s="26" t="s">
        <v>274</v>
      </c>
      <c r="AP19" s="26"/>
      <c r="AQ19" s="26" t="s">
        <v>1906</v>
      </c>
      <c r="AR19" s="26" t="s">
        <v>1912</v>
      </c>
      <c r="AS19" s="27">
        <v>5.4</v>
      </c>
      <c r="AT19" s="21">
        <v>18.850000000000001</v>
      </c>
      <c r="AU19" s="21">
        <v>52.4</v>
      </c>
      <c r="AV19" s="21">
        <v>16.989999999999998</v>
      </c>
      <c r="AW19" s="21"/>
      <c r="AX19" s="21"/>
      <c r="AY19" s="21"/>
      <c r="AZ19" s="21"/>
      <c r="BA19" s="21"/>
      <c r="BB19" s="28">
        <f t="shared" ref="BB19:BD19" si="51">((AT19/AS19)*100)-100</f>
        <v>249.07407407407408</v>
      </c>
      <c r="BC19" s="28">
        <f t="shared" si="51"/>
        <v>177.9840848806366</v>
      </c>
      <c r="BD19" s="28">
        <f t="shared" si="51"/>
        <v>-67.57633587786259</v>
      </c>
      <c r="BE19" s="28">
        <f t="shared" si="40"/>
        <v>870.37037037037021</v>
      </c>
      <c r="BF19" s="28">
        <f t="shared" si="41"/>
        <v>214.62962962962962</v>
      </c>
      <c r="BG19" s="28">
        <f t="shared" si="42"/>
        <v>-9.8673740053050523</v>
      </c>
      <c r="BH19" s="3">
        <f t="shared" ref="BH19:BJ19" si="52">AT19-AS19</f>
        <v>13.450000000000001</v>
      </c>
      <c r="BI19" s="3">
        <f t="shared" si="52"/>
        <v>33.549999999999997</v>
      </c>
      <c r="BJ19" s="3">
        <f t="shared" si="52"/>
        <v>-35.409999999999997</v>
      </c>
      <c r="BK19" s="3">
        <f t="shared" si="44"/>
        <v>47</v>
      </c>
      <c r="BL19" s="3">
        <f t="shared" si="45"/>
        <v>11.589999999999998</v>
      </c>
      <c r="BM19" s="3">
        <f t="shared" si="46"/>
        <v>-1.860000000000003</v>
      </c>
      <c r="BN19" s="24">
        <v>141.4</v>
      </c>
      <c r="BO19" s="21">
        <v>186.7</v>
      </c>
      <c r="BP19" s="21">
        <v>188.4</v>
      </c>
      <c r="BQ19" s="21"/>
      <c r="BR19" s="21"/>
      <c r="BS19" s="21"/>
      <c r="BT19" s="21"/>
      <c r="BU19" s="24">
        <v>36.5</v>
      </c>
      <c r="BV19" s="21">
        <v>36</v>
      </c>
      <c r="BW19" s="21">
        <v>36</v>
      </c>
      <c r="BX19" s="21">
        <v>36</v>
      </c>
      <c r="BY19" s="21">
        <v>36</v>
      </c>
      <c r="BZ19" s="21"/>
      <c r="CA19" s="21"/>
      <c r="CB19" s="21"/>
      <c r="CC19" s="21"/>
      <c r="CD19" s="6"/>
      <c r="CE19" s="24" t="s">
        <v>390</v>
      </c>
      <c r="CF19" s="21"/>
      <c r="CG19" s="21"/>
      <c r="CH19" s="21"/>
      <c r="CI19" s="21"/>
      <c r="CJ19" s="21"/>
      <c r="CK19" s="21"/>
      <c r="CL19" s="24" t="s">
        <v>280</v>
      </c>
      <c r="CM19" s="21"/>
      <c r="CN19" s="21"/>
      <c r="CO19" s="21"/>
      <c r="CP19" s="21"/>
      <c r="CQ19" s="21"/>
      <c r="CR19" s="21"/>
      <c r="CS19" s="24">
        <v>5</v>
      </c>
      <c r="CT19" s="21"/>
      <c r="CU19" s="21"/>
      <c r="CV19" s="21"/>
      <c r="CW19" s="21"/>
      <c r="CX19" s="21"/>
      <c r="CY19" s="21"/>
      <c r="CZ19" s="24" t="s">
        <v>293</v>
      </c>
      <c r="DA19" s="21"/>
      <c r="DB19" s="21"/>
      <c r="DC19" s="21"/>
      <c r="DD19" s="21"/>
      <c r="DE19" s="21"/>
      <c r="DF19" s="21"/>
      <c r="DG19" s="24" t="s">
        <v>391</v>
      </c>
      <c r="DH19" s="21" t="s">
        <v>391</v>
      </c>
      <c r="DI19" s="21" t="s">
        <v>391</v>
      </c>
      <c r="DJ19" s="21"/>
      <c r="DK19" s="21"/>
      <c r="DL19" s="21"/>
      <c r="DM19" s="21"/>
      <c r="DN19" s="26">
        <v>8</v>
      </c>
      <c r="DO19" s="6"/>
      <c r="DP19" s="24">
        <v>75.2</v>
      </c>
      <c r="DQ19" s="21">
        <v>85.9</v>
      </c>
      <c r="DR19" s="21">
        <v>86.3</v>
      </c>
      <c r="DS19" s="21"/>
      <c r="DT19" s="21"/>
      <c r="DU19" s="21"/>
      <c r="DV19" s="21"/>
      <c r="DW19" s="24">
        <v>0.4</v>
      </c>
      <c r="DX19" s="21">
        <v>0.4</v>
      </c>
      <c r="DY19" s="21">
        <v>0.4</v>
      </c>
      <c r="DZ19" s="21"/>
      <c r="EA19" s="21"/>
      <c r="EB19" s="21"/>
      <c r="EC19" s="21"/>
      <c r="ED19" s="29">
        <f t="shared" ref="ED19:EF19" si="53">DP19/DW19</f>
        <v>188</v>
      </c>
      <c r="EE19" s="30">
        <f t="shared" si="53"/>
        <v>214.75</v>
      </c>
      <c r="EF19" s="30">
        <f t="shared" si="53"/>
        <v>215.74999999999997</v>
      </c>
      <c r="EG19" s="30"/>
      <c r="EH19" s="30"/>
      <c r="EI19" s="30"/>
      <c r="EJ19" s="30"/>
      <c r="EK19" s="24">
        <v>1</v>
      </c>
      <c r="EL19" s="21">
        <v>1</v>
      </c>
      <c r="EM19" s="21">
        <v>1</v>
      </c>
      <c r="EN19" s="21"/>
      <c r="EO19" s="21"/>
      <c r="EP19" s="21"/>
      <c r="EQ19" s="21"/>
      <c r="ER19" s="24">
        <v>356</v>
      </c>
      <c r="ES19" s="21">
        <v>325</v>
      </c>
      <c r="ET19" s="21">
        <v>282</v>
      </c>
      <c r="EU19" s="21"/>
      <c r="EV19" s="21"/>
      <c r="EW19" s="21"/>
      <c r="EX19" s="21"/>
      <c r="EY19" s="24">
        <v>12.4</v>
      </c>
      <c r="EZ19" s="21">
        <v>8</v>
      </c>
      <c r="FA19" s="21">
        <v>6.3</v>
      </c>
      <c r="FB19" s="21"/>
      <c r="FC19" s="21"/>
      <c r="FD19" s="21"/>
      <c r="FE19" s="21"/>
      <c r="FF19" s="24">
        <v>15</v>
      </c>
      <c r="FG19" s="21">
        <v>15</v>
      </c>
      <c r="FH19" s="21">
        <v>15</v>
      </c>
      <c r="FI19" s="21"/>
      <c r="FJ19" s="21"/>
      <c r="FK19" s="21"/>
      <c r="FL19" s="21"/>
      <c r="FM19" s="24">
        <v>86</v>
      </c>
      <c r="FN19" s="21">
        <v>80</v>
      </c>
      <c r="FO19" s="21">
        <v>76</v>
      </c>
      <c r="FP19" s="21"/>
      <c r="FQ19" s="21"/>
      <c r="FR19" s="21"/>
      <c r="FS19" s="21"/>
      <c r="FT19" s="24" t="s">
        <v>392</v>
      </c>
      <c r="FU19" s="21" t="s">
        <v>393</v>
      </c>
      <c r="FV19" s="21" t="s">
        <v>394</v>
      </c>
      <c r="FW19" s="21"/>
      <c r="FX19" s="21"/>
      <c r="FY19" s="21"/>
      <c r="FZ19" s="21"/>
      <c r="GA19" s="24">
        <v>78</v>
      </c>
      <c r="GB19" s="21">
        <v>63</v>
      </c>
      <c r="GC19" s="21">
        <v>60</v>
      </c>
      <c r="GD19" s="21"/>
      <c r="GE19" s="21"/>
      <c r="GF19" s="21"/>
      <c r="GG19" s="21"/>
      <c r="GH19" s="24">
        <v>180</v>
      </c>
      <c r="GI19" s="21">
        <v>1120</v>
      </c>
      <c r="GJ19" s="21">
        <v>1430</v>
      </c>
      <c r="GK19" s="21"/>
      <c r="GL19" s="21"/>
      <c r="GM19" s="21"/>
      <c r="GN19" s="31"/>
      <c r="GO19" s="9"/>
      <c r="GP19" s="32">
        <v>12</v>
      </c>
      <c r="GQ19" s="21">
        <v>45</v>
      </c>
      <c r="GR19" s="24">
        <v>12</v>
      </c>
      <c r="GS19" s="21">
        <v>45</v>
      </c>
      <c r="GT19" s="24">
        <v>11</v>
      </c>
      <c r="GU19" s="21">
        <v>45</v>
      </c>
      <c r="GV19" s="24"/>
      <c r="GW19" s="21"/>
      <c r="GX19" s="24"/>
      <c r="GY19" s="21"/>
      <c r="GZ19" s="24"/>
      <c r="HA19" s="21"/>
      <c r="HB19" s="24"/>
      <c r="HC19" s="21"/>
      <c r="HD19" s="6"/>
      <c r="HE19" s="21"/>
      <c r="HF19" s="21"/>
      <c r="HG19" s="21"/>
      <c r="HH19" s="21"/>
      <c r="HI19" s="21"/>
      <c r="HJ19" s="21"/>
      <c r="HK19" s="21"/>
      <c r="HL19" s="21"/>
      <c r="HM19" s="21"/>
      <c r="HN19" s="21"/>
      <c r="HO19" s="21"/>
      <c r="HP19" s="21"/>
      <c r="HQ19" s="21"/>
      <c r="HR19" s="21"/>
      <c r="HS19" s="21"/>
      <c r="HT19" s="6"/>
      <c r="HU19" s="99">
        <f t="shared" si="10"/>
        <v>0</v>
      </c>
    </row>
    <row r="20" spans="1:237" ht="15.75" customHeight="1" x14ac:dyDescent="0.3">
      <c r="A20" s="3">
        <v>14</v>
      </c>
      <c r="B20" s="21" t="s">
        <v>323</v>
      </c>
      <c r="C20" s="21">
        <v>1</v>
      </c>
      <c r="D20" s="22">
        <v>41216</v>
      </c>
      <c r="E20" s="22">
        <v>41219</v>
      </c>
      <c r="F20" s="21">
        <f t="shared" si="38"/>
        <v>3</v>
      </c>
      <c r="G20" s="21" t="s">
        <v>395</v>
      </c>
      <c r="H20" s="21" t="s">
        <v>324</v>
      </c>
      <c r="I20" s="23">
        <v>9315</v>
      </c>
      <c r="J20" s="21">
        <v>87</v>
      </c>
      <c r="K20" s="21"/>
      <c r="L20" s="21"/>
      <c r="M20" s="21" t="s">
        <v>396</v>
      </c>
      <c r="N20" s="21">
        <v>81</v>
      </c>
      <c r="O20" s="21">
        <v>93.1</v>
      </c>
      <c r="P20" s="21">
        <v>4</v>
      </c>
      <c r="Q20" s="21" t="s">
        <v>243</v>
      </c>
      <c r="R20" s="21">
        <v>2</v>
      </c>
      <c r="S20" s="21">
        <v>8</v>
      </c>
      <c r="T20" s="21" t="s">
        <v>243</v>
      </c>
      <c r="U20" s="21">
        <v>2</v>
      </c>
      <c r="V20" s="21">
        <v>4</v>
      </c>
      <c r="W20" s="21">
        <v>4</v>
      </c>
      <c r="X20" s="21">
        <v>4</v>
      </c>
      <c r="Y20" s="6"/>
      <c r="Z20" s="24" t="s">
        <v>369</v>
      </c>
      <c r="AA20" s="21" t="s">
        <v>261</v>
      </c>
      <c r="AB20" s="25"/>
      <c r="AC20" s="25"/>
      <c r="AD20" s="21" t="s">
        <v>246</v>
      </c>
      <c r="AE20" s="21" t="s">
        <v>247</v>
      </c>
      <c r="AF20" s="21" t="s">
        <v>246</v>
      </c>
      <c r="AG20" s="21" t="s">
        <v>248</v>
      </c>
      <c r="AH20" s="21" t="s">
        <v>246</v>
      </c>
      <c r="AI20" s="21" t="s">
        <v>246</v>
      </c>
      <c r="AJ20" s="21" t="s">
        <v>246</v>
      </c>
      <c r="AK20" s="21" t="s">
        <v>246</v>
      </c>
      <c r="AL20" s="21">
        <v>1.83</v>
      </c>
      <c r="AM20" s="6"/>
      <c r="AN20" s="26" t="s">
        <v>250</v>
      </c>
      <c r="AO20" s="26" t="s">
        <v>251</v>
      </c>
      <c r="AP20" s="26"/>
      <c r="AQ20" s="26" t="s">
        <v>1902</v>
      </c>
      <c r="AR20" s="26" t="s">
        <v>1905</v>
      </c>
      <c r="AS20" s="27">
        <v>1.83</v>
      </c>
      <c r="AT20" s="21">
        <v>9.4600000000000009</v>
      </c>
      <c r="AU20" s="21">
        <v>38.89</v>
      </c>
      <c r="AV20" s="21">
        <v>35.229999999999997</v>
      </c>
      <c r="AW20" s="21">
        <v>23.54</v>
      </c>
      <c r="AX20" s="21">
        <v>8.8699999999999992</v>
      </c>
      <c r="AY20" s="21">
        <v>6.25</v>
      </c>
      <c r="AZ20" s="21">
        <v>5.0599999999999996</v>
      </c>
      <c r="BA20" s="21"/>
      <c r="BB20" s="28">
        <f t="shared" ref="BB20:BD20" si="54">((AT20/AS20)*100)-100</f>
        <v>416.93989071038254</v>
      </c>
      <c r="BC20" s="28">
        <f t="shared" si="54"/>
        <v>311.09936575052853</v>
      </c>
      <c r="BD20" s="28">
        <f t="shared" si="54"/>
        <v>-9.411159681151986</v>
      </c>
      <c r="BE20" s="28">
        <f t="shared" si="40"/>
        <v>2025.1366120218577</v>
      </c>
      <c r="BF20" s="28">
        <f t="shared" si="41"/>
        <v>1825.1366120218577</v>
      </c>
      <c r="BG20" s="28">
        <f t="shared" si="42"/>
        <v>272.41014799154328</v>
      </c>
      <c r="BH20" s="3">
        <f t="shared" ref="BH20:BJ20" si="55">AT20-AS20</f>
        <v>7.6300000000000008</v>
      </c>
      <c r="BI20" s="3">
        <f t="shared" si="55"/>
        <v>29.43</v>
      </c>
      <c r="BJ20" s="3">
        <f t="shared" si="55"/>
        <v>-3.6600000000000037</v>
      </c>
      <c r="BK20" s="3">
        <f t="shared" si="44"/>
        <v>37.06</v>
      </c>
      <c r="BL20" s="3">
        <f t="shared" si="45"/>
        <v>33.4</v>
      </c>
      <c r="BM20" s="3">
        <f t="shared" si="46"/>
        <v>25.769999999999996</v>
      </c>
      <c r="BN20" s="24">
        <v>185.2</v>
      </c>
      <c r="BO20" s="21">
        <v>307.5</v>
      </c>
      <c r="BP20" s="21">
        <v>390.9</v>
      </c>
      <c r="BQ20" s="21">
        <v>416</v>
      </c>
      <c r="BR20" s="21">
        <v>273</v>
      </c>
      <c r="BS20" s="21">
        <v>210.5</v>
      </c>
      <c r="BT20" s="21"/>
      <c r="BU20" s="24">
        <v>37.5</v>
      </c>
      <c r="BV20" s="21">
        <v>37.5</v>
      </c>
      <c r="BW20" s="21">
        <v>38</v>
      </c>
      <c r="BX20" s="21">
        <v>37.1</v>
      </c>
      <c r="BY20" s="21">
        <v>37</v>
      </c>
      <c r="BZ20" s="21">
        <v>39</v>
      </c>
      <c r="CA20" s="21">
        <v>38.1</v>
      </c>
      <c r="CB20" s="21">
        <v>36</v>
      </c>
      <c r="CC20" s="21"/>
      <c r="CD20" s="6"/>
      <c r="CE20" s="24" t="s">
        <v>381</v>
      </c>
      <c r="CF20" s="21"/>
      <c r="CG20" s="21" t="s">
        <v>397</v>
      </c>
      <c r="CH20" s="21"/>
      <c r="CI20" s="21"/>
      <c r="CJ20" s="21"/>
      <c r="CK20" s="21"/>
      <c r="CL20" s="24" t="s">
        <v>398</v>
      </c>
      <c r="CM20" s="21"/>
      <c r="CN20" s="21" t="s">
        <v>303</v>
      </c>
      <c r="CO20" s="21"/>
      <c r="CP20" s="21"/>
      <c r="CQ20" s="21"/>
      <c r="CR20" s="21"/>
      <c r="CS20" s="24">
        <v>3</v>
      </c>
      <c r="CT20" s="21"/>
      <c r="CU20" s="21" t="s">
        <v>266</v>
      </c>
      <c r="CV20" s="21"/>
      <c r="CW20" s="21"/>
      <c r="CX20" s="21"/>
      <c r="CY20" s="21"/>
      <c r="CZ20" s="24" t="s">
        <v>399</v>
      </c>
      <c r="DA20" s="21"/>
      <c r="DB20" s="21" t="s">
        <v>266</v>
      </c>
      <c r="DC20" s="21"/>
      <c r="DD20" s="21"/>
      <c r="DE20" s="21"/>
      <c r="DF20" s="21"/>
      <c r="DG20" s="24" t="s">
        <v>400</v>
      </c>
      <c r="DH20" s="21" t="s">
        <v>401</v>
      </c>
      <c r="DI20" s="21" t="s">
        <v>399</v>
      </c>
      <c r="DJ20" s="21" t="s">
        <v>402</v>
      </c>
      <c r="DK20" s="21" t="s">
        <v>402</v>
      </c>
      <c r="DL20" s="21" t="s">
        <v>402</v>
      </c>
      <c r="DM20" s="21"/>
      <c r="DN20" s="26">
        <v>9</v>
      </c>
      <c r="DO20" s="6"/>
      <c r="DP20" s="24">
        <v>91.9</v>
      </c>
      <c r="DQ20" s="21">
        <v>88.4</v>
      </c>
      <c r="DR20" s="21">
        <v>119.9</v>
      </c>
      <c r="DS20" s="21">
        <v>121.2</v>
      </c>
      <c r="DT20" s="21">
        <v>83.3</v>
      </c>
      <c r="DU20" s="21">
        <v>125.1</v>
      </c>
      <c r="DV20" s="21"/>
      <c r="DW20" s="24">
        <v>0.4</v>
      </c>
      <c r="DX20" s="21">
        <v>0.43</v>
      </c>
      <c r="DY20" s="21">
        <v>0.5</v>
      </c>
      <c r="DZ20" s="21">
        <v>0.4</v>
      </c>
      <c r="EA20" s="21">
        <v>0.4</v>
      </c>
      <c r="EB20" s="21">
        <v>0.4</v>
      </c>
      <c r="EC20" s="21"/>
      <c r="ED20" s="29">
        <f t="shared" ref="ED20:EI20" si="56">DP20/DW20</f>
        <v>229.75</v>
      </c>
      <c r="EE20" s="30">
        <f t="shared" si="56"/>
        <v>205.58139534883722</v>
      </c>
      <c r="EF20" s="30">
        <f t="shared" si="56"/>
        <v>239.8</v>
      </c>
      <c r="EG20" s="30">
        <f t="shared" si="56"/>
        <v>303</v>
      </c>
      <c r="EH20" s="30">
        <f t="shared" si="56"/>
        <v>208.24999999999997</v>
      </c>
      <c r="EI20" s="30">
        <f t="shared" si="56"/>
        <v>312.74999999999994</v>
      </c>
      <c r="EJ20" s="30"/>
      <c r="EK20" s="24">
        <v>1</v>
      </c>
      <c r="EL20" s="21">
        <v>1</v>
      </c>
      <c r="EM20" s="21">
        <v>1</v>
      </c>
      <c r="EN20" s="21">
        <v>1</v>
      </c>
      <c r="EO20" s="21">
        <v>1</v>
      </c>
      <c r="EP20" s="21">
        <v>1</v>
      </c>
      <c r="EQ20" s="21"/>
      <c r="ER20" s="24">
        <v>82</v>
      </c>
      <c r="ES20" s="21">
        <v>127</v>
      </c>
      <c r="ET20" s="21">
        <v>119</v>
      </c>
      <c r="EU20" s="21">
        <v>122</v>
      </c>
      <c r="EV20" s="21">
        <v>122</v>
      </c>
      <c r="EW20" s="21">
        <v>91</v>
      </c>
      <c r="EX20" s="21"/>
      <c r="EY20" s="24">
        <v>26.8</v>
      </c>
      <c r="EZ20" s="21">
        <v>26.8</v>
      </c>
      <c r="FA20" s="21">
        <v>16</v>
      </c>
      <c r="FB20" s="21">
        <v>16</v>
      </c>
      <c r="FC20" s="21">
        <v>12</v>
      </c>
      <c r="FD20" s="21">
        <v>12</v>
      </c>
      <c r="FE20" s="21"/>
      <c r="FF20" s="24">
        <v>5</v>
      </c>
      <c r="FG20" s="21">
        <v>3</v>
      </c>
      <c r="FH20" s="21">
        <v>3</v>
      </c>
      <c r="FI20" s="21">
        <v>3</v>
      </c>
      <c r="FJ20" s="21">
        <v>3</v>
      </c>
      <c r="FK20" s="21">
        <v>3</v>
      </c>
      <c r="FL20" s="21"/>
      <c r="FM20" s="24">
        <v>46</v>
      </c>
      <c r="FN20" s="21">
        <v>57</v>
      </c>
      <c r="FO20" s="21">
        <v>71</v>
      </c>
      <c r="FP20" s="21">
        <v>78</v>
      </c>
      <c r="FQ20" s="21">
        <v>67</v>
      </c>
      <c r="FR20" s="21">
        <v>73</v>
      </c>
      <c r="FS20" s="21"/>
      <c r="FT20" s="24" t="s">
        <v>295</v>
      </c>
      <c r="FU20" s="21" t="s">
        <v>403</v>
      </c>
      <c r="FV20" s="21" t="s">
        <v>403</v>
      </c>
      <c r="FW20" s="21" t="s">
        <v>345</v>
      </c>
      <c r="FX20" s="21" t="s">
        <v>345</v>
      </c>
      <c r="FY20" s="21" t="s">
        <v>311</v>
      </c>
      <c r="FZ20" s="21"/>
      <c r="GA20" s="24">
        <v>187</v>
      </c>
      <c r="GB20" s="21">
        <v>211</v>
      </c>
      <c r="GC20" s="21">
        <v>253</v>
      </c>
      <c r="GD20" s="21">
        <v>230</v>
      </c>
      <c r="GE20" s="21">
        <v>232</v>
      </c>
      <c r="GF20" s="21">
        <v>236</v>
      </c>
      <c r="GG20" s="21"/>
      <c r="GH20" s="24">
        <v>590</v>
      </c>
      <c r="GI20" s="21">
        <v>820</v>
      </c>
      <c r="GJ20" s="21">
        <v>1110</v>
      </c>
      <c r="GK20" s="21">
        <v>2260</v>
      </c>
      <c r="GL20" s="21">
        <v>1945</v>
      </c>
      <c r="GM20" s="21">
        <v>210</v>
      </c>
      <c r="GN20" s="31"/>
      <c r="GO20" s="9"/>
      <c r="GP20" s="32">
        <v>18</v>
      </c>
      <c r="GQ20" s="21">
        <v>90</v>
      </c>
      <c r="GR20" s="24">
        <v>19</v>
      </c>
      <c r="GS20" s="21">
        <v>90</v>
      </c>
      <c r="GT20" s="24">
        <v>17</v>
      </c>
      <c r="GU20" s="21">
        <v>90</v>
      </c>
      <c r="GV20" s="24">
        <v>17</v>
      </c>
      <c r="GW20" s="21">
        <v>90</v>
      </c>
      <c r="GX20" s="24">
        <v>14</v>
      </c>
      <c r="GY20" s="21">
        <v>55</v>
      </c>
      <c r="GZ20" s="24">
        <v>14</v>
      </c>
      <c r="HA20" s="21">
        <v>55</v>
      </c>
      <c r="HB20" s="24"/>
      <c r="HC20" s="21"/>
      <c r="HD20" s="6"/>
      <c r="HE20" s="21"/>
      <c r="HF20" s="21"/>
      <c r="HG20" s="21"/>
      <c r="HH20" s="21"/>
      <c r="HI20" s="21"/>
      <c r="HJ20" s="21"/>
      <c r="HK20" s="21"/>
      <c r="HL20" s="21"/>
      <c r="HM20" s="21"/>
      <c r="HN20" s="21"/>
      <c r="HO20" s="21"/>
      <c r="HP20" s="21"/>
      <c r="HQ20" s="21"/>
      <c r="HR20" s="21"/>
      <c r="HS20" s="21"/>
      <c r="HT20" s="6"/>
      <c r="HU20" s="99">
        <f t="shared" si="10"/>
        <v>-1</v>
      </c>
    </row>
    <row r="21" spans="1:237" ht="15.75" customHeight="1" x14ac:dyDescent="0.3">
      <c r="A21" s="3">
        <v>15</v>
      </c>
      <c r="B21" s="21" t="s">
        <v>239</v>
      </c>
      <c r="C21" s="21">
        <v>1</v>
      </c>
      <c r="D21" s="22">
        <v>41210</v>
      </c>
      <c r="E21" s="22">
        <v>41211</v>
      </c>
      <c r="F21" s="21">
        <f t="shared" si="38"/>
        <v>1</v>
      </c>
      <c r="G21" s="21" t="s">
        <v>240</v>
      </c>
      <c r="H21" s="21"/>
      <c r="I21" s="23">
        <v>10264</v>
      </c>
      <c r="J21" s="21">
        <v>84</v>
      </c>
      <c r="K21" s="21"/>
      <c r="L21" s="21"/>
      <c r="M21" s="21" t="s">
        <v>404</v>
      </c>
      <c r="N21" s="21">
        <v>69</v>
      </c>
      <c r="O21" s="21">
        <v>82.6</v>
      </c>
      <c r="P21" s="21">
        <v>4</v>
      </c>
      <c r="Q21" s="21" t="s">
        <v>405</v>
      </c>
      <c r="R21" s="21">
        <v>1</v>
      </c>
      <c r="S21" s="21">
        <v>33</v>
      </c>
      <c r="T21" s="21" t="s">
        <v>272</v>
      </c>
      <c r="U21" s="21">
        <v>1</v>
      </c>
      <c r="V21" s="21">
        <v>0</v>
      </c>
      <c r="W21" s="21">
        <v>0</v>
      </c>
      <c r="X21" s="21">
        <v>0</v>
      </c>
      <c r="Y21" s="6"/>
      <c r="Z21" s="24" t="s">
        <v>369</v>
      </c>
      <c r="AA21" s="21" t="s">
        <v>245</v>
      </c>
      <c r="AB21" s="25"/>
      <c r="AC21" s="25"/>
      <c r="AD21" s="21" t="s">
        <v>246</v>
      </c>
      <c r="AE21" s="21"/>
      <c r="AF21" s="21" t="s">
        <v>246</v>
      </c>
      <c r="AG21" s="21" t="s">
        <v>248</v>
      </c>
      <c r="AH21" s="21" t="s">
        <v>249</v>
      </c>
      <c r="AI21" s="21" t="s">
        <v>246</v>
      </c>
      <c r="AJ21" s="21" t="s">
        <v>249</v>
      </c>
      <c r="AK21" s="21" t="s">
        <v>246</v>
      </c>
      <c r="AL21" s="21">
        <v>1</v>
      </c>
      <c r="AM21" s="6"/>
      <c r="AN21" s="26" t="s">
        <v>250</v>
      </c>
      <c r="AO21" s="26" t="s">
        <v>274</v>
      </c>
      <c r="AP21" s="26"/>
      <c r="AQ21" s="26" t="s">
        <v>1902</v>
      </c>
      <c r="AR21" s="26" t="s">
        <v>1903</v>
      </c>
      <c r="AS21" s="27">
        <v>4.5199999999999996</v>
      </c>
      <c r="AT21" s="21">
        <v>5.9</v>
      </c>
      <c r="AU21" s="21">
        <v>6.83</v>
      </c>
      <c r="AV21" s="21">
        <v>4.18</v>
      </c>
      <c r="AW21" s="21">
        <v>3.52</v>
      </c>
      <c r="AX21" s="21"/>
      <c r="AY21" s="21"/>
      <c r="AZ21" s="21"/>
      <c r="BA21" s="21"/>
      <c r="BB21" s="28">
        <f t="shared" ref="BB21:BD21" si="57">((AT21/AS21)*100)-100</f>
        <v>30.530973451327441</v>
      </c>
      <c r="BC21" s="28">
        <f t="shared" si="57"/>
        <v>15.762711864406768</v>
      </c>
      <c r="BD21" s="28">
        <f t="shared" si="57"/>
        <v>-38.799414348462669</v>
      </c>
      <c r="BE21" s="28">
        <f t="shared" si="40"/>
        <v>51.106194690265482</v>
      </c>
      <c r="BF21" s="28">
        <f t="shared" si="41"/>
        <v>-7.5221238938053148</v>
      </c>
      <c r="BG21" s="28">
        <f t="shared" si="42"/>
        <v>-29.152542372881356</v>
      </c>
      <c r="BH21" s="3">
        <f t="shared" ref="BH21:BJ21" si="58">AT21-AS21</f>
        <v>1.3800000000000008</v>
      </c>
      <c r="BI21" s="3">
        <f t="shared" si="58"/>
        <v>0.92999999999999972</v>
      </c>
      <c r="BJ21" s="3">
        <f t="shared" si="58"/>
        <v>-2.6500000000000004</v>
      </c>
      <c r="BK21" s="3">
        <f t="shared" si="44"/>
        <v>2.3100000000000005</v>
      </c>
      <c r="BL21" s="3">
        <f t="shared" si="45"/>
        <v>-0.33999999999999986</v>
      </c>
      <c r="BM21" s="3">
        <f t="shared" si="46"/>
        <v>-1.7200000000000006</v>
      </c>
      <c r="BN21" s="24">
        <v>138.9</v>
      </c>
      <c r="BO21" s="21">
        <v>176.5</v>
      </c>
      <c r="BP21" s="21">
        <v>205.3</v>
      </c>
      <c r="BQ21" s="21"/>
      <c r="BR21" s="21"/>
      <c r="BS21" s="21"/>
      <c r="BT21" s="21"/>
      <c r="BU21" s="24">
        <v>37.4</v>
      </c>
      <c r="BV21" s="21">
        <v>34</v>
      </c>
      <c r="BW21" s="21">
        <v>38</v>
      </c>
      <c r="BX21" s="21">
        <v>36</v>
      </c>
      <c r="BY21" s="21">
        <v>37</v>
      </c>
      <c r="BZ21" s="21"/>
      <c r="CA21" s="21"/>
      <c r="CB21" s="21"/>
      <c r="CC21" s="21"/>
      <c r="CD21" s="6"/>
      <c r="CE21" s="24" t="s">
        <v>406</v>
      </c>
      <c r="CF21" s="21" t="s">
        <v>407</v>
      </c>
      <c r="CG21" s="21"/>
      <c r="CH21" s="21"/>
      <c r="CI21" s="21"/>
      <c r="CJ21" s="21"/>
      <c r="CK21" s="21"/>
      <c r="CL21" s="24" t="s">
        <v>408</v>
      </c>
      <c r="CM21" s="21" t="s">
        <v>303</v>
      </c>
      <c r="CN21" s="21"/>
      <c r="CO21" s="21"/>
      <c r="CP21" s="21"/>
      <c r="CQ21" s="21"/>
      <c r="CR21" s="21"/>
      <c r="CS21" s="24">
        <v>3</v>
      </c>
      <c r="CT21" s="21">
        <v>2</v>
      </c>
      <c r="CU21" s="21"/>
      <c r="CV21" s="21"/>
      <c r="CW21" s="21"/>
      <c r="CX21" s="21"/>
      <c r="CY21" s="21"/>
      <c r="CZ21" s="24" t="s">
        <v>409</v>
      </c>
      <c r="DA21" s="21" t="s">
        <v>266</v>
      </c>
      <c r="DB21" s="21"/>
      <c r="DC21" s="21"/>
      <c r="DD21" s="21"/>
      <c r="DE21" s="21"/>
      <c r="DF21" s="21"/>
      <c r="DG21" s="24" t="s">
        <v>255</v>
      </c>
      <c r="DH21" s="21" t="s">
        <v>255</v>
      </c>
      <c r="DI21" s="21" t="s">
        <v>255</v>
      </c>
      <c r="DJ21" s="21"/>
      <c r="DK21" s="21"/>
      <c r="DL21" s="21"/>
      <c r="DM21" s="21"/>
      <c r="DN21" s="26">
        <v>8</v>
      </c>
      <c r="DO21" s="6"/>
      <c r="DP21" s="24">
        <v>99.8</v>
      </c>
      <c r="DQ21" s="21">
        <v>84.7</v>
      </c>
      <c r="DR21" s="21">
        <v>96.5</v>
      </c>
      <c r="DS21" s="21"/>
      <c r="DT21" s="21"/>
      <c r="DU21" s="21"/>
      <c r="DV21" s="21"/>
      <c r="DW21" s="24">
        <v>0.4</v>
      </c>
      <c r="DX21" s="21">
        <v>0.4</v>
      </c>
      <c r="DY21" s="21">
        <v>0.4</v>
      </c>
      <c r="DZ21" s="21"/>
      <c r="EA21" s="21"/>
      <c r="EB21" s="21"/>
      <c r="EC21" s="21"/>
      <c r="ED21" s="29">
        <f t="shared" ref="ED21:EF21" si="59">DP21/DW21</f>
        <v>249.49999999999997</v>
      </c>
      <c r="EE21" s="30">
        <f t="shared" si="59"/>
        <v>211.75</v>
      </c>
      <c r="EF21" s="30">
        <f t="shared" si="59"/>
        <v>241.25</v>
      </c>
      <c r="EG21" s="30"/>
      <c r="EH21" s="30"/>
      <c r="EI21" s="30"/>
      <c r="EJ21" s="30"/>
      <c r="EK21" s="24">
        <v>1</v>
      </c>
      <c r="EL21" s="21">
        <v>1</v>
      </c>
      <c r="EM21" s="21">
        <v>1</v>
      </c>
      <c r="EN21" s="21"/>
      <c r="EO21" s="21"/>
      <c r="EP21" s="21"/>
      <c r="EQ21" s="21"/>
      <c r="ER21" s="24">
        <v>297</v>
      </c>
      <c r="ES21" s="21">
        <v>241</v>
      </c>
      <c r="ET21" s="21">
        <v>209</v>
      </c>
      <c r="EU21" s="21"/>
      <c r="EV21" s="21"/>
      <c r="EW21" s="21"/>
      <c r="EX21" s="21"/>
      <c r="EY21" s="24">
        <v>13.4</v>
      </c>
      <c r="EZ21" s="21">
        <v>17</v>
      </c>
      <c r="FA21" s="21">
        <v>17</v>
      </c>
      <c r="FB21" s="21"/>
      <c r="FC21" s="21"/>
      <c r="FD21" s="21"/>
      <c r="FE21" s="21"/>
      <c r="FF21" s="24">
        <v>14</v>
      </c>
      <c r="FG21" s="21">
        <v>15</v>
      </c>
      <c r="FH21" s="21">
        <v>15</v>
      </c>
      <c r="FI21" s="21"/>
      <c r="FJ21" s="21"/>
      <c r="FK21" s="21"/>
      <c r="FL21" s="21"/>
      <c r="FM21" s="24">
        <v>80</v>
      </c>
      <c r="FN21" s="21">
        <v>66</v>
      </c>
      <c r="FO21" s="21">
        <v>90</v>
      </c>
      <c r="FP21" s="21"/>
      <c r="FQ21" s="21"/>
      <c r="FR21" s="21"/>
      <c r="FS21" s="21"/>
      <c r="FT21" s="24">
        <v>0</v>
      </c>
      <c r="FU21" s="21">
        <v>0</v>
      </c>
      <c r="FV21" s="21">
        <v>0</v>
      </c>
      <c r="FW21" s="21"/>
      <c r="FX21" s="21"/>
      <c r="FY21" s="21"/>
      <c r="FZ21" s="21"/>
      <c r="GA21" s="24">
        <v>811</v>
      </c>
      <c r="GB21" s="21">
        <v>538</v>
      </c>
      <c r="GC21" s="21">
        <v>370</v>
      </c>
      <c r="GD21" s="21"/>
      <c r="GE21" s="21"/>
      <c r="GF21" s="21"/>
      <c r="GG21" s="21"/>
      <c r="GH21" s="24">
        <v>500</v>
      </c>
      <c r="GI21" s="21">
        <v>1000</v>
      </c>
      <c r="GJ21" s="21">
        <v>1800</v>
      </c>
      <c r="GK21" s="21"/>
      <c r="GL21" s="21"/>
      <c r="GM21" s="21"/>
      <c r="GN21" s="31"/>
      <c r="GO21" s="9"/>
      <c r="GP21" s="32">
        <v>11</v>
      </c>
      <c r="GQ21" s="21">
        <v>45</v>
      </c>
      <c r="GR21" s="24">
        <v>11</v>
      </c>
      <c r="GS21" s="21">
        <v>45</v>
      </c>
      <c r="GT21" s="24">
        <v>10</v>
      </c>
      <c r="GU21" s="21">
        <v>45</v>
      </c>
      <c r="GV21" s="24"/>
      <c r="GW21" s="21"/>
      <c r="GX21" s="24"/>
      <c r="GY21" s="21"/>
      <c r="GZ21" s="24"/>
      <c r="HA21" s="21"/>
      <c r="HB21" s="24"/>
      <c r="HC21" s="21"/>
      <c r="HD21" s="6"/>
      <c r="HE21" s="21"/>
      <c r="HF21" s="21"/>
      <c r="HG21" s="21"/>
      <c r="HH21" s="21"/>
      <c r="HI21" s="21"/>
      <c r="HJ21" s="21"/>
      <c r="HK21" s="21"/>
      <c r="HL21" s="21"/>
      <c r="HM21" s="21"/>
      <c r="HN21" s="21"/>
      <c r="HO21" s="21"/>
      <c r="HP21" s="21"/>
      <c r="HQ21" s="21"/>
      <c r="HR21" s="21"/>
      <c r="HS21" s="21"/>
      <c r="HT21" s="6"/>
      <c r="HU21" s="99">
        <f t="shared" si="10"/>
        <v>0</v>
      </c>
    </row>
    <row r="22" spans="1:237" ht="15.75" customHeight="1" x14ac:dyDescent="0.3">
      <c r="A22" s="3">
        <v>16</v>
      </c>
      <c r="B22" s="21" t="s">
        <v>239</v>
      </c>
      <c r="C22" s="21">
        <v>1</v>
      </c>
      <c r="D22" s="22">
        <v>41220</v>
      </c>
      <c r="E22" s="22">
        <v>41220</v>
      </c>
      <c r="F22" s="21">
        <f t="shared" si="38"/>
        <v>0</v>
      </c>
      <c r="G22" s="21" t="s">
        <v>410</v>
      </c>
      <c r="H22" s="21"/>
      <c r="I22" s="23">
        <v>13403</v>
      </c>
      <c r="J22" s="21">
        <v>76</v>
      </c>
      <c r="K22" s="21"/>
      <c r="L22" s="21"/>
      <c r="M22" s="21" t="s">
        <v>411</v>
      </c>
      <c r="N22" s="21">
        <v>64</v>
      </c>
      <c r="O22" s="21">
        <v>75.3</v>
      </c>
      <c r="P22" s="21">
        <v>7</v>
      </c>
      <c r="Q22" s="21" t="s">
        <v>405</v>
      </c>
      <c r="R22" s="21">
        <v>1</v>
      </c>
      <c r="S22" s="21">
        <v>35</v>
      </c>
      <c r="T22" s="21" t="s">
        <v>272</v>
      </c>
      <c r="U22" s="21">
        <v>1</v>
      </c>
      <c r="V22" s="21">
        <v>0</v>
      </c>
      <c r="W22" s="21">
        <v>0</v>
      </c>
      <c r="X22" s="21">
        <v>0</v>
      </c>
      <c r="Y22" s="6"/>
      <c r="Z22" s="24" t="s">
        <v>298</v>
      </c>
      <c r="AA22" s="21" t="s">
        <v>412</v>
      </c>
      <c r="AB22" s="25"/>
      <c r="AC22" s="25"/>
      <c r="AD22" s="21" t="s">
        <v>249</v>
      </c>
      <c r="AE22" s="21"/>
      <c r="AF22" s="21" t="s">
        <v>246</v>
      </c>
      <c r="AG22" s="21" t="s">
        <v>248</v>
      </c>
      <c r="AH22" s="21" t="s">
        <v>249</v>
      </c>
      <c r="AI22" s="21" t="s">
        <v>249</v>
      </c>
      <c r="AJ22" s="21" t="s">
        <v>246</v>
      </c>
      <c r="AK22" s="21" t="s">
        <v>246</v>
      </c>
      <c r="AL22" s="21">
        <v>1.36</v>
      </c>
      <c r="AM22" s="6"/>
      <c r="AN22" s="26" t="s">
        <v>250</v>
      </c>
      <c r="AO22" s="26" t="s">
        <v>274</v>
      </c>
      <c r="AP22" s="26"/>
      <c r="AQ22" s="26" t="s">
        <v>1906</v>
      </c>
      <c r="AR22" s="26" t="s">
        <v>1912</v>
      </c>
      <c r="AS22" s="27">
        <v>1.36</v>
      </c>
      <c r="AT22" s="21">
        <v>2.4900000000000002</v>
      </c>
      <c r="AU22" s="21">
        <v>6.16</v>
      </c>
      <c r="AV22" s="21">
        <v>3.43</v>
      </c>
      <c r="AW22" s="21">
        <v>2.08</v>
      </c>
      <c r="AX22" s="21">
        <v>1.23</v>
      </c>
      <c r="AY22" s="21">
        <v>1.23</v>
      </c>
      <c r="AZ22" s="21">
        <v>0.82</v>
      </c>
      <c r="BA22" s="21">
        <v>1.48</v>
      </c>
      <c r="BB22" s="28">
        <f t="shared" ref="BB22:BD22" si="60">((AT22/AS22)*100)-100</f>
        <v>83.088235294117652</v>
      </c>
      <c r="BC22" s="28">
        <f t="shared" si="60"/>
        <v>147.38955823293171</v>
      </c>
      <c r="BD22" s="28">
        <f t="shared" si="60"/>
        <v>-44.318181818181813</v>
      </c>
      <c r="BE22" s="28">
        <f t="shared" si="40"/>
        <v>352.94117647058823</v>
      </c>
      <c r="BF22" s="28">
        <f t="shared" si="41"/>
        <v>152.20588235294116</v>
      </c>
      <c r="BG22" s="28">
        <f t="shared" si="42"/>
        <v>37.751004016064257</v>
      </c>
      <c r="BH22" s="3">
        <f t="shared" ref="BH22:BJ22" si="61">AT22-AS22</f>
        <v>1.1300000000000001</v>
      </c>
      <c r="BI22" s="3">
        <f t="shared" si="61"/>
        <v>3.67</v>
      </c>
      <c r="BJ22" s="3">
        <f t="shared" si="61"/>
        <v>-2.73</v>
      </c>
      <c r="BK22" s="3">
        <f t="shared" si="44"/>
        <v>4.8</v>
      </c>
      <c r="BL22" s="3">
        <f t="shared" si="45"/>
        <v>2.0700000000000003</v>
      </c>
      <c r="BM22" s="3">
        <f t="shared" si="46"/>
        <v>0.94</v>
      </c>
      <c r="BN22" s="24">
        <v>106.1</v>
      </c>
      <c r="BO22" s="21">
        <v>208.7</v>
      </c>
      <c r="BP22" s="21">
        <v>242</v>
      </c>
      <c r="BQ22" s="21">
        <v>216.2</v>
      </c>
      <c r="BR22" s="21">
        <v>164</v>
      </c>
      <c r="BS22" s="21"/>
      <c r="BT22" s="21">
        <v>107.3</v>
      </c>
      <c r="BU22" s="24">
        <v>36.6</v>
      </c>
      <c r="BV22" s="21">
        <v>37</v>
      </c>
      <c r="BW22" s="21">
        <v>37</v>
      </c>
      <c r="BX22" s="21">
        <v>37.9</v>
      </c>
      <c r="BY22" s="21">
        <v>37.5</v>
      </c>
      <c r="BZ22" s="21">
        <v>36.6</v>
      </c>
      <c r="CA22" s="21">
        <v>36</v>
      </c>
      <c r="CB22" s="21">
        <v>36</v>
      </c>
      <c r="CC22" s="21">
        <v>37.4</v>
      </c>
      <c r="CD22" s="6"/>
      <c r="CE22" s="24" t="s">
        <v>413</v>
      </c>
      <c r="CF22" s="21" t="s">
        <v>414</v>
      </c>
      <c r="CG22" s="21"/>
      <c r="CH22" s="21"/>
      <c r="CI22" s="21"/>
      <c r="CJ22" s="21"/>
      <c r="CK22" s="21" t="s">
        <v>415</v>
      </c>
      <c r="CL22" s="24" t="s">
        <v>416</v>
      </c>
      <c r="CM22" s="21" t="s">
        <v>417</v>
      </c>
      <c r="CN22" s="21"/>
      <c r="CO22" s="21"/>
      <c r="CP22" s="21"/>
      <c r="CQ22" s="21"/>
      <c r="CR22" s="21" t="s">
        <v>303</v>
      </c>
      <c r="CS22" s="24">
        <v>3</v>
      </c>
      <c r="CT22" s="21" t="s">
        <v>266</v>
      </c>
      <c r="CU22" s="21"/>
      <c r="CV22" s="21"/>
      <c r="CW22" s="21"/>
      <c r="CX22" s="21"/>
      <c r="CY22" s="21" t="s">
        <v>266</v>
      </c>
      <c r="CZ22" s="24" t="s">
        <v>418</v>
      </c>
      <c r="DA22" s="21" t="s">
        <v>266</v>
      </c>
      <c r="DB22" s="21"/>
      <c r="DC22" s="21"/>
      <c r="DD22" s="21"/>
      <c r="DE22" s="21"/>
      <c r="DF22" s="21" t="s">
        <v>266</v>
      </c>
      <c r="DG22" s="24" t="s">
        <v>409</v>
      </c>
      <c r="DH22" s="21" t="s">
        <v>419</v>
      </c>
      <c r="DI22" s="21" t="s">
        <v>419</v>
      </c>
      <c r="DJ22" s="21" t="s">
        <v>419</v>
      </c>
      <c r="DK22" s="21" t="s">
        <v>420</v>
      </c>
      <c r="DL22" s="21" t="s">
        <v>420</v>
      </c>
      <c r="DM22" s="21" t="s">
        <v>420</v>
      </c>
      <c r="DN22" s="26">
        <v>8</v>
      </c>
      <c r="DO22" s="6"/>
      <c r="DP22" s="24">
        <v>78</v>
      </c>
      <c r="DQ22" s="21">
        <v>78</v>
      </c>
      <c r="DR22" s="21">
        <v>99.7</v>
      </c>
      <c r="DS22" s="21">
        <v>125.9</v>
      </c>
      <c r="DT22" s="21">
        <v>85.2</v>
      </c>
      <c r="DU22" s="21">
        <v>85.2</v>
      </c>
      <c r="DV22" s="21">
        <v>85.2</v>
      </c>
      <c r="DW22" s="24">
        <v>0.56000000000000005</v>
      </c>
      <c r="DX22" s="21">
        <v>0.4</v>
      </c>
      <c r="DY22" s="21">
        <v>0.6</v>
      </c>
      <c r="DZ22" s="21">
        <v>0.6</v>
      </c>
      <c r="EA22" s="21">
        <v>0.6</v>
      </c>
      <c r="EB22" s="21">
        <v>0.6</v>
      </c>
      <c r="EC22" s="21">
        <v>0.6</v>
      </c>
      <c r="ED22" s="29">
        <f t="shared" ref="ED22:EJ22" si="62">DP22/DW22</f>
        <v>139.28571428571428</v>
      </c>
      <c r="EE22" s="30">
        <f t="shared" si="62"/>
        <v>195</v>
      </c>
      <c r="EF22" s="30">
        <f t="shared" si="62"/>
        <v>166.16666666666669</v>
      </c>
      <c r="EG22" s="30">
        <f t="shared" si="62"/>
        <v>209.83333333333334</v>
      </c>
      <c r="EH22" s="30">
        <f t="shared" si="62"/>
        <v>142</v>
      </c>
      <c r="EI22" s="30">
        <f t="shared" si="62"/>
        <v>142</v>
      </c>
      <c r="EJ22" s="30">
        <f t="shared" si="62"/>
        <v>142</v>
      </c>
      <c r="EK22" s="24">
        <v>1</v>
      </c>
      <c r="EL22" s="21">
        <v>1</v>
      </c>
      <c r="EM22" s="21">
        <v>1</v>
      </c>
      <c r="EN22" s="21">
        <v>1</v>
      </c>
      <c r="EO22" s="21">
        <v>1</v>
      </c>
      <c r="EP22" s="21">
        <v>1</v>
      </c>
      <c r="EQ22" s="21">
        <v>1</v>
      </c>
      <c r="ER22" s="24">
        <v>456</v>
      </c>
      <c r="ES22" s="21">
        <v>472</v>
      </c>
      <c r="ET22" s="21">
        <v>433</v>
      </c>
      <c r="EU22" s="21">
        <v>493</v>
      </c>
      <c r="EV22" s="21">
        <v>446</v>
      </c>
      <c r="EW22" s="21">
        <v>487</v>
      </c>
      <c r="EX22" s="21">
        <v>490</v>
      </c>
      <c r="EY22" s="24">
        <v>8.4</v>
      </c>
      <c r="EZ22" s="21">
        <v>7.3</v>
      </c>
      <c r="FA22" s="21">
        <v>5.8</v>
      </c>
      <c r="FB22" s="21">
        <v>5.4</v>
      </c>
      <c r="FC22" s="21">
        <v>4.5</v>
      </c>
      <c r="FD22" s="21">
        <v>7.3</v>
      </c>
      <c r="FE22" s="21">
        <v>6.1</v>
      </c>
      <c r="FF22" s="24">
        <v>14</v>
      </c>
      <c r="FG22" s="21">
        <v>14</v>
      </c>
      <c r="FH22" s="21">
        <v>14</v>
      </c>
      <c r="FI22" s="21">
        <v>14</v>
      </c>
      <c r="FJ22" s="21">
        <v>14</v>
      </c>
      <c r="FK22" s="21">
        <v>14</v>
      </c>
      <c r="FL22" s="21">
        <v>13</v>
      </c>
      <c r="FM22" s="24">
        <v>96</v>
      </c>
      <c r="FN22" s="21">
        <v>74</v>
      </c>
      <c r="FO22" s="21">
        <v>83</v>
      </c>
      <c r="FP22" s="21">
        <v>101</v>
      </c>
      <c r="FQ22" s="21">
        <v>95</v>
      </c>
      <c r="FR22" s="21">
        <v>96</v>
      </c>
      <c r="FS22" s="21">
        <v>98</v>
      </c>
      <c r="FT22" s="24" t="s">
        <v>311</v>
      </c>
      <c r="FU22" s="21">
        <v>0</v>
      </c>
      <c r="FV22" s="21">
        <v>0</v>
      </c>
      <c r="FW22" s="21">
        <v>0</v>
      </c>
      <c r="FX22" s="21">
        <v>0</v>
      </c>
      <c r="FY22" s="21">
        <v>0</v>
      </c>
      <c r="FZ22" s="21">
        <v>0</v>
      </c>
      <c r="GA22" s="24">
        <v>207</v>
      </c>
      <c r="GB22" s="21">
        <v>244</v>
      </c>
      <c r="GC22" s="21">
        <v>214</v>
      </c>
      <c r="GD22" s="21">
        <v>134</v>
      </c>
      <c r="GE22" s="21">
        <v>105</v>
      </c>
      <c r="GF22" s="21">
        <v>101</v>
      </c>
      <c r="GG22" s="21">
        <v>93</v>
      </c>
      <c r="GH22" s="24">
        <v>700</v>
      </c>
      <c r="GI22" s="21">
        <v>1790</v>
      </c>
      <c r="GJ22" s="21">
        <v>4000</v>
      </c>
      <c r="GK22" s="21">
        <v>3140</v>
      </c>
      <c r="GL22" s="21">
        <v>3140</v>
      </c>
      <c r="GM22" s="21">
        <v>2810</v>
      </c>
      <c r="GN22" s="31">
        <v>2810</v>
      </c>
      <c r="GO22" s="9"/>
      <c r="GP22" s="32">
        <v>15</v>
      </c>
      <c r="GQ22" s="21">
        <v>80</v>
      </c>
      <c r="GR22" s="24">
        <v>11</v>
      </c>
      <c r="GS22" s="21">
        <v>45</v>
      </c>
      <c r="GT22" s="24">
        <v>9</v>
      </c>
      <c r="GU22" s="21">
        <v>18</v>
      </c>
      <c r="GV22" s="24">
        <v>9</v>
      </c>
      <c r="GW22" s="21">
        <v>18</v>
      </c>
      <c r="GX22" s="24">
        <v>9</v>
      </c>
      <c r="GY22" s="21">
        <v>18</v>
      </c>
      <c r="GZ22" s="24">
        <v>9</v>
      </c>
      <c r="HA22" s="21">
        <v>19</v>
      </c>
      <c r="HB22" s="24">
        <v>12</v>
      </c>
      <c r="HC22" s="21">
        <v>45</v>
      </c>
      <c r="HD22" s="6"/>
      <c r="HE22" s="21"/>
      <c r="HF22" s="21"/>
      <c r="HG22" s="21"/>
      <c r="HH22" s="21"/>
      <c r="HI22" s="21"/>
      <c r="HJ22" s="21"/>
      <c r="HK22" s="21"/>
      <c r="HL22" s="21"/>
      <c r="HM22" s="21"/>
      <c r="HN22" s="21"/>
      <c r="HO22" s="21"/>
      <c r="HP22" s="21"/>
      <c r="HQ22" s="21"/>
      <c r="HR22" s="21"/>
      <c r="HS22" s="21"/>
      <c r="HT22" s="6"/>
      <c r="HU22" s="99">
        <f t="shared" si="10"/>
        <v>4</v>
      </c>
    </row>
    <row r="23" spans="1:237" ht="15.75" customHeight="1" x14ac:dyDescent="0.3">
      <c r="A23" s="3">
        <v>17</v>
      </c>
      <c r="B23" s="21" t="s">
        <v>239</v>
      </c>
      <c r="C23" s="21">
        <v>1</v>
      </c>
      <c r="D23" s="22">
        <v>41220</v>
      </c>
      <c r="E23" s="22">
        <v>41220</v>
      </c>
      <c r="F23" s="21">
        <f t="shared" si="38"/>
        <v>0</v>
      </c>
      <c r="G23" s="21" t="s">
        <v>410</v>
      </c>
      <c r="H23" s="21"/>
      <c r="I23" s="23">
        <v>14838</v>
      </c>
      <c r="J23" s="21">
        <v>72</v>
      </c>
      <c r="K23" s="21"/>
      <c r="L23" s="21"/>
      <c r="M23" s="21" t="s">
        <v>242</v>
      </c>
      <c r="N23" s="21">
        <v>74</v>
      </c>
      <c r="O23" s="21">
        <v>88</v>
      </c>
      <c r="P23" s="21">
        <v>7</v>
      </c>
      <c r="Q23" s="21" t="s">
        <v>243</v>
      </c>
      <c r="R23" s="21">
        <v>2</v>
      </c>
      <c r="S23" s="21">
        <v>8</v>
      </c>
      <c r="T23" s="21" t="s">
        <v>243</v>
      </c>
      <c r="U23" s="21">
        <v>2</v>
      </c>
      <c r="V23" s="21">
        <v>7</v>
      </c>
      <c r="W23" s="21">
        <v>6</v>
      </c>
      <c r="X23" s="21">
        <v>6</v>
      </c>
      <c r="Y23" s="6"/>
      <c r="Z23" s="24" t="s">
        <v>369</v>
      </c>
      <c r="AA23" s="21" t="s">
        <v>421</v>
      </c>
      <c r="AB23" s="25"/>
      <c r="AC23" s="25"/>
      <c r="AD23" s="21" t="s">
        <v>249</v>
      </c>
      <c r="AE23" s="21"/>
      <c r="AF23" s="21" t="s">
        <v>246</v>
      </c>
      <c r="AG23" s="21" t="s">
        <v>248</v>
      </c>
      <c r="AH23" s="21" t="s">
        <v>246</v>
      </c>
      <c r="AI23" s="21" t="s">
        <v>246</v>
      </c>
      <c r="AJ23" s="21" t="s">
        <v>246</v>
      </c>
      <c r="AK23" s="21" t="s">
        <v>246</v>
      </c>
      <c r="AL23" s="21">
        <v>6.72</v>
      </c>
      <c r="AM23" s="6"/>
      <c r="AN23" s="26" t="s">
        <v>250</v>
      </c>
      <c r="AO23" s="26" t="s">
        <v>251</v>
      </c>
      <c r="AP23" s="26"/>
      <c r="AQ23" s="26" t="s">
        <v>1902</v>
      </c>
      <c r="AR23" s="26" t="s">
        <v>1905</v>
      </c>
      <c r="AS23" s="27">
        <v>5.72</v>
      </c>
      <c r="AT23" s="21">
        <v>6.26</v>
      </c>
      <c r="AU23" s="21">
        <v>6.33</v>
      </c>
      <c r="AV23" s="21">
        <v>7.54</v>
      </c>
      <c r="AW23" s="21">
        <v>3.53</v>
      </c>
      <c r="AX23" s="21">
        <v>3.45</v>
      </c>
      <c r="AY23" s="21">
        <v>2.91</v>
      </c>
      <c r="AZ23" s="21">
        <v>2.44</v>
      </c>
      <c r="BA23" s="21">
        <v>2</v>
      </c>
      <c r="BB23" s="28">
        <f t="shared" ref="BB23:BD23" si="63">((AT23/AS23)*100)-100</f>
        <v>9.44055944055944</v>
      </c>
      <c r="BC23" s="28">
        <f t="shared" si="63"/>
        <v>1.1182108626198044</v>
      </c>
      <c r="BD23" s="28">
        <f t="shared" si="63"/>
        <v>19.115323854660346</v>
      </c>
      <c r="BE23" s="28">
        <f t="shared" si="40"/>
        <v>10.664335664335667</v>
      </c>
      <c r="BF23" s="28">
        <f t="shared" si="41"/>
        <v>31.818181818181841</v>
      </c>
      <c r="BG23" s="28">
        <f t="shared" si="42"/>
        <v>20.447284345047919</v>
      </c>
      <c r="BH23" s="3">
        <f t="shared" ref="BH23:BJ23" si="64">AT23-AS23</f>
        <v>0.54</v>
      </c>
      <c r="BI23" s="3">
        <f t="shared" si="64"/>
        <v>7.0000000000000284E-2</v>
      </c>
      <c r="BJ23" s="3">
        <f t="shared" si="64"/>
        <v>1.21</v>
      </c>
      <c r="BK23" s="3">
        <f t="shared" si="44"/>
        <v>0.61000000000000032</v>
      </c>
      <c r="BL23" s="3">
        <f t="shared" si="45"/>
        <v>1.8200000000000003</v>
      </c>
      <c r="BM23" s="3">
        <f t="shared" si="46"/>
        <v>1.2800000000000002</v>
      </c>
      <c r="BN23" s="24">
        <v>212.6</v>
      </c>
      <c r="BO23" s="21">
        <v>158</v>
      </c>
      <c r="BP23" s="21">
        <v>194.6</v>
      </c>
      <c r="BQ23" s="21">
        <v>167.1</v>
      </c>
      <c r="BR23" s="21">
        <v>120.6</v>
      </c>
      <c r="BS23" s="21">
        <v>82.8</v>
      </c>
      <c r="BT23" s="21">
        <v>36.6</v>
      </c>
      <c r="BU23" s="24">
        <v>36</v>
      </c>
      <c r="BV23" s="21">
        <v>36</v>
      </c>
      <c r="BW23" s="21">
        <v>35</v>
      </c>
      <c r="BX23" s="21">
        <v>37.4</v>
      </c>
      <c r="BY23" s="21">
        <v>37</v>
      </c>
      <c r="BZ23" s="21">
        <v>36</v>
      </c>
      <c r="CA23" s="21">
        <v>37.4</v>
      </c>
      <c r="CB23" s="21">
        <v>36</v>
      </c>
      <c r="CC23" s="21">
        <v>34</v>
      </c>
      <c r="CD23" s="6"/>
      <c r="CE23" s="24" t="s">
        <v>422</v>
      </c>
      <c r="CF23" s="21" t="s">
        <v>423</v>
      </c>
      <c r="CG23" s="21"/>
      <c r="CH23" s="21"/>
      <c r="CI23" s="21"/>
      <c r="CJ23" s="21"/>
      <c r="CK23" s="21"/>
      <c r="CL23" s="24" t="s">
        <v>424</v>
      </c>
      <c r="CM23" s="21" t="s">
        <v>425</v>
      </c>
      <c r="CN23" s="21"/>
      <c r="CO23" s="21"/>
      <c r="CP23" s="21"/>
      <c r="CQ23" s="21"/>
      <c r="CR23" s="21"/>
      <c r="CS23" s="24">
        <v>3</v>
      </c>
      <c r="CT23" s="21">
        <v>4</v>
      </c>
      <c r="CU23" s="21"/>
      <c r="CV23" s="21"/>
      <c r="CW23" s="21"/>
      <c r="CX23" s="21"/>
      <c r="CY23" s="21"/>
      <c r="CZ23" s="24" t="s">
        <v>399</v>
      </c>
      <c r="DA23" s="21" t="s">
        <v>426</v>
      </c>
      <c r="DB23" s="21"/>
      <c r="DC23" s="21"/>
      <c r="DD23" s="21"/>
      <c r="DE23" s="21"/>
      <c r="DF23" s="21"/>
      <c r="DG23" s="24" t="s">
        <v>427</v>
      </c>
      <c r="DH23" s="21" t="s">
        <v>256</v>
      </c>
      <c r="DI23" s="21" t="s">
        <v>428</v>
      </c>
      <c r="DJ23" s="21" t="s">
        <v>428</v>
      </c>
      <c r="DK23" s="21" t="s">
        <v>428</v>
      </c>
      <c r="DL23" s="21" t="s">
        <v>428</v>
      </c>
      <c r="DM23" s="21" t="s">
        <v>429</v>
      </c>
      <c r="DN23" s="26">
        <v>9</v>
      </c>
      <c r="DO23" s="6"/>
      <c r="DP23" s="24">
        <v>114.5</v>
      </c>
      <c r="DQ23" s="21">
        <v>98.4</v>
      </c>
      <c r="DR23" s="21">
        <v>98.7</v>
      </c>
      <c r="DS23" s="21">
        <v>111.1</v>
      </c>
      <c r="DT23" s="21">
        <v>113.8</v>
      </c>
      <c r="DU23" s="21">
        <v>131.1</v>
      </c>
      <c r="DV23" s="21">
        <v>146.4</v>
      </c>
      <c r="DW23" s="24">
        <v>0.7</v>
      </c>
      <c r="DX23" s="21">
        <v>0.5</v>
      </c>
      <c r="DY23" s="21">
        <v>0.4</v>
      </c>
      <c r="DZ23" s="21">
        <v>0.4</v>
      </c>
      <c r="EA23" s="21">
        <v>0.4</v>
      </c>
      <c r="EB23" s="21">
        <v>0.4</v>
      </c>
      <c r="EC23" s="21">
        <v>0.4</v>
      </c>
      <c r="ED23" s="29">
        <f t="shared" ref="ED23:EJ23" si="65">DP23/DW23</f>
        <v>163.57142857142858</v>
      </c>
      <c r="EE23" s="30">
        <f t="shared" si="65"/>
        <v>196.8</v>
      </c>
      <c r="EF23" s="30">
        <f t="shared" si="65"/>
        <v>246.75</v>
      </c>
      <c r="EG23" s="30">
        <f t="shared" si="65"/>
        <v>277.74999999999994</v>
      </c>
      <c r="EH23" s="30">
        <f t="shared" si="65"/>
        <v>284.5</v>
      </c>
      <c r="EI23" s="30">
        <f t="shared" si="65"/>
        <v>327.74999999999994</v>
      </c>
      <c r="EJ23" s="30">
        <f t="shared" si="65"/>
        <v>366</v>
      </c>
      <c r="EK23" s="24">
        <v>1</v>
      </c>
      <c r="EL23" s="21">
        <v>1</v>
      </c>
      <c r="EM23" s="21">
        <v>1</v>
      </c>
      <c r="EN23" s="21">
        <v>1</v>
      </c>
      <c r="EO23" s="21">
        <v>1</v>
      </c>
      <c r="EP23" s="21">
        <v>1</v>
      </c>
      <c r="EQ23" s="21">
        <v>1</v>
      </c>
      <c r="ER23" s="24">
        <v>271</v>
      </c>
      <c r="ES23" s="21">
        <v>160</v>
      </c>
      <c r="ET23" s="21">
        <v>161</v>
      </c>
      <c r="EU23" s="21">
        <v>80</v>
      </c>
      <c r="EV23" s="21">
        <v>93</v>
      </c>
      <c r="EW23" s="21">
        <v>81</v>
      </c>
      <c r="EX23" s="21">
        <v>97</v>
      </c>
      <c r="EY23" s="24">
        <v>7.6</v>
      </c>
      <c r="EZ23" s="21">
        <v>9</v>
      </c>
      <c r="FA23" s="21">
        <v>19</v>
      </c>
      <c r="FB23" s="21">
        <v>27.9</v>
      </c>
      <c r="FC23" s="21">
        <v>31.3</v>
      </c>
      <c r="FD23" s="21">
        <v>34</v>
      </c>
      <c r="FE23" s="21">
        <v>29.7</v>
      </c>
      <c r="FF23" s="24">
        <v>8</v>
      </c>
      <c r="FG23" s="21">
        <v>3</v>
      </c>
      <c r="FH23" s="21">
        <v>3</v>
      </c>
      <c r="FI23" s="21">
        <v>3</v>
      </c>
      <c r="FJ23" s="21">
        <v>3</v>
      </c>
      <c r="FK23" s="21">
        <v>3</v>
      </c>
      <c r="FL23" s="21">
        <v>3</v>
      </c>
      <c r="FM23" s="24">
        <v>66</v>
      </c>
      <c r="FN23" s="21">
        <v>76</v>
      </c>
      <c r="FO23" s="21">
        <v>78</v>
      </c>
      <c r="FP23" s="21">
        <v>79</v>
      </c>
      <c r="FQ23" s="21">
        <v>77</v>
      </c>
      <c r="FR23" s="21">
        <v>79</v>
      </c>
      <c r="FS23" s="21">
        <v>67</v>
      </c>
      <c r="FT23" s="24" t="s">
        <v>295</v>
      </c>
      <c r="FU23" s="21" t="s">
        <v>430</v>
      </c>
      <c r="FV23" s="21" t="s">
        <v>430</v>
      </c>
      <c r="FW23" s="21">
        <v>0</v>
      </c>
      <c r="FX23" s="21">
        <v>0</v>
      </c>
      <c r="FY23" s="21">
        <v>0</v>
      </c>
      <c r="FZ23" s="21">
        <v>0</v>
      </c>
      <c r="GA23" s="24">
        <v>316</v>
      </c>
      <c r="GB23" s="21">
        <v>284</v>
      </c>
      <c r="GC23" s="21">
        <v>291</v>
      </c>
      <c r="GD23" s="21">
        <v>343</v>
      </c>
      <c r="GE23" s="21">
        <v>381</v>
      </c>
      <c r="GF23" s="21">
        <v>403</v>
      </c>
      <c r="GG23" s="21">
        <v>268</v>
      </c>
      <c r="GH23" s="24">
        <v>1340</v>
      </c>
      <c r="GI23" s="21">
        <v>1640</v>
      </c>
      <c r="GJ23" s="21">
        <v>670</v>
      </c>
      <c r="GK23" s="21">
        <v>670</v>
      </c>
      <c r="GL23" s="21">
        <v>1800</v>
      </c>
      <c r="GM23" s="21">
        <v>1270</v>
      </c>
      <c r="GN23" s="31">
        <v>1500</v>
      </c>
      <c r="GO23" s="9"/>
      <c r="GP23" s="32">
        <v>15</v>
      </c>
      <c r="GQ23" s="21">
        <v>80</v>
      </c>
      <c r="GR23" s="24">
        <v>16</v>
      </c>
      <c r="GS23" s="21">
        <v>90</v>
      </c>
      <c r="GT23" s="24">
        <v>16</v>
      </c>
      <c r="GU23" s="21">
        <v>90</v>
      </c>
      <c r="GV23" s="24">
        <v>14</v>
      </c>
      <c r="GW23" s="21">
        <v>55</v>
      </c>
      <c r="GX23" s="24">
        <v>14</v>
      </c>
      <c r="GY23" s="21">
        <v>55</v>
      </c>
      <c r="GZ23" s="24">
        <v>14</v>
      </c>
      <c r="HA23" s="21">
        <v>55</v>
      </c>
      <c r="HB23" s="24">
        <v>15</v>
      </c>
      <c r="HC23" s="21">
        <v>80</v>
      </c>
      <c r="HD23" s="6"/>
      <c r="HE23" s="21"/>
      <c r="HF23" s="21"/>
      <c r="HG23" s="21"/>
      <c r="HH23" s="21"/>
      <c r="HI23" s="21"/>
      <c r="HJ23" s="21"/>
      <c r="HK23" s="21"/>
      <c r="HL23" s="21"/>
      <c r="HM23" s="21"/>
      <c r="HN23" s="21"/>
      <c r="HO23" s="21"/>
      <c r="HP23" s="21"/>
      <c r="HQ23" s="21"/>
      <c r="HR23" s="21"/>
      <c r="HS23" s="21"/>
      <c r="HT23" s="6"/>
      <c r="HU23" s="99">
        <f t="shared" si="10"/>
        <v>-1</v>
      </c>
    </row>
    <row r="24" spans="1:237" ht="15.75" customHeight="1" x14ac:dyDescent="0.3">
      <c r="A24" s="3">
        <v>18</v>
      </c>
      <c r="B24" s="21" t="s">
        <v>431</v>
      </c>
      <c r="C24" s="21">
        <v>1</v>
      </c>
      <c r="D24" s="22">
        <v>41218</v>
      </c>
      <c r="E24" s="22">
        <v>41218</v>
      </c>
      <c r="F24" s="21">
        <f t="shared" si="38"/>
        <v>0</v>
      </c>
      <c r="G24" s="21" t="s">
        <v>410</v>
      </c>
      <c r="H24" s="21" t="s">
        <v>432</v>
      </c>
      <c r="I24" s="23">
        <v>15466</v>
      </c>
      <c r="J24" s="21">
        <v>70</v>
      </c>
      <c r="K24" s="21"/>
      <c r="L24" s="21"/>
      <c r="M24" s="21" t="s">
        <v>421</v>
      </c>
      <c r="N24" s="21">
        <v>63</v>
      </c>
      <c r="O24" s="21">
        <v>73</v>
      </c>
      <c r="P24" s="21">
        <v>8</v>
      </c>
      <c r="Q24" s="21" t="s">
        <v>243</v>
      </c>
      <c r="R24" s="21">
        <v>2</v>
      </c>
      <c r="S24" s="21">
        <v>26</v>
      </c>
      <c r="T24" s="21" t="s">
        <v>243</v>
      </c>
      <c r="U24" s="21">
        <v>2</v>
      </c>
      <c r="V24" s="21">
        <v>7</v>
      </c>
      <c r="W24" s="21">
        <v>7</v>
      </c>
      <c r="X24" s="21">
        <v>7</v>
      </c>
      <c r="Y24" s="6"/>
      <c r="Z24" s="24" t="s">
        <v>369</v>
      </c>
      <c r="AA24" s="21" t="s">
        <v>337</v>
      </c>
      <c r="AB24" s="25"/>
      <c r="AC24" s="25"/>
      <c r="AD24" s="21" t="s">
        <v>249</v>
      </c>
      <c r="AE24" s="21"/>
      <c r="AF24" s="21" t="s">
        <v>246</v>
      </c>
      <c r="AG24" s="21" t="s">
        <v>248</v>
      </c>
      <c r="AH24" s="21" t="s">
        <v>246</v>
      </c>
      <c r="AI24" s="21" t="s">
        <v>246</v>
      </c>
      <c r="AJ24" s="21" t="s">
        <v>246</v>
      </c>
      <c r="AK24" s="21" t="s">
        <v>246</v>
      </c>
      <c r="AL24" s="21">
        <v>1</v>
      </c>
      <c r="AM24" s="6"/>
      <c r="AN24" s="26" t="s">
        <v>250</v>
      </c>
      <c r="AO24" s="26" t="s">
        <v>251</v>
      </c>
      <c r="AP24" s="26"/>
      <c r="AQ24" s="26" t="s">
        <v>1902</v>
      </c>
      <c r="AR24" s="26" t="s">
        <v>1905</v>
      </c>
      <c r="AS24" s="27">
        <v>1</v>
      </c>
      <c r="AT24" s="21">
        <v>2.3199999999999998</v>
      </c>
      <c r="AU24" s="21">
        <v>4.9000000000000004</v>
      </c>
      <c r="AV24" s="21">
        <v>7</v>
      </c>
      <c r="AW24" s="21">
        <v>4.5</v>
      </c>
      <c r="AX24" s="21">
        <v>3.48</v>
      </c>
      <c r="AY24" s="21">
        <v>2.66</v>
      </c>
      <c r="AZ24" s="21">
        <v>2.91</v>
      </c>
      <c r="BA24" s="21">
        <v>3.75</v>
      </c>
      <c r="BB24" s="28">
        <f t="shared" ref="BB24:BD24" si="66">((AT24/AS24)*100)-100</f>
        <v>131.99999999999997</v>
      </c>
      <c r="BC24" s="28">
        <f t="shared" si="66"/>
        <v>111.20689655172416</v>
      </c>
      <c r="BD24" s="28">
        <f t="shared" si="66"/>
        <v>42.857142857142833</v>
      </c>
      <c r="BE24" s="28">
        <f t="shared" si="40"/>
        <v>390.00000000000006</v>
      </c>
      <c r="BF24" s="28">
        <f t="shared" si="41"/>
        <v>600</v>
      </c>
      <c r="BG24" s="28">
        <f t="shared" si="42"/>
        <v>201.72413793103453</v>
      </c>
      <c r="BH24" s="3">
        <f t="shared" ref="BH24:BJ24" si="67">AT24-AS24</f>
        <v>1.3199999999999998</v>
      </c>
      <c r="BI24" s="3">
        <f t="shared" si="67"/>
        <v>2.5800000000000005</v>
      </c>
      <c r="BJ24" s="3">
        <f t="shared" si="67"/>
        <v>2.0999999999999996</v>
      </c>
      <c r="BK24" s="3">
        <f t="shared" si="44"/>
        <v>3.9000000000000004</v>
      </c>
      <c r="BL24" s="3">
        <f t="shared" si="45"/>
        <v>6</v>
      </c>
      <c r="BM24" s="3">
        <f t="shared" si="46"/>
        <v>4.68</v>
      </c>
      <c r="BN24" s="24">
        <v>114.5</v>
      </c>
      <c r="BO24" s="21">
        <v>155</v>
      </c>
      <c r="BP24" s="21">
        <v>168.2</v>
      </c>
      <c r="BQ24" s="21">
        <v>128.1</v>
      </c>
      <c r="BR24" s="21">
        <v>238.5</v>
      </c>
      <c r="BS24" s="21">
        <v>238</v>
      </c>
      <c r="BT24" s="21">
        <v>209</v>
      </c>
      <c r="BU24" s="24">
        <v>36.9</v>
      </c>
      <c r="BV24" s="21">
        <v>37.4</v>
      </c>
      <c r="BW24" s="21">
        <v>37</v>
      </c>
      <c r="BX24" s="21">
        <v>38.1</v>
      </c>
      <c r="BY24" s="21">
        <v>38.5</v>
      </c>
      <c r="BZ24" s="21">
        <v>37.9</v>
      </c>
      <c r="CA24" s="21">
        <v>37</v>
      </c>
      <c r="CB24" s="21">
        <v>37.1</v>
      </c>
      <c r="CC24" s="21">
        <v>38</v>
      </c>
      <c r="CD24" s="6"/>
      <c r="CE24" s="24" t="s">
        <v>422</v>
      </c>
      <c r="CF24" s="21"/>
      <c r="CG24" s="21"/>
      <c r="CH24" s="21"/>
      <c r="CI24" s="21"/>
      <c r="CJ24" s="21"/>
      <c r="CK24" s="21" t="s">
        <v>433</v>
      </c>
      <c r="CL24" s="24" t="s">
        <v>434</v>
      </c>
      <c r="CM24" s="21"/>
      <c r="CN24" s="21"/>
      <c r="CO24" s="21"/>
      <c r="CP24" s="21"/>
      <c r="CQ24" s="21"/>
      <c r="CR24" s="21" t="s">
        <v>435</v>
      </c>
      <c r="CS24" s="24">
        <v>3</v>
      </c>
      <c r="CT24" s="21"/>
      <c r="CU24" s="21"/>
      <c r="CV24" s="21"/>
      <c r="CW24" s="21"/>
      <c r="CX24" s="21"/>
      <c r="CY24" s="21">
        <v>3</v>
      </c>
      <c r="CZ24" s="24" t="s">
        <v>399</v>
      </c>
      <c r="DA24" s="21"/>
      <c r="DB24" s="21"/>
      <c r="DC24" s="21"/>
      <c r="DD24" s="21"/>
      <c r="DE24" s="21"/>
      <c r="DF24" s="21" t="s">
        <v>399</v>
      </c>
      <c r="DG24" s="24" t="s">
        <v>436</v>
      </c>
      <c r="DH24" s="21" t="s">
        <v>436</v>
      </c>
      <c r="DI24" s="21" t="s">
        <v>437</v>
      </c>
      <c r="DJ24" s="21" t="s">
        <v>399</v>
      </c>
      <c r="DK24" s="21" t="s">
        <v>399</v>
      </c>
      <c r="DL24" s="21" t="s">
        <v>399</v>
      </c>
      <c r="DM24" s="21" t="s">
        <v>402</v>
      </c>
      <c r="DN24" s="26">
        <v>9</v>
      </c>
      <c r="DO24" s="6"/>
      <c r="DP24" s="24">
        <v>74.5</v>
      </c>
      <c r="DQ24" s="21">
        <v>80.2</v>
      </c>
      <c r="DR24" s="21">
        <v>115.3</v>
      </c>
      <c r="DS24" s="21">
        <v>88.7</v>
      </c>
      <c r="DT24" s="21">
        <v>83.1</v>
      </c>
      <c r="DU24" s="21">
        <v>70</v>
      </c>
      <c r="DV24" s="21">
        <v>103.1</v>
      </c>
      <c r="DW24" s="24">
        <v>0.6</v>
      </c>
      <c r="DX24" s="21">
        <v>0.4</v>
      </c>
      <c r="DY24" s="21">
        <v>0.4</v>
      </c>
      <c r="DZ24" s="21">
        <v>0.4</v>
      </c>
      <c r="EA24" s="21">
        <v>0.5</v>
      </c>
      <c r="EB24" s="21">
        <v>0.4</v>
      </c>
      <c r="EC24" s="21">
        <v>0.6</v>
      </c>
      <c r="ED24" s="29">
        <f t="shared" ref="ED24:EJ24" si="68">DP24/DW24</f>
        <v>124.16666666666667</v>
      </c>
      <c r="EE24" s="30">
        <f t="shared" si="68"/>
        <v>200.5</v>
      </c>
      <c r="EF24" s="30">
        <f t="shared" si="68"/>
        <v>288.25</v>
      </c>
      <c r="EG24" s="30">
        <f t="shared" si="68"/>
        <v>221.75</v>
      </c>
      <c r="EH24" s="30">
        <f t="shared" si="68"/>
        <v>166.2</v>
      </c>
      <c r="EI24" s="30">
        <f t="shared" si="68"/>
        <v>175</v>
      </c>
      <c r="EJ24" s="30">
        <f t="shared" si="68"/>
        <v>171.83333333333334</v>
      </c>
      <c r="EK24" s="24">
        <v>1</v>
      </c>
      <c r="EL24" s="21">
        <v>1</v>
      </c>
      <c r="EM24" s="21">
        <v>1</v>
      </c>
      <c r="EN24" s="21">
        <v>1</v>
      </c>
      <c r="EO24" s="21">
        <v>1</v>
      </c>
      <c r="EP24" s="21">
        <v>1</v>
      </c>
      <c r="EQ24" s="21">
        <v>1</v>
      </c>
      <c r="ER24" s="24">
        <v>282</v>
      </c>
      <c r="ES24" s="21">
        <v>288</v>
      </c>
      <c r="ET24" s="21">
        <v>287</v>
      </c>
      <c r="EU24" s="21">
        <v>245</v>
      </c>
      <c r="EV24" s="21">
        <v>193</v>
      </c>
      <c r="EW24" s="21">
        <v>113</v>
      </c>
      <c r="EX24" s="21">
        <v>42</v>
      </c>
      <c r="EY24" s="24">
        <v>15.1</v>
      </c>
      <c r="EZ24" s="21">
        <v>9</v>
      </c>
      <c r="FA24" s="21">
        <v>7.3</v>
      </c>
      <c r="FB24" s="21">
        <v>7</v>
      </c>
      <c r="FC24" s="21">
        <v>9.6</v>
      </c>
      <c r="FD24" s="21">
        <v>11.8</v>
      </c>
      <c r="FE24" s="21">
        <v>14.4</v>
      </c>
      <c r="FF24" s="24">
        <v>13</v>
      </c>
      <c r="FG24" s="21">
        <v>13</v>
      </c>
      <c r="FH24" s="21">
        <v>14</v>
      </c>
      <c r="FI24" s="21">
        <v>15</v>
      </c>
      <c r="FJ24" s="21">
        <v>15</v>
      </c>
      <c r="FK24" s="21">
        <v>15</v>
      </c>
      <c r="FL24" s="21">
        <v>7</v>
      </c>
      <c r="FM24" s="24">
        <v>74</v>
      </c>
      <c r="FN24" s="21">
        <v>72</v>
      </c>
      <c r="FO24" s="21">
        <v>69</v>
      </c>
      <c r="FP24" s="21">
        <v>69</v>
      </c>
      <c r="FQ24" s="21">
        <v>63</v>
      </c>
      <c r="FR24" s="21">
        <v>74</v>
      </c>
      <c r="FS24" s="21">
        <v>71</v>
      </c>
      <c r="FT24" s="24" t="s">
        <v>392</v>
      </c>
      <c r="FU24" s="21" t="s">
        <v>438</v>
      </c>
      <c r="FV24" s="21" t="s">
        <v>439</v>
      </c>
      <c r="FW24" s="21" t="s">
        <v>334</v>
      </c>
      <c r="FX24" s="21" t="s">
        <v>310</v>
      </c>
      <c r="FY24" s="21" t="s">
        <v>334</v>
      </c>
      <c r="FZ24" s="21" t="s">
        <v>296</v>
      </c>
      <c r="GA24" s="24">
        <v>343</v>
      </c>
      <c r="GB24" s="21">
        <v>417</v>
      </c>
      <c r="GC24" s="21">
        <v>336</v>
      </c>
      <c r="GD24" s="21">
        <v>281</v>
      </c>
      <c r="GE24" s="21">
        <v>286</v>
      </c>
      <c r="GF24" s="21">
        <v>414</v>
      </c>
      <c r="GG24" s="21">
        <v>344</v>
      </c>
      <c r="GH24" s="24">
        <v>0</v>
      </c>
      <c r="GI24" s="21">
        <v>0</v>
      </c>
      <c r="GJ24" s="21">
        <v>0</v>
      </c>
      <c r="GK24" s="21">
        <v>2</v>
      </c>
      <c r="GL24" s="21">
        <v>25</v>
      </c>
      <c r="GM24" s="21">
        <v>25</v>
      </c>
      <c r="GN24" s="31">
        <v>10</v>
      </c>
      <c r="GO24" s="9"/>
      <c r="GP24" s="32">
        <v>13</v>
      </c>
      <c r="GQ24" s="21">
        <v>55</v>
      </c>
      <c r="GR24" s="24">
        <v>13</v>
      </c>
      <c r="GS24" s="21">
        <v>55</v>
      </c>
      <c r="GT24" s="24">
        <v>13</v>
      </c>
      <c r="GU24" s="21">
        <v>55</v>
      </c>
      <c r="GV24" s="24">
        <v>10</v>
      </c>
      <c r="GW24" s="21">
        <v>45</v>
      </c>
      <c r="GX24" s="24">
        <v>11</v>
      </c>
      <c r="GY24" s="21">
        <v>45</v>
      </c>
      <c r="GZ24" s="24">
        <v>15</v>
      </c>
      <c r="HA24" s="21">
        <v>80</v>
      </c>
      <c r="HB24" s="24">
        <v>81</v>
      </c>
      <c r="HC24" s="21">
        <v>90</v>
      </c>
      <c r="HD24" s="6"/>
      <c r="HE24" s="21"/>
      <c r="HF24" s="21"/>
      <c r="HG24" s="21"/>
      <c r="HH24" s="21"/>
      <c r="HI24" s="21"/>
      <c r="HJ24" s="21"/>
      <c r="HK24" s="21"/>
      <c r="HL24" s="21"/>
      <c r="HM24" s="21"/>
      <c r="HN24" s="21"/>
      <c r="HO24" s="21"/>
      <c r="HP24" s="21"/>
      <c r="HQ24" s="21"/>
      <c r="HR24" s="21"/>
      <c r="HS24" s="21"/>
      <c r="HT24" s="6"/>
      <c r="HU24" s="99">
        <f t="shared" si="10"/>
        <v>0</v>
      </c>
    </row>
    <row r="25" spans="1:237" ht="15.75" customHeight="1" x14ac:dyDescent="0.3">
      <c r="A25" s="3">
        <v>19</v>
      </c>
      <c r="B25" s="21" t="s">
        <v>323</v>
      </c>
      <c r="C25" s="21">
        <v>2</v>
      </c>
      <c r="D25" s="22">
        <v>41221</v>
      </c>
      <c r="E25" s="22">
        <v>41221</v>
      </c>
      <c r="F25" s="21">
        <f t="shared" si="38"/>
        <v>0</v>
      </c>
      <c r="G25" s="21"/>
      <c r="H25" s="21" t="s">
        <v>440</v>
      </c>
      <c r="I25" s="23">
        <v>13713</v>
      </c>
      <c r="J25" s="21">
        <v>75</v>
      </c>
      <c r="K25" s="21"/>
      <c r="L25" s="21"/>
      <c r="M25" s="21" t="s">
        <v>441</v>
      </c>
      <c r="N25" s="21">
        <v>105</v>
      </c>
      <c r="O25" s="21">
        <v>99</v>
      </c>
      <c r="P25" s="21">
        <v>5</v>
      </c>
      <c r="Q25" s="21" t="s">
        <v>243</v>
      </c>
      <c r="R25" s="21">
        <v>2</v>
      </c>
      <c r="S25" s="21">
        <v>8</v>
      </c>
      <c r="T25" s="21" t="s">
        <v>243</v>
      </c>
      <c r="U25" s="21">
        <v>2</v>
      </c>
      <c r="V25" s="21">
        <v>5</v>
      </c>
      <c r="W25" s="21">
        <v>5</v>
      </c>
      <c r="X25" s="21">
        <v>5</v>
      </c>
      <c r="Y25" s="6"/>
      <c r="Z25" s="24" t="s">
        <v>369</v>
      </c>
      <c r="AA25" s="21" t="s">
        <v>442</v>
      </c>
      <c r="AB25" s="25"/>
      <c r="AC25" s="25"/>
      <c r="AD25" s="21" t="s">
        <v>246</v>
      </c>
      <c r="AE25" s="21" t="s">
        <v>247</v>
      </c>
      <c r="AF25" s="21" t="s">
        <v>246</v>
      </c>
      <c r="AG25" s="21" t="s">
        <v>248</v>
      </c>
      <c r="AH25" s="21" t="s">
        <v>246</v>
      </c>
      <c r="AI25" s="21" t="s">
        <v>246</v>
      </c>
      <c r="AJ25" s="21" t="s">
        <v>246</v>
      </c>
      <c r="AK25" s="21" t="s">
        <v>246</v>
      </c>
      <c r="AL25" s="21">
        <v>2.41</v>
      </c>
      <c r="AM25" s="6"/>
      <c r="AN25" s="26" t="s">
        <v>250</v>
      </c>
      <c r="AO25" s="26" t="s">
        <v>251</v>
      </c>
      <c r="AP25" s="26"/>
      <c r="AQ25" s="26" t="s">
        <v>1906</v>
      </c>
      <c r="AR25" s="26" t="s">
        <v>1912</v>
      </c>
      <c r="AS25" s="33">
        <v>2.41</v>
      </c>
      <c r="AT25" s="34">
        <v>5.67</v>
      </c>
      <c r="AU25" s="34">
        <v>8.6300000000000008</v>
      </c>
      <c r="AV25" s="34">
        <v>13.3</v>
      </c>
      <c r="AW25" s="34">
        <v>5.3</v>
      </c>
      <c r="AX25" s="34">
        <v>1.8</v>
      </c>
      <c r="AY25" s="34">
        <v>1.41</v>
      </c>
      <c r="AZ25" s="21"/>
      <c r="BA25" s="21"/>
      <c r="BB25" s="28">
        <f t="shared" ref="BB25:BD25" si="69">((AT25/AS25)*100)-100</f>
        <v>135.26970954356844</v>
      </c>
      <c r="BC25" s="28">
        <f t="shared" si="69"/>
        <v>52.204585537918888</v>
      </c>
      <c r="BD25" s="28">
        <f t="shared" si="69"/>
        <v>54.113557358053299</v>
      </c>
      <c r="BE25" s="28">
        <f t="shared" si="40"/>
        <v>258.09128630705396</v>
      </c>
      <c r="BF25" s="28">
        <f t="shared" si="41"/>
        <v>451.86721991701245</v>
      </c>
      <c r="BG25" s="28">
        <f t="shared" si="42"/>
        <v>134.56790123456793</v>
      </c>
      <c r="BH25" s="3">
        <f t="shared" ref="BH25:BJ25" si="70">AT25-AS25</f>
        <v>3.26</v>
      </c>
      <c r="BI25" s="3">
        <f t="shared" si="70"/>
        <v>2.9600000000000009</v>
      </c>
      <c r="BJ25" s="3">
        <f t="shared" si="70"/>
        <v>4.67</v>
      </c>
      <c r="BK25" s="3">
        <f t="shared" si="44"/>
        <v>6.2200000000000006</v>
      </c>
      <c r="BL25" s="3">
        <f t="shared" si="45"/>
        <v>10.89</v>
      </c>
      <c r="BM25" s="3">
        <f t="shared" si="46"/>
        <v>7.6300000000000008</v>
      </c>
      <c r="BN25" s="24">
        <v>84.7</v>
      </c>
      <c r="BO25" s="21">
        <v>262.3</v>
      </c>
      <c r="BP25" s="21">
        <v>120.1</v>
      </c>
      <c r="BQ25" s="21">
        <v>85.9</v>
      </c>
      <c r="BR25" s="21"/>
      <c r="BS25" s="21"/>
      <c r="BT25" s="21"/>
      <c r="BU25" s="24">
        <v>38.4</v>
      </c>
      <c r="BV25" s="21"/>
      <c r="BW25" s="21">
        <v>38</v>
      </c>
      <c r="BX25" s="21">
        <v>37</v>
      </c>
      <c r="BY25" s="21">
        <v>37.6</v>
      </c>
      <c r="BZ25" s="21">
        <v>38</v>
      </c>
      <c r="CA25" s="21">
        <v>38</v>
      </c>
      <c r="CB25" s="21"/>
      <c r="CC25" s="21"/>
      <c r="CD25" s="6"/>
      <c r="CE25" s="24" t="s">
        <v>443</v>
      </c>
      <c r="CF25" s="21"/>
      <c r="CG25" s="21"/>
      <c r="CH25" s="21"/>
      <c r="CI25" s="21"/>
      <c r="CJ25" s="21"/>
      <c r="CK25" s="21"/>
      <c r="CL25" s="24" t="s">
        <v>318</v>
      </c>
      <c r="CM25" s="21"/>
      <c r="CN25" s="21"/>
      <c r="CO25" s="21"/>
      <c r="CP25" s="21"/>
      <c r="CQ25" s="21"/>
      <c r="CR25" s="21"/>
      <c r="CS25" s="24">
        <v>1</v>
      </c>
      <c r="CT25" s="21"/>
      <c r="CU25" s="21"/>
      <c r="CV25" s="21"/>
      <c r="CW25" s="21"/>
      <c r="CX25" s="21"/>
      <c r="CY25" s="21"/>
      <c r="CZ25" s="24" t="s">
        <v>444</v>
      </c>
      <c r="DA25" s="21"/>
      <c r="DB25" s="21"/>
      <c r="DC25" s="21"/>
      <c r="DD25" s="21"/>
      <c r="DE25" s="21"/>
      <c r="DF25" s="21"/>
      <c r="DG25" s="24" t="s">
        <v>445</v>
      </c>
      <c r="DH25" s="21" t="s">
        <v>446</v>
      </c>
      <c r="DI25" s="21" t="s">
        <v>445</v>
      </c>
      <c r="DJ25" s="21" t="s">
        <v>446</v>
      </c>
      <c r="DK25" s="21" t="s">
        <v>445</v>
      </c>
      <c r="DL25" s="21"/>
      <c r="DM25" s="21"/>
      <c r="DN25" s="26">
        <v>9</v>
      </c>
      <c r="DO25" s="6"/>
      <c r="DP25" s="24">
        <v>66</v>
      </c>
      <c r="DQ25" s="21">
        <v>86.6</v>
      </c>
      <c r="DR25" s="21">
        <v>78.8</v>
      </c>
      <c r="DS25" s="21">
        <v>88.8</v>
      </c>
      <c r="DT25" s="21">
        <v>87.3</v>
      </c>
      <c r="DU25" s="21"/>
      <c r="DV25" s="21"/>
      <c r="DW25" s="24">
        <v>0.6</v>
      </c>
      <c r="DX25" s="21">
        <v>0.6</v>
      </c>
      <c r="DY25" s="21">
        <v>0.4</v>
      </c>
      <c r="DZ25" s="21">
        <v>0.45</v>
      </c>
      <c r="EA25" s="21">
        <v>0.45</v>
      </c>
      <c r="EB25" s="21"/>
      <c r="EC25" s="21"/>
      <c r="ED25" s="29">
        <f t="shared" ref="ED25:EH25" si="71">DP25/DW25</f>
        <v>110</v>
      </c>
      <c r="EE25" s="30">
        <f t="shared" si="71"/>
        <v>144.33333333333334</v>
      </c>
      <c r="EF25" s="30">
        <f t="shared" si="71"/>
        <v>196.99999999999997</v>
      </c>
      <c r="EG25" s="30">
        <f t="shared" si="71"/>
        <v>197.33333333333331</v>
      </c>
      <c r="EH25" s="30">
        <f t="shared" si="71"/>
        <v>194</v>
      </c>
      <c r="EI25" s="30"/>
      <c r="EJ25" s="30"/>
      <c r="EK25" s="24">
        <v>1</v>
      </c>
      <c r="EL25" s="21">
        <v>1</v>
      </c>
      <c r="EM25" s="21">
        <v>1</v>
      </c>
      <c r="EN25" s="21">
        <v>1</v>
      </c>
      <c r="EO25" s="21">
        <v>1</v>
      </c>
      <c r="EP25" s="21"/>
      <c r="EQ25" s="21"/>
      <c r="ER25" s="24">
        <v>490</v>
      </c>
      <c r="ES25" s="21">
        <v>376</v>
      </c>
      <c r="ET25" s="21">
        <v>314</v>
      </c>
      <c r="EU25" s="21">
        <v>314</v>
      </c>
      <c r="EV25" s="21">
        <v>314</v>
      </c>
      <c r="EW25" s="21"/>
      <c r="EX25" s="21"/>
      <c r="EY25" s="24">
        <v>10.4</v>
      </c>
      <c r="EZ25" s="21">
        <v>8.6</v>
      </c>
      <c r="FA25" s="21">
        <v>8.9</v>
      </c>
      <c r="FB25" s="21">
        <v>9</v>
      </c>
      <c r="FC25" s="21">
        <v>12.9</v>
      </c>
      <c r="FD25" s="21"/>
      <c r="FE25" s="21"/>
      <c r="FF25" s="24">
        <v>3</v>
      </c>
      <c r="FG25" s="21">
        <v>3</v>
      </c>
      <c r="FH25" s="21">
        <v>3</v>
      </c>
      <c r="FI25" s="21">
        <v>3</v>
      </c>
      <c r="FJ25" s="21">
        <v>3</v>
      </c>
      <c r="FK25" s="21"/>
      <c r="FL25" s="21"/>
      <c r="FM25" s="24">
        <v>59</v>
      </c>
      <c r="FN25" s="21">
        <v>74</v>
      </c>
      <c r="FO25" s="21">
        <v>84</v>
      </c>
      <c r="FP25" s="21">
        <v>76</v>
      </c>
      <c r="FQ25" s="21">
        <v>53</v>
      </c>
      <c r="FR25" s="21"/>
      <c r="FS25" s="21"/>
      <c r="FT25" s="24" t="s">
        <v>447</v>
      </c>
      <c r="FU25" s="21" t="s">
        <v>448</v>
      </c>
      <c r="FV25" s="21" t="s">
        <v>257</v>
      </c>
      <c r="FW25" s="21" t="s">
        <v>257</v>
      </c>
      <c r="FX25" s="21" t="s">
        <v>257</v>
      </c>
      <c r="FY25" s="21"/>
      <c r="FZ25" s="21"/>
      <c r="GA25" s="24">
        <v>162</v>
      </c>
      <c r="GB25" s="21">
        <v>156</v>
      </c>
      <c r="GC25" s="21">
        <v>158</v>
      </c>
      <c r="GD25" s="21">
        <v>158</v>
      </c>
      <c r="GE25" s="21">
        <v>191</v>
      </c>
      <c r="GF25" s="21"/>
      <c r="GG25" s="21"/>
      <c r="GH25" s="24">
        <v>1150</v>
      </c>
      <c r="GI25" s="21">
        <v>1460</v>
      </c>
      <c r="GJ25" s="21">
        <v>1350</v>
      </c>
      <c r="GK25" s="21">
        <v>980</v>
      </c>
      <c r="GL25" s="21">
        <v>1150</v>
      </c>
      <c r="GM25" s="21"/>
      <c r="GN25" s="31"/>
      <c r="GO25" s="9"/>
      <c r="GP25" s="32">
        <v>16</v>
      </c>
      <c r="GQ25" s="21">
        <v>90</v>
      </c>
      <c r="GR25" s="24">
        <v>16</v>
      </c>
      <c r="GS25" s="21">
        <v>90</v>
      </c>
      <c r="GT25" s="24">
        <v>16</v>
      </c>
      <c r="GU25" s="21">
        <v>90</v>
      </c>
      <c r="GV25" s="24">
        <v>16</v>
      </c>
      <c r="GW25" s="21">
        <v>90</v>
      </c>
      <c r="GX25" s="24">
        <v>16</v>
      </c>
      <c r="GY25" s="21">
        <v>90</v>
      </c>
      <c r="GZ25" s="24"/>
      <c r="HA25" s="21"/>
      <c r="HB25" s="24"/>
      <c r="HC25" s="21"/>
      <c r="HD25" s="6"/>
      <c r="HE25" s="21"/>
      <c r="HF25" s="21"/>
      <c r="HG25" s="21"/>
      <c r="HH25" s="21"/>
      <c r="HI25" s="21"/>
      <c r="HJ25" s="21"/>
      <c r="HK25" s="21"/>
      <c r="HL25" s="21"/>
      <c r="HM25" s="21"/>
      <c r="HN25" s="21"/>
      <c r="HO25" s="21"/>
      <c r="HP25" s="21"/>
      <c r="HQ25" s="21"/>
      <c r="HR25" s="21"/>
      <c r="HS25" s="21"/>
      <c r="HT25" s="6"/>
      <c r="HU25" s="99">
        <f t="shared" si="10"/>
        <v>0</v>
      </c>
    </row>
    <row r="26" spans="1:237" ht="15.75" customHeight="1" x14ac:dyDescent="0.3">
      <c r="A26" s="3">
        <v>20</v>
      </c>
      <c r="B26" s="21" t="s">
        <v>431</v>
      </c>
      <c r="C26" s="21">
        <v>1</v>
      </c>
      <c r="D26" s="22">
        <v>41187</v>
      </c>
      <c r="E26" s="22">
        <v>41210</v>
      </c>
      <c r="F26" s="21">
        <f t="shared" si="38"/>
        <v>23</v>
      </c>
      <c r="G26" s="21" t="s">
        <v>410</v>
      </c>
      <c r="H26" s="21"/>
      <c r="I26" s="23">
        <v>23469</v>
      </c>
      <c r="J26" s="21">
        <v>58</v>
      </c>
      <c r="K26" s="21"/>
      <c r="L26" s="21"/>
      <c r="M26" s="21" t="s">
        <v>449</v>
      </c>
      <c r="N26" s="21">
        <v>80</v>
      </c>
      <c r="O26" s="21">
        <v>92.5</v>
      </c>
      <c r="P26" s="21">
        <v>41</v>
      </c>
      <c r="Q26" s="21" t="s">
        <v>450</v>
      </c>
      <c r="R26" s="21">
        <v>1</v>
      </c>
      <c r="S26" s="21">
        <v>41</v>
      </c>
      <c r="T26" s="21" t="s">
        <v>243</v>
      </c>
      <c r="U26" s="21">
        <v>2</v>
      </c>
      <c r="V26" s="21">
        <v>22</v>
      </c>
      <c r="W26" s="21">
        <v>2</v>
      </c>
      <c r="X26" s="21">
        <v>2</v>
      </c>
      <c r="Y26" s="6"/>
      <c r="Z26" s="24" t="s">
        <v>298</v>
      </c>
      <c r="AA26" s="21" t="s">
        <v>451</v>
      </c>
      <c r="AB26" s="25"/>
      <c r="AC26" s="25"/>
      <c r="AD26" s="21" t="s">
        <v>246</v>
      </c>
      <c r="AE26" s="21" t="s">
        <v>247</v>
      </c>
      <c r="AF26" s="21" t="s">
        <v>246</v>
      </c>
      <c r="AG26" s="21" t="s">
        <v>248</v>
      </c>
      <c r="AH26" s="21" t="s">
        <v>249</v>
      </c>
      <c r="AI26" s="21" t="s">
        <v>246</v>
      </c>
      <c r="AJ26" s="21" t="s">
        <v>249</v>
      </c>
      <c r="AK26" s="21" t="s">
        <v>246</v>
      </c>
      <c r="AL26" s="21">
        <v>2.91</v>
      </c>
      <c r="AM26" s="6"/>
      <c r="AN26" s="26" t="s">
        <v>250</v>
      </c>
      <c r="AO26" s="26" t="s">
        <v>274</v>
      </c>
      <c r="AP26" s="26"/>
      <c r="AQ26" s="26" t="s">
        <v>1902</v>
      </c>
      <c r="AR26" s="26" t="s">
        <v>1913</v>
      </c>
      <c r="AS26" s="27">
        <v>2.91</v>
      </c>
      <c r="AT26" s="21">
        <v>3.59</v>
      </c>
      <c r="AU26" s="21">
        <v>4.79</v>
      </c>
      <c r="AV26" s="39">
        <v>3.25</v>
      </c>
      <c r="AW26" s="21">
        <v>2.52</v>
      </c>
      <c r="AX26" s="21">
        <v>1.91</v>
      </c>
      <c r="AY26" s="21">
        <v>1</v>
      </c>
      <c r="AZ26" s="21">
        <v>0.48</v>
      </c>
      <c r="BA26" s="21">
        <v>0.27</v>
      </c>
      <c r="BB26" s="28">
        <f t="shared" ref="BB26:BD26" si="72">((AT26/AS26)*100)-100</f>
        <v>23.367697594501706</v>
      </c>
      <c r="BC26" s="28">
        <f t="shared" si="72"/>
        <v>33.426183844011149</v>
      </c>
      <c r="BD26" s="28">
        <f t="shared" si="72"/>
        <v>-32.150313152400827</v>
      </c>
      <c r="BE26" s="28">
        <f t="shared" si="40"/>
        <v>64.604810996563572</v>
      </c>
      <c r="BF26" s="28">
        <f t="shared" si="41"/>
        <v>11.68384879725086</v>
      </c>
      <c r="BG26" s="28">
        <f t="shared" si="42"/>
        <v>-9.4707520891364965</v>
      </c>
      <c r="BH26" s="3">
        <f t="shared" ref="BH26:BJ26" si="73">AT26-AS26</f>
        <v>0.67999999999999972</v>
      </c>
      <c r="BI26" s="3">
        <f t="shared" si="73"/>
        <v>1.2000000000000002</v>
      </c>
      <c r="BJ26" s="3">
        <f t="shared" si="73"/>
        <v>-1.54</v>
      </c>
      <c r="BK26" s="3">
        <f t="shared" si="44"/>
        <v>1.88</v>
      </c>
      <c r="BL26" s="3">
        <f t="shared" si="45"/>
        <v>0.33999999999999986</v>
      </c>
      <c r="BM26" s="3">
        <f t="shared" si="46"/>
        <v>-0.33999999999999986</v>
      </c>
      <c r="BN26" s="24">
        <v>147</v>
      </c>
      <c r="BO26" s="21">
        <v>132.6</v>
      </c>
      <c r="BP26" s="21">
        <v>82.3</v>
      </c>
      <c r="BQ26" s="21">
        <v>62.9</v>
      </c>
      <c r="BR26" s="21">
        <v>43.5</v>
      </c>
      <c r="BS26" s="21">
        <v>32</v>
      </c>
      <c r="BT26" s="21">
        <v>36</v>
      </c>
      <c r="BU26" s="24">
        <v>38.1</v>
      </c>
      <c r="BV26" s="21">
        <v>37</v>
      </c>
      <c r="BW26" s="21">
        <v>38</v>
      </c>
      <c r="BX26" s="21">
        <v>36</v>
      </c>
      <c r="BY26" s="21">
        <v>37.1</v>
      </c>
      <c r="BZ26" s="21">
        <v>37</v>
      </c>
      <c r="CA26" s="21">
        <v>36.6</v>
      </c>
      <c r="CB26" s="21">
        <v>36</v>
      </c>
      <c r="CC26" s="21">
        <v>36</v>
      </c>
      <c r="CD26" s="6"/>
      <c r="CE26" s="24" t="s">
        <v>452</v>
      </c>
      <c r="CF26" s="21"/>
      <c r="CG26" s="21"/>
      <c r="CH26" s="21" t="s">
        <v>316</v>
      </c>
      <c r="CI26" s="21" t="s">
        <v>453</v>
      </c>
      <c r="CJ26" s="21"/>
      <c r="CK26" s="21"/>
      <c r="CL26" s="24" t="s">
        <v>454</v>
      </c>
      <c r="CM26" s="21"/>
      <c r="CN26" s="21"/>
      <c r="CO26" s="21" t="s">
        <v>303</v>
      </c>
      <c r="CP26" s="21" t="s">
        <v>303</v>
      </c>
      <c r="CQ26" s="21"/>
      <c r="CR26" s="21"/>
      <c r="CS26" s="24">
        <v>2</v>
      </c>
      <c r="CT26" s="21"/>
      <c r="CU26" s="21"/>
      <c r="CV26" s="21"/>
      <c r="CW26" s="21"/>
      <c r="CX26" s="21"/>
      <c r="CY26" s="21"/>
      <c r="CZ26" s="24" t="s">
        <v>455</v>
      </c>
      <c r="DA26" s="21"/>
      <c r="DB26" s="21"/>
      <c r="DC26" s="21"/>
      <c r="DD26" s="21"/>
      <c r="DE26" s="21"/>
      <c r="DF26" s="21"/>
      <c r="DG26" s="24" t="s">
        <v>384</v>
      </c>
      <c r="DH26" s="21" t="s">
        <v>384</v>
      </c>
      <c r="DI26" s="21" t="s">
        <v>384</v>
      </c>
      <c r="DJ26" s="21" t="s">
        <v>384</v>
      </c>
      <c r="DK26" s="21" t="s">
        <v>384</v>
      </c>
      <c r="DL26" s="21" t="s">
        <v>384</v>
      </c>
      <c r="DM26" s="21"/>
      <c r="DN26" s="26">
        <v>8</v>
      </c>
      <c r="DO26" s="6"/>
      <c r="DP26" s="24">
        <v>207</v>
      </c>
      <c r="DQ26" s="21">
        <v>78</v>
      </c>
      <c r="DR26" s="21">
        <v>67</v>
      </c>
      <c r="DS26" s="21">
        <v>60.8</v>
      </c>
      <c r="DT26" s="21">
        <v>103.4</v>
      </c>
      <c r="DU26" s="21">
        <v>100.5</v>
      </c>
      <c r="DV26" s="21">
        <v>64</v>
      </c>
      <c r="DW26" s="24">
        <v>0.4</v>
      </c>
      <c r="DX26" s="21">
        <v>0.4</v>
      </c>
      <c r="DY26" s="21">
        <v>0.4</v>
      </c>
      <c r="DZ26" s="21">
        <v>0.4</v>
      </c>
      <c r="EA26" s="21">
        <v>0.4</v>
      </c>
      <c r="EB26" s="21">
        <v>0.4</v>
      </c>
      <c r="EC26" s="21">
        <v>0.4</v>
      </c>
      <c r="ED26" s="29">
        <f t="shared" ref="ED26:EJ26" si="74">DP26/DW26</f>
        <v>517.5</v>
      </c>
      <c r="EE26" s="30">
        <f t="shared" si="74"/>
        <v>195</v>
      </c>
      <c r="EF26" s="30">
        <f t="shared" si="74"/>
        <v>167.5</v>
      </c>
      <c r="EG26" s="30">
        <f t="shared" si="74"/>
        <v>151.99999999999997</v>
      </c>
      <c r="EH26" s="30">
        <f t="shared" si="74"/>
        <v>258.5</v>
      </c>
      <c r="EI26" s="30">
        <f t="shared" si="74"/>
        <v>251.25</v>
      </c>
      <c r="EJ26" s="30">
        <f t="shared" si="74"/>
        <v>160</v>
      </c>
      <c r="EK26" s="24">
        <v>1</v>
      </c>
      <c r="EL26" s="21">
        <v>1</v>
      </c>
      <c r="EM26" s="21">
        <v>1</v>
      </c>
      <c r="EN26" s="21">
        <v>1</v>
      </c>
      <c r="EO26" s="21">
        <v>1</v>
      </c>
      <c r="EP26" s="21">
        <v>1</v>
      </c>
      <c r="EQ26" s="21">
        <v>1</v>
      </c>
      <c r="ER26" s="24">
        <v>260</v>
      </c>
      <c r="ES26" s="21">
        <v>264</v>
      </c>
      <c r="ET26" s="21">
        <v>247</v>
      </c>
      <c r="EU26" s="21">
        <v>266</v>
      </c>
      <c r="EV26" s="21">
        <v>266</v>
      </c>
      <c r="EW26" s="21">
        <v>257</v>
      </c>
      <c r="EX26" s="21">
        <v>273</v>
      </c>
      <c r="EY26" s="24">
        <v>6.2</v>
      </c>
      <c r="EZ26" s="21">
        <v>5.7</v>
      </c>
      <c r="FA26" s="21">
        <v>5.6</v>
      </c>
      <c r="FB26" s="21">
        <v>5.5</v>
      </c>
      <c r="FC26" s="21">
        <v>5.5</v>
      </c>
      <c r="FD26" s="21">
        <v>4</v>
      </c>
      <c r="FE26" s="21">
        <v>4.2</v>
      </c>
      <c r="FF26" s="24">
        <v>14</v>
      </c>
      <c r="FG26" s="21">
        <v>14</v>
      </c>
      <c r="FH26" s="21">
        <v>15</v>
      </c>
      <c r="FI26" s="21">
        <v>15</v>
      </c>
      <c r="FJ26" s="21">
        <v>10</v>
      </c>
      <c r="FK26" s="21">
        <v>15</v>
      </c>
      <c r="FL26" s="21">
        <v>15</v>
      </c>
      <c r="FM26" s="24">
        <v>67</v>
      </c>
      <c r="FN26" s="21">
        <v>78</v>
      </c>
      <c r="FO26" s="21">
        <v>79</v>
      </c>
      <c r="FP26" s="21">
        <v>70</v>
      </c>
      <c r="FQ26" s="21">
        <v>77</v>
      </c>
      <c r="FR26" s="21">
        <v>90</v>
      </c>
      <c r="FS26" s="21">
        <v>91</v>
      </c>
      <c r="FT26" s="24">
        <v>0</v>
      </c>
      <c r="FU26" s="21">
        <v>0</v>
      </c>
      <c r="FV26" s="21">
        <v>0</v>
      </c>
      <c r="FW26" s="21">
        <v>0</v>
      </c>
      <c r="FX26" s="21">
        <v>0</v>
      </c>
      <c r="FY26" s="21">
        <v>0</v>
      </c>
      <c r="FZ26" s="21">
        <v>0</v>
      </c>
      <c r="GA26" s="24">
        <v>396</v>
      </c>
      <c r="GB26" s="21">
        <v>450</v>
      </c>
      <c r="GC26" s="21">
        <v>293</v>
      </c>
      <c r="GD26" s="21">
        <v>365</v>
      </c>
      <c r="GE26" s="21">
        <v>296</v>
      </c>
      <c r="GF26" s="21">
        <v>361</v>
      </c>
      <c r="GG26" s="21">
        <v>306</v>
      </c>
      <c r="GH26" s="24">
        <v>240</v>
      </c>
      <c r="GI26" s="21">
        <v>430</v>
      </c>
      <c r="GJ26" s="21">
        <v>655</v>
      </c>
      <c r="GK26" s="21">
        <v>720</v>
      </c>
      <c r="GL26" s="21">
        <v>480</v>
      </c>
      <c r="GM26" s="21">
        <v>980</v>
      </c>
      <c r="GN26" s="31">
        <v>1550</v>
      </c>
      <c r="GO26" s="9"/>
      <c r="GP26" s="32">
        <v>10</v>
      </c>
      <c r="GQ26" s="21">
        <v>45</v>
      </c>
      <c r="GR26" s="24">
        <v>10</v>
      </c>
      <c r="GS26" s="21">
        <v>45</v>
      </c>
      <c r="GT26" s="24">
        <v>8</v>
      </c>
      <c r="GU26" s="21">
        <v>15</v>
      </c>
      <c r="GV26" s="24">
        <v>8</v>
      </c>
      <c r="GW26" s="21">
        <v>18</v>
      </c>
      <c r="GX26" s="24">
        <v>10</v>
      </c>
      <c r="GY26" s="21">
        <v>45</v>
      </c>
      <c r="GZ26" s="24">
        <v>8</v>
      </c>
      <c r="HA26" s="21">
        <v>18</v>
      </c>
      <c r="HB26" s="24">
        <v>8</v>
      </c>
      <c r="HC26" s="21">
        <v>18</v>
      </c>
      <c r="HD26" s="6"/>
      <c r="HE26" s="21"/>
      <c r="HF26" s="21"/>
      <c r="HG26" s="21"/>
      <c r="HH26" s="21"/>
      <c r="HI26" s="21"/>
      <c r="HJ26" s="21"/>
      <c r="HK26" s="21"/>
      <c r="HL26" s="21"/>
      <c r="HM26" s="21"/>
      <c r="HN26" s="21"/>
      <c r="HO26" s="21"/>
      <c r="HP26" s="21"/>
      <c r="HQ26" s="21"/>
      <c r="HR26" s="21"/>
      <c r="HS26" s="21"/>
      <c r="HT26" s="6"/>
      <c r="HU26" s="99">
        <f t="shared" si="10"/>
        <v>0</v>
      </c>
    </row>
    <row r="27" spans="1:237" ht="15.75" customHeight="1" x14ac:dyDescent="0.3">
      <c r="A27" s="6"/>
      <c r="B27" s="6"/>
      <c r="C27" s="6"/>
      <c r="D27" s="35"/>
      <c r="E27" s="35"/>
      <c r="F27" s="14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BB27" s="36"/>
      <c r="BC27" s="36"/>
      <c r="BD27" s="36"/>
      <c r="BE27" s="36"/>
      <c r="BF27" s="36"/>
      <c r="BG27" s="36"/>
      <c r="BH27" s="14"/>
      <c r="BI27" s="14"/>
      <c r="BJ27" s="14"/>
      <c r="BK27" s="14"/>
      <c r="BL27" s="14"/>
      <c r="BM27" s="14"/>
      <c r="BN27" s="6"/>
      <c r="BO27" s="6"/>
      <c r="BP27" s="6"/>
      <c r="BQ27" s="6"/>
      <c r="BR27" s="6"/>
      <c r="BS27" s="6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6"/>
      <c r="CU27" s="6"/>
      <c r="CV27" s="6"/>
      <c r="CW27" s="6"/>
      <c r="CX27" s="6"/>
      <c r="CY27" s="6"/>
      <c r="CZ27" s="6"/>
      <c r="DA27" s="6"/>
      <c r="DB27" s="6"/>
      <c r="DC27" s="6"/>
      <c r="DD27" s="6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6"/>
      <c r="EA27" s="6"/>
      <c r="EB27" s="14"/>
      <c r="EC27" s="14"/>
      <c r="ED27" s="36"/>
      <c r="EE27" s="36"/>
      <c r="EF27" s="36"/>
      <c r="EG27" s="36"/>
      <c r="EH27" s="36"/>
      <c r="EI27" s="36"/>
      <c r="EJ27" s="36"/>
      <c r="EK27" s="6"/>
      <c r="EL27" s="6"/>
      <c r="EM27" s="6"/>
      <c r="EN27" s="6"/>
      <c r="EO27" s="6"/>
      <c r="EP27" s="6"/>
      <c r="EQ27" s="6"/>
      <c r="ER27" s="14"/>
      <c r="ES27" s="14"/>
      <c r="ET27" s="6"/>
      <c r="EU27" s="6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6"/>
      <c r="FT27" s="6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6"/>
      <c r="GN27" s="6"/>
      <c r="GO27" s="6"/>
      <c r="GP27" s="6"/>
      <c r="GQ27" s="6"/>
      <c r="GR27" s="6"/>
      <c r="GS27" s="6"/>
      <c r="GT27" s="6"/>
      <c r="GU27" s="6"/>
      <c r="GV27" s="6"/>
      <c r="GW27" s="6"/>
      <c r="GX27" s="6"/>
      <c r="GY27" s="6"/>
      <c r="GZ27" s="6"/>
      <c r="HA27" s="6"/>
      <c r="HB27" s="6"/>
      <c r="HC27" s="6"/>
      <c r="HD27" s="6"/>
      <c r="HE27" s="6"/>
      <c r="HF27" s="6"/>
      <c r="HG27" s="6"/>
      <c r="HH27" s="6"/>
      <c r="HI27" s="6"/>
      <c r="HJ27" s="6"/>
      <c r="HK27" s="6"/>
      <c r="HL27" s="6"/>
      <c r="HM27" s="6"/>
      <c r="HN27" s="6"/>
      <c r="HO27" s="6"/>
      <c r="HP27" s="6"/>
      <c r="HQ27" s="6"/>
      <c r="HR27" s="6"/>
      <c r="HS27" s="6"/>
      <c r="HT27" s="6"/>
      <c r="HU27" s="99">
        <f t="shared" si="10"/>
        <v>0</v>
      </c>
      <c r="HV27" s="15"/>
      <c r="HW27" s="15"/>
      <c r="HX27" s="15"/>
      <c r="HY27" s="15"/>
      <c r="HZ27" s="15"/>
      <c r="IA27" s="15"/>
      <c r="IB27" s="15"/>
      <c r="IC27" s="15"/>
    </row>
    <row r="28" spans="1:237" ht="15.75" customHeight="1" x14ac:dyDescent="0.3">
      <c r="A28" s="3">
        <v>21</v>
      </c>
      <c r="B28" s="21" t="s">
        <v>431</v>
      </c>
      <c r="C28" s="21">
        <v>1</v>
      </c>
      <c r="D28" s="22">
        <v>41195</v>
      </c>
      <c r="E28" s="22">
        <v>41195</v>
      </c>
      <c r="F28" s="21">
        <f t="shared" ref="F28:F37" si="75">E28-D28</f>
        <v>0</v>
      </c>
      <c r="G28" s="21" t="s">
        <v>240</v>
      </c>
      <c r="H28" s="21"/>
      <c r="I28" s="23">
        <v>19502</v>
      </c>
      <c r="J28" s="21">
        <v>59</v>
      </c>
      <c r="K28" s="21"/>
      <c r="L28" s="21"/>
      <c r="M28" s="21" t="s">
        <v>456</v>
      </c>
      <c r="N28" s="21">
        <v>68</v>
      </c>
      <c r="O28" s="21">
        <v>81.3</v>
      </c>
      <c r="P28" s="21">
        <v>32</v>
      </c>
      <c r="Q28" s="21" t="s">
        <v>457</v>
      </c>
      <c r="R28" s="21">
        <v>1</v>
      </c>
      <c r="S28" s="21">
        <v>61</v>
      </c>
      <c r="T28" s="21" t="s">
        <v>272</v>
      </c>
      <c r="U28" s="21">
        <v>1</v>
      </c>
      <c r="V28" s="21">
        <v>29</v>
      </c>
      <c r="W28" s="21">
        <v>10</v>
      </c>
      <c r="X28" s="21">
        <v>10</v>
      </c>
      <c r="Y28" s="6"/>
      <c r="Z28" s="24" t="s">
        <v>298</v>
      </c>
      <c r="AA28" s="21" t="s">
        <v>458</v>
      </c>
      <c r="AB28" s="25"/>
      <c r="AC28" s="25"/>
      <c r="AD28" s="21" t="s">
        <v>249</v>
      </c>
      <c r="AE28" s="21"/>
      <c r="AF28" s="21" t="s">
        <v>249</v>
      </c>
      <c r="AG28" s="21"/>
      <c r="AH28" s="21" t="s">
        <v>246</v>
      </c>
      <c r="AI28" s="21" t="s">
        <v>249</v>
      </c>
      <c r="AJ28" s="21" t="s">
        <v>249</v>
      </c>
      <c r="AK28" s="21" t="s">
        <v>246</v>
      </c>
      <c r="AL28" s="21">
        <v>3.11</v>
      </c>
      <c r="AM28" s="6"/>
      <c r="AN28" s="26" t="s">
        <v>350</v>
      </c>
      <c r="AO28" s="26"/>
      <c r="AP28" s="26"/>
      <c r="AQ28" s="26" t="s">
        <v>1902</v>
      </c>
      <c r="AR28" s="3"/>
      <c r="AS28" s="27">
        <v>3.11</v>
      </c>
      <c r="AT28" s="21">
        <v>2.9</v>
      </c>
      <c r="AU28" s="21">
        <v>2.82</v>
      </c>
      <c r="AV28" s="21">
        <v>2</v>
      </c>
      <c r="AW28" s="21">
        <v>1.85</v>
      </c>
      <c r="AX28" s="21">
        <v>1.9</v>
      </c>
      <c r="AY28" s="21">
        <v>1</v>
      </c>
      <c r="AZ28" s="21">
        <v>1.18</v>
      </c>
      <c r="BA28" s="21">
        <v>0.54</v>
      </c>
      <c r="BB28" s="28">
        <f t="shared" ref="BB28:BD28" si="76">((AT28/AS28)*100)-100</f>
        <v>-6.7524115755627037</v>
      </c>
      <c r="BC28" s="28">
        <f t="shared" si="76"/>
        <v>-2.7586206896551744</v>
      </c>
      <c r="BD28" s="28">
        <f t="shared" si="76"/>
        <v>-29.078014184397162</v>
      </c>
      <c r="BE28" s="28">
        <f t="shared" ref="BE28:BE37" si="77">((AU28/AS28)*100)-100</f>
        <v>-9.3247588424437424</v>
      </c>
      <c r="BF28" s="28">
        <f t="shared" ref="BF28:BF37" si="78">((AV28/AS28)*100)-100</f>
        <v>-35.691318327974273</v>
      </c>
      <c r="BG28" s="28">
        <f t="shared" ref="BG28:BG37" si="79">((AV28/AT28)*100)-100</f>
        <v>-31.034482758620683</v>
      </c>
      <c r="BH28" s="3">
        <f t="shared" ref="BH28:BJ28" si="80">AT28-AS28</f>
        <v>-0.20999999999999996</v>
      </c>
      <c r="BI28" s="3">
        <f t="shared" si="80"/>
        <v>-8.0000000000000071E-2</v>
      </c>
      <c r="BJ28" s="3">
        <f t="shared" si="80"/>
        <v>-0.81999999999999984</v>
      </c>
      <c r="BK28" s="3">
        <f t="shared" ref="BK28:BK37" si="81">AU28-AS28</f>
        <v>-0.29000000000000004</v>
      </c>
      <c r="BL28" s="3">
        <f t="shared" ref="BL28:BL37" si="82">AV28-AS28</f>
        <v>-1.1099999999999999</v>
      </c>
      <c r="BM28" s="3">
        <f t="shared" ref="BM28:BM37" si="83">AV28-AT28</f>
        <v>-0.89999999999999991</v>
      </c>
      <c r="BN28" s="24">
        <v>356</v>
      </c>
      <c r="BO28" s="21">
        <v>314.8</v>
      </c>
      <c r="BP28" s="21">
        <v>272.8</v>
      </c>
      <c r="BQ28" s="21">
        <v>268.3</v>
      </c>
      <c r="BR28" s="21">
        <v>239.6</v>
      </c>
      <c r="BS28" s="21">
        <v>239.3</v>
      </c>
      <c r="BT28" s="21">
        <v>131</v>
      </c>
      <c r="BU28" s="24">
        <v>37</v>
      </c>
      <c r="BV28" s="21">
        <v>36.5</v>
      </c>
      <c r="BW28" s="21">
        <v>37.4</v>
      </c>
      <c r="BX28" s="21">
        <v>37.9</v>
      </c>
      <c r="BY28" s="21">
        <v>37</v>
      </c>
      <c r="BZ28" s="21">
        <v>38</v>
      </c>
      <c r="CA28" s="21">
        <v>38</v>
      </c>
      <c r="CB28" s="21">
        <v>36</v>
      </c>
      <c r="CC28" s="21">
        <v>36.9</v>
      </c>
      <c r="CD28" s="6"/>
      <c r="CE28" s="24" t="s">
        <v>459</v>
      </c>
      <c r="CF28" s="21"/>
      <c r="CG28" s="21"/>
      <c r="CH28" s="21"/>
      <c r="CI28" s="21"/>
      <c r="CJ28" s="21"/>
      <c r="CK28" s="21"/>
      <c r="CL28" s="24" t="s">
        <v>330</v>
      </c>
      <c r="CM28" s="21"/>
      <c r="CN28" s="21"/>
      <c r="CO28" s="21"/>
      <c r="CP28" s="21"/>
      <c r="CQ28" s="21"/>
      <c r="CR28" s="21"/>
      <c r="CS28" s="24">
        <v>2</v>
      </c>
      <c r="CT28" s="21"/>
      <c r="CU28" s="21"/>
      <c r="CV28" s="21"/>
      <c r="CW28" s="21"/>
      <c r="CX28" s="21"/>
      <c r="CY28" s="21"/>
      <c r="CZ28" s="24" t="s">
        <v>460</v>
      </c>
      <c r="DA28" s="21"/>
      <c r="DB28" s="21"/>
      <c r="DC28" s="21"/>
      <c r="DD28" s="21"/>
      <c r="DE28" s="21"/>
      <c r="DF28" s="21"/>
      <c r="DG28" s="24" t="s">
        <v>255</v>
      </c>
      <c r="DH28" s="21" t="s">
        <v>255</v>
      </c>
      <c r="DI28" s="21" t="s">
        <v>255</v>
      </c>
      <c r="DJ28" s="21" t="s">
        <v>255</v>
      </c>
      <c r="DK28" s="21" t="s">
        <v>255</v>
      </c>
      <c r="DL28" s="21" t="s">
        <v>255</v>
      </c>
      <c r="DM28" s="21"/>
      <c r="DN28" s="26">
        <v>8</v>
      </c>
      <c r="DO28" s="6"/>
      <c r="DP28" s="24">
        <v>76.7</v>
      </c>
      <c r="DQ28" s="21">
        <v>100.2</v>
      </c>
      <c r="DR28" s="21">
        <v>82.9</v>
      </c>
      <c r="DS28" s="21">
        <v>96</v>
      </c>
      <c r="DT28" s="21">
        <v>83.8</v>
      </c>
      <c r="DU28" s="21">
        <v>122</v>
      </c>
      <c r="DV28" s="21">
        <v>100.2</v>
      </c>
      <c r="DW28" s="24">
        <v>1</v>
      </c>
      <c r="DX28" s="21">
        <v>0.7</v>
      </c>
      <c r="DY28" s="21">
        <v>0.6</v>
      </c>
      <c r="DZ28" s="21">
        <v>0.5</v>
      </c>
      <c r="EA28" s="21">
        <v>0.4</v>
      </c>
      <c r="EB28" s="21">
        <v>0.6</v>
      </c>
      <c r="EC28" s="21">
        <v>0.5</v>
      </c>
      <c r="ED28" s="29">
        <f t="shared" ref="ED28:EJ28" si="84">DP28/DW28</f>
        <v>76.7</v>
      </c>
      <c r="EE28" s="30">
        <f t="shared" si="84"/>
        <v>143.14285714285717</v>
      </c>
      <c r="EF28" s="30">
        <f t="shared" si="84"/>
        <v>138.16666666666669</v>
      </c>
      <c r="EG28" s="30">
        <f t="shared" si="84"/>
        <v>192</v>
      </c>
      <c r="EH28" s="30">
        <f t="shared" si="84"/>
        <v>209.49999999999997</v>
      </c>
      <c r="EI28" s="30">
        <f t="shared" si="84"/>
        <v>203.33333333333334</v>
      </c>
      <c r="EJ28" s="30">
        <f t="shared" si="84"/>
        <v>200.4</v>
      </c>
      <c r="EK28" s="24">
        <v>1</v>
      </c>
      <c r="EL28" s="21">
        <v>1</v>
      </c>
      <c r="EM28" s="21">
        <v>1</v>
      </c>
      <c r="EN28" s="21">
        <v>1</v>
      </c>
      <c r="EO28" s="21">
        <v>1</v>
      </c>
      <c r="EP28" s="21">
        <v>1</v>
      </c>
      <c r="EQ28" s="21">
        <v>1</v>
      </c>
      <c r="ER28" s="24">
        <v>427</v>
      </c>
      <c r="ES28" s="21">
        <v>228</v>
      </c>
      <c r="ET28" s="21">
        <v>230</v>
      </c>
      <c r="EU28" s="21">
        <v>280</v>
      </c>
      <c r="EV28" s="21">
        <v>297</v>
      </c>
      <c r="EW28" s="21">
        <v>252</v>
      </c>
      <c r="EX28" s="21">
        <v>296</v>
      </c>
      <c r="EY28" s="24">
        <v>38</v>
      </c>
      <c r="EZ28" s="21">
        <v>14.1</v>
      </c>
      <c r="FA28" s="21">
        <v>14.7</v>
      </c>
      <c r="FB28" s="21">
        <v>15.5</v>
      </c>
      <c r="FC28" s="21">
        <v>18</v>
      </c>
      <c r="FD28" s="21">
        <v>19.3</v>
      </c>
      <c r="FE28" s="21">
        <v>17</v>
      </c>
      <c r="FF28" s="24">
        <v>15</v>
      </c>
      <c r="FG28" s="21">
        <v>7</v>
      </c>
      <c r="FH28" s="21">
        <v>9</v>
      </c>
      <c r="FI28" s="21">
        <v>10</v>
      </c>
      <c r="FJ28" s="21">
        <v>9</v>
      </c>
      <c r="FK28" s="21">
        <v>11</v>
      </c>
      <c r="FL28" s="21">
        <v>15</v>
      </c>
      <c r="FM28" s="24">
        <v>85</v>
      </c>
      <c r="FN28" s="21">
        <v>91</v>
      </c>
      <c r="FO28" s="21">
        <v>78</v>
      </c>
      <c r="FP28" s="21">
        <v>85</v>
      </c>
      <c r="FQ28" s="21">
        <v>79</v>
      </c>
      <c r="FR28" s="21">
        <v>85</v>
      </c>
      <c r="FS28" s="21">
        <v>90</v>
      </c>
      <c r="FT28" s="24">
        <v>0</v>
      </c>
      <c r="FU28" s="21" t="s">
        <v>310</v>
      </c>
      <c r="FV28" s="21" t="s">
        <v>311</v>
      </c>
      <c r="FW28" s="21" t="s">
        <v>378</v>
      </c>
      <c r="FX28" s="21" t="s">
        <v>310</v>
      </c>
      <c r="FY28" s="21" t="s">
        <v>378</v>
      </c>
      <c r="FZ28" s="21">
        <v>0</v>
      </c>
      <c r="GA28" s="24">
        <v>614</v>
      </c>
      <c r="GB28" s="21">
        <v>472</v>
      </c>
      <c r="GC28" s="21">
        <v>386</v>
      </c>
      <c r="GD28" s="21">
        <v>419</v>
      </c>
      <c r="GE28" s="21">
        <v>316</v>
      </c>
      <c r="GF28" s="21">
        <v>279</v>
      </c>
      <c r="GG28" s="21">
        <v>266</v>
      </c>
      <c r="GH28" s="24">
        <v>720</v>
      </c>
      <c r="GI28" s="21">
        <v>590</v>
      </c>
      <c r="GJ28" s="21">
        <v>370</v>
      </c>
      <c r="GK28" s="21">
        <v>460</v>
      </c>
      <c r="GL28" s="21">
        <v>460</v>
      </c>
      <c r="GM28" s="21">
        <v>690</v>
      </c>
      <c r="GN28" s="31">
        <v>1640</v>
      </c>
      <c r="GO28" s="9"/>
      <c r="GP28" s="32">
        <v>8</v>
      </c>
      <c r="GQ28" s="21">
        <v>18</v>
      </c>
      <c r="GR28" s="24">
        <v>11</v>
      </c>
      <c r="GS28" s="21">
        <v>45</v>
      </c>
      <c r="GT28" s="24">
        <v>11</v>
      </c>
      <c r="GU28" s="21">
        <v>45</v>
      </c>
      <c r="GV28" s="24">
        <v>16</v>
      </c>
      <c r="GW28" s="21">
        <v>90</v>
      </c>
      <c r="GX28" s="24">
        <v>15</v>
      </c>
      <c r="GY28" s="21">
        <v>80</v>
      </c>
      <c r="GZ28" s="24">
        <v>15</v>
      </c>
      <c r="HA28" s="21">
        <v>80</v>
      </c>
      <c r="HB28" s="24">
        <v>8</v>
      </c>
      <c r="HC28" s="21">
        <v>18</v>
      </c>
      <c r="HD28" s="6"/>
      <c r="HE28" s="21"/>
      <c r="HF28" s="21"/>
      <c r="HG28" s="21"/>
      <c r="HH28" s="21"/>
      <c r="HI28" s="21"/>
      <c r="HJ28" s="21"/>
      <c r="HK28" s="21"/>
      <c r="HL28" s="21"/>
      <c r="HM28" s="21"/>
      <c r="HN28" s="21"/>
      <c r="HO28" s="21"/>
      <c r="HP28" s="21"/>
      <c r="HQ28" s="21"/>
      <c r="HR28" s="21"/>
      <c r="HS28" s="21"/>
      <c r="HT28" s="6"/>
      <c r="HU28" s="99">
        <f t="shared" si="10"/>
        <v>-3</v>
      </c>
    </row>
    <row r="29" spans="1:237" ht="15.75" customHeight="1" x14ac:dyDescent="0.3">
      <c r="A29" s="3">
        <v>22</v>
      </c>
      <c r="B29" s="21" t="s">
        <v>269</v>
      </c>
      <c r="C29" s="21">
        <v>2</v>
      </c>
      <c r="D29" s="22">
        <v>41208</v>
      </c>
      <c r="E29" s="22">
        <v>41219</v>
      </c>
      <c r="F29" s="21">
        <f t="shared" si="75"/>
        <v>11</v>
      </c>
      <c r="G29" s="21"/>
      <c r="H29" s="21" t="s">
        <v>324</v>
      </c>
      <c r="I29" s="23">
        <v>21941</v>
      </c>
      <c r="J29" s="21">
        <v>52</v>
      </c>
      <c r="K29" s="21"/>
      <c r="L29" s="21"/>
      <c r="M29" s="21" t="s">
        <v>336</v>
      </c>
      <c r="N29" s="21">
        <v>61</v>
      </c>
      <c r="O29" s="21">
        <v>70</v>
      </c>
      <c r="P29" s="21">
        <v>25</v>
      </c>
      <c r="Q29" s="21" t="s">
        <v>461</v>
      </c>
      <c r="R29" s="21">
        <v>1</v>
      </c>
      <c r="S29" s="21">
        <v>32</v>
      </c>
      <c r="T29" s="21" t="s">
        <v>272</v>
      </c>
      <c r="U29" s="21">
        <v>1</v>
      </c>
      <c r="V29" s="21">
        <v>5</v>
      </c>
      <c r="W29" s="21">
        <v>13</v>
      </c>
      <c r="X29" s="21">
        <v>13</v>
      </c>
      <c r="Y29" s="6"/>
      <c r="Z29" s="24" t="s">
        <v>462</v>
      </c>
      <c r="AA29" s="21" t="s">
        <v>337</v>
      </c>
      <c r="AB29" s="25"/>
      <c r="AC29" s="25"/>
      <c r="AD29" s="21" t="s">
        <v>246</v>
      </c>
      <c r="AE29" s="21" t="s">
        <v>247</v>
      </c>
      <c r="AF29" s="21" t="s">
        <v>246</v>
      </c>
      <c r="AG29" s="21" t="s">
        <v>328</v>
      </c>
      <c r="AH29" s="21" t="s">
        <v>246</v>
      </c>
      <c r="AI29" s="21" t="s">
        <v>249</v>
      </c>
      <c r="AJ29" s="21" t="s">
        <v>246</v>
      </c>
      <c r="AK29" s="21" t="s">
        <v>246</v>
      </c>
      <c r="AL29" s="21">
        <v>2.41</v>
      </c>
      <c r="AM29" s="6"/>
      <c r="AN29" s="26" t="s">
        <v>250</v>
      </c>
      <c r="AO29" s="26" t="s">
        <v>251</v>
      </c>
      <c r="AP29" s="26"/>
      <c r="AQ29" s="26" t="s">
        <v>1902</v>
      </c>
      <c r="AR29" s="26" t="s">
        <v>1905</v>
      </c>
      <c r="AS29" s="27">
        <v>2.41</v>
      </c>
      <c r="AT29" s="21">
        <v>3.01</v>
      </c>
      <c r="AU29" s="21">
        <v>4.2</v>
      </c>
      <c r="AV29" s="21">
        <v>2</v>
      </c>
      <c r="AW29" s="21">
        <v>1.32</v>
      </c>
      <c r="AX29" s="21">
        <v>0.55000000000000004</v>
      </c>
      <c r="AY29" s="21">
        <v>0.25</v>
      </c>
      <c r="AZ29" s="21">
        <v>0.17</v>
      </c>
      <c r="BA29" s="21">
        <v>0.09</v>
      </c>
      <c r="BB29" s="28">
        <f t="shared" ref="BB29:BD29" si="85">((AT29/AS29)*100)-100</f>
        <v>24.896265560165958</v>
      </c>
      <c r="BC29" s="28">
        <f t="shared" si="85"/>
        <v>39.534883720930253</v>
      </c>
      <c r="BD29" s="28">
        <f t="shared" si="85"/>
        <v>-52.380952380952387</v>
      </c>
      <c r="BE29" s="28">
        <f t="shared" si="77"/>
        <v>74.273858921161832</v>
      </c>
      <c r="BF29" s="28">
        <f t="shared" si="78"/>
        <v>-17.012448132780094</v>
      </c>
      <c r="BG29" s="28">
        <f t="shared" si="79"/>
        <v>-33.55481727574751</v>
      </c>
      <c r="BH29" s="3">
        <f t="shared" ref="BH29:BJ29" si="86">AT29-AS29</f>
        <v>0.59999999999999964</v>
      </c>
      <c r="BI29" s="3">
        <f t="shared" si="86"/>
        <v>1.1900000000000004</v>
      </c>
      <c r="BJ29" s="3">
        <f t="shared" si="86"/>
        <v>-2.2000000000000002</v>
      </c>
      <c r="BK29" s="3">
        <f t="shared" si="81"/>
        <v>1.79</v>
      </c>
      <c r="BL29" s="3">
        <f t="shared" si="82"/>
        <v>-0.41000000000000014</v>
      </c>
      <c r="BM29" s="3">
        <f t="shared" si="83"/>
        <v>-1.0099999999999998</v>
      </c>
      <c r="BN29" s="24">
        <v>83.6</v>
      </c>
      <c r="BO29" s="21">
        <v>151.1</v>
      </c>
      <c r="BP29" s="21"/>
      <c r="BQ29" s="21"/>
      <c r="BR29" s="21">
        <v>67.3</v>
      </c>
      <c r="BS29" s="21">
        <v>80</v>
      </c>
      <c r="BT29" s="21"/>
      <c r="BU29" s="24">
        <v>38</v>
      </c>
      <c r="BV29" s="21">
        <v>36.6</v>
      </c>
      <c r="BW29" s="21">
        <v>37.1</v>
      </c>
      <c r="BX29" s="21">
        <v>36</v>
      </c>
      <c r="BY29" s="21">
        <v>36.5</v>
      </c>
      <c r="BZ29" s="21">
        <v>36.1</v>
      </c>
      <c r="CA29" s="21">
        <v>36</v>
      </c>
      <c r="CB29" s="21">
        <v>36</v>
      </c>
      <c r="CC29" s="21">
        <v>36.5</v>
      </c>
      <c r="CD29" s="6"/>
      <c r="CE29" s="24" t="s">
        <v>463</v>
      </c>
      <c r="CF29" s="21"/>
      <c r="CG29" s="21"/>
      <c r="CH29" s="21"/>
      <c r="CI29" s="21"/>
      <c r="CJ29" s="21"/>
      <c r="CK29" s="21"/>
      <c r="CL29" s="24" t="s">
        <v>464</v>
      </c>
      <c r="CM29" s="21"/>
      <c r="CN29" s="21"/>
      <c r="CO29" s="21"/>
      <c r="CP29" s="21"/>
      <c r="CQ29" s="21"/>
      <c r="CR29" s="21"/>
      <c r="CS29" s="24">
        <v>3</v>
      </c>
      <c r="CT29" s="21"/>
      <c r="CU29" s="21"/>
      <c r="CV29" s="21"/>
      <c r="CW29" s="21"/>
      <c r="CX29" s="21"/>
      <c r="CY29" s="21"/>
      <c r="CZ29" s="24" t="s">
        <v>465</v>
      </c>
      <c r="DA29" s="21"/>
      <c r="DB29" s="21"/>
      <c r="DC29" s="21"/>
      <c r="DD29" s="21"/>
      <c r="DE29" s="21"/>
      <c r="DF29" s="21"/>
      <c r="DG29" s="24" t="s">
        <v>384</v>
      </c>
      <c r="DH29" s="21" t="s">
        <v>466</v>
      </c>
      <c r="DI29" s="21" t="s">
        <v>465</v>
      </c>
      <c r="DJ29" s="21" t="s">
        <v>465</v>
      </c>
      <c r="DK29" s="21" t="s">
        <v>465</v>
      </c>
      <c r="DL29" s="21" t="s">
        <v>465</v>
      </c>
      <c r="DM29" s="21" t="s">
        <v>465</v>
      </c>
      <c r="DN29" s="26">
        <v>9</v>
      </c>
      <c r="DO29" s="6"/>
      <c r="DP29" s="24">
        <v>121.6</v>
      </c>
      <c r="DQ29" s="21">
        <v>107.8</v>
      </c>
      <c r="DR29" s="21">
        <v>175.3</v>
      </c>
      <c r="DS29" s="21">
        <v>128.6</v>
      </c>
      <c r="DT29" s="21">
        <v>183.5</v>
      </c>
      <c r="DU29" s="21">
        <v>145.9</v>
      </c>
      <c r="DV29" s="21">
        <v>158</v>
      </c>
      <c r="DW29" s="24">
        <v>0.4</v>
      </c>
      <c r="DX29" s="21">
        <v>0.4</v>
      </c>
      <c r="DY29" s="21">
        <v>0.4</v>
      </c>
      <c r="DZ29" s="21">
        <v>0.4</v>
      </c>
      <c r="EA29" s="21">
        <v>0.4</v>
      </c>
      <c r="EB29" s="21">
        <v>0.4</v>
      </c>
      <c r="EC29" s="21">
        <v>0.4</v>
      </c>
      <c r="ED29" s="29">
        <f t="shared" ref="ED29:EJ29" si="87">DP29/DW29</f>
        <v>303.99999999999994</v>
      </c>
      <c r="EE29" s="30">
        <f t="shared" si="87"/>
        <v>269.5</v>
      </c>
      <c r="EF29" s="30">
        <f t="shared" si="87"/>
        <v>438.25</v>
      </c>
      <c r="EG29" s="30">
        <f t="shared" si="87"/>
        <v>321.49999999999994</v>
      </c>
      <c r="EH29" s="30">
        <f t="shared" si="87"/>
        <v>458.75</v>
      </c>
      <c r="EI29" s="30">
        <f t="shared" si="87"/>
        <v>364.75</v>
      </c>
      <c r="EJ29" s="30">
        <f t="shared" si="87"/>
        <v>395</v>
      </c>
      <c r="EK29" s="24">
        <v>1</v>
      </c>
      <c r="EL29" s="21">
        <v>1</v>
      </c>
      <c r="EM29" s="21">
        <v>1</v>
      </c>
      <c r="EN29" s="21">
        <v>1</v>
      </c>
      <c r="EO29" s="21">
        <v>1</v>
      </c>
      <c r="EP29" s="21">
        <v>1</v>
      </c>
      <c r="EQ29" s="21">
        <v>1</v>
      </c>
      <c r="ER29" s="24">
        <v>272</v>
      </c>
      <c r="ES29" s="21">
        <v>303</v>
      </c>
      <c r="ET29" s="21">
        <v>311</v>
      </c>
      <c r="EU29" s="21">
        <v>353</v>
      </c>
      <c r="EV29" s="21">
        <v>391</v>
      </c>
      <c r="EW29" s="21">
        <v>378</v>
      </c>
      <c r="EX29" s="21">
        <v>390</v>
      </c>
      <c r="EY29" s="24">
        <v>8.5</v>
      </c>
      <c r="EZ29" s="21">
        <v>29.2</v>
      </c>
      <c r="FA29" s="21">
        <v>12.3</v>
      </c>
      <c r="FB29" s="21">
        <v>9</v>
      </c>
      <c r="FC29" s="21">
        <v>10.4</v>
      </c>
      <c r="FD29" s="21">
        <v>10</v>
      </c>
      <c r="FE29" s="21">
        <v>10</v>
      </c>
      <c r="FF29" s="24">
        <v>14</v>
      </c>
      <c r="FG29" s="21">
        <v>15</v>
      </c>
      <c r="FH29" s="21">
        <v>15</v>
      </c>
      <c r="FI29" s="21">
        <v>15</v>
      </c>
      <c r="FJ29" s="21">
        <v>15</v>
      </c>
      <c r="FK29" s="21">
        <v>15</v>
      </c>
      <c r="FL29" s="21">
        <v>15</v>
      </c>
      <c r="FM29" s="24">
        <v>77</v>
      </c>
      <c r="FN29" s="21">
        <v>88</v>
      </c>
      <c r="FO29" s="21">
        <v>100</v>
      </c>
      <c r="FP29" s="21">
        <v>84</v>
      </c>
      <c r="FQ29" s="21">
        <v>69</v>
      </c>
      <c r="FR29" s="21">
        <v>75</v>
      </c>
      <c r="FS29" s="21">
        <v>85</v>
      </c>
      <c r="FT29" s="24">
        <v>0</v>
      </c>
      <c r="FU29" s="21" t="s">
        <v>311</v>
      </c>
      <c r="FV29" s="21" t="s">
        <v>467</v>
      </c>
      <c r="FW29" s="21">
        <v>0</v>
      </c>
      <c r="FX29" s="21">
        <v>0</v>
      </c>
      <c r="FY29" s="21">
        <v>0</v>
      </c>
      <c r="FZ29" s="21">
        <v>0</v>
      </c>
      <c r="GA29" s="24">
        <v>39</v>
      </c>
      <c r="GB29" s="21">
        <v>41</v>
      </c>
      <c r="GC29" s="21">
        <v>39</v>
      </c>
      <c r="GD29" s="21">
        <v>40</v>
      </c>
      <c r="GE29" s="21">
        <v>34</v>
      </c>
      <c r="GF29" s="21">
        <v>32</v>
      </c>
      <c r="GG29" s="21">
        <v>32</v>
      </c>
      <c r="GH29" s="24">
        <v>3775</v>
      </c>
      <c r="GI29" s="21">
        <v>2260</v>
      </c>
      <c r="GJ29" s="21">
        <v>3530</v>
      </c>
      <c r="GK29" s="21">
        <v>3400</v>
      </c>
      <c r="GL29" s="21">
        <v>2660</v>
      </c>
      <c r="GM29" s="21">
        <v>2720</v>
      </c>
      <c r="GN29" s="31">
        <v>2500</v>
      </c>
      <c r="GO29" s="9"/>
      <c r="GP29" s="32">
        <v>9</v>
      </c>
      <c r="GQ29" s="21">
        <v>18</v>
      </c>
      <c r="GR29" s="24">
        <v>11</v>
      </c>
      <c r="GS29" s="21">
        <v>45</v>
      </c>
      <c r="GT29" s="24">
        <v>12</v>
      </c>
      <c r="GU29" s="21">
        <v>45</v>
      </c>
      <c r="GV29" s="24">
        <v>8</v>
      </c>
      <c r="GW29" s="21">
        <v>18</v>
      </c>
      <c r="GX29" s="24">
        <v>9</v>
      </c>
      <c r="GY29" s="21">
        <v>18</v>
      </c>
      <c r="GZ29" s="24">
        <v>7</v>
      </c>
      <c r="HA29" s="21">
        <v>18</v>
      </c>
      <c r="HB29" s="24">
        <v>7</v>
      </c>
      <c r="HC29" s="21">
        <v>18</v>
      </c>
      <c r="HD29" s="6"/>
      <c r="HE29" s="21"/>
      <c r="HF29" s="21"/>
      <c r="HG29" s="21"/>
      <c r="HH29" s="21"/>
      <c r="HI29" s="21"/>
      <c r="HJ29" s="21"/>
      <c r="HK29" s="21"/>
      <c r="HL29" s="21"/>
      <c r="HM29" s="21"/>
      <c r="HN29" s="21"/>
      <c r="HO29" s="21"/>
      <c r="HP29" s="21"/>
      <c r="HQ29" s="21"/>
      <c r="HR29" s="21"/>
      <c r="HS29" s="21"/>
      <c r="HT29" s="6"/>
      <c r="HU29" s="99">
        <f t="shared" si="10"/>
        <v>-2</v>
      </c>
    </row>
    <row r="30" spans="1:237" ht="15.75" customHeight="1" x14ac:dyDescent="0.3">
      <c r="A30" s="3">
        <v>23</v>
      </c>
      <c r="B30" s="21" t="s">
        <v>323</v>
      </c>
      <c r="C30" s="21">
        <v>1</v>
      </c>
      <c r="D30" s="22">
        <v>41231</v>
      </c>
      <c r="E30" s="22">
        <v>41231</v>
      </c>
      <c r="F30" s="21">
        <f t="shared" si="75"/>
        <v>0</v>
      </c>
      <c r="G30" s="21"/>
      <c r="H30" s="21" t="s">
        <v>440</v>
      </c>
      <c r="I30" s="23">
        <v>15616</v>
      </c>
      <c r="J30" s="21">
        <v>70</v>
      </c>
      <c r="K30" s="21"/>
      <c r="L30" s="21"/>
      <c r="M30" s="21" t="s">
        <v>468</v>
      </c>
      <c r="N30" s="21">
        <v>105</v>
      </c>
      <c r="O30" s="21">
        <v>99</v>
      </c>
      <c r="P30" s="21">
        <v>5</v>
      </c>
      <c r="Q30" s="21" t="s">
        <v>388</v>
      </c>
      <c r="R30" s="21">
        <v>1</v>
      </c>
      <c r="S30" s="21">
        <v>26</v>
      </c>
      <c r="T30" s="21" t="s">
        <v>272</v>
      </c>
      <c r="U30" s="21">
        <v>1</v>
      </c>
      <c r="V30" s="21">
        <v>1</v>
      </c>
      <c r="W30" s="21">
        <v>4</v>
      </c>
      <c r="X30" s="21">
        <v>4</v>
      </c>
      <c r="Y30" s="6"/>
      <c r="Z30" s="24" t="s">
        <v>462</v>
      </c>
      <c r="AA30" s="21" t="s">
        <v>469</v>
      </c>
      <c r="AB30" s="25"/>
      <c r="AC30" s="25"/>
      <c r="AD30" s="21" t="s">
        <v>249</v>
      </c>
      <c r="AE30" s="21"/>
      <c r="AF30" s="21" t="s">
        <v>246</v>
      </c>
      <c r="AG30" s="21" t="s">
        <v>248</v>
      </c>
      <c r="AH30" s="21" t="s">
        <v>246</v>
      </c>
      <c r="AI30" s="21" t="s">
        <v>246</v>
      </c>
      <c r="AJ30" s="21" t="s">
        <v>246</v>
      </c>
      <c r="AK30" s="21" t="s">
        <v>246</v>
      </c>
      <c r="AL30" s="21">
        <v>14.16</v>
      </c>
      <c r="AM30" s="6"/>
      <c r="AN30" s="26" t="s">
        <v>250</v>
      </c>
      <c r="AO30" s="26" t="s">
        <v>274</v>
      </c>
      <c r="AP30" s="26" t="s">
        <v>1911</v>
      </c>
      <c r="AQ30" s="26" t="s">
        <v>1906</v>
      </c>
      <c r="AR30" s="26" t="s">
        <v>299</v>
      </c>
      <c r="AS30" s="27">
        <v>14.6</v>
      </c>
      <c r="AT30" s="21">
        <v>12.9</v>
      </c>
      <c r="AU30" s="21">
        <v>11.7</v>
      </c>
      <c r="AV30" s="21">
        <v>9.64</v>
      </c>
      <c r="AW30" s="21">
        <v>5.36</v>
      </c>
      <c r="AX30" s="21">
        <v>2.35</v>
      </c>
      <c r="AY30" s="21">
        <v>2</v>
      </c>
      <c r="AZ30" s="21"/>
      <c r="BA30" s="21"/>
      <c r="BB30" s="28">
        <f t="shared" ref="BB30:BD30" si="88">((AT30/AS30)*100)-100</f>
        <v>-11.643835616438352</v>
      </c>
      <c r="BC30" s="28">
        <f t="shared" si="88"/>
        <v>-9.3023255813953512</v>
      </c>
      <c r="BD30" s="28">
        <f t="shared" si="88"/>
        <v>-17.606837606837601</v>
      </c>
      <c r="BE30" s="28">
        <f t="shared" si="77"/>
        <v>-19.863013698630141</v>
      </c>
      <c r="BF30" s="28">
        <f t="shared" si="78"/>
        <v>-33.972602739726028</v>
      </c>
      <c r="BG30" s="28">
        <f t="shared" si="79"/>
        <v>-25.271317829457359</v>
      </c>
      <c r="BH30" s="3">
        <f t="shared" ref="BH30:BJ30" si="89">AT30-AS30</f>
        <v>-1.6999999999999993</v>
      </c>
      <c r="BI30" s="3">
        <f t="shared" si="89"/>
        <v>-1.2000000000000011</v>
      </c>
      <c r="BJ30" s="3">
        <f t="shared" si="89"/>
        <v>-2.0599999999999987</v>
      </c>
      <c r="BK30" s="3">
        <f t="shared" si="81"/>
        <v>-2.9000000000000004</v>
      </c>
      <c r="BL30" s="3">
        <f t="shared" si="82"/>
        <v>-4.9599999999999991</v>
      </c>
      <c r="BM30" s="3">
        <f t="shared" si="83"/>
        <v>-3.26</v>
      </c>
      <c r="BN30" s="24"/>
      <c r="BO30" s="21">
        <v>222</v>
      </c>
      <c r="BP30" s="21">
        <v>135</v>
      </c>
      <c r="BQ30" s="21">
        <v>70</v>
      </c>
      <c r="BR30" s="21">
        <v>51.6</v>
      </c>
      <c r="BS30" s="21"/>
      <c r="BT30" s="21"/>
      <c r="BU30" s="24">
        <v>34</v>
      </c>
      <c r="BV30" s="21">
        <v>35.1</v>
      </c>
      <c r="BW30" s="21">
        <v>35</v>
      </c>
      <c r="BX30" s="21">
        <v>36.5</v>
      </c>
      <c r="BY30" s="21">
        <v>36.6</v>
      </c>
      <c r="BZ30" s="21">
        <v>36</v>
      </c>
      <c r="CA30" s="21">
        <v>36</v>
      </c>
      <c r="CB30" s="21"/>
      <c r="CC30" s="21"/>
      <c r="CD30" s="6"/>
      <c r="CE30" s="24" t="s">
        <v>470</v>
      </c>
      <c r="CF30" s="21"/>
      <c r="CG30" s="21"/>
      <c r="CH30" s="21" t="s">
        <v>471</v>
      </c>
      <c r="CI30" s="21"/>
      <c r="CJ30" s="21"/>
      <c r="CK30" s="21"/>
      <c r="CL30" s="24" t="s">
        <v>303</v>
      </c>
      <c r="CM30" s="21"/>
      <c r="CN30" s="21"/>
      <c r="CO30" s="21" t="s">
        <v>472</v>
      </c>
      <c r="CP30" s="21"/>
      <c r="CQ30" s="21"/>
      <c r="CR30" s="21"/>
      <c r="CS30" s="24">
        <v>2</v>
      </c>
      <c r="CT30" s="21"/>
      <c r="CU30" s="21"/>
      <c r="CV30" s="21">
        <v>2</v>
      </c>
      <c r="CW30" s="21"/>
      <c r="CX30" s="21"/>
      <c r="CY30" s="21"/>
      <c r="CZ30" s="24" t="s">
        <v>266</v>
      </c>
      <c r="DA30" s="21"/>
      <c r="DB30" s="21"/>
      <c r="DC30" s="21" t="s">
        <v>473</v>
      </c>
      <c r="DD30" s="21"/>
      <c r="DE30" s="21"/>
      <c r="DF30" s="21"/>
      <c r="DG30" s="24" t="s">
        <v>474</v>
      </c>
      <c r="DH30" s="21" t="s">
        <v>475</v>
      </c>
      <c r="DI30" s="21" t="s">
        <v>475</v>
      </c>
      <c r="DJ30" s="21" t="s">
        <v>475</v>
      </c>
      <c r="DK30" s="21" t="s">
        <v>475</v>
      </c>
      <c r="DL30" s="21"/>
      <c r="DM30" s="21"/>
      <c r="DN30" s="26">
        <v>8</v>
      </c>
      <c r="DO30" s="6"/>
      <c r="DP30" s="24">
        <v>186.7</v>
      </c>
      <c r="DQ30" s="21">
        <v>192.4</v>
      </c>
      <c r="DR30" s="21">
        <v>108.7</v>
      </c>
      <c r="DS30" s="21">
        <v>131</v>
      </c>
      <c r="DT30" s="21">
        <v>141.1</v>
      </c>
      <c r="DU30" s="21"/>
      <c r="DV30" s="21"/>
      <c r="DW30" s="24">
        <v>0.5</v>
      </c>
      <c r="DX30" s="21">
        <v>0.4</v>
      </c>
      <c r="DY30" s="21">
        <v>0.3</v>
      </c>
      <c r="DZ30" s="21">
        <v>0.21</v>
      </c>
      <c r="EA30" s="21">
        <v>0.21</v>
      </c>
      <c r="EB30" s="21"/>
      <c r="EC30" s="21"/>
      <c r="ED30" s="29">
        <f t="shared" ref="ED30:EH30" si="90">DP30/DW30</f>
        <v>373.4</v>
      </c>
      <c r="EE30" s="30">
        <f t="shared" si="90"/>
        <v>481</v>
      </c>
      <c r="EF30" s="30">
        <f t="shared" si="90"/>
        <v>362.33333333333337</v>
      </c>
      <c r="EG30" s="30">
        <f t="shared" si="90"/>
        <v>623.80952380952385</v>
      </c>
      <c r="EH30" s="30">
        <f t="shared" si="90"/>
        <v>671.90476190476193</v>
      </c>
      <c r="EI30" s="30"/>
      <c r="EJ30" s="30"/>
      <c r="EK30" s="24">
        <v>1</v>
      </c>
      <c r="EL30" s="21">
        <v>1</v>
      </c>
      <c r="EM30" s="21">
        <v>1</v>
      </c>
      <c r="EN30" s="21">
        <v>1</v>
      </c>
      <c r="EO30" s="21">
        <v>1</v>
      </c>
      <c r="EP30" s="21"/>
      <c r="EQ30" s="21"/>
      <c r="ER30" s="24">
        <v>288</v>
      </c>
      <c r="ES30" s="21">
        <v>244</v>
      </c>
      <c r="ET30" s="21">
        <v>210</v>
      </c>
      <c r="EU30" s="21">
        <v>189</v>
      </c>
      <c r="EV30" s="21">
        <v>214</v>
      </c>
      <c r="EW30" s="21"/>
      <c r="EX30" s="21"/>
      <c r="EY30" s="24">
        <v>12.9</v>
      </c>
      <c r="EZ30" s="21">
        <v>16.2</v>
      </c>
      <c r="FA30" s="21">
        <v>10.1</v>
      </c>
      <c r="FB30" s="21">
        <v>10.1</v>
      </c>
      <c r="FC30" s="21">
        <v>11</v>
      </c>
      <c r="FD30" s="21"/>
      <c r="FE30" s="21"/>
      <c r="FF30" s="24">
        <v>3</v>
      </c>
      <c r="FG30" s="21">
        <v>3</v>
      </c>
      <c r="FH30" s="21">
        <v>15</v>
      </c>
      <c r="FI30" s="21">
        <v>15</v>
      </c>
      <c r="FJ30" s="21">
        <v>15</v>
      </c>
      <c r="FK30" s="21"/>
      <c r="FL30" s="21"/>
      <c r="FM30" s="24">
        <v>80</v>
      </c>
      <c r="FN30" s="21">
        <v>76</v>
      </c>
      <c r="FO30" s="21">
        <v>77</v>
      </c>
      <c r="FP30" s="21">
        <v>82</v>
      </c>
      <c r="FQ30" s="21">
        <v>68</v>
      </c>
      <c r="FR30" s="21"/>
      <c r="FS30" s="21"/>
      <c r="FT30" s="24" t="s">
        <v>345</v>
      </c>
      <c r="FU30" s="21" t="s">
        <v>310</v>
      </c>
      <c r="FV30" s="21" t="s">
        <v>321</v>
      </c>
      <c r="FW30" s="21">
        <v>0</v>
      </c>
      <c r="FX30" s="21">
        <v>0</v>
      </c>
      <c r="FY30" s="21"/>
      <c r="FZ30" s="21"/>
      <c r="GA30" s="24">
        <v>153</v>
      </c>
      <c r="GB30" s="21">
        <v>106</v>
      </c>
      <c r="GC30" s="21">
        <v>64</v>
      </c>
      <c r="GD30" s="21">
        <v>43</v>
      </c>
      <c r="GE30" s="21">
        <v>47</v>
      </c>
      <c r="GF30" s="21"/>
      <c r="GG30" s="21"/>
      <c r="GH30" s="24">
        <v>580</v>
      </c>
      <c r="GI30" s="21">
        <v>1890</v>
      </c>
      <c r="GJ30" s="21">
        <v>2450</v>
      </c>
      <c r="GK30" s="21">
        <v>4700</v>
      </c>
      <c r="GL30" s="21">
        <v>240</v>
      </c>
      <c r="GM30" s="21"/>
      <c r="GN30" s="31"/>
      <c r="GO30" s="9"/>
      <c r="GP30" s="32">
        <v>15</v>
      </c>
      <c r="GQ30" s="21">
        <v>80</v>
      </c>
      <c r="GR30" s="24">
        <v>15</v>
      </c>
      <c r="GS30" s="21">
        <v>80</v>
      </c>
      <c r="GT30" s="24">
        <v>11</v>
      </c>
      <c r="GU30" s="21">
        <v>45</v>
      </c>
      <c r="GV30" s="24">
        <v>8</v>
      </c>
      <c r="GW30" s="21">
        <v>18</v>
      </c>
      <c r="GX30" s="24">
        <v>8</v>
      </c>
      <c r="GY30" s="21">
        <v>18</v>
      </c>
      <c r="GZ30" s="24"/>
      <c r="HA30" s="21"/>
      <c r="HB30" s="24"/>
      <c r="HC30" s="21"/>
      <c r="HD30" s="6"/>
      <c r="HE30" s="21"/>
      <c r="HF30" s="21"/>
      <c r="HG30" s="21"/>
      <c r="HH30" s="21"/>
      <c r="HI30" s="21"/>
      <c r="HJ30" s="21"/>
      <c r="HK30" s="21"/>
      <c r="HL30" s="21"/>
      <c r="HM30" s="21"/>
      <c r="HN30" s="21"/>
      <c r="HO30" s="21"/>
      <c r="HP30" s="21"/>
      <c r="HQ30" s="21"/>
      <c r="HR30" s="21"/>
      <c r="HS30" s="21"/>
      <c r="HT30" s="6"/>
      <c r="HU30" s="99">
        <f t="shared" si="10"/>
        <v>0</v>
      </c>
    </row>
    <row r="31" spans="1:237" ht="15.75" customHeight="1" x14ac:dyDescent="0.3">
      <c r="A31" s="3">
        <v>24</v>
      </c>
      <c r="B31" s="21" t="s">
        <v>323</v>
      </c>
      <c r="C31" s="21">
        <v>2</v>
      </c>
      <c r="D31" s="22">
        <v>41226</v>
      </c>
      <c r="E31" s="22">
        <v>41227</v>
      </c>
      <c r="F31" s="21">
        <f t="shared" si="75"/>
        <v>1</v>
      </c>
      <c r="G31" s="21"/>
      <c r="H31" s="21"/>
      <c r="I31" s="23">
        <v>14849</v>
      </c>
      <c r="J31" s="21">
        <v>72</v>
      </c>
      <c r="K31" s="21"/>
      <c r="L31" s="21"/>
      <c r="M31" s="21" t="s">
        <v>476</v>
      </c>
      <c r="N31" s="21">
        <v>65</v>
      </c>
      <c r="O31" s="21">
        <v>76</v>
      </c>
      <c r="P31" s="21">
        <v>9</v>
      </c>
      <c r="Q31" s="21" t="s">
        <v>477</v>
      </c>
      <c r="R31" s="21">
        <v>1</v>
      </c>
      <c r="S31" s="21">
        <v>35</v>
      </c>
      <c r="T31" s="21" t="s">
        <v>272</v>
      </c>
      <c r="U31" s="21">
        <v>1</v>
      </c>
      <c r="V31" s="21">
        <v>0</v>
      </c>
      <c r="W31" s="21">
        <v>5</v>
      </c>
      <c r="X31" s="21">
        <v>5</v>
      </c>
      <c r="Y31" s="6"/>
      <c r="Z31" s="24" t="s">
        <v>298</v>
      </c>
      <c r="AA31" s="21" t="s">
        <v>478</v>
      </c>
      <c r="AB31" s="25"/>
      <c r="AC31" s="25"/>
      <c r="AD31" s="21" t="s">
        <v>246</v>
      </c>
      <c r="AE31" s="21" t="s">
        <v>479</v>
      </c>
      <c r="AF31" s="21" t="s">
        <v>249</v>
      </c>
      <c r="AG31" s="21"/>
      <c r="AH31" s="21" t="s">
        <v>249</v>
      </c>
      <c r="AI31" s="21" t="s">
        <v>246</v>
      </c>
      <c r="AJ31" s="21" t="s">
        <v>246</v>
      </c>
      <c r="AK31" s="21" t="s">
        <v>246</v>
      </c>
      <c r="AL31" s="21">
        <v>8</v>
      </c>
      <c r="AM31" s="6"/>
      <c r="AN31" s="26" t="s">
        <v>250</v>
      </c>
      <c r="AO31" s="26" t="s">
        <v>251</v>
      </c>
      <c r="AP31" s="26"/>
      <c r="AQ31" s="26" t="s">
        <v>1906</v>
      </c>
      <c r="AR31" s="26" t="s">
        <v>1912</v>
      </c>
      <c r="AS31" s="33">
        <v>8</v>
      </c>
      <c r="AT31" s="34">
        <v>16.09</v>
      </c>
      <c r="AU31" s="34">
        <v>23.85</v>
      </c>
      <c r="AV31" s="34">
        <v>46.51</v>
      </c>
      <c r="AW31" s="34">
        <v>35.94</v>
      </c>
      <c r="AX31" s="34">
        <v>42.42</v>
      </c>
      <c r="AY31" s="34">
        <v>53.83</v>
      </c>
      <c r="AZ31" s="34">
        <v>66.58</v>
      </c>
      <c r="BA31" s="34">
        <v>71.66</v>
      </c>
      <c r="BB31" s="28">
        <f t="shared" ref="BB31:BD31" si="91">((AT31/AS31)*100)-100</f>
        <v>101.125</v>
      </c>
      <c r="BC31" s="28">
        <f t="shared" si="91"/>
        <v>48.228713486637673</v>
      </c>
      <c r="BD31" s="28">
        <f t="shared" si="91"/>
        <v>95.010482180293479</v>
      </c>
      <c r="BE31" s="28">
        <f t="shared" si="77"/>
        <v>198.125</v>
      </c>
      <c r="BF31" s="28">
        <f t="shared" si="78"/>
        <v>481.375</v>
      </c>
      <c r="BG31" s="28">
        <f t="shared" si="79"/>
        <v>189.06152889993785</v>
      </c>
      <c r="BH31" s="3">
        <f t="shared" ref="BH31:BJ31" si="92">AT31-AS31</f>
        <v>8.09</v>
      </c>
      <c r="BI31" s="3">
        <f t="shared" si="92"/>
        <v>7.7600000000000016</v>
      </c>
      <c r="BJ31" s="3">
        <f t="shared" si="92"/>
        <v>22.659999999999997</v>
      </c>
      <c r="BK31" s="3">
        <f t="shared" si="81"/>
        <v>15.850000000000001</v>
      </c>
      <c r="BL31" s="3">
        <f t="shared" si="82"/>
        <v>38.51</v>
      </c>
      <c r="BM31" s="3">
        <f t="shared" si="83"/>
        <v>30.419999999999998</v>
      </c>
      <c r="BN31" s="24">
        <v>228.4</v>
      </c>
      <c r="BO31" s="21"/>
      <c r="BP31" s="21">
        <v>259.7</v>
      </c>
      <c r="BQ31" s="21">
        <v>145</v>
      </c>
      <c r="BR31" s="21"/>
      <c r="BS31" s="21">
        <v>111.9</v>
      </c>
      <c r="BT31" s="21">
        <v>98.8</v>
      </c>
      <c r="BU31" s="24">
        <v>35</v>
      </c>
      <c r="BV31" s="21">
        <v>36.9</v>
      </c>
      <c r="BW31" s="21">
        <v>37.1</v>
      </c>
      <c r="BX31" s="21">
        <v>36.5</v>
      </c>
      <c r="BY31" s="21">
        <v>37</v>
      </c>
      <c r="BZ31" s="21">
        <v>36.5</v>
      </c>
      <c r="CA31" s="21">
        <v>36</v>
      </c>
      <c r="CB31" s="21">
        <v>36.5</v>
      </c>
      <c r="CC31" s="21">
        <v>36.5</v>
      </c>
      <c r="CD31" s="6"/>
      <c r="CE31" s="24"/>
      <c r="CF31" s="21"/>
      <c r="CG31" s="21"/>
      <c r="CH31" s="21"/>
      <c r="CI31" s="21" t="s">
        <v>480</v>
      </c>
      <c r="CJ31" s="21" t="s">
        <v>316</v>
      </c>
      <c r="CK31" s="21" t="s">
        <v>481</v>
      </c>
      <c r="CL31" s="24"/>
      <c r="CM31" s="21"/>
      <c r="CN31" s="21"/>
      <c r="CO31" s="21"/>
      <c r="CP31" s="21" t="s">
        <v>482</v>
      </c>
      <c r="CQ31" s="21" t="s">
        <v>303</v>
      </c>
      <c r="CR31" s="21" t="s">
        <v>303</v>
      </c>
      <c r="CS31" s="24"/>
      <c r="CT31" s="21"/>
      <c r="CU31" s="21"/>
      <c r="CV31" s="21"/>
      <c r="CW31" s="21">
        <v>3</v>
      </c>
      <c r="CX31" s="21">
        <v>3</v>
      </c>
      <c r="CY31" s="21">
        <v>3</v>
      </c>
      <c r="CZ31" s="24"/>
      <c r="DA31" s="21"/>
      <c r="DB31" s="21"/>
      <c r="DC31" s="40"/>
      <c r="DD31" s="21" t="s">
        <v>256</v>
      </c>
      <c r="DE31" s="21" t="s">
        <v>266</v>
      </c>
      <c r="DF31" s="21" t="s">
        <v>266</v>
      </c>
      <c r="DG31" s="24" t="s">
        <v>483</v>
      </c>
      <c r="DH31" s="21" t="s">
        <v>484</v>
      </c>
      <c r="DI31" s="21" t="s">
        <v>255</v>
      </c>
      <c r="DJ31" s="21" t="s">
        <v>255</v>
      </c>
      <c r="DK31" s="21" t="s">
        <v>255</v>
      </c>
      <c r="DL31" s="21" t="s">
        <v>255</v>
      </c>
      <c r="DM31" s="21" t="s">
        <v>255</v>
      </c>
      <c r="DN31" s="26">
        <v>9</v>
      </c>
      <c r="DO31" s="6"/>
      <c r="DP31" s="24">
        <v>131</v>
      </c>
      <c r="DQ31" s="21">
        <v>128.6</v>
      </c>
      <c r="DR31" s="21">
        <v>82.1</v>
      </c>
      <c r="DS31" s="21">
        <v>90.6</v>
      </c>
      <c r="DT31" s="21">
        <v>72</v>
      </c>
      <c r="DU31" s="21">
        <v>226</v>
      </c>
      <c r="DV31" s="21">
        <v>104.7</v>
      </c>
      <c r="DW31" s="24">
        <v>0.4</v>
      </c>
      <c r="DX31" s="21">
        <v>0.4</v>
      </c>
      <c r="DY31" s="21">
        <v>0.4</v>
      </c>
      <c r="DZ31" s="21">
        <v>0.4</v>
      </c>
      <c r="EA31" s="21">
        <v>0.4</v>
      </c>
      <c r="EB31" s="21">
        <v>0.4</v>
      </c>
      <c r="EC31" s="21">
        <v>0.21</v>
      </c>
      <c r="ED31" s="29">
        <f t="shared" ref="ED31:EJ31" si="93">DP31/DW31</f>
        <v>327.5</v>
      </c>
      <c r="EE31" s="30">
        <f t="shared" si="93"/>
        <v>321.49999999999994</v>
      </c>
      <c r="EF31" s="30">
        <f t="shared" si="93"/>
        <v>205.24999999999997</v>
      </c>
      <c r="EG31" s="30">
        <f t="shared" si="93"/>
        <v>226.49999999999997</v>
      </c>
      <c r="EH31" s="30">
        <f t="shared" si="93"/>
        <v>180</v>
      </c>
      <c r="EI31" s="30">
        <f t="shared" si="93"/>
        <v>565</v>
      </c>
      <c r="EJ31" s="30">
        <f t="shared" si="93"/>
        <v>498.57142857142861</v>
      </c>
      <c r="EK31" s="24">
        <v>1</v>
      </c>
      <c r="EL31" s="21">
        <v>1</v>
      </c>
      <c r="EM31" s="21">
        <v>1</v>
      </c>
      <c r="EN31" s="21">
        <v>1</v>
      </c>
      <c r="EO31" s="21">
        <v>1</v>
      </c>
      <c r="EP31" s="21">
        <v>1</v>
      </c>
      <c r="EQ31" s="21">
        <v>1</v>
      </c>
      <c r="ER31" s="24">
        <v>209</v>
      </c>
      <c r="ES31" s="21">
        <v>223</v>
      </c>
      <c r="ET31" s="21">
        <v>181</v>
      </c>
      <c r="EU31" s="21">
        <v>173</v>
      </c>
      <c r="EV31" s="21">
        <v>188</v>
      </c>
      <c r="EW31" s="21">
        <v>209</v>
      </c>
      <c r="EX31" s="21">
        <v>257</v>
      </c>
      <c r="EY31" s="24">
        <v>21.4</v>
      </c>
      <c r="EZ31" s="21">
        <v>7</v>
      </c>
      <c r="FA31" s="21">
        <v>8</v>
      </c>
      <c r="FB31" s="21">
        <v>9.4</v>
      </c>
      <c r="FC31" s="21">
        <v>8</v>
      </c>
      <c r="FD31" s="21">
        <v>6.5</v>
      </c>
      <c r="FE31" s="21">
        <v>6.7</v>
      </c>
      <c r="FF31" s="24">
        <v>15</v>
      </c>
      <c r="FG31" s="21">
        <v>14</v>
      </c>
      <c r="FH31" s="21">
        <v>14</v>
      </c>
      <c r="FI31" s="21">
        <v>15</v>
      </c>
      <c r="FJ31" s="21">
        <v>15</v>
      </c>
      <c r="FK31" s="21">
        <v>14</v>
      </c>
      <c r="FL31" s="21">
        <v>15</v>
      </c>
      <c r="FM31" s="24">
        <v>80</v>
      </c>
      <c r="FN31" s="21">
        <v>73</v>
      </c>
      <c r="FO31" s="21">
        <v>81</v>
      </c>
      <c r="FP31" s="21">
        <v>85</v>
      </c>
      <c r="FQ31" s="21">
        <v>91</v>
      </c>
      <c r="FR31" s="21">
        <v>86</v>
      </c>
      <c r="FS31" s="21">
        <v>90</v>
      </c>
      <c r="FT31" s="24" t="s">
        <v>346</v>
      </c>
      <c r="FU31" s="21" t="s">
        <v>346</v>
      </c>
      <c r="FV31" s="21" t="s">
        <v>296</v>
      </c>
      <c r="FW31" s="21" t="s">
        <v>334</v>
      </c>
      <c r="FX31" s="21">
        <v>0</v>
      </c>
      <c r="FY31" s="21">
        <v>0</v>
      </c>
      <c r="FZ31" s="21">
        <v>0</v>
      </c>
      <c r="GA31" s="24">
        <v>62</v>
      </c>
      <c r="GB31" s="21">
        <v>70</v>
      </c>
      <c r="GC31" s="21">
        <v>70</v>
      </c>
      <c r="GD31" s="21">
        <v>60</v>
      </c>
      <c r="GE31" s="21">
        <v>60</v>
      </c>
      <c r="GF31" s="21">
        <v>57</v>
      </c>
      <c r="GG31" s="21">
        <v>46</v>
      </c>
      <c r="GH31" s="24">
        <v>1360</v>
      </c>
      <c r="GI31" s="21">
        <v>1060</v>
      </c>
      <c r="GJ31" s="21">
        <v>1230</v>
      </c>
      <c r="GK31" s="21">
        <v>1625</v>
      </c>
      <c r="GL31" s="21">
        <v>500</v>
      </c>
      <c r="GM31" s="21">
        <v>950</v>
      </c>
      <c r="GN31" s="31">
        <v>1050</v>
      </c>
      <c r="GO31" s="9"/>
      <c r="GP31" s="32">
        <v>12</v>
      </c>
      <c r="GQ31" s="21">
        <v>45</v>
      </c>
      <c r="GR31" s="24">
        <v>12</v>
      </c>
      <c r="GS31" s="21">
        <v>45</v>
      </c>
      <c r="GT31" s="24">
        <v>13</v>
      </c>
      <c r="GU31" s="21">
        <v>55</v>
      </c>
      <c r="GV31" s="24">
        <v>11</v>
      </c>
      <c r="GW31" s="21">
        <v>45</v>
      </c>
      <c r="GX31" s="24">
        <v>10</v>
      </c>
      <c r="GY31" s="21">
        <v>45</v>
      </c>
      <c r="GZ31" s="24">
        <v>9</v>
      </c>
      <c r="HA31" s="21">
        <v>18</v>
      </c>
      <c r="HB31" s="24">
        <v>8</v>
      </c>
      <c r="HC31" s="21">
        <v>18</v>
      </c>
      <c r="HD31" s="6"/>
      <c r="HE31" s="21"/>
      <c r="HF31" s="21"/>
      <c r="HG31" s="21"/>
      <c r="HH31" s="21"/>
      <c r="HI31" s="21"/>
      <c r="HJ31" s="21"/>
      <c r="HK31" s="21"/>
      <c r="HL31" s="21"/>
      <c r="HM31" s="21"/>
      <c r="HN31" s="21"/>
      <c r="HO31" s="21"/>
      <c r="HP31" s="21"/>
      <c r="HQ31" s="21"/>
      <c r="HR31" s="21"/>
      <c r="HS31" s="21"/>
      <c r="HT31" s="6"/>
      <c r="HU31" s="99">
        <f t="shared" si="10"/>
        <v>0</v>
      </c>
    </row>
    <row r="32" spans="1:237" ht="15.75" customHeight="1" x14ac:dyDescent="0.3">
      <c r="A32" s="3">
        <v>25</v>
      </c>
      <c r="B32" s="21" t="s">
        <v>323</v>
      </c>
      <c r="C32" s="21">
        <v>2</v>
      </c>
      <c r="D32" s="22">
        <v>41212</v>
      </c>
      <c r="E32" s="22">
        <v>41212</v>
      </c>
      <c r="F32" s="21">
        <f t="shared" si="75"/>
        <v>0</v>
      </c>
      <c r="G32" s="21"/>
      <c r="H32" s="21"/>
      <c r="I32" s="23">
        <v>18113</v>
      </c>
      <c r="J32" s="21">
        <v>63</v>
      </c>
      <c r="K32" s="21"/>
      <c r="L32" s="21"/>
      <c r="M32" s="21" t="s">
        <v>485</v>
      </c>
      <c r="N32" s="21">
        <v>80</v>
      </c>
      <c r="O32" s="21">
        <v>92.5</v>
      </c>
      <c r="P32" s="21">
        <v>19</v>
      </c>
      <c r="Q32" s="21" t="s">
        <v>243</v>
      </c>
      <c r="R32" s="21">
        <v>2</v>
      </c>
      <c r="S32" s="21">
        <v>26</v>
      </c>
      <c r="T32" s="21" t="s">
        <v>243</v>
      </c>
      <c r="U32" s="21">
        <v>2</v>
      </c>
      <c r="V32" s="21">
        <v>16</v>
      </c>
      <c r="W32" s="21">
        <v>9</v>
      </c>
      <c r="X32" s="21">
        <v>9</v>
      </c>
      <c r="Y32" s="6"/>
      <c r="Z32" s="24" t="s">
        <v>249</v>
      </c>
      <c r="AA32" s="21" t="s">
        <v>486</v>
      </c>
      <c r="AB32" s="25"/>
      <c r="AC32" s="25"/>
      <c r="AD32" s="21" t="s">
        <v>246</v>
      </c>
      <c r="AE32" s="21" t="s">
        <v>247</v>
      </c>
      <c r="AF32" s="21" t="s">
        <v>246</v>
      </c>
      <c r="AG32" s="21" t="s">
        <v>248</v>
      </c>
      <c r="AH32" s="21" t="s">
        <v>249</v>
      </c>
      <c r="AI32" s="21" t="s">
        <v>246</v>
      </c>
      <c r="AJ32" s="21" t="s">
        <v>246</v>
      </c>
      <c r="AK32" s="21" t="s">
        <v>246</v>
      </c>
      <c r="AL32" s="21">
        <v>3.03</v>
      </c>
      <c r="AM32" s="6"/>
      <c r="AN32" s="26" t="s">
        <v>250</v>
      </c>
      <c r="AO32" s="26" t="s">
        <v>251</v>
      </c>
      <c r="AP32" s="26"/>
      <c r="AQ32" s="26" t="s">
        <v>1902</v>
      </c>
      <c r="AR32" s="26" t="s">
        <v>299</v>
      </c>
      <c r="AS32" s="27">
        <v>3.03</v>
      </c>
      <c r="AT32" s="21">
        <v>3.63</v>
      </c>
      <c r="AU32" s="21">
        <v>27.65</v>
      </c>
      <c r="AV32" s="21">
        <v>20.45</v>
      </c>
      <c r="AW32" s="21">
        <v>46.2</v>
      </c>
      <c r="AX32" s="21">
        <v>35.76</v>
      </c>
      <c r="AY32" s="21">
        <v>22.3</v>
      </c>
      <c r="AZ32" s="21">
        <v>10</v>
      </c>
      <c r="BA32" s="21">
        <v>5.29</v>
      </c>
      <c r="BB32" s="28">
        <f t="shared" ref="BB32:BD32" si="94">((AT32/AS32)*100)-100</f>
        <v>19.801980198019791</v>
      </c>
      <c r="BC32" s="28">
        <f t="shared" si="94"/>
        <v>661.70798898071621</v>
      </c>
      <c r="BD32" s="28">
        <f t="shared" si="94"/>
        <v>-26.039783001808317</v>
      </c>
      <c r="BE32" s="28">
        <f t="shared" si="77"/>
        <v>812.54125412541248</v>
      </c>
      <c r="BF32" s="28">
        <f t="shared" si="78"/>
        <v>574.91749174917493</v>
      </c>
      <c r="BG32" s="28">
        <f t="shared" si="79"/>
        <v>463.36088154269976</v>
      </c>
      <c r="BH32" s="3">
        <f t="shared" ref="BH32:BJ32" si="95">AT32-AS32</f>
        <v>0.60000000000000009</v>
      </c>
      <c r="BI32" s="3">
        <f t="shared" si="95"/>
        <v>24.02</v>
      </c>
      <c r="BJ32" s="3">
        <f t="shared" si="95"/>
        <v>-7.1999999999999993</v>
      </c>
      <c r="BK32" s="3">
        <f t="shared" si="81"/>
        <v>24.619999999999997</v>
      </c>
      <c r="BL32" s="3">
        <f t="shared" si="82"/>
        <v>17.419999999999998</v>
      </c>
      <c r="BM32" s="3">
        <f t="shared" si="83"/>
        <v>16.82</v>
      </c>
      <c r="BN32" s="24">
        <v>222.2</v>
      </c>
      <c r="BO32" s="21">
        <v>284</v>
      </c>
      <c r="BP32" s="21">
        <v>307</v>
      </c>
      <c r="BQ32" s="21"/>
      <c r="BR32" s="21"/>
      <c r="BS32" s="21"/>
      <c r="BT32" s="21"/>
      <c r="BU32" s="24">
        <v>38.9</v>
      </c>
      <c r="BV32" s="21">
        <v>38.6</v>
      </c>
      <c r="BW32" s="21">
        <v>37</v>
      </c>
      <c r="BX32" s="21">
        <v>37</v>
      </c>
      <c r="BY32" s="21">
        <v>38.9</v>
      </c>
      <c r="BZ32" s="21">
        <v>39.9</v>
      </c>
      <c r="CA32" s="21">
        <v>38.1</v>
      </c>
      <c r="CB32" s="21">
        <v>37.9</v>
      </c>
      <c r="CC32" s="21">
        <v>37.6</v>
      </c>
      <c r="CD32" s="6"/>
      <c r="CE32" s="24" t="s">
        <v>487</v>
      </c>
      <c r="CF32" s="21" t="s">
        <v>488</v>
      </c>
      <c r="CG32" s="21" t="s">
        <v>489</v>
      </c>
      <c r="CH32" s="21"/>
      <c r="CI32" s="21"/>
      <c r="CJ32" s="21"/>
      <c r="CK32" s="21"/>
      <c r="CL32" s="24" t="s">
        <v>490</v>
      </c>
      <c r="CM32" s="21"/>
      <c r="CN32" s="21"/>
      <c r="CO32" s="21"/>
      <c r="CP32" s="21"/>
      <c r="CQ32" s="21"/>
      <c r="CR32" s="21"/>
      <c r="CS32" s="24">
        <v>2</v>
      </c>
      <c r="CT32" s="21"/>
      <c r="CU32" s="21"/>
      <c r="CV32" s="21"/>
      <c r="CW32" s="21"/>
      <c r="CX32" s="21"/>
      <c r="CY32" s="21"/>
      <c r="CZ32" s="24" t="s">
        <v>352</v>
      </c>
      <c r="DA32" s="21"/>
      <c r="DB32" s="21"/>
      <c r="DC32" s="21"/>
      <c r="DD32" s="21"/>
      <c r="DE32" s="21"/>
      <c r="DF32" s="21"/>
      <c r="DG32" s="24" t="s">
        <v>491</v>
      </c>
      <c r="DH32" s="21" t="s">
        <v>492</v>
      </c>
      <c r="DI32" s="21" t="s">
        <v>493</v>
      </c>
      <c r="DJ32" s="21" t="s">
        <v>352</v>
      </c>
      <c r="DK32" s="21" t="s">
        <v>352</v>
      </c>
      <c r="DL32" s="21" t="s">
        <v>352</v>
      </c>
      <c r="DM32" s="21" t="s">
        <v>352</v>
      </c>
      <c r="DN32" s="26">
        <v>9</v>
      </c>
      <c r="DO32" s="6"/>
      <c r="DP32" s="24">
        <v>75.5</v>
      </c>
      <c r="DQ32" s="21">
        <v>71.3</v>
      </c>
      <c r="DR32" s="21">
        <v>84.2</v>
      </c>
      <c r="DS32" s="21">
        <v>96.9</v>
      </c>
      <c r="DT32" s="21">
        <v>123.7</v>
      </c>
      <c r="DU32" s="21">
        <v>94</v>
      </c>
      <c r="DV32" s="21">
        <v>82.6</v>
      </c>
      <c r="DW32" s="24">
        <v>0.4</v>
      </c>
      <c r="DX32" s="21">
        <v>0.4</v>
      </c>
      <c r="DY32" s="21">
        <v>0.6</v>
      </c>
      <c r="DZ32" s="21">
        <v>0.4</v>
      </c>
      <c r="EA32" s="21">
        <v>0.4</v>
      </c>
      <c r="EB32" s="21">
        <v>0.4</v>
      </c>
      <c r="EC32" s="21">
        <v>0.4</v>
      </c>
      <c r="ED32" s="29">
        <f t="shared" ref="ED32:EJ32" si="96">DP32/DW32</f>
        <v>188.75</v>
      </c>
      <c r="EE32" s="30">
        <f t="shared" si="96"/>
        <v>178.24999999999997</v>
      </c>
      <c r="EF32" s="30">
        <f t="shared" si="96"/>
        <v>140.33333333333334</v>
      </c>
      <c r="EG32" s="30">
        <f t="shared" si="96"/>
        <v>242.25</v>
      </c>
      <c r="EH32" s="30">
        <f t="shared" si="96"/>
        <v>309.25</v>
      </c>
      <c r="EI32" s="30">
        <f t="shared" si="96"/>
        <v>235</v>
      </c>
      <c r="EJ32" s="30">
        <f t="shared" si="96"/>
        <v>206.49999999999997</v>
      </c>
      <c r="EK32" s="24">
        <v>1</v>
      </c>
      <c r="EL32" s="21">
        <v>1</v>
      </c>
      <c r="EM32" s="21">
        <v>1</v>
      </c>
      <c r="EN32" s="21">
        <v>1</v>
      </c>
      <c r="EO32" s="21">
        <v>1</v>
      </c>
      <c r="EP32" s="21">
        <v>1</v>
      </c>
      <c r="EQ32" s="21">
        <v>1</v>
      </c>
      <c r="ER32" s="24">
        <v>278</v>
      </c>
      <c r="ES32" s="21">
        <v>370</v>
      </c>
      <c r="ET32" s="21">
        <v>405</v>
      </c>
      <c r="EU32" s="21">
        <v>445</v>
      </c>
      <c r="EV32" s="21">
        <v>326</v>
      </c>
      <c r="EW32" s="21">
        <v>326</v>
      </c>
      <c r="EX32" s="21">
        <v>299</v>
      </c>
      <c r="EY32" s="24">
        <v>12.9</v>
      </c>
      <c r="EZ32" s="21">
        <v>13.6</v>
      </c>
      <c r="FA32" s="21">
        <v>9</v>
      </c>
      <c r="FB32" s="21">
        <v>7.5</v>
      </c>
      <c r="FC32" s="21">
        <v>7.9</v>
      </c>
      <c r="FD32" s="21">
        <v>7.1</v>
      </c>
      <c r="FE32" s="21">
        <v>6.8</v>
      </c>
      <c r="FF32" s="24">
        <v>15</v>
      </c>
      <c r="FG32" s="21">
        <v>15</v>
      </c>
      <c r="FH32" s="21">
        <v>5</v>
      </c>
      <c r="FI32" s="21">
        <v>6</v>
      </c>
      <c r="FJ32" s="21">
        <v>8</v>
      </c>
      <c r="FK32" s="21">
        <v>15</v>
      </c>
      <c r="FL32" s="21">
        <v>9</v>
      </c>
      <c r="FM32" s="24">
        <v>41</v>
      </c>
      <c r="FN32" s="21">
        <v>66</v>
      </c>
      <c r="FO32" s="21">
        <v>87</v>
      </c>
      <c r="FP32" s="21">
        <v>70</v>
      </c>
      <c r="FQ32" s="21">
        <v>78</v>
      </c>
      <c r="FR32" s="21">
        <v>76</v>
      </c>
      <c r="FS32" s="21">
        <v>78</v>
      </c>
      <c r="FT32" s="24" t="s">
        <v>494</v>
      </c>
      <c r="FU32" s="21" t="s">
        <v>295</v>
      </c>
      <c r="FV32" s="21" t="s">
        <v>403</v>
      </c>
      <c r="FW32" s="21" t="s">
        <v>495</v>
      </c>
      <c r="FX32" s="21" t="s">
        <v>311</v>
      </c>
      <c r="FY32" s="21" t="s">
        <v>345</v>
      </c>
      <c r="FZ32" s="21">
        <v>0</v>
      </c>
      <c r="GA32" s="24">
        <v>99</v>
      </c>
      <c r="GB32" s="21">
        <v>121</v>
      </c>
      <c r="GC32" s="21">
        <v>107</v>
      </c>
      <c r="GD32" s="21">
        <v>121</v>
      </c>
      <c r="GE32" s="21">
        <v>115</v>
      </c>
      <c r="GF32" s="21">
        <v>72</v>
      </c>
      <c r="GG32" s="21">
        <v>63</v>
      </c>
      <c r="GH32" s="24">
        <v>150</v>
      </c>
      <c r="GI32" s="21">
        <v>1700</v>
      </c>
      <c r="GJ32" s="21">
        <v>2145</v>
      </c>
      <c r="GK32" s="21">
        <v>2850</v>
      </c>
      <c r="GL32" s="21">
        <v>2400</v>
      </c>
      <c r="GM32" s="21">
        <v>2600</v>
      </c>
      <c r="GN32" s="31">
        <v>1800</v>
      </c>
      <c r="GO32" s="9"/>
      <c r="GP32" s="32">
        <v>12</v>
      </c>
      <c r="GQ32" s="21">
        <v>45</v>
      </c>
      <c r="GR32" s="24">
        <v>12</v>
      </c>
      <c r="GS32" s="21">
        <v>45</v>
      </c>
      <c r="GT32" s="24">
        <v>16</v>
      </c>
      <c r="GU32" s="21">
        <v>90</v>
      </c>
      <c r="GV32" s="24">
        <v>15</v>
      </c>
      <c r="GW32" s="21">
        <v>80</v>
      </c>
      <c r="GX32" s="24">
        <v>14</v>
      </c>
      <c r="GY32" s="21">
        <v>55</v>
      </c>
      <c r="GZ32" s="24">
        <v>13</v>
      </c>
      <c r="HA32" s="21">
        <v>55</v>
      </c>
      <c r="HB32" s="24">
        <v>11</v>
      </c>
      <c r="HC32" s="21">
        <v>45</v>
      </c>
      <c r="HD32" s="6"/>
      <c r="HE32" s="21"/>
      <c r="HF32" s="21"/>
      <c r="HG32" s="21"/>
      <c r="HH32" s="21"/>
      <c r="HI32" s="21"/>
      <c r="HJ32" s="21"/>
      <c r="HK32" s="21"/>
      <c r="HL32" s="21"/>
      <c r="HM32" s="21"/>
      <c r="HN32" s="21"/>
      <c r="HO32" s="21"/>
      <c r="HP32" s="21"/>
      <c r="HQ32" s="21"/>
      <c r="HR32" s="21"/>
      <c r="HS32" s="21"/>
      <c r="HT32" s="6"/>
      <c r="HU32" s="99">
        <f t="shared" si="10"/>
        <v>0</v>
      </c>
    </row>
    <row r="33" spans="1:231" ht="15.75" customHeight="1" x14ac:dyDescent="0.3">
      <c r="A33" s="3">
        <v>26</v>
      </c>
      <c r="B33" s="21" t="s">
        <v>431</v>
      </c>
      <c r="C33" s="21">
        <v>1</v>
      </c>
      <c r="D33" s="22">
        <v>41213</v>
      </c>
      <c r="E33" s="22">
        <v>41213</v>
      </c>
      <c r="F33" s="21">
        <f t="shared" si="75"/>
        <v>0</v>
      </c>
      <c r="G33" s="21"/>
      <c r="H33" s="21"/>
      <c r="I33" s="23">
        <v>19035</v>
      </c>
      <c r="J33" s="21">
        <v>60</v>
      </c>
      <c r="K33" s="21"/>
      <c r="L33" s="21"/>
      <c r="M33" s="21" t="s">
        <v>496</v>
      </c>
      <c r="N33" s="21">
        <v>77</v>
      </c>
      <c r="O33" s="21">
        <v>90.5</v>
      </c>
      <c r="P33" s="21">
        <v>21</v>
      </c>
      <c r="Q33" s="21" t="s">
        <v>243</v>
      </c>
      <c r="R33" s="21">
        <v>2</v>
      </c>
      <c r="S33" s="21">
        <v>21</v>
      </c>
      <c r="T33" s="21" t="s">
        <v>243</v>
      </c>
      <c r="U33" s="21">
        <v>2</v>
      </c>
      <c r="V33" s="21">
        <v>21</v>
      </c>
      <c r="W33" s="21">
        <v>21</v>
      </c>
      <c r="X33" s="21">
        <v>21</v>
      </c>
      <c r="Y33" s="6"/>
      <c r="Z33" s="24" t="s">
        <v>462</v>
      </c>
      <c r="AA33" s="21" t="s">
        <v>497</v>
      </c>
      <c r="AB33" s="25"/>
      <c r="AC33" s="25"/>
      <c r="AD33" s="21" t="s">
        <v>249</v>
      </c>
      <c r="AE33" s="21"/>
      <c r="AF33" s="21" t="s">
        <v>246</v>
      </c>
      <c r="AG33" s="21" t="s">
        <v>248</v>
      </c>
      <c r="AH33" s="21" t="s">
        <v>246</v>
      </c>
      <c r="AI33" s="21" t="s">
        <v>246</v>
      </c>
      <c r="AJ33" s="21" t="s">
        <v>246</v>
      </c>
      <c r="AK33" s="21" t="s">
        <v>246</v>
      </c>
      <c r="AL33" s="21">
        <v>126.9</v>
      </c>
      <c r="AM33" s="6"/>
      <c r="AN33" s="26" t="s">
        <v>250</v>
      </c>
      <c r="AO33" s="26" t="s">
        <v>251</v>
      </c>
      <c r="AP33" s="26"/>
      <c r="AQ33" s="26" t="s">
        <v>1906</v>
      </c>
      <c r="AR33" s="26" t="s">
        <v>1905</v>
      </c>
      <c r="AS33" s="33">
        <v>106.9</v>
      </c>
      <c r="AT33" s="34">
        <v>93.2</v>
      </c>
      <c r="AU33" s="34">
        <v>48.26</v>
      </c>
      <c r="AV33" s="34">
        <v>183.4</v>
      </c>
      <c r="AW33" s="34">
        <v>131.6</v>
      </c>
      <c r="AX33" s="34">
        <v>98.4</v>
      </c>
      <c r="AY33" s="34">
        <v>83.68</v>
      </c>
      <c r="AZ33" s="34">
        <v>54.17</v>
      </c>
      <c r="BA33" s="34">
        <v>24.42</v>
      </c>
      <c r="BB33" s="28">
        <f t="shared" ref="BB33:BD33" si="97">((AT33/AS33)*100)-100</f>
        <v>-12.815715622076709</v>
      </c>
      <c r="BC33" s="28">
        <f t="shared" si="97"/>
        <v>-48.21888412017168</v>
      </c>
      <c r="BD33" s="28">
        <f t="shared" si="97"/>
        <v>280.02486531288855</v>
      </c>
      <c r="BE33" s="28">
        <f t="shared" si="77"/>
        <v>-54.855004677268482</v>
      </c>
      <c r="BF33" s="28">
        <f t="shared" si="78"/>
        <v>71.562207670720312</v>
      </c>
      <c r="BG33" s="28">
        <f t="shared" si="79"/>
        <v>96.78111587982832</v>
      </c>
      <c r="BH33" s="3">
        <f t="shared" ref="BH33:BJ33" si="98">AT33-AS33</f>
        <v>-13.700000000000003</v>
      </c>
      <c r="BI33" s="3">
        <f t="shared" si="98"/>
        <v>-44.940000000000005</v>
      </c>
      <c r="BJ33" s="3">
        <f t="shared" si="98"/>
        <v>135.14000000000001</v>
      </c>
      <c r="BK33" s="3">
        <f t="shared" si="81"/>
        <v>-58.640000000000008</v>
      </c>
      <c r="BL33" s="3">
        <f t="shared" si="82"/>
        <v>76.5</v>
      </c>
      <c r="BM33" s="3">
        <f t="shared" si="83"/>
        <v>90.2</v>
      </c>
      <c r="BN33" s="24">
        <v>323</v>
      </c>
      <c r="BO33" s="21">
        <v>354</v>
      </c>
      <c r="BP33" s="21">
        <v>342</v>
      </c>
      <c r="BQ33" s="21">
        <v>336.6</v>
      </c>
      <c r="BR33" s="21">
        <v>271.3</v>
      </c>
      <c r="BS33" s="21">
        <v>304.3</v>
      </c>
      <c r="BT33" s="21">
        <v>217.2</v>
      </c>
      <c r="BU33" s="24">
        <v>37</v>
      </c>
      <c r="BV33" s="21">
        <v>37.1</v>
      </c>
      <c r="BW33" s="21">
        <v>37</v>
      </c>
      <c r="BX33" s="21">
        <v>37.6</v>
      </c>
      <c r="BY33" s="21">
        <v>37.1</v>
      </c>
      <c r="BZ33" s="21">
        <v>36.1</v>
      </c>
      <c r="CA33" s="21">
        <v>35.4</v>
      </c>
      <c r="CB33" s="21">
        <v>35</v>
      </c>
      <c r="CC33" s="21">
        <v>35.9</v>
      </c>
      <c r="CD33" s="6"/>
      <c r="CE33" s="24" t="s">
        <v>498</v>
      </c>
      <c r="CF33" s="21"/>
      <c r="CG33" s="21"/>
      <c r="CH33" s="21"/>
      <c r="CI33" s="21"/>
      <c r="CJ33" s="21"/>
      <c r="CK33" s="21"/>
      <c r="CL33" s="24" t="s">
        <v>499</v>
      </c>
      <c r="CM33" s="21"/>
      <c r="CN33" s="21"/>
      <c r="CO33" s="21"/>
      <c r="CP33" s="21"/>
      <c r="CQ33" s="21"/>
      <c r="CR33" s="21"/>
      <c r="CS33" s="24">
        <v>2</v>
      </c>
      <c r="CT33" s="21"/>
      <c r="CU33" s="21"/>
      <c r="CV33" s="21"/>
      <c r="CW33" s="21"/>
      <c r="CX33" s="21"/>
      <c r="CY33" s="21"/>
      <c r="CZ33" s="24" t="s">
        <v>400</v>
      </c>
      <c r="DA33" s="21"/>
      <c r="DB33" s="21"/>
      <c r="DC33" s="21"/>
      <c r="DD33" s="21"/>
      <c r="DE33" s="21"/>
      <c r="DF33" s="21"/>
      <c r="DG33" s="24" t="s">
        <v>500</v>
      </c>
      <c r="DH33" s="21" t="s">
        <v>501</v>
      </c>
      <c r="DI33" s="21" t="s">
        <v>400</v>
      </c>
      <c r="DJ33" s="21" t="s">
        <v>400</v>
      </c>
      <c r="DK33" s="21" t="s">
        <v>400</v>
      </c>
      <c r="DL33" s="21" t="s">
        <v>400</v>
      </c>
      <c r="DM33" s="21" t="s">
        <v>400</v>
      </c>
      <c r="DN33" s="26">
        <v>9</v>
      </c>
      <c r="DO33" s="6"/>
      <c r="DP33" s="24">
        <v>144</v>
      </c>
      <c r="DQ33" s="21">
        <v>108.3</v>
      </c>
      <c r="DR33" s="21">
        <v>73</v>
      </c>
      <c r="DS33" s="21">
        <v>85.3</v>
      </c>
      <c r="DT33" s="21">
        <v>61.8</v>
      </c>
      <c r="DU33" s="21">
        <v>122.1</v>
      </c>
      <c r="DV33" s="21">
        <v>92.4</v>
      </c>
      <c r="DW33" s="24">
        <v>0.6</v>
      </c>
      <c r="DX33" s="21">
        <v>0.4</v>
      </c>
      <c r="DY33" s="21">
        <v>0.4</v>
      </c>
      <c r="DZ33" s="21">
        <v>0.4</v>
      </c>
      <c r="EA33" s="21">
        <v>0.4</v>
      </c>
      <c r="EB33" s="21">
        <v>0.4</v>
      </c>
      <c r="EC33" s="21">
        <v>0.5</v>
      </c>
      <c r="ED33" s="29">
        <f t="shared" ref="ED33:EJ33" si="99">DP33/DW33</f>
        <v>240</v>
      </c>
      <c r="EE33" s="30">
        <f t="shared" si="99"/>
        <v>270.75</v>
      </c>
      <c r="EF33" s="30">
        <f t="shared" si="99"/>
        <v>182.5</v>
      </c>
      <c r="EG33" s="30">
        <f t="shared" si="99"/>
        <v>213.24999999999997</v>
      </c>
      <c r="EH33" s="30">
        <f t="shared" si="99"/>
        <v>154.49999999999997</v>
      </c>
      <c r="EI33" s="30">
        <f t="shared" si="99"/>
        <v>305.24999999999994</v>
      </c>
      <c r="EJ33" s="30">
        <f t="shared" si="99"/>
        <v>184.8</v>
      </c>
      <c r="EK33" s="24">
        <v>1</v>
      </c>
      <c r="EL33" s="21">
        <v>1</v>
      </c>
      <c r="EM33" s="21">
        <v>1</v>
      </c>
      <c r="EN33" s="21">
        <v>1</v>
      </c>
      <c r="EO33" s="21">
        <v>1</v>
      </c>
      <c r="EP33" s="21">
        <v>1</v>
      </c>
      <c r="EQ33" s="21">
        <v>1</v>
      </c>
      <c r="ER33" s="24">
        <v>161</v>
      </c>
      <c r="ES33" s="21">
        <v>151</v>
      </c>
      <c r="ET33" s="21">
        <v>209</v>
      </c>
      <c r="EU33" s="21">
        <v>260</v>
      </c>
      <c r="EV33" s="21">
        <v>333</v>
      </c>
      <c r="EW33" s="21">
        <v>425</v>
      </c>
      <c r="EX33" s="21">
        <v>501</v>
      </c>
      <c r="EY33" s="24">
        <v>14.7</v>
      </c>
      <c r="EZ33" s="21">
        <v>17</v>
      </c>
      <c r="FA33" s="21">
        <v>10.9</v>
      </c>
      <c r="FB33" s="21">
        <v>10</v>
      </c>
      <c r="FC33" s="21">
        <v>9</v>
      </c>
      <c r="FD33" s="21">
        <v>8</v>
      </c>
      <c r="FE33" s="21">
        <v>7.8</v>
      </c>
      <c r="FF33" s="24">
        <v>8</v>
      </c>
      <c r="FG33" s="21">
        <v>8</v>
      </c>
      <c r="FH33" s="21">
        <v>8</v>
      </c>
      <c r="FI33" s="21">
        <v>5</v>
      </c>
      <c r="FJ33" s="21">
        <v>5</v>
      </c>
      <c r="FK33" s="21">
        <v>6</v>
      </c>
      <c r="FL33" s="21">
        <v>6</v>
      </c>
      <c r="FM33" s="24">
        <v>83</v>
      </c>
      <c r="FN33" s="21">
        <v>66</v>
      </c>
      <c r="FO33" s="21">
        <v>67</v>
      </c>
      <c r="FP33" s="21">
        <v>84</v>
      </c>
      <c r="FQ33" s="21">
        <v>87</v>
      </c>
      <c r="FR33" s="21">
        <v>63</v>
      </c>
      <c r="FS33" s="21">
        <v>73</v>
      </c>
      <c r="FT33" s="24" t="s">
        <v>378</v>
      </c>
      <c r="FU33" s="21" t="s">
        <v>311</v>
      </c>
      <c r="FV33" s="21" t="s">
        <v>321</v>
      </c>
      <c r="FW33" s="21" t="s">
        <v>310</v>
      </c>
      <c r="FX33" s="21" t="s">
        <v>310</v>
      </c>
      <c r="FY33" s="21" t="s">
        <v>430</v>
      </c>
      <c r="FZ33" s="21" t="s">
        <v>295</v>
      </c>
      <c r="GA33" s="24">
        <v>83.4</v>
      </c>
      <c r="GB33" s="21">
        <v>544</v>
      </c>
      <c r="GC33" s="21">
        <v>698</v>
      </c>
      <c r="GD33" s="21">
        <v>482</v>
      </c>
      <c r="GE33" s="21">
        <v>597</v>
      </c>
      <c r="GF33" s="21">
        <v>483</v>
      </c>
      <c r="GG33" s="21">
        <v>562</v>
      </c>
      <c r="GH33" s="24">
        <v>0</v>
      </c>
      <c r="GI33" s="21">
        <v>720</v>
      </c>
      <c r="GJ33" s="21">
        <v>600</v>
      </c>
      <c r="GK33" s="21">
        <v>360</v>
      </c>
      <c r="GL33" s="21">
        <v>120</v>
      </c>
      <c r="GM33" s="21">
        <v>10</v>
      </c>
      <c r="GN33" s="31">
        <v>10</v>
      </c>
      <c r="GO33" s="9"/>
      <c r="GP33" s="32">
        <v>18</v>
      </c>
      <c r="GQ33" s="21">
        <v>90</v>
      </c>
      <c r="GR33" s="24">
        <v>14</v>
      </c>
      <c r="GS33" s="21">
        <v>55</v>
      </c>
      <c r="GT33" s="24">
        <v>14</v>
      </c>
      <c r="GU33" s="21">
        <v>55</v>
      </c>
      <c r="GV33" s="24">
        <v>14</v>
      </c>
      <c r="GW33" s="21">
        <v>55</v>
      </c>
      <c r="GX33" s="24">
        <v>16</v>
      </c>
      <c r="GY33" s="21">
        <v>90</v>
      </c>
      <c r="GZ33" s="24">
        <v>14</v>
      </c>
      <c r="HA33" s="21">
        <v>55</v>
      </c>
      <c r="HB33" s="24">
        <v>15</v>
      </c>
      <c r="HC33" s="21">
        <v>80</v>
      </c>
      <c r="HD33" s="6"/>
      <c r="HE33" s="21"/>
      <c r="HF33" s="21"/>
      <c r="HG33" s="21"/>
      <c r="HH33" s="21"/>
      <c r="HI33" s="21"/>
      <c r="HJ33" s="21"/>
      <c r="HK33" s="21"/>
      <c r="HL33" s="21"/>
      <c r="HM33" s="21"/>
      <c r="HN33" s="21"/>
      <c r="HO33" s="21"/>
      <c r="HP33" s="21"/>
      <c r="HQ33" s="21"/>
      <c r="HR33" s="21"/>
      <c r="HS33" s="21"/>
      <c r="HT33" s="6"/>
      <c r="HU33" s="99">
        <f t="shared" si="10"/>
        <v>4</v>
      </c>
    </row>
    <row r="34" spans="1:231" ht="15.75" customHeight="1" x14ac:dyDescent="0.3">
      <c r="A34" s="3">
        <v>27</v>
      </c>
      <c r="B34" s="21" t="s">
        <v>269</v>
      </c>
      <c r="C34" s="21">
        <v>2</v>
      </c>
      <c r="D34" s="22">
        <v>41231</v>
      </c>
      <c r="E34" s="22">
        <v>41232</v>
      </c>
      <c r="F34" s="21">
        <f t="shared" si="75"/>
        <v>1</v>
      </c>
      <c r="G34" s="21"/>
      <c r="H34" s="21" t="s">
        <v>241</v>
      </c>
      <c r="I34" s="23">
        <v>7453</v>
      </c>
      <c r="J34" s="21">
        <v>92</v>
      </c>
      <c r="K34" s="21"/>
      <c r="L34" s="21"/>
      <c r="M34" s="21" t="s">
        <v>502</v>
      </c>
      <c r="N34" s="21">
        <v>54</v>
      </c>
      <c r="O34" s="21">
        <v>55.3</v>
      </c>
      <c r="P34" s="21">
        <v>3</v>
      </c>
      <c r="Q34" s="21" t="s">
        <v>243</v>
      </c>
      <c r="R34" s="21">
        <v>2</v>
      </c>
      <c r="S34" s="21">
        <v>4</v>
      </c>
      <c r="T34" s="21" t="s">
        <v>243</v>
      </c>
      <c r="U34" s="21">
        <v>2</v>
      </c>
      <c r="V34" s="21">
        <v>0</v>
      </c>
      <c r="W34" s="21">
        <v>3</v>
      </c>
      <c r="X34" s="21">
        <v>3</v>
      </c>
      <c r="Y34" s="6"/>
      <c r="Z34" s="24" t="s">
        <v>462</v>
      </c>
      <c r="AA34" s="21" t="s">
        <v>503</v>
      </c>
      <c r="AB34" s="25"/>
      <c r="AC34" s="25"/>
      <c r="AD34" s="21" t="s">
        <v>246</v>
      </c>
      <c r="AE34" s="21" t="s">
        <v>247</v>
      </c>
      <c r="AF34" s="21" t="s">
        <v>249</v>
      </c>
      <c r="AG34" s="21"/>
      <c r="AH34" s="21" t="s">
        <v>246</v>
      </c>
      <c r="AI34" s="21" t="s">
        <v>246</v>
      </c>
      <c r="AJ34" s="21" t="s">
        <v>246</v>
      </c>
      <c r="AK34" s="21" t="s">
        <v>246</v>
      </c>
      <c r="AL34" s="21">
        <v>1.78</v>
      </c>
      <c r="AM34" s="6"/>
      <c r="AN34" s="26" t="s">
        <v>250</v>
      </c>
      <c r="AO34" s="26" t="s">
        <v>251</v>
      </c>
      <c r="AP34" s="26" t="s">
        <v>1911</v>
      </c>
      <c r="AQ34" s="26" t="s">
        <v>1904</v>
      </c>
      <c r="AR34" s="26" t="s">
        <v>1914</v>
      </c>
      <c r="AS34" s="27">
        <v>1.78</v>
      </c>
      <c r="AT34" s="21">
        <v>5.34</v>
      </c>
      <c r="AU34" s="21">
        <v>16.05</v>
      </c>
      <c r="AV34" s="21">
        <v>28.97</v>
      </c>
      <c r="AW34" s="21">
        <v>21.76</v>
      </c>
      <c r="AX34" s="21"/>
      <c r="AY34" s="21"/>
      <c r="AZ34" s="21"/>
      <c r="BA34" s="21"/>
      <c r="BB34" s="28">
        <f t="shared" ref="BB34:BD34" si="100">((AT34/AS34)*100)-100</f>
        <v>200</v>
      </c>
      <c r="BC34" s="28">
        <f t="shared" si="100"/>
        <v>200.56179775280901</v>
      </c>
      <c r="BD34" s="28">
        <f t="shared" si="100"/>
        <v>80.498442367601228</v>
      </c>
      <c r="BE34" s="28">
        <f t="shared" si="77"/>
        <v>801.6853932584271</v>
      </c>
      <c r="BF34" s="28">
        <f t="shared" si="78"/>
        <v>1527.5280898876404</v>
      </c>
      <c r="BG34" s="28">
        <f t="shared" si="79"/>
        <v>442.50936329588012</v>
      </c>
      <c r="BH34" s="3">
        <f t="shared" ref="BH34:BJ34" si="101">AT34-AS34</f>
        <v>3.5599999999999996</v>
      </c>
      <c r="BI34" s="3">
        <f t="shared" si="101"/>
        <v>10.71</v>
      </c>
      <c r="BJ34" s="3">
        <f t="shared" si="101"/>
        <v>12.919999999999998</v>
      </c>
      <c r="BK34" s="3">
        <f t="shared" si="81"/>
        <v>14.270000000000001</v>
      </c>
      <c r="BL34" s="3">
        <f t="shared" si="82"/>
        <v>27.189999999999998</v>
      </c>
      <c r="BM34" s="3">
        <f t="shared" si="83"/>
        <v>23.63</v>
      </c>
      <c r="BN34" s="24"/>
      <c r="BO34" s="21"/>
      <c r="BP34" s="21"/>
      <c r="BQ34" s="21"/>
      <c r="BR34" s="21"/>
      <c r="BS34" s="21"/>
      <c r="BT34" s="21"/>
      <c r="BU34" s="24">
        <v>35</v>
      </c>
      <c r="BV34" s="21">
        <v>37</v>
      </c>
      <c r="BW34" s="21">
        <v>37.4</v>
      </c>
      <c r="BX34" s="21">
        <v>37.9</v>
      </c>
      <c r="BY34" s="21">
        <v>37</v>
      </c>
      <c r="BZ34" s="21"/>
      <c r="CA34" s="21"/>
      <c r="CB34" s="21"/>
      <c r="CC34" s="21"/>
      <c r="CD34" s="6"/>
      <c r="CE34" s="24" t="s">
        <v>504</v>
      </c>
      <c r="CF34" s="21"/>
      <c r="CG34" s="21"/>
      <c r="CH34" s="21"/>
      <c r="CI34" s="21"/>
      <c r="CJ34" s="21"/>
      <c r="CK34" s="21"/>
      <c r="CL34" s="24" t="s">
        <v>303</v>
      </c>
      <c r="CM34" s="21"/>
      <c r="CN34" s="21"/>
      <c r="CO34" s="21"/>
      <c r="CP34" s="21"/>
      <c r="CQ34" s="21"/>
      <c r="CR34" s="21"/>
      <c r="CS34" s="24">
        <v>2</v>
      </c>
      <c r="CT34" s="21"/>
      <c r="CU34" s="21"/>
      <c r="CV34" s="21"/>
      <c r="CW34" s="21"/>
      <c r="CX34" s="21"/>
      <c r="CY34" s="21"/>
      <c r="CZ34" s="24" t="s">
        <v>266</v>
      </c>
      <c r="DA34" s="21"/>
      <c r="DB34" s="21"/>
      <c r="DC34" s="21"/>
      <c r="DD34" s="21"/>
      <c r="DE34" s="21"/>
      <c r="DF34" s="21"/>
      <c r="DG34" s="24" t="s">
        <v>377</v>
      </c>
      <c r="DH34" s="21" t="s">
        <v>505</v>
      </c>
      <c r="DI34" s="21" t="s">
        <v>506</v>
      </c>
      <c r="DJ34" s="21"/>
      <c r="DK34" s="21"/>
      <c r="DL34" s="21"/>
      <c r="DM34" s="21"/>
      <c r="DN34" s="26">
        <v>9</v>
      </c>
      <c r="DO34" s="6"/>
      <c r="DP34" s="24">
        <v>90.3</v>
      </c>
      <c r="DQ34" s="21">
        <v>72</v>
      </c>
      <c r="DR34" s="21">
        <v>68</v>
      </c>
      <c r="DS34" s="21"/>
      <c r="DT34" s="21"/>
      <c r="DU34" s="21"/>
      <c r="DV34" s="21"/>
      <c r="DW34" s="24">
        <v>0.4</v>
      </c>
      <c r="DX34" s="21">
        <v>0.4</v>
      </c>
      <c r="DY34" s="21">
        <v>0.4</v>
      </c>
      <c r="DZ34" s="21"/>
      <c r="EA34" s="21"/>
      <c r="EB34" s="21"/>
      <c r="EC34" s="21"/>
      <c r="ED34" s="29">
        <f t="shared" ref="ED34:EF34" si="102">DP34/DW34</f>
        <v>225.74999999999997</v>
      </c>
      <c r="EE34" s="30">
        <f t="shared" si="102"/>
        <v>180</v>
      </c>
      <c r="EF34" s="30">
        <f t="shared" si="102"/>
        <v>170</v>
      </c>
      <c r="EG34" s="30"/>
      <c r="EH34" s="30"/>
      <c r="EI34" s="30"/>
      <c r="EJ34" s="30"/>
      <c r="EK34" s="24">
        <v>1</v>
      </c>
      <c r="EL34" s="21">
        <v>1</v>
      </c>
      <c r="EM34" s="21">
        <v>1</v>
      </c>
      <c r="EN34" s="21"/>
      <c r="EO34" s="21"/>
      <c r="EP34" s="21"/>
      <c r="EQ34" s="21"/>
      <c r="ER34" s="24">
        <v>247</v>
      </c>
      <c r="ES34" s="21">
        <v>220</v>
      </c>
      <c r="ET34" s="21">
        <v>203</v>
      </c>
      <c r="EU34" s="21"/>
      <c r="EV34" s="21"/>
      <c r="EW34" s="21"/>
      <c r="EX34" s="21"/>
      <c r="EY34" s="24">
        <v>6.8</v>
      </c>
      <c r="EZ34" s="21">
        <v>7</v>
      </c>
      <c r="FA34" s="21">
        <v>7.4</v>
      </c>
      <c r="FB34" s="21"/>
      <c r="FC34" s="21"/>
      <c r="FD34" s="21"/>
      <c r="FE34" s="21"/>
      <c r="FF34" s="24">
        <v>9</v>
      </c>
      <c r="FG34" s="21">
        <v>12</v>
      </c>
      <c r="FH34" s="21">
        <v>11</v>
      </c>
      <c r="FI34" s="21"/>
      <c r="FJ34" s="21"/>
      <c r="FK34" s="21"/>
      <c r="FL34" s="21"/>
      <c r="FM34" s="24">
        <v>62</v>
      </c>
      <c r="FN34" s="21">
        <v>75</v>
      </c>
      <c r="FO34" s="21">
        <v>72</v>
      </c>
      <c r="FP34" s="21"/>
      <c r="FQ34" s="21"/>
      <c r="FR34" s="21"/>
      <c r="FS34" s="21"/>
      <c r="FT34" s="24" t="s">
        <v>507</v>
      </c>
      <c r="FU34" s="21" t="s">
        <v>403</v>
      </c>
      <c r="FV34" s="21" t="s">
        <v>508</v>
      </c>
      <c r="FW34" s="21"/>
      <c r="FX34" s="21"/>
      <c r="FY34" s="21"/>
      <c r="FZ34" s="21"/>
      <c r="GA34" s="24">
        <v>187</v>
      </c>
      <c r="GB34" s="21">
        <v>200</v>
      </c>
      <c r="GC34" s="21">
        <v>263</v>
      </c>
      <c r="GD34" s="21"/>
      <c r="GE34" s="21"/>
      <c r="GF34" s="21"/>
      <c r="GG34" s="21"/>
      <c r="GH34" s="24">
        <v>585</v>
      </c>
      <c r="GI34" s="21">
        <v>580</v>
      </c>
      <c r="GJ34" s="21">
        <v>1190</v>
      </c>
      <c r="GK34" s="21"/>
      <c r="GL34" s="21"/>
      <c r="GM34" s="21"/>
      <c r="GN34" s="31"/>
      <c r="GO34" s="9"/>
      <c r="GP34" s="32">
        <v>15</v>
      </c>
      <c r="GQ34" s="21">
        <v>80</v>
      </c>
      <c r="GR34" s="24">
        <v>14</v>
      </c>
      <c r="GS34" s="21">
        <v>55</v>
      </c>
      <c r="GT34" s="24">
        <v>14</v>
      </c>
      <c r="GU34" s="21">
        <v>55</v>
      </c>
      <c r="GV34" s="24"/>
      <c r="GW34" s="21"/>
      <c r="GX34" s="24"/>
      <c r="GY34" s="21"/>
      <c r="GZ34" s="24"/>
      <c r="HA34" s="21"/>
      <c r="HB34" s="24"/>
      <c r="HC34" s="21"/>
      <c r="HD34" s="6"/>
      <c r="HE34" s="21"/>
      <c r="HF34" s="21"/>
      <c r="HG34" s="21"/>
      <c r="HH34" s="21"/>
      <c r="HI34" s="21"/>
      <c r="HJ34" s="21"/>
      <c r="HK34" s="21"/>
      <c r="HL34" s="21"/>
      <c r="HM34" s="21"/>
      <c r="HN34" s="21"/>
      <c r="HO34" s="21"/>
      <c r="HP34" s="21"/>
      <c r="HQ34" s="21"/>
      <c r="HR34" s="21"/>
      <c r="HS34" s="21"/>
      <c r="HT34" s="6"/>
      <c r="HU34" s="99">
        <f t="shared" si="10"/>
        <v>1</v>
      </c>
    </row>
    <row r="35" spans="1:231" ht="15.75" customHeight="1" x14ac:dyDescent="0.3">
      <c r="A35" s="3">
        <v>28</v>
      </c>
      <c r="B35" s="21" t="s">
        <v>431</v>
      </c>
      <c r="C35" s="21">
        <v>2</v>
      </c>
      <c r="D35" s="22">
        <v>41237</v>
      </c>
      <c r="E35" s="22">
        <v>41237</v>
      </c>
      <c r="F35" s="21">
        <f t="shared" si="75"/>
        <v>0</v>
      </c>
      <c r="G35" s="21" t="s">
        <v>509</v>
      </c>
      <c r="H35" s="21" t="s">
        <v>510</v>
      </c>
      <c r="I35" s="23">
        <v>20455</v>
      </c>
      <c r="J35" s="21">
        <v>56</v>
      </c>
      <c r="K35" s="21"/>
      <c r="L35" s="21"/>
      <c r="M35" s="21" t="s">
        <v>511</v>
      </c>
      <c r="N35" s="21">
        <v>39</v>
      </c>
      <c r="O35" s="21">
        <v>23</v>
      </c>
      <c r="P35" s="21">
        <v>2</v>
      </c>
      <c r="Q35" s="21" t="s">
        <v>512</v>
      </c>
      <c r="R35" s="21">
        <v>1</v>
      </c>
      <c r="S35" s="21">
        <v>2</v>
      </c>
      <c r="T35" s="21" t="s">
        <v>512</v>
      </c>
      <c r="U35" s="21">
        <v>1</v>
      </c>
      <c r="V35" s="21">
        <v>0</v>
      </c>
      <c r="W35" s="21">
        <v>1</v>
      </c>
      <c r="X35" s="21">
        <v>1</v>
      </c>
      <c r="Y35" s="6"/>
      <c r="Z35" s="24" t="s">
        <v>513</v>
      </c>
      <c r="AA35" s="21" t="s">
        <v>497</v>
      </c>
      <c r="AB35" s="25"/>
      <c r="AC35" s="25"/>
      <c r="AD35" s="21" t="s">
        <v>249</v>
      </c>
      <c r="AE35" s="21"/>
      <c r="AF35" s="21" t="s">
        <v>246</v>
      </c>
      <c r="AG35" s="21" t="s">
        <v>248</v>
      </c>
      <c r="AH35" s="21" t="s">
        <v>246</v>
      </c>
      <c r="AI35" s="21" t="s">
        <v>249</v>
      </c>
      <c r="AJ35" s="21" t="s">
        <v>246</v>
      </c>
      <c r="AK35" s="21" t="s">
        <v>246</v>
      </c>
      <c r="AL35" s="21">
        <v>21.24</v>
      </c>
      <c r="AM35" s="6"/>
      <c r="AN35" s="26" t="s">
        <v>250</v>
      </c>
      <c r="AO35" s="26" t="s">
        <v>274</v>
      </c>
      <c r="AP35" s="26"/>
      <c r="AQ35" s="26" t="s">
        <v>1902</v>
      </c>
      <c r="AR35" s="26" t="s">
        <v>1905</v>
      </c>
      <c r="AS35" s="27">
        <v>11.24</v>
      </c>
      <c r="AT35" s="21">
        <v>25.97</v>
      </c>
      <c r="AU35" s="21">
        <v>21.8</v>
      </c>
      <c r="AV35" s="21">
        <v>15.7</v>
      </c>
      <c r="AW35" s="21">
        <v>8.44</v>
      </c>
      <c r="AX35" s="21"/>
      <c r="AY35" s="21"/>
      <c r="AZ35" s="21"/>
      <c r="BA35" s="21"/>
      <c r="BB35" s="28">
        <f t="shared" ref="BB35:BD35" si="103">((AT35/AS35)*100)-100</f>
        <v>131.04982206405694</v>
      </c>
      <c r="BC35" s="28">
        <f t="shared" si="103"/>
        <v>-16.056988833269145</v>
      </c>
      <c r="BD35" s="28">
        <f t="shared" si="103"/>
        <v>-27.9816513761468</v>
      </c>
      <c r="BE35" s="28">
        <f t="shared" si="77"/>
        <v>93.95017793594306</v>
      </c>
      <c r="BF35" s="28">
        <f t="shared" si="78"/>
        <v>39.679715302491104</v>
      </c>
      <c r="BG35" s="28">
        <f t="shared" si="79"/>
        <v>-39.545629572583749</v>
      </c>
      <c r="BH35" s="3">
        <f t="shared" ref="BH35:BJ35" si="104">AT35-AS35</f>
        <v>14.729999999999999</v>
      </c>
      <c r="BI35" s="3">
        <f t="shared" si="104"/>
        <v>-4.1699999999999982</v>
      </c>
      <c r="BJ35" s="3">
        <f t="shared" si="104"/>
        <v>-6.1000000000000014</v>
      </c>
      <c r="BK35" s="3">
        <f t="shared" si="81"/>
        <v>10.56</v>
      </c>
      <c r="BL35" s="3">
        <f t="shared" si="82"/>
        <v>4.4599999999999991</v>
      </c>
      <c r="BM35" s="3">
        <f t="shared" si="83"/>
        <v>-10.27</v>
      </c>
      <c r="BN35" s="24">
        <v>473.4</v>
      </c>
      <c r="BO35" s="21">
        <v>465.8</v>
      </c>
      <c r="BP35" s="21">
        <v>357.5</v>
      </c>
      <c r="BQ35" s="21"/>
      <c r="BR35" s="21"/>
      <c r="BS35" s="21"/>
      <c r="BT35" s="21"/>
      <c r="BU35" s="24">
        <v>35</v>
      </c>
      <c r="BV35" s="21">
        <v>37</v>
      </c>
      <c r="BW35" s="21">
        <v>36</v>
      </c>
      <c r="BX35" s="21">
        <v>37</v>
      </c>
      <c r="BY35" s="21">
        <v>36</v>
      </c>
      <c r="BZ35" s="21"/>
      <c r="CA35" s="21"/>
      <c r="CB35" s="21"/>
      <c r="CC35" s="21"/>
      <c r="CD35" s="6"/>
      <c r="CE35" s="24" t="s">
        <v>514</v>
      </c>
      <c r="CF35" s="21"/>
      <c r="CG35" s="21"/>
      <c r="CH35" s="21"/>
      <c r="CI35" s="21"/>
      <c r="CJ35" s="21"/>
      <c r="CK35" s="21"/>
      <c r="CL35" s="24" t="s">
        <v>515</v>
      </c>
      <c r="CM35" s="21"/>
      <c r="CN35" s="21"/>
      <c r="CO35" s="21"/>
      <c r="CP35" s="21"/>
      <c r="CQ35" s="21"/>
      <c r="CR35" s="21"/>
      <c r="CS35" s="24">
        <v>5</v>
      </c>
      <c r="CT35" s="21"/>
      <c r="CU35" s="21"/>
      <c r="CV35" s="21"/>
      <c r="CW35" s="21"/>
      <c r="CX35" s="21"/>
      <c r="CY35" s="21"/>
      <c r="CZ35" s="24" t="s">
        <v>516</v>
      </c>
      <c r="DA35" s="21"/>
      <c r="DB35" s="21"/>
      <c r="DC35" s="21"/>
      <c r="DD35" s="21"/>
      <c r="DE35" s="21"/>
      <c r="DF35" s="21"/>
      <c r="DG35" s="24" t="s">
        <v>517</v>
      </c>
      <c r="DH35" s="21" t="s">
        <v>518</v>
      </c>
      <c r="DI35" s="21" t="s">
        <v>518</v>
      </c>
      <c r="DJ35" s="21"/>
      <c r="DK35" s="21"/>
      <c r="DL35" s="21"/>
      <c r="DM35" s="21"/>
      <c r="DN35" s="26">
        <v>8</v>
      </c>
      <c r="DO35" s="6"/>
      <c r="DP35" s="24">
        <v>81.8</v>
      </c>
      <c r="DQ35" s="21">
        <v>67</v>
      </c>
      <c r="DR35" s="21">
        <v>98.5</v>
      </c>
      <c r="DS35" s="21"/>
      <c r="DT35" s="21"/>
      <c r="DU35" s="21"/>
      <c r="DV35" s="21"/>
      <c r="DW35" s="24">
        <v>0.5</v>
      </c>
      <c r="DX35" s="21">
        <v>0.4</v>
      </c>
      <c r="DY35" s="21">
        <v>0.3</v>
      </c>
      <c r="DZ35" s="21"/>
      <c r="EA35" s="21"/>
      <c r="EB35" s="21"/>
      <c r="EC35" s="21"/>
      <c r="ED35" s="29">
        <f t="shared" ref="ED35:EF35" si="105">DP35/DW35</f>
        <v>163.6</v>
      </c>
      <c r="EE35" s="30">
        <f t="shared" si="105"/>
        <v>167.5</v>
      </c>
      <c r="EF35" s="30">
        <f t="shared" si="105"/>
        <v>328.33333333333337</v>
      </c>
      <c r="EG35" s="30"/>
      <c r="EH35" s="30"/>
      <c r="EI35" s="30"/>
      <c r="EJ35" s="30"/>
      <c r="EK35" s="24">
        <v>1</v>
      </c>
      <c r="EL35" s="21">
        <v>1</v>
      </c>
      <c r="EM35" s="21">
        <v>1</v>
      </c>
      <c r="EN35" s="21"/>
      <c r="EO35" s="21"/>
      <c r="EP35" s="21"/>
      <c r="EQ35" s="21"/>
      <c r="ER35" s="24">
        <v>303</v>
      </c>
      <c r="ES35" s="21">
        <v>222</v>
      </c>
      <c r="ET35" s="21">
        <v>207</v>
      </c>
      <c r="EU35" s="21"/>
      <c r="EV35" s="21"/>
      <c r="EW35" s="21"/>
      <c r="EX35" s="21"/>
      <c r="EY35" s="24">
        <v>22.7</v>
      </c>
      <c r="EZ35" s="21">
        <v>7.5</v>
      </c>
      <c r="FA35" s="21">
        <v>5.7</v>
      </c>
      <c r="FB35" s="21"/>
      <c r="FC35" s="21"/>
      <c r="FD35" s="21"/>
      <c r="FE35" s="21"/>
      <c r="FF35" s="24">
        <v>15</v>
      </c>
      <c r="FG35" s="21">
        <v>15</v>
      </c>
      <c r="FH35" s="21">
        <v>15</v>
      </c>
      <c r="FI35" s="21"/>
      <c r="FJ35" s="21"/>
      <c r="FK35" s="21"/>
      <c r="FL35" s="21"/>
      <c r="FM35" s="24">
        <v>67</v>
      </c>
      <c r="FN35" s="21">
        <v>80</v>
      </c>
      <c r="FO35" s="21">
        <v>90</v>
      </c>
      <c r="FP35" s="21"/>
      <c r="FQ35" s="21"/>
      <c r="FR35" s="21"/>
      <c r="FS35" s="21"/>
      <c r="FT35" s="24" t="s">
        <v>295</v>
      </c>
      <c r="FU35" s="21" t="s">
        <v>311</v>
      </c>
      <c r="FV35" s="21">
        <v>0</v>
      </c>
      <c r="FW35" s="21"/>
      <c r="FX35" s="21"/>
      <c r="FY35" s="21"/>
      <c r="FZ35" s="21"/>
      <c r="GA35" s="24">
        <v>175</v>
      </c>
      <c r="GB35" s="21">
        <v>59</v>
      </c>
      <c r="GC35" s="21">
        <v>43</v>
      </c>
      <c r="GD35" s="21"/>
      <c r="GE35" s="21"/>
      <c r="GF35" s="21"/>
      <c r="GG35" s="21"/>
      <c r="GH35" s="24">
        <v>760</v>
      </c>
      <c r="GI35" s="21">
        <v>700</v>
      </c>
      <c r="GJ35" s="21">
        <v>800</v>
      </c>
      <c r="GK35" s="21"/>
      <c r="GL35" s="21"/>
      <c r="GM35" s="21"/>
      <c r="GN35" s="31"/>
      <c r="GO35" s="9"/>
      <c r="GP35" s="32">
        <v>12</v>
      </c>
      <c r="GQ35" s="21">
        <v>45</v>
      </c>
      <c r="GR35" s="24">
        <v>11</v>
      </c>
      <c r="GS35" s="21">
        <v>45</v>
      </c>
      <c r="GT35" s="24">
        <v>8</v>
      </c>
      <c r="GU35" s="21">
        <v>18</v>
      </c>
      <c r="GV35" s="24"/>
      <c r="GW35" s="21"/>
      <c r="GX35" s="24"/>
      <c r="GY35" s="21"/>
      <c r="GZ35" s="24"/>
      <c r="HA35" s="21"/>
      <c r="HB35" s="24"/>
      <c r="HC35" s="21"/>
      <c r="HD35" s="6"/>
      <c r="HE35" s="21"/>
      <c r="HF35" s="21"/>
      <c r="HG35" s="21"/>
      <c r="HH35" s="21"/>
      <c r="HI35" s="21"/>
      <c r="HJ35" s="21"/>
      <c r="HK35" s="21"/>
      <c r="HL35" s="21"/>
      <c r="HM35" s="21"/>
      <c r="HN35" s="21"/>
      <c r="HO35" s="21"/>
      <c r="HP35" s="21"/>
      <c r="HQ35" s="21"/>
      <c r="HR35" s="21"/>
      <c r="HS35" s="21"/>
      <c r="HT35" s="6"/>
      <c r="HU35" s="99">
        <f t="shared" si="10"/>
        <v>1</v>
      </c>
    </row>
    <row r="36" spans="1:231" ht="15.75" customHeight="1" x14ac:dyDescent="0.3">
      <c r="A36" s="3">
        <v>29</v>
      </c>
      <c r="B36" s="21" t="s">
        <v>323</v>
      </c>
      <c r="C36" s="21">
        <v>1</v>
      </c>
      <c r="D36" s="22">
        <v>41235</v>
      </c>
      <c r="E36" s="22">
        <v>41235</v>
      </c>
      <c r="F36" s="21">
        <f t="shared" si="75"/>
        <v>0</v>
      </c>
      <c r="G36" s="21"/>
      <c r="H36" s="21" t="s">
        <v>324</v>
      </c>
      <c r="I36" s="23">
        <v>16278</v>
      </c>
      <c r="J36" s="21">
        <v>68</v>
      </c>
      <c r="K36" s="21"/>
      <c r="L36" s="21"/>
      <c r="M36" s="21" t="s">
        <v>485</v>
      </c>
      <c r="N36" s="21">
        <v>98</v>
      </c>
      <c r="O36" s="21">
        <v>98.3</v>
      </c>
      <c r="P36" s="21">
        <v>6</v>
      </c>
      <c r="Q36" s="21" t="s">
        <v>519</v>
      </c>
      <c r="R36" s="21">
        <v>1</v>
      </c>
      <c r="S36" s="21">
        <v>9</v>
      </c>
      <c r="T36" s="21" t="s">
        <v>243</v>
      </c>
      <c r="U36" s="21">
        <v>2</v>
      </c>
      <c r="V36" s="21">
        <v>3</v>
      </c>
      <c r="W36" s="21">
        <v>3</v>
      </c>
      <c r="X36" s="21">
        <v>3</v>
      </c>
      <c r="Y36" s="6"/>
      <c r="Z36" s="24" t="s">
        <v>462</v>
      </c>
      <c r="AA36" s="21" t="s">
        <v>520</v>
      </c>
      <c r="AB36" s="25"/>
      <c r="AC36" s="25"/>
      <c r="AD36" s="21" t="s">
        <v>246</v>
      </c>
      <c r="AE36" s="21" t="s">
        <v>247</v>
      </c>
      <c r="AF36" s="21" t="s">
        <v>246</v>
      </c>
      <c r="AG36" s="21" t="s">
        <v>248</v>
      </c>
      <c r="AH36" s="21" t="s">
        <v>246</v>
      </c>
      <c r="AI36" s="21" t="s">
        <v>246</v>
      </c>
      <c r="AJ36" s="21" t="s">
        <v>246</v>
      </c>
      <c r="AK36" s="21" t="s">
        <v>246</v>
      </c>
      <c r="AL36" s="21">
        <v>84.39</v>
      </c>
      <c r="AM36" s="6"/>
      <c r="AN36" s="26" t="s">
        <v>250</v>
      </c>
      <c r="AO36" s="26" t="s">
        <v>274</v>
      </c>
      <c r="AP36" s="26"/>
      <c r="AQ36" s="26" t="s">
        <v>1906</v>
      </c>
      <c r="AR36" s="26" t="s">
        <v>1903</v>
      </c>
      <c r="AS36" s="27">
        <v>84.39</v>
      </c>
      <c r="AT36" s="21">
        <v>109.9</v>
      </c>
      <c r="AU36" s="21">
        <v>96.54</v>
      </c>
      <c r="AV36" s="21">
        <v>72.8</v>
      </c>
      <c r="AW36" s="21">
        <v>64.8</v>
      </c>
      <c r="AX36" s="21">
        <v>32.5</v>
      </c>
      <c r="AY36" s="21">
        <v>15.62</v>
      </c>
      <c r="AZ36" s="21">
        <v>8.58</v>
      </c>
      <c r="BA36" s="21"/>
      <c r="BB36" s="28">
        <f t="shared" ref="BB36:BD36" si="106">((AT36/AS36)*100)-100</f>
        <v>30.228700082948222</v>
      </c>
      <c r="BC36" s="28">
        <f t="shared" si="106"/>
        <v>-12.156505914467701</v>
      </c>
      <c r="BD36" s="28">
        <f t="shared" si="106"/>
        <v>-24.590843173813965</v>
      </c>
      <c r="BE36" s="28">
        <f t="shared" si="77"/>
        <v>14.397440455030221</v>
      </c>
      <c r="BF36" s="28">
        <f t="shared" si="78"/>
        <v>-13.733854722123468</v>
      </c>
      <c r="BG36" s="28">
        <f t="shared" si="79"/>
        <v>-33.757961783439498</v>
      </c>
      <c r="BH36" s="3">
        <f t="shared" ref="BH36:BJ36" si="107">AT36-AS36</f>
        <v>25.510000000000005</v>
      </c>
      <c r="BI36" s="3">
        <f t="shared" si="107"/>
        <v>-13.36</v>
      </c>
      <c r="BJ36" s="3">
        <f t="shared" si="107"/>
        <v>-23.740000000000009</v>
      </c>
      <c r="BK36" s="3">
        <f t="shared" si="81"/>
        <v>12.150000000000006</v>
      </c>
      <c r="BL36" s="3">
        <f t="shared" si="82"/>
        <v>-11.590000000000003</v>
      </c>
      <c r="BM36" s="3">
        <f t="shared" si="83"/>
        <v>-37.100000000000009</v>
      </c>
      <c r="BN36" s="24">
        <v>266</v>
      </c>
      <c r="BO36" s="21">
        <v>354.8</v>
      </c>
      <c r="BP36" s="21">
        <v>223</v>
      </c>
      <c r="BQ36" s="21"/>
      <c r="BR36" s="21">
        <v>126.3</v>
      </c>
      <c r="BS36" s="21">
        <v>93</v>
      </c>
      <c r="BT36" s="21"/>
      <c r="BU36" s="24">
        <v>36</v>
      </c>
      <c r="BV36" s="21">
        <v>37</v>
      </c>
      <c r="BW36" s="21">
        <v>36</v>
      </c>
      <c r="BX36" s="21">
        <v>37.6</v>
      </c>
      <c r="BY36" s="21">
        <v>38.6</v>
      </c>
      <c r="BZ36" s="21">
        <v>37.6</v>
      </c>
      <c r="CA36" s="21">
        <v>38</v>
      </c>
      <c r="CB36" s="21">
        <v>37.6</v>
      </c>
      <c r="CC36" s="21"/>
      <c r="CD36" s="6"/>
      <c r="CE36" s="24" t="s">
        <v>521</v>
      </c>
      <c r="CF36" s="21" t="s">
        <v>522</v>
      </c>
      <c r="CG36" s="21"/>
      <c r="CH36" s="21"/>
      <c r="CI36" s="21"/>
      <c r="CJ36" s="21"/>
      <c r="CK36" s="21"/>
      <c r="CL36" s="24" t="s">
        <v>523</v>
      </c>
      <c r="CM36" s="21" t="s">
        <v>524</v>
      </c>
      <c r="CN36" s="21"/>
      <c r="CO36" s="21"/>
      <c r="CP36" s="21"/>
      <c r="CQ36" s="21"/>
      <c r="CR36" s="21"/>
      <c r="CS36" s="24">
        <v>3</v>
      </c>
      <c r="CT36" s="21">
        <v>2</v>
      </c>
      <c r="CU36" s="21"/>
      <c r="CV36" s="21"/>
      <c r="CW36" s="21"/>
      <c r="CX36" s="21"/>
      <c r="CY36" s="21"/>
      <c r="CZ36" s="24" t="s">
        <v>255</v>
      </c>
      <c r="DA36" s="21" t="s">
        <v>255</v>
      </c>
      <c r="DB36" s="21"/>
      <c r="DC36" s="21"/>
      <c r="DD36" s="21"/>
      <c r="DE36" s="21"/>
      <c r="DF36" s="21"/>
      <c r="DG36" s="24" t="s">
        <v>255</v>
      </c>
      <c r="DH36" s="21" t="s">
        <v>255</v>
      </c>
      <c r="DI36" s="21" t="s">
        <v>255</v>
      </c>
      <c r="DJ36" s="21" t="s">
        <v>255</v>
      </c>
      <c r="DK36" s="21" t="s">
        <v>255</v>
      </c>
      <c r="DL36" s="21" t="s">
        <v>255</v>
      </c>
      <c r="DM36" s="21"/>
      <c r="DN36" s="26">
        <v>8</v>
      </c>
      <c r="DO36" s="6"/>
      <c r="DP36" s="24">
        <v>124.9</v>
      </c>
      <c r="DQ36" s="21">
        <v>129.9</v>
      </c>
      <c r="DR36" s="21">
        <v>92.8</v>
      </c>
      <c r="DS36" s="21">
        <v>146</v>
      </c>
      <c r="DT36" s="21">
        <v>157.9</v>
      </c>
      <c r="DU36" s="21">
        <v>105.4</v>
      </c>
      <c r="DV36" s="21"/>
      <c r="DW36" s="24">
        <v>0.7</v>
      </c>
      <c r="DX36" s="21">
        <v>0.4</v>
      </c>
      <c r="DY36" s="21">
        <v>0.3</v>
      </c>
      <c r="DZ36" s="21">
        <v>0.4</v>
      </c>
      <c r="EA36" s="21">
        <v>0.4</v>
      </c>
      <c r="EB36" s="21">
        <v>0.4</v>
      </c>
      <c r="EC36" s="21"/>
      <c r="ED36" s="29">
        <f t="shared" ref="ED36:EI36" si="108">DP36/DW36</f>
        <v>178.42857142857144</v>
      </c>
      <c r="EE36" s="30">
        <f t="shared" si="108"/>
        <v>324.75</v>
      </c>
      <c r="EF36" s="30">
        <f t="shared" si="108"/>
        <v>309.33333333333331</v>
      </c>
      <c r="EG36" s="30">
        <f t="shared" si="108"/>
        <v>365</v>
      </c>
      <c r="EH36" s="30">
        <f t="shared" si="108"/>
        <v>394.75</v>
      </c>
      <c r="EI36" s="30">
        <f t="shared" si="108"/>
        <v>263.5</v>
      </c>
      <c r="EJ36" s="30"/>
      <c r="EK36" s="24">
        <v>1</v>
      </c>
      <c r="EL36" s="21">
        <v>1</v>
      </c>
      <c r="EM36" s="21">
        <v>1</v>
      </c>
      <c r="EN36" s="21">
        <v>1</v>
      </c>
      <c r="EO36" s="21">
        <v>1</v>
      </c>
      <c r="EP36" s="21">
        <v>1</v>
      </c>
      <c r="EQ36" s="21"/>
      <c r="ER36" s="24">
        <v>250</v>
      </c>
      <c r="ES36" s="21">
        <v>131</v>
      </c>
      <c r="ET36" s="21">
        <v>119</v>
      </c>
      <c r="EU36" s="21">
        <v>113</v>
      </c>
      <c r="EV36" s="21">
        <v>145</v>
      </c>
      <c r="EW36" s="21">
        <v>207</v>
      </c>
      <c r="EX36" s="21"/>
      <c r="EY36" s="24">
        <v>7.4</v>
      </c>
      <c r="EZ36" s="21">
        <v>6.8</v>
      </c>
      <c r="FA36" s="21">
        <v>8.9</v>
      </c>
      <c r="FB36" s="21">
        <v>6.2</v>
      </c>
      <c r="FC36" s="21">
        <v>7.7</v>
      </c>
      <c r="FD36" s="21">
        <v>8.5</v>
      </c>
      <c r="FE36" s="21"/>
      <c r="FF36" s="24">
        <v>5</v>
      </c>
      <c r="FG36" s="21">
        <v>10</v>
      </c>
      <c r="FH36" s="21">
        <v>11</v>
      </c>
      <c r="FI36" s="21">
        <v>9</v>
      </c>
      <c r="FJ36" s="21">
        <v>13</v>
      </c>
      <c r="FK36" s="21">
        <v>14</v>
      </c>
      <c r="FL36" s="21"/>
      <c r="FM36" s="24">
        <v>59</v>
      </c>
      <c r="FN36" s="21">
        <v>67</v>
      </c>
      <c r="FO36" s="21">
        <v>69</v>
      </c>
      <c r="FP36" s="21">
        <v>68</v>
      </c>
      <c r="FQ36" s="21">
        <v>80</v>
      </c>
      <c r="FR36" s="21">
        <v>72</v>
      </c>
      <c r="FS36" s="21"/>
      <c r="FT36" s="24" t="s">
        <v>294</v>
      </c>
      <c r="FU36" s="21" t="s">
        <v>467</v>
      </c>
      <c r="FV36" s="21" t="s">
        <v>311</v>
      </c>
      <c r="FW36" s="21">
        <v>0</v>
      </c>
      <c r="FX36" s="21">
        <v>0</v>
      </c>
      <c r="FY36" s="21">
        <v>0</v>
      </c>
      <c r="FZ36" s="21"/>
      <c r="GA36" s="24">
        <v>718</v>
      </c>
      <c r="GB36" s="21">
        <v>251</v>
      </c>
      <c r="GC36" s="21">
        <v>138</v>
      </c>
      <c r="GD36" s="21">
        <v>102</v>
      </c>
      <c r="GE36" s="21">
        <v>97</v>
      </c>
      <c r="GF36" s="21">
        <v>92</v>
      </c>
      <c r="GG36" s="21"/>
      <c r="GH36" s="24">
        <v>500</v>
      </c>
      <c r="GI36" s="21">
        <v>2260</v>
      </c>
      <c r="GJ36" s="21">
        <v>2450</v>
      </c>
      <c r="GK36" s="21">
        <v>1690</v>
      </c>
      <c r="GL36" s="21">
        <v>1920</v>
      </c>
      <c r="GM36" s="21">
        <v>270</v>
      </c>
      <c r="GN36" s="31"/>
      <c r="GO36" s="9"/>
      <c r="GP36" s="32">
        <v>16</v>
      </c>
      <c r="GQ36" s="21">
        <v>90</v>
      </c>
      <c r="GR36" s="24">
        <v>14</v>
      </c>
      <c r="GS36" s="21">
        <v>55</v>
      </c>
      <c r="GT36" s="24">
        <v>14</v>
      </c>
      <c r="GU36" s="21">
        <v>55</v>
      </c>
      <c r="GV36" s="24">
        <v>14</v>
      </c>
      <c r="GW36" s="21">
        <v>55</v>
      </c>
      <c r="GX36" s="24">
        <v>9</v>
      </c>
      <c r="GY36" s="21">
        <v>18</v>
      </c>
      <c r="GZ36" s="24">
        <v>9</v>
      </c>
      <c r="HA36" s="21">
        <v>18</v>
      </c>
      <c r="HB36" s="24"/>
      <c r="HC36" s="21"/>
      <c r="HD36" s="6"/>
      <c r="HE36" s="21"/>
      <c r="HF36" s="21"/>
      <c r="HG36" s="21"/>
      <c r="HH36" s="21"/>
      <c r="HI36" s="21"/>
      <c r="HJ36" s="21"/>
      <c r="HK36" s="21"/>
      <c r="HL36" s="21"/>
      <c r="HM36" s="21"/>
      <c r="HN36" s="21"/>
      <c r="HO36" s="21"/>
      <c r="HP36" s="21"/>
      <c r="HQ36" s="21"/>
      <c r="HR36" s="21"/>
      <c r="HS36" s="21"/>
      <c r="HT36" s="6"/>
      <c r="HU36" s="99">
        <f t="shared" si="10"/>
        <v>2</v>
      </c>
    </row>
    <row r="37" spans="1:231" ht="15.75" customHeight="1" x14ac:dyDescent="0.3">
      <c r="A37" s="3">
        <v>30</v>
      </c>
      <c r="B37" s="21" t="s">
        <v>525</v>
      </c>
      <c r="C37" s="21">
        <v>1</v>
      </c>
      <c r="D37" s="22">
        <v>41232</v>
      </c>
      <c r="E37" s="22">
        <v>41234</v>
      </c>
      <c r="F37" s="21">
        <f t="shared" si="75"/>
        <v>2</v>
      </c>
      <c r="G37" s="21" t="s">
        <v>410</v>
      </c>
      <c r="H37" s="21"/>
      <c r="I37" s="23">
        <v>20499</v>
      </c>
      <c r="J37" s="21">
        <v>56</v>
      </c>
      <c r="K37" s="21"/>
      <c r="L37" s="21"/>
      <c r="M37" s="21" t="s">
        <v>336</v>
      </c>
      <c r="N37" s="21">
        <v>41</v>
      </c>
      <c r="O37" s="21">
        <v>26.6</v>
      </c>
      <c r="P37" s="21">
        <v>15</v>
      </c>
      <c r="Q37" s="21" t="s">
        <v>526</v>
      </c>
      <c r="R37" s="21">
        <v>1</v>
      </c>
      <c r="S37" s="21">
        <v>18</v>
      </c>
      <c r="T37" s="21" t="s">
        <v>272</v>
      </c>
      <c r="U37" s="21">
        <v>1</v>
      </c>
      <c r="V37" s="21">
        <v>7</v>
      </c>
      <c r="W37" s="21">
        <v>7</v>
      </c>
      <c r="X37" s="21">
        <v>7</v>
      </c>
      <c r="Y37" s="6"/>
      <c r="Z37" s="24" t="s">
        <v>462</v>
      </c>
      <c r="AA37" s="21" t="s">
        <v>497</v>
      </c>
      <c r="AB37" s="25"/>
      <c r="AC37" s="25"/>
      <c r="AD37" s="21" t="s">
        <v>246</v>
      </c>
      <c r="AE37" s="21" t="s">
        <v>247</v>
      </c>
      <c r="AF37" s="21" t="s">
        <v>246</v>
      </c>
      <c r="AG37" s="21" t="s">
        <v>248</v>
      </c>
      <c r="AH37" s="21" t="s">
        <v>246</v>
      </c>
      <c r="AI37" s="21" t="s">
        <v>246</v>
      </c>
      <c r="AJ37" s="21" t="s">
        <v>246</v>
      </c>
      <c r="AK37" s="21" t="s">
        <v>246</v>
      </c>
      <c r="AL37" s="21">
        <v>3.6</v>
      </c>
      <c r="AM37" s="6"/>
      <c r="AN37" s="26" t="s">
        <v>250</v>
      </c>
      <c r="AO37" s="26" t="s">
        <v>251</v>
      </c>
      <c r="AP37" s="26"/>
      <c r="AQ37" s="26" t="s">
        <v>1902</v>
      </c>
      <c r="AR37" s="26" t="s">
        <v>1905</v>
      </c>
      <c r="AS37" s="27">
        <v>2.8</v>
      </c>
      <c r="AT37" s="21">
        <v>3.6</v>
      </c>
      <c r="AU37" s="21">
        <v>10.57</v>
      </c>
      <c r="AV37" s="39">
        <v>18.04</v>
      </c>
      <c r="AW37" s="21">
        <v>14.1</v>
      </c>
      <c r="AX37" s="21">
        <v>6.08</v>
      </c>
      <c r="AY37" s="21">
        <v>5.27</v>
      </c>
      <c r="AZ37" s="21">
        <v>3.8</v>
      </c>
      <c r="BA37" s="21">
        <v>2.31</v>
      </c>
      <c r="BB37" s="28">
        <f t="shared" ref="BB37:BD37" si="109">((AT37/AS37)*100)-100</f>
        <v>28.571428571428584</v>
      </c>
      <c r="BC37" s="28">
        <f t="shared" si="109"/>
        <v>193.61111111111114</v>
      </c>
      <c r="BD37" s="28">
        <f t="shared" si="109"/>
        <v>70.671712393566679</v>
      </c>
      <c r="BE37" s="28">
        <f t="shared" si="77"/>
        <v>277.50000000000006</v>
      </c>
      <c r="BF37" s="28">
        <f t="shared" si="78"/>
        <v>544.28571428571433</v>
      </c>
      <c r="BG37" s="28">
        <f t="shared" si="79"/>
        <v>401.11111111111109</v>
      </c>
      <c r="BH37" s="3">
        <f t="shared" ref="BH37:BJ37" si="110">AT37-AS37</f>
        <v>0.80000000000000027</v>
      </c>
      <c r="BI37" s="3">
        <f t="shared" si="110"/>
        <v>6.9700000000000006</v>
      </c>
      <c r="BJ37" s="3">
        <f t="shared" si="110"/>
        <v>7.4699999999999989</v>
      </c>
      <c r="BK37" s="3">
        <f t="shared" si="81"/>
        <v>7.7700000000000005</v>
      </c>
      <c r="BL37" s="3">
        <f t="shared" si="82"/>
        <v>15.239999999999998</v>
      </c>
      <c r="BM37" s="3">
        <f t="shared" si="83"/>
        <v>14.44</v>
      </c>
      <c r="BN37" s="24"/>
      <c r="BO37" s="21">
        <v>428.7</v>
      </c>
      <c r="BP37" s="21">
        <v>550</v>
      </c>
      <c r="BQ37" s="21">
        <v>410</v>
      </c>
      <c r="BR37" s="21">
        <v>214.8</v>
      </c>
      <c r="BS37" s="21">
        <v>122</v>
      </c>
      <c r="BT37" s="21">
        <v>91.3</v>
      </c>
      <c r="BU37" s="24">
        <v>36</v>
      </c>
      <c r="BV37" s="21">
        <v>37.1</v>
      </c>
      <c r="BW37" s="21">
        <v>37.9</v>
      </c>
      <c r="BX37" s="21">
        <v>38.1</v>
      </c>
      <c r="BY37" s="21">
        <v>39.1</v>
      </c>
      <c r="BZ37" s="21">
        <v>41.1</v>
      </c>
      <c r="CA37" s="21">
        <v>37.5</v>
      </c>
      <c r="CB37" s="21">
        <v>36.9</v>
      </c>
      <c r="CC37" s="21">
        <v>36.6</v>
      </c>
      <c r="CD37" s="6"/>
      <c r="CE37" s="24" t="s">
        <v>527</v>
      </c>
      <c r="CF37" s="21"/>
      <c r="CG37" s="21"/>
      <c r="CH37" s="21"/>
      <c r="CI37" s="21" t="s">
        <v>528</v>
      </c>
      <c r="CJ37" s="21"/>
      <c r="CK37" s="21"/>
      <c r="CL37" s="24" t="s">
        <v>529</v>
      </c>
      <c r="CM37" s="21"/>
      <c r="CN37" s="21"/>
      <c r="CO37" s="21"/>
      <c r="CP37" s="21" t="s">
        <v>303</v>
      </c>
      <c r="CQ37" s="21"/>
      <c r="CR37" s="21"/>
      <c r="CS37" s="24">
        <v>2</v>
      </c>
      <c r="CT37" s="21"/>
      <c r="CU37" s="21"/>
      <c r="CV37" s="21"/>
      <c r="CW37" s="21">
        <v>2</v>
      </c>
      <c r="CX37" s="21"/>
      <c r="CY37" s="21"/>
      <c r="CZ37" s="24" t="s">
        <v>284</v>
      </c>
      <c r="DA37" s="21"/>
      <c r="DB37" s="21"/>
      <c r="DC37" s="21"/>
      <c r="DD37" s="21" t="s">
        <v>266</v>
      </c>
      <c r="DE37" s="21"/>
      <c r="DF37" s="21"/>
      <c r="DG37" s="24" t="s">
        <v>400</v>
      </c>
      <c r="DH37" s="21" t="s">
        <v>530</v>
      </c>
      <c r="DI37" s="21" t="s">
        <v>530</v>
      </c>
      <c r="DJ37" s="21" t="s">
        <v>531</v>
      </c>
      <c r="DK37" s="21" t="s">
        <v>531</v>
      </c>
      <c r="DL37" s="21" t="s">
        <v>531</v>
      </c>
      <c r="DM37" s="21" t="s">
        <v>532</v>
      </c>
      <c r="DN37" s="26">
        <v>9</v>
      </c>
      <c r="DO37" s="6"/>
      <c r="DP37" s="24">
        <v>88.8</v>
      </c>
      <c r="DQ37" s="21">
        <v>132.1</v>
      </c>
      <c r="DR37" s="21">
        <v>100.6</v>
      </c>
      <c r="DS37" s="21">
        <v>88</v>
      </c>
      <c r="DT37" s="21">
        <v>150</v>
      </c>
      <c r="DU37" s="21">
        <v>46.6</v>
      </c>
      <c r="DV37" s="21">
        <v>86.3</v>
      </c>
      <c r="DW37" s="24">
        <v>0.4</v>
      </c>
      <c r="DX37" s="21">
        <v>0.5</v>
      </c>
      <c r="DY37" s="21">
        <v>0.5</v>
      </c>
      <c r="DZ37" s="21">
        <v>0.5</v>
      </c>
      <c r="EA37" s="21">
        <v>0.5</v>
      </c>
      <c r="EB37" s="21">
        <v>0.4</v>
      </c>
      <c r="EC37" s="21">
        <v>0.4</v>
      </c>
      <c r="ED37" s="29">
        <f t="shared" ref="ED37:EJ37" si="111">DP37/DW37</f>
        <v>221.99999999999997</v>
      </c>
      <c r="EE37" s="30">
        <f t="shared" si="111"/>
        <v>264.2</v>
      </c>
      <c r="EF37" s="30">
        <f t="shared" si="111"/>
        <v>201.2</v>
      </c>
      <c r="EG37" s="30">
        <f t="shared" si="111"/>
        <v>176</v>
      </c>
      <c r="EH37" s="30">
        <f t="shared" si="111"/>
        <v>300</v>
      </c>
      <c r="EI37" s="30">
        <f t="shared" si="111"/>
        <v>116.5</v>
      </c>
      <c r="EJ37" s="30">
        <f t="shared" si="111"/>
        <v>215.74999999999997</v>
      </c>
      <c r="EK37" s="24">
        <v>1</v>
      </c>
      <c r="EL37" s="21">
        <v>1</v>
      </c>
      <c r="EM37" s="21">
        <v>1</v>
      </c>
      <c r="EN37" s="21">
        <v>1</v>
      </c>
      <c r="EO37" s="21">
        <v>1</v>
      </c>
      <c r="EP37" s="21">
        <v>1</v>
      </c>
      <c r="EQ37" s="21">
        <v>1</v>
      </c>
      <c r="ER37" s="24">
        <v>320</v>
      </c>
      <c r="ES37" s="21">
        <v>313</v>
      </c>
      <c r="ET37" s="21">
        <v>417</v>
      </c>
      <c r="EU37" s="21">
        <v>437</v>
      </c>
      <c r="EV37" s="21">
        <v>448</v>
      </c>
      <c r="EW37" s="21">
        <v>256</v>
      </c>
      <c r="EX37" s="21">
        <v>214</v>
      </c>
      <c r="EY37" s="24">
        <v>12</v>
      </c>
      <c r="EZ37" s="21">
        <v>12.1</v>
      </c>
      <c r="FA37" s="21">
        <v>15</v>
      </c>
      <c r="FB37" s="21">
        <v>10.3</v>
      </c>
      <c r="FC37" s="21">
        <v>11.1</v>
      </c>
      <c r="FD37" s="21">
        <v>9</v>
      </c>
      <c r="FE37" s="21">
        <v>8.5</v>
      </c>
      <c r="FF37" s="24">
        <v>9</v>
      </c>
      <c r="FG37" s="21">
        <v>3</v>
      </c>
      <c r="FH37" s="21">
        <v>4</v>
      </c>
      <c r="FI37" s="21">
        <v>4</v>
      </c>
      <c r="FJ37" s="21">
        <v>3</v>
      </c>
      <c r="FK37" s="21">
        <v>4</v>
      </c>
      <c r="FL37" s="21">
        <v>6</v>
      </c>
      <c r="FM37" s="24">
        <v>82</v>
      </c>
      <c r="FN37" s="21">
        <v>46</v>
      </c>
      <c r="FO37" s="21">
        <v>65</v>
      </c>
      <c r="FP37" s="21">
        <v>67</v>
      </c>
      <c r="FQ37" s="21">
        <v>98</v>
      </c>
      <c r="FR37" s="21">
        <v>80</v>
      </c>
      <c r="FS37" s="21">
        <v>93</v>
      </c>
      <c r="FT37" s="24" t="s">
        <v>439</v>
      </c>
      <c r="FU37" s="21" t="s">
        <v>533</v>
      </c>
      <c r="FV37" s="21" t="s">
        <v>494</v>
      </c>
      <c r="FW37" s="21" t="s">
        <v>439</v>
      </c>
      <c r="FX37" s="21" t="s">
        <v>295</v>
      </c>
      <c r="FY37" s="21" t="s">
        <v>430</v>
      </c>
      <c r="FZ37" s="21">
        <v>0</v>
      </c>
      <c r="GA37" s="24">
        <v>170</v>
      </c>
      <c r="GB37" s="21">
        <v>169</v>
      </c>
      <c r="GC37" s="21">
        <v>158</v>
      </c>
      <c r="GD37" s="21">
        <v>195</v>
      </c>
      <c r="GE37" s="21">
        <v>210</v>
      </c>
      <c r="GF37" s="21">
        <v>187</v>
      </c>
      <c r="GG37" s="21">
        <v>125</v>
      </c>
      <c r="GH37" s="24">
        <v>2190</v>
      </c>
      <c r="GI37" s="21">
        <v>3350</v>
      </c>
      <c r="GJ37" s="21">
        <v>2760</v>
      </c>
      <c r="GK37" s="21">
        <v>2930</v>
      </c>
      <c r="GL37" s="21">
        <v>2480</v>
      </c>
      <c r="GM37" s="21">
        <v>4760</v>
      </c>
      <c r="GN37" s="31">
        <v>2810</v>
      </c>
      <c r="GO37" s="9"/>
      <c r="GP37" s="32">
        <v>11</v>
      </c>
      <c r="GQ37" s="21">
        <v>45</v>
      </c>
      <c r="GR37" s="24">
        <v>16</v>
      </c>
      <c r="GS37" s="21">
        <v>90</v>
      </c>
      <c r="GT37" s="24">
        <v>16</v>
      </c>
      <c r="GU37" s="21">
        <v>90</v>
      </c>
      <c r="GV37" s="24">
        <v>19</v>
      </c>
      <c r="GW37" s="21">
        <v>90</v>
      </c>
      <c r="GX37" s="24">
        <v>18</v>
      </c>
      <c r="GY37" s="21">
        <v>90</v>
      </c>
      <c r="GZ37" s="24">
        <v>16</v>
      </c>
      <c r="HA37" s="21">
        <v>90</v>
      </c>
      <c r="HB37" s="24">
        <v>11</v>
      </c>
      <c r="HC37" s="21">
        <v>45</v>
      </c>
      <c r="HD37" s="6"/>
      <c r="HE37" s="21"/>
      <c r="HF37" s="21"/>
      <c r="HG37" s="21"/>
      <c r="HH37" s="21"/>
      <c r="HI37" s="21"/>
      <c r="HJ37" s="21"/>
      <c r="HK37" s="21"/>
      <c r="HL37" s="21"/>
      <c r="HM37" s="21"/>
      <c r="HN37" s="21"/>
      <c r="HO37" s="21"/>
      <c r="HP37" s="21"/>
      <c r="HQ37" s="21"/>
      <c r="HR37" s="21"/>
      <c r="HS37" s="21"/>
      <c r="HT37" s="6"/>
      <c r="HU37" s="99">
        <f t="shared" si="10"/>
        <v>-5</v>
      </c>
    </row>
    <row r="38" spans="1:231" ht="15.75" customHeight="1" x14ac:dyDescent="0.3">
      <c r="A38" s="6"/>
      <c r="B38" s="6"/>
      <c r="C38" s="6"/>
      <c r="D38" s="35"/>
      <c r="E38" s="35"/>
      <c r="F38" s="14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BB38" s="36"/>
      <c r="BC38" s="36"/>
      <c r="BD38" s="36"/>
      <c r="BE38" s="36"/>
      <c r="BF38" s="36"/>
      <c r="BG38" s="36"/>
      <c r="BH38" s="14"/>
      <c r="BI38" s="14"/>
      <c r="BJ38" s="14"/>
      <c r="BK38" s="14"/>
      <c r="BL38" s="14"/>
      <c r="BM38" s="14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6"/>
      <c r="CU38" s="6"/>
      <c r="CV38" s="6"/>
      <c r="CW38" s="6"/>
      <c r="CX38" s="6"/>
      <c r="CY38" s="6"/>
      <c r="CZ38" s="6"/>
      <c r="DA38" s="6"/>
      <c r="DB38" s="6"/>
      <c r="DC38" s="6"/>
      <c r="DD38" s="6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6"/>
      <c r="EA38" s="6"/>
      <c r="EB38" s="6"/>
      <c r="EC38" s="14"/>
      <c r="ED38" s="36"/>
      <c r="EE38" s="36"/>
      <c r="EF38" s="36"/>
      <c r="EG38" s="36"/>
      <c r="EH38" s="36"/>
      <c r="EI38" s="36"/>
      <c r="EJ38" s="36"/>
      <c r="EK38" s="6"/>
      <c r="EL38" s="6"/>
      <c r="EM38" s="6"/>
      <c r="EN38" s="6"/>
      <c r="EO38" s="6"/>
      <c r="EP38" s="6"/>
      <c r="EQ38" s="6"/>
      <c r="ER38" s="14"/>
      <c r="ES38" s="6"/>
      <c r="ET38" s="6"/>
      <c r="EU38" s="6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6"/>
      <c r="FT38" s="6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  <c r="GN38" s="6"/>
      <c r="GO38" s="6"/>
      <c r="GP38" s="6"/>
      <c r="GQ38" s="6"/>
      <c r="GR38" s="6"/>
      <c r="GS38" s="6"/>
      <c r="GT38" s="6"/>
      <c r="GU38" s="6"/>
      <c r="GV38" s="6"/>
      <c r="GW38" s="6"/>
      <c r="GX38" s="6"/>
      <c r="GY38" s="6"/>
      <c r="GZ38" s="6"/>
      <c r="HA38" s="6"/>
      <c r="HB38" s="6"/>
      <c r="HC38" s="6"/>
      <c r="HD38" s="6"/>
      <c r="HE38" s="6"/>
      <c r="HF38" s="6"/>
      <c r="HG38" s="6"/>
      <c r="HH38" s="6"/>
      <c r="HI38" s="6"/>
      <c r="HJ38" s="6"/>
      <c r="HK38" s="6"/>
      <c r="HL38" s="6"/>
      <c r="HM38" s="6"/>
      <c r="HN38" s="6"/>
      <c r="HO38" s="6"/>
      <c r="HP38" s="6"/>
      <c r="HQ38" s="6"/>
      <c r="HR38" s="6"/>
      <c r="HS38" s="6"/>
      <c r="HT38" s="6"/>
      <c r="HU38" s="99">
        <f t="shared" si="10"/>
        <v>0</v>
      </c>
      <c r="HV38" s="15"/>
      <c r="HW38" s="15"/>
    </row>
    <row r="39" spans="1:231" ht="15.75" customHeight="1" x14ac:dyDescent="0.3">
      <c r="A39" s="3">
        <v>31</v>
      </c>
      <c r="B39" s="21" t="s">
        <v>525</v>
      </c>
      <c r="C39" s="21">
        <v>2</v>
      </c>
      <c r="D39" s="22">
        <v>41233</v>
      </c>
      <c r="E39" s="22">
        <v>41234</v>
      </c>
      <c r="F39" s="21">
        <f t="shared" ref="F39:F48" si="112">E39-D39</f>
        <v>1</v>
      </c>
      <c r="G39" s="21" t="s">
        <v>240</v>
      </c>
      <c r="H39" s="21"/>
      <c r="I39" s="23">
        <v>31734</v>
      </c>
      <c r="J39" s="21">
        <v>26</v>
      </c>
      <c r="K39" s="21"/>
      <c r="L39" s="21"/>
      <c r="M39" s="21" t="s">
        <v>534</v>
      </c>
      <c r="N39" s="21">
        <v>33</v>
      </c>
      <c r="O39" s="21">
        <v>14</v>
      </c>
      <c r="P39" s="21">
        <v>9</v>
      </c>
      <c r="Q39" s="21" t="s">
        <v>535</v>
      </c>
      <c r="R39" s="21">
        <v>1</v>
      </c>
      <c r="S39" s="21">
        <v>14</v>
      </c>
      <c r="T39" s="21" t="s">
        <v>272</v>
      </c>
      <c r="U39" s="21">
        <v>1</v>
      </c>
      <c r="V39" s="21">
        <v>0</v>
      </c>
      <c r="W39" s="21">
        <v>0</v>
      </c>
      <c r="X39" s="21">
        <v>0</v>
      </c>
      <c r="Y39" s="6"/>
      <c r="Z39" s="24" t="s">
        <v>462</v>
      </c>
      <c r="AA39" s="21" t="s">
        <v>497</v>
      </c>
      <c r="AB39" s="25"/>
      <c r="AC39" s="25"/>
      <c r="AD39" s="21" t="s">
        <v>249</v>
      </c>
      <c r="AE39" s="21"/>
      <c r="AF39" s="21" t="s">
        <v>249</v>
      </c>
      <c r="AG39" s="21"/>
      <c r="AH39" s="21" t="s">
        <v>246</v>
      </c>
      <c r="AI39" s="21" t="s">
        <v>249</v>
      </c>
      <c r="AJ39" s="21" t="s">
        <v>249</v>
      </c>
      <c r="AK39" s="21" t="s">
        <v>246</v>
      </c>
      <c r="AL39" s="21">
        <v>5.17</v>
      </c>
      <c r="AM39" s="6"/>
      <c r="AN39" s="26" t="s">
        <v>250</v>
      </c>
      <c r="AO39" s="26" t="s">
        <v>274</v>
      </c>
      <c r="AP39" s="26"/>
      <c r="AQ39" s="26" t="s">
        <v>1906</v>
      </c>
      <c r="AR39" s="26" t="s">
        <v>1915</v>
      </c>
      <c r="AS39" s="27">
        <v>5.17</v>
      </c>
      <c r="AT39" s="21">
        <v>2.97</v>
      </c>
      <c r="AU39" s="21">
        <v>2</v>
      </c>
      <c r="AV39" s="21">
        <v>1.23</v>
      </c>
      <c r="AW39" s="21">
        <v>0.76</v>
      </c>
      <c r="AX39" s="21">
        <v>0.33</v>
      </c>
      <c r="AY39" s="21">
        <v>0.17</v>
      </c>
      <c r="AZ39" s="21">
        <v>0.12</v>
      </c>
      <c r="BA39" s="21">
        <v>0.11</v>
      </c>
      <c r="BB39" s="28">
        <f t="shared" ref="BB39:BD39" si="113">((AT39/AS39)*100)-100</f>
        <v>-42.553191489361694</v>
      </c>
      <c r="BC39" s="28">
        <f t="shared" si="113"/>
        <v>-32.659932659932664</v>
      </c>
      <c r="BD39" s="28">
        <f t="shared" si="113"/>
        <v>-38.5</v>
      </c>
      <c r="BE39" s="28">
        <f t="shared" ref="BE39:BE48" si="114">((AU39/AS39)*100)-100</f>
        <v>-61.315280464216634</v>
      </c>
      <c r="BF39" s="28">
        <f t="shared" ref="BF39:BF48" si="115">((AV39/AS39)*100)-100</f>
        <v>-76.208897485493225</v>
      </c>
      <c r="BG39" s="28">
        <f t="shared" ref="BG39:BG48" si="116">((AV39/AT39)*100)-100</f>
        <v>-58.585858585858588</v>
      </c>
      <c r="BH39" s="3">
        <f t="shared" ref="BH39:BJ39" si="117">AT39-AS39</f>
        <v>-2.1999999999999997</v>
      </c>
      <c r="BI39" s="3">
        <f t="shared" si="117"/>
        <v>-0.9700000000000002</v>
      </c>
      <c r="BJ39" s="3">
        <f t="shared" si="117"/>
        <v>-0.77</v>
      </c>
      <c r="BK39" s="3">
        <f t="shared" ref="BK39:BK48" si="118">AU39-AS39</f>
        <v>-3.17</v>
      </c>
      <c r="BL39" s="3">
        <f t="shared" ref="BL39:BL48" si="119">AV39-AS39</f>
        <v>-3.94</v>
      </c>
      <c r="BM39" s="3">
        <f t="shared" ref="BM39:BM48" si="120">AV39-AT39</f>
        <v>-1.7400000000000002</v>
      </c>
      <c r="BN39" s="24"/>
      <c r="BO39" s="21">
        <v>243.2</v>
      </c>
      <c r="BP39" s="21">
        <v>188</v>
      </c>
      <c r="BQ39" s="21">
        <v>145</v>
      </c>
      <c r="BR39" s="21">
        <v>83.8</v>
      </c>
      <c r="BS39" s="21">
        <v>60.7</v>
      </c>
      <c r="BT39" s="21">
        <v>61.6</v>
      </c>
      <c r="BU39" s="24">
        <v>36.6</v>
      </c>
      <c r="BV39" s="21">
        <v>36.5</v>
      </c>
      <c r="BW39" s="21">
        <v>37</v>
      </c>
      <c r="BX39" s="21">
        <v>36.5</v>
      </c>
      <c r="BY39" s="21">
        <v>36</v>
      </c>
      <c r="BZ39" s="21"/>
      <c r="CA39" s="21">
        <v>36.6</v>
      </c>
      <c r="CB39" s="21">
        <v>36</v>
      </c>
      <c r="CC39" s="21">
        <v>36</v>
      </c>
      <c r="CD39" s="6"/>
      <c r="CE39" s="24" t="s">
        <v>536</v>
      </c>
      <c r="CF39" s="21"/>
      <c r="CG39" s="21"/>
      <c r="CH39" s="21"/>
      <c r="CI39" s="21"/>
      <c r="CJ39" s="21"/>
      <c r="CK39" s="21"/>
      <c r="CL39" s="24" t="s">
        <v>537</v>
      </c>
      <c r="CM39" s="21"/>
      <c r="CN39" s="21"/>
      <c r="CO39" s="21"/>
      <c r="CP39" s="21"/>
      <c r="CQ39" s="21"/>
      <c r="CR39" s="21"/>
      <c r="CS39" s="24">
        <v>2</v>
      </c>
      <c r="CT39" s="21"/>
      <c r="CU39" s="21"/>
      <c r="CV39" s="21"/>
      <c r="CW39" s="21"/>
      <c r="CX39" s="21"/>
      <c r="CY39" s="21"/>
      <c r="CZ39" s="24" t="s">
        <v>538</v>
      </c>
      <c r="DA39" s="21"/>
      <c r="DB39" s="21"/>
      <c r="DC39" s="21"/>
      <c r="DD39" s="21"/>
      <c r="DE39" s="21"/>
      <c r="DF39" s="21"/>
      <c r="DG39" s="24" t="s">
        <v>400</v>
      </c>
      <c r="DH39" s="21" t="s">
        <v>538</v>
      </c>
      <c r="DI39" s="21" t="s">
        <v>539</v>
      </c>
      <c r="DJ39" s="21" t="s">
        <v>538</v>
      </c>
      <c r="DK39" s="21" t="s">
        <v>538</v>
      </c>
      <c r="DL39" s="21" t="s">
        <v>540</v>
      </c>
      <c r="DM39" s="21" t="s">
        <v>540</v>
      </c>
      <c r="DN39" s="26">
        <v>8</v>
      </c>
      <c r="DO39" s="6"/>
      <c r="DP39" s="24">
        <v>152</v>
      </c>
      <c r="DQ39" s="21">
        <v>45.2</v>
      </c>
      <c r="DR39" s="21">
        <v>107.3</v>
      </c>
      <c r="DS39" s="21">
        <v>41.9</v>
      </c>
      <c r="DT39" s="21">
        <v>42.2</v>
      </c>
      <c r="DU39" s="21">
        <v>41.5</v>
      </c>
      <c r="DV39" s="21">
        <v>40</v>
      </c>
      <c r="DW39" s="24">
        <v>0.4</v>
      </c>
      <c r="DX39" s="21">
        <v>0.7</v>
      </c>
      <c r="DY39" s="21">
        <v>0.7</v>
      </c>
      <c r="DZ39" s="21">
        <v>0.5</v>
      </c>
      <c r="EA39" s="21">
        <v>0.5</v>
      </c>
      <c r="EB39" s="21">
        <v>0.4</v>
      </c>
      <c r="EC39" s="21">
        <v>0.4</v>
      </c>
      <c r="ED39" s="29">
        <f t="shared" ref="ED39:EJ39" si="121">DP39/DW39</f>
        <v>380</v>
      </c>
      <c r="EE39" s="30">
        <f t="shared" si="121"/>
        <v>64.571428571428584</v>
      </c>
      <c r="EF39" s="30">
        <f t="shared" si="121"/>
        <v>153.28571428571428</v>
      </c>
      <c r="EG39" s="30">
        <f t="shared" si="121"/>
        <v>83.8</v>
      </c>
      <c r="EH39" s="30">
        <f t="shared" si="121"/>
        <v>84.4</v>
      </c>
      <c r="EI39" s="30">
        <f t="shared" si="121"/>
        <v>103.75</v>
      </c>
      <c r="EJ39" s="30">
        <f t="shared" si="121"/>
        <v>100</v>
      </c>
      <c r="EK39" s="24">
        <v>1</v>
      </c>
      <c r="EL39" s="21">
        <v>1</v>
      </c>
      <c r="EM39" s="21">
        <v>1</v>
      </c>
      <c r="EN39" s="21">
        <v>1</v>
      </c>
      <c r="EO39" s="21">
        <v>1</v>
      </c>
      <c r="EP39" s="21">
        <v>1</v>
      </c>
      <c r="EQ39" s="21">
        <v>1</v>
      </c>
      <c r="ER39" s="24">
        <v>121</v>
      </c>
      <c r="ES39" s="21">
        <v>112</v>
      </c>
      <c r="ET39" s="21">
        <v>120</v>
      </c>
      <c r="EU39" s="21">
        <v>149</v>
      </c>
      <c r="EV39" s="21">
        <v>187</v>
      </c>
      <c r="EW39" s="21">
        <v>222</v>
      </c>
      <c r="EX39" s="21">
        <v>281</v>
      </c>
      <c r="EY39" s="24">
        <v>7.2</v>
      </c>
      <c r="EZ39" s="21">
        <v>9</v>
      </c>
      <c r="FA39" s="21">
        <v>8</v>
      </c>
      <c r="FB39" s="21">
        <v>6</v>
      </c>
      <c r="FC39" s="21">
        <v>5.7</v>
      </c>
      <c r="FD39" s="21">
        <v>5</v>
      </c>
      <c r="FE39" s="21">
        <v>6.5</v>
      </c>
      <c r="FF39" s="24">
        <v>15</v>
      </c>
      <c r="FG39" s="21">
        <v>15</v>
      </c>
      <c r="FH39" s="21">
        <v>15</v>
      </c>
      <c r="FI39" s="21">
        <v>15</v>
      </c>
      <c r="FJ39" s="21">
        <v>15</v>
      </c>
      <c r="FK39" s="21">
        <v>15</v>
      </c>
      <c r="FL39" s="21">
        <v>15</v>
      </c>
      <c r="FM39" s="24">
        <v>73</v>
      </c>
      <c r="FN39" s="21">
        <v>106</v>
      </c>
      <c r="FO39" s="21">
        <v>96</v>
      </c>
      <c r="FP39" s="21">
        <v>108</v>
      </c>
      <c r="FQ39" s="21">
        <v>103</v>
      </c>
      <c r="FR39" s="21">
        <v>111</v>
      </c>
      <c r="FS39" s="21">
        <v>105</v>
      </c>
      <c r="FT39" s="24">
        <v>0</v>
      </c>
      <c r="FU39" s="21">
        <v>0</v>
      </c>
      <c r="FV39" s="21">
        <v>0</v>
      </c>
      <c r="FW39" s="21">
        <v>0</v>
      </c>
      <c r="FX39" s="21">
        <v>0</v>
      </c>
      <c r="FY39" s="21">
        <v>0</v>
      </c>
      <c r="FZ39" s="21">
        <v>0</v>
      </c>
      <c r="GA39" s="24">
        <v>118</v>
      </c>
      <c r="GB39" s="21">
        <v>103</v>
      </c>
      <c r="GC39" s="21">
        <v>94</v>
      </c>
      <c r="GD39" s="21">
        <v>75</v>
      </c>
      <c r="GE39" s="21">
        <v>58</v>
      </c>
      <c r="GF39" s="21">
        <v>54</v>
      </c>
      <c r="GG39" s="21">
        <v>51</v>
      </c>
      <c r="GH39" s="24">
        <v>910</v>
      </c>
      <c r="GI39" s="21">
        <v>2710</v>
      </c>
      <c r="GJ39" s="21">
        <v>2470</v>
      </c>
      <c r="GK39" s="21">
        <v>2060</v>
      </c>
      <c r="GL39" s="21">
        <v>2380</v>
      </c>
      <c r="GM39" s="21">
        <v>3250</v>
      </c>
      <c r="GN39" s="31">
        <v>500</v>
      </c>
      <c r="GO39" s="9"/>
      <c r="GP39" s="32">
        <v>9</v>
      </c>
      <c r="GQ39" s="21">
        <v>15</v>
      </c>
      <c r="GR39" s="24">
        <v>8</v>
      </c>
      <c r="GS39" s="21">
        <v>15</v>
      </c>
      <c r="GT39" s="24">
        <v>10</v>
      </c>
      <c r="GU39" s="21">
        <v>45</v>
      </c>
      <c r="GV39" s="24">
        <v>11</v>
      </c>
      <c r="GW39" s="21">
        <v>45</v>
      </c>
      <c r="GX39" s="24">
        <v>11</v>
      </c>
      <c r="GY39" s="21">
        <v>45</v>
      </c>
      <c r="GZ39" s="24">
        <v>7</v>
      </c>
      <c r="HA39" s="21">
        <v>15</v>
      </c>
      <c r="HB39" s="24">
        <v>7</v>
      </c>
      <c r="HC39" s="21">
        <v>15</v>
      </c>
      <c r="HD39" s="6"/>
      <c r="HE39" s="21"/>
      <c r="HF39" s="21"/>
      <c r="HG39" s="21"/>
      <c r="HH39" s="21"/>
      <c r="HI39" s="21"/>
      <c r="HJ39" s="21"/>
      <c r="HK39" s="21"/>
      <c r="HL39" s="21"/>
      <c r="HM39" s="21"/>
      <c r="HN39" s="21"/>
      <c r="HO39" s="21"/>
      <c r="HP39" s="21"/>
      <c r="HQ39" s="21"/>
      <c r="HR39" s="21"/>
      <c r="HS39" s="21"/>
      <c r="HT39" s="6"/>
      <c r="HU39" s="99">
        <f t="shared" si="10"/>
        <v>1</v>
      </c>
    </row>
    <row r="40" spans="1:231" ht="15.75" customHeight="1" x14ac:dyDescent="0.3">
      <c r="A40" s="3">
        <v>32</v>
      </c>
      <c r="B40" s="21" t="s">
        <v>525</v>
      </c>
      <c r="C40" s="21">
        <v>2</v>
      </c>
      <c r="D40" s="22">
        <v>41234</v>
      </c>
      <c r="E40" s="22">
        <v>41235</v>
      </c>
      <c r="F40" s="21">
        <f t="shared" si="112"/>
        <v>1</v>
      </c>
      <c r="G40" s="21"/>
      <c r="H40" s="21"/>
      <c r="I40" s="23">
        <v>7632</v>
      </c>
      <c r="J40" s="21">
        <v>92</v>
      </c>
      <c r="K40" s="21"/>
      <c r="L40" s="21"/>
      <c r="M40" s="21" t="s">
        <v>541</v>
      </c>
      <c r="N40" s="21">
        <v>63</v>
      </c>
      <c r="O40" s="21">
        <v>73</v>
      </c>
      <c r="P40" s="21">
        <v>8</v>
      </c>
      <c r="Q40" s="21" t="s">
        <v>542</v>
      </c>
      <c r="R40" s="21">
        <v>1</v>
      </c>
      <c r="S40" s="21">
        <v>17</v>
      </c>
      <c r="T40" s="21" t="s">
        <v>272</v>
      </c>
      <c r="U40" s="21">
        <v>1</v>
      </c>
      <c r="V40" s="21">
        <v>0</v>
      </c>
      <c r="W40" s="21">
        <v>5</v>
      </c>
      <c r="X40" s="21">
        <v>5</v>
      </c>
      <c r="Y40" s="6"/>
      <c r="Z40" s="24" t="s">
        <v>462</v>
      </c>
      <c r="AA40" s="21" t="s">
        <v>497</v>
      </c>
      <c r="AB40" s="25"/>
      <c r="AC40" s="25"/>
      <c r="AD40" s="21" t="s">
        <v>246</v>
      </c>
      <c r="AE40" s="21" t="s">
        <v>479</v>
      </c>
      <c r="AF40" s="21" t="s">
        <v>249</v>
      </c>
      <c r="AG40" s="21"/>
      <c r="AH40" s="21" t="s">
        <v>249</v>
      </c>
      <c r="AI40" s="21" t="s">
        <v>246</v>
      </c>
      <c r="AJ40" s="21" t="s">
        <v>246</v>
      </c>
      <c r="AK40" s="21" t="s">
        <v>246</v>
      </c>
      <c r="AL40" s="21">
        <v>0.87</v>
      </c>
      <c r="AM40" s="6"/>
      <c r="AN40" s="26" t="s">
        <v>250</v>
      </c>
      <c r="AO40" s="26" t="s">
        <v>274</v>
      </c>
      <c r="AP40" s="26"/>
      <c r="AQ40" s="26" t="s">
        <v>1902</v>
      </c>
      <c r="AR40" s="26" t="s">
        <v>1905</v>
      </c>
      <c r="AS40" s="27">
        <v>0.87</v>
      </c>
      <c r="AT40" s="21">
        <v>1.78</v>
      </c>
      <c r="AU40" s="21">
        <v>2.5099999999999998</v>
      </c>
      <c r="AV40" s="21">
        <v>1</v>
      </c>
      <c r="AW40" s="21">
        <v>0.8</v>
      </c>
      <c r="AX40" s="21">
        <v>0.43</v>
      </c>
      <c r="AY40" s="21">
        <v>0.26</v>
      </c>
      <c r="AZ40" s="21">
        <v>0.19</v>
      </c>
      <c r="BA40" s="21">
        <v>0.1</v>
      </c>
      <c r="BB40" s="28">
        <f t="shared" ref="BB40:BD40" si="122">((AT40/AS40)*100)-100</f>
        <v>104.59770114942529</v>
      </c>
      <c r="BC40" s="28">
        <f t="shared" si="122"/>
        <v>41.011235955056151</v>
      </c>
      <c r="BD40" s="28">
        <f t="shared" si="122"/>
        <v>-60.159362549800797</v>
      </c>
      <c r="BE40" s="28">
        <f t="shared" si="114"/>
        <v>188.50574712643675</v>
      </c>
      <c r="BF40" s="28">
        <f t="shared" si="115"/>
        <v>14.94252873563218</v>
      </c>
      <c r="BG40" s="28">
        <f t="shared" si="116"/>
        <v>-43.82022471910112</v>
      </c>
      <c r="BH40" s="3">
        <f t="shared" ref="BH40:BJ40" si="123">AT40-AS40</f>
        <v>0.91</v>
      </c>
      <c r="BI40" s="3">
        <f t="shared" si="123"/>
        <v>0.72999999999999976</v>
      </c>
      <c r="BJ40" s="3">
        <f t="shared" si="123"/>
        <v>-1.5099999999999998</v>
      </c>
      <c r="BK40" s="3">
        <f t="shared" si="118"/>
        <v>1.6399999999999997</v>
      </c>
      <c r="BL40" s="3">
        <f t="shared" si="119"/>
        <v>0.13</v>
      </c>
      <c r="BM40" s="3">
        <f t="shared" si="120"/>
        <v>-0.78</v>
      </c>
      <c r="BN40" s="24">
        <v>111.8</v>
      </c>
      <c r="BO40" s="21">
        <v>131.1</v>
      </c>
      <c r="BP40" s="21">
        <v>78</v>
      </c>
      <c r="BQ40" s="21">
        <v>37.9</v>
      </c>
      <c r="BR40" s="21">
        <v>19.2</v>
      </c>
      <c r="BS40" s="21">
        <v>18</v>
      </c>
      <c r="BT40" s="21">
        <v>32.6</v>
      </c>
      <c r="BU40" s="24"/>
      <c r="BV40" s="21"/>
      <c r="BW40" s="21"/>
      <c r="BX40" s="21">
        <v>36.5</v>
      </c>
      <c r="BY40" s="21">
        <v>36.6</v>
      </c>
      <c r="BZ40" s="21">
        <v>36.6</v>
      </c>
      <c r="CA40" s="21"/>
      <c r="CB40" s="21"/>
      <c r="CC40" s="21">
        <v>36.5</v>
      </c>
      <c r="CD40" s="6"/>
      <c r="CE40" s="24" t="s">
        <v>543</v>
      </c>
      <c r="CF40" s="21"/>
      <c r="CG40" s="21"/>
      <c r="CH40" s="21"/>
      <c r="CI40" s="21"/>
      <c r="CJ40" s="21"/>
      <c r="CK40" s="21"/>
      <c r="CL40" s="24" t="s">
        <v>280</v>
      </c>
      <c r="CM40" s="21"/>
      <c r="CN40" s="21"/>
      <c r="CO40" s="21"/>
      <c r="CP40" s="21"/>
      <c r="CQ40" s="21"/>
      <c r="CR40" s="21"/>
      <c r="CS40" s="24">
        <v>1</v>
      </c>
      <c r="CT40" s="21"/>
      <c r="CU40" s="21"/>
      <c r="CV40" s="21"/>
      <c r="CW40" s="21"/>
      <c r="CX40" s="21"/>
      <c r="CY40" s="21"/>
      <c r="CZ40" s="24" t="s">
        <v>465</v>
      </c>
      <c r="DA40" s="21"/>
      <c r="DB40" s="21"/>
      <c r="DC40" s="21"/>
      <c r="DD40" s="21"/>
      <c r="DE40" s="21"/>
      <c r="DF40" s="21"/>
      <c r="DG40" s="24" t="s">
        <v>377</v>
      </c>
      <c r="DH40" s="21" t="s">
        <v>377</v>
      </c>
      <c r="DI40" s="21" t="s">
        <v>377</v>
      </c>
      <c r="DJ40" s="21" t="s">
        <v>377</v>
      </c>
      <c r="DK40" s="21" t="s">
        <v>377</v>
      </c>
      <c r="DL40" s="21" t="s">
        <v>544</v>
      </c>
      <c r="DM40" s="21" t="s">
        <v>544</v>
      </c>
      <c r="DN40" s="26">
        <v>8</v>
      </c>
      <c r="DO40" s="6"/>
      <c r="DP40" s="24">
        <v>165.7</v>
      </c>
      <c r="DQ40" s="21">
        <v>117.6</v>
      </c>
      <c r="DR40" s="21">
        <v>111.6</v>
      </c>
      <c r="DS40" s="21">
        <v>113.2</v>
      </c>
      <c r="DT40" s="21">
        <v>89.9</v>
      </c>
      <c r="DU40" s="21">
        <v>139</v>
      </c>
      <c r="DV40" s="21">
        <v>56.8</v>
      </c>
      <c r="DW40" s="24">
        <v>0.4</v>
      </c>
      <c r="DX40" s="21">
        <v>0.4</v>
      </c>
      <c r="DY40" s="21">
        <v>0.4</v>
      </c>
      <c r="DZ40" s="21">
        <v>0.4</v>
      </c>
      <c r="EA40" s="21">
        <v>0.4</v>
      </c>
      <c r="EB40" s="21">
        <v>0.4</v>
      </c>
      <c r="EC40" s="21">
        <v>0.21</v>
      </c>
      <c r="ED40" s="29">
        <f t="shared" ref="ED40:EJ40" si="124">DP40/DW40</f>
        <v>414.24999999999994</v>
      </c>
      <c r="EE40" s="30">
        <f t="shared" si="124"/>
        <v>293.99999999999994</v>
      </c>
      <c r="EF40" s="30">
        <f t="shared" si="124"/>
        <v>278.99999999999994</v>
      </c>
      <c r="EG40" s="30">
        <f t="shared" si="124"/>
        <v>283</v>
      </c>
      <c r="EH40" s="30">
        <f t="shared" si="124"/>
        <v>224.75</v>
      </c>
      <c r="EI40" s="30">
        <f t="shared" si="124"/>
        <v>347.5</v>
      </c>
      <c r="EJ40" s="30">
        <f t="shared" si="124"/>
        <v>270.47619047619048</v>
      </c>
      <c r="EK40" s="24">
        <v>1</v>
      </c>
      <c r="EL40" s="21">
        <v>1</v>
      </c>
      <c r="EM40" s="21">
        <v>1</v>
      </c>
      <c r="EN40" s="21">
        <v>1</v>
      </c>
      <c r="EO40" s="21">
        <v>1</v>
      </c>
      <c r="EP40" s="21">
        <v>1</v>
      </c>
      <c r="EQ40" s="21">
        <v>1</v>
      </c>
      <c r="ER40" s="24">
        <v>112</v>
      </c>
      <c r="ES40" s="21">
        <v>107</v>
      </c>
      <c r="ET40" s="21">
        <v>81</v>
      </c>
      <c r="EU40" s="21">
        <v>74</v>
      </c>
      <c r="EV40" s="21">
        <v>71</v>
      </c>
      <c r="EW40" s="21">
        <v>64</v>
      </c>
      <c r="EX40" s="21">
        <v>55</v>
      </c>
      <c r="EY40" s="24">
        <v>6</v>
      </c>
      <c r="EZ40" s="21">
        <v>6</v>
      </c>
      <c r="FA40" s="21">
        <v>7</v>
      </c>
      <c r="FB40" s="21">
        <v>8</v>
      </c>
      <c r="FC40" s="21">
        <v>9</v>
      </c>
      <c r="FD40" s="21">
        <v>9.9</v>
      </c>
      <c r="FE40" s="21">
        <v>10</v>
      </c>
      <c r="FF40" s="24">
        <v>14</v>
      </c>
      <c r="FG40" s="21">
        <v>14</v>
      </c>
      <c r="FH40" s="21">
        <v>14</v>
      </c>
      <c r="FI40" s="21">
        <v>14</v>
      </c>
      <c r="FJ40" s="21">
        <v>14</v>
      </c>
      <c r="FK40" s="21">
        <v>14</v>
      </c>
      <c r="FL40" s="21">
        <v>14</v>
      </c>
      <c r="FM40" s="24">
        <v>76</v>
      </c>
      <c r="FN40" s="21">
        <v>75</v>
      </c>
      <c r="FO40" s="21">
        <v>80</v>
      </c>
      <c r="FP40" s="21">
        <v>81</v>
      </c>
      <c r="FQ40" s="21">
        <v>75</v>
      </c>
      <c r="FR40" s="21">
        <v>83</v>
      </c>
      <c r="FS40" s="21">
        <v>90</v>
      </c>
      <c r="FT40" s="24" t="s">
        <v>294</v>
      </c>
      <c r="FU40" s="21" t="s">
        <v>295</v>
      </c>
      <c r="FV40" s="21" t="s">
        <v>345</v>
      </c>
      <c r="FW40" s="21" t="s">
        <v>545</v>
      </c>
      <c r="FX40" s="21" t="s">
        <v>394</v>
      </c>
      <c r="FY40" s="21">
        <v>0</v>
      </c>
      <c r="FZ40" s="21">
        <v>0</v>
      </c>
      <c r="GA40" s="24">
        <v>119</v>
      </c>
      <c r="GB40" s="21">
        <v>211</v>
      </c>
      <c r="GC40" s="21">
        <v>216</v>
      </c>
      <c r="GD40" s="21">
        <v>163</v>
      </c>
      <c r="GE40" s="21">
        <v>119</v>
      </c>
      <c r="GF40" s="21">
        <v>93</v>
      </c>
      <c r="GG40" s="21">
        <v>90</v>
      </c>
      <c r="GH40" s="24">
        <v>820</v>
      </c>
      <c r="GI40" s="21">
        <v>2200</v>
      </c>
      <c r="GJ40" s="21">
        <v>3350</v>
      </c>
      <c r="GK40" s="21">
        <v>2750</v>
      </c>
      <c r="GL40" s="21">
        <v>1650</v>
      </c>
      <c r="GM40" s="21">
        <v>1220</v>
      </c>
      <c r="GN40" s="31">
        <v>1220</v>
      </c>
      <c r="GO40" s="9"/>
      <c r="GP40" s="32">
        <v>12</v>
      </c>
      <c r="GQ40" s="40">
        <v>45</v>
      </c>
      <c r="GR40" s="24">
        <v>15</v>
      </c>
      <c r="GS40" s="21">
        <v>80</v>
      </c>
      <c r="GT40" s="24">
        <v>19</v>
      </c>
      <c r="GU40" s="21">
        <v>90</v>
      </c>
      <c r="GV40" s="24">
        <v>15</v>
      </c>
      <c r="GW40" s="21">
        <v>80</v>
      </c>
      <c r="GX40" s="24">
        <v>13</v>
      </c>
      <c r="GY40" s="21">
        <v>55</v>
      </c>
      <c r="GZ40" s="24">
        <v>10</v>
      </c>
      <c r="HA40" s="21">
        <v>45</v>
      </c>
      <c r="HB40" s="24">
        <v>12</v>
      </c>
      <c r="HC40" s="21">
        <v>45</v>
      </c>
      <c r="HD40" s="6"/>
      <c r="HE40" s="21"/>
      <c r="HF40" s="21"/>
      <c r="HG40" s="21"/>
      <c r="HH40" s="21"/>
      <c r="HI40" s="21"/>
      <c r="HJ40" s="21"/>
      <c r="HK40" s="21"/>
      <c r="HL40" s="21"/>
      <c r="HM40" s="21"/>
      <c r="HN40" s="21"/>
      <c r="HO40" s="21"/>
      <c r="HP40" s="21"/>
      <c r="HQ40" s="21"/>
      <c r="HR40" s="21"/>
      <c r="HS40" s="21"/>
      <c r="HT40" s="6"/>
      <c r="HU40" s="99">
        <f t="shared" si="10"/>
        <v>-3</v>
      </c>
    </row>
    <row r="41" spans="1:231" ht="15.75" customHeight="1" x14ac:dyDescent="0.3">
      <c r="A41" s="3">
        <v>33</v>
      </c>
      <c r="B41" s="21" t="s">
        <v>525</v>
      </c>
      <c r="C41" s="21">
        <v>1</v>
      </c>
      <c r="D41" s="22">
        <v>41235</v>
      </c>
      <c r="E41" s="22">
        <v>41235</v>
      </c>
      <c r="F41" s="21">
        <f t="shared" si="112"/>
        <v>0</v>
      </c>
      <c r="G41" s="21" t="s">
        <v>240</v>
      </c>
      <c r="H41" s="21"/>
      <c r="I41" s="23">
        <v>19815</v>
      </c>
      <c r="J41" s="21">
        <v>58</v>
      </c>
      <c r="K41" s="21"/>
      <c r="L41" s="21"/>
      <c r="M41" s="21" t="s">
        <v>546</v>
      </c>
      <c r="N41" s="21">
        <v>90</v>
      </c>
      <c r="O41" s="21">
        <v>96.7</v>
      </c>
      <c r="P41" s="21">
        <v>7</v>
      </c>
      <c r="Q41" s="21" t="s">
        <v>547</v>
      </c>
      <c r="R41" s="21">
        <v>1</v>
      </c>
      <c r="S41" s="21">
        <v>9</v>
      </c>
      <c r="T41" s="21" t="s">
        <v>548</v>
      </c>
      <c r="U41" s="21">
        <v>2</v>
      </c>
      <c r="V41" s="21">
        <v>6</v>
      </c>
      <c r="W41" s="21">
        <v>6</v>
      </c>
      <c r="X41" s="21">
        <v>6</v>
      </c>
      <c r="Y41" s="6"/>
      <c r="Z41" s="24" t="s">
        <v>462</v>
      </c>
      <c r="AA41" s="21" t="s">
        <v>549</v>
      </c>
      <c r="AB41" s="25"/>
      <c r="AC41" s="25"/>
      <c r="AD41" s="21" t="s">
        <v>246</v>
      </c>
      <c r="AE41" s="21" t="s">
        <v>247</v>
      </c>
      <c r="AF41" s="21" t="s">
        <v>246</v>
      </c>
      <c r="AG41" s="21" t="s">
        <v>248</v>
      </c>
      <c r="AH41" s="21" t="s">
        <v>246</v>
      </c>
      <c r="AI41" s="21" t="s">
        <v>246</v>
      </c>
      <c r="AJ41" s="21" t="s">
        <v>246</v>
      </c>
      <c r="AK41" s="21" t="s">
        <v>246</v>
      </c>
      <c r="AL41" s="21">
        <v>8.86</v>
      </c>
      <c r="AM41" s="6"/>
      <c r="AN41" s="26" t="s">
        <v>250</v>
      </c>
      <c r="AO41" s="26" t="s">
        <v>274</v>
      </c>
      <c r="AP41" s="26"/>
      <c r="AQ41" s="26" t="s">
        <v>1902</v>
      </c>
      <c r="AR41" s="26" t="s">
        <v>1905</v>
      </c>
      <c r="AS41" s="27">
        <v>7.86</v>
      </c>
      <c r="AT41" s="21">
        <v>9.06</v>
      </c>
      <c r="AU41" s="21">
        <v>12.8</v>
      </c>
      <c r="AV41" s="21">
        <v>8</v>
      </c>
      <c r="AW41" s="21">
        <v>5.07</v>
      </c>
      <c r="AX41" s="21">
        <v>2.7</v>
      </c>
      <c r="AY41" s="21">
        <v>1.69</v>
      </c>
      <c r="AZ41" s="21">
        <v>1.21</v>
      </c>
      <c r="BA41" s="21">
        <v>0.43</v>
      </c>
      <c r="BB41" s="28">
        <f t="shared" ref="BB41:BD41" si="125">((AT41/AS41)*100)-100</f>
        <v>15.267175572519093</v>
      </c>
      <c r="BC41" s="28">
        <f t="shared" si="125"/>
        <v>41.280353200883013</v>
      </c>
      <c r="BD41" s="28">
        <f t="shared" si="125"/>
        <v>-37.5</v>
      </c>
      <c r="BE41" s="28">
        <f t="shared" si="114"/>
        <v>62.849872773536902</v>
      </c>
      <c r="BF41" s="28">
        <f t="shared" si="115"/>
        <v>1.7811704834605564</v>
      </c>
      <c r="BG41" s="28">
        <f t="shared" si="116"/>
        <v>-11.699779249448127</v>
      </c>
      <c r="BH41" s="3">
        <f t="shared" ref="BH41:BJ41" si="126">AT41-AS41</f>
        <v>1.2000000000000002</v>
      </c>
      <c r="BI41" s="3">
        <f t="shared" si="126"/>
        <v>3.74</v>
      </c>
      <c r="BJ41" s="3">
        <f t="shared" si="126"/>
        <v>-4.8000000000000007</v>
      </c>
      <c r="BK41" s="3">
        <f t="shared" si="118"/>
        <v>4.9400000000000004</v>
      </c>
      <c r="BL41" s="3">
        <f t="shared" si="119"/>
        <v>0.13999999999999968</v>
      </c>
      <c r="BM41" s="3">
        <f t="shared" si="120"/>
        <v>-1.0600000000000005</v>
      </c>
      <c r="BN41" s="24"/>
      <c r="BO41" s="21">
        <v>235.5</v>
      </c>
      <c r="BP41" s="21">
        <v>156.4</v>
      </c>
      <c r="BQ41" s="21">
        <v>97.7</v>
      </c>
      <c r="BR41" s="21">
        <v>66</v>
      </c>
      <c r="BS41" s="21">
        <v>57.3</v>
      </c>
      <c r="BT41" s="21">
        <v>77</v>
      </c>
      <c r="BU41" s="24">
        <v>35</v>
      </c>
      <c r="BV41" s="21">
        <v>36</v>
      </c>
      <c r="BW41" s="21">
        <v>36</v>
      </c>
      <c r="BX41" s="21">
        <v>36</v>
      </c>
      <c r="BY41" s="21">
        <v>37</v>
      </c>
      <c r="BZ41" s="21">
        <v>38</v>
      </c>
      <c r="CA41" s="21">
        <v>39.1</v>
      </c>
      <c r="CB41" s="21">
        <v>36</v>
      </c>
      <c r="CC41" s="21">
        <v>36.5</v>
      </c>
      <c r="CD41" s="6"/>
      <c r="CE41" s="24" t="s">
        <v>550</v>
      </c>
      <c r="CF41" s="21"/>
      <c r="CG41" s="21"/>
      <c r="CH41" s="21"/>
      <c r="CI41" s="21" t="s">
        <v>551</v>
      </c>
      <c r="CJ41" s="21" t="s">
        <v>552</v>
      </c>
      <c r="CK41" s="21"/>
      <c r="CL41" s="24" t="s">
        <v>553</v>
      </c>
      <c r="CM41" s="21"/>
      <c r="CN41" s="21"/>
      <c r="CO41" s="21" t="s">
        <v>554</v>
      </c>
      <c r="CP41" s="21" t="s">
        <v>555</v>
      </c>
      <c r="CQ41" s="21"/>
      <c r="CR41" s="21"/>
      <c r="CS41" s="24">
        <v>1</v>
      </c>
      <c r="CT41" s="21"/>
      <c r="CU41" s="21"/>
      <c r="CV41" s="21">
        <v>3</v>
      </c>
      <c r="CW41" s="21">
        <v>4</v>
      </c>
      <c r="CX41" s="21"/>
      <c r="CY41" s="21"/>
      <c r="CZ41" s="24" t="s">
        <v>556</v>
      </c>
      <c r="DA41" s="21"/>
      <c r="DB41" s="21"/>
      <c r="DC41" s="21" t="s">
        <v>266</v>
      </c>
      <c r="DD41" s="21" t="s">
        <v>557</v>
      </c>
      <c r="DE41" s="21"/>
      <c r="DF41" s="21"/>
      <c r="DG41" s="24" t="s">
        <v>418</v>
      </c>
      <c r="DH41" s="21" t="s">
        <v>558</v>
      </c>
      <c r="DI41" s="21" t="s">
        <v>418</v>
      </c>
      <c r="DJ41" s="21" t="s">
        <v>418</v>
      </c>
      <c r="DK41" s="21" t="s">
        <v>557</v>
      </c>
      <c r="DL41" s="21" t="s">
        <v>557</v>
      </c>
      <c r="DM41" s="21" t="s">
        <v>557</v>
      </c>
      <c r="DN41" s="26">
        <v>8</v>
      </c>
      <c r="DO41" s="41"/>
      <c r="DP41" s="24">
        <v>173.7</v>
      </c>
      <c r="DQ41" s="21">
        <v>194.9</v>
      </c>
      <c r="DR41" s="21">
        <v>108.5</v>
      </c>
      <c r="DS41" s="21">
        <v>116.6</v>
      </c>
      <c r="DT41" s="21">
        <v>104.2</v>
      </c>
      <c r="DU41" s="21">
        <v>118.8</v>
      </c>
      <c r="DV41" s="21">
        <v>130</v>
      </c>
      <c r="DW41" s="24">
        <v>0.4</v>
      </c>
      <c r="DX41" s="21">
        <v>0.4</v>
      </c>
      <c r="DY41" s="21">
        <v>0.3</v>
      </c>
      <c r="DZ41" s="21">
        <v>0.3</v>
      </c>
      <c r="EA41" s="21">
        <v>0.3</v>
      </c>
      <c r="EB41" s="21">
        <v>0.3</v>
      </c>
      <c r="EC41" s="21">
        <v>0.3</v>
      </c>
      <c r="ED41" s="29">
        <f t="shared" ref="ED41:EJ41" si="127">DP41/DW41</f>
        <v>434.24999999999994</v>
      </c>
      <c r="EE41" s="30">
        <f t="shared" si="127"/>
        <v>487.25</v>
      </c>
      <c r="EF41" s="30">
        <f t="shared" si="127"/>
        <v>361.66666666666669</v>
      </c>
      <c r="EG41" s="30">
        <f t="shared" si="127"/>
        <v>388.66666666666669</v>
      </c>
      <c r="EH41" s="30">
        <f t="shared" si="127"/>
        <v>347.33333333333337</v>
      </c>
      <c r="EI41" s="30">
        <f t="shared" si="127"/>
        <v>396</v>
      </c>
      <c r="EJ41" s="30">
        <f t="shared" si="127"/>
        <v>433.33333333333337</v>
      </c>
      <c r="EK41" s="24">
        <v>1</v>
      </c>
      <c r="EL41" s="21">
        <v>1</v>
      </c>
      <c r="EM41" s="21">
        <v>1</v>
      </c>
      <c r="EN41" s="21">
        <v>1</v>
      </c>
      <c r="EO41" s="21">
        <v>1</v>
      </c>
      <c r="EP41" s="21">
        <v>1</v>
      </c>
      <c r="EQ41" s="21">
        <v>1</v>
      </c>
      <c r="ER41" s="24">
        <v>166</v>
      </c>
      <c r="ES41" s="21">
        <v>144</v>
      </c>
      <c r="ET41" s="21">
        <v>248</v>
      </c>
      <c r="EU41" s="21">
        <v>147</v>
      </c>
      <c r="EV41" s="21">
        <v>162</v>
      </c>
      <c r="EW41" s="21">
        <v>154</v>
      </c>
      <c r="EX41" s="21">
        <v>177</v>
      </c>
      <c r="EY41" s="24">
        <v>161</v>
      </c>
      <c r="EZ41" s="21">
        <v>165</v>
      </c>
      <c r="FA41" s="21">
        <v>118</v>
      </c>
      <c r="FB41" s="21">
        <v>82.4</v>
      </c>
      <c r="FC41" s="21">
        <v>64.7</v>
      </c>
      <c r="FD41" s="21">
        <v>54.2</v>
      </c>
      <c r="FE41" s="21">
        <v>43.3</v>
      </c>
      <c r="FF41" s="24">
        <v>3</v>
      </c>
      <c r="FG41" s="21">
        <v>3</v>
      </c>
      <c r="FH41" s="21">
        <v>3</v>
      </c>
      <c r="FI41" s="21">
        <v>3</v>
      </c>
      <c r="FJ41" s="21">
        <v>3</v>
      </c>
      <c r="FK41" s="21">
        <v>11</v>
      </c>
      <c r="FL41" s="21">
        <v>11</v>
      </c>
      <c r="FM41" s="24">
        <v>66</v>
      </c>
      <c r="FN41" s="21">
        <v>72</v>
      </c>
      <c r="FO41" s="21">
        <v>76</v>
      </c>
      <c r="FP41" s="21">
        <v>66</v>
      </c>
      <c r="FQ41" s="21">
        <v>87</v>
      </c>
      <c r="FR41" s="21">
        <v>76</v>
      </c>
      <c r="FS41" s="21">
        <v>70</v>
      </c>
      <c r="FT41" s="24" t="s">
        <v>559</v>
      </c>
      <c r="FU41" s="21" t="s">
        <v>560</v>
      </c>
      <c r="FV41" s="21" t="s">
        <v>310</v>
      </c>
      <c r="FW41" s="21" t="s">
        <v>494</v>
      </c>
      <c r="FX41" s="21" t="s">
        <v>494</v>
      </c>
      <c r="FY41" s="21" t="s">
        <v>334</v>
      </c>
      <c r="FZ41" s="21">
        <v>0</v>
      </c>
      <c r="GA41" s="24">
        <v>352</v>
      </c>
      <c r="GB41" s="21">
        <v>371</v>
      </c>
      <c r="GC41" s="21">
        <v>241</v>
      </c>
      <c r="GD41" s="21">
        <v>238</v>
      </c>
      <c r="GE41" s="21">
        <v>205</v>
      </c>
      <c r="GF41" s="21">
        <v>141</v>
      </c>
      <c r="GG41" s="21">
        <v>124</v>
      </c>
      <c r="GH41" s="24">
        <v>1880</v>
      </c>
      <c r="GI41" s="21">
        <v>3540</v>
      </c>
      <c r="GJ41" s="21">
        <v>4390</v>
      </c>
      <c r="GK41" s="21">
        <v>4340</v>
      </c>
      <c r="GL41" s="21">
        <v>4430</v>
      </c>
      <c r="GM41" s="21">
        <v>2300</v>
      </c>
      <c r="GN41" s="31">
        <v>2140</v>
      </c>
      <c r="GO41" s="9"/>
      <c r="GP41" s="32">
        <v>14</v>
      </c>
      <c r="GQ41" s="21">
        <v>55</v>
      </c>
      <c r="GR41" s="24">
        <v>17</v>
      </c>
      <c r="GS41" s="21">
        <v>90</v>
      </c>
      <c r="GT41" s="24">
        <v>17</v>
      </c>
      <c r="GU41" s="21">
        <v>90</v>
      </c>
      <c r="GV41" s="24">
        <v>18</v>
      </c>
      <c r="GW41" s="21">
        <v>90</v>
      </c>
      <c r="GX41" s="24">
        <v>17</v>
      </c>
      <c r="GY41" s="21">
        <v>90</v>
      </c>
      <c r="GZ41" s="24">
        <v>13</v>
      </c>
      <c r="HA41" s="21">
        <v>55</v>
      </c>
      <c r="HB41" s="24">
        <v>10</v>
      </c>
      <c r="HC41" s="21">
        <v>45</v>
      </c>
      <c r="HD41" s="6"/>
      <c r="HE41" s="21"/>
      <c r="HF41" s="21"/>
      <c r="HG41" s="21"/>
      <c r="HH41" s="21"/>
      <c r="HI41" s="21"/>
      <c r="HJ41" s="21"/>
      <c r="HK41" s="21"/>
      <c r="HL41" s="21"/>
      <c r="HM41" s="21"/>
      <c r="HN41" s="21"/>
      <c r="HO41" s="21"/>
      <c r="HP41" s="21"/>
      <c r="HQ41" s="21"/>
      <c r="HR41" s="21"/>
      <c r="HS41" s="21"/>
      <c r="HT41" s="6"/>
      <c r="HU41" s="99">
        <f t="shared" si="10"/>
        <v>-3</v>
      </c>
    </row>
    <row r="42" spans="1:231" ht="15.75" customHeight="1" x14ac:dyDescent="0.3">
      <c r="A42" s="3">
        <v>34</v>
      </c>
      <c r="B42" s="42" t="s">
        <v>525</v>
      </c>
      <c r="C42" s="42">
        <v>2</v>
      </c>
      <c r="D42" s="43">
        <v>41241</v>
      </c>
      <c r="E42" s="43">
        <v>41241</v>
      </c>
      <c r="F42" s="21">
        <f t="shared" si="112"/>
        <v>0</v>
      </c>
      <c r="G42" s="42"/>
      <c r="H42" s="42" t="s">
        <v>561</v>
      </c>
      <c r="I42" s="44">
        <v>13963</v>
      </c>
      <c r="J42" s="42">
        <v>74</v>
      </c>
      <c r="K42" s="42"/>
      <c r="L42" s="42"/>
      <c r="M42" s="42" t="s">
        <v>562</v>
      </c>
      <c r="N42" s="42">
        <v>99</v>
      </c>
      <c r="O42" s="42">
        <v>98.4</v>
      </c>
      <c r="P42" s="42">
        <v>6</v>
      </c>
      <c r="Q42" s="42" t="s">
        <v>548</v>
      </c>
      <c r="R42" s="42">
        <v>2</v>
      </c>
      <c r="S42" s="42">
        <v>6</v>
      </c>
      <c r="T42" s="42" t="s">
        <v>548</v>
      </c>
      <c r="U42" s="42">
        <v>2</v>
      </c>
      <c r="V42" s="42">
        <v>6</v>
      </c>
      <c r="W42" s="42">
        <v>4</v>
      </c>
      <c r="X42" s="42">
        <v>4</v>
      </c>
      <c r="Y42" s="9"/>
      <c r="Z42" s="45" t="s">
        <v>462</v>
      </c>
      <c r="AA42" s="42" t="s">
        <v>563</v>
      </c>
      <c r="AB42" s="46"/>
      <c r="AC42" s="46"/>
      <c r="AD42" s="42" t="s">
        <v>249</v>
      </c>
      <c r="AE42" s="42"/>
      <c r="AF42" s="42" t="s">
        <v>246</v>
      </c>
      <c r="AG42" s="42" t="s">
        <v>248</v>
      </c>
      <c r="AH42" s="42" t="s">
        <v>246</v>
      </c>
      <c r="AI42" s="42" t="s">
        <v>246</v>
      </c>
      <c r="AJ42" s="42" t="s">
        <v>246</v>
      </c>
      <c r="AK42" s="42" t="s">
        <v>249</v>
      </c>
      <c r="AL42" s="42">
        <v>0.35</v>
      </c>
      <c r="AM42" s="47"/>
      <c r="AN42" s="26" t="s">
        <v>250</v>
      </c>
      <c r="AO42" s="48" t="s">
        <v>274</v>
      </c>
      <c r="AP42" s="48"/>
      <c r="AQ42" s="48" t="s">
        <v>1902</v>
      </c>
      <c r="AR42" s="48" t="s">
        <v>299</v>
      </c>
      <c r="AS42" s="102">
        <v>0.31</v>
      </c>
      <c r="AT42" s="42">
        <v>0.34</v>
      </c>
      <c r="AU42" s="42">
        <v>0.37</v>
      </c>
      <c r="AV42" s="42">
        <v>0.48</v>
      </c>
      <c r="AW42" s="42">
        <v>0.51</v>
      </c>
      <c r="AX42" s="42">
        <v>0.52</v>
      </c>
      <c r="AY42" s="42">
        <v>0.28000000000000003</v>
      </c>
      <c r="AZ42" s="42">
        <v>0.06</v>
      </c>
      <c r="BA42" s="42"/>
      <c r="BB42" s="28">
        <f t="shared" ref="BB42:BD42" si="128">((AT42/AS42)*100)-100</f>
        <v>9.6774193548387188</v>
      </c>
      <c r="BC42" s="28">
        <f t="shared" si="128"/>
        <v>8.8235294117646959</v>
      </c>
      <c r="BD42" s="28">
        <f t="shared" si="128"/>
        <v>29.72972972972974</v>
      </c>
      <c r="BE42" s="28">
        <f t="shared" si="114"/>
        <v>19.354838709677423</v>
      </c>
      <c r="BF42" s="28">
        <f t="shared" si="115"/>
        <v>54.838709677419359</v>
      </c>
      <c r="BG42" s="28">
        <f t="shared" si="116"/>
        <v>41.176470588235276</v>
      </c>
      <c r="BH42" s="3">
        <f t="shared" ref="BH42:BJ42" si="129">AT42-AS42</f>
        <v>3.0000000000000027E-2</v>
      </c>
      <c r="BI42" s="3">
        <f t="shared" si="129"/>
        <v>2.9999999999999971E-2</v>
      </c>
      <c r="BJ42" s="3">
        <f t="shared" si="129"/>
        <v>0.10999999999999999</v>
      </c>
      <c r="BK42" s="3">
        <f t="shared" si="118"/>
        <v>0.06</v>
      </c>
      <c r="BL42" s="3">
        <f t="shared" si="119"/>
        <v>0.16999999999999998</v>
      </c>
      <c r="BM42" s="3">
        <f t="shared" si="120"/>
        <v>0.13999999999999996</v>
      </c>
      <c r="BN42" s="45">
        <v>117.4</v>
      </c>
      <c r="BO42" s="42">
        <v>181.2</v>
      </c>
      <c r="BP42" s="42">
        <v>112.1</v>
      </c>
      <c r="BQ42" s="42">
        <v>101.8</v>
      </c>
      <c r="BR42" s="42">
        <v>53.8</v>
      </c>
      <c r="BS42" s="42">
        <v>19</v>
      </c>
      <c r="BT42" s="42"/>
      <c r="BU42" s="45">
        <v>36</v>
      </c>
      <c r="BV42" s="42">
        <v>36</v>
      </c>
      <c r="BW42" s="42">
        <v>36</v>
      </c>
      <c r="BX42" s="42">
        <v>36.9</v>
      </c>
      <c r="BY42" s="42">
        <v>36.4</v>
      </c>
      <c r="BZ42" s="42">
        <v>36.9</v>
      </c>
      <c r="CA42" s="42">
        <v>35</v>
      </c>
      <c r="CB42" s="42">
        <v>36</v>
      </c>
      <c r="CC42" s="42"/>
      <c r="CD42" s="6"/>
      <c r="CE42" s="45" t="s">
        <v>564</v>
      </c>
      <c r="CF42" s="42"/>
      <c r="CG42" s="42"/>
      <c r="CH42" s="42"/>
      <c r="CI42" s="42"/>
      <c r="CJ42" s="42"/>
      <c r="CK42" s="42"/>
      <c r="CL42" s="45" t="s">
        <v>565</v>
      </c>
      <c r="CM42" s="42"/>
      <c r="CN42" s="42"/>
      <c r="CO42" s="42"/>
      <c r="CP42" s="42"/>
      <c r="CQ42" s="42"/>
      <c r="CR42" s="42"/>
      <c r="CS42" s="45">
        <v>3</v>
      </c>
      <c r="CT42" s="42"/>
      <c r="CU42" s="42"/>
      <c r="CV42" s="42"/>
      <c r="CW42" s="42"/>
      <c r="CX42" s="42"/>
      <c r="CY42" s="42"/>
      <c r="CZ42" s="45" t="s">
        <v>566</v>
      </c>
      <c r="DA42" s="42"/>
      <c r="DB42" s="42"/>
      <c r="DC42" s="42"/>
      <c r="DD42" s="42"/>
      <c r="DE42" s="42"/>
      <c r="DF42" s="42"/>
      <c r="DG42" s="45" t="s">
        <v>567</v>
      </c>
      <c r="DH42" s="42" t="s">
        <v>568</v>
      </c>
      <c r="DI42" s="42" t="s">
        <v>569</v>
      </c>
      <c r="DJ42" s="42" t="s">
        <v>570</v>
      </c>
      <c r="DK42" s="42" t="s">
        <v>570</v>
      </c>
      <c r="DL42" s="42" t="s">
        <v>570</v>
      </c>
      <c r="DM42" s="42"/>
      <c r="DN42" s="26">
        <v>8</v>
      </c>
      <c r="DO42" s="41"/>
      <c r="DP42" s="45">
        <v>79.2</v>
      </c>
      <c r="DQ42" s="42">
        <v>81</v>
      </c>
      <c r="DR42" s="42">
        <v>57.9</v>
      </c>
      <c r="DS42" s="42">
        <v>99.5</v>
      </c>
      <c r="DT42" s="42">
        <v>128.5</v>
      </c>
      <c r="DU42" s="42">
        <v>109.6</v>
      </c>
      <c r="DV42" s="42"/>
      <c r="DW42" s="45">
        <v>0.7</v>
      </c>
      <c r="DX42" s="42">
        <v>0.6</v>
      </c>
      <c r="DY42" s="42">
        <v>0.5</v>
      </c>
      <c r="DZ42" s="42">
        <v>0.3</v>
      </c>
      <c r="EA42" s="42">
        <v>0.35</v>
      </c>
      <c r="EB42" s="42">
        <v>0.35</v>
      </c>
      <c r="EC42" s="42"/>
      <c r="ED42" s="29">
        <f t="shared" ref="ED42:EI42" si="130">DP42/DW42</f>
        <v>113.14285714285715</v>
      </c>
      <c r="EE42" s="30">
        <f t="shared" si="130"/>
        <v>135</v>
      </c>
      <c r="EF42" s="30">
        <f t="shared" si="130"/>
        <v>115.8</v>
      </c>
      <c r="EG42" s="30">
        <f t="shared" si="130"/>
        <v>331.66666666666669</v>
      </c>
      <c r="EH42" s="30">
        <f t="shared" si="130"/>
        <v>367.14285714285717</v>
      </c>
      <c r="EI42" s="30">
        <f t="shared" si="130"/>
        <v>313.14285714285717</v>
      </c>
      <c r="EJ42" s="30"/>
      <c r="EK42" s="24">
        <v>1</v>
      </c>
      <c r="EL42" s="21">
        <v>1</v>
      </c>
      <c r="EM42" s="21">
        <v>1</v>
      </c>
      <c r="EN42" s="21">
        <v>1</v>
      </c>
      <c r="EO42" s="21">
        <v>1</v>
      </c>
      <c r="EP42" s="21">
        <v>1</v>
      </c>
      <c r="EQ42" s="21"/>
      <c r="ER42" s="45">
        <v>216</v>
      </c>
      <c r="ES42" s="42">
        <v>279</v>
      </c>
      <c r="ET42" s="42">
        <v>141</v>
      </c>
      <c r="EU42" s="42">
        <v>142</v>
      </c>
      <c r="EV42" s="42">
        <v>141</v>
      </c>
      <c r="EW42" s="42">
        <v>290</v>
      </c>
      <c r="EX42" s="42"/>
      <c r="EY42" s="45">
        <v>9</v>
      </c>
      <c r="EZ42" s="42">
        <v>9</v>
      </c>
      <c r="FA42" s="42">
        <v>8</v>
      </c>
      <c r="FB42" s="42">
        <v>11.2</v>
      </c>
      <c r="FC42" s="42">
        <v>11</v>
      </c>
      <c r="FD42" s="42">
        <v>8.9</v>
      </c>
      <c r="FE42" s="42"/>
      <c r="FF42" s="45">
        <v>3</v>
      </c>
      <c r="FG42" s="42">
        <v>3</v>
      </c>
      <c r="FH42" s="42">
        <v>3</v>
      </c>
      <c r="FI42" s="42">
        <v>3</v>
      </c>
      <c r="FJ42" s="42">
        <v>3</v>
      </c>
      <c r="FK42" s="42">
        <v>3</v>
      </c>
      <c r="FL42" s="42"/>
      <c r="FM42" s="45">
        <v>50</v>
      </c>
      <c r="FN42" s="42">
        <v>78</v>
      </c>
      <c r="FO42" s="42">
        <v>63</v>
      </c>
      <c r="FP42" s="42">
        <v>87</v>
      </c>
      <c r="FQ42" s="42">
        <v>95</v>
      </c>
      <c r="FR42" s="42">
        <v>82</v>
      </c>
      <c r="FS42" s="42"/>
      <c r="FT42" s="45" t="s">
        <v>392</v>
      </c>
      <c r="FU42" s="42" t="s">
        <v>430</v>
      </c>
      <c r="FV42" s="42" t="s">
        <v>321</v>
      </c>
      <c r="FW42" s="42" t="s">
        <v>345</v>
      </c>
      <c r="FX42" s="42">
        <v>0</v>
      </c>
      <c r="FY42" s="42">
        <v>0</v>
      </c>
      <c r="FZ42" s="42"/>
      <c r="GA42" s="45">
        <v>66</v>
      </c>
      <c r="GB42" s="42">
        <v>62</v>
      </c>
      <c r="GC42" s="42">
        <v>67</v>
      </c>
      <c r="GD42" s="42">
        <v>64</v>
      </c>
      <c r="GE42" s="42">
        <v>56</v>
      </c>
      <c r="GF42" s="42">
        <v>119</v>
      </c>
      <c r="GG42" s="42"/>
      <c r="GH42" s="45">
        <v>3590</v>
      </c>
      <c r="GI42" s="42">
        <v>3010</v>
      </c>
      <c r="GJ42" s="42">
        <v>3370</v>
      </c>
      <c r="GK42" s="42">
        <v>4200</v>
      </c>
      <c r="GL42" s="42">
        <v>3160</v>
      </c>
      <c r="GM42" s="42">
        <v>1880</v>
      </c>
      <c r="GN42" s="49"/>
      <c r="GO42" s="9"/>
      <c r="GP42" s="50">
        <v>16</v>
      </c>
      <c r="GQ42" s="42">
        <v>90</v>
      </c>
      <c r="GR42" s="45">
        <v>18</v>
      </c>
      <c r="GS42" s="42">
        <v>90</v>
      </c>
      <c r="GT42" s="45">
        <v>13</v>
      </c>
      <c r="GU42" s="42">
        <v>55</v>
      </c>
      <c r="GV42" s="45">
        <v>18</v>
      </c>
      <c r="GW42" s="42">
        <v>90</v>
      </c>
      <c r="GX42" s="45">
        <v>13</v>
      </c>
      <c r="GY42" s="42">
        <v>55</v>
      </c>
      <c r="GZ42" s="45">
        <v>13</v>
      </c>
      <c r="HA42" s="42">
        <v>55</v>
      </c>
      <c r="HB42" s="45"/>
      <c r="HC42" s="42"/>
      <c r="HD42" s="6"/>
      <c r="HE42" s="21"/>
      <c r="HF42" s="21"/>
      <c r="HG42" s="21"/>
      <c r="HH42" s="21"/>
      <c r="HI42" s="21"/>
      <c r="HJ42" s="21"/>
      <c r="HK42" s="21"/>
      <c r="HL42" s="21"/>
      <c r="HM42" s="21"/>
      <c r="HN42" s="21"/>
      <c r="HO42" s="21"/>
      <c r="HP42" s="21"/>
      <c r="HQ42" s="21"/>
      <c r="HR42" s="21"/>
      <c r="HS42" s="21"/>
      <c r="HT42" s="6"/>
      <c r="HU42" s="99">
        <f t="shared" si="10"/>
        <v>-2</v>
      </c>
    </row>
    <row r="43" spans="1:231" ht="15.75" customHeight="1" x14ac:dyDescent="0.3">
      <c r="A43" s="3">
        <v>35</v>
      </c>
      <c r="B43" s="21" t="s">
        <v>431</v>
      </c>
      <c r="C43" s="21">
        <v>1</v>
      </c>
      <c r="D43" s="22">
        <v>41228</v>
      </c>
      <c r="E43" s="22">
        <v>41235</v>
      </c>
      <c r="F43" s="21">
        <f t="shared" si="112"/>
        <v>7</v>
      </c>
      <c r="G43" s="21"/>
      <c r="H43" s="21"/>
      <c r="I43" s="23">
        <v>18535</v>
      </c>
      <c r="J43" s="21">
        <v>62</v>
      </c>
      <c r="K43" s="21"/>
      <c r="L43" s="21"/>
      <c r="M43" s="21" t="s">
        <v>571</v>
      </c>
      <c r="N43" s="21">
        <v>41</v>
      </c>
      <c r="O43" s="21">
        <v>26.6</v>
      </c>
      <c r="P43" s="21">
        <v>20</v>
      </c>
      <c r="Q43" s="21" t="s">
        <v>547</v>
      </c>
      <c r="R43" s="21">
        <v>1</v>
      </c>
      <c r="S43" s="21">
        <v>45</v>
      </c>
      <c r="T43" s="21" t="s">
        <v>272</v>
      </c>
      <c r="U43" s="21">
        <v>1</v>
      </c>
      <c r="V43" s="21">
        <v>9</v>
      </c>
      <c r="W43" s="21">
        <v>2</v>
      </c>
      <c r="X43" s="21">
        <v>2</v>
      </c>
      <c r="Y43" s="9"/>
      <c r="Z43" s="24" t="s">
        <v>513</v>
      </c>
      <c r="AA43" s="21" t="s">
        <v>572</v>
      </c>
      <c r="AB43" s="25"/>
      <c r="AC43" s="25"/>
      <c r="AD43" s="21" t="s">
        <v>246</v>
      </c>
      <c r="AE43" s="21" t="s">
        <v>247</v>
      </c>
      <c r="AF43" s="21" t="s">
        <v>246</v>
      </c>
      <c r="AG43" s="21" t="s">
        <v>248</v>
      </c>
      <c r="AH43" s="21" t="s">
        <v>246</v>
      </c>
      <c r="AI43" s="21" t="s">
        <v>246</v>
      </c>
      <c r="AJ43" s="21" t="s">
        <v>249</v>
      </c>
      <c r="AK43" s="21" t="s">
        <v>246</v>
      </c>
      <c r="AL43" s="21">
        <v>1.93</v>
      </c>
      <c r="AM43" s="47"/>
      <c r="AN43" s="26" t="s">
        <v>250</v>
      </c>
      <c r="AO43" s="26" t="s">
        <v>274</v>
      </c>
      <c r="AP43" s="26"/>
      <c r="AQ43" s="26" t="s">
        <v>1902</v>
      </c>
      <c r="AR43" s="26" t="s">
        <v>1905</v>
      </c>
      <c r="AS43" s="27">
        <v>1.93</v>
      </c>
      <c r="AT43" s="21">
        <v>26.3</v>
      </c>
      <c r="AU43" s="21">
        <v>41.42</v>
      </c>
      <c r="AV43" s="21">
        <v>29.38</v>
      </c>
      <c r="AW43" s="21">
        <v>22.2</v>
      </c>
      <c r="AX43" s="21">
        <v>8.93</v>
      </c>
      <c r="AY43" s="21">
        <v>4</v>
      </c>
      <c r="AZ43" s="21">
        <v>2.42</v>
      </c>
      <c r="BA43" s="21">
        <v>1.36</v>
      </c>
      <c r="BB43" s="28">
        <f t="shared" ref="BB43:BD43" si="131">((AT43/AS43)*100)-100</f>
        <v>1262.6943005181347</v>
      </c>
      <c r="BC43" s="28">
        <f t="shared" si="131"/>
        <v>57.490494296577964</v>
      </c>
      <c r="BD43" s="28">
        <f t="shared" si="131"/>
        <v>-29.068083051665866</v>
      </c>
      <c r="BE43" s="28">
        <f t="shared" si="114"/>
        <v>2046.1139896373061</v>
      </c>
      <c r="BF43" s="28">
        <f t="shared" si="115"/>
        <v>1422.279792746114</v>
      </c>
      <c r="BG43" s="28">
        <f t="shared" si="116"/>
        <v>11.711026615969573</v>
      </c>
      <c r="BH43" s="3">
        <f t="shared" ref="BH43:BJ43" si="132">AT43-AS43</f>
        <v>24.37</v>
      </c>
      <c r="BI43" s="3">
        <f t="shared" si="132"/>
        <v>15.120000000000001</v>
      </c>
      <c r="BJ43" s="3">
        <f t="shared" si="132"/>
        <v>-12.040000000000003</v>
      </c>
      <c r="BK43" s="3">
        <f t="shared" si="118"/>
        <v>39.49</v>
      </c>
      <c r="BL43" s="3">
        <f t="shared" si="119"/>
        <v>27.45</v>
      </c>
      <c r="BM43" s="3">
        <f t="shared" si="120"/>
        <v>3.0799999999999983</v>
      </c>
      <c r="BN43" s="24"/>
      <c r="BO43" s="21">
        <v>213.8</v>
      </c>
      <c r="BP43" s="21">
        <v>261.2</v>
      </c>
      <c r="BQ43" s="21">
        <v>147.5</v>
      </c>
      <c r="BR43" s="21">
        <v>89.1</v>
      </c>
      <c r="BS43" s="21">
        <v>63.9</v>
      </c>
      <c r="BT43" s="21">
        <v>38.1</v>
      </c>
      <c r="BU43" s="24">
        <v>37</v>
      </c>
      <c r="BV43" s="21"/>
      <c r="BW43" s="21">
        <v>39.4</v>
      </c>
      <c r="BX43" s="21">
        <v>37.5</v>
      </c>
      <c r="BY43" s="21">
        <v>36.4</v>
      </c>
      <c r="BZ43" s="21">
        <v>36</v>
      </c>
      <c r="CA43" s="21">
        <v>35.9</v>
      </c>
      <c r="CB43" s="21">
        <v>36.4</v>
      </c>
      <c r="CC43" s="21">
        <v>36.5</v>
      </c>
      <c r="CD43" s="9"/>
      <c r="CE43" s="24" t="s">
        <v>573</v>
      </c>
      <c r="CF43" s="21"/>
      <c r="CG43" s="21"/>
      <c r="CH43" s="21"/>
      <c r="CI43" s="21"/>
      <c r="CJ43" s="21"/>
      <c r="CK43" s="21"/>
      <c r="CL43" s="24" t="s">
        <v>574</v>
      </c>
      <c r="CM43" s="21"/>
      <c r="CN43" s="21"/>
      <c r="CO43" s="21"/>
      <c r="CP43" s="21"/>
      <c r="CQ43" s="21"/>
      <c r="CR43" s="21"/>
      <c r="CS43" s="24">
        <v>2</v>
      </c>
      <c r="CT43" s="21"/>
      <c r="CU43" s="21"/>
      <c r="CV43" s="21"/>
      <c r="CW43" s="21"/>
      <c r="CX43" s="21"/>
      <c r="CY43" s="21"/>
      <c r="CZ43" s="24" t="s">
        <v>575</v>
      </c>
      <c r="DA43" s="21"/>
      <c r="DB43" s="21"/>
      <c r="DC43" s="21"/>
      <c r="DD43" s="21"/>
      <c r="DE43" s="21"/>
      <c r="DF43" s="21"/>
      <c r="DG43" s="24" t="s">
        <v>576</v>
      </c>
      <c r="DH43" s="21" t="s">
        <v>577</v>
      </c>
      <c r="DI43" s="21" t="s">
        <v>578</v>
      </c>
      <c r="DJ43" s="21" t="s">
        <v>578</v>
      </c>
      <c r="DK43" s="21" t="s">
        <v>578</v>
      </c>
      <c r="DL43" s="21" t="s">
        <v>352</v>
      </c>
      <c r="DM43" s="21" t="s">
        <v>352</v>
      </c>
      <c r="DN43" s="26">
        <v>8</v>
      </c>
      <c r="DO43" s="41"/>
      <c r="DP43" s="24">
        <v>99.3</v>
      </c>
      <c r="DQ43" s="21">
        <v>82.3</v>
      </c>
      <c r="DR43" s="21">
        <v>107.8</v>
      </c>
      <c r="DS43" s="21">
        <v>71.5</v>
      </c>
      <c r="DT43" s="21">
        <v>72.2</v>
      </c>
      <c r="DU43" s="21">
        <v>88.6</v>
      </c>
      <c r="DV43" s="21">
        <v>93.3</v>
      </c>
      <c r="DW43" s="24">
        <v>0.5</v>
      </c>
      <c r="DX43" s="21">
        <v>0.5</v>
      </c>
      <c r="DY43" s="21">
        <v>0.4</v>
      </c>
      <c r="DZ43" s="21">
        <v>0.3</v>
      </c>
      <c r="EA43" s="21">
        <v>0.3</v>
      </c>
      <c r="EB43" s="21">
        <v>0.21</v>
      </c>
      <c r="EC43" s="21">
        <v>0.21</v>
      </c>
      <c r="ED43" s="29">
        <f t="shared" ref="ED43:EJ43" si="133">DP43/DW43</f>
        <v>198.6</v>
      </c>
      <c r="EE43" s="30">
        <f t="shared" si="133"/>
        <v>164.6</v>
      </c>
      <c r="EF43" s="30">
        <f t="shared" si="133"/>
        <v>269.5</v>
      </c>
      <c r="EG43" s="30">
        <f t="shared" si="133"/>
        <v>238.33333333333334</v>
      </c>
      <c r="EH43" s="30">
        <f t="shared" si="133"/>
        <v>240.66666666666669</v>
      </c>
      <c r="EI43" s="30">
        <f t="shared" si="133"/>
        <v>421.90476190476187</v>
      </c>
      <c r="EJ43" s="30">
        <f t="shared" si="133"/>
        <v>444.28571428571428</v>
      </c>
      <c r="EK43" s="24">
        <v>1</v>
      </c>
      <c r="EL43" s="21">
        <v>1</v>
      </c>
      <c r="EM43" s="21">
        <v>1</v>
      </c>
      <c r="EN43" s="21">
        <v>1</v>
      </c>
      <c r="EO43" s="21">
        <v>1</v>
      </c>
      <c r="EP43" s="21">
        <v>1</v>
      </c>
      <c r="EQ43" s="21">
        <v>1</v>
      </c>
      <c r="ER43" s="24">
        <v>511</v>
      </c>
      <c r="ES43" s="21">
        <v>450</v>
      </c>
      <c r="ET43" s="21">
        <v>437</v>
      </c>
      <c r="EU43" s="21">
        <v>420</v>
      </c>
      <c r="EV43" s="21">
        <v>355</v>
      </c>
      <c r="EW43" s="21">
        <v>391</v>
      </c>
      <c r="EX43" s="21">
        <v>418</v>
      </c>
      <c r="EY43" s="24">
        <v>22.4</v>
      </c>
      <c r="EZ43" s="21">
        <v>22.4</v>
      </c>
      <c r="FA43" s="21">
        <v>10.6</v>
      </c>
      <c r="FB43" s="21">
        <v>8</v>
      </c>
      <c r="FC43" s="21">
        <v>7.7</v>
      </c>
      <c r="FD43" s="21">
        <v>7.2</v>
      </c>
      <c r="FE43" s="21">
        <v>6.6</v>
      </c>
      <c r="FF43" s="24">
        <v>9</v>
      </c>
      <c r="FG43" s="21">
        <v>10</v>
      </c>
      <c r="FH43" s="21">
        <v>10</v>
      </c>
      <c r="FI43" s="21">
        <v>10</v>
      </c>
      <c r="FJ43" s="21">
        <v>11</v>
      </c>
      <c r="FK43" s="21">
        <v>11</v>
      </c>
      <c r="FL43" s="21">
        <v>15</v>
      </c>
      <c r="FM43" s="24">
        <v>66</v>
      </c>
      <c r="FN43" s="21">
        <v>70</v>
      </c>
      <c r="FO43" s="21">
        <v>67</v>
      </c>
      <c r="FP43" s="21">
        <v>71</v>
      </c>
      <c r="FQ43" s="21">
        <v>71</v>
      </c>
      <c r="FR43" s="21">
        <v>80</v>
      </c>
      <c r="FS43" s="21">
        <v>82</v>
      </c>
      <c r="FT43" s="24" t="s">
        <v>295</v>
      </c>
      <c r="FU43" s="21" t="s">
        <v>295</v>
      </c>
      <c r="FV43" s="21" t="s">
        <v>310</v>
      </c>
      <c r="FW43" s="21">
        <v>0</v>
      </c>
      <c r="FX43" s="21">
        <v>0</v>
      </c>
      <c r="FY43" s="21">
        <v>0</v>
      </c>
      <c r="FZ43" s="21">
        <v>0</v>
      </c>
      <c r="GA43" s="24">
        <v>113</v>
      </c>
      <c r="GB43" s="21">
        <v>172</v>
      </c>
      <c r="GC43" s="21">
        <v>117</v>
      </c>
      <c r="GD43" s="21">
        <v>95</v>
      </c>
      <c r="GE43" s="21">
        <v>85</v>
      </c>
      <c r="GF43" s="21">
        <v>101</v>
      </c>
      <c r="GG43" s="21">
        <v>92</v>
      </c>
      <c r="GH43" s="24">
        <v>1090</v>
      </c>
      <c r="GI43" s="21">
        <v>1140</v>
      </c>
      <c r="GJ43" s="21">
        <v>2160</v>
      </c>
      <c r="GK43" s="21">
        <v>2880</v>
      </c>
      <c r="GL43" s="21">
        <v>2950</v>
      </c>
      <c r="GM43" s="21">
        <v>2730</v>
      </c>
      <c r="GN43" s="31">
        <v>1400</v>
      </c>
      <c r="GO43" s="9"/>
      <c r="GP43" s="32">
        <v>12</v>
      </c>
      <c r="GQ43" s="21">
        <v>40</v>
      </c>
      <c r="GR43" s="24">
        <v>17</v>
      </c>
      <c r="GS43" s="21">
        <v>90</v>
      </c>
      <c r="GT43" s="24">
        <v>13</v>
      </c>
      <c r="GU43" s="21">
        <v>55</v>
      </c>
      <c r="GV43" s="24">
        <v>11</v>
      </c>
      <c r="GW43" s="21">
        <v>55</v>
      </c>
      <c r="GX43" s="24">
        <v>10</v>
      </c>
      <c r="GY43" s="21">
        <v>55</v>
      </c>
      <c r="GZ43" s="24">
        <v>9</v>
      </c>
      <c r="HA43" s="21">
        <v>20</v>
      </c>
      <c r="HB43" s="24">
        <v>7</v>
      </c>
      <c r="HC43" s="21">
        <v>15</v>
      </c>
      <c r="HD43" s="6"/>
      <c r="HE43" s="21"/>
      <c r="HF43" s="21"/>
      <c r="HG43" s="21"/>
      <c r="HH43" s="21"/>
      <c r="HI43" s="21"/>
      <c r="HJ43" s="21"/>
      <c r="HK43" s="21"/>
      <c r="HL43" s="21"/>
      <c r="HM43" s="21"/>
      <c r="HN43" s="21"/>
      <c r="HO43" s="21"/>
      <c r="HP43" s="21"/>
      <c r="HQ43" s="21"/>
      <c r="HR43" s="21"/>
      <c r="HS43" s="21"/>
      <c r="HT43" s="6"/>
      <c r="HU43" s="99">
        <f t="shared" si="10"/>
        <v>-5</v>
      </c>
    </row>
    <row r="44" spans="1:231" ht="15.75" customHeight="1" x14ac:dyDescent="0.3">
      <c r="A44" s="3">
        <v>36</v>
      </c>
      <c r="B44" s="52" t="s">
        <v>431</v>
      </c>
      <c r="C44" s="52">
        <v>2</v>
      </c>
      <c r="D44" s="53">
        <v>41243</v>
      </c>
      <c r="E44" s="53">
        <v>41246</v>
      </c>
      <c r="F44" s="21">
        <f t="shared" si="112"/>
        <v>3</v>
      </c>
      <c r="G44" s="52"/>
      <c r="H44" s="52" t="s">
        <v>579</v>
      </c>
      <c r="I44" s="54">
        <v>9712</v>
      </c>
      <c r="J44" s="52">
        <v>86</v>
      </c>
      <c r="K44" s="52"/>
      <c r="L44" s="52"/>
      <c r="M44" s="52" t="s">
        <v>580</v>
      </c>
      <c r="N44" s="52">
        <v>66</v>
      </c>
      <c r="O44" s="52">
        <v>78.5</v>
      </c>
      <c r="P44" s="52">
        <v>11</v>
      </c>
      <c r="Q44" s="52" t="s">
        <v>548</v>
      </c>
      <c r="R44" s="52">
        <v>2</v>
      </c>
      <c r="S44" s="52">
        <v>11</v>
      </c>
      <c r="T44" s="52" t="s">
        <v>548</v>
      </c>
      <c r="U44" s="52">
        <v>2</v>
      </c>
      <c r="V44" s="52">
        <v>11</v>
      </c>
      <c r="W44" s="52">
        <v>6</v>
      </c>
      <c r="X44" s="52">
        <v>0</v>
      </c>
      <c r="Y44" s="9"/>
      <c r="Z44" s="55" t="s">
        <v>513</v>
      </c>
      <c r="AA44" s="52" t="s">
        <v>497</v>
      </c>
      <c r="AB44" s="56"/>
      <c r="AC44" s="56"/>
      <c r="AD44" s="52" t="s">
        <v>249</v>
      </c>
      <c r="AE44" s="52"/>
      <c r="AF44" s="52" t="s">
        <v>246</v>
      </c>
      <c r="AG44" s="52" t="s">
        <v>248</v>
      </c>
      <c r="AH44" s="52" t="s">
        <v>246</v>
      </c>
      <c r="AI44" s="52" t="s">
        <v>246</v>
      </c>
      <c r="AJ44" s="52" t="s">
        <v>246</v>
      </c>
      <c r="AK44" s="52" t="s">
        <v>246</v>
      </c>
      <c r="AL44" s="52">
        <v>1.24</v>
      </c>
      <c r="AM44" s="47"/>
      <c r="AN44" s="26" t="s">
        <v>250</v>
      </c>
      <c r="AO44" s="57" t="s">
        <v>251</v>
      </c>
      <c r="AP44" s="57"/>
      <c r="AQ44" s="57" t="s">
        <v>1902</v>
      </c>
      <c r="AR44" s="57" t="s">
        <v>1905</v>
      </c>
      <c r="AS44" s="76">
        <v>1.24</v>
      </c>
      <c r="AT44" s="52">
        <v>2.04</v>
      </c>
      <c r="AU44" s="52">
        <v>4.62</v>
      </c>
      <c r="AV44" s="52">
        <v>4.41</v>
      </c>
      <c r="AW44" s="52">
        <v>5.33</v>
      </c>
      <c r="AX44" s="52">
        <v>3.58</v>
      </c>
      <c r="AY44" s="52">
        <v>2.83</v>
      </c>
      <c r="AZ44" s="52">
        <v>1.55</v>
      </c>
      <c r="BA44" s="52">
        <v>0.87</v>
      </c>
      <c r="BB44" s="28">
        <f t="shared" ref="BB44:BD44" si="134">((AT44/AS44)*100)-100</f>
        <v>64.516129032258078</v>
      </c>
      <c r="BC44" s="28">
        <f t="shared" si="134"/>
        <v>126.47058823529412</v>
      </c>
      <c r="BD44" s="28">
        <f t="shared" si="134"/>
        <v>-4.5454545454545467</v>
      </c>
      <c r="BE44" s="28">
        <f t="shared" si="114"/>
        <v>272.58064516129036</v>
      </c>
      <c r="BF44" s="28">
        <f t="shared" si="115"/>
        <v>255.64516129032262</v>
      </c>
      <c r="BG44" s="28">
        <f t="shared" si="116"/>
        <v>116.17647058823528</v>
      </c>
      <c r="BH44" s="3">
        <f t="shared" ref="BH44:BJ44" si="135">AT44-AS44</f>
        <v>0.8</v>
      </c>
      <c r="BI44" s="3">
        <f t="shared" si="135"/>
        <v>2.58</v>
      </c>
      <c r="BJ44" s="3">
        <f t="shared" si="135"/>
        <v>-0.20999999999999996</v>
      </c>
      <c r="BK44" s="3">
        <f t="shared" si="118"/>
        <v>3.38</v>
      </c>
      <c r="BL44" s="3">
        <f t="shared" si="119"/>
        <v>3.17</v>
      </c>
      <c r="BM44" s="3">
        <f t="shared" si="120"/>
        <v>2.37</v>
      </c>
      <c r="BN44" s="55"/>
      <c r="BO44" s="52">
        <v>281</v>
      </c>
      <c r="BP44" s="52">
        <v>248.6</v>
      </c>
      <c r="BQ44" s="52">
        <v>149.5</v>
      </c>
      <c r="BR44" s="52">
        <v>88.5</v>
      </c>
      <c r="BS44" s="52">
        <v>58.3</v>
      </c>
      <c r="BT44" s="52">
        <v>39.6</v>
      </c>
      <c r="BU44" s="55">
        <v>37.9</v>
      </c>
      <c r="BV44" s="52">
        <v>37.9</v>
      </c>
      <c r="BW44" s="52">
        <v>38</v>
      </c>
      <c r="BX44" s="52">
        <v>38</v>
      </c>
      <c r="BY44" s="52">
        <v>38.4</v>
      </c>
      <c r="BZ44" s="52">
        <v>38</v>
      </c>
      <c r="CA44" s="52">
        <v>38.4</v>
      </c>
      <c r="CB44" s="52">
        <v>37</v>
      </c>
      <c r="CC44" s="52">
        <v>38.5</v>
      </c>
      <c r="CD44" s="6"/>
      <c r="CE44" s="55" t="s">
        <v>581</v>
      </c>
      <c r="CF44" s="52" t="s">
        <v>582</v>
      </c>
      <c r="CG44" s="52" t="s">
        <v>583</v>
      </c>
      <c r="CH44" s="52"/>
      <c r="CI44" s="52"/>
      <c r="CJ44" s="52"/>
      <c r="CK44" s="52"/>
      <c r="CL44" s="55" t="s">
        <v>584</v>
      </c>
      <c r="CM44" s="52"/>
      <c r="CN44" s="52" t="s">
        <v>303</v>
      </c>
      <c r="CO44" s="52"/>
      <c r="CP44" s="52"/>
      <c r="CQ44" s="52"/>
      <c r="CR44" s="52"/>
      <c r="CS44" s="55">
        <v>1</v>
      </c>
      <c r="CT44" s="52"/>
      <c r="CU44" s="52"/>
      <c r="CV44" s="52"/>
      <c r="CW44" s="52"/>
      <c r="CX44" s="52"/>
      <c r="CY44" s="52"/>
      <c r="CZ44" s="55" t="s">
        <v>255</v>
      </c>
      <c r="DA44" s="52"/>
      <c r="DB44" s="52"/>
      <c r="DC44" s="52"/>
      <c r="DD44" s="52"/>
      <c r="DE44" s="52"/>
      <c r="DF44" s="52"/>
      <c r="DG44" s="55" t="s">
        <v>585</v>
      </c>
      <c r="DH44" s="52" t="s">
        <v>585</v>
      </c>
      <c r="DI44" s="52" t="s">
        <v>586</v>
      </c>
      <c r="DJ44" s="52" t="s">
        <v>586</v>
      </c>
      <c r="DK44" s="52" t="s">
        <v>586</v>
      </c>
      <c r="DL44" s="52" t="s">
        <v>586</v>
      </c>
      <c r="DM44" s="52"/>
      <c r="DN44" s="26">
        <v>8</v>
      </c>
      <c r="DO44" s="41"/>
      <c r="DP44" s="55">
        <v>60.4</v>
      </c>
      <c r="DQ44" s="52">
        <v>128</v>
      </c>
      <c r="DR44" s="52">
        <v>142</v>
      </c>
      <c r="DS44" s="52">
        <v>100.4</v>
      </c>
      <c r="DT44" s="52">
        <v>75.2</v>
      </c>
      <c r="DU44" s="52">
        <v>74.3</v>
      </c>
      <c r="DV44" s="52">
        <v>90</v>
      </c>
      <c r="DW44" s="55">
        <v>0.5</v>
      </c>
      <c r="DX44" s="52">
        <v>0.7</v>
      </c>
      <c r="DY44" s="52">
        <v>0.5</v>
      </c>
      <c r="DZ44" s="52">
        <v>0.5</v>
      </c>
      <c r="EA44" s="52">
        <v>0.5</v>
      </c>
      <c r="EB44" s="52">
        <v>0.5</v>
      </c>
      <c r="EC44" s="52">
        <v>0.5</v>
      </c>
      <c r="ED44" s="29">
        <f t="shared" ref="ED44:EJ44" si="136">DP44/DW44</f>
        <v>120.8</v>
      </c>
      <c r="EE44" s="30">
        <f t="shared" si="136"/>
        <v>182.85714285714286</v>
      </c>
      <c r="EF44" s="30">
        <f t="shared" si="136"/>
        <v>284</v>
      </c>
      <c r="EG44" s="30">
        <f t="shared" si="136"/>
        <v>200.8</v>
      </c>
      <c r="EH44" s="30">
        <f t="shared" si="136"/>
        <v>150.4</v>
      </c>
      <c r="EI44" s="30">
        <f t="shared" si="136"/>
        <v>148.6</v>
      </c>
      <c r="EJ44" s="30">
        <f t="shared" si="136"/>
        <v>180</v>
      </c>
      <c r="EK44" s="24">
        <v>1</v>
      </c>
      <c r="EL44" s="21">
        <v>1</v>
      </c>
      <c r="EM44" s="21">
        <v>1</v>
      </c>
      <c r="EN44" s="21">
        <v>1</v>
      </c>
      <c r="EO44" s="21">
        <v>1</v>
      </c>
      <c r="EP44" s="21">
        <v>1</v>
      </c>
      <c r="EQ44" s="21">
        <v>1</v>
      </c>
      <c r="ER44" s="55">
        <v>183</v>
      </c>
      <c r="ES44" s="52">
        <v>183</v>
      </c>
      <c r="ET44" s="52">
        <v>203</v>
      </c>
      <c r="EU44" s="52">
        <v>201</v>
      </c>
      <c r="EV44" s="52">
        <v>156</v>
      </c>
      <c r="EW44" s="52">
        <v>150</v>
      </c>
      <c r="EX44" s="52">
        <v>165</v>
      </c>
      <c r="EY44" s="55">
        <v>8.4</v>
      </c>
      <c r="EZ44" s="52">
        <v>8.4</v>
      </c>
      <c r="FA44" s="52">
        <v>7.6</v>
      </c>
      <c r="FB44" s="52">
        <v>7.6</v>
      </c>
      <c r="FC44" s="52">
        <v>6.4</v>
      </c>
      <c r="FD44" s="52">
        <v>6.6</v>
      </c>
      <c r="FE44" s="52">
        <v>5</v>
      </c>
      <c r="FF44" s="55">
        <v>11</v>
      </c>
      <c r="FG44" s="52">
        <v>9</v>
      </c>
      <c r="FH44" s="52">
        <v>9</v>
      </c>
      <c r="FI44" s="52">
        <v>6</v>
      </c>
      <c r="FJ44" s="52">
        <v>8</v>
      </c>
      <c r="FK44" s="52">
        <v>6</v>
      </c>
      <c r="FL44" s="52">
        <v>6</v>
      </c>
      <c r="FM44" s="55">
        <v>65</v>
      </c>
      <c r="FN44" s="52">
        <v>70</v>
      </c>
      <c r="FO44" s="52">
        <v>70</v>
      </c>
      <c r="FP44" s="52">
        <v>80</v>
      </c>
      <c r="FQ44" s="52">
        <v>66</v>
      </c>
      <c r="FR44" s="52">
        <v>73</v>
      </c>
      <c r="FS44" s="52">
        <v>66</v>
      </c>
      <c r="FT44" s="55" t="s">
        <v>587</v>
      </c>
      <c r="FU44" s="52" t="s">
        <v>508</v>
      </c>
      <c r="FV44" s="52" t="s">
        <v>430</v>
      </c>
      <c r="FW44" s="52" t="s">
        <v>345</v>
      </c>
      <c r="FX44" s="52">
        <v>0</v>
      </c>
      <c r="FY44" s="52">
        <v>0</v>
      </c>
      <c r="FZ44" s="52">
        <v>0</v>
      </c>
      <c r="GA44" s="55">
        <v>140</v>
      </c>
      <c r="GB44" s="52">
        <v>140</v>
      </c>
      <c r="GC44" s="52">
        <v>154</v>
      </c>
      <c r="GD44" s="52">
        <v>167</v>
      </c>
      <c r="GE44" s="52">
        <v>180</v>
      </c>
      <c r="GF44" s="52">
        <v>159</v>
      </c>
      <c r="GG44" s="52">
        <v>148</v>
      </c>
      <c r="GH44" s="55">
        <v>1180</v>
      </c>
      <c r="GI44" s="52">
        <v>1690</v>
      </c>
      <c r="GJ44" s="52">
        <v>1680</v>
      </c>
      <c r="GK44" s="52">
        <v>1879</v>
      </c>
      <c r="GL44" s="52">
        <v>2050</v>
      </c>
      <c r="GM44" s="52">
        <v>2110</v>
      </c>
      <c r="GN44" s="58">
        <v>2130</v>
      </c>
      <c r="GO44" s="9"/>
      <c r="GP44" s="59">
        <v>15</v>
      </c>
      <c r="GQ44" s="52">
        <v>80</v>
      </c>
      <c r="GR44" s="55">
        <v>17</v>
      </c>
      <c r="GS44" s="52">
        <v>90</v>
      </c>
      <c r="GT44" s="55">
        <v>14</v>
      </c>
      <c r="GU44" s="52">
        <v>55</v>
      </c>
      <c r="GV44" s="55">
        <v>16</v>
      </c>
      <c r="GW44" s="52">
        <v>90</v>
      </c>
      <c r="GX44" s="55">
        <v>14</v>
      </c>
      <c r="GY44" s="52">
        <v>55</v>
      </c>
      <c r="GZ44" s="55">
        <v>14</v>
      </c>
      <c r="HA44" s="52">
        <v>55</v>
      </c>
      <c r="HB44" s="55">
        <v>13</v>
      </c>
      <c r="HC44" s="52">
        <v>55</v>
      </c>
      <c r="HD44" s="6"/>
      <c r="HE44" s="21"/>
      <c r="HF44" s="21"/>
      <c r="HG44" s="21"/>
      <c r="HH44" s="21"/>
      <c r="HI44" s="21"/>
      <c r="HJ44" s="21"/>
      <c r="HK44" s="21"/>
      <c r="HL44" s="21"/>
      <c r="HM44" s="21"/>
      <c r="HN44" s="21"/>
      <c r="HO44" s="21"/>
      <c r="HP44" s="21"/>
      <c r="HQ44" s="21"/>
      <c r="HR44" s="21"/>
      <c r="HS44" s="21"/>
      <c r="HT44" s="6"/>
      <c r="HU44" s="99">
        <f t="shared" si="10"/>
        <v>-2</v>
      </c>
    </row>
    <row r="45" spans="1:231" ht="15.75" customHeight="1" x14ac:dyDescent="0.3">
      <c r="A45" s="3">
        <v>37</v>
      </c>
      <c r="B45" s="21" t="s">
        <v>431</v>
      </c>
      <c r="C45" s="21">
        <v>1</v>
      </c>
      <c r="D45" s="22">
        <v>41249</v>
      </c>
      <c r="E45" s="22">
        <v>41249</v>
      </c>
      <c r="F45" s="21">
        <f t="shared" si="112"/>
        <v>0</v>
      </c>
      <c r="G45" s="21"/>
      <c r="H45" s="21" t="s">
        <v>440</v>
      </c>
      <c r="I45" s="23">
        <v>17372</v>
      </c>
      <c r="J45" s="21">
        <v>65</v>
      </c>
      <c r="K45" s="21"/>
      <c r="L45" s="21"/>
      <c r="M45" s="21" t="s">
        <v>588</v>
      </c>
      <c r="N45" s="21">
        <v>48</v>
      </c>
      <c r="O45" s="21">
        <v>41.5</v>
      </c>
      <c r="P45" s="21">
        <v>4</v>
      </c>
      <c r="Q45" s="21" t="s">
        <v>589</v>
      </c>
      <c r="R45" s="21">
        <v>1</v>
      </c>
      <c r="S45" s="21">
        <v>13</v>
      </c>
      <c r="T45" s="21" t="s">
        <v>272</v>
      </c>
      <c r="U45" s="21">
        <v>1</v>
      </c>
      <c r="V45" s="21">
        <v>0</v>
      </c>
      <c r="W45" s="21">
        <v>1</v>
      </c>
      <c r="X45" s="21">
        <v>4</v>
      </c>
      <c r="Y45" s="6"/>
      <c r="Z45" s="24" t="s">
        <v>462</v>
      </c>
      <c r="AA45" s="21" t="s">
        <v>590</v>
      </c>
      <c r="AB45" s="25"/>
      <c r="AC45" s="25"/>
      <c r="AD45" s="21" t="s">
        <v>246</v>
      </c>
      <c r="AE45" s="21" t="s">
        <v>247</v>
      </c>
      <c r="AF45" s="21" t="s">
        <v>249</v>
      </c>
      <c r="AG45" s="21"/>
      <c r="AH45" s="21" t="s">
        <v>246</v>
      </c>
      <c r="AI45" s="21" t="s">
        <v>249</v>
      </c>
      <c r="AJ45" s="21" t="s">
        <v>249</v>
      </c>
      <c r="AK45" s="21" t="s">
        <v>246</v>
      </c>
      <c r="AL45" s="21">
        <v>4</v>
      </c>
      <c r="AM45" s="6"/>
      <c r="AN45" s="26" t="s">
        <v>250</v>
      </c>
      <c r="AO45" s="26" t="s">
        <v>274</v>
      </c>
      <c r="AP45" s="26"/>
      <c r="AQ45" s="26" t="s">
        <v>1902</v>
      </c>
      <c r="AR45" s="26" t="s">
        <v>1913</v>
      </c>
      <c r="AS45" s="27">
        <v>4</v>
      </c>
      <c r="AT45" s="21">
        <v>4.59</v>
      </c>
      <c r="AU45" s="21">
        <v>5</v>
      </c>
      <c r="AV45" s="21">
        <v>3.26</v>
      </c>
      <c r="AW45" s="21">
        <v>3.09</v>
      </c>
      <c r="AX45" s="21">
        <v>2.2999999999999998</v>
      </c>
      <c r="AY45" s="21">
        <v>1.38</v>
      </c>
      <c r="AZ45" s="21"/>
      <c r="BA45" s="21"/>
      <c r="BB45" s="28">
        <f t="shared" ref="BB45:BD45" si="137">((AT45/AS45)*100)-100</f>
        <v>14.75</v>
      </c>
      <c r="BC45" s="28">
        <f t="shared" si="137"/>
        <v>8.9324618736383457</v>
      </c>
      <c r="BD45" s="28">
        <f t="shared" si="137"/>
        <v>-34.800000000000011</v>
      </c>
      <c r="BE45" s="28">
        <f t="shared" si="114"/>
        <v>25</v>
      </c>
      <c r="BF45" s="28">
        <f t="shared" si="115"/>
        <v>-18.5</v>
      </c>
      <c r="BG45" s="28">
        <f t="shared" si="116"/>
        <v>-28.976034858387806</v>
      </c>
      <c r="BH45" s="3">
        <f t="shared" ref="BH45:BJ45" si="138">AT45-AS45</f>
        <v>0.58999999999999986</v>
      </c>
      <c r="BI45" s="3">
        <f t="shared" si="138"/>
        <v>0.41000000000000014</v>
      </c>
      <c r="BJ45" s="3">
        <f t="shared" si="138"/>
        <v>-1.7400000000000002</v>
      </c>
      <c r="BK45" s="3">
        <f t="shared" si="118"/>
        <v>1</v>
      </c>
      <c r="BL45" s="3">
        <f t="shared" si="119"/>
        <v>-0.74000000000000021</v>
      </c>
      <c r="BM45" s="3">
        <f t="shared" si="120"/>
        <v>-1.33</v>
      </c>
      <c r="BN45" s="24">
        <v>50</v>
      </c>
      <c r="BO45" s="21">
        <v>109.1</v>
      </c>
      <c r="BP45" s="21">
        <v>97.8</v>
      </c>
      <c r="BQ45" s="21">
        <v>55.9</v>
      </c>
      <c r="BR45" s="21">
        <v>35</v>
      </c>
      <c r="BS45" s="21"/>
      <c r="BT45" s="21"/>
      <c r="BU45" s="24">
        <v>37</v>
      </c>
      <c r="BV45" s="21">
        <v>37</v>
      </c>
      <c r="BW45" s="21">
        <v>37</v>
      </c>
      <c r="BX45" s="21">
        <v>37</v>
      </c>
      <c r="BY45" s="21">
        <v>36.9</v>
      </c>
      <c r="BZ45" s="21">
        <v>36.6</v>
      </c>
      <c r="CA45" s="21">
        <v>36.4</v>
      </c>
      <c r="CB45" s="21"/>
      <c r="CC45" s="21"/>
      <c r="CD45" s="6"/>
      <c r="CE45" s="24" t="s">
        <v>591</v>
      </c>
      <c r="CF45" s="21"/>
      <c r="CG45" s="21"/>
      <c r="CH45" s="21"/>
      <c r="CI45" s="21"/>
      <c r="CJ45" s="21"/>
      <c r="CK45" s="21"/>
      <c r="CL45" s="24" t="s">
        <v>592</v>
      </c>
      <c r="CM45" s="21"/>
      <c r="CN45" s="21"/>
      <c r="CO45" s="21"/>
      <c r="CP45" s="21"/>
      <c r="CQ45" s="21"/>
      <c r="CR45" s="21"/>
      <c r="CS45" s="24">
        <v>2</v>
      </c>
      <c r="CT45" s="21"/>
      <c r="CU45" s="21"/>
      <c r="CV45" s="21"/>
      <c r="CW45" s="21"/>
      <c r="CX45" s="21"/>
      <c r="CY45" s="21"/>
      <c r="CZ45" s="24" t="s">
        <v>593</v>
      </c>
      <c r="DA45" s="21"/>
      <c r="DB45" s="21"/>
      <c r="DC45" s="21"/>
      <c r="DD45" s="21"/>
      <c r="DE45" s="21"/>
      <c r="DF45" s="21"/>
      <c r="DG45" s="24" t="s">
        <v>594</v>
      </c>
      <c r="DH45" s="21" t="s">
        <v>595</v>
      </c>
      <c r="DI45" s="21" t="s">
        <v>594</v>
      </c>
      <c r="DJ45" s="21" t="s">
        <v>594</v>
      </c>
      <c r="DK45" s="21" t="s">
        <v>596</v>
      </c>
      <c r="DL45" s="21" t="s">
        <v>597</v>
      </c>
      <c r="DM45" s="21"/>
      <c r="DN45" s="26">
        <v>8</v>
      </c>
      <c r="DO45" s="41"/>
      <c r="DP45" s="24">
        <v>209</v>
      </c>
      <c r="DQ45" s="21">
        <v>114.1</v>
      </c>
      <c r="DR45" s="21">
        <v>150</v>
      </c>
      <c r="DS45" s="21">
        <v>91.3</v>
      </c>
      <c r="DT45" s="21">
        <v>115.7</v>
      </c>
      <c r="DU45" s="21"/>
      <c r="DV45" s="21"/>
      <c r="DW45" s="24">
        <v>0.8</v>
      </c>
      <c r="DX45" s="21">
        <v>0.8</v>
      </c>
      <c r="DY45" s="21">
        <v>0.4</v>
      </c>
      <c r="DZ45" s="21">
        <v>0.4</v>
      </c>
      <c r="EA45" s="21">
        <v>0.21</v>
      </c>
      <c r="EB45" s="21"/>
      <c r="EC45" s="21"/>
      <c r="ED45" s="29">
        <f t="shared" ref="ED45:EH45" si="139">DP45/DW45</f>
        <v>261.25</v>
      </c>
      <c r="EE45" s="30">
        <f t="shared" si="139"/>
        <v>142.62499999999997</v>
      </c>
      <c r="EF45" s="30">
        <f t="shared" si="139"/>
        <v>375</v>
      </c>
      <c r="EG45" s="30">
        <f t="shared" si="139"/>
        <v>228.24999999999997</v>
      </c>
      <c r="EH45" s="30">
        <f t="shared" si="139"/>
        <v>550.95238095238096</v>
      </c>
      <c r="EI45" s="30"/>
      <c r="EJ45" s="30"/>
      <c r="EK45" s="24">
        <v>1</v>
      </c>
      <c r="EL45" s="21">
        <v>1</v>
      </c>
      <c r="EM45" s="21">
        <v>1</v>
      </c>
      <c r="EN45" s="21">
        <v>1</v>
      </c>
      <c r="EO45" s="21">
        <v>1</v>
      </c>
      <c r="EP45" s="21"/>
      <c r="EQ45" s="21"/>
      <c r="ER45" s="24">
        <v>134</v>
      </c>
      <c r="ES45" s="21">
        <v>145</v>
      </c>
      <c r="ET45" s="21">
        <v>321</v>
      </c>
      <c r="EU45" s="21">
        <v>154</v>
      </c>
      <c r="EV45" s="21">
        <v>148</v>
      </c>
      <c r="EW45" s="21"/>
      <c r="EX45" s="21"/>
      <c r="EY45" s="24">
        <v>15.8</v>
      </c>
      <c r="EZ45" s="21">
        <v>15.6</v>
      </c>
      <c r="FA45" s="21">
        <v>13.9</v>
      </c>
      <c r="FB45" s="21">
        <v>12.5</v>
      </c>
      <c r="FC45" s="21">
        <v>13.1</v>
      </c>
      <c r="FD45" s="21"/>
      <c r="FE45" s="21"/>
      <c r="FF45" s="24">
        <v>15</v>
      </c>
      <c r="FG45" s="21">
        <v>15</v>
      </c>
      <c r="FH45" s="21">
        <v>15</v>
      </c>
      <c r="FI45" s="21">
        <v>15</v>
      </c>
      <c r="FJ45" s="21">
        <v>15</v>
      </c>
      <c r="FK45" s="21"/>
      <c r="FL45" s="21"/>
      <c r="FM45" s="24">
        <v>78</v>
      </c>
      <c r="FN45" s="21">
        <v>66</v>
      </c>
      <c r="FO45" s="21">
        <v>77</v>
      </c>
      <c r="FP45" s="21">
        <v>79</v>
      </c>
      <c r="FQ45" s="21">
        <v>76</v>
      </c>
      <c r="FR45" s="21"/>
      <c r="FS45" s="21"/>
      <c r="FT45" s="24">
        <v>0</v>
      </c>
      <c r="FU45" s="21" t="s">
        <v>311</v>
      </c>
      <c r="FV45" s="21">
        <v>0</v>
      </c>
      <c r="FW45" s="21">
        <v>0</v>
      </c>
      <c r="FX45" s="21">
        <v>0</v>
      </c>
      <c r="FY45" s="21"/>
      <c r="FZ45" s="21"/>
      <c r="GA45" s="24">
        <v>858</v>
      </c>
      <c r="GB45" s="21">
        <v>546</v>
      </c>
      <c r="GC45" s="21">
        <v>698</v>
      </c>
      <c r="GD45" s="21">
        <v>480</v>
      </c>
      <c r="GE45" s="21">
        <v>645</v>
      </c>
      <c r="GF45" s="21"/>
      <c r="GG45" s="21"/>
      <c r="GH45" s="24">
        <v>35</v>
      </c>
      <c r="GI45" s="21">
        <v>20</v>
      </c>
      <c r="GJ45" s="21">
        <v>100</v>
      </c>
      <c r="GK45" s="21">
        <v>100</v>
      </c>
      <c r="GL45" s="21">
        <v>0</v>
      </c>
      <c r="GM45" s="21"/>
      <c r="GN45" s="31"/>
      <c r="GO45" s="9"/>
      <c r="GP45" s="32">
        <v>11</v>
      </c>
      <c r="GQ45" s="21">
        <v>45</v>
      </c>
      <c r="GR45" s="24">
        <v>14</v>
      </c>
      <c r="GS45" s="21">
        <v>55</v>
      </c>
      <c r="GT45" s="24">
        <v>9</v>
      </c>
      <c r="GU45" s="21">
        <v>20</v>
      </c>
      <c r="GV45" s="24">
        <v>10</v>
      </c>
      <c r="GW45" s="21">
        <v>45</v>
      </c>
      <c r="GX45" s="24">
        <v>9</v>
      </c>
      <c r="GY45" s="21">
        <v>20</v>
      </c>
      <c r="GZ45" s="24"/>
      <c r="HA45" s="21"/>
      <c r="HB45" s="24"/>
      <c r="HC45" s="21"/>
      <c r="HD45" s="6"/>
      <c r="HE45" s="21"/>
      <c r="HF45" s="21"/>
      <c r="HG45" s="21"/>
      <c r="HH45" s="21"/>
      <c r="HI45" s="21"/>
      <c r="HJ45" s="21"/>
      <c r="HK45" s="21"/>
      <c r="HL45" s="21"/>
      <c r="HM45" s="21"/>
      <c r="HN45" s="21"/>
      <c r="HO45" s="21"/>
      <c r="HP45" s="21"/>
      <c r="HQ45" s="21"/>
      <c r="HR45" s="21"/>
      <c r="HS45" s="21"/>
      <c r="HT45" s="6"/>
      <c r="HU45" s="99">
        <f t="shared" si="10"/>
        <v>-3</v>
      </c>
    </row>
    <row r="46" spans="1:231" ht="15.75" customHeight="1" x14ac:dyDescent="0.3">
      <c r="A46" s="3">
        <v>38</v>
      </c>
      <c r="B46" s="21" t="s">
        <v>598</v>
      </c>
      <c r="C46" s="21">
        <v>1</v>
      </c>
      <c r="D46" s="22">
        <v>41249</v>
      </c>
      <c r="E46" s="22">
        <v>41250</v>
      </c>
      <c r="F46" s="21">
        <f t="shared" si="112"/>
        <v>1</v>
      </c>
      <c r="G46" s="21"/>
      <c r="H46" s="21" t="s">
        <v>599</v>
      </c>
      <c r="I46" s="23">
        <v>11226</v>
      </c>
      <c r="J46" s="21">
        <v>82</v>
      </c>
      <c r="K46" s="21"/>
      <c r="L46" s="21"/>
      <c r="M46" s="21" t="s">
        <v>600</v>
      </c>
      <c r="N46" s="21">
        <v>53</v>
      </c>
      <c r="O46" s="21">
        <v>53</v>
      </c>
      <c r="P46" s="21">
        <v>5</v>
      </c>
      <c r="Q46" s="21" t="s">
        <v>601</v>
      </c>
      <c r="R46" s="21">
        <v>1</v>
      </c>
      <c r="S46" s="21">
        <v>9</v>
      </c>
      <c r="T46" s="21" t="s">
        <v>272</v>
      </c>
      <c r="U46" s="21">
        <v>1</v>
      </c>
      <c r="V46" s="21">
        <v>0</v>
      </c>
      <c r="W46" s="21">
        <v>0</v>
      </c>
      <c r="X46" s="21">
        <v>0</v>
      </c>
      <c r="Y46" s="6"/>
      <c r="Z46" s="24" t="s">
        <v>462</v>
      </c>
      <c r="AA46" s="21" t="s">
        <v>602</v>
      </c>
      <c r="AB46" s="25"/>
      <c r="AC46" s="25"/>
      <c r="AD46" s="21" t="s">
        <v>249</v>
      </c>
      <c r="AE46" s="21"/>
      <c r="AF46" s="21" t="s">
        <v>249</v>
      </c>
      <c r="AG46" s="21"/>
      <c r="AH46" s="21" t="s">
        <v>249</v>
      </c>
      <c r="AI46" s="21" t="s">
        <v>249</v>
      </c>
      <c r="AJ46" s="21" t="s">
        <v>249</v>
      </c>
      <c r="AK46" s="21" t="s">
        <v>246</v>
      </c>
      <c r="AL46" s="21">
        <v>7.75</v>
      </c>
      <c r="AM46" s="6"/>
      <c r="AN46" s="26" t="s">
        <v>350</v>
      </c>
      <c r="AO46" s="26" t="s">
        <v>603</v>
      </c>
      <c r="AP46" s="26"/>
      <c r="AQ46" s="26" t="s">
        <v>1906</v>
      </c>
      <c r="AR46" s="3"/>
      <c r="AS46" s="27">
        <v>7.75</v>
      </c>
      <c r="AT46" s="21">
        <v>7.71</v>
      </c>
      <c r="AU46" s="21">
        <v>6.5</v>
      </c>
      <c r="AV46" s="21">
        <v>5.71</v>
      </c>
      <c r="AW46" s="21">
        <v>3.15</v>
      </c>
      <c r="AX46" s="21">
        <v>1.85</v>
      </c>
      <c r="AY46" s="21">
        <v>1.02</v>
      </c>
      <c r="AZ46" s="21"/>
      <c r="BA46" s="21"/>
      <c r="BB46" s="28">
        <f t="shared" ref="BB46:BD46" si="140">((AT46/AS46)*100)-100</f>
        <v>-0.51612903225806406</v>
      </c>
      <c r="BC46" s="28">
        <f t="shared" si="140"/>
        <v>-15.693904020752271</v>
      </c>
      <c r="BD46" s="28">
        <f t="shared" si="140"/>
        <v>-12.15384615384616</v>
      </c>
      <c r="BE46" s="28">
        <f t="shared" si="114"/>
        <v>-16.129032258064512</v>
      </c>
      <c r="BF46" s="28">
        <f t="shared" si="115"/>
        <v>-26.322580645161281</v>
      </c>
      <c r="BG46" s="28">
        <f t="shared" si="116"/>
        <v>-25.94033722438391</v>
      </c>
      <c r="BH46" s="3">
        <f t="shared" ref="BH46:BJ46" si="141">AT46-AS46</f>
        <v>-4.0000000000000036E-2</v>
      </c>
      <c r="BI46" s="3">
        <f t="shared" si="141"/>
        <v>-1.21</v>
      </c>
      <c r="BJ46" s="3">
        <f t="shared" si="141"/>
        <v>-0.79</v>
      </c>
      <c r="BK46" s="3">
        <f t="shared" si="118"/>
        <v>-1.25</v>
      </c>
      <c r="BL46" s="3">
        <f t="shared" si="119"/>
        <v>-2.04</v>
      </c>
      <c r="BM46" s="3">
        <f t="shared" si="120"/>
        <v>-2</v>
      </c>
      <c r="BN46" s="24"/>
      <c r="BO46" s="21">
        <v>176.4</v>
      </c>
      <c r="BP46" s="21"/>
      <c r="BQ46" s="21"/>
      <c r="BR46" s="21"/>
      <c r="BS46" s="21"/>
      <c r="BT46" s="21"/>
      <c r="BU46" s="24">
        <v>36.5</v>
      </c>
      <c r="BV46" s="21">
        <v>36</v>
      </c>
      <c r="BW46" s="21">
        <v>36</v>
      </c>
      <c r="BX46" s="21">
        <v>36</v>
      </c>
      <c r="BY46" s="21">
        <v>36.4</v>
      </c>
      <c r="BZ46" s="21">
        <v>36</v>
      </c>
      <c r="CA46" s="21">
        <v>36</v>
      </c>
      <c r="CB46" s="21"/>
      <c r="CC46" s="21"/>
      <c r="CD46" s="6"/>
      <c r="CE46" s="24" t="s">
        <v>604</v>
      </c>
      <c r="CF46" s="21"/>
      <c r="CG46" s="21"/>
      <c r="CH46" s="21"/>
      <c r="CI46" s="21"/>
      <c r="CJ46" s="21"/>
      <c r="CK46" s="21"/>
      <c r="CL46" s="24" t="s">
        <v>1916</v>
      </c>
      <c r="CM46" s="21"/>
      <c r="CN46" s="21"/>
      <c r="CO46" s="21"/>
      <c r="CP46" s="21"/>
      <c r="CQ46" s="21"/>
      <c r="CR46" s="21"/>
      <c r="CS46" s="24">
        <v>4</v>
      </c>
      <c r="CT46" s="21"/>
      <c r="CU46" s="21"/>
      <c r="CV46" s="21"/>
      <c r="CW46" s="21"/>
      <c r="CX46" s="21"/>
      <c r="CY46" s="21"/>
      <c r="CZ46" s="24" t="s">
        <v>331</v>
      </c>
      <c r="DA46" s="21"/>
      <c r="DB46" s="21"/>
      <c r="DC46" s="21"/>
      <c r="DD46" s="21"/>
      <c r="DE46" s="21"/>
      <c r="DF46" s="21"/>
      <c r="DG46" s="24" t="s">
        <v>606</v>
      </c>
      <c r="DH46" s="21" t="s">
        <v>606</v>
      </c>
      <c r="DI46" s="21" t="s">
        <v>606</v>
      </c>
      <c r="DJ46" s="21" t="s">
        <v>606</v>
      </c>
      <c r="DK46" s="21" t="s">
        <v>606</v>
      </c>
      <c r="DL46" s="21"/>
      <c r="DM46" s="21"/>
      <c r="DN46" s="26" t="s">
        <v>607</v>
      </c>
      <c r="DO46" s="41"/>
      <c r="DP46" s="24">
        <v>144</v>
      </c>
      <c r="DQ46" s="21">
        <v>115.7</v>
      </c>
      <c r="DR46" s="21">
        <v>65</v>
      </c>
      <c r="DS46" s="21">
        <v>109.4</v>
      </c>
      <c r="DT46" s="21">
        <v>34</v>
      </c>
      <c r="DU46" s="21"/>
      <c r="DV46" s="21"/>
      <c r="DW46" s="24">
        <v>0.5</v>
      </c>
      <c r="DX46" s="21">
        <v>0.4</v>
      </c>
      <c r="DY46" s="21">
        <v>0.3</v>
      </c>
      <c r="DZ46" s="21">
        <v>0.4</v>
      </c>
      <c r="EA46" s="21">
        <v>0.4</v>
      </c>
      <c r="EB46" s="21"/>
      <c r="EC46" s="21"/>
      <c r="ED46" s="29">
        <f t="shared" ref="ED46:EH46" si="142">DP46/DW46</f>
        <v>288</v>
      </c>
      <c r="EE46" s="30">
        <f t="shared" si="142"/>
        <v>289.25</v>
      </c>
      <c r="EF46" s="30">
        <f t="shared" si="142"/>
        <v>216.66666666666669</v>
      </c>
      <c r="EG46" s="30">
        <f t="shared" si="142"/>
        <v>273.5</v>
      </c>
      <c r="EH46" s="30">
        <f t="shared" si="142"/>
        <v>85</v>
      </c>
      <c r="EI46" s="30"/>
      <c r="EJ46" s="30"/>
      <c r="EK46" s="24">
        <v>1</v>
      </c>
      <c r="EL46" s="21">
        <v>1</v>
      </c>
      <c r="EM46" s="21">
        <v>1</v>
      </c>
      <c r="EN46" s="21">
        <v>1</v>
      </c>
      <c r="EO46" s="21">
        <v>1</v>
      </c>
      <c r="EP46" s="21"/>
      <c r="EQ46" s="21"/>
      <c r="ER46" s="24">
        <v>159</v>
      </c>
      <c r="ES46" s="21">
        <v>116</v>
      </c>
      <c r="ET46" s="21">
        <v>126</v>
      </c>
      <c r="EU46" s="21">
        <v>134</v>
      </c>
      <c r="EV46" s="21">
        <v>167</v>
      </c>
      <c r="EW46" s="21"/>
      <c r="EX46" s="21"/>
      <c r="EY46" s="24">
        <v>24.3</v>
      </c>
      <c r="EZ46" s="21">
        <v>19.3</v>
      </c>
      <c r="FA46" s="21">
        <v>15.4</v>
      </c>
      <c r="FB46" s="21">
        <v>11.2</v>
      </c>
      <c r="FC46" s="21">
        <v>9.4</v>
      </c>
      <c r="FD46" s="21"/>
      <c r="FE46" s="21"/>
      <c r="FF46" s="24">
        <v>15</v>
      </c>
      <c r="FG46" s="21">
        <v>13</v>
      </c>
      <c r="FH46" s="21">
        <v>14</v>
      </c>
      <c r="FI46" s="21">
        <v>14</v>
      </c>
      <c r="FJ46" s="21">
        <v>15</v>
      </c>
      <c r="FK46" s="21"/>
      <c r="FL46" s="21"/>
      <c r="FM46" s="24">
        <v>106</v>
      </c>
      <c r="FN46" s="21">
        <v>76</v>
      </c>
      <c r="FO46" s="21">
        <v>100</v>
      </c>
      <c r="FP46" s="21">
        <v>82</v>
      </c>
      <c r="FQ46" s="21">
        <v>87</v>
      </c>
      <c r="FR46" s="21"/>
      <c r="FS46" s="21"/>
      <c r="FT46" s="24">
        <v>0</v>
      </c>
      <c r="FU46" s="21">
        <v>0</v>
      </c>
      <c r="FV46" s="21">
        <v>0</v>
      </c>
      <c r="FW46" s="21">
        <v>0</v>
      </c>
      <c r="FX46" s="21">
        <v>0</v>
      </c>
      <c r="FY46" s="21"/>
      <c r="FZ46" s="21"/>
      <c r="GA46" s="24">
        <v>72</v>
      </c>
      <c r="GB46" s="21">
        <v>73</v>
      </c>
      <c r="GC46" s="21">
        <v>59</v>
      </c>
      <c r="GD46" s="21">
        <v>62</v>
      </c>
      <c r="GE46" s="21">
        <v>61</v>
      </c>
      <c r="GF46" s="21"/>
      <c r="GG46" s="21"/>
      <c r="GH46" s="24">
        <v>1165</v>
      </c>
      <c r="GI46" s="21">
        <v>690</v>
      </c>
      <c r="GJ46" s="21">
        <v>1680</v>
      </c>
      <c r="GK46" s="21">
        <v>3230</v>
      </c>
      <c r="GL46" s="21">
        <v>270</v>
      </c>
      <c r="GM46" s="21"/>
      <c r="GN46" s="31"/>
      <c r="GO46" s="9"/>
      <c r="GP46" s="32">
        <v>10</v>
      </c>
      <c r="GQ46" s="21">
        <v>45</v>
      </c>
      <c r="GR46" s="24">
        <v>12</v>
      </c>
      <c r="GS46" s="21">
        <v>45</v>
      </c>
      <c r="GT46" s="24">
        <v>12</v>
      </c>
      <c r="GU46" s="21">
        <v>45</v>
      </c>
      <c r="GV46" s="24">
        <v>11</v>
      </c>
      <c r="GW46" s="21">
        <v>45</v>
      </c>
      <c r="GX46" s="24">
        <v>9</v>
      </c>
      <c r="GY46" s="21">
        <v>20</v>
      </c>
      <c r="GZ46" s="24"/>
      <c r="HA46" s="21"/>
      <c r="HB46" s="24"/>
      <c r="HC46" s="21"/>
      <c r="HD46" s="6"/>
      <c r="HE46" s="21"/>
      <c r="HF46" s="21"/>
      <c r="HG46" s="21"/>
      <c r="HH46" s="21"/>
      <c r="HI46" s="21"/>
      <c r="HJ46" s="21"/>
      <c r="HK46" s="21"/>
      <c r="HL46" s="21"/>
      <c r="HM46" s="21"/>
      <c r="HN46" s="21"/>
      <c r="HO46" s="21"/>
      <c r="HP46" s="21"/>
      <c r="HQ46" s="21"/>
      <c r="HR46" s="21"/>
      <c r="HS46" s="21"/>
      <c r="HT46" s="6"/>
      <c r="HU46" s="99">
        <f t="shared" si="10"/>
        <v>-2</v>
      </c>
    </row>
    <row r="47" spans="1:231" ht="15.75" customHeight="1" x14ac:dyDescent="0.3">
      <c r="A47" s="3">
        <v>39</v>
      </c>
      <c r="B47" s="21" t="s">
        <v>598</v>
      </c>
      <c r="C47" s="21">
        <v>1</v>
      </c>
      <c r="D47" s="22">
        <v>41246</v>
      </c>
      <c r="E47" s="22">
        <v>41247</v>
      </c>
      <c r="F47" s="21">
        <f t="shared" si="112"/>
        <v>1</v>
      </c>
      <c r="G47" s="21"/>
      <c r="H47" s="21"/>
      <c r="I47" s="23">
        <v>18745</v>
      </c>
      <c r="J47" s="21">
        <v>61</v>
      </c>
      <c r="K47" s="21"/>
      <c r="L47" s="21"/>
      <c r="M47" s="21" t="s">
        <v>485</v>
      </c>
      <c r="N47" s="21">
        <v>76</v>
      </c>
      <c r="O47" s="21">
        <v>89.7</v>
      </c>
      <c r="P47" s="21">
        <v>7</v>
      </c>
      <c r="Q47" s="21" t="s">
        <v>601</v>
      </c>
      <c r="R47" s="21">
        <v>1</v>
      </c>
      <c r="S47" s="21">
        <v>9</v>
      </c>
      <c r="T47" s="21" t="s">
        <v>272</v>
      </c>
      <c r="U47" s="21">
        <v>1</v>
      </c>
      <c r="V47" s="21">
        <v>4</v>
      </c>
      <c r="W47" s="21">
        <v>4</v>
      </c>
      <c r="X47" s="21">
        <v>0</v>
      </c>
      <c r="Y47" s="6"/>
      <c r="Z47" s="24" t="s">
        <v>513</v>
      </c>
      <c r="AA47" s="21" t="s">
        <v>520</v>
      </c>
      <c r="AB47" s="25"/>
      <c r="AC47" s="25"/>
      <c r="AD47" s="21" t="s">
        <v>246</v>
      </c>
      <c r="AE47" s="21" t="s">
        <v>247</v>
      </c>
      <c r="AF47" s="21" t="s">
        <v>246</v>
      </c>
      <c r="AG47" s="21" t="s">
        <v>248</v>
      </c>
      <c r="AH47" s="21" t="s">
        <v>246</v>
      </c>
      <c r="AI47" s="21" t="s">
        <v>246</v>
      </c>
      <c r="AJ47" s="21" t="s">
        <v>246</v>
      </c>
      <c r="AK47" s="21" t="s">
        <v>246</v>
      </c>
      <c r="AL47" s="21">
        <v>93</v>
      </c>
      <c r="AM47" s="6"/>
      <c r="AN47" s="26" t="s">
        <v>250</v>
      </c>
      <c r="AO47" s="26" t="s">
        <v>274</v>
      </c>
      <c r="AP47" s="26"/>
      <c r="AQ47" s="26" t="s">
        <v>1906</v>
      </c>
      <c r="AR47" s="26" t="s">
        <v>1912</v>
      </c>
      <c r="AS47" s="27">
        <v>93</v>
      </c>
      <c r="AT47" s="21">
        <v>100.7</v>
      </c>
      <c r="AU47" s="21">
        <v>125.2</v>
      </c>
      <c r="AV47" s="21">
        <v>74.900000000000006</v>
      </c>
      <c r="AW47" s="21">
        <v>61.26</v>
      </c>
      <c r="AX47" s="21">
        <v>29.11</v>
      </c>
      <c r="AY47" s="21">
        <v>16.5</v>
      </c>
      <c r="AZ47" s="21">
        <v>6.58</v>
      </c>
      <c r="BA47" s="21">
        <v>2.74</v>
      </c>
      <c r="BB47" s="28">
        <f t="shared" ref="BB47:BD47" si="143">((AT47/AS47)*100)-100</f>
        <v>8.2795698924731198</v>
      </c>
      <c r="BC47" s="28">
        <f t="shared" si="143"/>
        <v>24.329692154915577</v>
      </c>
      <c r="BD47" s="28">
        <f t="shared" si="143"/>
        <v>-40.175718849840244</v>
      </c>
      <c r="BE47" s="28">
        <f t="shared" si="114"/>
        <v>34.623655913978496</v>
      </c>
      <c r="BF47" s="28">
        <f t="shared" si="115"/>
        <v>-19.462365591397841</v>
      </c>
      <c r="BG47" s="28">
        <f t="shared" si="116"/>
        <v>-25.620655412115184</v>
      </c>
      <c r="BH47" s="3">
        <f t="shared" ref="BH47:BJ47" si="144">AT47-AS47</f>
        <v>7.7000000000000028</v>
      </c>
      <c r="BI47" s="3">
        <f t="shared" si="144"/>
        <v>24.5</v>
      </c>
      <c r="BJ47" s="3">
        <f t="shared" si="144"/>
        <v>-50.3</v>
      </c>
      <c r="BK47" s="3">
        <f t="shared" si="118"/>
        <v>32.200000000000003</v>
      </c>
      <c r="BL47" s="3">
        <f t="shared" si="119"/>
        <v>-18.099999999999994</v>
      </c>
      <c r="BM47" s="3">
        <f t="shared" si="120"/>
        <v>-25.799999999999997</v>
      </c>
      <c r="BN47" s="24"/>
      <c r="BO47" s="21">
        <v>461.3</v>
      </c>
      <c r="BP47" s="21">
        <v>415</v>
      </c>
      <c r="BQ47" s="21">
        <v>238.3</v>
      </c>
      <c r="BR47" s="21">
        <v>165</v>
      </c>
      <c r="BS47" s="21">
        <v>155</v>
      </c>
      <c r="BT47" s="21">
        <v>179.1</v>
      </c>
      <c r="BU47" s="24">
        <v>37</v>
      </c>
      <c r="BV47" s="21">
        <v>37</v>
      </c>
      <c r="BW47" s="21">
        <v>37</v>
      </c>
      <c r="BX47" s="21">
        <v>38</v>
      </c>
      <c r="BY47" s="21">
        <v>38.6</v>
      </c>
      <c r="BZ47" s="21">
        <v>38</v>
      </c>
      <c r="CA47" s="21">
        <v>36.5</v>
      </c>
      <c r="CB47" s="21">
        <v>37</v>
      </c>
      <c r="CC47" s="21">
        <v>36</v>
      </c>
      <c r="CD47" s="6"/>
      <c r="CE47" s="24" t="s">
        <v>608</v>
      </c>
      <c r="CF47" s="21"/>
      <c r="CG47" s="21"/>
      <c r="CH47" s="21"/>
      <c r="CI47" s="21"/>
      <c r="CJ47" s="21"/>
      <c r="CK47" s="21"/>
      <c r="CL47" s="24" t="s">
        <v>609</v>
      </c>
      <c r="CM47" s="21"/>
      <c r="CN47" s="21"/>
      <c r="CO47" s="21"/>
      <c r="CP47" s="21"/>
      <c r="CQ47" s="21"/>
      <c r="CR47" s="21"/>
      <c r="CS47" s="24">
        <v>2</v>
      </c>
      <c r="CT47" s="21"/>
      <c r="CU47" s="21"/>
      <c r="CV47" s="21"/>
      <c r="CW47" s="21"/>
      <c r="CX47" s="21"/>
      <c r="CY47" s="21"/>
      <c r="CZ47" s="60" t="s">
        <v>610</v>
      </c>
      <c r="DA47" s="21"/>
      <c r="DB47" s="21"/>
      <c r="DC47" s="21"/>
      <c r="DD47" s="21"/>
      <c r="DE47" s="21"/>
      <c r="DF47" s="21"/>
      <c r="DG47" s="24" t="s">
        <v>611</v>
      </c>
      <c r="DH47" s="21" t="s">
        <v>611</v>
      </c>
      <c r="DI47" s="21" t="s">
        <v>255</v>
      </c>
      <c r="DJ47" s="21" t="s">
        <v>612</v>
      </c>
      <c r="DK47" s="21" t="s">
        <v>540</v>
      </c>
      <c r="DL47" s="21" t="s">
        <v>540</v>
      </c>
      <c r="DM47" s="21" t="s">
        <v>540</v>
      </c>
      <c r="DN47" s="26">
        <v>8</v>
      </c>
      <c r="DO47" s="6"/>
      <c r="DP47" s="24">
        <v>79</v>
      </c>
      <c r="DQ47" s="21">
        <v>109.1</v>
      </c>
      <c r="DR47" s="21">
        <v>134.9</v>
      </c>
      <c r="DS47" s="21">
        <v>145.5</v>
      </c>
      <c r="DT47" s="21">
        <v>79.7</v>
      </c>
      <c r="DU47" s="21">
        <v>83.5</v>
      </c>
      <c r="DV47" s="21">
        <v>67</v>
      </c>
      <c r="DW47" s="24">
        <v>0.4</v>
      </c>
      <c r="DX47" s="21">
        <v>0.4</v>
      </c>
      <c r="DY47" s="21">
        <v>0.4</v>
      </c>
      <c r="DZ47" s="21">
        <v>0.4</v>
      </c>
      <c r="EA47" s="21">
        <v>0.4</v>
      </c>
      <c r="EB47" s="21">
        <v>0.4</v>
      </c>
      <c r="EC47" s="21">
        <v>0.4</v>
      </c>
      <c r="ED47" s="29">
        <f t="shared" ref="ED47:EJ47" si="145">DP47/DW47</f>
        <v>197.5</v>
      </c>
      <c r="EE47" s="30">
        <f t="shared" si="145"/>
        <v>272.74999999999994</v>
      </c>
      <c r="EF47" s="30">
        <f t="shared" si="145"/>
        <v>337.25</v>
      </c>
      <c r="EG47" s="30">
        <f t="shared" si="145"/>
        <v>363.75</v>
      </c>
      <c r="EH47" s="30">
        <f t="shared" si="145"/>
        <v>199.25</v>
      </c>
      <c r="EI47" s="30">
        <f t="shared" si="145"/>
        <v>208.75</v>
      </c>
      <c r="EJ47" s="30">
        <f t="shared" si="145"/>
        <v>167.5</v>
      </c>
      <c r="EK47" s="24">
        <v>1</v>
      </c>
      <c r="EL47" s="21">
        <v>1</v>
      </c>
      <c r="EM47" s="21">
        <v>1</v>
      </c>
      <c r="EN47" s="21">
        <v>1</v>
      </c>
      <c r="EO47" s="21">
        <v>1</v>
      </c>
      <c r="EP47" s="21">
        <v>1</v>
      </c>
      <c r="EQ47" s="21">
        <v>1</v>
      </c>
      <c r="ER47" s="24">
        <v>326</v>
      </c>
      <c r="ES47" s="21">
        <v>262</v>
      </c>
      <c r="ET47" s="21">
        <v>251</v>
      </c>
      <c r="EU47" s="21">
        <v>255</v>
      </c>
      <c r="EV47" s="21">
        <v>223</v>
      </c>
      <c r="EW47" s="21">
        <v>290</v>
      </c>
      <c r="EX47" s="21">
        <v>395</v>
      </c>
      <c r="EY47" s="24">
        <v>44.7</v>
      </c>
      <c r="EZ47" s="21">
        <v>20</v>
      </c>
      <c r="FA47" s="21">
        <v>14.3</v>
      </c>
      <c r="FB47" s="21">
        <v>10.4</v>
      </c>
      <c r="FC47" s="21">
        <v>8.6</v>
      </c>
      <c r="FD47" s="21">
        <v>8.5</v>
      </c>
      <c r="FE47" s="21">
        <v>8.5</v>
      </c>
      <c r="FF47" s="24">
        <v>15</v>
      </c>
      <c r="FG47" s="21">
        <v>13</v>
      </c>
      <c r="FH47" s="21">
        <v>10</v>
      </c>
      <c r="FI47" s="21">
        <v>11</v>
      </c>
      <c r="FJ47" s="21">
        <v>15</v>
      </c>
      <c r="FK47" s="21">
        <v>15</v>
      </c>
      <c r="FL47" s="21">
        <v>15</v>
      </c>
      <c r="FM47" s="24">
        <v>89</v>
      </c>
      <c r="FN47" s="21">
        <v>107</v>
      </c>
      <c r="FO47" s="21">
        <v>120</v>
      </c>
      <c r="FP47" s="21">
        <v>110</v>
      </c>
      <c r="FQ47" s="21">
        <v>94</v>
      </c>
      <c r="FR47" s="21">
        <v>90</v>
      </c>
      <c r="FS47" s="21">
        <v>96</v>
      </c>
      <c r="FT47" s="24" t="s">
        <v>613</v>
      </c>
      <c r="FU47" s="21" t="s">
        <v>614</v>
      </c>
      <c r="FV47" s="21" t="s">
        <v>615</v>
      </c>
      <c r="FW47" s="21" t="s">
        <v>467</v>
      </c>
      <c r="FX47" s="21">
        <v>0</v>
      </c>
      <c r="FY47" s="21">
        <v>0</v>
      </c>
      <c r="FZ47" s="21">
        <v>0</v>
      </c>
      <c r="GA47" s="24">
        <v>176</v>
      </c>
      <c r="GB47" s="21">
        <v>234</v>
      </c>
      <c r="GC47" s="21">
        <v>254</v>
      </c>
      <c r="GD47" s="21">
        <v>206</v>
      </c>
      <c r="GE47" s="21">
        <v>152</v>
      </c>
      <c r="GF47" s="21">
        <v>120</v>
      </c>
      <c r="GG47" s="21">
        <v>102</v>
      </c>
      <c r="GH47" s="24">
        <v>750</v>
      </c>
      <c r="GI47" s="21">
        <v>2715</v>
      </c>
      <c r="GJ47" s="21">
        <v>2760</v>
      </c>
      <c r="GK47" s="21">
        <v>1800</v>
      </c>
      <c r="GL47" s="21">
        <v>2440</v>
      </c>
      <c r="GM47" s="21">
        <v>3190</v>
      </c>
      <c r="GN47" s="31">
        <v>700</v>
      </c>
      <c r="GO47" s="9"/>
      <c r="GP47" s="32">
        <v>14</v>
      </c>
      <c r="GQ47" s="21">
        <v>55</v>
      </c>
      <c r="GR47" s="24">
        <v>15</v>
      </c>
      <c r="GS47" s="21">
        <v>80</v>
      </c>
      <c r="GT47" s="24">
        <v>15</v>
      </c>
      <c r="GU47" s="21">
        <v>80</v>
      </c>
      <c r="GV47" s="24">
        <v>13</v>
      </c>
      <c r="GW47" s="21">
        <v>55</v>
      </c>
      <c r="GX47" s="24">
        <v>10</v>
      </c>
      <c r="GY47" s="21">
        <v>45</v>
      </c>
      <c r="GZ47" s="24">
        <v>9</v>
      </c>
      <c r="HA47" s="21">
        <v>20</v>
      </c>
      <c r="HB47" s="24">
        <v>9</v>
      </c>
      <c r="HC47" s="21">
        <v>20</v>
      </c>
      <c r="HD47" s="6"/>
      <c r="HE47" s="21"/>
      <c r="HF47" s="21"/>
      <c r="HG47" s="21"/>
      <c r="HH47" s="21"/>
      <c r="HI47" s="21"/>
      <c r="HJ47" s="21"/>
      <c r="HK47" s="21"/>
      <c r="HL47" s="21"/>
      <c r="HM47" s="21"/>
      <c r="HN47" s="21"/>
      <c r="HO47" s="21"/>
      <c r="HP47" s="21"/>
      <c r="HQ47" s="21"/>
      <c r="HR47" s="21"/>
      <c r="HS47" s="21"/>
      <c r="HT47" s="6"/>
      <c r="HU47" s="99">
        <f t="shared" si="10"/>
        <v>-1</v>
      </c>
    </row>
    <row r="48" spans="1:231" ht="15.75" customHeight="1" x14ac:dyDescent="0.3">
      <c r="A48" s="3">
        <v>40</v>
      </c>
      <c r="B48" s="21" t="s">
        <v>525</v>
      </c>
      <c r="C48" s="21">
        <v>1</v>
      </c>
      <c r="D48" s="22">
        <v>41242</v>
      </c>
      <c r="E48" s="22">
        <v>41242</v>
      </c>
      <c r="F48" s="21">
        <f t="shared" si="112"/>
        <v>0</v>
      </c>
      <c r="G48" s="21"/>
      <c r="H48" s="21" t="s">
        <v>579</v>
      </c>
      <c r="I48" s="23">
        <v>15515</v>
      </c>
      <c r="J48" s="21">
        <v>70</v>
      </c>
      <c r="K48" s="21"/>
      <c r="L48" s="21"/>
      <c r="M48" s="21" t="s">
        <v>616</v>
      </c>
      <c r="N48" s="21">
        <v>73</v>
      </c>
      <c r="O48" s="21">
        <v>87.1</v>
      </c>
      <c r="P48" s="21">
        <v>11</v>
      </c>
      <c r="Q48" s="21" t="s">
        <v>548</v>
      </c>
      <c r="R48" s="21">
        <v>2</v>
      </c>
      <c r="S48" s="21">
        <v>12</v>
      </c>
      <c r="T48" s="21" t="s">
        <v>548</v>
      </c>
      <c r="U48" s="21">
        <v>2</v>
      </c>
      <c r="V48" s="21">
        <v>7</v>
      </c>
      <c r="W48" s="21">
        <v>8</v>
      </c>
      <c r="X48" s="21">
        <v>0</v>
      </c>
      <c r="Y48" s="6"/>
      <c r="Z48" s="24" t="s">
        <v>462</v>
      </c>
      <c r="AA48" s="21" t="s">
        <v>617</v>
      </c>
      <c r="AB48" s="25"/>
      <c r="AC48" s="25"/>
      <c r="AD48" s="21" t="s">
        <v>249</v>
      </c>
      <c r="AE48" s="21"/>
      <c r="AF48" s="21" t="s">
        <v>249</v>
      </c>
      <c r="AG48" s="21"/>
      <c r="AH48" s="21" t="s">
        <v>246</v>
      </c>
      <c r="AI48" s="21" t="s">
        <v>246</v>
      </c>
      <c r="AJ48" s="21" t="s">
        <v>246</v>
      </c>
      <c r="AK48" s="21" t="s">
        <v>249</v>
      </c>
      <c r="AL48" s="21">
        <v>0.12</v>
      </c>
      <c r="AM48" s="6"/>
      <c r="AN48" s="26" t="s">
        <v>250</v>
      </c>
      <c r="AO48" s="26" t="s">
        <v>251</v>
      </c>
      <c r="AP48" s="26"/>
      <c r="AQ48" s="26" t="s">
        <v>1902</v>
      </c>
      <c r="AR48" s="26" t="s">
        <v>299</v>
      </c>
      <c r="AS48" s="27">
        <v>0.12</v>
      </c>
      <c r="AT48" s="21">
        <v>0.17</v>
      </c>
      <c r="AU48" s="21">
        <v>0.21</v>
      </c>
      <c r="AV48" s="39">
        <v>0.24</v>
      </c>
      <c r="AW48" s="21">
        <v>0.16</v>
      </c>
      <c r="AX48" s="21">
        <v>0.12</v>
      </c>
      <c r="AY48" s="21">
        <v>0.18</v>
      </c>
      <c r="AZ48" s="21">
        <v>0.06</v>
      </c>
      <c r="BA48" s="21">
        <v>0.09</v>
      </c>
      <c r="BB48" s="28">
        <f t="shared" ref="BB48:BD48" si="146">((AT48/AS48)*100)-100</f>
        <v>41.666666666666686</v>
      </c>
      <c r="BC48" s="28">
        <f t="shared" si="146"/>
        <v>23.52941176470587</v>
      </c>
      <c r="BD48" s="28">
        <f t="shared" si="146"/>
        <v>14.285714285714278</v>
      </c>
      <c r="BE48" s="28">
        <f t="shared" si="114"/>
        <v>75</v>
      </c>
      <c r="BF48" s="28">
        <f t="shared" si="115"/>
        <v>100</v>
      </c>
      <c r="BG48" s="28">
        <f t="shared" si="116"/>
        <v>41.176470588235276</v>
      </c>
      <c r="BH48" s="3">
        <f t="shared" ref="BH48:BJ48" si="147">AT48-AS48</f>
        <v>5.0000000000000017E-2</v>
      </c>
      <c r="BI48" s="3">
        <f t="shared" si="147"/>
        <v>3.999999999999998E-2</v>
      </c>
      <c r="BJ48" s="3">
        <f t="shared" si="147"/>
        <v>0.03</v>
      </c>
      <c r="BK48" s="3">
        <f t="shared" si="118"/>
        <v>0.09</v>
      </c>
      <c r="BL48" s="3">
        <f t="shared" si="119"/>
        <v>0.12</v>
      </c>
      <c r="BM48" s="3">
        <f t="shared" si="120"/>
        <v>6.9999999999999979E-2</v>
      </c>
      <c r="BN48" s="24">
        <v>45.9</v>
      </c>
      <c r="BO48" s="21">
        <v>59.6</v>
      </c>
      <c r="BP48" s="21">
        <v>70.5</v>
      </c>
      <c r="BQ48" s="21">
        <v>39</v>
      </c>
      <c r="BR48" s="21">
        <v>28.7</v>
      </c>
      <c r="BS48" s="21"/>
      <c r="BT48" s="21"/>
      <c r="BU48" s="24">
        <v>36</v>
      </c>
      <c r="BV48" s="21">
        <v>37</v>
      </c>
      <c r="BW48" s="21">
        <v>36</v>
      </c>
      <c r="BX48" s="21">
        <v>36.1</v>
      </c>
      <c r="BY48" s="21">
        <v>36</v>
      </c>
      <c r="BZ48" s="21">
        <v>36.6</v>
      </c>
      <c r="CA48" s="21">
        <v>36</v>
      </c>
      <c r="CB48" s="21">
        <v>36.4</v>
      </c>
      <c r="CC48" s="21">
        <v>36.4</v>
      </c>
      <c r="CD48" s="6"/>
      <c r="CE48" s="24" t="s">
        <v>618</v>
      </c>
      <c r="CF48" s="21"/>
      <c r="CG48" s="21"/>
      <c r="CH48" s="21"/>
      <c r="CI48" s="21"/>
      <c r="CJ48" s="21"/>
      <c r="CK48" s="21"/>
      <c r="CL48" s="24" t="s">
        <v>619</v>
      </c>
      <c r="CM48" s="21"/>
      <c r="CN48" s="21"/>
      <c r="CO48" s="21"/>
      <c r="CP48" s="21"/>
      <c r="CQ48" s="21"/>
      <c r="CR48" s="21"/>
      <c r="CS48" s="24">
        <v>2</v>
      </c>
      <c r="CT48" s="21"/>
      <c r="CU48" s="21"/>
      <c r="CV48" s="21"/>
      <c r="CW48" s="21"/>
      <c r="CX48" s="21"/>
      <c r="CY48" s="21"/>
      <c r="CZ48" s="24" t="s">
        <v>620</v>
      </c>
      <c r="DA48" s="21"/>
      <c r="DB48" s="21"/>
      <c r="DC48" s="21"/>
      <c r="DD48" s="21"/>
      <c r="DE48" s="21"/>
      <c r="DF48" s="21"/>
      <c r="DG48" s="24" t="s">
        <v>374</v>
      </c>
      <c r="DH48" s="21" t="s">
        <v>621</v>
      </c>
      <c r="DI48" s="21" t="s">
        <v>622</v>
      </c>
      <c r="DJ48" s="21" t="s">
        <v>623</v>
      </c>
      <c r="DK48" s="21" t="s">
        <v>623</v>
      </c>
      <c r="DL48" s="21" t="s">
        <v>623</v>
      </c>
      <c r="DM48" s="21" t="s">
        <v>623</v>
      </c>
      <c r="DN48" s="26">
        <v>9</v>
      </c>
      <c r="DO48" s="6"/>
      <c r="DP48" s="24">
        <v>96.3</v>
      </c>
      <c r="DQ48" s="21">
        <v>78.5</v>
      </c>
      <c r="DR48" s="21">
        <v>114.8</v>
      </c>
      <c r="DS48" s="21">
        <v>67</v>
      </c>
      <c r="DT48" s="21">
        <v>93.6</v>
      </c>
      <c r="DU48" s="21">
        <v>101.6</v>
      </c>
      <c r="DV48" s="21">
        <v>121.4</v>
      </c>
      <c r="DW48" s="24">
        <v>0.1</v>
      </c>
      <c r="DX48" s="21">
        <v>0.6</v>
      </c>
      <c r="DY48" s="21">
        <v>0.5</v>
      </c>
      <c r="DZ48" s="21">
        <v>0.5</v>
      </c>
      <c r="EA48" s="21">
        <v>0.4</v>
      </c>
      <c r="EB48" s="21">
        <v>0.4</v>
      </c>
      <c r="EC48" s="21">
        <v>0.5</v>
      </c>
      <c r="ED48" s="29">
        <f t="shared" ref="ED48:EJ48" si="148">DP48/DW48</f>
        <v>962.99999999999989</v>
      </c>
      <c r="EE48" s="30">
        <f t="shared" si="148"/>
        <v>130.83333333333334</v>
      </c>
      <c r="EF48" s="30">
        <f t="shared" si="148"/>
        <v>229.6</v>
      </c>
      <c r="EG48" s="30">
        <f t="shared" si="148"/>
        <v>134</v>
      </c>
      <c r="EH48" s="30">
        <f t="shared" si="148"/>
        <v>233.99999999999997</v>
      </c>
      <c r="EI48" s="30">
        <f t="shared" si="148"/>
        <v>253.99999999999997</v>
      </c>
      <c r="EJ48" s="30">
        <f t="shared" si="148"/>
        <v>242.8</v>
      </c>
      <c r="EK48" s="24">
        <v>1</v>
      </c>
      <c r="EL48" s="21">
        <v>1</v>
      </c>
      <c r="EM48" s="21">
        <v>1</v>
      </c>
      <c r="EN48" s="21">
        <v>1</v>
      </c>
      <c r="EO48" s="21">
        <v>1</v>
      </c>
      <c r="EP48" s="21">
        <v>1</v>
      </c>
      <c r="EQ48" s="21">
        <v>1</v>
      </c>
      <c r="ER48" s="24">
        <v>316</v>
      </c>
      <c r="ES48" s="21">
        <v>314</v>
      </c>
      <c r="ET48" s="21">
        <v>361</v>
      </c>
      <c r="EU48" s="21">
        <v>325</v>
      </c>
      <c r="EV48" s="21">
        <v>139</v>
      </c>
      <c r="EW48" s="21">
        <v>569</v>
      </c>
      <c r="EX48" s="21">
        <v>380</v>
      </c>
      <c r="EY48" s="24">
        <v>13.5</v>
      </c>
      <c r="EZ48" s="21">
        <v>13.5</v>
      </c>
      <c r="FA48" s="21">
        <v>6.6</v>
      </c>
      <c r="FB48" s="21">
        <v>6.5</v>
      </c>
      <c r="FC48" s="21">
        <v>10.9</v>
      </c>
      <c r="FD48" s="21">
        <v>9.9</v>
      </c>
      <c r="FE48" s="21">
        <v>9.9</v>
      </c>
      <c r="FF48" s="24">
        <v>14</v>
      </c>
      <c r="FG48" s="21">
        <v>14</v>
      </c>
      <c r="FH48" s="21">
        <v>14</v>
      </c>
      <c r="FI48" s="21">
        <v>15</v>
      </c>
      <c r="FJ48" s="21">
        <v>15</v>
      </c>
      <c r="FK48" s="21">
        <v>15</v>
      </c>
      <c r="FL48" s="21">
        <v>15</v>
      </c>
      <c r="FM48" s="24">
        <v>126</v>
      </c>
      <c r="FN48" s="21">
        <v>82</v>
      </c>
      <c r="FO48" s="21">
        <v>89</v>
      </c>
      <c r="FP48" s="21">
        <v>83</v>
      </c>
      <c r="FQ48" s="21">
        <v>77</v>
      </c>
      <c r="FR48" s="21">
        <v>85</v>
      </c>
      <c r="FS48" s="21">
        <v>91</v>
      </c>
      <c r="FT48" s="24" t="s">
        <v>296</v>
      </c>
      <c r="FU48" s="21" t="s">
        <v>345</v>
      </c>
      <c r="FV48" s="21" t="s">
        <v>624</v>
      </c>
      <c r="FW48" s="21">
        <v>0</v>
      </c>
      <c r="FX48" s="21">
        <v>0</v>
      </c>
      <c r="FY48" s="21">
        <v>0</v>
      </c>
      <c r="FZ48" s="21" t="s">
        <v>625</v>
      </c>
      <c r="GA48" s="24">
        <v>152</v>
      </c>
      <c r="GB48" s="21">
        <v>143</v>
      </c>
      <c r="GC48" s="21">
        <v>139</v>
      </c>
      <c r="GD48" s="21">
        <v>120</v>
      </c>
      <c r="GE48" s="21">
        <v>51</v>
      </c>
      <c r="GF48" s="21">
        <v>114</v>
      </c>
      <c r="GG48" s="21">
        <v>137</v>
      </c>
      <c r="GH48" s="24">
        <v>1770</v>
      </c>
      <c r="GI48" s="21">
        <v>2670</v>
      </c>
      <c r="GJ48" s="21">
        <v>2890</v>
      </c>
      <c r="GK48" s="21">
        <v>2010</v>
      </c>
      <c r="GL48" s="21">
        <v>1770</v>
      </c>
      <c r="GM48" s="21">
        <v>1020</v>
      </c>
      <c r="GN48" s="31">
        <v>1020</v>
      </c>
      <c r="GO48" s="9"/>
      <c r="GP48" s="32">
        <v>13</v>
      </c>
      <c r="GQ48" s="21">
        <v>55</v>
      </c>
      <c r="GR48" s="24">
        <v>14</v>
      </c>
      <c r="GS48" s="21">
        <v>55</v>
      </c>
      <c r="GT48" s="24">
        <v>13</v>
      </c>
      <c r="GU48" s="21">
        <v>55</v>
      </c>
      <c r="GV48" s="24">
        <v>9</v>
      </c>
      <c r="GW48" s="21">
        <v>20</v>
      </c>
      <c r="GX48" s="24">
        <v>10</v>
      </c>
      <c r="GY48" s="21">
        <v>45</v>
      </c>
      <c r="GZ48" s="24">
        <v>9</v>
      </c>
      <c r="HA48" s="21">
        <v>20</v>
      </c>
      <c r="HB48" s="24">
        <v>12</v>
      </c>
      <c r="HC48" s="21">
        <v>45</v>
      </c>
      <c r="HD48" s="6"/>
      <c r="HE48" s="21"/>
      <c r="HF48" s="21"/>
      <c r="HG48" s="21"/>
      <c r="HH48" s="21"/>
      <c r="HI48" s="21"/>
      <c r="HJ48" s="21"/>
      <c r="HK48" s="21"/>
      <c r="HL48" s="21"/>
      <c r="HM48" s="21"/>
      <c r="HN48" s="21"/>
      <c r="HO48" s="21"/>
      <c r="HP48" s="21"/>
      <c r="HQ48" s="21"/>
      <c r="HR48" s="21"/>
      <c r="HS48" s="21"/>
      <c r="HT48" s="6"/>
      <c r="HU48" s="99">
        <f t="shared" si="10"/>
        <v>-1</v>
      </c>
    </row>
    <row r="49" spans="1:249" ht="15.75" customHeight="1" x14ac:dyDescent="0.3">
      <c r="A49" s="6"/>
      <c r="B49" s="6"/>
      <c r="C49" s="6"/>
      <c r="D49" s="35"/>
      <c r="E49" s="35"/>
      <c r="F49" s="14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BB49" s="36"/>
      <c r="BC49" s="36"/>
      <c r="BD49" s="36"/>
      <c r="BE49" s="36"/>
      <c r="BF49" s="36"/>
      <c r="BG49" s="36"/>
      <c r="BH49" s="14"/>
      <c r="BI49" s="14"/>
      <c r="BJ49" s="14"/>
      <c r="BK49" s="14"/>
      <c r="BL49" s="14"/>
      <c r="BM49" s="14"/>
      <c r="BN49" s="6"/>
      <c r="BO49" s="6"/>
      <c r="BP49" s="6"/>
      <c r="BQ49" s="6"/>
      <c r="BR49" s="6"/>
      <c r="BS49" s="6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6"/>
      <c r="CU49" s="6"/>
      <c r="CV49" s="6"/>
      <c r="CW49" s="6"/>
      <c r="CX49" s="6"/>
      <c r="CY49" s="6"/>
      <c r="CZ49" s="6"/>
      <c r="DA49" s="6"/>
      <c r="DB49" s="6"/>
      <c r="DC49" s="6"/>
      <c r="DD49" s="6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6"/>
      <c r="EA49" s="6"/>
      <c r="EB49" s="6"/>
      <c r="EC49" s="14"/>
      <c r="ED49" s="36"/>
      <c r="EE49" s="36"/>
      <c r="EF49" s="36"/>
      <c r="EG49" s="36"/>
      <c r="EH49" s="36"/>
      <c r="EI49" s="36"/>
      <c r="EJ49" s="36"/>
      <c r="EK49" s="6"/>
      <c r="EL49" s="6"/>
      <c r="EM49" s="6"/>
      <c r="EN49" s="6"/>
      <c r="EO49" s="6"/>
      <c r="EP49" s="6"/>
      <c r="EQ49" s="6"/>
      <c r="ER49" s="14"/>
      <c r="ES49" s="6"/>
      <c r="ET49" s="6"/>
      <c r="EU49" s="6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6"/>
      <c r="FT49" s="6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  <c r="GN49" s="6"/>
      <c r="GO49" s="6"/>
      <c r="GP49" s="6"/>
      <c r="GQ49" s="6"/>
      <c r="GR49" s="6"/>
      <c r="GS49" s="6"/>
      <c r="GT49" s="6"/>
      <c r="GU49" s="6"/>
      <c r="GV49" s="6"/>
      <c r="GW49" s="6"/>
      <c r="GX49" s="6"/>
      <c r="GY49" s="6"/>
      <c r="GZ49" s="6"/>
      <c r="HA49" s="6"/>
      <c r="HB49" s="6"/>
      <c r="HC49" s="6"/>
      <c r="HD49" s="6"/>
      <c r="HE49" s="6"/>
      <c r="HF49" s="6"/>
      <c r="HG49" s="6"/>
      <c r="HH49" s="6"/>
      <c r="HI49" s="6"/>
      <c r="HJ49" s="6"/>
      <c r="HK49" s="6"/>
      <c r="HL49" s="6"/>
      <c r="HM49" s="6"/>
      <c r="HN49" s="6"/>
      <c r="HO49" s="6"/>
      <c r="HP49" s="6"/>
      <c r="HQ49" s="6"/>
      <c r="HR49" s="6"/>
      <c r="HS49" s="6"/>
      <c r="HT49" s="6"/>
      <c r="HU49" s="99">
        <f t="shared" si="10"/>
        <v>0</v>
      </c>
    </row>
    <row r="50" spans="1:249" ht="15.75" customHeight="1" x14ac:dyDescent="0.3">
      <c r="A50" s="3">
        <v>41</v>
      </c>
      <c r="B50" s="21" t="s">
        <v>626</v>
      </c>
      <c r="C50" s="21">
        <v>1</v>
      </c>
      <c r="D50" s="22">
        <v>41250</v>
      </c>
      <c r="E50" s="22">
        <v>41254</v>
      </c>
      <c r="F50" s="21">
        <f t="shared" ref="F50:F59" si="149">E50-D50</f>
        <v>4</v>
      </c>
      <c r="G50" s="21"/>
      <c r="H50" s="21" t="s">
        <v>440</v>
      </c>
      <c r="I50" s="23">
        <v>26175</v>
      </c>
      <c r="J50" s="21">
        <v>41</v>
      </c>
      <c r="K50" s="21"/>
      <c r="L50" s="21"/>
      <c r="M50" s="21" t="s">
        <v>627</v>
      </c>
      <c r="N50" s="21">
        <v>70</v>
      </c>
      <c r="O50" s="21">
        <v>83.8</v>
      </c>
      <c r="P50" s="21">
        <v>9</v>
      </c>
      <c r="Q50" s="21" t="s">
        <v>548</v>
      </c>
      <c r="R50" s="21">
        <v>2</v>
      </c>
      <c r="S50" s="21">
        <v>9</v>
      </c>
      <c r="T50" s="21" t="s">
        <v>548</v>
      </c>
      <c r="U50" s="21">
        <v>2</v>
      </c>
      <c r="V50" s="21">
        <v>9</v>
      </c>
      <c r="W50" s="21">
        <v>8</v>
      </c>
      <c r="X50" s="21">
        <v>3</v>
      </c>
      <c r="Y50" s="6"/>
      <c r="Z50" s="24" t="s">
        <v>244</v>
      </c>
      <c r="AA50" s="21" t="s">
        <v>549</v>
      </c>
      <c r="AB50" s="25"/>
      <c r="AC50" s="25"/>
      <c r="AD50" s="21" t="s">
        <v>246</v>
      </c>
      <c r="AE50" s="21" t="s">
        <v>247</v>
      </c>
      <c r="AF50" s="21" t="s">
        <v>246</v>
      </c>
      <c r="AG50" s="21" t="s">
        <v>248</v>
      </c>
      <c r="AH50" s="21" t="s">
        <v>246</v>
      </c>
      <c r="AI50" s="21" t="s">
        <v>246</v>
      </c>
      <c r="AJ50" s="21" t="s">
        <v>246</v>
      </c>
      <c r="AK50" s="21" t="s">
        <v>246</v>
      </c>
      <c r="AL50" s="21">
        <v>0.94</v>
      </c>
      <c r="AM50" s="6"/>
      <c r="AN50" s="26" t="s">
        <v>250</v>
      </c>
      <c r="AO50" s="26" t="s">
        <v>274</v>
      </c>
      <c r="AP50" s="26"/>
      <c r="AQ50" s="26" t="s">
        <v>1902</v>
      </c>
      <c r="AR50" s="26" t="s">
        <v>1905</v>
      </c>
      <c r="AS50" s="27">
        <v>0.94</v>
      </c>
      <c r="AT50" s="21">
        <v>9.23</v>
      </c>
      <c r="AU50" s="21">
        <v>17.28</v>
      </c>
      <c r="AV50" s="21">
        <v>16</v>
      </c>
      <c r="AW50" s="21">
        <v>13.6</v>
      </c>
      <c r="AX50" s="21">
        <v>12.65</v>
      </c>
      <c r="AY50" s="21">
        <v>15.04</v>
      </c>
      <c r="AZ50" s="21"/>
      <c r="BA50" s="21"/>
      <c r="BB50" s="28">
        <f t="shared" ref="BB50:BD50" si="150">((AT50/AS50)*100)-100</f>
        <v>881.91489361702133</v>
      </c>
      <c r="BC50" s="28">
        <f t="shared" si="150"/>
        <v>87.215601300108347</v>
      </c>
      <c r="BD50" s="28">
        <f t="shared" si="150"/>
        <v>-7.407407407407419</v>
      </c>
      <c r="BE50" s="28">
        <f t="shared" ref="BE50:BE59" si="151">((AU50/AS50)*100)-100</f>
        <v>1738.2978723404258</v>
      </c>
      <c r="BF50" s="28">
        <f t="shared" ref="BF50:BF59" si="152">((AV50/AS50)*100)-100</f>
        <v>1602.127659574468</v>
      </c>
      <c r="BG50" s="28">
        <f t="shared" ref="BG50:BG59" si="153">((AV50/AT50)*100)-100</f>
        <v>73.347778981581797</v>
      </c>
      <c r="BH50" s="3">
        <f t="shared" ref="BH50:BJ50" si="154">AT50-AS50</f>
        <v>8.2900000000000009</v>
      </c>
      <c r="BI50" s="3">
        <f t="shared" si="154"/>
        <v>8.0500000000000007</v>
      </c>
      <c r="BJ50" s="3">
        <f t="shared" si="154"/>
        <v>-1.2800000000000011</v>
      </c>
      <c r="BK50" s="3">
        <f t="shared" ref="BK50:BK59" si="155">AU50-AS50</f>
        <v>16.34</v>
      </c>
      <c r="BL50" s="3">
        <f t="shared" ref="BL50:BL59" si="156">AV50-AS50</f>
        <v>15.06</v>
      </c>
      <c r="BM50" s="3">
        <f t="shared" ref="BM50:BM59" si="157">AV50-AT50</f>
        <v>6.77</v>
      </c>
      <c r="BN50" s="24">
        <v>336</v>
      </c>
      <c r="BO50" s="21">
        <v>336</v>
      </c>
      <c r="BP50" s="21">
        <v>336</v>
      </c>
      <c r="BQ50" s="21">
        <v>336</v>
      </c>
      <c r="BR50" s="21">
        <v>336</v>
      </c>
      <c r="BS50" s="21"/>
      <c r="BT50" s="21"/>
      <c r="BU50" s="24">
        <v>38</v>
      </c>
      <c r="BV50" s="21">
        <v>38</v>
      </c>
      <c r="BW50" s="21">
        <v>37.5</v>
      </c>
      <c r="BX50" s="21">
        <v>37</v>
      </c>
      <c r="BY50" s="21">
        <v>37</v>
      </c>
      <c r="BZ50" s="21">
        <v>37.9</v>
      </c>
      <c r="CA50" s="21">
        <v>37</v>
      </c>
      <c r="CB50" s="21"/>
      <c r="CC50" s="21"/>
      <c r="CD50" s="6"/>
      <c r="CE50" s="24" t="s">
        <v>628</v>
      </c>
      <c r="CF50" s="21"/>
      <c r="CG50" s="21"/>
      <c r="CH50" s="21"/>
      <c r="CI50" s="21"/>
      <c r="CJ50" s="21"/>
      <c r="CK50" s="21"/>
      <c r="CL50" s="24" t="s">
        <v>629</v>
      </c>
      <c r="CM50" s="21"/>
      <c r="CN50" s="21"/>
      <c r="CO50" s="21"/>
      <c r="CP50" s="21"/>
      <c r="CQ50" s="21"/>
      <c r="CR50" s="21"/>
      <c r="CS50" s="24">
        <v>2</v>
      </c>
      <c r="CT50" s="21"/>
      <c r="CU50" s="21"/>
      <c r="CV50" s="21"/>
      <c r="CW50" s="21"/>
      <c r="CX50" s="21"/>
      <c r="CY50" s="21"/>
      <c r="CZ50" s="24" t="s">
        <v>630</v>
      </c>
      <c r="DA50" s="21"/>
      <c r="DB50" s="21"/>
      <c r="DC50" s="21"/>
      <c r="DD50" s="21"/>
      <c r="DE50" s="21"/>
      <c r="DF50" s="21"/>
      <c r="DG50" s="24" t="s">
        <v>631</v>
      </c>
      <c r="DH50" s="21" t="s">
        <v>632</v>
      </c>
      <c r="DI50" s="21" t="s">
        <v>632</v>
      </c>
      <c r="DJ50" s="21" t="s">
        <v>633</v>
      </c>
      <c r="DK50" s="21" t="s">
        <v>634</v>
      </c>
      <c r="DL50" s="21"/>
      <c r="DM50" s="21"/>
      <c r="DN50" s="26">
        <v>8</v>
      </c>
      <c r="DO50" s="6"/>
      <c r="DP50" s="24">
        <v>63.7</v>
      </c>
      <c r="DQ50" s="21">
        <v>124.8</v>
      </c>
      <c r="DR50" s="21">
        <v>166.7</v>
      </c>
      <c r="DS50" s="21">
        <v>146</v>
      </c>
      <c r="DT50" s="21">
        <v>137</v>
      </c>
      <c r="DU50" s="21"/>
      <c r="DV50" s="21"/>
      <c r="DW50" s="24">
        <v>0.65</v>
      </c>
      <c r="DX50" s="21">
        <v>0.7</v>
      </c>
      <c r="DY50" s="21">
        <v>0.7</v>
      </c>
      <c r="DZ50" s="21">
        <v>0.5</v>
      </c>
      <c r="EA50" s="21">
        <v>0.5</v>
      </c>
      <c r="EB50" s="21"/>
      <c r="EC50" s="21"/>
      <c r="ED50" s="29">
        <f t="shared" ref="ED50:EH50" si="158">DP50/DW50</f>
        <v>98</v>
      </c>
      <c r="EE50" s="30">
        <f t="shared" si="158"/>
        <v>178.28571428571431</v>
      </c>
      <c r="EF50" s="30">
        <f t="shared" si="158"/>
        <v>238.14285714285714</v>
      </c>
      <c r="EG50" s="30">
        <f t="shared" si="158"/>
        <v>292</v>
      </c>
      <c r="EH50" s="30">
        <f t="shared" si="158"/>
        <v>274</v>
      </c>
      <c r="EI50" s="30"/>
      <c r="EJ50" s="30"/>
      <c r="EK50" s="24">
        <v>1</v>
      </c>
      <c r="EL50" s="21">
        <v>1</v>
      </c>
      <c r="EM50" s="21">
        <v>1</v>
      </c>
      <c r="EN50" s="21">
        <v>1</v>
      </c>
      <c r="EO50" s="21">
        <v>1</v>
      </c>
      <c r="EP50" s="21"/>
      <c r="EQ50" s="21"/>
      <c r="ER50" s="24">
        <v>259</v>
      </c>
      <c r="ES50" s="21">
        <v>183</v>
      </c>
      <c r="ET50" s="21">
        <v>164</v>
      </c>
      <c r="EU50" s="21">
        <v>148</v>
      </c>
      <c r="EV50" s="21">
        <v>149</v>
      </c>
      <c r="EW50" s="21"/>
      <c r="EX50" s="21"/>
      <c r="EY50" s="24">
        <v>9.1</v>
      </c>
      <c r="EZ50" s="21">
        <v>7.8</v>
      </c>
      <c r="FA50" s="21">
        <v>6.1</v>
      </c>
      <c r="FB50" s="21">
        <v>6.1</v>
      </c>
      <c r="FC50" s="21">
        <v>6.1</v>
      </c>
      <c r="FD50" s="21"/>
      <c r="FE50" s="21"/>
      <c r="FF50" s="24">
        <v>3</v>
      </c>
      <c r="FG50" s="21">
        <v>3</v>
      </c>
      <c r="FH50" s="21">
        <v>3</v>
      </c>
      <c r="FI50" s="21">
        <v>3</v>
      </c>
      <c r="FJ50" s="21">
        <v>3</v>
      </c>
      <c r="FK50" s="21"/>
      <c r="FL50" s="21"/>
      <c r="FM50" s="24">
        <v>77</v>
      </c>
      <c r="FN50" s="21">
        <v>98</v>
      </c>
      <c r="FO50" s="21">
        <v>98</v>
      </c>
      <c r="FP50" s="21">
        <v>84</v>
      </c>
      <c r="FQ50" s="21">
        <v>94</v>
      </c>
      <c r="FR50" s="21"/>
      <c r="FS50" s="21"/>
      <c r="FT50" s="24" t="s">
        <v>495</v>
      </c>
      <c r="FU50" s="21" t="s">
        <v>321</v>
      </c>
      <c r="FV50" s="21" t="s">
        <v>296</v>
      </c>
      <c r="FW50" s="21" t="s">
        <v>295</v>
      </c>
      <c r="FX50" s="21" t="s">
        <v>345</v>
      </c>
      <c r="FY50" s="21"/>
      <c r="FZ50" s="21"/>
      <c r="GA50" s="24">
        <v>312</v>
      </c>
      <c r="GB50" s="21">
        <v>362</v>
      </c>
      <c r="GC50" s="21">
        <v>511</v>
      </c>
      <c r="GD50" s="21">
        <v>457</v>
      </c>
      <c r="GE50" s="21">
        <v>689</v>
      </c>
      <c r="GF50" s="21"/>
      <c r="GG50" s="21"/>
      <c r="GH50" s="24">
        <v>2375</v>
      </c>
      <c r="GI50" s="21">
        <v>2480</v>
      </c>
      <c r="GJ50" s="21">
        <v>620</v>
      </c>
      <c r="GK50" s="21">
        <v>165</v>
      </c>
      <c r="GL50" s="21">
        <v>50</v>
      </c>
      <c r="GM50" s="21"/>
      <c r="GN50" s="31"/>
      <c r="GO50" s="9"/>
      <c r="GP50" s="32">
        <v>16</v>
      </c>
      <c r="GQ50" s="21">
        <v>90</v>
      </c>
      <c r="GR50" s="24">
        <v>15</v>
      </c>
      <c r="GS50" s="21">
        <v>80</v>
      </c>
      <c r="GT50" s="24">
        <v>16</v>
      </c>
      <c r="GU50" s="21">
        <v>90</v>
      </c>
      <c r="GV50" s="24">
        <v>17</v>
      </c>
      <c r="GW50" s="21">
        <v>90</v>
      </c>
      <c r="GX50" s="24">
        <v>17</v>
      </c>
      <c r="GY50" s="21">
        <v>90</v>
      </c>
      <c r="GZ50" s="24"/>
      <c r="HA50" s="21"/>
      <c r="HB50" s="24"/>
      <c r="HC50" s="21"/>
      <c r="HD50" s="6"/>
      <c r="HE50" s="21"/>
      <c r="HF50" s="21"/>
      <c r="HG50" s="21"/>
      <c r="HH50" s="21"/>
      <c r="HI50" s="21"/>
      <c r="HJ50" s="21"/>
      <c r="HK50" s="21"/>
      <c r="HL50" s="21"/>
      <c r="HM50" s="21"/>
      <c r="HN50" s="21"/>
      <c r="HO50" s="21"/>
      <c r="HP50" s="21"/>
      <c r="HQ50" s="21"/>
      <c r="HR50" s="21"/>
      <c r="HS50" s="21"/>
      <c r="HT50" s="6"/>
      <c r="HU50" s="99">
        <f t="shared" si="10"/>
        <v>1</v>
      </c>
    </row>
    <row r="51" spans="1:249" ht="15.75" customHeight="1" x14ac:dyDescent="0.3">
      <c r="A51" s="3">
        <v>42</v>
      </c>
      <c r="B51" s="21" t="s">
        <v>635</v>
      </c>
      <c r="C51" s="21">
        <v>2</v>
      </c>
      <c r="D51" s="22">
        <v>41257</v>
      </c>
      <c r="E51" s="22">
        <v>41257</v>
      </c>
      <c r="F51" s="21">
        <f t="shared" si="149"/>
        <v>0</v>
      </c>
      <c r="G51" s="21"/>
      <c r="H51" s="21" t="s">
        <v>636</v>
      </c>
      <c r="I51" s="23">
        <v>8893</v>
      </c>
      <c r="J51" s="21">
        <v>88</v>
      </c>
      <c r="K51" s="21"/>
      <c r="L51" s="21"/>
      <c r="M51" s="21" t="s">
        <v>637</v>
      </c>
      <c r="N51" s="21">
        <v>64</v>
      </c>
      <c r="O51" s="21">
        <v>75.3</v>
      </c>
      <c r="P51" s="21">
        <v>4</v>
      </c>
      <c r="Q51" s="21" t="s">
        <v>638</v>
      </c>
      <c r="R51" s="21">
        <v>1</v>
      </c>
      <c r="S51" s="21">
        <v>40</v>
      </c>
      <c r="T51" s="21" t="s">
        <v>548</v>
      </c>
      <c r="U51" s="21">
        <v>2</v>
      </c>
      <c r="V51" s="21">
        <v>0</v>
      </c>
      <c r="W51" s="21">
        <v>0</v>
      </c>
      <c r="X51" s="21">
        <v>0</v>
      </c>
      <c r="Y51" s="13"/>
      <c r="Z51" s="24" t="s">
        <v>513</v>
      </c>
      <c r="AA51" s="21" t="s">
        <v>639</v>
      </c>
      <c r="AB51" s="25"/>
      <c r="AC51" s="25"/>
      <c r="AD51" s="21" t="s">
        <v>640</v>
      </c>
      <c r="AE51" s="21" t="s">
        <v>247</v>
      </c>
      <c r="AF51" s="21" t="s">
        <v>246</v>
      </c>
      <c r="AG51" s="21" t="s">
        <v>248</v>
      </c>
      <c r="AH51" s="21" t="s">
        <v>246</v>
      </c>
      <c r="AI51" s="21" t="s">
        <v>249</v>
      </c>
      <c r="AJ51" s="21" t="s">
        <v>249</v>
      </c>
      <c r="AK51" s="21" t="s">
        <v>246</v>
      </c>
      <c r="AL51" s="21">
        <v>0.72</v>
      </c>
      <c r="AM51" s="13"/>
      <c r="AN51" s="26" t="s">
        <v>350</v>
      </c>
      <c r="AO51" s="26"/>
      <c r="AP51" s="26"/>
      <c r="AQ51" s="26" t="s">
        <v>1906</v>
      </c>
      <c r="AR51" s="3"/>
      <c r="AS51" s="27">
        <v>0.72</v>
      </c>
      <c r="AT51" s="21">
        <v>2.6</v>
      </c>
      <c r="AU51" s="21">
        <v>1.39</v>
      </c>
      <c r="AV51" s="21">
        <v>1.55</v>
      </c>
      <c r="AW51" s="21">
        <v>1</v>
      </c>
      <c r="AX51" s="21"/>
      <c r="AY51" s="21"/>
      <c r="AZ51" s="21"/>
      <c r="BA51" s="21"/>
      <c r="BB51" s="28">
        <f t="shared" ref="BB51:BD51" si="159">((AT51/AS51)*100)-100</f>
        <v>261.11111111111114</v>
      </c>
      <c r="BC51" s="28">
        <f t="shared" si="159"/>
        <v>-46.53846153846154</v>
      </c>
      <c r="BD51" s="28">
        <f t="shared" si="159"/>
        <v>11.510791366906489</v>
      </c>
      <c r="BE51" s="28">
        <f t="shared" si="151"/>
        <v>93.055555555555571</v>
      </c>
      <c r="BF51" s="28">
        <f t="shared" si="152"/>
        <v>115.2777777777778</v>
      </c>
      <c r="BG51" s="28">
        <f t="shared" si="153"/>
        <v>-40.384615384615387</v>
      </c>
      <c r="BH51" s="3">
        <f t="shared" ref="BH51:BJ51" si="160">AT51-AS51</f>
        <v>1.8800000000000001</v>
      </c>
      <c r="BI51" s="3">
        <f t="shared" si="160"/>
        <v>-1.2100000000000002</v>
      </c>
      <c r="BJ51" s="3">
        <f t="shared" si="160"/>
        <v>0.16000000000000014</v>
      </c>
      <c r="BK51" s="3">
        <f t="shared" si="155"/>
        <v>0.66999999999999993</v>
      </c>
      <c r="BL51" s="3">
        <f t="shared" si="156"/>
        <v>0.83000000000000007</v>
      </c>
      <c r="BM51" s="3">
        <f t="shared" si="157"/>
        <v>-1.05</v>
      </c>
      <c r="BN51" s="24"/>
      <c r="BO51" s="21">
        <v>186</v>
      </c>
      <c r="BP51" s="21">
        <v>137</v>
      </c>
      <c r="BQ51" s="21"/>
      <c r="BR51" s="21"/>
      <c r="BS51" s="21"/>
      <c r="BT51" s="21"/>
      <c r="BU51" s="24">
        <v>38.6</v>
      </c>
      <c r="BV51" s="21">
        <v>38.4</v>
      </c>
      <c r="BW51" s="21">
        <v>37</v>
      </c>
      <c r="BX51" s="21">
        <v>36.9</v>
      </c>
      <c r="BY51" s="21">
        <v>37.4</v>
      </c>
      <c r="BZ51" s="21"/>
      <c r="CA51" s="21"/>
      <c r="CB51" s="21"/>
      <c r="CC51" s="21"/>
      <c r="CD51" s="13"/>
      <c r="CE51" s="24" t="s">
        <v>641</v>
      </c>
      <c r="CF51" s="21"/>
      <c r="CG51" s="21"/>
      <c r="CH51" s="21"/>
      <c r="CI51" s="21"/>
      <c r="CJ51" s="21"/>
      <c r="CK51" s="21"/>
      <c r="CL51" s="24" t="s">
        <v>303</v>
      </c>
      <c r="CM51" s="21"/>
      <c r="CN51" s="21"/>
      <c r="CO51" s="21"/>
      <c r="CP51" s="21"/>
      <c r="CQ51" s="21"/>
      <c r="CR51" s="21"/>
      <c r="CS51" s="24"/>
      <c r="CT51" s="21"/>
      <c r="CU51" s="21"/>
      <c r="CV51" s="21"/>
      <c r="CW51" s="21"/>
      <c r="CX51" s="21"/>
      <c r="CY51" s="21"/>
      <c r="CZ51" s="24" t="s">
        <v>266</v>
      </c>
      <c r="DA51" s="21"/>
      <c r="DB51" s="21"/>
      <c r="DC51" s="21"/>
      <c r="DD51" s="21"/>
      <c r="DE51" s="21"/>
      <c r="DF51" s="21"/>
      <c r="DG51" s="24" t="s">
        <v>255</v>
      </c>
      <c r="DH51" s="21" t="s">
        <v>255</v>
      </c>
      <c r="DI51" s="21" t="s">
        <v>255</v>
      </c>
      <c r="DJ51" s="21"/>
      <c r="DK51" s="21"/>
      <c r="DL51" s="21"/>
      <c r="DM51" s="21"/>
      <c r="DN51" s="26">
        <v>8</v>
      </c>
      <c r="DO51" s="13"/>
      <c r="DP51" s="24">
        <v>67.3</v>
      </c>
      <c r="DQ51" s="21">
        <v>83.5</v>
      </c>
      <c r="DR51" s="21">
        <v>74.7</v>
      </c>
      <c r="DS51" s="21"/>
      <c r="DT51" s="21"/>
      <c r="DU51" s="21"/>
      <c r="DV51" s="21"/>
      <c r="DW51" s="24">
        <v>0.9</v>
      </c>
      <c r="DX51" s="21">
        <v>0.4</v>
      </c>
      <c r="DY51" s="21">
        <v>0.5</v>
      </c>
      <c r="DZ51" s="21"/>
      <c r="EA51" s="21"/>
      <c r="EB51" s="21"/>
      <c r="EC51" s="21"/>
      <c r="ED51" s="29">
        <f t="shared" ref="ED51:EF51" si="161">DP51/DW51</f>
        <v>74.777777777777771</v>
      </c>
      <c r="EE51" s="30">
        <f t="shared" si="161"/>
        <v>208.75</v>
      </c>
      <c r="EF51" s="30">
        <f t="shared" si="161"/>
        <v>149.4</v>
      </c>
      <c r="EG51" s="30"/>
      <c r="EH51" s="30"/>
      <c r="EI51" s="30"/>
      <c r="EJ51" s="30"/>
      <c r="EK51" s="24">
        <v>1</v>
      </c>
      <c r="EL51" s="21">
        <v>1</v>
      </c>
      <c r="EM51" s="21">
        <v>1</v>
      </c>
      <c r="EN51" s="21"/>
      <c r="EO51" s="21"/>
      <c r="EP51" s="21"/>
      <c r="EQ51" s="21"/>
      <c r="ER51" s="24">
        <v>310</v>
      </c>
      <c r="ES51" s="21">
        <v>234</v>
      </c>
      <c r="ET51" s="21">
        <v>268</v>
      </c>
      <c r="EU51" s="21"/>
      <c r="EV51" s="21"/>
      <c r="EW51" s="21"/>
      <c r="EX51" s="21"/>
      <c r="EY51" s="24">
        <v>10</v>
      </c>
      <c r="EZ51" s="21">
        <v>10.4</v>
      </c>
      <c r="FA51" s="21">
        <v>11.4</v>
      </c>
      <c r="FB51" s="21"/>
      <c r="FC51" s="21"/>
      <c r="FD51" s="21"/>
      <c r="FE51" s="21"/>
      <c r="FF51" s="24">
        <v>14</v>
      </c>
      <c r="FG51" s="21">
        <v>15</v>
      </c>
      <c r="FH51" s="21">
        <v>13</v>
      </c>
      <c r="FI51" s="21"/>
      <c r="FJ51" s="21"/>
      <c r="FK51" s="21"/>
      <c r="FL51" s="21"/>
      <c r="FM51" s="24">
        <v>67</v>
      </c>
      <c r="FN51" s="21">
        <v>75</v>
      </c>
      <c r="FO51" s="21">
        <v>94</v>
      </c>
      <c r="FP51" s="21"/>
      <c r="FQ51" s="21"/>
      <c r="FR51" s="21"/>
      <c r="FS51" s="21"/>
      <c r="FT51" s="24">
        <v>0</v>
      </c>
      <c r="FU51" s="21">
        <v>0</v>
      </c>
      <c r="FV51" s="21">
        <v>0</v>
      </c>
      <c r="FW51" s="21"/>
      <c r="FX51" s="21"/>
      <c r="FY51" s="21"/>
      <c r="FZ51" s="21"/>
      <c r="GA51" s="24">
        <v>188</v>
      </c>
      <c r="GB51" s="21">
        <v>227</v>
      </c>
      <c r="GC51" s="21">
        <v>213</v>
      </c>
      <c r="GD51" s="21"/>
      <c r="GE51" s="21"/>
      <c r="GF51" s="21"/>
      <c r="GG51" s="21"/>
      <c r="GH51" s="24">
        <v>970</v>
      </c>
      <c r="GI51" s="21">
        <v>1200</v>
      </c>
      <c r="GJ51" s="21">
        <v>2810</v>
      </c>
      <c r="GK51" s="21"/>
      <c r="GL51" s="21"/>
      <c r="GM51" s="21"/>
      <c r="GN51" s="31"/>
      <c r="GO51" s="103"/>
      <c r="GP51" s="32">
        <v>9</v>
      </c>
      <c r="GQ51" s="21">
        <v>18</v>
      </c>
      <c r="GR51" s="24">
        <v>8</v>
      </c>
      <c r="GS51" s="21">
        <v>18</v>
      </c>
      <c r="GT51" s="24">
        <v>9</v>
      </c>
      <c r="GU51" s="21">
        <v>18</v>
      </c>
      <c r="GV51" s="24"/>
      <c r="GW51" s="21"/>
      <c r="GX51" s="24"/>
      <c r="GY51" s="21"/>
      <c r="GZ51" s="24"/>
      <c r="HA51" s="21"/>
      <c r="HB51" s="24"/>
      <c r="HC51" s="21"/>
      <c r="HD51" s="13"/>
      <c r="HE51" s="21"/>
      <c r="HF51" s="21"/>
      <c r="HG51" s="21"/>
      <c r="HH51" s="21"/>
      <c r="HI51" s="21"/>
      <c r="HJ51" s="21"/>
      <c r="HK51" s="21"/>
      <c r="HL51" s="21"/>
      <c r="HM51" s="21"/>
      <c r="HN51" s="21"/>
      <c r="HO51" s="21"/>
      <c r="HP51" s="21"/>
      <c r="HQ51" s="21"/>
      <c r="HR51" s="21"/>
      <c r="HS51" s="21"/>
      <c r="HT51" s="47"/>
      <c r="HU51" s="99">
        <f t="shared" si="10"/>
        <v>1</v>
      </c>
      <c r="HV51" s="15"/>
      <c r="HW51" s="15"/>
      <c r="HX51" s="15"/>
      <c r="HY51" s="15"/>
      <c r="HZ51" s="15"/>
      <c r="IA51" s="15"/>
      <c r="IB51" s="15"/>
      <c r="IC51" s="15"/>
      <c r="ID51" s="15"/>
      <c r="IE51" s="15"/>
      <c r="IF51" s="15"/>
      <c r="IG51" s="15"/>
      <c r="IH51" s="15"/>
      <c r="II51" s="15"/>
      <c r="IJ51" s="15"/>
      <c r="IK51" s="15"/>
      <c r="IL51" s="15"/>
      <c r="IM51" s="15"/>
      <c r="IN51" s="15"/>
      <c r="IO51" s="15"/>
    </row>
    <row r="52" spans="1:249" ht="15.75" customHeight="1" x14ac:dyDescent="0.3">
      <c r="A52" s="51">
        <v>43</v>
      </c>
      <c r="B52" s="52" t="s">
        <v>626</v>
      </c>
      <c r="C52" s="52">
        <v>1</v>
      </c>
      <c r="D52" s="53">
        <v>41169</v>
      </c>
      <c r="E52" s="53">
        <v>41199</v>
      </c>
      <c r="F52" s="52">
        <f t="shared" si="149"/>
        <v>30</v>
      </c>
      <c r="G52" s="52"/>
      <c r="H52" s="52"/>
      <c r="I52" s="54">
        <v>30147</v>
      </c>
      <c r="J52" s="52">
        <v>30</v>
      </c>
      <c r="K52" s="52"/>
      <c r="L52" s="52"/>
      <c r="M52" s="52" t="s">
        <v>642</v>
      </c>
      <c r="N52" s="52">
        <v>40</v>
      </c>
      <c r="O52" s="52">
        <v>24.7</v>
      </c>
      <c r="P52" s="52">
        <v>154</v>
      </c>
      <c r="Q52" s="52" t="s">
        <v>643</v>
      </c>
      <c r="R52" s="52">
        <v>1</v>
      </c>
      <c r="S52" s="52">
        <v>154</v>
      </c>
      <c r="T52" s="52" t="s">
        <v>272</v>
      </c>
      <c r="U52" s="52">
        <v>1</v>
      </c>
      <c r="V52" s="52">
        <v>154</v>
      </c>
      <c r="W52" s="52">
        <v>63</v>
      </c>
      <c r="X52" s="52">
        <v>0</v>
      </c>
      <c r="Y52" s="6"/>
      <c r="Z52" s="55" t="s">
        <v>244</v>
      </c>
      <c r="AA52" s="52" t="s">
        <v>644</v>
      </c>
      <c r="AB52" s="56"/>
      <c r="AC52" s="56"/>
      <c r="AD52" s="52" t="s">
        <v>246</v>
      </c>
      <c r="AE52" s="52" t="s">
        <v>247</v>
      </c>
      <c r="AF52" s="52" t="s">
        <v>246</v>
      </c>
      <c r="AG52" s="52" t="s">
        <v>248</v>
      </c>
      <c r="AH52" s="52" t="s">
        <v>249</v>
      </c>
      <c r="AI52" s="52" t="s">
        <v>249</v>
      </c>
      <c r="AJ52" s="52" t="s">
        <v>249</v>
      </c>
      <c r="AK52" s="52" t="s">
        <v>246</v>
      </c>
      <c r="AL52" s="52">
        <v>108.5</v>
      </c>
      <c r="AM52" s="6"/>
      <c r="AN52" s="57" t="s">
        <v>250</v>
      </c>
      <c r="AO52" s="57" t="s">
        <v>274</v>
      </c>
      <c r="AP52" s="26"/>
      <c r="AQ52" s="26" t="s">
        <v>1902</v>
      </c>
      <c r="AR52" s="26" t="s">
        <v>1913</v>
      </c>
      <c r="AS52" s="76">
        <v>48.5</v>
      </c>
      <c r="AT52" s="52">
        <v>54.2</v>
      </c>
      <c r="AU52" s="52">
        <v>68.2</v>
      </c>
      <c r="AV52" s="52">
        <v>38.26</v>
      </c>
      <c r="AW52" s="52">
        <v>22</v>
      </c>
      <c r="AX52" s="52">
        <v>8</v>
      </c>
      <c r="AY52" s="52">
        <v>3.77</v>
      </c>
      <c r="AZ52" s="52">
        <v>1.95</v>
      </c>
      <c r="BA52" s="52">
        <v>0.99</v>
      </c>
      <c r="BB52" s="77">
        <f t="shared" ref="BB52:BD52" si="162">((AT52/AS52)*100)-100</f>
        <v>11.75257731958763</v>
      </c>
      <c r="BC52" s="77">
        <f t="shared" si="162"/>
        <v>25.830258302583033</v>
      </c>
      <c r="BD52" s="77">
        <f t="shared" si="162"/>
        <v>-43.90029325513197</v>
      </c>
      <c r="BE52" s="77">
        <f t="shared" si="151"/>
        <v>40.61855670103094</v>
      </c>
      <c r="BF52" s="77">
        <f t="shared" si="152"/>
        <v>-21.11340206185568</v>
      </c>
      <c r="BG52" s="77">
        <f t="shared" si="153"/>
        <v>-29.409594095940975</v>
      </c>
      <c r="BH52" s="51">
        <f t="shared" ref="BH52:BJ52" si="163">AT52-AS52</f>
        <v>5.7000000000000028</v>
      </c>
      <c r="BI52" s="51">
        <f t="shared" si="163"/>
        <v>14</v>
      </c>
      <c r="BJ52" s="51">
        <f t="shared" si="163"/>
        <v>-29.940000000000005</v>
      </c>
      <c r="BK52" s="51">
        <f t="shared" si="155"/>
        <v>19.700000000000003</v>
      </c>
      <c r="BL52" s="51">
        <f t="shared" si="156"/>
        <v>-10.240000000000002</v>
      </c>
      <c r="BM52" s="51">
        <f t="shared" si="157"/>
        <v>-15.940000000000005</v>
      </c>
      <c r="BN52" s="55">
        <v>127.3</v>
      </c>
      <c r="BO52" s="52"/>
      <c r="BP52" s="52">
        <v>101.9</v>
      </c>
      <c r="BQ52" s="52"/>
      <c r="BR52" s="52">
        <v>27.8</v>
      </c>
      <c r="BS52" s="52"/>
      <c r="BT52" s="52"/>
      <c r="BU52" s="55">
        <v>38.1</v>
      </c>
      <c r="BV52" s="52">
        <v>36.9</v>
      </c>
      <c r="BW52" s="52">
        <v>38</v>
      </c>
      <c r="BX52" s="52">
        <v>37</v>
      </c>
      <c r="BY52" s="52">
        <v>37.9</v>
      </c>
      <c r="BZ52" s="52">
        <v>36.6</v>
      </c>
      <c r="CA52" s="52">
        <v>37</v>
      </c>
      <c r="CB52" s="52">
        <v>36.4</v>
      </c>
      <c r="CC52" s="52">
        <v>36</v>
      </c>
      <c r="CD52" s="6"/>
      <c r="CE52" s="55" t="s">
        <v>645</v>
      </c>
      <c r="CF52" s="52"/>
      <c r="CG52" s="52"/>
      <c r="CH52" s="52"/>
      <c r="CI52" s="52"/>
      <c r="CJ52" s="52"/>
      <c r="CK52" s="52"/>
      <c r="CL52" s="55" t="s">
        <v>646</v>
      </c>
      <c r="CM52" s="52"/>
      <c r="CN52" s="52"/>
      <c r="CO52" s="52"/>
      <c r="CP52" s="52"/>
      <c r="CQ52" s="52"/>
      <c r="CR52" s="52"/>
      <c r="CS52" s="55">
        <v>3</v>
      </c>
      <c r="CT52" s="52"/>
      <c r="CU52" s="52"/>
      <c r="CV52" s="52"/>
      <c r="CW52" s="52"/>
      <c r="CX52" s="52"/>
      <c r="CY52" s="52"/>
      <c r="CZ52" s="55" t="s">
        <v>647</v>
      </c>
      <c r="DA52" s="52"/>
      <c r="DB52" s="52"/>
      <c r="DC52" s="52"/>
      <c r="DD52" s="52"/>
      <c r="DE52" s="52"/>
      <c r="DF52" s="52"/>
      <c r="DG52" s="55" t="s">
        <v>255</v>
      </c>
      <c r="DH52" s="52" t="s">
        <v>255</v>
      </c>
      <c r="DI52" s="52" t="s">
        <v>255</v>
      </c>
      <c r="DJ52" s="52" t="s">
        <v>255</v>
      </c>
      <c r="DK52" s="52" t="s">
        <v>255</v>
      </c>
      <c r="DL52" s="52" t="s">
        <v>255</v>
      </c>
      <c r="DM52" s="52" t="s">
        <v>255</v>
      </c>
      <c r="DN52" s="57">
        <v>8</v>
      </c>
      <c r="DO52" s="6"/>
      <c r="DP52" s="55">
        <v>126.9</v>
      </c>
      <c r="DQ52" s="52">
        <v>143</v>
      </c>
      <c r="DR52" s="52">
        <v>136</v>
      </c>
      <c r="DS52" s="52">
        <v>128</v>
      </c>
      <c r="DT52" s="52">
        <v>137.9</v>
      </c>
      <c r="DU52" s="52">
        <v>155.4</v>
      </c>
      <c r="DV52" s="52">
        <v>186.3</v>
      </c>
      <c r="DW52" s="55">
        <v>0.35</v>
      </c>
      <c r="DX52" s="52">
        <v>0.35</v>
      </c>
      <c r="DY52" s="52">
        <v>0.35</v>
      </c>
      <c r="DZ52" s="52">
        <v>0.35</v>
      </c>
      <c r="EA52" s="52">
        <v>0.35</v>
      </c>
      <c r="EB52" s="52">
        <v>0.35</v>
      </c>
      <c r="EC52" s="52">
        <v>0.5</v>
      </c>
      <c r="ED52" s="78">
        <f t="shared" ref="ED52:EJ52" si="164">DP52/DW52</f>
        <v>362.57142857142861</v>
      </c>
      <c r="EE52" s="79">
        <f t="shared" si="164"/>
        <v>408.57142857142861</v>
      </c>
      <c r="EF52" s="79">
        <f t="shared" si="164"/>
        <v>388.57142857142861</v>
      </c>
      <c r="EG52" s="79">
        <f t="shared" si="164"/>
        <v>365.71428571428572</v>
      </c>
      <c r="EH52" s="79">
        <f t="shared" si="164"/>
        <v>394.00000000000006</v>
      </c>
      <c r="EI52" s="79">
        <f t="shared" si="164"/>
        <v>444.00000000000006</v>
      </c>
      <c r="EJ52" s="79">
        <f t="shared" si="164"/>
        <v>372.6</v>
      </c>
      <c r="EK52" s="55">
        <v>1</v>
      </c>
      <c r="EL52" s="52">
        <v>1</v>
      </c>
      <c r="EM52" s="52">
        <v>1</v>
      </c>
      <c r="EN52" s="52">
        <v>1</v>
      </c>
      <c r="EO52" s="52">
        <v>1</v>
      </c>
      <c r="EP52" s="52">
        <v>1</v>
      </c>
      <c r="EQ52" s="52">
        <v>1</v>
      </c>
      <c r="ER52" s="55">
        <v>636</v>
      </c>
      <c r="ES52" s="52">
        <v>394</v>
      </c>
      <c r="ET52" s="52">
        <v>365</v>
      </c>
      <c r="EU52" s="52">
        <v>345</v>
      </c>
      <c r="EV52" s="52">
        <v>318</v>
      </c>
      <c r="EW52" s="52">
        <v>303</v>
      </c>
      <c r="EX52" s="52">
        <v>356</v>
      </c>
      <c r="EY52" s="55">
        <v>11.4</v>
      </c>
      <c r="EZ52" s="52">
        <v>6.7</v>
      </c>
      <c r="FA52" s="52">
        <v>3.6</v>
      </c>
      <c r="FB52" s="52">
        <v>5.6</v>
      </c>
      <c r="FC52" s="52">
        <v>4</v>
      </c>
      <c r="FD52" s="52">
        <v>4</v>
      </c>
      <c r="FE52" s="52">
        <v>4</v>
      </c>
      <c r="FF52" s="55">
        <v>15</v>
      </c>
      <c r="FG52" s="52">
        <v>15</v>
      </c>
      <c r="FH52" s="52">
        <v>15</v>
      </c>
      <c r="FI52" s="52">
        <v>15</v>
      </c>
      <c r="FJ52" s="52">
        <v>15</v>
      </c>
      <c r="FK52" s="52">
        <v>15</v>
      </c>
      <c r="FL52" s="52">
        <v>15</v>
      </c>
      <c r="FM52" s="55">
        <v>59</v>
      </c>
      <c r="FN52" s="52">
        <v>73</v>
      </c>
      <c r="FO52" s="52">
        <v>94</v>
      </c>
      <c r="FP52" s="52">
        <v>78</v>
      </c>
      <c r="FQ52" s="52">
        <v>72</v>
      </c>
      <c r="FR52" s="52">
        <v>74</v>
      </c>
      <c r="FS52" s="52">
        <v>76</v>
      </c>
      <c r="FT52" s="55">
        <v>0</v>
      </c>
      <c r="FU52" s="52">
        <v>0</v>
      </c>
      <c r="FV52" s="52">
        <v>0</v>
      </c>
      <c r="FW52" s="52">
        <v>0</v>
      </c>
      <c r="FX52" s="52">
        <v>0</v>
      </c>
      <c r="FY52" s="52">
        <v>0</v>
      </c>
      <c r="FZ52" s="52">
        <v>0</v>
      </c>
      <c r="GA52" s="55">
        <v>190</v>
      </c>
      <c r="GB52" s="52">
        <v>56</v>
      </c>
      <c r="GC52" s="52">
        <v>75</v>
      </c>
      <c r="GD52" s="52">
        <v>55</v>
      </c>
      <c r="GE52" s="52">
        <v>55</v>
      </c>
      <c r="GF52" s="52">
        <v>55</v>
      </c>
      <c r="GG52" s="52">
        <v>55</v>
      </c>
      <c r="GH52" s="55">
        <v>1210</v>
      </c>
      <c r="GI52" s="52">
        <v>3250</v>
      </c>
      <c r="GJ52" s="52">
        <v>3725</v>
      </c>
      <c r="GK52" s="52">
        <v>3300</v>
      </c>
      <c r="GL52" s="52">
        <v>3410</v>
      </c>
      <c r="GM52" s="52">
        <v>2720</v>
      </c>
      <c r="GN52" s="58">
        <v>3100</v>
      </c>
      <c r="GO52" s="9"/>
      <c r="GP52" s="59">
        <v>9</v>
      </c>
      <c r="GQ52" s="52">
        <v>18</v>
      </c>
      <c r="GR52" s="55">
        <v>8</v>
      </c>
      <c r="GS52" s="52">
        <v>18</v>
      </c>
      <c r="GT52" s="55">
        <v>8</v>
      </c>
      <c r="GU52" s="52">
        <v>18</v>
      </c>
      <c r="GV52" s="55">
        <v>8</v>
      </c>
      <c r="GW52" s="52">
        <v>18</v>
      </c>
      <c r="GX52" s="55">
        <v>8</v>
      </c>
      <c r="GY52" s="52">
        <v>18</v>
      </c>
      <c r="GZ52" s="55">
        <v>8</v>
      </c>
      <c r="HA52" s="52">
        <v>18</v>
      </c>
      <c r="HB52" s="55">
        <v>8</v>
      </c>
      <c r="HC52" s="52">
        <v>18</v>
      </c>
      <c r="HD52" s="6"/>
      <c r="HE52" s="52"/>
      <c r="HF52" s="52"/>
      <c r="HG52" s="52"/>
      <c r="HH52" s="52"/>
      <c r="HI52" s="52"/>
      <c r="HJ52" s="52"/>
      <c r="HK52" s="52"/>
      <c r="HL52" s="52"/>
      <c r="HM52" s="52"/>
      <c r="HN52" s="52"/>
      <c r="HO52" s="52"/>
      <c r="HP52" s="52"/>
      <c r="HQ52" s="52"/>
      <c r="HR52" s="52"/>
      <c r="HS52" s="52"/>
      <c r="HT52" s="47"/>
      <c r="HU52" s="99">
        <f t="shared" si="10"/>
        <v>1</v>
      </c>
      <c r="HV52" s="15"/>
      <c r="HW52" s="15"/>
      <c r="HX52" s="15"/>
      <c r="HY52" s="15"/>
      <c r="HZ52" s="15"/>
      <c r="IA52" s="15"/>
      <c r="IB52" s="15"/>
      <c r="IC52" s="15"/>
      <c r="ID52" s="15"/>
      <c r="IE52" s="15"/>
      <c r="IF52" s="15"/>
      <c r="IG52" s="15"/>
      <c r="IH52" s="15"/>
      <c r="II52" s="15"/>
      <c r="IJ52" s="15"/>
      <c r="IK52" s="15"/>
      <c r="IL52" s="15"/>
      <c r="IM52" s="15"/>
      <c r="IN52" s="15"/>
      <c r="IO52" s="15"/>
    </row>
    <row r="53" spans="1:249" ht="15.75" customHeight="1" x14ac:dyDescent="0.3">
      <c r="A53" s="3">
        <v>44</v>
      </c>
      <c r="B53" s="21" t="s">
        <v>431</v>
      </c>
      <c r="C53" s="21">
        <v>2</v>
      </c>
      <c r="D53" s="22">
        <v>41232</v>
      </c>
      <c r="E53" s="22">
        <v>41240</v>
      </c>
      <c r="F53" s="21">
        <f t="shared" si="149"/>
        <v>8</v>
      </c>
      <c r="G53" s="21"/>
      <c r="H53" s="21"/>
      <c r="I53" s="23">
        <v>13420</v>
      </c>
      <c r="J53" s="21">
        <v>76</v>
      </c>
      <c r="K53" s="21">
        <v>170</v>
      </c>
      <c r="L53" s="21">
        <v>75</v>
      </c>
      <c r="M53" s="21" t="s">
        <v>648</v>
      </c>
      <c r="N53" s="21">
        <v>84</v>
      </c>
      <c r="O53" s="21">
        <v>94.6</v>
      </c>
      <c r="P53" s="21">
        <v>31</v>
      </c>
      <c r="Q53" s="21" t="s">
        <v>548</v>
      </c>
      <c r="R53" s="21">
        <v>2</v>
      </c>
      <c r="S53" s="21">
        <v>31</v>
      </c>
      <c r="T53" s="21" t="s">
        <v>548</v>
      </c>
      <c r="U53" s="21">
        <v>2</v>
      </c>
      <c r="V53" s="21">
        <v>31</v>
      </c>
      <c r="W53" s="21">
        <v>4</v>
      </c>
      <c r="X53" s="21">
        <v>0</v>
      </c>
      <c r="Y53" s="6"/>
      <c r="Z53" s="24" t="s">
        <v>244</v>
      </c>
      <c r="AA53" s="21" t="s">
        <v>639</v>
      </c>
      <c r="AB53" s="25"/>
      <c r="AC53" s="25"/>
      <c r="AD53" s="21" t="s">
        <v>246</v>
      </c>
      <c r="AE53" s="21" t="s">
        <v>479</v>
      </c>
      <c r="AF53" s="21" t="s">
        <v>246</v>
      </c>
      <c r="AG53" s="21" t="s">
        <v>248</v>
      </c>
      <c r="AH53" s="21" t="s">
        <v>246</v>
      </c>
      <c r="AI53" s="21" t="s">
        <v>246</v>
      </c>
      <c r="AJ53" s="21" t="s">
        <v>246</v>
      </c>
      <c r="AK53" s="21" t="s">
        <v>246</v>
      </c>
      <c r="AL53" s="21">
        <v>4.88</v>
      </c>
      <c r="AM53" s="6"/>
      <c r="AN53" s="26" t="s">
        <v>250</v>
      </c>
      <c r="AO53" s="26" t="s">
        <v>274</v>
      </c>
      <c r="AP53" s="26" t="s">
        <v>1911</v>
      </c>
      <c r="AQ53" s="26" t="s">
        <v>1902</v>
      </c>
      <c r="AR53" s="26" t="s">
        <v>1905</v>
      </c>
      <c r="AS53" s="27">
        <v>4.88</v>
      </c>
      <c r="AT53" s="21">
        <v>3.99</v>
      </c>
      <c r="AU53" s="21">
        <v>9.24</v>
      </c>
      <c r="AV53" s="21">
        <v>2.57</v>
      </c>
      <c r="AW53" s="21">
        <v>1.29</v>
      </c>
      <c r="AX53" s="21">
        <v>0.41</v>
      </c>
      <c r="AY53" s="21">
        <v>0.54</v>
      </c>
      <c r="AZ53" s="21">
        <v>0.37</v>
      </c>
      <c r="BA53" s="21">
        <v>0.34</v>
      </c>
      <c r="BB53" s="28">
        <f t="shared" ref="BB53:BD53" si="165">((AT53/AS53)*100)-100</f>
        <v>-18.237704918032776</v>
      </c>
      <c r="BC53" s="28">
        <f t="shared" si="165"/>
        <v>131.57894736842107</v>
      </c>
      <c r="BD53" s="28">
        <f t="shared" si="165"/>
        <v>-72.186147186147195</v>
      </c>
      <c r="BE53" s="28">
        <f t="shared" si="151"/>
        <v>89.344262295081961</v>
      </c>
      <c r="BF53" s="28">
        <f t="shared" si="152"/>
        <v>-47.33606557377049</v>
      </c>
      <c r="BG53" s="28">
        <f t="shared" si="153"/>
        <v>-35.588972431077707</v>
      </c>
      <c r="BH53" s="3">
        <f t="shared" ref="BH53:BJ53" si="166">AT53-AS53</f>
        <v>-0.88999999999999968</v>
      </c>
      <c r="BI53" s="3">
        <f t="shared" si="166"/>
        <v>5.25</v>
      </c>
      <c r="BJ53" s="3">
        <f t="shared" si="166"/>
        <v>-6.67</v>
      </c>
      <c r="BK53" s="3">
        <f t="shared" si="155"/>
        <v>4.3600000000000003</v>
      </c>
      <c r="BL53" s="3">
        <f t="shared" si="156"/>
        <v>-2.31</v>
      </c>
      <c r="BM53" s="3">
        <f t="shared" si="157"/>
        <v>-1.4200000000000004</v>
      </c>
      <c r="BN53" s="24">
        <v>130.1</v>
      </c>
      <c r="BO53" s="21">
        <v>125.5</v>
      </c>
      <c r="BP53" s="21"/>
      <c r="BQ53" s="21">
        <v>94.9</v>
      </c>
      <c r="BR53" s="21">
        <v>94.1</v>
      </c>
      <c r="BS53" s="21">
        <v>71</v>
      </c>
      <c r="BT53" s="21">
        <v>70.3</v>
      </c>
      <c r="BU53" s="24">
        <v>35</v>
      </c>
      <c r="BV53" s="21">
        <v>36</v>
      </c>
      <c r="BW53" s="21">
        <v>38</v>
      </c>
      <c r="BX53" s="21">
        <v>38</v>
      </c>
      <c r="BY53" s="21">
        <v>37.5</v>
      </c>
      <c r="BZ53" s="21">
        <v>37.5</v>
      </c>
      <c r="CA53" s="21">
        <v>37</v>
      </c>
      <c r="CB53" s="21">
        <v>36.1</v>
      </c>
      <c r="CC53" s="21">
        <v>37.6</v>
      </c>
      <c r="CD53" s="6"/>
      <c r="CE53" s="24" t="s">
        <v>649</v>
      </c>
      <c r="CF53" s="21"/>
      <c r="CG53" s="21"/>
      <c r="CH53" s="21" t="s">
        <v>650</v>
      </c>
      <c r="CI53" s="21"/>
      <c r="CJ53" s="21" t="s">
        <v>276</v>
      </c>
      <c r="CK53" s="21"/>
      <c r="CL53" s="24" t="s">
        <v>651</v>
      </c>
      <c r="CM53" s="21"/>
      <c r="CN53" s="21"/>
      <c r="CO53" s="21" t="s">
        <v>652</v>
      </c>
      <c r="CP53" s="40"/>
      <c r="CQ53" s="21" t="s">
        <v>652</v>
      </c>
      <c r="CR53" s="21"/>
      <c r="CS53" s="24">
        <v>2</v>
      </c>
      <c r="CT53" s="21"/>
      <c r="CU53" s="21"/>
      <c r="CV53" s="21"/>
      <c r="CW53" s="21"/>
      <c r="CX53" s="21"/>
      <c r="CY53" s="21"/>
      <c r="CZ53" s="24" t="s">
        <v>653</v>
      </c>
      <c r="DA53" s="21"/>
      <c r="DB53" s="21"/>
      <c r="DC53" s="21"/>
      <c r="DD53" s="21"/>
      <c r="DE53" s="21"/>
      <c r="DF53" s="21"/>
      <c r="DG53" s="24" t="s">
        <v>427</v>
      </c>
      <c r="DH53" s="21" t="s">
        <v>427</v>
      </c>
      <c r="DI53" s="21" t="s">
        <v>427</v>
      </c>
      <c r="DJ53" s="21" t="s">
        <v>427</v>
      </c>
      <c r="DK53" s="21" t="s">
        <v>427</v>
      </c>
      <c r="DL53" s="21" t="s">
        <v>427</v>
      </c>
      <c r="DM53" s="21" t="s">
        <v>427</v>
      </c>
      <c r="DN53" s="26">
        <v>8</v>
      </c>
      <c r="DO53" s="6"/>
      <c r="DP53" s="24">
        <v>107.4</v>
      </c>
      <c r="DQ53" s="21">
        <v>130</v>
      </c>
      <c r="DR53" s="21">
        <v>100.2</v>
      </c>
      <c r="DS53" s="21">
        <v>84.8</v>
      </c>
      <c r="DT53" s="21">
        <v>88</v>
      </c>
      <c r="DU53" s="21">
        <v>72</v>
      </c>
      <c r="DV53" s="21">
        <v>75.3</v>
      </c>
      <c r="DW53" s="24">
        <v>0.5</v>
      </c>
      <c r="DX53" s="21">
        <v>0.8</v>
      </c>
      <c r="DY53" s="21">
        <v>0.4</v>
      </c>
      <c r="DZ53" s="21">
        <v>0.4</v>
      </c>
      <c r="EA53" s="21">
        <v>0.5</v>
      </c>
      <c r="EB53" s="21">
        <v>0.4</v>
      </c>
      <c r="EC53" s="21">
        <v>0.4</v>
      </c>
      <c r="ED53" s="29">
        <f t="shared" ref="ED53:EJ53" si="167">DP53/DW53</f>
        <v>214.8</v>
      </c>
      <c r="EE53" s="30">
        <f t="shared" si="167"/>
        <v>162.5</v>
      </c>
      <c r="EF53" s="30">
        <f t="shared" si="167"/>
        <v>250.5</v>
      </c>
      <c r="EG53" s="30">
        <f t="shared" si="167"/>
        <v>211.99999999999997</v>
      </c>
      <c r="EH53" s="30">
        <f t="shared" si="167"/>
        <v>176</v>
      </c>
      <c r="EI53" s="30">
        <f t="shared" si="167"/>
        <v>180</v>
      </c>
      <c r="EJ53" s="30">
        <f t="shared" si="167"/>
        <v>188.24999999999997</v>
      </c>
      <c r="EK53" s="24">
        <v>1</v>
      </c>
      <c r="EL53" s="21">
        <v>1</v>
      </c>
      <c r="EM53" s="21">
        <v>1</v>
      </c>
      <c r="EN53" s="21">
        <v>1</v>
      </c>
      <c r="EO53" s="21">
        <v>1</v>
      </c>
      <c r="EP53" s="21">
        <v>1</v>
      </c>
      <c r="EQ53" s="21">
        <v>1</v>
      </c>
      <c r="ER53" s="24">
        <v>269</v>
      </c>
      <c r="ES53" s="21">
        <v>241</v>
      </c>
      <c r="ET53" s="21">
        <v>213</v>
      </c>
      <c r="EU53" s="21">
        <v>218</v>
      </c>
      <c r="EV53" s="21">
        <v>214</v>
      </c>
      <c r="EW53" s="21">
        <v>215</v>
      </c>
      <c r="EX53" s="21">
        <v>210</v>
      </c>
      <c r="EY53" s="24">
        <v>11.4</v>
      </c>
      <c r="EZ53" s="21">
        <v>11.2</v>
      </c>
      <c r="FA53" s="21">
        <v>10.6</v>
      </c>
      <c r="FB53" s="21">
        <v>9.4</v>
      </c>
      <c r="FC53" s="21">
        <v>8.6</v>
      </c>
      <c r="FD53" s="21">
        <v>13</v>
      </c>
      <c r="FE53" s="21">
        <v>12</v>
      </c>
      <c r="FF53" s="24">
        <v>3</v>
      </c>
      <c r="FG53" s="21">
        <v>3</v>
      </c>
      <c r="FH53" s="21">
        <v>1</v>
      </c>
      <c r="FI53" s="21">
        <v>12</v>
      </c>
      <c r="FJ53" s="21">
        <v>13</v>
      </c>
      <c r="FK53" s="21">
        <v>14</v>
      </c>
      <c r="FL53" s="21">
        <v>15</v>
      </c>
      <c r="FM53" s="24">
        <v>70</v>
      </c>
      <c r="FN53" s="21">
        <v>75</v>
      </c>
      <c r="FO53" s="21">
        <v>89</v>
      </c>
      <c r="FP53" s="21">
        <v>92</v>
      </c>
      <c r="FQ53" s="21">
        <v>67</v>
      </c>
      <c r="FR53" s="21">
        <v>75</v>
      </c>
      <c r="FS53" s="21">
        <v>73</v>
      </c>
      <c r="FT53" s="24" t="s">
        <v>345</v>
      </c>
      <c r="FU53" s="21" t="s">
        <v>321</v>
      </c>
      <c r="FV53" s="21">
        <v>0</v>
      </c>
      <c r="FW53" s="21">
        <v>0</v>
      </c>
      <c r="FX53" s="21">
        <v>0</v>
      </c>
      <c r="FY53" s="21">
        <v>0</v>
      </c>
      <c r="FZ53" s="21">
        <v>0</v>
      </c>
      <c r="GA53" s="24">
        <v>133</v>
      </c>
      <c r="GB53" s="21">
        <v>139</v>
      </c>
      <c r="GC53" s="21">
        <v>116</v>
      </c>
      <c r="GD53" s="21">
        <v>79</v>
      </c>
      <c r="GE53" s="21">
        <v>69</v>
      </c>
      <c r="GF53" s="21">
        <v>57</v>
      </c>
      <c r="GG53" s="21">
        <v>50</v>
      </c>
      <c r="GH53" s="24">
        <v>320</v>
      </c>
      <c r="GI53" s="21">
        <v>600</v>
      </c>
      <c r="GJ53" s="21">
        <v>1340</v>
      </c>
      <c r="GK53" s="21">
        <v>1280</v>
      </c>
      <c r="GL53" s="21">
        <v>1440</v>
      </c>
      <c r="GM53" s="21">
        <v>1140</v>
      </c>
      <c r="GN53" s="31">
        <v>1810</v>
      </c>
      <c r="GO53" s="9"/>
      <c r="GP53" s="32">
        <v>15</v>
      </c>
      <c r="GQ53" s="21">
        <v>80</v>
      </c>
      <c r="GR53" s="24">
        <v>18</v>
      </c>
      <c r="GS53" s="21">
        <v>90</v>
      </c>
      <c r="GT53" s="24">
        <v>10</v>
      </c>
      <c r="GU53" s="21">
        <v>45</v>
      </c>
      <c r="GV53" s="24">
        <v>10</v>
      </c>
      <c r="GW53" s="21">
        <v>45</v>
      </c>
      <c r="GX53" s="24">
        <v>13</v>
      </c>
      <c r="GY53" s="21">
        <v>55</v>
      </c>
      <c r="GZ53" s="24">
        <v>9</v>
      </c>
      <c r="HA53" s="21">
        <v>18</v>
      </c>
      <c r="HB53" s="24">
        <v>4</v>
      </c>
      <c r="HC53" s="21">
        <v>10</v>
      </c>
      <c r="HD53" s="6"/>
      <c r="HE53" s="21">
        <v>76</v>
      </c>
      <c r="HF53" s="21">
        <v>117</v>
      </c>
      <c r="HG53" s="21">
        <v>113</v>
      </c>
      <c r="HH53" s="21">
        <v>35</v>
      </c>
      <c r="HI53" s="21">
        <v>1</v>
      </c>
      <c r="HJ53" s="21">
        <v>38</v>
      </c>
      <c r="HK53" s="21">
        <v>0.8</v>
      </c>
      <c r="HL53" s="21">
        <v>30</v>
      </c>
      <c r="HM53" s="21">
        <v>18.3</v>
      </c>
      <c r="HN53" s="21">
        <v>10.89</v>
      </c>
      <c r="HO53" s="21">
        <v>3.16</v>
      </c>
      <c r="HP53" s="21">
        <v>140</v>
      </c>
      <c r="HQ53" s="21">
        <v>8.6</v>
      </c>
      <c r="HR53" s="21">
        <v>21.5</v>
      </c>
      <c r="HS53" s="21">
        <v>4</v>
      </c>
      <c r="HT53" s="6"/>
      <c r="HU53" s="99">
        <f t="shared" si="10"/>
        <v>-3</v>
      </c>
    </row>
    <row r="54" spans="1:249" ht="15.75" customHeight="1" x14ac:dyDescent="0.3">
      <c r="A54" s="3">
        <v>45</v>
      </c>
      <c r="B54" s="21" t="s">
        <v>635</v>
      </c>
      <c r="C54" s="21">
        <v>2</v>
      </c>
      <c r="D54" s="22">
        <v>41243</v>
      </c>
      <c r="E54" s="22">
        <v>41249</v>
      </c>
      <c r="F54" s="21">
        <f t="shared" si="149"/>
        <v>6</v>
      </c>
      <c r="G54" s="21"/>
      <c r="H54" s="21"/>
      <c r="I54" s="23">
        <v>27043</v>
      </c>
      <c r="J54" s="21">
        <v>65</v>
      </c>
      <c r="K54" s="21">
        <v>169</v>
      </c>
      <c r="L54" s="21">
        <v>70</v>
      </c>
      <c r="M54" s="21" t="s">
        <v>654</v>
      </c>
      <c r="N54" s="21">
        <v>75</v>
      </c>
      <c r="O54" s="21">
        <v>88.9</v>
      </c>
      <c r="P54" s="21">
        <v>29</v>
      </c>
      <c r="Q54" s="21" t="s">
        <v>655</v>
      </c>
      <c r="R54" s="21">
        <v>1</v>
      </c>
      <c r="S54" s="21">
        <v>29</v>
      </c>
      <c r="T54" s="21" t="s">
        <v>655</v>
      </c>
      <c r="U54" s="21">
        <v>1</v>
      </c>
      <c r="V54" s="21">
        <v>22</v>
      </c>
      <c r="W54" s="21">
        <v>5</v>
      </c>
      <c r="X54" s="21">
        <v>0</v>
      </c>
      <c r="Y54" s="6"/>
      <c r="Z54" s="24" t="s">
        <v>244</v>
      </c>
      <c r="AA54" s="21" t="s">
        <v>497</v>
      </c>
      <c r="AB54" s="25"/>
      <c r="AC54" s="25"/>
      <c r="AD54" s="21" t="s">
        <v>246</v>
      </c>
      <c r="AE54" s="21" t="s">
        <v>247</v>
      </c>
      <c r="AF54" s="21" t="s">
        <v>246</v>
      </c>
      <c r="AG54" s="21" t="s">
        <v>248</v>
      </c>
      <c r="AH54" s="21" t="s">
        <v>246</v>
      </c>
      <c r="AI54" s="21" t="s">
        <v>246</v>
      </c>
      <c r="AJ54" s="21" t="s">
        <v>246</v>
      </c>
      <c r="AK54" s="21" t="s">
        <v>246</v>
      </c>
      <c r="AL54" s="21">
        <v>4.7</v>
      </c>
      <c r="AM54" s="6"/>
      <c r="AN54" s="26" t="s">
        <v>250</v>
      </c>
      <c r="AO54" s="26" t="s">
        <v>274</v>
      </c>
      <c r="AP54" s="26"/>
      <c r="AQ54" s="26" t="s">
        <v>1904</v>
      </c>
      <c r="AR54" s="26" t="s">
        <v>1905</v>
      </c>
      <c r="AS54" s="27">
        <v>4.7</v>
      </c>
      <c r="AT54" s="21">
        <v>3.88</v>
      </c>
      <c r="AU54" s="21">
        <v>3.95</v>
      </c>
      <c r="AV54" s="21">
        <v>2.36</v>
      </c>
      <c r="AW54" s="21">
        <v>1.48</v>
      </c>
      <c r="AX54" s="21">
        <v>0.77</v>
      </c>
      <c r="AY54" s="21">
        <v>0.48</v>
      </c>
      <c r="AZ54" s="21">
        <v>0.39</v>
      </c>
      <c r="BA54" s="21">
        <v>0.28000000000000003</v>
      </c>
      <c r="BB54" s="28">
        <f t="shared" ref="BB54:BD54" si="168">((AT54/AS54)*100)-100</f>
        <v>-17.446808510638306</v>
      </c>
      <c r="BC54" s="28">
        <f t="shared" si="168"/>
        <v>1.8041237113402246</v>
      </c>
      <c r="BD54" s="28">
        <f t="shared" si="168"/>
        <v>-40.253164556962027</v>
      </c>
      <c r="BE54" s="28">
        <f t="shared" si="151"/>
        <v>-15.957446808510639</v>
      </c>
      <c r="BF54" s="28">
        <f t="shared" si="152"/>
        <v>-49.787234042553195</v>
      </c>
      <c r="BG54" s="28">
        <f t="shared" si="153"/>
        <v>-39.175257731958766</v>
      </c>
      <c r="BH54" s="3">
        <f t="shared" ref="BH54:BJ54" si="169">AT54-AS54</f>
        <v>-0.82000000000000028</v>
      </c>
      <c r="BI54" s="3">
        <f t="shared" si="169"/>
        <v>7.0000000000000284E-2</v>
      </c>
      <c r="BJ54" s="3">
        <f t="shared" si="169"/>
        <v>-1.5900000000000003</v>
      </c>
      <c r="BK54" s="3">
        <f t="shared" si="155"/>
        <v>-0.75</v>
      </c>
      <c r="BL54" s="3">
        <f t="shared" si="156"/>
        <v>-2.3400000000000003</v>
      </c>
      <c r="BM54" s="3">
        <f t="shared" si="157"/>
        <v>-1.52</v>
      </c>
      <c r="BN54" s="24">
        <v>149</v>
      </c>
      <c r="BO54" s="21">
        <v>140.6</v>
      </c>
      <c r="BP54" s="21">
        <v>107.8</v>
      </c>
      <c r="BQ54" s="21">
        <v>159</v>
      </c>
      <c r="BR54" s="21"/>
      <c r="BS54" s="21"/>
      <c r="BT54" s="21"/>
      <c r="BU54" s="24">
        <v>37</v>
      </c>
      <c r="BV54" s="21">
        <v>36</v>
      </c>
      <c r="BW54" s="21">
        <v>37</v>
      </c>
      <c r="BX54" s="21">
        <v>36</v>
      </c>
      <c r="BY54" s="21">
        <v>36.4</v>
      </c>
      <c r="BZ54" s="21">
        <v>37.5</v>
      </c>
      <c r="CA54" s="21">
        <v>37.1</v>
      </c>
      <c r="CB54" s="21">
        <v>37</v>
      </c>
      <c r="CC54" s="21">
        <v>37</v>
      </c>
      <c r="CD54" s="6"/>
      <c r="CE54" s="24" t="s">
        <v>656</v>
      </c>
      <c r="CF54" s="21"/>
      <c r="CG54" s="21"/>
      <c r="CH54" s="21"/>
      <c r="CI54" s="21"/>
      <c r="CJ54" s="21"/>
      <c r="CK54" s="21"/>
      <c r="CL54" s="24" t="s">
        <v>657</v>
      </c>
      <c r="CM54" s="21"/>
      <c r="CN54" s="21"/>
      <c r="CO54" s="21"/>
      <c r="CP54" s="21"/>
      <c r="CQ54" s="21"/>
      <c r="CR54" s="21"/>
      <c r="CS54" s="24">
        <v>2</v>
      </c>
      <c r="CT54" s="21"/>
      <c r="CU54" s="21"/>
      <c r="CV54" s="21"/>
      <c r="CW54" s="21"/>
      <c r="CX54" s="21"/>
      <c r="CY54" s="21"/>
      <c r="CZ54" s="24" t="s">
        <v>658</v>
      </c>
      <c r="DA54" s="21"/>
      <c r="DB54" s="21"/>
      <c r="DC54" s="21"/>
      <c r="DD54" s="21"/>
      <c r="DE54" s="21"/>
      <c r="DF54" s="21"/>
      <c r="DG54" s="24" t="s">
        <v>659</v>
      </c>
      <c r="DH54" s="21" t="s">
        <v>660</v>
      </c>
      <c r="DI54" s="21" t="s">
        <v>660</v>
      </c>
      <c r="DJ54" s="21" t="s">
        <v>660</v>
      </c>
      <c r="DK54" s="21" t="s">
        <v>660</v>
      </c>
      <c r="DL54" s="21" t="s">
        <v>352</v>
      </c>
      <c r="DM54" s="21"/>
      <c r="DN54" s="26">
        <v>8</v>
      </c>
      <c r="DO54" s="6"/>
      <c r="DP54" s="24">
        <v>86.2</v>
      </c>
      <c r="DQ54" s="21">
        <v>118.1</v>
      </c>
      <c r="DR54" s="21">
        <v>79</v>
      </c>
      <c r="DS54" s="21">
        <v>124</v>
      </c>
      <c r="DT54" s="21">
        <v>68.5</v>
      </c>
      <c r="DU54" s="21">
        <v>79.8</v>
      </c>
      <c r="DV54" s="21">
        <v>157</v>
      </c>
      <c r="DW54" s="24">
        <v>0.5</v>
      </c>
      <c r="DX54" s="21">
        <v>0.46</v>
      </c>
      <c r="DY54" s="21">
        <v>0.43</v>
      </c>
      <c r="DZ54" s="21">
        <v>0.5</v>
      </c>
      <c r="EA54" s="21">
        <v>0.5</v>
      </c>
      <c r="EB54" s="21">
        <v>0.35</v>
      </c>
      <c r="EC54" s="21">
        <v>0.6</v>
      </c>
      <c r="ED54" s="29">
        <f t="shared" ref="ED54:EJ54" si="170">DP54/DW54</f>
        <v>172.4</v>
      </c>
      <c r="EE54" s="30">
        <f t="shared" si="170"/>
        <v>256.73913043478257</v>
      </c>
      <c r="EF54" s="30">
        <f t="shared" si="170"/>
        <v>183.72093023255815</v>
      </c>
      <c r="EG54" s="30">
        <f t="shared" si="170"/>
        <v>248</v>
      </c>
      <c r="EH54" s="30">
        <f t="shared" si="170"/>
        <v>137</v>
      </c>
      <c r="EI54" s="30">
        <f t="shared" si="170"/>
        <v>228</v>
      </c>
      <c r="EJ54" s="30">
        <f t="shared" si="170"/>
        <v>261.66666666666669</v>
      </c>
      <c r="EK54" s="24">
        <v>1</v>
      </c>
      <c r="EL54" s="21">
        <v>1</v>
      </c>
      <c r="EM54" s="21">
        <v>1</v>
      </c>
      <c r="EN54" s="21">
        <v>1</v>
      </c>
      <c r="EO54" s="21">
        <v>1</v>
      </c>
      <c r="EP54" s="21">
        <v>1</v>
      </c>
      <c r="EQ54" s="21">
        <v>1</v>
      </c>
      <c r="ER54" s="24">
        <v>341</v>
      </c>
      <c r="ES54" s="21">
        <v>351</v>
      </c>
      <c r="ET54" s="21">
        <v>438</v>
      </c>
      <c r="EU54" s="21">
        <v>489</v>
      </c>
      <c r="EV54" s="21">
        <v>490</v>
      </c>
      <c r="EW54" s="21">
        <v>477</v>
      </c>
      <c r="EX54" s="21">
        <v>468</v>
      </c>
      <c r="EY54" s="24">
        <v>20.7</v>
      </c>
      <c r="EZ54" s="21">
        <v>19.2</v>
      </c>
      <c r="FA54" s="21">
        <v>21.4</v>
      </c>
      <c r="FB54" s="21">
        <v>16</v>
      </c>
      <c r="FC54" s="21">
        <v>17</v>
      </c>
      <c r="FD54" s="21">
        <v>18</v>
      </c>
      <c r="FE54" s="21">
        <v>16</v>
      </c>
      <c r="FF54" s="24">
        <v>5</v>
      </c>
      <c r="FG54" s="21">
        <v>11</v>
      </c>
      <c r="FH54" s="21">
        <v>5</v>
      </c>
      <c r="FI54" s="21">
        <v>6</v>
      </c>
      <c r="FJ54" s="21">
        <v>14</v>
      </c>
      <c r="FK54" s="21">
        <v>11</v>
      </c>
      <c r="FL54" s="21">
        <v>11</v>
      </c>
      <c r="FM54" s="24">
        <v>59</v>
      </c>
      <c r="FN54" s="21">
        <v>75</v>
      </c>
      <c r="FO54" s="21">
        <v>74</v>
      </c>
      <c r="FP54" s="21">
        <v>92</v>
      </c>
      <c r="FQ54" s="21">
        <v>94</v>
      </c>
      <c r="FR54" s="21">
        <v>74</v>
      </c>
      <c r="FS54" s="21">
        <v>86</v>
      </c>
      <c r="FT54" s="24" t="s">
        <v>295</v>
      </c>
      <c r="FU54" s="21">
        <v>0</v>
      </c>
      <c r="FV54" s="21">
        <v>0</v>
      </c>
      <c r="FW54" s="21">
        <v>0</v>
      </c>
      <c r="FX54" s="21">
        <v>0</v>
      </c>
      <c r="FY54" s="21">
        <v>0</v>
      </c>
      <c r="FZ54" s="21">
        <v>0</v>
      </c>
      <c r="GA54" s="24">
        <v>51</v>
      </c>
      <c r="GB54" s="21">
        <v>41</v>
      </c>
      <c r="GC54" s="21">
        <v>43</v>
      </c>
      <c r="GD54" s="21">
        <v>39</v>
      </c>
      <c r="GE54" s="21">
        <v>40</v>
      </c>
      <c r="GF54" s="21">
        <v>42</v>
      </c>
      <c r="GG54" s="21">
        <v>38</v>
      </c>
      <c r="GH54" s="24">
        <v>1670</v>
      </c>
      <c r="GI54" s="21">
        <v>1740</v>
      </c>
      <c r="GJ54" s="21">
        <v>2400</v>
      </c>
      <c r="GK54" s="21">
        <v>2600</v>
      </c>
      <c r="GL54" s="21">
        <v>2890</v>
      </c>
      <c r="GM54" s="21">
        <v>2100</v>
      </c>
      <c r="GN54" s="31">
        <v>3290</v>
      </c>
      <c r="GO54" s="9"/>
      <c r="GP54" s="32">
        <v>16</v>
      </c>
      <c r="GQ54" s="21">
        <v>90</v>
      </c>
      <c r="GR54" s="24">
        <v>10</v>
      </c>
      <c r="GS54" s="21">
        <v>45</v>
      </c>
      <c r="GT54" s="24">
        <v>15</v>
      </c>
      <c r="GU54" s="21">
        <v>80</v>
      </c>
      <c r="GV54" s="24">
        <v>13</v>
      </c>
      <c r="GW54" s="21">
        <v>55</v>
      </c>
      <c r="GX54" s="24">
        <v>9</v>
      </c>
      <c r="GY54" s="21">
        <v>18</v>
      </c>
      <c r="GZ54" s="24">
        <v>10</v>
      </c>
      <c r="HA54" s="21">
        <v>45</v>
      </c>
      <c r="HB54" s="24">
        <v>10</v>
      </c>
      <c r="HC54" s="21">
        <v>45</v>
      </c>
      <c r="HD54" s="6"/>
      <c r="HE54" s="21">
        <v>65</v>
      </c>
      <c r="HF54" s="21">
        <v>64</v>
      </c>
      <c r="HG54" s="21">
        <v>165</v>
      </c>
      <c r="HH54" s="21">
        <v>37.9</v>
      </c>
      <c r="HI54" s="21">
        <v>1</v>
      </c>
      <c r="HJ54" s="21">
        <v>68.5</v>
      </c>
      <c r="HK54" s="21">
        <v>0.6</v>
      </c>
      <c r="HL54" s="21">
        <v>60</v>
      </c>
      <c r="HM54" s="21">
        <v>49</v>
      </c>
      <c r="HN54" s="21">
        <v>10</v>
      </c>
      <c r="HO54" s="21">
        <v>4.22</v>
      </c>
      <c r="HP54" s="21">
        <v>148.1</v>
      </c>
      <c r="HQ54" s="21">
        <v>12.2</v>
      </c>
      <c r="HR54" s="21">
        <v>30.2</v>
      </c>
      <c r="HS54" s="21">
        <v>5</v>
      </c>
      <c r="HT54" s="6"/>
      <c r="HU54" s="99">
        <f t="shared" si="10"/>
        <v>6</v>
      </c>
    </row>
    <row r="55" spans="1:249" ht="15.75" customHeight="1" x14ac:dyDescent="0.3">
      <c r="A55" s="3">
        <v>46</v>
      </c>
      <c r="B55" s="21" t="s">
        <v>239</v>
      </c>
      <c r="C55" s="21">
        <v>1</v>
      </c>
      <c r="D55" s="22">
        <v>41254</v>
      </c>
      <c r="E55" s="22">
        <v>41255</v>
      </c>
      <c r="F55" s="21">
        <f t="shared" si="149"/>
        <v>1</v>
      </c>
      <c r="G55" s="21"/>
      <c r="H55" s="21" t="s">
        <v>432</v>
      </c>
      <c r="I55" s="23">
        <v>13002</v>
      </c>
      <c r="J55" s="21">
        <v>77</v>
      </c>
      <c r="K55" s="21"/>
      <c r="L55" s="21"/>
      <c r="M55" s="21" t="s">
        <v>661</v>
      </c>
      <c r="N55" s="21">
        <v>59</v>
      </c>
      <c r="O55" s="21">
        <v>66</v>
      </c>
      <c r="P55" s="21">
        <v>9</v>
      </c>
      <c r="Q55" s="21" t="s">
        <v>450</v>
      </c>
      <c r="R55" s="21">
        <v>1</v>
      </c>
      <c r="S55" s="21">
        <v>47</v>
      </c>
      <c r="T55" s="21" t="s">
        <v>548</v>
      </c>
      <c r="U55" s="21">
        <v>2</v>
      </c>
      <c r="V55" s="21">
        <v>5</v>
      </c>
      <c r="W55" s="21">
        <v>8</v>
      </c>
      <c r="X55" s="21">
        <v>0</v>
      </c>
      <c r="Y55" s="6"/>
      <c r="Z55" s="24" t="s">
        <v>513</v>
      </c>
      <c r="AA55" s="21" t="s">
        <v>572</v>
      </c>
      <c r="AB55" s="25"/>
      <c r="AC55" s="25"/>
      <c r="AD55" s="21" t="s">
        <v>246</v>
      </c>
      <c r="AE55" s="21" t="s">
        <v>247</v>
      </c>
      <c r="AF55" s="21" t="s">
        <v>246</v>
      </c>
      <c r="AG55" s="21" t="s">
        <v>248</v>
      </c>
      <c r="AH55" s="21" t="s">
        <v>246</v>
      </c>
      <c r="AI55" s="21" t="s">
        <v>246</v>
      </c>
      <c r="AJ55" s="21" t="s">
        <v>246</v>
      </c>
      <c r="AK55" s="21" t="s">
        <v>246</v>
      </c>
      <c r="AL55" s="21">
        <v>23.06</v>
      </c>
      <c r="AM55" s="6"/>
      <c r="AN55" s="26" t="s">
        <v>250</v>
      </c>
      <c r="AO55" s="26" t="s">
        <v>251</v>
      </c>
      <c r="AP55" s="26"/>
      <c r="AQ55" s="26" t="s">
        <v>1902</v>
      </c>
      <c r="AR55" s="26" t="s">
        <v>1905</v>
      </c>
      <c r="AS55" s="27">
        <v>31.06</v>
      </c>
      <c r="AT55" s="21">
        <v>20.27</v>
      </c>
      <c r="AU55" s="21">
        <v>15.94</v>
      </c>
      <c r="AV55" s="21">
        <v>14.55</v>
      </c>
      <c r="AW55" s="21">
        <v>5.99</v>
      </c>
      <c r="AX55" s="21">
        <v>2.19</v>
      </c>
      <c r="AY55" s="21">
        <v>1.34</v>
      </c>
      <c r="AZ55" s="21">
        <v>1.02</v>
      </c>
      <c r="BA55" s="21">
        <v>0.63</v>
      </c>
      <c r="BB55" s="28">
        <f t="shared" ref="BB55:BD55" si="171">((AT55/AS55)*100)-100</f>
        <v>-34.739214423696069</v>
      </c>
      <c r="BC55" s="28">
        <f t="shared" si="171"/>
        <v>-21.36161815490874</v>
      </c>
      <c r="BD55" s="28">
        <f t="shared" si="171"/>
        <v>-8.7202007528230752</v>
      </c>
      <c r="BE55" s="28">
        <f t="shared" si="151"/>
        <v>-48.679974243399869</v>
      </c>
      <c r="BF55" s="28">
        <f t="shared" si="152"/>
        <v>-53.15518351577591</v>
      </c>
      <c r="BG55" s="28">
        <f t="shared" si="153"/>
        <v>-28.219042920572264</v>
      </c>
      <c r="BH55" s="3">
        <f t="shared" ref="BH55:BJ55" si="172">AT55-AS55</f>
        <v>-10.79</v>
      </c>
      <c r="BI55" s="3">
        <f t="shared" si="172"/>
        <v>-4.33</v>
      </c>
      <c r="BJ55" s="3">
        <f t="shared" si="172"/>
        <v>-1.3899999999999988</v>
      </c>
      <c r="BK55" s="3">
        <f t="shared" si="155"/>
        <v>-15.12</v>
      </c>
      <c r="BL55" s="3">
        <f t="shared" si="156"/>
        <v>-16.509999999999998</v>
      </c>
      <c r="BM55" s="3">
        <f t="shared" si="157"/>
        <v>-5.7199999999999989</v>
      </c>
      <c r="BN55" s="24">
        <v>297.5</v>
      </c>
      <c r="BO55" s="21">
        <v>262</v>
      </c>
      <c r="BP55" s="21">
        <v>124.7</v>
      </c>
      <c r="BQ55" s="21">
        <v>157.6</v>
      </c>
      <c r="BR55" s="21">
        <v>170.2</v>
      </c>
      <c r="BS55" s="21">
        <v>166.4</v>
      </c>
      <c r="BT55" s="21"/>
      <c r="BU55" s="24">
        <v>35.6</v>
      </c>
      <c r="BV55" s="21">
        <v>36.5</v>
      </c>
      <c r="BW55" s="21">
        <v>36.5</v>
      </c>
      <c r="BX55" s="21">
        <v>36</v>
      </c>
      <c r="BY55" s="21">
        <v>37.1</v>
      </c>
      <c r="BZ55" s="21">
        <v>37.1</v>
      </c>
      <c r="CA55" s="21">
        <v>37.1</v>
      </c>
      <c r="CB55" s="21">
        <v>36.9</v>
      </c>
      <c r="CC55" s="21">
        <v>37.1</v>
      </c>
      <c r="CD55" s="6"/>
      <c r="CE55" s="24" t="s">
        <v>662</v>
      </c>
      <c r="CF55" s="21"/>
      <c r="CG55" s="21"/>
      <c r="CH55" s="21" t="s">
        <v>663</v>
      </c>
      <c r="CI55" s="21"/>
      <c r="CJ55" s="21"/>
      <c r="CK55" s="21"/>
      <c r="CL55" s="24" t="s">
        <v>664</v>
      </c>
      <c r="CM55" s="21"/>
      <c r="CN55" s="21"/>
      <c r="CO55" s="21" t="s">
        <v>303</v>
      </c>
      <c r="CP55" s="21"/>
      <c r="CQ55" s="21"/>
      <c r="CR55" s="21"/>
      <c r="CS55" s="24">
        <v>1</v>
      </c>
      <c r="CT55" s="21"/>
      <c r="CU55" s="21"/>
      <c r="CV55" s="21"/>
      <c r="CW55" s="21"/>
      <c r="CX55" s="21"/>
      <c r="CY55" s="21"/>
      <c r="CZ55" s="24" t="s">
        <v>653</v>
      </c>
      <c r="DA55" s="21"/>
      <c r="DB55" s="21"/>
      <c r="DC55" s="21"/>
      <c r="DD55" s="21"/>
      <c r="DE55" s="21"/>
      <c r="DF55" s="21"/>
      <c r="DG55" s="24" t="s">
        <v>377</v>
      </c>
      <c r="DH55" s="21" t="s">
        <v>377</v>
      </c>
      <c r="DI55" s="21" t="s">
        <v>377</v>
      </c>
      <c r="DJ55" s="21" t="s">
        <v>377</v>
      </c>
      <c r="DK55" s="21" t="s">
        <v>377</v>
      </c>
      <c r="DL55" s="21"/>
      <c r="DM55" s="21"/>
      <c r="DN55" s="26">
        <v>9</v>
      </c>
      <c r="DO55" s="6"/>
      <c r="DP55" s="24">
        <v>136.5</v>
      </c>
      <c r="DQ55" s="21">
        <v>127.6</v>
      </c>
      <c r="DR55" s="21">
        <v>95.8</v>
      </c>
      <c r="DS55" s="21">
        <v>183.3</v>
      </c>
      <c r="DT55" s="21">
        <v>128</v>
      </c>
      <c r="DU55" s="21">
        <v>112.4</v>
      </c>
      <c r="DV55" s="21">
        <v>86.2</v>
      </c>
      <c r="DW55" s="24">
        <v>0.4</v>
      </c>
      <c r="DX55" s="21">
        <v>0.4</v>
      </c>
      <c r="DY55" s="21">
        <v>0.4</v>
      </c>
      <c r="DZ55" s="21">
        <v>0.4</v>
      </c>
      <c r="EA55" s="21">
        <v>0.5</v>
      </c>
      <c r="EB55" s="21">
        <v>0.4</v>
      </c>
      <c r="EC55" s="21">
        <v>0.4</v>
      </c>
      <c r="ED55" s="29">
        <f t="shared" ref="ED55:EJ55" si="173">DP55/DW55</f>
        <v>341.25</v>
      </c>
      <c r="EE55" s="30">
        <f t="shared" si="173"/>
        <v>318.99999999999994</v>
      </c>
      <c r="EF55" s="30">
        <f t="shared" si="173"/>
        <v>239.49999999999997</v>
      </c>
      <c r="EG55" s="30">
        <f t="shared" si="173"/>
        <v>458.25</v>
      </c>
      <c r="EH55" s="30">
        <f t="shared" si="173"/>
        <v>256</v>
      </c>
      <c r="EI55" s="30">
        <f t="shared" si="173"/>
        <v>281</v>
      </c>
      <c r="EJ55" s="30">
        <f t="shared" si="173"/>
        <v>215.5</v>
      </c>
      <c r="EK55" s="24">
        <v>1</v>
      </c>
      <c r="EL55" s="21">
        <v>1</v>
      </c>
      <c r="EM55" s="21">
        <v>1</v>
      </c>
      <c r="EN55" s="21">
        <v>1</v>
      </c>
      <c r="EO55" s="21">
        <v>1</v>
      </c>
      <c r="EP55" s="21">
        <v>1</v>
      </c>
      <c r="EQ55" s="21">
        <v>1</v>
      </c>
      <c r="ER55" s="24">
        <v>392</v>
      </c>
      <c r="ES55" s="21">
        <v>408</v>
      </c>
      <c r="ET55" s="21">
        <v>393</v>
      </c>
      <c r="EU55" s="21">
        <v>360</v>
      </c>
      <c r="EV55" s="21">
        <v>420</v>
      </c>
      <c r="EW55" s="21">
        <v>390</v>
      </c>
      <c r="EX55" s="21">
        <v>361</v>
      </c>
      <c r="EY55" s="24">
        <v>9.4</v>
      </c>
      <c r="EZ55" s="21">
        <v>4.5</v>
      </c>
      <c r="FA55" s="21">
        <v>5.2</v>
      </c>
      <c r="FB55" s="21">
        <v>5.6</v>
      </c>
      <c r="FC55" s="21">
        <v>5.6</v>
      </c>
      <c r="FD55" s="21">
        <v>5.6</v>
      </c>
      <c r="FE55" s="21">
        <v>5.2</v>
      </c>
      <c r="FF55" s="24">
        <v>8</v>
      </c>
      <c r="FG55" s="21">
        <v>8</v>
      </c>
      <c r="FH55" s="21">
        <v>8</v>
      </c>
      <c r="FI55" s="21">
        <v>8</v>
      </c>
      <c r="FJ55" s="21">
        <v>7</v>
      </c>
      <c r="FK55" s="21">
        <v>13</v>
      </c>
      <c r="FL55" s="21">
        <v>10</v>
      </c>
      <c r="FM55" s="24">
        <v>80</v>
      </c>
      <c r="FN55" s="21">
        <v>83</v>
      </c>
      <c r="FO55" s="21">
        <v>66</v>
      </c>
      <c r="FP55" s="21">
        <v>95</v>
      </c>
      <c r="FQ55" s="21">
        <v>65</v>
      </c>
      <c r="FR55" s="21">
        <v>67</v>
      </c>
      <c r="FS55" s="21">
        <v>64</v>
      </c>
      <c r="FT55" s="24" t="s">
        <v>296</v>
      </c>
      <c r="FU55" s="21" t="s">
        <v>257</v>
      </c>
      <c r="FV55" s="21" t="s">
        <v>311</v>
      </c>
      <c r="FW55" s="21" t="s">
        <v>311</v>
      </c>
      <c r="FX55" s="21" t="s">
        <v>311</v>
      </c>
      <c r="FY55" s="21" t="s">
        <v>665</v>
      </c>
      <c r="FZ55" s="21" t="s">
        <v>666</v>
      </c>
      <c r="GA55" s="24">
        <v>72</v>
      </c>
      <c r="GB55" s="21">
        <v>69</v>
      </c>
      <c r="GC55" s="21">
        <v>87</v>
      </c>
      <c r="GD55" s="21">
        <v>68</v>
      </c>
      <c r="GE55" s="21">
        <v>74</v>
      </c>
      <c r="GF55" s="21">
        <v>64</v>
      </c>
      <c r="GG55" s="21">
        <v>68</v>
      </c>
      <c r="GH55" s="24">
        <v>5080</v>
      </c>
      <c r="GI55" s="21">
        <v>3240</v>
      </c>
      <c r="GJ55" s="21">
        <v>3230</v>
      </c>
      <c r="GK55" s="21">
        <v>3180</v>
      </c>
      <c r="GL55" s="21">
        <v>2740</v>
      </c>
      <c r="GM55" s="21">
        <v>2040</v>
      </c>
      <c r="GN55" s="31">
        <v>1900</v>
      </c>
      <c r="GO55" s="9"/>
      <c r="GP55" s="32">
        <v>15</v>
      </c>
      <c r="GQ55" s="21">
        <v>80</v>
      </c>
      <c r="GR55" s="24">
        <v>14</v>
      </c>
      <c r="GS55" s="21">
        <v>55</v>
      </c>
      <c r="GT55" s="24">
        <v>14</v>
      </c>
      <c r="GU55" s="21">
        <v>55</v>
      </c>
      <c r="GV55" s="24">
        <v>14</v>
      </c>
      <c r="GW55" s="21">
        <v>55</v>
      </c>
      <c r="GX55" s="24">
        <v>14</v>
      </c>
      <c r="GY55" s="21">
        <v>55</v>
      </c>
      <c r="GZ55" s="24">
        <v>13</v>
      </c>
      <c r="HA55" s="21">
        <v>55</v>
      </c>
      <c r="HB55" s="24">
        <v>13</v>
      </c>
      <c r="HC55" s="21">
        <v>55</v>
      </c>
      <c r="HD55" s="6"/>
      <c r="HE55" s="21">
        <v>77</v>
      </c>
      <c r="HF55" s="21">
        <v>101</v>
      </c>
      <c r="HG55" s="21">
        <v>162</v>
      </c>
      <c r="HH55" s="21">
        <v>36.5</v>
      </c>
      <c r="HI55" s="21">
        <v>1</v>
      </c>
      <c r="HJ55" s="21">
        <v>136</v>
      </c>
      <c r="HK55" s="21">
        <v>0.6</v>
      </c>
      <c r="HL55" s="21">
        <v>160</v>
      </c>
      <c r="HM55" s="21">
        <v>6</v>
      </c>
      <c r="HN55" s="21">
        <v>17.54</v>
      </c>
      <c r="HO55" s="21">
        <v>3.19</v>
      </c>
      <c r="HP55" s="21">
        <v>136</v>
      </c>
      <c r="HQ55" s="21">
        <v>9.4</v>
      </c>
      <c r="HR55" s="21">
        <v>20.7</v>
      </c>
      <c r="HS55" s="21">
        <v>12</v>
      </c>
      <c r="HT55" s="6"/>
      <c r="HU55" s="99">
        <f t="shared" si="10"/>
        <v>1</v>
      </c>
    </row>
    <row r="56" spans="1:249" ht="15.75" customHeight="1" x14ac:dyDescent="0.3">
      <c r="A56" s="3">
        <v>47</v>
      </c>
      <c r="B56" s="21" t="s">
        <v>239</v>
      </c>
      <c r="C56" s="21">
        <v>2</v>
      </c>
      <c r="D56" s="22">
        <v>41254</v>
      </c>
      <c r="E56" s="22">
        <v>41257</v>
      </c>
      <c r="F56" s="21">
        <f t="shared" si="149"/>
        <v>3</v>
      </c>
      <c r="G56" s="21"/>
      <c r="H56" s="21" t="s">
        <v>636</v>
      </c>
      <c r="I56" s="23">
        <v>13096</v>
      </c>
      <c r="J56" s="21">
        <v>77</v>
      </c>
      <c r="K56" s="21"/>
      <c r="L56" s="21">
        <v>90</v>
      </c>
      <c r="M56" s="21" t="s">
        <v>667</v>
      </c>
      <c r="N56" s="21">
        <v>90</v>
      </c>
      <c r="O56" s="21">
        <v>96.7</v>
      </c>
      <c r="P56" s="21">
        <v>5</v>
      </c>
      <c r="Q56" s="21" t="s">
        <v>548</v>
      </c>
      <c r="R56" s="21">
        <v>2</v>
      </c>
      <c r="S56" s="21">
        <v>5</v>
      </c>
      <c r="T56" s="21" t="s">
        <v>548</v>
      </c>
      <c r="U56" s="21">
        <v>2</v>
      </c>
      <c r="V56" s="21">
        <v>3</v>
      </c>
      <c r="W56" s="21">
        <v>6</v>
      </c>
      <c r="X56" s="21">
        <v>0</v>
      </c>
      <c r="Y56" s="6"/>
      <c r="Z56" s="24" t="s">
        <v>244</v>
      </c>
      <c r="AA56" s="21" t="s">
        <v>668</v>
      </c>
      <c r="AB56" s="25"/>
      <c r="AC56" s="25"/>
      <c r="AD56" s="21" t="s">
        <v>246</v>
      </c>
      <c r="AE56" s="21" t="s">
        <v>247</v>
      </c>
      <c r="AF56" s="21" t="s">
        <v>246</v>
      </c>
      <c r="AG56" s="21" t="s">
        <v>248</v>
      </c>
      <c r="AH56" s="21" t="s">
        <v>246</v>
      </c>
      <c r="AI56" s="21" t="s">
        <v>249</v>
      </c>
      <c r="AJ56" s="21" t="s">
        <v>246</v>
      </c>
      <c r="AK56" s="21" t="s">
        <v>246</v>
      </c>
      <c r="AL56" s="21">
        <v>0.78</v>
      </c>
      <c r="AM56" s="6"/>
      <c r="AN56" s="26" t="s">
        <v>350</v>
      </c>
      <c r="AO56" s="26"/>
      <c r="AP56" s="26"/>
      <c r="AQ56" s="26" t="s">
        <v>1902</v>
      </c>
      <c r="AR56" s="3"/>
      <c r="AS56" s="27">
        <v>0.78</v>
      </c>
      <c r="AT56" s="21">
        <v>0.77</v>
      </c>
      <c r="AU56" s="21">
        <v>0.82</v>
      </c>
      <c r="AV56" s="21">
        <v>0.79</v>
      </c>
      <c r="AW56" s="21">
        <v>0.9</v>
      </c>
      <c r="AX56" s="21"/>
      <c r="AY56" s="21"/>
      <c r="AZ56" s="21"/>
      <c r="BA56" s="21"/>
      <c r="BB56" s="28">
        <f t="shared" ref="BB56:BD56" si="174">((AT56/AS56)*100)-100</f>
        <v>-1.2820512820512846</v>
      </c>
      <c r="BC56" s="28">
        <f t="shared" si="174"/>
        <v>6.4935064935064872</v>
      </c>
      <c r="BD56" s="28">
        <f t="shared" si="174"/>
        <v>-3.6585365853658516</v>
      </c>
      <c r="BE56" s="28">
        <f t="shared" si="151"/>
        <v>5.12820512820511</v>
      </c>
      <c r="BF56" s="28">
        <f t="shared" si="152"/>
        <v>1.2820512820512704</v>
      </c>
      <c r="BG56" s="28">
        <f t="shared" si="153"/>
        <v>2.5974025974025921</v>
      </c>
      <c r="BH56" s="3">
        <f t="shared" ref="BH56:BJ56" si="175">AT56-AS56</f>
        <v>-1.0000000000000009E-2</v>
      </c>
      <c r="BI56" s="3">
        <f t="shared" si="175"/>
        <v>4.9999999999999933E-2</v>
      </c>
      <c r="BJ56" s="3">
        <f t="shared" si="175"/>
        <v>-2.9999999999999916E-2</v>
      </c>
      <c r="BK56" s="3">
        <f t="shared" si="155"/>
        <v>3.9999999999999925E-2</v>
      </c>
      <c r="BL56" s="3">
        <f t="shared" si="156"/>
        <v>1.0000000000000009E-2</v>
      </c>
      <c r="BM56" s="3">
        <f t="shared" si="157"/>
        <v>2.0000000000000018E-2</v>
      </c>
      <c r="BN56" s="24"/>
      <c r="BO56" s="21">
        <v>19</v>
      </c>
      <c r="BP56" s="21">
        <v>100.6</v>
      </c>
      <c r="BQ56" s="21"/>
      <c r="BR56" s="21"/>
      <c r="BS56" s="21"/>
      <c r="BT56" s="21"/>
      <c r="BU56" s="24">
        <v>37</v>
      </c>
      <c r="BV56" s="21">
        <v>37.1</v>
      </c>
      <c r="BW56" s="21">
        <v>37</v>
      </c>
      <c r="BX56" s="21">
        <v>36</v>
      </c>
      <c r="BY56" s="21">
        <v>38</v>
      </c>
      <c r="BZ56" s="21"/>
      <c r="CA56" s="21"/>
      <c r="CB56" s="21"/>
      <c r="CC56" s="21"/>
      <c r="CD56" s="6"/>
      <c r="CE56" s="24" t="s">
        <v>669</v>
      </c>
      <c r="CF56" s="21"/>
      <c r="CG56" s="21"/>
      <c r="CH56" s="21"/>
      <c r="CI56" s="21"/>
      <c r="CJ56" s="21"/>
      <c r="CK56" s="21"/>
      <c r="CL56" s="24" t="s">
        <v>670</v>
      </c>
      <c r="CM56" s="21"/>
      <c r="CN56" s="21"/>
      <c r="CO56" s="21"/>
      <c r="CP56" s="21"/>
      <c r="CQ56" s="21"/>
      <c r="CR56" s="21"/>
      <c r="CS56" s="24">
        <v>1</v>
      </c>
      <c r="CT56" s="21"/>
      <c r="CU56" s="21"/>
      <c r="CV56" s="21"/>
      <c r="CW56" s="21"/>
      <c r="CX56" s="21"/>
      <c r="CY56" s="21"/>
      <c r="CZ56" s="24"/>
      <c r="DA56" s="21"/>
      <c r="DB56" s="21"/>
      <c r="DC56" s="21"/>
      <c r="DD56" s="21"/>
      <c r="DE56" s="21"/>
      <c r="DF56" s="21"/>
      <c r="DG56" s="24" t="s">
        <v>540</v>
      </c>
      <c r="DH56" s="21" t="s">
        <v>671</v>
      </c>
      <c r="DI56" s="21" t="s">
        <v>672</v>
      </c>
      <c r="DJ56" s="21"/>
      <c r="DK56" s="21"/>
      <c r="DL56" s="21"/>
      <c r="DM56" s="21"/>
      <c r="DN56" s="26" t="s">
        <v>673</v>
      </c>
      <c r="DO56" s="6"/>
      <c r="DP56" s="24">
        <v>83.8</v>
      </c>
      <c r="DQ56" s="21">
        <v>86.8</v>
      </c>
      <c r="DR56" s="21">
        <v>129.5</v>
      </c>
      <c r="DS56" s="21"/>
      <c r="DT56" s="21"/>
      <c r="DU56" s="21"/>
      <c r="DV56" s="21"/>
      <c r="DW56" s="24">
        <v>0.5</v>
      </c>
      <c r="DX56" s="21">
        <v>0.4</v>
      </c>
      <c r="DY56" s="21">
        <v>0.5</v>
      </c>
      <c r="DZ56" s="21"/>
      <c r="EA56" s="21"/>
      <c r="EB56" s="21"/>
      <c r="EC56" s="21"/>
      <c r="ED56" s="29">
        <f t="shared" ref="ED56:EF56" si="176">DP56/DW56</f>
        <v>167.6</v>
      </c>
      <c r="EE56" s="30">
        <f t="shared" si="176"/>
        <v>216.99999999999997</v>
      </c>
      <c r="EF56" s="30">
        <f t="shared" si="176"/>
        <v>259</v>
      </c>
      <c r="EG56" s="30"/>
      <c r="EH56" s="30"/>
      <c r="EI56" s="30"/>
      <c r="EJ56" s="30"/>
      <c r="EK56" s="24">
        <v>1</v>
      </c>
      <c r="EL56" s="21">
        <v>1</v>
      </c>
      <c r="EM56" s="21">
        <v>1</v>
      </c>
      <c r="EN56" s="21"/>
      <c r="EO56" s="21"/>
      <c r="EP56" s="21"/>
      <c r="EQ56" s="21"/>
      <c r="ER56" s="24">
        <v>283</v>
      </c>
      <c r="ES56" s="21">
        <v>302</v>
      </c>
      <c r="ET56" s="21">
        <v>316</v>
      </c>
      <c r="EU56" s="21"/>
      <c r="EV56" s="21"/>
      <c r="EW56" s="21"/>
      <c r="EX56" s="21"/>
      <c r="EY56" s="24">
        <v>11.8</v>
      </c>
      <c r="EZ56" s="21">
        <v>11.3</v>
      </c>
      <c r="FA56" s="21">
        <v>11</v>
      </c>
      <c r="FB56" s="21"/>
      <c r="FC56" s="21"/>
      <c r="FD56" s="21"/>
      <c r="FE56" s="21"/>
      <c r="FF56" s="24">
        <v>9</v>
      </c>
      <c r="FG56" s="21">
        <v>14</v>
      </c>
      <c r="FH56" s="21">
        <v>6</v>
      </c>
      <c r="FI56" s="21"/>
      <c r="FJ56" s="21"/>
      <c r="FK56" s="21"/>
      <c r="FL56" s="21"/>
      <c r="FM56" s="24">
        <v>76</v>
      </c>
      <c r="FN56" s="21">
        <v>70</v>
      </c>
      <c r="FO56" s="21">
        <v>56</v>
      </c>
      <c r="FP56" s="21"/>
      <c r="FQ56" s="21"/>
      <c r="FR56" s="21"/>
      <c r="FS56" s="21"/>
      <c r="FT56" s="24" t="s">
        <v>674</v>
      </c>
      <c r="FU56" s="21" t="s">
        <v>257</v>
      </c>
      <c r="FV56" s="21" t="s">
        <v>675</v>
      </c>
      <c r="FW56" s="21"/>
      <c r="FX56" s="21"/>
      <c r="FY56" s="21"/>
      <c r="FZ56" s="21"/>
      <c r="GA56" s="24">
        <v>283</v>
      </c>
      <c r="GB56" s="21">
        <v>285</v>
      </c>
      <c r="GC56" s="21">
        <v>306</v>
      </c>
      <c r="GD56" s="21"/>
      <c r="GE56" s="21"/>
      <c r="GF56" s="21"/>
      <c r="GG56" s="21"/>
      <c r="GH56" s="24">
        <v>1120</v>
      </c>
      <c r="GI56" s="21">
        <v>1080</v>
      </c>
      <c r="GJ56" s="21">
        <v>35</v>
      </c>
      <c r="GK56" s="21"/>
      <c r="GL56" s="21"/>
      <c r="GM56" s="21"/>
      <c r="GN56" s="31"/>
      <c r="GO56" s="9"/>
      <c r="GP56" s="32">
        <v>15</v>
      </c>
      <c r="GQ56" s="21">
        <v>80</v>
      </c>
      <c r="GR56" s="24">
        <v>13</v>
      </c>
      <c r="GS56" s="21">
        <v>55</v>
      </c>
      <c r="GT56" s="24">
        <v>14</v>
      </c>
      <c r="GU56" s="21">
        <v>55</v>
      </c>
      <c r="GV56" s="24"/>
      <c r="GW56" s="21"/>
      <c r="GX56" s="24"/>
      <c r="GY56" s="21"/>
      <c r="GZ56" s="24"/>
      <c r="HA56" s="21"/>
      <c r="HB56" s="24"/>
      <c r="HC56" s="21"/>
      <c r="HD56" s="6"/>
      <c r="HE56" s="21"/>
      <c r="HF56" s="21"/>
      <c r="HG56" s="21"/>
      <c r="HH56" s="21"/>
      <c r="HI56" s="21"/>
      <c r="HJ56" s="21"/>
      <c r="HK56" s="21"/>
      <c r="HL56" s="21"/>
      <c r="HM56" s="21"/>
      <c r="HN56" s="21"/>
      <c r="HO56" s="21"/>
      <c r="HP56" s="21"/>
      <c r="HQ56" s="21"/>
      <c r="HR56" s="21"/>
      <c r="HS56" s="21"/>
      <c r="HT56" s="6"/>
      <c r="HU56" s="99">
        <f t="shared" si="10"/>
        <v>2</v>
      </c>
    </row>
    <row r="57" spans="1:249" ht="15.75" customHeight="1" x14ac:dyDescent="0.3">
      <c r="A57" s="3">
        <v>48</v>
      </c>
      <c r="B57" s="21" t="s">
        <v>635</v>
      </c>
      <c r="C57" s="21">
        <v>1</v>
      </c>
      <c r="D57" s="22">
        <v>41255</v>
      </c>
      <c r="E57" s="22">
        <v>41257</v>
      </c>
      <c r="F57" s="21">
        <f t="shared" si="149"/>
        <v>2</v>
      </c>
      <c r="G57" s="21"/>
      <c r="H57" s="21"/>
      <c r="I57" s="23">
        <v>24028</v>
      </c>
      <c r="J57" s="21">
        <v>47</v>
      </c>
      <c r="K57" s="21"/>
      <c r="L57" s="21">
        <v>86</v>
      </c>
      <c r="M57" s="21" t="s">
        <v>676</v>
      </c>
      <c r="N57" s="21">
        <v>56</v>
      </c>
      <c r="O57" s="21">
        <v>59.8</v>
      </c>
      <c r="P57" s="21">
        <v>15</v>
      </c>
      <c r="Q57" s="21" t="s">
        <v>638</v>
      </c>
      <c r="R57" s="21">
        <v>1</v>
      </c>
      <c r="S57" s="21">
        <v>23</v>
      </c>
      <c r="T57" s="21" t="s">
        <v>272</v>
      </c>
      <c r="U57" s="21">
        <v>1</v>
      </c>
      <c r="V57" s="21">
        <v>5</v>
      </c>
      <c r="W57" s="21">
        <v>5</v>
      </c>
      <c r="X57" s="21">
        <v>0</v>
      </c>
      <c r="Y57" s="6"/>
      <c r="Z57" s="24" t="s">
        <v>244</v>
      </c>
      <c r="AA57" s="21" t="s">
        <v>639</v>
      </c>
      <c r="AB57" s="25"/>
      <c r="AC57" s="25"/>
      <c r="AD57" s="21" t="s">
        <v>246</v>
      </c>
      <c r="AE57" s="21" t="s">
        <v>247</v>
      </c>
      <c r="AF57" s="21" t="s">
        <v>246</v>
      </c>
      <c r="AG57" s="21" t="s">
        <v>248</v>
      </c>
      <c r="AH57" s="21" t="s">
        <v>246</v>
      </c>
      <c r="AI57" s="21" t="s">
        <v>246</v>
      </c>
      <c r="AJ57" s="21" t="s">
        <v>246</v>
      </c>
      <c r="AK57" s="21" t="s">
        <v>246</v>
      </c>
      <c r="AL57" s="21">
        <v>4.53</v>
      </c>
      <c r="AM57" s="6"/>
      <c r="AN57" s="26" t="s">
        <v>250</v>
      </c>
      <c r="AO57" s="26" t="s">
        <v>274</v>
      </c>
      <c r="AP57" s="26" t="s">
        <v>1911</v>
      </c>
      <c r="AQ57" s="26" t="s">
        <v>1906</v>
      </c>
      <c r="AR57" s="26" t="s">
        <v>1905</v>
      </c>
      <c r="AS57" s="27">
        <v>4.53</v>
      </c>
      <c r="AT57" s="21">
        <v>5.6</v>
      </c>
      <c r="AU57" s="21">
        <v>3.9</v>
      </c>
      <c r="AV57" s="21">
        <v>2.06</v>
      </c>
      <c r="AW57" s="21">
        <v>0.92</v>
      </c>
      <c r="AX57" s="21">
        <v>0.6</v>
      </c>
      <c r="AY57" s="21">
        <v>0.38</v>
      </c>
      <c r="AZ57" s="21">
        <v>0.23</v>
      </c>
      <c r="BA57" s="21">
        <v>0.2</v>
      </c>
      <c r="BB57" s="28">
        <f t="shared" ref="BB57:BD57" si="177">((AT57/AS57)*100)-100</f>
        <v>23.620309050772619</v>
      </c>
      <c r="BC57" s="28">
        <f t="shared" si="177"/>
        <v>-30.357142857142847</v>
      </c>
      <c r="BD57" s="28">
        <f t="shared" si="177"/>
        <v>-47.179487179487175</v>
      </c>
      <c r="BE57" s="28">
        <f t="shared" si="151"/>
        <v>-13.907284768211923</v>
      </c>
      <c r="BF57" s="28">
        <f t="shared" si="152"/>
        <v>-54.525386313465788</v>
      </c>
      <c r="BG57" s="28">
        <f t="shared" si="153"/>
        <v>-63.214285714285708</v>
      </c>
      <c r="BH57" s="3">
        <f t="shared" ref="BH57:BJ57" si="178">AT57-AS57</f>
        <v>1.0699999999999994</v>
      </c>
      <c r="BI57" s="3">
        <f t="shared" si="178"/>
        <v>-1.6999999999999997</v>
      </c>
      <c r="BJ57" s="3">
        <f t="shared" si="178"/>
        <v>-1.8399999999999999</v>
      </c>
      <c r="BK57" s="3">
        <f t="shared" si="155"/>
        <v>-0.63000000000000034</v>
      </c>
      <c r="BL57" s="3">
        <f t="shared" si="156"/>
        <v>-2.4700000000000002</v>
      </c>
      <c r="BM57" s="3">
        <f t="shared" si="157"/>
        <v>-3.5399999999999996</v>
      </c>
      <c r="BN57" s="24"/>
      <c r="BO57" s="21"/>
      <c r="BP57" s="21">
        <v>258</v>
      </c>
      <c r="BQ57" s="21"/>
      <c r="BR57" s="21"/>
      <c r="BS57" s="21"/>
      <c r="BT57" s="21"/>
      <c r="BU57" s="24">
        <v>38.1</v>
      </c>
      <c r="BV57" s="21">
        <v>38</v>
      </c>
      <c r="BW57" s="21">
        <v>37.6</v>
      </c>
      <c r="BX57" s="21">
        <v>37</v>
      </c>
      <c r="BY57" s="21">
        <v>37</v>
      </c>
      <c r="BZ57" s="21">
        <v>37</v>
      </c>
      <c r="CA57" s="21">
        <v>36.4</v>
      </c>
      <c r="CB57" s="21">
        <v>37</v>
      </c>
      <c r="CC57" s="21">
        <v>37</v>
      </c>
      <c r="CD57" s="6"/>
      <c r="CE57" s="24" t="s">
        <v>678</v>
      </c>
      <c r="CF57" s="21"/>
      <c r="CG57" s="21"/>
      <c r="CH57" s="21"/>
      <c r="CI57" s="21"/>
      <c r="CJ57" s="21"/>
      <c r="CK57" s="21"/>
      <c r="CL57" s="24" t="s">
        <v>303</v>
      </c>
      <c r="CM57" s="21"/>
      <c r="CN57" s="21"/>
      <c r="CO57" s="21"/>
      <c r="CP57" s="21"/>
      <c r="CQ57" s="21"/>
      <c r="CR57" s="21"/>
      <c r="CS57" s="24">
        <v>2</v>
      </c>
      <c r="CT57" s="21"/>
      <c r="CU57" s="21"/>
      <c r="CV57" s="21"/>
      <c r="CW57" s="21"/>
      <c r="CX57" s="21"/>
      <c r="CY57" s="21"/>
      <c r="CZ57" s="24" t="s">
        <v>266</v>
      </c>
      <c r="DA57" s="21"/>
      <c r="DB57" s="21"/>
      <c r="DC57" s="21"/>
      <c r="DD57" s="21"/>
      <c r="DE57" s="21"/>
      <c r="DF57" s="21"/>
      <c r="DG57" s="24" t="s">
        <v>679</v>
      </c>
      <c r="DH57" s="21" t="s">
        <v>400</v>
      </c>
      <c r="DI57" s="21" t="s">
        <v>400</v>
      </c>
      <c r="DJ57" s="21" t="s">
        <v>400</v>
      </c>
      <c r="DK57" s="21" t="s">
        <v>400</v>
      </c>
      <c r="DL57" s="21" t="s">
        <v>400</v>
      </c>
      <c r="DM57" s="21"/>
      <c r="DN57" s="26">
        <v>8</v>
      </c>
      <c r="DO57" s="6"/>
      <c r="DP57" s="24">
        <v>126</v>
      </c>
      <c r="DQ57" s="21">
        <v>86.4</v>
      </c>
      <c r="DR57" s="21">
        <v>86.2</v>
      </c>
      <c r="DS57" s="21">
        <v>63.6</v>
      </c>
      <c r="DT57" s="21">
        <v>63.3</v>
      </c>
      <c r="DU57" s="21">
        <v>67.8</v>
      </c>
      <c r="DV57" s="21">
        <v>85</v>
      </c>
      <c r="DW57" s="24">
        <v>0.5</v>
      </c>
      <c r="DX57" s="21">
        <v>0.4</v>
      </c>
      <c r="DY57" s="21">
        <v>0.4</v>
      </c>
      <c r="DZ57" s="21">
        <v>0.4</v>
      </c>
      <c r="EA57" s="21">
        <v>0.4</v>
      </c>
      <c r="EB57" s="21">
        <v>0.4</v>
      </c>
      <c r="EC57" s="21">
        <v>0.4</v>
      </c>
      <c r="ED57" s="29">
        <f t="shared" ref="ED57:EJ57" si="179">DP57/DW57</f>
        <v>252</v>
      </c>
      <c r="EE57" s="30">
        <f t="shared" si="179"/>
        <v>216</v>
      </c>
      <c r="EF57" s="30">
        <f t="shared" si="179"/>
        <v>215.5</v>
      </c>
      <c r="EG57" s="30">
        <f t="shared" si="179"/>
        <v>159</v>
      </c>
      <c r="EH57" s="30">
        <f t="shared" si="179"/>
        <v>158.24999999999997</v>
      </c>
      <c r="EI57" s="30">
        <f t="shared" si="179"/>
        <v>169.49999999999997</v>
      </c>
      <c r="EJ57" s="30">
        <f t="shared" si="179"/>
        <v>212.5</v>
      </c>
      <c r="EK57" s="24">
        <v>1</v>
      </c>
      <c r="EL57" s="21">
        <v>1</v>
      </c>
      <c r="EM57" s="21">
        <v>1</v>
      </c>
      <c r="EN57" s="21">
        <v>1</v>
      </c>
      <c r="EO57" s="21">
        <v>1</v>
      </c>
      <c r="EP57" s="21">
        <v>1</v>
      </c>
      <c r="EQ57" s="21">
        <v>1</v>
      </c>
      <c r="ER57" s="24">
        <v>173</v>
      </c>
      <c r="ES57" s="21">
        <v>127</v>
      </c>
      <c r="ET57" s="21">
        <v>142</v>
      </c>
      <c r="EU57" s="21">
        <v>186</v>
      </c>
      <c r="EV57" s="21">
        <v>199</v>
      </c>
      <c r="EW57" s="21">
        <v>257</v>
      </c>
      <c r="EX57" s="21">
        <v>260</v>
      </c>
      <c r="EY57" s="24">
        <v>19</v>
      </c>
      <c r="EZ57" s="21">
        <v>12.7</v>
      </c>
      <c r="FA57" s="21">
        <v>14.4</v>
      </c>
      <c r="FB57" s="21">
        <v>13</v>
      </c>
      <c r="FC57" s="21">
        <v>12.2</v>
      </c>
      <c r="FD57" s="21">
        <v>18</v>
      </c>
      <c r="FE57" s="21">
        <v>15</v>
      </c>
      <c r="FF57" s="24">
        <v>3</v>
      </c>
      <c r="FG57" s="21">
        <v>3</v>
      </c>
      <c r="FH57" s="21">
        <v>10</v>
      </c>
      <c r="FI57" s="21">
        <v>15</v>
      </c>
      <c r="FJ57" s="21">
        <v>15</v>
      </c>
      <c r="FK57" s="21">
        <v>14</v>
      </c>
      <c r="FL57" s="21">
        <v>15</v>
      </c>
      <c r="FM57" s="24">
        <v>59</v>
      </c>
      <c r="FN57" s="21">
        <v>66</v>
      </c>
      <c r="FO57" s="21">
        <v>81</v>
      </c>
      <c r="FP57" s="21">
        <v>70</v>
      </c>
      <c r="FQ57" s="21">
        <v>74</v>
      </c>
      <c r="FR57" s="21">
        <v>107</v>
      </c>
      <c r="FS57" s="21">
        <v>102</v>
      </c>
      <c r="FT57" s="24">
        <v>0</v>
      </c>
      <c r="FU57" s="21">
        <v>0</v>
      </c>
      <c r="FV57" s="21">
        <v>0</v>
      </c>
      <c r="FW57" s="21">
        <v>0</v>
      </c>
      <c r="FX57" s="21">
        <v>0</v>
      </c>
      <c r="FY57" s="21">
        <v>0</v>
      </c>
      <c r="FZ57" s="21">
        <v>0</v>
      </c>
      <c r="GA57" s="24">
        <v>156</v>
      </c>
      <c r="GB57" s="21">
        <v>113</v>
      </c>
      <c r="GC57" s="21">
        <v>72</v>
      </c>
      <c r="GD57" s="21">
        <v>61</v>
      </c>
      <c r="GE57" s="21">
        <v>61</v>
      </c>
      <c r="GF57" s="21">
        <v>49</v>
      </c>
      <c r="GG57" s="21">
        <v>45</v>
      </c>
      <c r="GH57" s="24">
        <v>1730</v>
      </c>
      <c r="GI57" s="21">
        <v>1720</v>
      </c>
      <c r="GJ57" s="21">
        <v>2130</v>
      </c>
      <c r="GK57" s="21">
        <v>1530</v>
      </c>
      <c r="GL57" s="21">
        <v>2190</v>
      </c>
      <c r="GM57" s="21">
        <v>180</v>
      </c>
      <c r="GN57" s="31">
        <v>1910</v>
      </c>
      <c r="GO57" s="9"/>
      <c r="GP57" s="32">
        <v>15</v>
      </c>
      <c r="GQ57" s="21">
        <v>80</v>
      </c>
      <c r="GR57" s="24">
        <v>12</v>
      </c>
      <c r="GS57" s="21">
        <v>55</v>
      </c>
      <c r="GT57" s="24">
        <v>11</v>
      </c>
      <c r="GU57" s="21">
        <v>45</v>
      </c>
      <c r="GV57" s="24">
        <v>8</v>
      </c>
      <c r="GW57" s="21">
        <v>18</v>
      </c>
      <c r="GX57" s="24">
        <v>8</v>
      </c>
      <c r="GY57" s="21">
        <v>18</v>
      </c>
      <c r="GZ57" s="24">
        <v>9</v>
      </c>
      <c r="HA57" s="21">
        <v>18</v>
      </c>
      <c r="HB57" s="24">
        <v>10</v>
      </c>
      <c r="HC57" s="21">
        <v>45</v>
      </c>
      <c r="HD57" s="6"/>
      <c r="HE57" s="21">
        <v>47</v>
      </c>
      <c r="HF57" s="21">
        <v>75</v>
      </c>
      <c r="HG57" s="21">
        <v>84</v>
      </c>
      <c r="HH57" s="21">
        <v>38</v>
      </c>
      <c r="HI57" s="21">
        <v>1</v>
      </c>
      <c r="HJ57" s="21">
        <v>63</v>
      </c>
      <c r="HK57" s="21">
        <v>0.7</v>
      </c>
      <c r="HL57" s="21">
        <v>20</v>
      </c>
      <c r="HM57" s="21">
        <v>10.6</v>
      </c>
      <c r="HN57" s="21">
        <v>13.9</v>
      </c>
      <c r="HO57" s="21">
        <v>3</v>
      </c>
      <c r="HP57" s="21">
        <v>138</v>
      </c>
      <c r="HQ57" s="21">
        <v>39.9</v>
      </c>
      <c r="HR57" s="21">
        <v>9.6</v>
      </c>
      <c r="HS57" s="21">
        <v>14</v>
      </c>
      <c r="HT57" s="6"/>
      <c r="HU57" s="99">
        <f t="shared" si="10"/>
        <v>3</v>
      </c>
    </row>
    <row r="58" spans="1:249" ht="15.75" customHeight="1" x14ac:dyDescent="0.3">
      <c r="A58" s="3">
        <v>49</v>
      </c>
      <c r="B58" s="21" t="s">
        <v>239</v>
      </c>
      <c r="C58" s="21">
        <v>2</v>
      </c>
      <c r="D58" s="22">
        <v>41257</v>
      </c>
      <c r="E58" s="22">
        <v>41257</v>
      </c>
      <c r="F58" s="21">
        <f t="shared" si="149"/>
        <v>0</v>
      </c>
      <c r="G58" s="21"/>
      <c r="H58" s="21" t="s">
        <v>680</v>
      </c>
      <c r="I58" s="23">
        <v>22686</v>
      </c>
      <c r="J58" s="21">
        <v>50</v>
      </c>
      <c r="K58" s="21"/>
      <c r="L58" s="21">
        <v>50</v>
      </c>
      <c r="M58" s="21" t="s">
        <v>681</v>
      </c>
      <c r="N58" s="21">
        <v>83</v>
      </c>
      <c r="O58" s="21">
        <v>94.1</v>
      </c>
      <c r="P58" s="21">
        <v>6</v>
      </c>
      <c r="Q58" s="21" t="s">
        <v>682</v>
      </c>
      <c r="R58" s="21">
        <v>1</v>
      </c>
      <c r="S58" s="21">
        <v>11</v>
      </c>
      <c r="T58" s="21" t="s">
        <v>548</v>
      </c>
      <c r="U58" s="21">
        <v>2</v>
      </c>
      <c r="V58" s="21">
        <v>4</v>
      </c>
      <c r="W58" s="21">
        <v>2</v>
      </c>
      <c r="X58" s="21">
        <v>2</v>
      </c>
      <c r="Y58" s="6"/>
      <c r="Z58" s="24" t="s">
        <v>244</v>
      </c>
      <c r="AA58" s="21" t="s">
        <v>639</v>
      </c>
      <c r="AB58" s="25"/>
      <c r="AC58" s="25"/>
      <c r="AD58" s="21" t="s">
        <v>249</v>
      </c>
      <c r="AE58" s="21"/>
      <c r="AF58" s="21" t="s">
        <v>249</v>
      </c>
      <c r="AG58" s="21"/>
      <c r="AH58" s="21" t="s">
        <v>246</v>
      </c>
      <c r="AI58" s="21" t="s">
        <v>246</v>
      </c>
      <c r="AJ58" s="21" t="s">
        <v>249</v>
      </c>
      <c r="AK58" s="21" t="s">
        <v>246</v>
      </c>
      <c r="AL58" s="21">
        <v>0.94</v>
      </c>
      <c r="AM58" s="6"/>
      <c r="AN58" s="26" t="s">
        <v>250</v>
      </c>
      <c r="AO58" s="26" t="s">
        <v>274</v>
      </c>
      <c r="AP58" s="26"/>
      <c r="AQ58" s="26" t="s">
        <v>1902</v>
      </c>
      <c r="AR58" s="26" t="s">
        <v>1905</v>
      </c>
      <c r="AS58" s="27">
        <v>0.94</v>
      </c>
      <c r="AT58" s="21">
        <v>1.17</v>
      </c>
      <c r="AU58" s="21">
        <v>2.71</v>
      </c>
      <c r="AV58" s="21">
        <v>0.85</v>
      </c>
      <c r="AW58" s="21">
        <v>0.53</v>
      </c>
      <c r="AX58" s="21">
        <v>0.31</v>
      </c>
      <c r="AY58" s="21">
        <v>0.2</v>
      </c>
      <c r="AZ58" s="21"/>
      <c r="BA58" s="21"/>
      <c r="BB58" s="28">
        <f t="shared" ref="BB58:BD58" si="180">((AT58/AS58)*100)-100</f>
        <v>24.468085106382986</v>
      </c>
      <c r="BC58" s="28">
        <f t="shared" si="180"/>
        <v>131.62393162393164</v>
      </c>
      <c r="BD58" s="28">
        <f t="shared" si="180"/>
        <v>-68.634686346863475</v>
      </c>
      <c r="BE58" s="28">
        <f t="shared" si="151"/>
        <v>188.29787234042556</v>
      </c>
      <c r="BF58" s="28">
        <f t="shared" si="152"/>
        <v>-9.5744680851063748</v>
      </c>
      <c r="BG58" s="28">
        <f t="shared" si="153"/>
        <v>-27.350427350427353</v>
      </c>
      <c r="BH58" s="3">
        <f t="shared" ref="BH58:BJ58" si="181">AT58-AS58</f>
        <v>0.22999999999999998</v>
      </c>
      <c r="BI58" s="3">
        <f t="shared" si="181"/>
        <v>1.54</v>
      </c>
      <c r="BJ58" s="3">
        <f t="shared" si="181"/>
        <v>-1.8599999999999999</v>
      </c>
      <c r="BK58" s="3">
        <f t="shared" si="155"/>
        <v>1.77</v>
      </c>
      <c r="BL58" s="3">
        <f t="shared" si="156"/>
        <v>-8.9999999999999969E-2</v>
      </c>
      <c r="BM58" s="3">
        <f t="shared" si="157"/>
        <v>-0.31999999999999995</v>
      </c>
      <c r="BN58" s="24">
        <v>60.8</v>
      </c>
      <c r="BO58" s="21">
        <v>121</v>
      </c>
      <c r="BP58" s="21"/>
      <c r="BQ58" s="21"/>
      <c r="BR58" s="21"/>
      <c r="BS58" s="21"/>
      <c r="BT58" s="21"/>
      <c r="BU58" s="24">
        <v>36</v>
      </c>
      <c r="BV58" s="21">
        <v>36</v>
      </c>
      <c r="BW58" s="21">
        <v>36</v>
      </c>
      <c r="BX58" s="21">
        <v>36.5</v>
      </c>
      <c r="BY58" s="21">
        <v>36.1</v>
      </c>
      <c r="BZ58" s="21">
        <v>36</v>
      </c>
      <c r="CA58" s="21">
        <v>36.5</v>
      </c>
      <c r="CB58" s="21"/>
      <c r="CC58" s="21"/>
      <c r="CD58" s="6"/>
      <c r="CE58" s="24" t="s">
        <v>683</v>
      </c>
      <c r="CF58" s="21"/>
      <c r="CG58" s="21"/>
      <c r="CH58" s="21"/>
      <c r="CI58" s="21"/>
      <c r="CJ58" s="21"/>
      <c r="CK58" s="21"/>
      <c r="CL58" s="24" t="s">
        <v>684</v>
      </c>
      <c r="CM58" s="21"/>
      <c r="CN58" s="21"/>
      <c r="CO58" s="21"/>
      <c r="CP58" s="21"/>
      <c r="CQ58" s="21"/>
      <c r="CR58" s="21"/>
      <c r="CS58" s="24">
        <v>2</v>
      </c>
      <c r="CT58" s="21"/>
      <c r="CU58" s="21"/>
      <c r="CV58" s="21"/>
      <c r="CW58" s="21"/>
      <c r="CX58" s="21"/>
      <c r="CY58" s="21"/>
      <c r="CZ58" s="24" t="s">
        <v>409</v>
      </c>
      <c r="DA58" s="21"/>
      <c r="DB58" s="21"/>
      <c r="DC58" s="21"/>
      <c r="DD58" s="21"/>
      <c r="DE58" s="21"/>
      <c r="DF58" s="21"/>
      <c r="DG58" s="24" t="s">
        <v>255</v>
      </c>
      <c r="DH58" s="21" t="s">
        <v>255</v>
      </c>
      <c r="DI58" s="21" t="s">
        <v>255</v>
      </c>
      <c r="DJ58" s="21" t="s">
        <v>255</v>
      </c>
      <c r="DK58" s="21" t="s">
        <v>255</v>
      </c>
      <c r="DL58" s="21"/>
      <c r="DM58" s="21"/>
      <c r="DN58" s="26">
        <v>8</v>
      </c>
      <c r="DO58" s="6"/>
      <c r="DP58" s="24">
        <v>69.2</v>
      </c>
      <c r="DQ58" s="21">
        <v>69.5</v>
      </c>
      <c r="DR58" s="21">
        <v>123.9</v>
      </c>
      <c r="DS58" s="21">
        <v>241</v>
      </c>
      <c r="DT58" s="21">
        <v>695</v>
      </c>
      <c r="DU58" s="21"/>
      <c r="DV58" s="21"/>
      <c r="DW58" s="24">
        <v>0.4</v>
      </c>
      <c r="DX58" s="21">
        <v>0.4</v>
      </c>
      <c r="DY58" s="21">
        <v>0.32</v>
      </c>
      <c r="DZ58" s="21">
        <v>0.5</v>
      </c>
      <c r="EA58" s="21">
        <v>0.5</v>
      </c>
      <c r="EB58" s="21"/>
      <c r="EC58" s="21"/>
      <c r="ED58" s="29">
        <f t="shared" ref="ED58:EH58" si="182">DP58/DW58</f>
        <v>173</v>
      </c>
      <c r="EE58" s="30">
        <f t="shared" si="182"/>
        <v>173.75</v>
      </c>
      <c r="EF58" s="30">
        <f t="shared" si="182"/>
        <v>387.1875</v>
      </c>
      <c r="EG58" s="30">
        <f t="shared" si="182"/>
        <v>482</v>
      </c>
      <c r="EH58" s="30">
        <f t="shared" si="182"/>
        <v>1390</v>
      </c>
      <c r="EI58" s="30"/>
      <c r="EJ58" s="30"/>
      <c r="EK58" s="24">
        <v>1</v>
      </c>
      <c r="EL58" s="21">
        <v>1</v>
      </c>
      <c r="EM58" s="21">
        <v>1</v>
      </c>
      <c r="EN58" s="21">
        <v>1</v>
      </c>
      <c r="EO58" s="21">
        <v>1</v>
      </c>
      <c r="EP58" s="21"/>
      <c r="EQ58" s="21"/>
      <c r="ER58" s="24">
        <v>213</v>
      </c>
      <c r="ES58" s="21">
        <v>189</v>
      </c>
      <c r="ET58" s="21">
        <v>121</v>
      </c>
      <c r="EU58" s="21">
        <v>97</v>
      </c>
      <c r="EV58" s="21">
        <v>106</v>
      </c>
      <c r="EW58" s="21"/>
      <c r="EX58" s="21"/>
      <c r="EY58" s="24">
        <v>10.1</v>
      </c>
      <c r="EZ58" s="21">
        <v>6.7</v>
      </c>
      <c r="FA58" s="21">
        <v>6.5</v>
      </c>
      <c r="FB58" s="21">
        <v>6.4</v>
      </c>
      <c r="FC58" s="21">
        <v>6.4</v>
      </c>
      <c r="FD58" s="21"/>
      <c r="FE58" s="21"/>
      <c r="FF58" s="24">
        <v>4</v>
      </c>
      <c r="FG58" s="21">
        <v>5</v>
      </c>
      <c r="FH58" s="21">
        <v>10</v>
      </c>
      <c r="FI58" s="21">
        <v>14</v>
      </c>
      <c r="FJ58" s="21">
        <v>14</v>
      </c>
      <c r="FK58" s="21"/>
      <c r="FL58" s="21"/>
      <c r="FM58" s="24">
        <v>85</v>
      </c>
      <c r="FN58" s="21">
        <v>127</v>
      </c>
      <c r="FO58" s="21">
        <v>129</v>
      </c>
      <c r="FP58" s="21">
        <v>117</v>
      </c>
      <c r="FQ58" s="21">
        <v>110</v>
      </c>
      <c r="FR58" s="21"/>
      <c r="FS58" s="21"/>
      <c r="FT58" s="24">
        <v>0</v>
      </c>
      <c r="FU58" s="21">
        <v>0</v>
      </c>
      <c r="FV58" s="21">
        <v>0</v>
      </c>
      <c r="FW58" s="21">
        <v>0</v>
      </c>
      <c r="FX58" s="21">
        <v>0</v>
      </c>
      <c r="FY58" s="21"/>
      <c r="FZ58" s="21"/>
      <c r="GA58" s="24">
        <v>181</v>
      </c>
      <c r="GB58" s="21">
        <v>211</v>
      </c>
      <c r="GC58" s="21">
        <v>233</v>
      </c>
      <c r="GD58" s="21">
        <v>178</v>
      </c>
      <c r="GE58" s="21">
        <v>196</v>
      </c>
      <c r="GF58" s="21"/>
      <c r="GG58" s="21"/>
      <c r="GH58" s="24">
        <v>340</v>
      </c>
      <c r="GI58" s="21">
        <v>42</v>
      </c>
      <c r="GJ58" s="21">
        <v>290</v>
      </c>
      <c r="GK58" s="21">
        <v>234</v>
      </c>
      <c r="GL58" s="21">
        <v>237</v>
      </c>
      <c r="GM58" s="21"/>
      <c r="GN58" s="31"/>
      <c r="GO58" s="9"/>
      <c r="GP58" s="32">
        <v>12</v>
      </c>
      <c r="GQ58" s="21">
        <v>45</v>
      </c>
      <c r="GR58" s="24">
        <v>12</v>
      </c>
      <c r="GS58" s="21">
        <v>45</v>
      </c>
      <c r="GT58" s="24">
        <v>11</v>
      </c>
      <c r="GU58" s="21">
        <v>45</v>
      </c>
      <c r="GV58" s="24">
        <v>11</v>
      </c>
      <c r="GW58" s="21">
        <v>45</v>
      </c>
      <c r="GX58" s="24">
        <v>10</v>
      </c>
      <c r="GY58" s="21">
        <v>45</v>
      </c>
      <c r="GZ58" s="24"/>
      <c r="HA58" s="21"/>
      <c r="HB58" s="24"/>
      <c r="HC58" s="21"/>
      <c r="HD58" s="6"/>
      <c r="HE58" s="21">
        <v>50</v>
      </c>
      <c r="HF58" s="21">
        <v>48</v>
      </c>
      <c r="HG58" s="21">
        <v>116</v>
      </c>
      <c r="HH58" s="21">
        <v>36</v>
      </c>
      <c r="HI58" s="21">
        <v>1</v>
      </c>
      <c r="HJ58" s="21">
        <v>69.2</v>
      </c>
      <c r="HK58" s="21">
        <v>0.35</v>
      </c>
      <c r="HL58" s="21">
        <v>0</v>
      </c>
      <c r="HM58" s="21">
        <v>4.2</v>
      </c>
      <c r="HN58" s="21">
        <v>10.71</v>
      </c>
      <c r="HO58" s="21">
        <v>3.6</v>
      </c>
      <c r="HP58" s="21">
        <v>138</v>
      </c>
      <c r="HQ58" s="21">
        <v>10.1</v>
      </c>
      <c r="HR58" s="21">
        <v>25.3</v>
      </c>
      <c r="HS58" s="21">
        <v>3</v>
      </c>
      <c r="HT58" s="6"/>
      <c r="HU58" s="99">
        <f t="shared" si="10"/>
        <v>0</v>
      </c>
    </row>
    <row r="59" spans="1:249" ht="15.75" customHeight="1" x14ac:dyDescent="0.3">
      <c r="A59" s="3">
        <v>50</v>
      </c>
      <c r="B59" s="42" t="s">
        <v>431</v>
      </c>
      <c r="C59" s="42">
        <v>1</v>
      </c>
      <c r="D59" s="43">
        <v>41225</v>
      </c>
      <c r="E59" s="43">
        <v>41229</v>
      </c>
      <c r="F59" s="21">
        <f t="shared" si="149"/>
        <v>4</v>
      </c>
      <c r="G59" s="42" t="s">
        <v>410</v>
      </c>
      <c r="H59" s="42"/>
      <c r="I59" s="44">
        <v>20154</v>
      </c>
      <c r="J59" s="42">
        <v>57</v>
      </c>
      <c r="K59" s="42"/>
      <c r="L59" s="42"/>
      <c r="M59" s="42" t="s">
        <v>685</v>
      </c>
      <c r="N59" s="42">
        <v>41</v>
      </c>
      <c r="O59" s="42">
        <v>26.6</v>
      </c>
      <c r="P59" s="42">
        <v>14</v>
      </c>
      <c r="Q59" s="42" t="s">
        <v>548</v>
      </c>
      <c r="R59" s="42">
        <v>2</v>
      </c>
      <c r="S59" s="42">
        <v>63</v>
      </c>
      <c r="T59" s="42" t="s">
        <v>548</v>
      </c>
      <c r="U59" s="42">
        <v>2</v>
      </c>
      <c r="V59" s="42">
        <v>12</v>
      </c>
      <c r="W59" s="42">
        <v>1</v>
      </c>
      <c r="X59" s="42">
        <v>0</v>
      </c>
      <c r="Y59" s="6"/>
      <c r="Z59" s="45" t="s">
        <v>298</v>
      </c>
      <c r="AA59" s="42" t="s">
        <v>686</v>
      </c>
      <c r="AB59" s="46"/>
      <c r="AC59" s="46"/>
      <c r="AD59" s="42" t="s">
        <v>249</v>
      </c>
      <c r="AE59" s="42"/>
      <c r="AF59" s="42" t="s">
        <v>249</v>
      </c>
      <c r="AG59" s="42"/>
      <c r="AH59" s="42" t="s">
        <v>246</v>
      </c>
      <c r="AI59" s="42" t="s">
        <v>249</v>
      </c>
      <c r="AJ59" s="42" t="s">
        <v>246</v>
      </c>
      <c r="AK59" s="42" t="s">
        <v>246</v>
      </c>
      <c r="AL59" s="42">
        <v>5.42</v>
      </c>
      <c r="AM59" s="6"/>
      <c r="AN59" s="48" t="s">
        <v>250</v>
      </c>
      <c r="AO59" s="48" t="s">
        <v>274</v>
      </c>
      <c r="AP59" s="48"/>
      <c r="AQ59" s="48" t="s">
        <v>1906</v>
      </c>
      <c r="AR59" s="48" t="s">
        <v>1905</v>
      </c>
      <c r="AS59" s="102">
        <v>5.42</v>
      </c>
      <c r="AT59" s="42">
        <v>7.96</v>
      </c>
      <c r="AU59" s="42">
        <v>6.03</v>
      </c>
      <c r="AV59" s="104">
        <v>2</v>
      </c>
      <c r="AW59" s="42">
        <v>1.44</v>
      </c>
      <c r="AX59" s="42">
        <v>0.87</v>
      </c>
      <c r="AY59" s="42">
        <v>0.54</v>
      </c>
      <c r="AZ59" s="42">
        <v>0.38</v>
      </c>
      <c r="BA59" s="42">
        <v>0.33</v>
      </c>
      <c r="BB59" s="28">
        <f t="shared" ref="BB59:BD59" si="183">((AT59/AS59)*100)-100</f>
        <v>46.863468634686342</v>
      </c>
      <c r="BC59" s="28">
        <f t="shared" si="183"/>
        <v>-24.246231155778887</v>
      </c>
      <c r="BD59" s="28">
        <f t="shared" si="183"/>
        <v>-66.83250414593698</v>
      </c>
      <c r="BE59" s="28">
        <f t="shared" si="151"/>
        <v>11.254612546125472</v>
      </c>
      <c r="BF59" s="28">
        <f t="shared" si="152"/>
        <v>-63.099630996309962</v>
      </c>
      <c r="BG59" s="28">
        <f t="shared" si="153"/>
        <v>-74.874371859296488</v>
      </c>
      <c r="BH59" s="3">
        <f t="shared" ref="BH59:BJ59" si="184">AT59-AS59</f>
        <v>2.54</v>
      </c>
      <c r="BI59" s="3">
        <f t="shared" si="184"/>
        <v>-1.9299999999999997</v>
      </c>
      <c r="BJ59" s="3">
        <f t="shared" si="184"/>
        <v>-4.03</v>
      </c>
      <c r="BK59" s="3">
        <f t="shared" si="155"/>
        <v>0.61000000000000032</v>
      </c>
      <c r="BL59" s="3">
        <f t="shared" si="156"/>
        <v>-3.42</v>
      </c>
      <c r="BM59" s="3">
        <f t="shared" si="157"/>
        <v>-5.96</v>
      </c>
      <c r="BN59" s="45"/>
      <c r="BO59" s="42"/>
      <c r="BP59" s="42">
        <v>226</v>
      </c>
      <c r="BQ59" s="42">
        <v>180.3</v>
      </c>
      <c r="BR59" s="42">
        <v>152</v>
      </c>
      <c r="BS59" s="42">
        <v>123.4</v>
      </c>
      <c r="BT59" s="42">
        <v>124.7</v>
      </c>
      <c r="BU59" s="45">
        <v>37</v>
      </c>
      <c r="BV59" s="42">
        <v>37.9</v>
      </c>
      <c r="BW59" s="42">
        <v>37</v>
      </c>
      <c r="BX59" s="42">
        <v>39.1</v>
      </c>
      <c r="BY59" s="42">
        <v>38.1</v>
      </c>
      <c r="BZ59" s="42">
        <v>37.5</v>
      </c>
      <c r="CA59" s="42">
        <v>37.4</v>
      </c>
      <c r="CB59" s="42">
        <v>37</v>
      </c>
      <c r="CC59" s="42">
        <v>37</v>
      </c>
      <c r="CD59" s="6"/>
      <c r="CE59" s="45" t="s">
        <v>687</v>
      </c>
      <c r="CF59" s="42"/>
      <c r="CG59" s="42"/>
      <c r="CH59" s="42"/>
      <c r="CI59" s="42"/>
      <c r="CJ59" s="42" t="s">
        <v>688</v>
      </c>
      <c r="CK59" s="42"/>
      <c r="CL59" s="45" t="s">
        <v>689</v>
      </c>
      <c r="CM59" s="42"/>
      <c r="CN59" s="42"/>
      <c r="CO59" s="42"/>
      <c r="CP59" s="42"/>
      <c r="CQ59" s="42" t="s">
        <v>303</v>
      </c>
      <c r="CR59" s="42"/>
      <c r="CS59" s="45"/>
      <c r="CT59" s="42"/>
      <c r="CU59" s="42"/>
      <c r="CV59" s="42"/>
      <c r="CW59" s="42"/>
      <c r="CX59" s="42"/>
      <c r="CY59" s="42"/>
      <c r="CZ59" s="45"/>
      <c r="DA59" s="42"/>
      <c r="DB59" s="42"/>
      <c r="DC59" s="42"/>
      <c r="DD59" s="42"/>
      <c r="DE59" s="42"/>
      <c r="DF59" s="42"/>
      <c r="DG59" s="45" t="s">
        <v>690</v>
      </c>
      <c r="DH59" s="42" t="s">
        <v>691</v>
      </c>
      <c r="DI59" s="42" t="s">
        <v>692</v>
      </c>
      <c r="DJ59" s="42" t="s">
        <v>692</v>
      </c>
      <c r="DK59" s="42" t="s">
        <v>693</v>
      </c>
      <c r="DL59" s="42" t="s">
        <v>693</v>
      </c>
      <c r="DM59" s="42" t="s">
        <v>693</v>
      </c>
      <c r="DN59" s="48">
        <v>9</v>
      </c>
      <c r="DO59" s="6"/>
      <c r="DP59" s="45">
        <v>105</v>
      </c>
      <c r="DQ59" s="42">
        <v>87.3</v>
      </c>
      <c r="DR59" s="42">
        <v>104.8</v>
      </c>
      <c r="DS59" s="42">
        <v>74.3</v>
      </c>
      <c r="DT59" s="42">
        <v>68.5</v>
      </c>
      <c r="DU59" s="42">
        <v>74</v>
      </c>
      <c r="DV59" s="42">
        <v>82.4</v>
      </c>
      <c r="DW59" s="45">
        <v>0.7</v>
      </c>
      <c r="DX59" s="42">
        <v>0.6</v>
      </c>
      <c r="DY59" s="42">
        <v>0.6</v>
      </c>
      <c r="DZ59" s="42">
        <v>0.4</v>
      </c>
      <c r="EA59" s="42">
        <v>0.4</v>
      </c>
      <c r="EB59" s="42">
        <v>0.5</v>
      </c>
      <c r="EC59" s="42">
        <v>0.5</v>
      </c>
      <c r="ED59" s="80">
        <f t="shared" ref="ED59:EJ59" si="185">DP59/DW59</f>
        <v>150</v>
      </c>
      <c r="EE59" s="81">
        <f t="shared" si="185"/>
        <v>145.5</v>
      </c>
      <c r="EF59" s="81">
        <f t="shared" si="185"/>
        <v>174.66666666666666</v>
      </c>
      <c r="EG59" s="81">
        <f t="shared" si="185"/>
        <v>185.74999999999997</v>
      </c>
      <c r="EH59" s="81">
        <f t="shared" si="185"/>
        <v>171.25</v>
      </c>
      <c r="EI59" s="81">
        <f t="shared" si="185"/>
        <v>148</v>
      </c>
      <c r="EJ59" s="81">
        <f t="shared" si="185"/>
        <v>164.8</v>
      </c>
      <c r="EK59" s="45">
        <v>1</v>
      </c>
      <c r="EL59" s="42">
        <v>1</v>
      </c>
      <c r="EM59" s="42">
        <v>1</v>
      </c>
      <c r="EN59" s="42">
        <v>1</v>
      </c>
      <c r="EO59" s="42">
        <v>1</v>
      </c>
      <c r="EP59" s="42">
        <v>1</v>
      </c>
      <c r="EQ59" s="42">
        <v>1</v>
      </c>
      <c r="ER59" s="45">
        <v>301</v>
      </c>
      <c r="ES59" s="42">
        <v>277</v>
      </c>
      <c r="ET59" s="42">
        <v>275</v>
      </c>
      <c r="EU59" s="42">
        <v>280</v>
      </c>
      <c r="EV59" s="42">
        <v>299</v>
      </c>
      <c r="EW59" s="42">
        <v>320</v>
      </c>
      <c r="EX59" s="42">
        <v>323</v>
      </c>
      <c r="EY59" s="45">
        <v>9</v>
      </c>
      <c r="EZ59" s="42">
        <v>6.4</v>
      </c>
      <c r="FA59" s="42">
        <v>5.8</v>
      </c>
      <c r="FB59" s="42">
        <v>6.4</v>
      </c>
      <c r="FC59" s="42">
        <v>5.8</v>
      </c>
      <c r="FD59" s="42">
        <v>6.1</v>
      </c>
      <c r="FE59" s="42">
        <v>5.5</v>
      </c>
      <c r="FF59" s="45">
        <v>9</v>
      </c>
      <c r="FG59" s="42">
        <v>10</v>
      </c>
      <c r="FH59" s="42">
        <v>12</v>
      </c>
      <c r="FI59" s="42">
        <v>12</v>
      </c>
      <c r="FJ59" s="42">
        <v>12</v>
      </c>
      <c r="FK59" s="42">
        <v>9</v>
      </c>
      <c r="FL59" s="42">
        <v>10</v>
      </c>
      <c r="FM59" s="45">
        <v>81</v>
      </c>
      <c r="FN59" s="42">
        <v>84</v>
      </c>
      <c r="FO59" s="42">
        <v>90</v>
      </c>
      <c r="FP59" s="42">
        <v>87</v>
      </c>
      <c r="FQ59" s="42">
        <v>99</v>
      </c>
      <c r="FR59" s="42">
        <v>88</v>
      </c>
      <c r="FS59" s="42">
        <v>73</v>
      </c>
      <c r="FT59" s="45" t="s">
        <v>334</v>
      </c>
      <c r="FU59" s="42">
        <v>0</v>
      </c>
      <c r="FV59" s="42">
        <v>0</v>
      </c>
      <c r="FW59" s="42">
        <v>0</v>
      </c>
      <c r="FX59" s="42">
        <v>0</v>
      </c>
      <c r="FY59" s="42">
        <v>0</v>
      </c>
      <c r="FZ59" s="42">
        <v>0</v>
      </c>
      <c r="GA59" s="45">
        <v>140</v>
      </c>
      <c r="GB59" s="42">
        <v>101</v>
      </c>
      <c r="GC59" s="42">
        <v>76</v>
      </c>
      <c r="GD59" s="42">
        <v>68</v>
      </c>
      <c r="GE59" s="42">
        <v>55</v>
      </c>
      <c r="GF59" s="42">
        <v>54</v>
      </c>
      <c r="GG59" s="42">
        <v>53</v>
      </c>
      <c r="GH59" s="45">
        <v>1815</v>
      </c>
      <c r="GI59" s="42">
        <v>2240</v>
      </c>
      <c r="GJ59" s="42">
        <v>3120</v>
      </c>
      <c r="GK59" s="42">
        <v>3440</v>
      </c>
      <c r="GL59" s="42">
        <v>2310</v>
      </c>
      <c r="GM59" s="42">
        <v>2580</v>
      </c>
      <c r="GN59" s="42">
        <v>3407</v>
      </c>
      <c r="GO59" s="6"/>
      <c r="GP59" s="45">
        <v>16</v>
      </c>
      <c r="GQ59" s="42">
        <v>90</v>
      </c>
      <c r="GR59" s="45">
        <v>10</v>
      </c>
      <c r="GS59" s="42">
        <v>45</v>
      </c>
      <c r="GT59" s="45">
        <v>10</v>
      </c>
      <c r="GU59" s="42">
        <v>45</v>
      </c>
      <c r="GV59" s="45">
        <v>10</v>
      </c>
      <c r="GW59" s="42">
        <v>45</v>
      </c>
      <c r="GX59" s="45">
        <v>10</v>
      </c>
      <c r="GY59" s="42">
        <v>45</v>
      </c>
      <c r="GZ59" s="45">
        <v>14</v>
      </c>
      <c r="HA59" s="42">
        <v>55</v>
      </c>
      <c r="HB59" s="45">
        <v>10</v>
      </c>
      <c r="HC59" s="42">
        <v>45</v>
      </c>
      <c r="HD59" s="6"/>
      <c r="HE59" s="42">
        <v>57</v>
      </c>
      <c r="HF59" s="42">
        <v>107</v>
      </c>
      <c r="HG59" s="42">
        <v>134</v>
      </c>
      <c r="HH59" s="42">
        <v>38</v>
      </c>
      <c r="HI59" s="42">
        <v>1</v>
      </c>
      <c r="HJ59" s="42">
        <v>73.5</v>
      </c>
      <c r="HK59" s="42">
        <v>0.5</v>
      </c>
      <c r="HL59" s="42">
        <v>45</v>
      </c>
      <c r="HM59" s="42">
        <v>6.7</v>
      </c>
      <c r="HN59" s="42">
        <v>7.26</v>
      </c>
      <c r="HO59" s="42">
        <v>3.74</v>
      </c>
      <c r="HP59" s="42">
        <v>144.5</v>
      </c>
      <c r="HQ59" s="42">
        <v>5.5</v>
      </c>
      <c r="HR59" s="42">
        <v>36.4</v>
      </c>
      <c r="HS59" s="42">
        <v>12</v>
      </c>
      <c r="HT59" s="6"/>
      <c r="HU59" s="99">
        <f t="shared" si="10"/>
        <v>6</v>
      </c>
    </row>
    <row r="60" spans="1:249" ht="15.75" customHeight="1" x14ac:dyDescent="0.3">
      <c r="A60" s="14"/>
      <c r="B60" s="14"/>
      <c r="C60" s="14"/>
      <c r="D60" s="82"/>
      <c r="E60" s="82"/>
      <c r="F60" s="14"/>
      <c r="G60" s="14"/>
      <c r="H60" s="14"/>
      <c r="I60" s="83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6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6"/>
      <c r="AN60" s="14"/>
      <c r="AO60" s="14"/>
      <c r="AP60" s="14"/>
      <c r="AQ60" s="15"/>
      <c r="AR60" s="15"/>
      <c r="BB60" s="36"/>
      <c r="BC60" s="36"/>
      <c r="BD60" s="36"/>
      <c r="BE60" s="36"/>
      <c r="BF60" s="36"/>
      <c r="BG60" s="36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  <c r="BX60" s="14"/>
      <c r="BY60" s="14"/>
      <c r="BZ60" s="14"/>
      <c r="CA60" s="14"/>
      <c r="CB60" s="14"/>
      <c r="CC60" s="14"/>
      <c r="CD60" s="6"/>
      <c r="CE60" s="14"/>
      <c r="CF60" s="14"/>
      <c r="CG60" s="14"/>
      <c r="CH60" s="14"/>
      <c r="CI60" s="14"/>
      <c r="CJ60" s="14"/>
      <c r="CK60" s="14"/>
      <c r="CL60" s="14"/>
      <c r="CM60" s="14"/>
      <c r="CN60" s="14"/>
      <c r="CO60" s="14"/>
      <c r="CP60" s="14"/>
      <c r="CQ60" s="14"/>
      <c r="CR60" s="14"/>
      <c r="CS60" s="14"/>
      <c r="CT60" s="14"/>
      <c r="CU60" s="14"/>
      <c r="CV60" s="14"/>
      <c r="CW60" s="14"/>
      <c r="CX60" s="14"/>
      <c r="CY60" s="14"/>
      <c r="CZ60" s="14"/>
      <c r="DA60" s="14"/>
      <c r="DB60" s="14"/>
      <c r="DC60" s="14"/>
      <c r="DD60" s="14"/>
      <c r="DE60" s="14"/>
      <c r="DF60" s="14"/>
      <c r="DG60" s="14"/>
      <c r="DH60" s="14"/>
      <c r="DI60" s="14"/>
      <c r="DJ60" s="14"/>
      <c r="DK60" s="14"/>
      <c r="DL60" s="14"/>
      <c r="DM60" s="14"/>
      <c r="DN60" s="14"/>
      <c r="DO60" s="6"/>
      <c r="DP60" s="14"/>
      <c r="DQ60" s="14"/>
      <c r="DR60" s="14"/>
      <c r="DS60" s="14"/>
      <c r="DT60" s="14"/>
      <c r="DU60" s="14"/>
      <c r="DV60" s="14"/>
      <c r="DW60" s="14"/>
      <c r="DX60" s="14"/>
      <c r="DY60" s="14"/>
      <c r="DZ60" s="14"/>
      <c r="EA60" s="14"/>
      <c r="EB60" s="14"/>
      <c r="EC60" s="14"/>
      <c r="ED60" s="36"/>
      <c r="EE60" s="36"/>
      <c r="EF60" s="36"/>
      <c r="EG60" s="36"/>
      <c r="EH60" s="36"/>
      <c r="EI60" s="36"/>
      <c r="EJ60" s="36"/>
      <c r="EK60" s="14"/>
      <c r="EL60" s="14"/>
      <c r="EM60" s="14"/>
      <c r="EN60" s="14"/>
      <c r="EO60" s="14"/>
      <c r="EP60" s="14"/>
      <c r="EQ60" s="14"/>
      <c r="ER60" s="14"/>
      <c r="ES60" s="14"/>
      <c r="ET60" s="14"/>
      <c r="EU60" s="14"/>
      <c r="EV60" s="14"/>
      <c r="EW60" s="14"/>
      <c r="EX60" s="14"/>
      <c r="EY60" s="14"/>
      <c r="EZ60" s="14"/>
      <c r="FA60" s="14"/>
      <c r="FB60" s="14"/>
      <c r="FC60" s="14"/>
      <c r="FD60" s="14"/>
      <c r="FE60" s="14"/>
      <c r="FF60" s="14"/>
      <c r="FG60" s="14"/>
      <c r="FH60" s="14"/>
      <c r="FI60" s="14"/>
      <c r="FJ60" s="14"/>
      <c r="FK60" s="14"/>
      <c r="FL60" s="14"/>
      <c r="FM60" s="14"/>
      <c r="FN60" s="14"/>
      <c r="FO60" s="14"/>
      <c r="FP60" s="14"/>
      <c r="FQ60" s="14"/>
      <c r="FR60" s="14"/>
      <c r="FS60" s="14"/>
      <c r="FT60" s="14"/>
      <c r="FU60" s="14"/>
      <c r="FV60" s="14"/>
      <c r="FW60" s="14"/>
      <c r="FX60" s="14"/>
      <c r="FY60" s="14"/>
      <c r="FZ60" s="14"/>
      <c r="GA60" s="14"/>
      <c r="GB60" s="14"/>
      <c r="GC60" s="14"/>
      <c r="GD60" s="14"/>
      <c r="GE60" s="14"/>
      <c r="GF60" s="14"/>
      <c r="GG60" s="14"/>
      <c r="GH60" s="14"/>
      <c r="GI60" s="14"/>
      <c r="GJ60" s="14"/>
      <c r="GK60" s="14"/>
      <c r="GL60" s="14"/>
      <c r="GM60" s="14"/>
      <c r="GN60" s="14"/>
      <c r="GO60" s="6"/>
      <c r="GP60" s="14"/>
      <c r="GQ60" s="14"/>
      <c r="GR60" s="14"/>
      <c r="GS60" s="14"/>
      <c r="GT60" s="14"/>
      <c r="GU60" s="14"/>
      <c r="GV60" s="14"/>
      <c r="GW60" s="14"/>
      <c r="GX60" s="14"/>
      <c r="GY60" s="14"/>
      <c r="GZ60" s="14"/>
      <c r="HA60" s="14"/>
      <c r="HB60" s="14"/>
      <c r="HC60" s="14"/>
      <c r="HD60" s="6"/>
      <c r="HE60" s="14"/>
      <c r="HF60" s="14"/>
      <c r="HG60" s="14"/>
      <c r="HH60" s="14"/>
      <c r="HI60" s="14"/>
      <c r="HJ60" s="14"/>
      <c r="HK60" s="14"/>
      <c r="HL60" s="14"/>
      <c r="HM60" s="14"/>
      <c r="HN60" s="14"/>
      <c r="HO60" s="14"/>
      <c r="HP60" s="14"/>
      <c r="HQ60" s="14"/>
      <c r="HR60" s="14"/>
      <c r="HS60" s="14"/>
      <c r="HT60" s="6"/>
      <c r="HU60" s="99">
        <f t="shared" si="10"/>
        <v>0</v>
      </c>
      <c r="HV60" s="15"/>
      <c r="HW60" s="15"/>
      <c r="HX60" s="15"/>
      <c r="HY60" s="15"/>
      <c r="HZ60" s="15"/>
      <c r="IA60" s="15"/>
      <c r="IB60" s="15"/>
      <c r="IC60" s="15"/>
      <c r="ID60" s="15"/>
      <c r="IE60" s="15"/>
      <c r="IF60" s="15"/>
      <c r="IG60" s="15"/>
      <c r="IH60" s="15"/>
      <c r="II60" s="15"/>
      <c r="IJ60" s="15"/>
      <c r="IK60" s="15"/>
      <c r="IL60" s="15"/>
      <c r="IM60" s="15"/>
      <c r="IN60" s="15"/>
      <c r="IO60" s="15"/>
    </row>
    <row r="61" spans="1:249" ht="15.75" customHeight="1" x14ac:dyDescent="0.3">
      <c r="A61" s="51">
        <v>51</v>
      </c>
      <c r="B61" s="52" t="s">
        <v>239</v>
      </c>
      <c r="C61" s="52">
        <v>1</v>
      </c>
      <c r="D61" s="53">
        <v>41263</v>
      </c>
      <c r="E61" s="53">
        <v>41263</v>
      </c>
      <c r="F61" s="21">
        <f t="shared" ref="F61:F70" si="186">E61-D61</f>
        <v>0</v>
      </c>
      <c r="G61" s="52" t="s">
        <v>240</v>
      </c>
      <c r="H61" s="52" t="s">
        <v>432</v>
      </c>
      <c r="I61" s="54">
        <v>25109</v>
      </c>
      <c r="J61" s="52">
        <v>44</v>
      </c>
      <c r="K61" s="52"/>
      <c r="L61" s="52">
        <v>80</v>
      </c>
      <c r="M61" s="52" t="s">
        <v>694</v>
      </c>
      <c r="N61" s="52">
        <v>65</v>
      </c>
      <c r="O61" s="52">
        <v>76</v>
      </c>
      <c r="P61" s="52">
        <v>11</v>
      </c>
      <c r="Q61" s="52" t="s">
        <v>695</v>
      </c>
      <c r="R61" s="52">
        <v>1</v>
      </c>
      <c r="S61" s="52">
        <v>14</v>
      </c>
      <c r="T61" s="52" t="s">
        <v>512</v>
      </c>
      <c r="U61" s="52">
        <v>1</v>
      </c>
      <c r="V61" s="52">
        <v>3</v>
      </c>
      <c r="W61" s="52">
        <v>2</v>
      </c>
      <c r="X61" s="52">
        <v>0</v>
      </c>
      <c r="Y61" s="6"/>
      <c r="Z61" s="55" t="s">
        <v>244</v>
      </c>
      <c r="AA61" s="52" t="s">
        <v>549</v>
      </c>
      <c r="AB61" s="56"/>
      <c r="AC61" s="56"/>
      <c r="AD61" s="52" t="s">
        <v>249</v>
      </c>
      <c r="AE61" s="52"/>
      <c r="AF61" s="52" t="s">
        <v>246</v>
      </c>
      <c r="AG61" s="52" t="s">
        <v>248</v>
      </c>
      <c r="AH61" s="52" t="s">
        <v>246</v>
      </c>
      <c r="AI61" s="52" t="s">
        <v>249</v>
      </c>
      <c r="AJ61" s="52" t="s">
        <v>249</v>
      </c>
      <c r="AK61" s="52" t="s">
        <v>249</v>
      </c>
      <c r="AL61" s="52">
        <v>0.13</v>
      </c>
      <c r="AM61" s="6"/>
      <c r="AN61" s="57" t="s">
        <v>350</v>
      </c>
      <c r="AO61" s="57"/>
      <c r="AP61" s="57"/>
      <c r="AQ61" s="57" t="s">
        <v>1904</v>
      </c>
      <c r="AR61" s="51"/>
      <c r="AS61" s="76">
        <v>0.13</v>
      </c>
      <c r="AT61" s="52">
        <v>0.1</v>
      </c>
      <c r="AU61" s="52">
        <v>0.14000000000000001</v>
      </c>
      <c r="AV61" s="52">
        <v>0.13</v>
      </c>
      <c r="AW61" s="52">
        <v>0.09</v>
      </c>
      <c r="AX61" s="52">
        <v>7</v>
      </c>
      <c r="AY61" s="52">
        <v>0.1</v>
      </c>
      <c r="AZ61" s="52">
        <v>0.1</v>
      </c>
      <c r="BA61" s="52">
        <v>7</v>
      </c>
      <c r="BB61" s="28">
        <f t="shared" ref="BB61:BD61" si="187">((AT61/AS61)*100)-100</f>
        <v>-23.076923076923066</v>
      </c>
      <c r="BC61" s="28">
        <f t="shared" si="187"/>
        <v>40</v>
      </c>
      <c r="BD61" s="28">
        <f t="shared" si="187"/>
        <v>-7.142857142857153</v>
      </c>
      <c r="BE61" s="28">
        <f t="shared" ref="BE61:BE70" si="188">((AU61/AS61)*100)-100</f>
        <v>7.6923076923077076</v>
      </c>
      <c r="BF61" s="28">
        <f t="shared" ref="BF61:BF70" si="189">((AV61/AS61)*100)-100</f>
        <v>0</v>
      </c>
      <c r="BG61" s="28">
        <f t="shared" ref="BG61:BG70" si="190">((AV61/AT61)*100)-100</f>
        <v>30</v>
      </c>
      <c r="BH61" s="3">
        <f t="shared" ref="BH61:BJ61" si="191">AT61-AS61</f>
        <v>-0.03</v>
      </c>
      <c r="BI61" s="3">
        <f t="shared" si="191"/>
        <v>4.0000000000000008E-2</v>
      </c>
      <c r="BJ61" s="3">
        <f t="shared" si="191"/>
        <v>-1.0000000000000009E-2</v>
      </c>
      <c r="BK61" s="3">
        <f t="shared" ref="BK61:BK70" si="192">AU61-AS61</f>
        <v>1.0000000000000009E-2</v>
      </c>
      <c r="BL61" s="3">
        <f t="shared" ref="BL61:BL70" si="193">AV61-AS61</f>
        <v>0</v>
      </c>
      <c r="BM61" s="3">
        <f t="shared" ref="BM61:BM70" si="194">AV61-AT61</f>
        <v>0.03</v>
      </c>
      <c r="BN61" s="55">
        <v>165.5</v>
      </c>
      <c r="BO61" s="52">
        <v>164.6</v>
      </c>
      <c r="BP61" s="52">
        <v>164.2</v>
      </c>
      <c r="BQ61" s="52"/>
      <c r="BR61" s="52">
        <v>138.1</v>
      </c>
      <c r="BS61" s="52">
        <v>103.7</v>
      </c>
      <c r="BT61" s="52">
        <v>102.3</v>
      </c>
      <c r="BU61" s="55">
        <v>36.6</v>
      </c>
      <c r="BV61" s="52">
        <v>36.4</v>
      </c>
      <c r="BW61" s="52">
        <v>37</v>
      </c>
      <c r="BX61" s="52">
        <v>37</v>
      </c>
      <c r="BY61" s="52">
        <v>38</v>
      </c>
      <c r="BZ61" s="52">
        <v>37.1</v>
      </c>
      <c r="CA61" s="52">
        <v>37</v>
      </c>
      <c r="CB61" s="52">
        <v>37</v>
      </c>
      <c r="CC61" s="52">
        <v>37.1</v>
      </c>
      <c r="CD61" s="6"/>
      <c r="CE61" s="55" t="s">
        <v>696</v>
      </c>
      <c r="CF61" s="52" t="s">
        <v>697</v>
      </c>
      <c r="CG61" s="52"/>
      <c r="CH61" s="52"/>
      <c r="CI61" s="52"/>
      <c r="CJ61" s="52"/>
      <c r="CK61" s="52"/>
      <c r="CL61" s="55" t="s">
        <v>303</v>
      </c>
      <c r="CM61" s="52" t="s">
        <v>698</v>
      </c>
      <c r="CN61" s="52"/>
      <c r="CO61" s="52"/>
      <c r="CP61" s="52"/>
      <c r="CQ61" s="52"/>
      <c r="CR61" s="52"/>
      <c r="CS61" s="55" t="s">
        <v>266</v>
      </c>
      <c r="CT61" s="52">
        <v>3</v>
      </c>
      <c r="CU61" s="52"/>
      <c r="CV61" s="52"/>
      <c r="CW61" s="52"/>
      <c r="CX61" s="52"/>
      <c r="CY61" s="52"/>
      <c r="CZ61" s="55" t="s">
        <v>266</v>
      </c>
      <c r="DA61" s="52" t="s">
        <v>699</v>
      </c>
      <c r="DB61" s="52"/>
      <c r="DC61" s="52"/>
      <c r="DD61" s="52"/>
      <c r="DE61" s="52"/>
      <c r="DF61" s="52"/>
      <c r="DG61" s="55" t="s">
        <v>631</v>
      </c>
      <c r="DH61" s="52" t="s">
        <v>631</v>
      </c>
      <c r="DI61" s="52" t="s">
        <v>631</v>
      </c>
      <c r="DJ61" s="52" t="s">
        <v>631</v>
      </c>
      <c r="DK61" s="52" t="s">
        <v>631</v>
      </c>
      <c r="DL61" s="52" t="s">
        <v>700</v>
      </c>
      <c r="DM61" s="52" t="s">
        <v>699</v>
      </c>
      <c r="DN61" s="57">
        <v>9</v>
      </c>
      <c r="DO61" s="6"/>
      <c r="DP61" s="55">
        <v>102.4</v>
      </c>
      <c r="DQ61" s="52">
        <v>95.3</v>
      </c>
      <c r="DR61" s="52">
        <v>66</v>
      </c>
      <c r="DS61" s="52">
        <v>70.2</v>
      </c>
      <c r="DT61" s="52">
        <v>86.8</v>
      </c>
      <c r="DU61" s="52">
        <v>85</v>
      </c>
      <c r="DV61" s="52">
        <v>100.3</v>
      </c>
      <c r="DW61" s="55">
        <v>0.5</v>
      </c>
      <c r="DX61" s="52">
        <v>0.5</v>
      </c>
      <c r="DY61" s="52">
        <v>0.5</v>
      </c>
      <c r="DZ61" s="52">
        <v>0.5</v>
      </c>
      <c r="EA61" s="52">
        <v>0.3</v>
      </c>
      <c r="EB61" s="52">
        <v>0.3</v>
      </c>
      <c r="EC61" s="52">
        <v>0.3</v>
      </c>
      <c r="ED61" s="78">
        <f t="shared" ref="ED61:EJ61" si="195">DP61/DW61</f>
        <v>204.8</v>
      </c>
      <c r="EE61" s="79">
        <f t="shared" si="195"/>
        <v>190.6</v>
      </c>
      <c r="EF61" s="79">
        <f t="shared" si="195"/>
        <v>132</v>
      </c>
      <c r="EG61" s="79">
        <f t="shared" si="195"/>
        <v>140.4</v>
      </c>
      <c r="EH61" s="79">
        <f t="shared" si="195"/>
        <v>289.33333333333331</v>
      </c>
      <c r="EI61" s="79">
        <f t="shared" si="195"/>
        <v>283.33333333333337</v>
      </c>
      <c r="EJ61" s="79">
        <f t="shared" si="195"/>
        <v>334.33333333333331</v>
      </c>
      <c r="EK61" s="55">
        <v>1</v>
      </c>
      <c r="EL61" s="52">
        <v>1</v>
      </c>
      <c r="EM61" s="52">
        <v>1</v>
      </c>
      <c r="EN61" s="52"/>
      <c r="EO61" s="52"/>
      <c r="EP61" s="52"/>
      <c r="EQ61" s="52"/>
      <c r="ER61" s="55">
        <v>201</v>
      </c>
      <c r="ES61" s="52">
        <v>218</v>
      </c>
      <c r="ET61" s="52">
        <v>231</v>
      </c>
      <c r="EU61" s="52">
        <v>242</v>
      </c>
      <c r="EV61" s="52">
        <v>252</v>
      </c>
      <c r="EW61" s="52">
        <v>288</v>
      </c>
      <c r="EX61" s="52">
        <v>309</v>
      </c>
      <c r="EY61" s="55">
        <v>15.5</v>
      </c>
      <c r="EZ61" s="52">
        <v>80</v>
      </c>
      <c r="FA61" s="52">
        <v>17.2</v>
      </c>
      <c r="FB61" s="52">
        <v>14.9</v>
      </c>
      <c r="FC61" s="52">
        <v>14.7</v>
      </c>
      <c r="FD61" s="52">
        <v>11.3</v>
      </c>
      <c r="FE61" s="52">
        <v>10</v>
      </c>
      <c r="FF61" s="55">
        <v>8</v>
      </c>
      <c r="FG61" s="52">
        <v>3</v>
      </c>
      <c r="FH61" s="52">
        <v>3</v>
      </c>
      <c r="FI61" s="52">
        <v>3</v>
      </c>
      <c r="FJ61" s="52">
        <v>15</v>
      </c>
      <c r="FK61" s="52">
        <v>15</v>
      </c>
      <c r="FL61" s="52">
        <v>15</v>
      </c>
      <c r="FM61" s="55">
        <v>73</v>
      </c>
      <c r="FN61" s="52">
        <v>77</v>
      </c>
      <c r="FO61" s="52">
        <v>89</v>
      </c>
      <c r="FP61" s="52">
        <v>111</v>
      </c>
      <c r="FQ61" s="52">
        <v>123</v>
      </c>
      <c r="FR61" s="52">
        <v>91</v>
      </c>
      <c r="FS61" s="52">
        <v>83</v>
      </c>
      <c r="FT61" s="55">
        <v>8</v>
      </c>
      <c r="FU61" s="52">
        <v>7</v>
      </c>
      <c r="FV61" s="52">
        <v>0</v>
      </c>
      <c r="FW61" s="52">
        <v>0</v>
      </c>
      <c r="FX61" s="52">
        <v>0</v>
      </c>
      <c r="FY61" s="52">
        <v>0</v>
      </c>
      <c r="FZ61" s="52">
        <v>0</v>
      </c>
      <c r="GA61" s="55">
        <v>98</v>
      </c>
      <c r="GB61" s="52">
        <v>109</v>
      </c>
      <c r="GC61" s="52">
        <v>97</v>
      </c>
      <c r="GD61" s="52">
        <v>94</v>
      </c>
      <c r="GE61" s="52">
        <v>82</v>
      </c>
      <c r="GF61" s="52">
        <v>74</v>
      </c>
      <c r="GG61" s="52">
        <v>87</v>
      </c>
      <c r="GH61" s="55">
        <v>1150</v>
      </c>
      <c r="GI61" s="52">
        <v>1220</v>
      </c>
      <c r="GJ61" s="52">
        <v>2800</v>
      </c>
      <c r="GK61" s="52">
        <v>1880</v>
      </c>
      <c r="GL61" s="52">
        <v>2690</v>
      </c>
      <c r="GM61" s="52">
        <v>1760</v>
      </c>
      <c r="GN61" s="52">
        <v>2070</v>
      </c>
      <c r="GO61" s="6"/>
      <c r="GP61" s="55">
        <v>16</v>
      </c>
      <c r="GQ61" s="52">
        <v>90</v>
      </c>
      <c r="GR61" s="55">
        <v>18</v>
      </c>
      <c r="GS61" s="52">
        <v>90</v>
      </c>
      <c r="GT61" s="55">
        <v>15</v>
      </c>
      <c r="GU61" s="52">
        <v>80</v>
      </c>
      <c r="GV61" s="55">
        <v>14</v>
      </c>
      <c r="GW61" s="52">
        <v>55</v>
      </c>
      <c r="GX61" s="55">
        <v>10</v>
      </c>
      <c r="GY61" s="52">
        <v>45</v>
      </c>
      <c r="GZ61" s="55">
        <v>9</v>
      </c>
      <c r="HA61" s="52">
        <v>18</v>
      </c>
      <c r="HB61" s="55">
        <v>8</v>
      </c>
      <c r="HC61" s="52">
        <v>18</v>
      </c>
      <c r="HD61" s="6"/>
      <c r="HE61" s="52">
        <v>44</v>
      </c>
      <c r="HF61" s="52">
        <v>88</v>
      </c>
      <c r="HG61" s="52">
        <v>139</v>
      </c>
      <c r="HH61" s="52">
        <v>37</v>
      </c>
      <c r="HI61" s="52">
        <v>1</v>
      </c>
      <c r="HJ61" s="52">
        <v>75.2</v>
      </c>
      <c r="HK61" s="52">
        <v>0.5</v>
      </c>
      <c r="HL61" s="52">
        <v>20</v>
      </c>
      <c r="HM61" s="52">
        <v>76</v>
      </c>
      <c r="HN61" s="52">
        <v>20.64</v>
      </c>
      <c r="HO61" s="52">
        <v>3.2</v>
      </c>
      <c r="HP61" s="52">
        <v>146.5</v>
      </c>
      <c r="HQ61" s="52">
        <v>9</v>
      </c>
      <c r="HR61" s="52">
        <v>26.8</v>
      </c>
      <c r="HS61" s="52">
        <v>8</v>
      </c>
      <c r="HT61" s="6"/>
      <c r="HU61" s="99">
        <f t="shared" si="10"/>
        <v>-2</v>
      </c>
    </row>
    <row r="62" spans="1:249" ht="15.75" customHeight="1" x14ac:dyDescent="0.3">
      <c r="A62" s="51">
        <v>52</v>
      </c>
      <c r="B62" s="21" t="s">
        <v>239</v>
      </c>
      <c r="C62" s="21">
        <v>1</v>
      </c>
      <c r="D62" s="22">
        <v>41260</v>
      </c>
      <c r="E62" s="22">
        <v>41261</v>
      </c>
      <c r="F62" s="21">
        <f t="shared" si="186"/>
        <v>1</v>
      </c>
      <c r="G62" s="21" t="s">
        <v>240</v>
      </c>
      <c r="H62" s="21" t="s">
        <v>701</v>
      </c>
      <c r="I62" s="23">
        <v>10379</v>
      </c>
      <c r="J62" s="21">
        <v>85</v>
      </c>
      <c r="K62" s="21"/>
      <c r="L62" s="21">
        <v>80</v>
      </c>
      <c r="M62" s="21" t="s">
        <v>702</v>
      </c>
      <c r="N62" s="21">
        <v>102</v>
      </c>
      <c r="O62" s="21">
        <v>98.8</v>
      </c>
      <c r="P62" s="21">
        <v>10</v>
      </c>
      <c r="Q62" s="21" t="s">
        <v>548</v>
      </c>
      <c r="R62" s="21">
        <v>2</v>
      </c>
      <c r="S62" s="21">
        <v>10</v>
      </c>
      <c r="T62" s="21" t="s">
        <v>548</v>
      </c>
      <c r="U62" s="21">
        <v>2</v>
      </c>
      <c r="V62" s="21">
        <v>10</v>
      </c>
      <c r="W62" s="21">
        <v>4</v>
      </c>
      <c r="X62" s="21">
        <v>0</v>
      </c>
      <c r="Y62" s="6"/>
      <c r="Z62" s="24" t="s">
        <v>513</v>
      </c>
      <c r="AA62" s="21" t="s">
        <v>497</v>
      </c>
      <c r="AB62" s="25"/>
      <c r="AC62" s="25"/>
      <c r="AD62" s="21" t="s">
        <v>249</v>
      </c>
      <c r="AE62" s="21"/>
      <c r="AF62" s="21" t="s">
        <v>246</v>
      </c>
      <c r="AG62" s="21" t="s">
        <v>248</v>
      </c>
      <c r="AH62" s="21" t="s">
        <v>246</v>
      </c>
      <c r="AI62" s="21" t="s">
        <v>246</v>
      </c>
      <c r="AJ62" s="21" t="s">
        <v>246</v>
      </c>
      <c r="AK62" s="21" t="s">
        <v>246</v>
      </c>
      <c r="AL62" s="21">
        <v>4.17</v>
      </c>
      <c r="AM62" s="6"/>
      <c r="AN62" s="26" t="s">
        <v>350</v>
      </c>
      <c r="AO62" s="26"/>
      <c r="AP62" s="26"/>
      <c r="AQ62" s="26" t="s">
        <v>1902</v>
      </c>
      <c r="AR62" s="3"/>
      <c r="AS62" s="27">
        <v>4.17</v>
      </c>
      <c r="AT62" s="21">
        <v>7.68</v>
      </c>
      <c r="AU62" s="21">
        <v>8.51</v>
      </c>
      <c r="AV62" s="21">
        <v>8</v>
      </c>
      <c r="AW62" s="21">
        <v>3.84</v>
      </c>
      <c r="AX62" s="21">
        <v>1.74</v>
      </c>
      <c r="AY62" s="21">
        <v>1.32</v>
      </c>
      <c r="AZ62" s="21">
        <v>0.81</v>
      </c>
      <c r="BA62" s="21">
        <v>0.59</v>
      </c>
      <c r="BB62" s="28">
        <f t="shared" ref="BB62:BD62" si="196">((AT62/AS62)*100)-100</f>
        <v>84.172661870503589</v>
      </c>
      <c r="BC62" s="28">
        <f t="shared" si="196"/>
        <v>10.807291666666671</v>
      </c>
      <c r="BD62" s="28">
        <f t="shared" si="196"/>
        <v>-5.9929494712103377</v>
      </c>
      <c r="BE62" s="28">
        <f t="shared" si="188"/>
        <v>104.07673860911274</v>
      </c>
      <c r="BF62" s="28">
        <f t="shared" si="189"/>
        <v>91.846522781774581</v>
      </c>
      <c r="BG62" s="28">
        <f t="shared" si="190"/>
        <v>4.1666666666666714</v>
      </c>
      <c r="BH62" s="3">
        <f t="shared" ref="BH62:BJ62" si="197">AT62-AS62</f>
        <v>3.51</v>
      </c>
      <c r="BI62" s="3">
        <f t="shared" si="197"/>
        <v>0.83000000000000007</v>
      </c>
      <c r="BJ62" s="3">
        <f t="shared" si="197"/>
        <v>-0.50999999999999979</v>
      </c>
      <c r="BK62" s="3">
        <f t="shared" si="192"/>
        <v>4.34</v>
      </c>
      <c r="BL62" s="3">
        <f t="shared" si="193"/>
        <v>3.83</v>
      </c>
      <c r="BM62" s="3">
        <f t="shared" si="194"/>
        <v>0.32000000000000028</v>
      </c>
      <c r="BN62" s="24">
        <v>86.5</v>
      </c>
      <c r="BO62" s="21">
        <v>190</v>
      </c>
      <c r="BP62" s="21">
        <v>160.4</v>
      </c>
      <c r="BQ62" s="21">
        <v>120.5</v>
      </c>
      <c r="BR62" s="21">
        <v>89.1</v>
      </c>
      <c r="BS62" s="21">
        <v>74</v>
      </c>
      <c r="BT62" s="21">
        <v>122.9</v>
      </c>
      <c r="BU62" s="24">
        <v>37</v>
      </c>
      <c r="BV62" s="21">
        <v>36</v>
      </c>
      <c r="BW62" s="21">
        <v>36</v>
      </c>
      <c r="BX62" s="21">
        <v>36.6</v>
      </c>
      <c r="BY62" s="21">
        <v>37</v>
      </c>
      <c r="BZ62" s="21">
        <v>36.6</v>
      </c>
      <c r="CA62" s="21">
        <v>36.5</v>
      </c>
      <c r="CB62" s="21">
        <v>36.5</v>
      </c>
      <c r="CC62" s="21">
        <v>36</v>
      </c>
      <c r="CD62" s="6"/>
      <c r="CE62" s="24" t="s">
        <v>703</v>
      </c>
      <c r="CF62" s="21"/>
      <c r="CG62" s="21"/>
      <c r="CH62" s="21"/>
      <c r="CI62" s="21"/>
      <c r="CJ62" s="21"/>
      <c r="CK62" s="21"/>
      <c r="CL62" s="24" t="s">
        <v>704</v>
      </c>
      <c r="CM62" s="21"/>
      <c r="CN62" s="21"/>
      <c r="CO62" s="21"/>
      <c r="CP62" s="21"/>
      <c r="CQ62" s="21"/>
      <c r="CR62" s="21"/>
      <c r="CS62" s="24" t="s">
        <v>266</v>
      </c>
      <c r="CT62" s="21"/>
      <c r="CU62" s="21"/>
      <c r="CV62" s="21"/>
      <c r="CW62" s="21"/>
      <c r="CX62" s="21"/>
      <c r="CY62" s="21"/>
      <c r="CZ62" s="24" t="s">
        <v>331</v>
      </c>
      <c r="DA62" s="21"/>
      <c r="DB62" s="21"/>
      <c r="DC62" s="21"/>
      <c r="DD62" s="21"/>
      <c r="DE62" s="21"/>
      <c r="DF62" s="21"/>
      <c r="DG62" s="24" t="s">
        <v>705</v>
      </c>
      <c r="DH62" s="21" t="s">
        <v>706</v>
      </c>
      <c r="DI62" s="21" t="s">
        <v>706</v>
      </c>
      <c r="DJ62" s="21" t="s">
        <v>706</v>
      </c>
      <c r="DK62" s="21" t="s">
        <v>706</v>
      </c>
      <c r="DL62" s="21" t="s">
        <v>706</v>
      </c>
      <c r="DM62" s="21" t="s">
        <v>706</v>
      </c>
      <c r="DN62" s="26" t="s">
        <v>607</v>
      </c>
      <c r="DO62" s="6"/>
      <c r="DP62" s="24">
        <v>53.3</v>
      </c>
      <c r="DQ62" s="21">
        <v>169.8</v>
      </c>
      <c r="DR62" s="21">
        <v>110.2</v>
      </c>
      <c r="DS62" s="21">
        <v>143.9</v>
      </c>
      <c r="DT62" s="21">
        <v>94.8</v>
      </c>
      <c r="DU62" s="21">
        <v>79.5</v>
      </c>
      <c r="DV62" s="21">
        <v>160.5</v>
      </c>
      <c r="DW62" s="24">
        <v>0.8</v>
      </c>
      <c r="DX62" s="21">
        <v>0.6</v>
      </c>
      <c r="DY62" s="21">
        <v>0.4</v>
      </c>
      <c r="DZ62" s="21">
        <v>0.5</v>
      </c>
      <c r="EA62" s="21">
        <v>0.5</v>
      </c>
      <c r="EB62" s="21">
        <v>0.6</v>
      </c>
      <c r="EC62" s="21">
        <v>0.55000000000000004</v>
      </c>
      <c r="ED62" s="29">
        <f t="shared" ref="ED62:EJ62" si="198">DP62/DW62</f>
        <v>66.624999999999986</v>
      </c>
      <c r="EE62" s="79">
        <f t="shared" si="198"/>
        <v>283.00000000000006</v>
      </c>
      <c r="EF62" s="79">
        <f t="shared" si="198"/>
        <v>275.5</v>
      </c>
      <c r="EG62" s="79">
        <f t="shared" si="198"/>
        <v>287.8</v>
      </c>
      <c r="EH62" s="79">
        <f t="shared" si="198"/>
        <v>189.6</v>
      </c>
      <c r="EI62" s="79">
        <f t="shared" si="198"/>
        <v>132.5</v>
      </c>
      <c r="EJ62" s="79">
        <f t="shared" si="198"/>
        <v>291.81818181818181</v>
      </c>
      <c r="EK62" s="24">
        <v>1</v>
      </c>
      <c r="EL62" s="21">
        <v>1</v>
      </c>
      <c r="EM62" s="21">
        <v>1</v>
      </c>
      <c r="EN62" s="21">
        <v>1</v>
      </c>
      <c r="EO62" s="21">
        <v>1</v>
      </c>
      <c r="EP62" s="21">
        <v>1</v>
      </c>
      <c r="EQ62" s="21">
        <v>1</v>
      </c>
      <c r="ER62" s="24">
        <v>171</v>
      </c>
      <c r="ES62" s="21">
        <v>129</v>
      </c>
      <c r="ET62" s="21">
        <v>115</v>
      </c>
      <c r="EU62" s="21">
        <v>116</v>
      </c>
      <c r="EV62" s="21">
        <v>103</v>
      </c>
      <c r="EW62" s="21">
        <v>102</v>
      </c>
      <c r="EX62" s="21">
        <v>132</v>
      </c>
      <c r="EY62" s="24">
        <v>18.5</v>
      </c>
      <c r="EZ62" s="21">
        <v>7</v>
      </c>
      <c r="FA62" s="21">
        <v>6.1</v>
      </c>
      <c r="FB62" s="21">
        <v>6.6</v>
      </c>
      <c r="FC62" s="21">
        <v>8.1</v>
      </c>
      <c r="FD62" s="21">
        <v>7.4</v>
      </c>
      <c r="FE62" s="21">
        <v>7.7</v>
      </c>
      <c r="FF62" s="24">
        <v>3</v>
      </c>
      <c r="FG62" s="21">
        <v>3</v>
      </c>
      <c r="FH62" s="21">
        <v>3</v>
      </c>
      <c r="FI62" s="21">
        <v>3</v>
      </c>
      <c r="FJ62" s="21">
        <v>3</v>
      </c>
      <c r="FK62" s="21">
        <v>3</v>
      </c>
      <c r="FL62" s="21">
        <v>6</v>
      </c>
      <c r="FM62" s="24">
        <v>54</v>
      </c>
      <c r="FN62" s="21">
        <v>72</v>
      </c>
      <c r="FO62" s="21">
        <v>79</v>
      </c>
      <c r="FP62" s="21">
        <v>77</v>
      </c>
      <c r="FQ62" s="21">
        <v>77</v>
      </c>
      <c r="FR62" s="21">
        <v>71</v>
      </c>
      <c r="FS62" s="21">
        <v>61</v>
      </c>
      <c r="FT62" s="24" t="s">
        <v>707</v>
      </c>
      <c r="FU62" s="21">
        <v>18</v>
      </c>
      <c r="FV62" s="21">
        <v>12</v>
      </c>
      <c r="FW62" s="21">
        <v>8</v>
      </c>
      <c r="FX62" s="21">
        <v>0</v>
      </c>
      <c r="FY62" s="21">
        <v>0</v>
      </c>
      <c r="FZ62" s="21">
        <v>0</v>
      </c>
      <c r="GA62" s="24">
        <v>117</v>
      </c>
      <c r="GB62" s="21">
        <v>173</v>
      </c>
      <c r="GC62" s="21">
        <v>130</v>
      </c>
      <c r="GD62" s="21">
        <v>95</v>
      </c>
      <c r="GE62" s="21">
        <v>117</v>
      </c>
      <c r="GF62" s="21">
        <v>102</v>
      </c>
      <c r="GG62" s="21">
        <v>103</v>
      </c>
      <c r="GH62" s="24">
        <v>660</v>
      </c>
      <c r="GI62" s="21">
        <v>1680</v>
      </c>
      <c r="GJ62" s="21">
        <v>1790</v>
      </c>
      <c r="GK62" s="21">
        <v>1170</v>
      </c>
      <c r="GL62" s="21">
        <v>2320</v>
      </c>
      <c r="GM62" s="21">
        <v>1190</v>
      </c>
      <c r="GN62" s="21">
        <v>1340</v>
      </c>
      <c r="GO62" s="6"/>
      <c r="GP62" s="24">
        <v>20</v>
      </c>
      <c r="GQ62" s="21">
        <v>90</v>
      </c>
      <c r="GR62" s="24">
        <v>18</v>
      </c>
      <c r="GS62" s="21">
        <v>90</v>
      </c>
      <c r="GT62" s="24">
        <v>18</v>
      </c>
      <c r="GU62" s="21">
        <v>90</v>
      </c>
      <c r="GV62" s="24">
        <v>17</v>
      </c>
      <c r="GW62" s="21">
        <v>90</v>
      </c>
      <c r="GX62" s="24">
        <v>15</v>
      </c>
      <c r="GY62" s="21">
        <v>80</v>
      </c>
      <c r="GZ62" s="24">
        <v>15</v>
      </c>
      <c r="HA62" s="21">
        <v>80</v>
      </c>
      <c r="HB62" s="24">
        <v>15</v>
      </c>
      <c r="HC62" s="21">
        <v>80</v>
      </c>
      <c r="HD62" s="6"/>
      <c r="HE62" s="21">
        <v>85</v>
      </c>
      <c r="HF62" s="21">
        <v>64</v>
      </c>
      <c r="HG62" s="21">
        <v>40</v>
      </c>
      <c r="HH62" s="21">
        <v>36</v>
      </c>
      <c r="HI62" s="21">
        <v>1</v>
      </c>
      <c r="HJ62" s="21">
        <v>53.3</v>
      </c>
      <c r="HK62" s="21">
        <v>0.8</v>
      </c>
      <c r="HL62" s="21">
        <v>0</v>
      </c>
      <c r="HM62" s="21">
        <v>12.9</v>
      </c>
      <c r="HN62" s="21">
        <v>13.2</v>
      </c>
      <c r="HO62" s="21">
        <v>4.67</v>
      </c>
      <c r="HP62" s="21">
        <v>132.4</v>
      </c>
      <c r="HQ62" s="21">
        <v>18.5</v>
      </c>
      <c r="HR62" s="21">
        <v>24.8</v>
      </c>
      <c r="HS62" s="21">
        <v>3</v>
      </c>
      <c r="HT62" s="6"/>
      <c r="HU62" s="99">
        <f t="shared" si="10"/>
        <v>2</v>
      </c>
    </row>
    <row r="63" spans="1:249" ht="15.75" customHeight="1" x14ac:dyDescent="0.3">
      <c r="A63" s="51">
        <v>53</v>
      </c>
      <c r="B63" s="21" t="s">
        <v>239</v>
      </c>
      <c r="C63" s="21">
        <v>1</v>
      </c>
      <c r="D63" s="22">
        <v>41272</v>
      </c>
      <c r="E63" s="22">
        <v>41272</v>
      </c>
      <c r="F63" s="21">
        <f t="shared" si="186"/>
        <v>0</v>
      </c>
      <c r="G63" s="21" t="s">
        <v>240</v>
      </c>
      <c r="H63" s="21" t="s">
        <v>432</v>
      </c>
      <c r="I63" s="23">
        <v>16565</v>
      </c>
      <c r="J63" s="21">
        <v>67</v>
      </c>
      <c r="K63" s="21"/>
      <c r="L63" s="21">
        <v>80</v>
      </c>
      <c r="M63" s="21" t="s">
        <v>708</v>
      </c>
      <c r="N63" s="21">
        <v>48</v>
      </c>
      <c r="O63" s="21">
        <v>41.5</v>
      </c>
      <c r="P63" s="21">
        <v>5</v>
      </c>
      <c r="Q63" s="21" t="s">
        <v>709</v>
      </c>
      <c r="R63" s="21">
        <v>1</v>
      </c>
      <c r="S63" s="21">
        <v>8</v>
      </c>
      <c r="T63" s="21" t="s">
        <v>272</v>
      </c>
      <c r="U63" s="21">
        <v>1</v>
      </c>
      <c r="V63" s="21">
        <v>0</v>
      </c>
      <c r="W63" s="21">
        <v>0</v>
      </c>
      <c r="X63" s="21">
        <v>0</v>
      </c>
      <c r="Y63" s="6"/>
      <c r="Z63" s="24" t="s">
        <v>244</v>
      </c>
      <c r="AA63" s="21" t="s">
        <v>710</v>
      </c>
      <c r="AB63" s="25"/>
      <c r="AC63" s="25"/>
      <c r="AD63" s="21" t="s">
        <v>249</v>
      </c>
      <c r="AE63" s="21"/>
      <c r="AF63" s="21" t="s">
        <v>249</v>
      </c>
      <c r="AG63" s="21"/>
      <c r="AH63" s="21" t="s">
        <v>249</v>
      </c>
      <c r="AI63" s="21" t="s">
        <v>249</v>
      </c>
      <c r="AJ63" s="21" t="s">
        <v>246</v>
      </c>
      <c r="AK63" s="21" t="s">
        <v>246</v>
      </c>
      <c r="AL63" s="21">
        <v>1.95</v>
      </c>
      <c r="AM63" s="6"/>
      <c r="AN63" s="26" t="s">
        <v>350</v>
      </c>
      <c r="AO63" s="26"/>
      <c r="AP63" s="26"/>
      <c r="AQ63" s="26" t="s">
        <v>1902</v>
      </c>
      <c r="AR63" s="3"/>
      <c r="AS63" s="27">
        <v>1.44</v>
      </c>
      <c r="AT63" s="21">
        <v>0.94</v>
      </c>
      <c r="AU63" s="21">
        <v>0.56999999999999995</v>
      </c>
      <c r="AV63" s="21">
        <v>0.45</v>
      </c>
      <c r="AW63" s="21">
        <v>0.27</v>
      </c>
      <c r="AX63" s="21">
        <v>0.21</v>
      </c>
      <c r="AY63" s="21">
        <v>0.15</v>
      </c>
      <c r="AZ63" s="21"/>
      <c r="BA63" s="21"/>
      <c r="BB63" s="28">
        <f t="shared" ref="BB63:BD63" si="199">((AT63/AS63)*100)-100</f>
        <v>-34.722222222222214</v>
      </c>
      <c r="BC63" s="28">
        <f t="shared" si="199"/>
        <v>-39.361702127659584</v>
      </c>
      <c r="BD63" s="28">
        <f t="shared" si="199"/>
        <v>-21.052631578947356</v>
      </c>
      <c r="BE63" s="28">
        <f t="shared" si="188"/>
        <v>-60.416666666666671</v>
      </c>
      <c r="BF63" s="28">
        <f t="shared" si="189"/>
        <v>-68.75</v>
      </c>
      <c r="BG63" s="28">
        <f t="shared" si="190"/>
        <v>-52.127659574468083</v>
      </c>
      <c r="BH63" s="3">
        <f t="shared" ref="BH63:BJ63" si="200">AT63-AS63</f>
        <v>-0.5</v>
      </c>
      <c r="BI63" s="3">
        <f t="shared" si="200"/>
        <v>-0.37</v>
      </c>
      <c r="BJ63" s="3">
        <f t="shared" si="200"/>
        <v>-0.11999999999999994</v>
      </c>
      <c r="BK63" s="3">
        <f t="shared" si="192"/>
        <v>-0.87</v>
      </c>
      <c r="BL63" s="3">
        <f t="shared" si="193"/>
        <v>-0.99</v>
      </c>
      <c r="BM63" s="3">
        <f t="shared" si="194"/>
        <v>-0.48999999999999994</v>
      </c>
      <c r="BN63" s="24">
        <v>98.2</v>
      </c>
      <c r="BO63" s="21">
        <v>58.3</v>
      </c>
      <c r="BP63" s="21">
        <v>30</v>
      </c>
      <c r="BQ63" s="21">
        <v>16.5</v>
      </c>
      <c r="BR63" s="21">
        <v>18</v>
      </c>
      <c r="BS63" s="21"/>
      <c r="BT63" s="21"/>
      <c r="BU63" s="24">
        <v>36</v>
      </c>
      <c r="BV63" s="21">
        <v>36.5</v>
      </c>
      <c r="BW63" s="21">
        <v>37</v>
      </c>
      <c r="BX63" s="21">
        <v>36</v>
      </c>
      <c r="BY63" s="21">
        <v>36.4</v>
      </c>
      <c r="BZ63" s="21">
        <v>36.6</v>
      </c>
      <c r="CA63" s="21">
        <v>36</v>
      </c>
      <c r="CB63" s="21"/>
      <c r="CC63" s="21"/>
      <c r="CD63" s="6"/>
      <c r="CE63" s="24" t="s">
        <v>711</v>
      </c>
      <c r="CF63" s="21"/>
      <c r="CG63" s="21"/>
      <c r="CH63" s="21"/>
      <c r="CI63" s="21"/>
      <c r="CJ63" s="21"/>
      <c r="CK63" s="21"/>
      <c r="CL63" s="24" t="s">
        <v>712</v>
      </c>
      <c r="CM63" s="21"/>
      <c r="CN63" s="21"/>
      <c r="CO63" s="21"/>
      <c r="CP63" s="21"/>
      <c r="CQ63" s="21"/>
      <c r="CR63" s="21"/>
      <c r="CS63" s="24">
        <v>2</v>
      </c>
      <c r="CT63" s="21"/>
      <c r="CU63" s="21"/>
      <c r="CV63" s="21"/>
      <c r="CW63" s="21"/>
      <c r="CX63" s="21"/>
      <c r="CY63" s="21"/>
      <c r="CZ63" s="24" t="s">
        <v>713</v>
      </c>
      <c r="DA63" s="21"/>
      <c r="DB63" s="21"/>
      <c r="DC63" s="21"/>
      <c r="DD63" s="21"/>
      <c r="DE63" s="21"/>
      <c r="DF63" s="21"/>
      <c r="DG63" s="24" t="s">
        <v>713</v>
      </c>
      <c r="DH63" s="21" t="s">
        <v>714</v>
      </c>
      <c r="DI63" s="21" t="s">
        <v>714</v>
      </c>
      <c r="DJ63" s="21" t="s">
        <v>715</v>
      </c>
      <c r="DK63" s="21" t="s">
        <v>715</v>
      </c>
      <c r="DL63" s="21"/>
      <c r="DM63" s="21"/>
      <c r="DN63" s="26">
        <v>8</v>
      </c>
      <c r="DO63" s="6"/>
      <c r="DP63" s="24">
        <v>225.1</v>
      </c>
      <c r="DQ63" s="21">
        <v>208.7</v>
      </c>
      <c r="DR63" s="21">
        <v>76</v>
      </c>
      <c r="DS63" s="21">
        <v>171.3</v>
      </c>
      <c r="DT63" s="21">
        <v>34.1</v>
      </c>
      <c r="DU63" s="21"/>
      <c r="DV63" s="21"/>
      <c r="DW63" s="24">
        <v>0.4</v>
      </c>
      <c r="DX63" s="21">
        <v>0.4</v>
      </c>
      <c r="DY63" s="21">
        <v>0.4</v>
      </c>
      <c r="DZ63" s="21">
        <v>0.4</v>
      </c>
      <c r="EA63" s="21">
        <v>0.4</v>
      </c>
      <c r="EB63" s="21"/>
      <c r="EC63" s="21"/>
      <c r="ED63" s="29">
        <f t="shared" ref="ED63:EH63" si="201">DP63/DW63</f>
        <v>562.75</v>
      </c>
      <c r="EE63" s="79">
        <f t="shared" si="201"/>
        <v>521.74999999999989</v>
      </c>
      <c r="EF63" s="79">
        <f t="shared" si="201"/>
        <v>190</v>
      </c>
      <c r="EG63" s="79">
        <f t="shared" si="201"/>
        <v>428.25</v>
      </c>
      <c r="EH63" s="79">
        <f t="shared" si="201"/>
        <v>85.25</v>
      </c>
      <c r="EI63" s="79"/>
      <c r="EJ63" s="79"/>
      <c r="EK63" s="24">
        <v>0</v>
      </c>
      <c r="EL63" s="21">
        <v>0</v>
      </c>
      <c r="EM63" s="21">
        <v>0</v>
      </c>
      <c r="EN63" s="21">
        <v>0</v>
      </c>
      <c r="EO63" s="21">
        <v>0</v>
      </c>
      <c r="EP63" s="21"/>
      <c r="EQ63" s="21"/>
      <c r="ER63" s="24">
        <v>155</v>
      </c>
      <c r="ES63" s="21">
        <v>131</v>
      </c>
      <c r="ET63" s="21">
        <v>153</v>
      </c>
      <c r="EU63" s="21">
        <v>198</v>
      </c>
      <c r="EV63" s="21">
        <v>228</v>
      </c>
      <c r="EW63" s="21"/>
      <c r="EX63" s="21"/>
      <c r="EY63" s="24">
        <v>4.8</v>
      </c>
      <c r="EZ63" s="21">
        <v>3.4</v>
      </c>
      <c r="FA63" s="21">
        <v>5</v>
      </c>
      <c r="FB63" s="21">
        <v>6.8</v>
      </c>
      <c r="FC63" s="21">
        <v>5.2</v>
      </c>
      <c r="FD63" s="21"/>
      <c r="FE63" s="21"/>
      <c r="FF63" s="24">
        <v>15</v>
      </c>
      <c r="FG63" s="21">
        <v>15</v>
      </c>
      <c r="FH63" s="21">
        <v>15</v>
      </c>
      <c r="FI63" s="21">
        <v>15</v>
      </c>
      <c r="FJ63" s="21">
        <v>15</v>
      </c>
      <c r="FK63" s="21"/>
      <c r="FL63" s="21"/>
      <c r="FM63" s="24">
        <v>81</v>
      </c>
      <c r="FN63" s="21">
        <v>84</v>
      </c>
      <c r="FO63" s="21">
        <v>84</v>
      </c>
      <c r="FP63" s="21">
        <v>80</v>
      </c>
      <c r="FQ63" s="21">
        <v>103</v>
      </c>
      <c r="FR63" s="21"/>
      <c r="FS63" s="21"/>
      <c r="FT63" s="24" t="s">
        <v>345</v>
      </c>
      <c r="FU63" s="21">
        <v>0</v>
      </c>
      <c r="FV63" s="21">
        <v>0</v>
      </c>
      <c r="FW63" s="21">
        <v>0</v>
      </c>
      <c r="FX63" s="21">
        <v>0</v>
      </c>
      <c r="FY63" s="21"/>
      <c r="FZ63" s="21"/>
      <c r="GA63" s="24">
        <v>467</v>
      </c>
      <c r="GB63" s="21">
        <v>353</v>
      </c>
      <c r="GC63" s="21">
        <v>206</v>
      </c>
      <c r="GD63" s="21">
        <v>139</v>
      </c>
      <c r="GE63" s="21">
        <v>121</v>
      </c>
      <c r="GF63" s="21"/>
      <c r="GG63" s="21"/>
      <c r="GH63" s="24">
        <v>4000</v>
      </c>
      <c r="GI63" s="21">
        <v>4620</v>
      </c>
      <c r="GJ63" s="21">
        <v>4100</v>
      </c>
      <c r="GK63" s="21">
        <v>3530</v>
      </c>
      <c r="GL63" s="21">
        <v>650</v>
      </c>
      <c r="GM63" s="21"/>
      <c r="GN63" s="21"/>
      <c r="GO63" s="6"/>
      <c r="GP63" s="24">
        <v>9</v>
      </c>
      <c r="GQ63" s="21">
        <v>18</v>
      </c>
      <c r="GR63" s="24">
        <v>7</v>
      </c>
      <c r="GS63" s="21">
        <v>18</v>
      </c>
      <c r="GT63" s="24">
        <v>8</v>
      </c>
      <c r="GU63" s="21">
        <v>18</v>
      </c>
      <c r="GV63" s="24">
        <v>7</v>
      </c>
      <c r="GW63" s="21">
        <v>18</v>
      </c>
      <c r="GX63" s="24">
        <v>8</v>
      </c>
      <c r="GY63" s="21">
        <v>18</v>
      </c>
      <c r="GZ63" s="24"/>
      <c r="HA63" s="21"/>
      <c r="HB63" s="24"/>
      <c r="HC63" s="21"/>
      <c r="HD63" s="6"/>
      <c r="HE63" s="21">
        <v>67</v>
      </c>
      <c r="HF63" s="21">
        <v>118</v>
      </c>
      <c r="HG63" s="21">
        <v>75</v>
      </c>
      <c r="HH63" s="21">
        <v>34.6</v>
      </c>
      <c r="HI63" s="21">
        <v>2</v>
      </c>
      <c r="HJ63" s="21"/>
      <c r="HK63" s="21"/>
      <c r="HL63" s="21">
        <v>130</v>
      </c>
      <c r="HM63" s="21">
        <v>34.6</v>
      </c>
      <c r="HN63" s="21">
        <v>9</v>
      </c>
      <c r="HO63" s="21">
        <v>2.85</v>
      </c>
      <c r="HP63" s="21">
        <v>128.1</v>
      </c>
      <c r="HQ63" s="21">
        <v>10.9</v>
      </c>
      <c r="HR63" s="21">
        <v>15.6</v>
      </c>
      <c r="HS63" s="21">
        <v>15</v>
      </c>
      <c r="HT63" s="6"/>
      <c r="HU63" s="99">
        <f t="shared" si="10"/>
        <v>2</v>
      </c>
    </row>
    <row r="64" spans="1:249" ht="15.75" customHeight="1" x14ac:dyDescent="0.3">
      <c r="A64" s="51">
        <v>54</v>
      </c>
      <c r="B64" s="21" t="s">
        <v>635</v>
      </c>
      <c r="C64" s="21">
        <v>1</v>
      </c>
      <c r="D64" s="22">
        <v>41289</v>
      </c>
      <c r="E64" s="22">
        <v>41290</v>
      </c>
      <c r="F64" s="21">
        <f t="shared" si="186"/>
        <v>1</v>
      </c>
      <c r="G64" s="21"/>
      <c r="H64" s="21" t="s">
        <v>716</v>
      </c>
      <c r="I64" s="23">
        <v>12565</v>
      </c>
      <c r="J64" s="21">
        <v>78</v>
      </c>
      <c r="K64" s="21">
        <v>168</v>
      </c>
      <c r="L64" s="21">
        <v>70</v>
      </c>
      <c r="M64" s="21" t="s">
        <v>708</v>
      </c>
      <c r="N64" s="21">
        <v>46</v>
      </c>
      <c r="O64" s="21">
        <v>37</v>
      </c>
      <c r="P64" s="21">
        <v>2</v>
      </c>
      <c r="Q64" s="21" t="s">
        <v>638</v>
      </c>
      <c r="R64" s="21">
        <v>1</v>
      </c>
      <c r="S64" s="21">
        <v>7</v>
      </c>
      <c r="T64" s="21" t="s">
        <v>272</v>
      </c>
      <c r="U64" s="21">
        <v>1</v>
      </c>
      <c r="V64" s="21">
        <v>0</v>
      </c>
      <c r="W64" s="21">
        <v>0</v>
      </c>
      <c r="X64" s="21">
        <v>0</v>
      </c>
      <c r="Y64" s="6"/>
      <c r="Z64" s="24" t="s">
        <v>244</v>
      </c>
      <c r="AA64" s="21" t="s">
        <v>710</v>
      </c>
      <c r="AB64" s="25"/>
      <c r="AC64" s="25"/>
      <c r="AD64" s="21" t="s">
        <v>249</v>
      </c>
      <c r="AE64" s="21"/>
      <c r="AF64" s="21" t="s">
        <v>246</v>
      </c>
      <c r="AG64" s="21" t="s">
        <v>248</v>
      </c>
      <c r="AH64" s="21" t="s">
        <v>249</v>
      </c>
      <c r="AI64" s="21" t="s">
        <v>249</v>
      </c>
      <c r="AJ64" s="21" t="s">
        <v>249</v>
      </c>
      <c r="AK64" s="21" t="s">
        <v>246</v>
      </c>
      <c r="AL64" s="21">
        <v>7.74</v>
      </c>
      <c r="AM64" s="6"/>
      <c r="AN64" s="26" t="s">
        <v>250</v>
      </c>
      <c r="AO64" s="26" t="s">
        <v>274</v>
      </c>
      <c r="AP64" s="26"/>
      <c r="AQ64" s="26" t="s">
        <v>1906</v>
      </c>
      <c r="AR64" s="26" t="s">
        <v>299</v>
      </c>
      <c r="AS64" s="27">
        <v>7.74</v>
      </c>
      <c r="AT64" s="21">
        <v>10.47</v>
      </c>
      <c r="AU64" s="21">
        <v>27.12</v>
      </c>
      <c r="AV64" s="21">
        <v>11.93</v>
      </c>
      <c r="AW64" s="21"/>
      <c r="AX64" s="21"/>
      <c r="AY64" s="21"/>
      <c r="AZ64" s="21"/>
      <c r="BA64" s="21"/>
      <c r="BB64" s="28">
        <f t="shared" ref="BB64:BD64" si="202">((AT64/AS64)*100)-100</f>
        <v>35.271317829457359</v>
      </c>
      <c r="BC64" s="28">
        <f t="shared" si="202"/>
        <v>159.02578796561608</v>
      </c>
      <c r="BD64" s="28">
        <f t="shared" si="202"/>
        <v>-56.010324483775811</v>
      </c>
      <c r="BE64" s="28">
        <f t="shared" si="188"/>
        <v>250.38759689922483</v>
      </c>
      <c r="BF64" s="28">
        <f t="shared" si="189"/>
        <v>54.134366925064597</v>
      </c>
      <c r="BG64" s="28">
        <f t="shared" si="190"/>
        <v>13.944603629417358</v>
      </c>
      <c r="BH64" s="3">
        <f t="shared" ref="BH64:BJ64" si="203">AT64-AS64</f>
        <v>2.7300000000000004</v>
      </c>
      <c r="BI64" s="3">
        <f t="shared" si="203"/>
        <v>16.649999999999999</v>
      </c>
      <c r="BJ64" s="3">
        <f t="shared" si="203"/>
        <v>-15.190000000000001</v>
      </c>
      <c r="BK64" s="3">
        <f t="shared" si="192"/>
        <v>19.380000000000003</v>
      </c>
      <c r="BL64" s="3">
        <f t="shared" si="193"/>
        <v>4.1899999999999995</v>
      </c>
      <c r="BM64" s="3">
        <f t="shared" si="194"/>
        <v>1.4599999999999991</v>
      </c>
      <c r="BN64" s="24"/>
      <c r="BO64" s="21"/>
      <c r="BP64" s="21"/>
      <c r="BQ64" s="21"/>
      <c r="BR64" s="21"/>
      <c r="BS64" s="21"/>
      <c r="BT64" s="21"/>
      <c r="BU64" s="24">
        <v>36</v>
      </c>
      <c r="BV64" s="21">
        <v>36</v>
      </c>
      <c r="BW64" s="21">
        <v>36.5</v>
      </c>
      <c r="BX64" s="21">
        <v>36.5</v>
      </c>
      <c r="BY64" s="21"/>
      <c r="BZ64" s="21"/>
      <c r="CA64" s="21"/>
      <c r="CB64" s="21"/>
      <c r="CC64" s="21"/>
      <c r="CD64" s="6"/>
      <c r="CE64" s="24" t="s">
        <v>717</v>
      </c>
      <c r="CF64" s="21"/>
      <c r="CG64" s="21"/>
      <c r="CH64" s="21"/>
      <c r="CI64" s="21"/>
      <c r="CJ64" s="21"/>
      <c r="CK64" s="21"/>
      <c r="CL64" s="24" t="s">
        <v>718</v>
      </c>
      <c r="CM64" s="21"/>
      <c r="CN64" s="21"/>
      <c r="CO64" s="21"/>
      <c r="CP64" s="21"/>
      <c r="CQ64" s="21"/>
      <c r="CR64" s="21"/>
      <c r="CS64" s="24">
        <v>2</v>
      </c>
      <c r="CT64" s="21"/>
      <c r="CU64" s="21"/>
      <c r="CV64" s="21"/>
      <c r="CW64" s="21"/>
      <c r="CX64" s="21"/>
      <c r="CY64" s="21"/>
      <c r="CZ64" s="24" t="s">
        <v>409</v>
      </c>
      <c r="DA64" s="21"/>
      <c r="DB64" s="21"/>
      <c r="DC64" s="21"/>
      <c r="DD64" s="21"/>
      <c r="DE64" s="21"/>
      <c r="DF64" s="21"/>
      <c r="DG64" s="24" t="s">
        <v>255</v>
      </c>
      <c r="DH64" s="21" t="s">
        <v>255</v>
      </c>
      <c r="DI64" s="21"/>
      <c r="DJ64" s="21"/>
      <c r="DK64" s="21"/>
      <c r="DL64" s="21"/>
      <c r="DM64" s="21"/>
      <c r="DN64" s="26">
        <v>8</v>
      </c>
      <c r="DO64" s="6"/>
      <c r="DP64" s="24">
        <v>144</v>
      </c>
      <c r="DQ64" s="21">
        <v>88.3</v>
      </c>
      <c r="DR64" s="21"/>
      <c r="DS64" s="21"/>
      <c r="DT64" s="21"/>
      <c r="DU64" s="21"/>
      <c r="DV64" s="21"/>
      <c r="DW64" s="24">
        <v>0.3</v>
      </c>
      <c r="DX64" s="21">
        <v>0.3</v>
      </c>
      <c r="DY64" s="21"/>
      <c r="DZ64" s="21"/>
      <c r="EA64" s="21"/>
      <c r="EB64" s="21"/>
      <c r="EC64" s="21"/>
      <c r="ED64" s="29">
        <f t="shared" ref="ED64:EE64" si="204">DP64/DW64</f>
        <v>480</v>
      </c>
      <c r="EE64" s="79">
        <f t="shared" si="204"/>
        <v>294.33333333333331</v>
      </c>
      <c r="EF64" s="79"/>
      <c r="EG64" s="79"/>
      <c r="EH64" s="79"/>
      <c r="EI64" s="79"/>
      <c r="EJ64" s="79"/>
      <c r="EK64" s="24">
        <v>0</v>
      </c>
      <c r="EL64" s="21">
        <v>0</v>
      </c>
      <c r="EM64" s="21"/>
      <c r="EN64" s="21"/>
      <c r="EO64" s="21"/>
      <c r="EP64" s="21"/>
      <c r="EQ64" s="21"/>
      <c r="ER64" s="24">
        <v>321</v>
      </c>
      <c r="ES64" s="21">
        <v>291</v>
      </c>
      <c r="ET64" s="21"/>
      <c r="EU64" s="21"/>
      <c r="EV64" s="21"/>
      <c r="EW64" s="21"/>
      <c r="EX64" s="21"/>
      <c r="EY64" s="24">
        <v>5.9</v>
      </c>
      <c r="EZ64" s="21">
        <v>7</v>
      </c>
      <c r="FA64" s="21"/>
      <c r="FB64" s="21"/>
      <c r="FC64" s="21"/>
      <c r="FD64" s="21"/>
      <c r="FE64" s="21"/>
      <c r="FF64" s="24">
        <v>15</v>
      </c>
      <c r="FG64" s="21">
        <v>15</v>
      </c>
      <c r="FH64" s="21"/>
      <c r="FI64" s="21"/>
      <c r="FJ64" s="21"/>
      <c r="FK64" s="21"/>
      <c r="FL64" s="21"/>
      <c r="FM64" s="24">
        <v>73</v>
      </c>
      <c r="FN64" s="21">
        <v>73</v>
      </c>
      <c r="FO64" s="21"/>
      <c r="FP64" s="21"/>
      <c r="FQ64" s="21"/>
      <c r="FR64" s="21"/>
      <c r="FS64" s="21"/>
      <c r="FT64" s="24">
        <v>0</v>
      </c>
      <c r="FU64" s="21">
        <v>0</v>
      </c>
      <c r="FV64" s="21"/>
      <c r="FW64" s="21"/>
      <c r="FX64" s="21"/>
      <c r="FY64" s="21"/>
      <c r="FZ64" s="21"/>
      <c r="GA64" s="24">
        <v>213</v>
      </c>
      <c r="GB64" s="21">
        <v>77</v>
      </c>
      <c r="GC64" s="21"/>
      <c r="GD64" s="21"/>
      <c r="GE64" s="21"/>
      <c r="GF64" s="21"/>
      <c r="GG64" s="21"/>
      <c r="GH64" s="24">
        <v>2670</v>
      </c>
      <c r="GI64" s="21">
        <v>1030</v>
      </c>
      <c r="GJ64" s="21"/>
      <c r="GK64" s="21"/>
      <c r="GL64" s="21"/>
      <c r="GM64" s="21"/>
      <c r="GN64" s="21"/>
      <c r="GO64" s="6"/>
      <c r="GP64" s="24">
        <v>6</v>
      </c>
      <c r="GQ64" s="21">
        <v>10</v>
      </c>
      <c r="GR64" s="24">
        <v>9</v>
      </c>
      <c r="GS64" s="21">
        <v>18</v>
      </c>
      <c r="GT64" s="24"/>
      <c r="GU64" s="21"/>
      <c r="GV64" s="24"/>
      <c r="GW64" s="21"/>
      <c r="GX64" s="24"/>
      <c r="GY64" s="21"/>
      <c r="GZ64" s="24"/>
      <c r="HA64" s="21"/>
      <c r="HB64" s="24"/>
      <c r="HC64" s="21"/>
      <c r="HD64" s="6"/>
      <c r="HE64" s="21">
        <v>78</v>
      </c>
      <c r="HF64" s="21">
        <v>113</v>
      </c>
      <c r="HG64" s="21">
        <v>127</v>
      </c>
      <c r="HH64" s="21">
        <v>36</v>
      </c>
      <c r="HI64" s="21">
        <v>2</v>
      </c>
      <c r="HJ64" s="21">
        <v>102.3</v>
      </c>
      <c r="HK64" s="21">
        <v>0.3</v>
      </c>
      <c r="HL64" s="21">
        <v>50</v>
      </c>
      <c r="HM64" s="21">
        <v>50.7</v>
      </c>
      <c r="HN64" s="21">
        <v>6.21</v>
      </c>
      <c r="HO64" s="21">
        <v>5.42</v>
      </c>
      <c r="HP64" s="21">
        <v>132.4</v>
      </c>
      <c r="HQ64" s="21">
        <v>11.8</v>
      </c>
      <c r="HR64" s="21">
        <v>11.7</v>
      </c>
      <c r="HS64" s="21">
        <v>15</v>
      </c>
      <c r="HT64" s="6"/>
      <c r="HU64" s="99">
        <f t="shared" si="10"/>
        <v>-3</v>
      </c>
    </row>
    <row r="65" spans="1:249" ht="15.75" customHeight="1" x14ac:dyDescent="0.3">
      <c r="A65" s="51">
        <v>55</v>
      </c>
      <c r="B65" s="21" t="s">
        <v>626</v>
      </c>
      <c r="C65" s="21">
        <v>1</v>
      </c>
      <c r="D65" s="22">
        <v>41283</v>
      </c>
      <c r="E65" s="22">
        <v>41284</v>
      </c>
      <c r="F65" s="21">
        <f t="shared" si="186"/>
        <v>1</v>
      </c>
      <c r="G65" s="21"/>
      <c r="H65" s="21" t="s">
        <v>324</v>
      </c>
      <c r="I65" s="23">
        <v>30729</v>
      </c>
      <c r="J65" s="21">
        <v>28</v>
      </c>
      <c r="K65" s="21">
        <v>170</v>
      </c>
      <c r="L65" s="21">
        <v>90</v>
      </c>
      <c r="M65" s="21" t="s">
        <v>719</v>
      </c>
      <c r="N65" s="21">
        <v>65</v>
      </c>
      <c r="O65" s="21">
        <v>76</v>
      </c>
      <c r="P65" s="21">
        <v>7</v>
      </c>
      <c r="Q65" s="21" t="s">
        <v>720</v>
      </c>
      <c r="R65" s="21">
        <v>1</v>
      </c>
      <c r="S65" s="21">
        <v>7</v>
      </c>
      <c r="T65" s="21" t="s">
        <v>720</v>
      </c>
      <c r="U65" s="21">
        <v>1</v>
      </c>
      <c r="V65" s="21">
        <v>7</v>
      </c>
      <c r="W65" s="21">
        <v>4</v>
      </c>
      <c r="X65" s="21">
        <v>0</v>
      </c>
      <c r="Y65" s="6"/>
      <c r="Z65" s="24" t="s">
        <v>244</v>
      </c>
      <c r="AA65" s="21" t="s">
        <v>721</v>
      </c>
      <c r="AB65" s="25"/>
      <c r="AC65" s="25"/>
      <c r="AD65" s="21" t="s">
        <v>246</v>
      </c>
      <c r="AE65" s="21" t="s">
        <v>247</v>
      </c>
      <c r="AF65" s="21" t="s">
        <v>246</v>
      </c>
      <c r="AG65" s="21" t="s">
        <v>248</v>
      </c>
      <c r="AH65" s="21" t="s">
        <v>246</v>
      </c>
      <c r="AI65" s="21" t="s">
        <v>246</v>
      </c>
      <c r="AJ65" s="21" t="s">
        <v>246</v>
      </c>
      <c r="AK65" s="21" t="s">
        <v>246</v>
      </c>
      <c r="AL65" s="21">
        <v>1.96</v>
      </c>
      <c r="AM65" s="6"/>
      <c r="AN65" s="26" t="s">
        <v>250</v>
      </c>
      <c r="AO65" s="26" t="s">
        <v>274</v>
      </c>
      <c r="AP65" s="26"/>
      <c r="AQ65" s="26" t="s">
        <v>1904</v>
      </c>
      <c r="AR65" s="26" t="s">
        <v>1917</v>
      </c>
      <c r="AS65" s="27">
        <v>1.96</v>
      </c>
      <c r="AT65" s="21">
        <v>3.77</v>
      </c>
      <c r="AU65" s="21">
        <v>9.01</v>
      </c>
      <c r="AV65" s="21">
        <v>4.55</v>
      </c>
      <c r="AW65" s="21">
        <v>3</v>
      </c>
      <c r="AX65" s="21">
        <v>1.63</v>
      </c>
      <c r="AY65" s="21">
        <v>0.85</v>
      </c>
      <c r="AZ65" s="21">
        <v>0.45</v>
      </c>
      <c r="BA65" s="21"/>
      <c r="BB65" s="28">
        <f t="shared" ref="BB65:BD65" si="205">((AT65/AS65)*100)-100</f>
        <v>92.34693877551021</v>
      </c>
      <c r="BC65" s="28">
        <f t="shared" si="205"/>
        <v>138.9920424403183</v>
      </c>
      <c r="BD65" s="28">
        <f t="shared" si="205"/>
        <v>-49.500554938956718</v>
      </c>
      <c r="BE65" s="28">
        <f t="shared" si="188"/>
        <v>359.69387755102042</v>
      </c>
      <c r="BF65" s="28">
        <f t="shared" si="189"/>
        <v>132.14285714285711</v>
      </c>
      <c r="BG65" s="28">
        <f t="shared" si="190"/>
        <v>20.689655172413794</v>
      </c>
      <c r="BH65" s="3">
        <f t="shared" ref="BH65:BJ65" si="206">AT65-AS65</f>
        <v>1.81</v>
      </c>
      <c r="BI65" s="3">
        <f t="shared" si="206"/>
        <v>5.24</v>
      </c>
      <c r="BJ65" s="3">
        <f t="shared" si="206"/>
        <v>-4.46</v>
      </c>
      <c r="BK65" s="3">
        <f t="shared" si="192"/>
        <v>7.05</v>
      </c>
      <c r="BL65" s="3">
        <f t="shared" si="193"/>
        <v>2.59</v>
      </c>
      <c r="BM65" s="3">
        <f t="shared" si="194"/>
        <v>0.7799999999999998</v>
      </c>
      <c r="BN65" s="24"/>
      <c r="BO65" s="21">
        <v>274</v>
      </c>
      <c r="BP65" s="21"/>
      <c r="BQ65" s="21">
        <v>192.4</v>
      </c>
      <c r="BR65" s="21"/>
      <c r="BS65" s="21"/>
      <c r="BT65" s="21"/>
      <c r="BU65" s="24">
        <v>37.6</v>
      </c>
      <c r="BV65" s="21">
        <v>38.5</v>
      </c>
      <c r="BW65" s="21">
        <v>38.5</v>
      </c>
      <c r="BX65" s="21">
        <v>37</v>
      </c>
      <c r="BY65" s="21">
        <v>37</v>
      </c>
      <c r="BZ65" s="21">
        <v>37.5</v>
      </c>
      <c r="CA65" s="21">
        <v>37.9</v>
      </c>
      <c r="CB65" s="21">
        <v>37</v>
      </c>
      <c r="CC65" s="21"/>
      <c r="CD65" s="6"/>
      <c r="CE65" s="24" t="s">
        <v>722</v>
      </c>
      <c r="CF65" s="21" t="s">
        <v>723</v>
      </c>
      <c r="CG65" s="21"/>
      <c r="CH65" s="21"/>
      <c r="CI65" s="21"/>
      <c r="CJ65" s="21"/>
      <c r="CK65" s="21"/>
      <c r="CL65" s="24" t="s">
        <v>724</v>
      </c>
      <c r="CM65" s="21" t="s">
        <v>607</v>
      </c>
      <c r="CN65" s="21"/>
      <c r="CO65" s="21"/>
      <c r="CP65" s="21"/>
      <c r="CQ65" s="21"/>
      <c r="CR65" s="21"/>
      <c r="CS65" s="24">
        <v>3</v>
      </c>
      <c r="CT65" s="21">
        <v>1</v>
      </c>
      <c r="CU65" s="21"/>
      <c r="CV65" s="21"/>
      <c r="CW65" s="21"/>
      <c r="CX65" s="21"/>
      <c r="CY65" s="21"/>
      <c r="CZ65" s="24" t="s">
        <v>725</v>
      </c>
      <c r="DA65" s="21"/>
      <c r="DB65" s="21"/>
      <c r="DC65" s="21"/>
      <c r="DD65" s="21"/>
      <c r="DE65" s="21"/>
      <c r="DF65" s="21"/>
      <c r="DG65" s="24" t="s">
        <v>726</v>
      </c>
      <c r="DH65" s="21" t="s">
        <v>727</v>
      </c>
      <c r="DI65" s="21" t="s">
        <v>727</v>
      </c>
      <c r="DJ65" s="21" t="s">
        <v>727</v>
      </c>
      <c r="DK65" s="21" t="s">
        <v>727</v>
      </c>
      <c r="DL65" s="21" t="s">
        <v>727</v>
      </c>
      <c r="DM65" s="21"/>
      <c r="DN65" s="26">
        <v>8</v>
      </c>
      <c r="DO65" s="6"/>
      <c r="DP65" s="24">
        <v>87</v>
      </c>
      <c r="DQ65" s="21">
        <v>81.3</v>
      </c>
      <c r="DR65" s="21">
        <v>98.4</v>
      </c>
      <c r="DS65" s="21">
        <v>117.8</v>
      </c>
      <c r="DT65" s="21">
        <v>142.5</v>
      </c>
      <c r="DU65" s="21">
        <v>123</v>
      </c>
      <c r="DV65" s="21"/>
      <c r="DW65" s="24">
        <v>0.5</v>
      </c>
      <c r="DX65" s="21">
        <v>0.1</v>
      </c>
      <c r="DY65" s="21">
        <v>0.5</v>
      </c>
      <c r="DZ65" s="21">
        <v>0.6</v>
      </c>
      <c r="EA65" s="21">
        <v>0.6</v>
      </c>
      <c r="EB65" s="21">
        <v>0.8</v>
      </c>
      <c r="EC65" s="21"/>
      <c r="ED65" s="29">
        <f t="shared" ref="ED65:EI65" si="207">DP65/DW65</f>
        <v>174</v>
      </c>
      <c r="EE65" s="79">
        <f t="shared" si="207"/>
        <v>812.99999999999989</v>
      </c>
      <c r="EF65" s="79">
        <f t="shared" si="207"/>
        <v>196.8</v>
      </c>
      <c r="EG65" s="79">
        <f t="shared" si="207"/>
        <v>196.33333333333334</v>
      </c>
      <c r="EH65" s="79">
        <f t="shared" si="207"/>
        <v>237.5</v>
      </c>
      <c r="EI65" s="79">
        <f t="shared" si="207"/>
        <v>153.75</v>
      </c>
      <c r="EJ65" s="79"/>
      <c r="EK65" s="24">
        <v>1</v>
      </c>
      <c r="EL65" s="21">
        <v>1</v>
      </c>
      <c r="EM65" s="21">
        <v>1</v>
      </c>
      <c r="EN65" s="21">
        <v>1</v>
      </c>
      <c r="EO65" s="21">
        <v>1</v>
      </c>
      <c r="EP65" s="21">
        <v>1</v>
      </c>
      <c r="EQ65" s="21"/>
      <c r="ER65" s="24">
        <v>189</v>
      </c>
      <c r="ES65" s="21">
        <v>158</v>
      </c>
      <c r="ET65" s="21">
        <v>198</v>
      </c>
      <c r="EU65" s="21">
        <v>172</v>
      </c>
      <c r="EV65" s="21">
        <v>214</v>
      </c>
      <c r="EW65" s="21">
        <v>237</v>
      </c>
      <c r="EX65" s="21"/>
      <c r="EY65" s="24">
        <v>26.5</v>
      </c>
      <c r="EZ65" s="21">
        <v>16.3</v>
      </c>
      <c r="FA65" s="21">
        <v>14.6</v>
      </c>
      <c r="FB65" s="21">
        <v>11.6</v>
      </c>
      <c r="FC65" s="21">
        <v>13.4</v>
      </c>
      <c r="FD65" s="21">
        <v>15.5</v>
      </c>
      <c r="FE65" s="21"/>
      <c r="FF65" s="24">
        <v>3</v>
      </c>
      <c r="FG65" s="21">
        <v>3</v>
      </c>
      <c r="FH65" s="21">
        <v>3</v>
      </c>
      <c r="FI65" s="21">
        <v>3</v>
      </c>
      <c r="FJ65" s="21">
        <v>3</v>
      </c>
      <c r="FK65" s="21">
        <v>3</v>
      </c>
      <c r="FL65" s="21"/>
      <c r="FM65" s="24">
        <v>68</v>
      </c>
      <c r="FN65" s="21">
        <v>89</v>
      </c>
      <c r="FO65" s="21">
        <v>84</v>
      </c>
      <c r="FP65" s="21">
        <v>89</v>
      </c>
      <c r="FQ65" s="21">
        <v>82</v>
      </c>
      <c r="FR65" s="21">
        <v>84</v>
      </c>
      <c r="FS65" s="21"/>
      <c r="FT65" s="24" t="s">
        <v>430</v>
      </c>
      <c r="FU65" s="21" t="s">
        <v>728</v>
      </c>
      <c r="FV65" s="21" t="s">
        <v>295</v>
      </c>
      <c r="FW65" s="21" t="s">
        <v>334</v>
      </c>
      <c r="FX65" s="21">
        <v>0</v>
      </c>
      <c r="FY65" s="21">
        <v>0</v>
      </c>
      <c r="FZ65" s="21"/>
      <c r="GA65" s="24">
        <v>128</v>
      </c>
      <c r="GB65" s="21">
        <v>151</v>
      </c>
      <c r="GC65" s="21">
        <v>145</v>
      </c>
      <c r="GD65" s="21">
        <v>112</v>
      </c>
      <c r="GE65" s="21">
        <v>105</v>
      </c>
      <c r="GF65" s="21">
        <v>87</v>
      </c>
      <c r="GG65" s="21"/>
      <c r="GH65" s="24">
        <v>2380</v>
      </c>
      <c r="GI65" s="21">
        <v>3530</v>
      </c>
      <c r="GJ65" s="21">
        <v>2480</v>
      </c>
      <c r="GK65" s="21">
        <v>2720</v>
      </c>
      <c r="GL65" s="21">
        <v>2220</v>
      </c>
      <c r="GM65" s="21">
        <v>510</v>
      </c>
      <c r="GN65" s="21"/>
      <c r="GO65" s="6"/>
      <c r="GP65" s="24">
        <v>18</v>
      </c>
      <c r="GQ65" s="21">
        <v>90</v>
      </c>
      <c r="GR65" s="24">
        <v>20</v>
      </c>
      <c r="GS65" s="21">
        <v>90</v>
      </c>
      <c r="GT65" s="24">
        <v>19</v>
      </c>
      <c r="GU65" s="21">
        <v>90</v>
      </c>
      <c r="GV65" s="24">
        <v>17</v>
      </c>
      <c r="GW65" s="21">
        <v>90</v>
      </c>
      <c r="GX65" s="24">
        <v>14</v>
      </c>
      <c r="GY65" s="21">
        <v>55</v>
      </c>
      <c r="GZ65" s="24">
        <v>14</v>
      </c>
      <c r="HA65" s="21">
        <v>55</v>
      </c>
      <c r="HB65" s="24"/>
      <c r="HC65" s="21"/>
      <c r="HD65" s="6"/>
      <c r="HE65" s="21">
        <v>28</v>
      </c>
      <c r="HF65" s="21">
        <v>80</v>
      </c>
      <c r="HG65" s="21">
        <v>93</v>
      </c>
      <c r="HH65" s="21">
        <v>38</v>
      </c>
      <c r="HI65" s="21">
        <v>1</v>
      </c>
      <c r="HJ65" s="21">
        <v>54.1</v>
      </c>
      <c r="HK65" s="21">
        <v>0.5</v>
      </c>
      <c r="HL65" s="21">
        <v>40</v>
      </c>
      <c r="HM65" s="21">
        <v>16</v>
      </c>
      <c r="HN65" s="21">
        <v>24.89</v>
      </c>
      <c r="HO65" s="21">
        <v>2.62</v>
      </c>
      <c r="HP65" s="21">
        <v>139.4</v>
      </c>
      <c r="HQ65" s="21">
        <v>22.7</v>
      </c>
      <c r="HR65" s="21">
        <v>26.5</v>
      </c>
      <c r="HS65" s="21">
        <v>3</v>
      </c>
      <c r="HT65" s="6"/>
      <c r="HU65" s="99">
        <f t="shared" si="10"/>
        <v>-2</v>
      </c>
    </row>
    <row r="66" spans="1:249" ht="15.75" customHeight="1" x14ac:dyDescent="0.3">
      <c r="A66" s="51">
        <v>56</v>
      </c>
      <c r="B66" s="21" t="s">
        <v>635</v>
      </c>
      <c r="C66" s="21">
        <v>1</v>
      </c>
      <c r="D66" s="22">
        <v>41281</v>
      </c>
      <c r="E66" s="22">
        <v>41282</v>
      </c>
      <c r="F66" s="21">
        <f t="shared" si="186"/>
        <v>1</v>
      </c>
      <c r="G66" s="21"/>
      <c r="H66" s="21"/>
      <c r="I66" s="23">
        <v>14685</v>
      </c>
      <c r="J66" s="21">
        <v>72</v>
      </c>
      <c r="K66" s="21">
        <v>175</v>
      </c>
      <c r="L66" s="21">
        <v>85</v>
      </c>
      <c r="M66" s="21" t="s">
        <v>729</v>
      </c>
      <c r="N66" s="21">
        <v>110</v>
      </c>
      <c r="O66" s="21">
        <v>99.4</v>
      </c>
      <c r="P66" s="21">
        <v>7</v>
      </c>
      <c r="Q66" s="21" t="s">
        <v>638</v>
      </c>
      <c r="R66" s="21">
        <v>1</v>
      </c>
      <c r="S66" s="21">
        <v>15</v>
      </c>
      <c r="T66" s="21" t="s">
        <v>272</v>
      </c>
      <c r="U66" s="21">
        <v>1</v>
      </c>
      <c r="V66" s="21">
        <v>1</v>
      </c>
      <c r="W66" s="21">
        <v>1</v>
      </c>
      <c r="X66" s="21">
        <v>0</v>
      </c>
      <c r="Y66" s="6"/>
      <c r="Z66" s="24" t="s">
        <v>244</v>
      </c>
      <c r="AA66" s="21" t="s">
        <v>520</v>
      </c>
      <c r="AB66" s="25"/>
      <c r="AC66" s="25"/>
      <c r="AD66" s="21" t="s">
        <v>249</v>
      </c>
      <c r="AE66" s="21"/>
      <c r="AF66" s="21" t="s">
        <v>246</v>
      </c>
      <c r="AG66" s="21" t="s">
        <v>248</v>
      </c>
      <c r="AH66" s="21" t="s">
        <v>246</v>
      </c>
      <c r="AI66" s="21" t="s">
        <v>249</v>
      </c>
      <c r="AJ66" s="21" t="s">
        <v>246</v>
      </c>
      <c r="AK66" s="21" t="s">
        <v>246</v>
      </c>
      <c r="AL66" s="21">
        <v>1.61</v>
      </c>
      <c r="AM66" s="6"/>
      <c r="AN66" s="26" t="s">
        <v>350</v>
      </c>
      <c r="AO66" s="26"/>
      <c r="AP66" s="26"/>
      <c r="AQ66" s="26" t="s">
        <v>1906</v>
      </c>
      <c r="AR66" s="3"/>
      <c r="AS66" s="27">
        <v>1.61</v>
      </c>
      <c r="AT66" s="21">
        <v>1.98</v>
      </c>
      <c r="AU66" s="21">
        <v>2.21</v>
      </c>
      <c r="AV66" s="21">
        <v>1.78</v>
      </c>
      <c r="AW66" s="21">
        <v>1.06</v>
      </c>
      <c r="AX66" s="21">
        <v>0.64</v>
      </c>
      <c r="AY66" s="21">
        <v>0.44</v>
      </c>
      <c r="AZ66" s="21">
        <v>0.31</v>
      </c>
      <c r="BA66" s="21"/>
      <c r="BB66" s="28">
        <f t="shared" ref="BB66:BD66" si="208">((AT66/AS66)*100)-100</f>
        <v>22.98136645962731</v>
      </c>
      <c r="BC66" s="28">
        <f t="shared" si="208"/>
        <v>11.616161616161619</v>
      </c>
      <c r="BD66" s="28">
        <f t="shared" si="208"/>
        <v>-19.457013574660635</v>
      </c>
      <c r="BE66" s="28">
        <f t="shared" si="188"/>
        <v>37.267080745341588</v>
      </c>
      <c r="BF66" s="28">
        <f t="shared" si="189"/>
        <v>10.559006211180105</v>
      </c>
      <c r="BG66" s="28">
        <f t="shared" si="190"/>
        <v>-10.101010101010104</v>
      </c>
      <c r="BH66" s="3">
        <f t="shared" ref="BH66:BJ66" si="209">AT66-AS66</f>
        <v>0.36999999999999988</v>
      </c>
      <c r="BI66" s="3">
        <f t="shared" si="209"/>
        <v>0.22999999999999998</v>
      </c>
      <c r="BJ66" s="3">
        <f t="shared" si="209"/>
        <v>-0.42999999999999994</v>
      </c>
      <c r="BK66" s="3">
        <f t="shared" si="192"/>
        <v>0.59999999999999987</v>
      </c>
      <c r="BL66" s="3">
        <f t="shared" si="193"/>
        <v>0.16999999999999993</v>
      </c>
      <c r="BM66" s="3">
        <f t="shared" si="194"/>
        <v>-0.19999999999999996</v>
      </c>
      <c r="BN66" s="24">
        <v>408.6</v>
      </c>
      <c r="BO66" s="21">
        <v>434.6</v>
      </c>
      <c r="BP66" s="21">
        <v>388</v>
      </c>
      <c r="BQ66" s="21"/>
      <c r="BR66" s="21"/>
      <c r="BS66" s="21">
        <v>278.5</v>
      </c>
      <c r="BT66" s="21"/>
      <c r="BU66" s="24">
        <v>36.5</v>
      </c>
      <c r="BV66" s="21">
        <v>36</v>
      </c>
      <c r="BW66" s="21">
        <v>36.5</v>
      </c>
      <c r="BX66" s="21">
        <v>37.1</v>
      </c>
      <c r="BY66" s="21">
        <v>36</v>
      </c>
      <c r="BZ66" s="21">
        <v>36.9</v>
      </c>
      <c r="CA66" s="21">
        <v>36.9</v>
      </c>
      <c r="CB66" s="21">
        <v>36</v>
      </c>
      <c r="CC66" s="21"/>
      <c r="CD66" s="6"/>
      <c r="CE66" s="24" t="s">
        <v>730</v>
      </c>
      <c r="CF66" s="21"/>
      <c r="CG66" s="21"/>
      <c r="CH66" s="21"/>
      <c r="CI66" s="21"/>
      <c r="CJ66" s="21"/>
      <c r="CK66" s="21"/>
      <c r="CL66" s="24" t="s">
        <v>607</v>
      </c>
      <c r="CM66" s="21"/>
      <c r="CN66" s="21"/>
      <c r="CO66" s="21"/>
      <c r="CP66" s="21"/>
      <c r="CQ66" s="21"/>
      <c r="CR66" s="21"/>
      <c r="CS66" s="24">
        <v>6</v>
      </c>
      <c r="CT66" s="21"/>
      <c r="CU66" s="21"/>
      <c r="CV66" s="21"/>
      <c r="CW66" s="21"/>
      <c r="CX66" s="21"/>
      <c r="CY66" s="21"/>
      <c r="CZ66" s="24" t="s">
        <v>331</v>
      </c>
      <c r="DA66" s="21"/>
      <c r="DB66" s="21"/>
      <c r="DC66" s="21"/>
      <c r="DD66" s="21"/>
      <c r="DE66" s="21"/>
      <c r="DF66" s="21"/>
      <c r="DG66" s="24" t="s">
        <v>731</v>
      </c>
      <c r="DH66" s="21" t="s">
        <v>255</v>
      </c>
      <c r="DI66" s="21" t="s">
        <v>255</v>
      </c>
      <c r="DJ66" s="21" t="s">
        <v>255</v>
      </c>
      <c r="DK66" s="21"/>
      <c r="DL66" s="21"/>
      <c r="DM66" s="21"/>
      <c r="DN66" s="26" t="s">
        <v>607</v>
      </c>
      <c r="DO66" s="6"/>
      <c r="DP66" s="24">
        <v>82.5</v>
      </c>
      <c r="DQ66" s="21">
        <v>66</v>
      </c>
      <c r="DR66" s="21">
        <v>83.1</v>
      </c>
      <c r="DS66" s="21">
        <v>71.8</v>
      </c>
      <c r="DT66" s="21">
        <v>71.7</v>
      </c>
      <c r="DU66" s="21">
        <v>79.5</v>
      </c>
      <c r="DV66" s="21"/>
      <c r="DW66" s="24">
        <v>0.4</v>
      </c>
      <c r="DX66" s="21">
        <v>0.5</v>
      </c>
      <c r="DY66" s="21">
        <v>0.5</v>
      </c>
      <c r="DZ66" s="21">
        <v>0.4</v>
      </c>
      <c r="EA66" s="21">
        <v>0.4</v>
      </c>
      <c r="EB66" s="21">
        <v>0.4</v>
      </c>
      <c r="EC66" s="21"/>
      <c r="ED66" s="29">
        <f t="shared" ref="ED66:EI66" si="210">DP66/DW66</f>
        <v>206.25</v>
      </c>
      <c r="EE66" s="79">
        <f t="shared" si="210"/>
        <v>132</v>
      </c>
      <c r="EF66" s="79">
        <f t="shared" si="210"/>
        <v>166.2</v>
      </c>
      <c r="EG66" s="79">
        <f t="shared" si="210"/>
        <v>179.49999999999997</v>
      </c>
      <c r="EH66" s="79">
        <f t="shared" si="210"/>
        <v>179.25</v>
      </c>
      <c r="EI66" s="79">
        <f t="shared" si="210"/>
        <v>198.75</v>
      </c>
      <c r="EJ66" s="79"/>
      <c r="EK66" s="24">
        <v>1</v>
      </c>
      <c r="EL66" s="21">
        <v>0</v>
      </c>
      <c r="EM66" s="21">
        <v>0</v>
      </c>
      <c r="EN66" s="21">
        <v>0</v>
      </c>
      <c r="EO66" s="21">
        <v>0</v>
      </c>
      <c r="EP66" s="21">
        <v>0</v>
      </c>
      <c r="EQ66" s="21"/>
      <c r="ER66" s="24">
        <v>151</v>
      </c>
      <c r="ES66" s="21">
        <v>136</v>
      </c>
      <c r="ET66" s="21">
        <v>161</v>
      </c>
      <c r="EU66" s="21">
        <v>194</v>
      </c>
      <c r="EV66" s="21">
        <v>266</v>
      </c>
      <c r="EW66" s="21">
        <v>371</v>
      </c>
      <c r="EX66" s="21"/>
      <c r="EY66" s="24">
        <v>10.4</v>
      </c>
      <c r="EZ66" s="21">
        <v>11.5</v>
      </c>
      <c r="FA66" s="21">
        <v>11.5</v>
      </c>
      <c r="FB66" s="21">
        <v>11.4</v>
      </c>
      <c r="FC66" s="21">
        <v>10.6</v>
      </c>
      <c r="FD66" s="21">
        <v>11.3</v>
      </c>
      <c r="FE66" s="21"/>
      <c r="FF66" s="24">
        <v>15</v>
      </c>
      <c r="FG66" s="21">
        <v>15</v>
      </c>
      <c r="FH66" s="21">
        <v>15</v>
      </c>
      <c r="FI66" s="21">
        <v>15</v>
      </c>
      <c r="FJ66" s="21">
        <v>15</v>
      </c>
      <c r="FK66" s="21">
        <v>15</v>
      </c>
      <c r="FL66" s="21"/>
      <c r="FM66" s="24">
        <v>80</v>
      </c>
      <c r="FN66" s="21">
        <v>88</v>
      </c>
      <c r="FO66" s="21">
        <v>93</v>
      </c>
      <c r="FP66" s="21">
        <v>60</v>
      </c>
      <c r="FQ66" s="21">
        <v>85</v>
      </c>
      <c r="FR66" s="21">
        <v>101</v>
      </c>
      <c r="FS66" s="21"/>
      <c r="FT66" s="24" t="s">
        <v>294</v>
      </c>
      <c r="FU66" s="21">
        <v>0</v>
      </c>
      <c r="FV66" s="21">
        <v>0</v>
      </c>
      <c r="FW66" s="21">
        <v>0</v>
      </c>
      <c r="FX66" s="21">
        <v>0</v>
      </c>
      <c r="FY66" s="21">
        <v>0</v>
      </c>
      <c r="FZ66" s="21"/>
      <c r="GA66" s="24">
        <v>142</v>
      </c>
      <c r="GB66" s="21">
        <v>162</v>
      </c>
      <c r="GC66" s="21">
        <v>146</v>
      </c>
      <c r="GD66" s="21">
        <v>105</v>
      </c>
      <c r="GE66" s="21">
        <v>93</v>
      </c>
      <c r="GF66" s="21">
        <v>81</v>
      </c>
      <c r="GG66" s="21"/>
      <c r="GH66" s="24">
        <v>1780</v>
      </c>
      <c r="GI66" s="21">
        <v>960</v>
      </c>
      <c r="GJ66" s="21">
        <v>1930</v>
      </c>
      <c r="GK66" s="21">
        <v>1900</v>
      </c>
      <c r="GL66" s="21">
        <v>1510</v>
      </c>
      <c r="GM66" s="21">
        <v>550</v>
      </c>
      <c r="GN66" s="21"/>
      <c r="GO66" s="6"/>
      <c r="GP66" s="24">
        <v>13</v>
      </c>
      <c r="GQ66" s="21">
        <v>55</v>
      </c>
      <c r="GR66" s="24">
        <v>10</v>
      </c>
      <c r="GS66" s="21">
        <v>45</v>
      </c>
      <c r="GT66" s="24">
        <v>9</v>
      </c>
      <c r="GU66" s="21">
        <v>18</v>
      </c>
      <c r="GV66" s="24">
        <v>10</v>
      </c>
      <c r="GW66" s="21">
        <v>45</v>
      </c>
      <c r="GX66" s="24">
        <v>9</v>
      </c>
      <c r="GY66" s="21">
        <v>18</v>
      </c>
      <c r="GZ66" s="24">
        <v>9</v>
      </c>
      <c r="HA66" s="21">
        <v>18</v>
      </c>
      <c r="HB66" s="24"/>
      <c r="HC66" s="21"/>
      <c r="HD66" s="6"/>
      <c r="HE66" s="21">
        <v>72</v>
      </c>
      <c r="HF66" s="21">
        <v>66</v>
      </c>
      <c r="HG66" s="21">
        <v>68</v>
      </c>
      <c r="HH66" s="21">
        <v>37.6</v>
      </c>
      <c r="HI66" s="21">
        <v>1</v>
      </c>
      <c r="HJ66" s="21">
        <v>71</v>
      </c>
      <c r="HK66" s="21">
        <v>0.4</v>
      </c>
      <c r="HL66" s="21">
        <v>20</v>
      </c>
      <c r="HM66" s="21">
        <v>114.28</v>
      </c>
      <c r="HN66" s="21">
        <v>15.55</v>
      </c>
      <c r="HO66" s="21">
        <v>2</v>
      </c>
      <c r="HP66" s="21">
        <v>136.4</v>
      </c>
      <c r="HQ66" s="21">
        <v>12.2</v>
      </c>
      <c r="HR66" s="21">
        <v>6.4</v>
      </c>
      <c r="HS66" s="21">
        <v>3</v>
      </c>
      <c r="HT66" s="6"/>
      <c r="HU66" s="99">
        <f t="shared" si="10"/>
        <v>3</v>
      </c>
    </row>
    <row r="67" spans="1:249" ht="15.75" customHeight="1" x14ac:dyDescent="0.3">
      <c r="A67" s="51">
        <v>57</v>
      </c>
      <c r="B67" s="21" t="s">
        <v>626</v>
      </c>
      <c r="C67" s="21">
        <v>1</v>
      </c>
      <c r="D67" s="22">
        <v>41294</v>
      </c>
      <c r="E67" s="22">
        <v>41294</v>
      </c>
      <c r="F67" s="21">
        <f t="shared" si="186"/>
        <v>0</v>
      </c>
      <c r="G67" s="21" t="s">
        <v>410</v>
      </c>
      <c r="H67" s="21" t="s">
        <v>732</v>
      </c>
      <c r="I67" s="23">
        <v>8667</v>
      </c>
      <c r="J67" s="21">
        <v>89</v>
      </c>
      <c r="K67" s="21">
        <v>176</v>
      </c>
      <c r="L67" s="21">
        <v>60</v>
      </c>
      <c r="M67" s="21" t="s">
        <v>733</v>
      </c>
      <c r="N67" s="21">
        <v>69</v>
      </c>
      <c r="O67" s="21">
        <v>82.6</v>
      </c>
      <c r="P67" s="21">
        <v>1</v>
      </c>
      <c r="Q67" s="21" t="s">
        <v>512</v>
      </c>
      <c r="R67" s="21">
        <v>1</v>
      </c>
      <c r="S67" s="21">
        <v>1</v>
      </c>
      <c r="T67" s="21" t="s">
        <v>512</v>
      </c>
      <c r="U67" s="21">
        <v>1</v>
      </c>
      <c r="V67" s="21">
        <v>1</v>
      </c>
      <c r="W67" s="21">
        <v>0</v>
      </c>
      <c r="X67" s="21">
        <v>0</v>
      </c>
      <c r="Y67" s="6"/>
      <c r="Z67" s="24" t="s">
        <v>244</v>
      </c>
      <c r="AA67" s="21" t="s">
        <v>337</v>
      </c>
      <c r="AB67" s="25"/>
      <c r="AC67" s="25"/>
      <c r="AD67" s="21" t="s">
        <v>249</v>
      </c>
      <c r="AE67" s="21"/>
      <c r="AF67" s="21" t="s">
        <v>246</v>
      </c>
      <c r="AG67" s="21" t="s">
        <v>248</v>
      </c>
      <c r="AH67" s="21" t="s">
        <v>246</v>
      </c>
      <c r="AI67" s="21" t="s">
        <v>246</v>
      </c>
      <c r="AJ67" s="21" t="s">
        <v>249</v>
      </c>
      <c r="AK67" s="21" t="s">
        <v>246</v>
      </c>
      <c r="AL67" s="21">
        <v>2.08</v>
      </c>
      <c r="AM67" s="6"/>
      <c r="AN67" s="26" t="s">
        <v>250</v>
      </c>
      <c r="AO67" s="26" t="s">
        <v>274</v>
      </c>
      <c r="AP67" s="26"/>
      <c r="AQ67" s="26" t="s">
        <v>1902</v>
      </c>
      <c r="AR67" s="26" t="s">
        <v>1905</v>
      </c>
      <c r="AS67" s="27">
        <v>2.08</v>
      </c>
      <c r="AT67" s="21">
        <v>1.37</v>
      </c>
      <c r="AU67" s="21">
        <v>0.96</v>
      </c>
      <c r="AV67" s="21">
        <v>0.53</v>
      </c>
      <c r="AW67" s="21"/>
      <c r="AX67" s="21"/>
      <c r="AY67" s="21"/>
      <c r="AZ67" s="21"/>
      <c r="BA67" s="21"/>
      <c r="BB67" s="28">
        <f t="shared" ref="BB67:BD67" si="211">((AT67/AS67)*100)-100</f>
        <v>-34.134615384615387</v>
      </c>
      <c r="BC67" s="28">
        <f t="shared" si="211"/>
        <v>-29.927007299270088</v>
      </c>
      <c r="BD67" s="28">
        <f t="shared" si="211"/>
        <v>-44.791666666666664</v>
      </c>
      <c r="BE67" s="28">
        <f t="shared" si="188"/>
        <v>-53.846153846153847</v>
      </c>
      <c r="BF67" s="28">
        <f t="shared" si="189"/>
        <v>-74.519230769230774</v>
      </c>
      <c r="BG67" s="28">
        <f t="shared" si="190"/>
        <v>-61.313868613138688</v>
      </c>
      <c r="BH67" s="3">
        <f t="shared" ref="BH67:BJ67" si="212">AT67-AS67</f>
        <v>-0.71</v>
      </c>
      <c r="BI67" s="3">
        <f t="shared" si="212"/>
        <v>-0.41000000000000014</v>
      </c>
      <c r="BJ67" s="3">
        <f t="shared" si="212"/>
        <v>-0.42999999999999994</v>
      </c>
      <c r="BK67" s="3">
        <f t="shared" si="192"/>
        <v>-1.1200000000000001</v>
      </c>
      <c r="BL67" s="3">
        <f t="shared" si="193"/>
        <v>-1.55</v>
      </c>
      <c r="BM67" s="3">
        <f t="shared" si="194"/>
        <v>-0.84000000000000008</v>
      </c>
      <c r="BN67" s="24">
        <v>267</v>
      </c>
      <c r="BO67" s="21"/>
      <c r="BP67" s="21"/>
      <c r="BQ67" s="21"/>
      <c r="BR67" s="21"/>
      <c r="BS67" s="21"/>
      <c r="BT67" s="21"/>
      <c r="BU67" s="24">
        <v>36</v>
      </c>
      <c r="BV67" s="21">
        <v>36</v>
      </c>
      <c r="BW67" s="21">
        <v>36</v>
      </c>
      <c r="BX67" s="21"/>
      <c r="BY67" s="21"/>
      <c r="BZ67" s="21"/>
      <c r="CA67" s="21"/>
      <c r="CB67" s="21"/>
      <c r="CC67" s="21"/>
      <c r="CD67" s="6"/>
      <c r="CE67" s="24" t="s">
        <v>734</v>
      </c>
      <c r="CF67" s="21"/>
      <c r="CG67" s="21"/>
      <c r="CH67" s="21"/>
      <c r="CI67" s="21"/>
      <c r="CJ67" s="21"/>
      <c r="CK67" s="21"/>
      <c r="CL67" s="24" t="s">
        <v>280</v>
      </c>
      <c r="CM67" s="21"/>
      <c r="CN67" s="21"/>
      <c r="CO67" s="21"/>
      <c r="CP67" s="21"/>
      <c r="CQ67" s="21"/>
      <c r="CR67" s="21"/>
      <c r="CS67" s="24">
        <v>1</v>
      </c>
      <c r="CT67" s="21"/>
      <c r="CU67" s="21"/>
      <c r="CV67" s="21"/>
      <c r="CW67" s="21"/>
      <c r="CX67" s="21"/>
      <c r="CY67" s="21"/>
      <c r="CZ67" s="24" t="s">
        <v>735</v>
      </c>
      <c r="DA67" s="21"/>
      <c r="DB67" s="21"/>
      <c r="DC67" s="21"/>
      <c r="DD67" s="21"/>
      <c r="DE67" s="21"/>
      <c r="DF67" s="21"/>
      <c r="DG67" s="24" t="s">
        <v>518</v>
      </c>
      <c r="DH67" s="21"/>
      <c r="DI67" s="21"/>
      <c r="DJ67" s="21"/>
      <c r="DK67" s="21"/>
      <c r="DL67" s="21"/>
      <c r="DM67" s="21"/>
      <c r="DN67" s="26">
        <v>9</v>
      </c>
      <c r="DO67" s="6"/>
      <c r="DP67" s="24">
        <v>53.6</v>
      </c>
      <c r="DQ67" s="21"/>
      <c r="DR67" s="21"/>
      <c r="DS67" s="21"/>
      <c r="DT67" s="21"/>
      <c r="DU67" s="21"/>
      <c r="DV67" s="21"/>
      <c r="DW67" s="24">
        <v>0.6</v>
      </c>
      <c r="DX67" s="21"/>
      <c r="DY67" s="21"/>
      <c r="DZ67" s="21"/>
      <c r="EA67" s="21"/>
      <c r="EB67" s="21"/>
      <c r="EC67" s="21"/>
      <c r="ED67" s="29">
        <f t="shared" ref="ED67:ED70" si="213">DP67/DW67</f>
        <v>89.333333333333343</v>
      </c>
      <c r="EE67" s="79"/>
      <c r="EF67" s="79"/>
      <c r="EG67" s="79"/>
      <c r="EH67" s="79"/>
      <c r="EI67" s="79"/>
      <c r="EJ67" s="79"/>
      <c r="EK67" s="24">
        <v>1</v>
      </c>
      <c r="EL67" s="21"/>
      <c r="EM67" s="21"/>
      <c r="EN67" s="21"/>
      <c r="EO67" s="21"/>
      <c r="EP67" s="21"/>
      <c r="EQ67" s="21"/>
      <c r="ER67" s="24">
        <v>316</v>
      </c>
      <c r="ES67" s="21"/>
      <c r="ET67" s="21"/>
      <c r="EU67" s="21"/>
      <c r="EV67" s="21"/>
      <c r="EW67" s="21"/>
      <c r="EX67" s="21"/>
      <c r="EY67" s="24">
        <v>9.9</v>
      </c>
      <c r="EZ67" s="21"/>
      <c r="FA67" s="21"/>
      <c r="FB67" s="21"/>
      <c r="FC67" s="21"/>
      <c r="FD67" s="21"/>
      <c r="FE67" s="21"/>
      <c r="FF67" s="24">
        <v>14</v>
      </c>
      <c r="FG67" s="21"/>
      <c r="FH67" s="21"/>
      <c r="FI67" s="21"/>
      <c r="FJ67" s="21"/>
      <c r="FK67" s="21"/>
      <c r="FL67" s="21"/>
      <c r="FM67" s="24">
        <v>63</v>
      </c>
      <c r="FN67" s="21"/>
      <c r="FO67" s="21"/>
      <c r="FP67" s="21"/>
      <c r="FQ67" s="21"/>
      <c r="FR67" s="21"/>
      <c r="FS67" s="21"/>
      <c r="FT67" s="24">
        <v>0</v>
      </c>
      <c r="FU67" s="21"/>
      <c r="FV67" s="21"/>
      <c r="FW67" s="21"/>
      <c r="FX67" s="21"/>
      <c r="FY67" s="21"/>
      <c r="FZ67" s="21"/>
      <c r="GA67" s="24">
        <v>147</v>
      </c>
      <c r="GB67" s="21"/>
      <c r="GC67" s="21"/>
      <c r="GD67" s="21"/>
      <c r="GE67" s="21"/>
      <c r="GF67" s="21"/>
      <c r="GG67" s="21"/>
      <c r="GH67" s="24">
        <v>650</v>
      </c>
      <c r="GI67" s="21"/>
      <c r="GJ67" s="21"/>
      <c r="GK67" s="21"/>
      <c r="GL67" s="21"/>
      <c r="GM67" s="21"/>
      <c r="GN67" s="21"/>
      <c r="GO67" s="6"/>
      <c r="GP67" s="24">
        <v>13</v>
      </c>
      <c r="GQ67" s="21">
        <v>55</v>
      </c>
      <c r="GR67" s="24"/>
      <c r="GS67" s="21"/>
      <c r="GT67" s="24"/>
      <c r="GU67" s="21"/>
      <c r="GV67" s="24"/>
      <c r="GW67" s="21"/>
      <c r="GX67" s="24"/>
      <c r="GY67" s="21"/>
      <c r="GZ67" s="24"/>
      <c r="HA67" s="21"/>
      <c r="HB67" s="24"/>
      <c r="HC67" s="21"/>
      <c r="HD67" s="6"/>
      <c r="HE67" s="21">
        <v>89</v>
      </c>
      <c r="HF67" s="21">
        <v>104</v>
      </c>
      <c r="HG67" s="21">
        <v>77</v>
      </c>
      <c r="HH67" s="21">
        <v>36</v>
      </c>
      <c r="HI67" s="21">
        <v>1</v>
      </c>
      <c r="HJ67" s="21">
        <v>53.6</v>
      </c>
      <c r="HK67" s="21">
        <v>0.6</v>
      </c>
      <c r="HL67" s="21">
        <v>10</v>
      </c>
      <c r="HM67" s="21">
        <v>60.22</v>
      </c>
      <c r="HN67" s="21">
        <v>17</v>
      </c>
      <c r="HO67" s="21">
        <v>3.38</v>
      </c>
      <c r="HP67" s="21">
        <v>134</v>
      </c>
      <c r="HQ67" s="21">
        <v>18.8</v>
      </c>
      <c r="HR67" s="21">
        <v>9.9</v>
      </c>
      <c r="HS67" s="21">
        <v>14</v>
      </c>
      <c r="HT67" s="6"/>
      <c r="HU67" s="99">
        <f t="shared" si="10"/>
        <v>13</v>
      </c>
    </row>
    <row r="68" spans="1:249" ht="15.75" customHeight="1" x14ac:dyDescent="0.3">
      <c r="A68" s="51">
        <v>58</v>
      </c>
      <c r="B68" s="21" t="s">
        <v>626</v>
      </c>
      <c r="C68" s="21">
        <v>2</v>
      </c>
      <c r="D68" s="22">
        <v>41279</v>
      </c>
      <c r="E68" s="22">
        <v>41279</v>
      </c>
      <c r="F68" s="21">
        <f t="shared" si="186"/>
        <v>0</v>
      </c>
      <c r="G68" s="21"/>
      <c r="H68" s="21" t="s">
        <v>548</v>
      </c>
      <c r="I68" s="23">
        <v>15055</v>
      </c>
      <c r="J68" s="21">
        <v>71</v>
      </c>
      <c r="K68" s="21">
        <v>170</v>
      </c>
      <c r="L68" s="21">
        <v>90</v>
      </c>
      <c r="M68" s="21" t="s">
        <v>736</v>
      </c>
      <c r="N68" s="21">
        <v>94</v>
      </c>
      <c r="O68" s="21">
        <v>97.6</v>
      </c>
      <c r="P68" s="21">
        <v>2</v>
      </c>
      <c r="Q68" s="21" t="s">
        <v>548</v>
      </c>
      <c r="R68" s="21">
        <v>2</v>
      </c>
      <c r="S68" s="21">
        <v>13</v>
      </c>
      <c r="T68" s="21" t="s">
        <v>548</v>
      </c>
      <c r="U68" s="21">
        <v>2</v>
      </c>
      <c r="V68" s="21">
        <v>8</v>
      </c>
      <c r="W68" s="21">
        <v>6</v>
      </c>
      <c r="X68" s="21">
        <v>5</v>
      </c>
      <c r="Y68" s="6"/>
      <c r="Z68" s="24" t="s">
        <v>513</v>
      </c>
      <c r="AA68" s="21" t="s">
        <v>497</v>
      </c>
      <c r="AB68" s="25"/>
      <c r="AC68" s="25"/>
      <c r="AD68" s="21" t="s">
        <v>246</v>
      </c>
      <c r="AE68" s="21" t="s">
        <v>247</v>
      </c>
      <c r="AF68" s="21" t="s">
        <v>246</v>
      </c>
      <c r="AG68" s="21" t="s">
        <v>248</v>
      </c>
      <c r="AH68" s="21" t="s">
        <v>246</v>
      </c>
      <c r="AI68" s="21" t="s">
        <v>246</v>
      </c>
      <c r="AJ68" s="21" t="s">
        <v>246</v>
      </c>
      <c r="AK68" s="21" t="s">
        <v>246</v>
      </c>
      <c r="AL68" s="21">
        <v>39</v>
      </c>
      <c r="AM68" s="6"/>
      <c r="AN68" s="26" t="s">
        <v>250</v>
      </c>
      <c r="AO68" s="26" t="s">
        <v>274</v>
      </c>
      <c r="AP68" s="26"/>
      <c r="AQ68" s="26" t="s">
        <v>1902</v>
      </c>
      <c r="AR68" s="26" t="s">
        <v>1905</v>
      </c>
      <c r="AS68" s="27">
        <v>39</v>
      </c>
      <c r="AT68" s="21">
        <v>79.41</v>
      </c>
      <c r="AU68" s="21">
        <v>112.55</v>
      </c>
      <c r="AV68" s="21">
        <v>139</v>
      </c>
      <c r="AW68" s="21">
        <v>127.1</v>
      </c>
      <c r="AX68" s="21">
        <v>113</v>
      </c>
      <c r="AY68" s="21">
        <v>77.08</v>
      </c>
      <c r="AZ68" s="21">
        <v>48.63</v>
      </c>
      <c r="BA68" s="21">
        <v>27.16</v>
      </c>
      <c r="BB68" s="28">
        <f t="shared" ref="BB68:BD68" si="214">((AT68/AS68)*100)-100</f>
        <v>103.61538461538461</v>
      </c>
      <c r="BC68" s="28">
        <f t="shared" si="214"/>
        <v>41.732779246946222</v>
      </c>
      <c r="BD68" s="28">
        <f t="shared" si="214"/>
        <v>23.500666370502017</v>
      </c>
      <c r="BE68" s="28">
        <f t="shared" si="188"/>
        <v>188.58974358974359</v>
      </c>
      <c r="BF68" s="28">
        <f t="shared" si="189"/>
        <v>256.41025641025641</v>
      </c>
      <c r="BG68" s="28">
        <f t="shared" si="190"/>
        <v>75.04092683541117</v>
      </c>
      <c r="BH68" s="3">
        <f t="shared" ref="BH68:BJ68" si="215">AT68-AS68</f>
        <v>40.409999999999997</v>
      </c>
      <c r="BI68" s="3">
        <f t="shared" si="215"/>
        <v>33.14</v>
      </c>
      <c r="BJ68" s="3">
        <f t="shared" si="215"/>
        <v>26.450000000000003</v>
      </c>
      <c r="BK68" s="3">
        <f t="shared" si="192"/>
        <v>73.55</v>
      </c>
      <c r="BL68" s="3">
        <f t="shared" si="193"/>
        <v>100</v>
      </c>
      <c r="BM68" s="3">
        <f t="shared" si="194"/>
        <v>59.59</v>
      </c>
      <c r="BN68" s="24">
        <v>481.8</v>
      </c>
      <c r="BO68" s="21"/>
      <c r="BP68" s="21">
        <v>233.6</v>
      </c>
      <c r="BQ68" s="21">
        <v>398.1</v>
      </c>
      <c r="BR68" s="21"/>
      <c r="BS68" s="21"/>
      <c r="BT68" s="21"/>
      <c r="BU68" s="24">
        <v>37.5</v>
      </c>
      <c r="BV68" s="21">
        <v>38.1</v>
      </c>
      <c r="BW68" s="21">
        <v>37.5</v>
      </c>
      <c r="BX68" s="21">
        <v>37.9</v>
      </c>
      <c r="BY68" s="21">
        <v>37</v>
      </c>
      <c r="BZ68" s="21">
        <v>37.6</v>
      </c>
      <c r="CA68" s="21">
        <v>36.5</v>
      </c>
      <c r="CB68" s="21">
        <v>36</v>
      </c>
      <c r="CC68" s="21">
        <v>37.5</v>
      </c>
      <c r="CD68" s="6"/>
      <c r="CE68" s="24" t="s">
        <v>737</v>
      </c>
      <c r="CF68" s="21"/>
      <c r="CG68" s="21"/>
      <c r="CH68" s="21"/>
      <c r="CI68" s="21"/>
      <c r="CJ68" s="21"/>
      <c r="CK68" s="21" t="s">
        <v>738</v>
      </c>
      <c r="CL68" s="24" t="s">
        <v>499</v>
      </c>
      <c r="CM68" s="21"/>
      <c r="CN68" s="21"/>
      <c r="CO68" s="21"/>
      <c r="CP68" s="21"/>
      <c r="CQ68" s="21"/>
      <c r="CR68" s="21" t="s">
        <v>266</v>
      </c>
      <c r="CS68" s="24">
        <v>2</v>
      </c>
      <c r="CT68" s="21"/>
      <c r="CU68" s="21"/>
      <c r="CV68" s="21"/>
      <c r="CW68" s="21"/>
      <c r="CX68" s="21"/>
      <c r="CY68" s="21" t="s">
        <v>266</v>
      </c>
      <c r="CZ68" s="24" t="s">
        <v>739</v>
      </c>
      <c r="DA68" s="21"/>
      <c r="DB68" s="21"/>
      <c r="DC68" s="21"/>
      <c r="DD68" s="21"/>
      <c r="DE68" s="21"/>
      <c r="DF68" s="21"/>
      <c r="DG68" s="24" t="s">
        <v>740</v>
      </c>
      <c r="DH68" s="21" t="s">
        <v>741</v>
      </c>
      <c r="DI68" s="21" t="s">
        <v>742</v>
      </c>
      <c r="DJ68" s="21" t="s">
        <v>743</v>
      </c>
      <c r="DK68" s="21" t="s">
        <v>400</v>
      </c>
      <c r="DL68" s="21" t="s">
        <v>400</v>
      </c>
      <c r="DM68" s="21" t="s">
        <v>427</v>
      </c>
      <c r="DN68" s="26">
        <v>8</v>
      </c>
      <c r="DO68" s="6"/>
      <c r="DP68" s="24">
        <v>151</v>
      </c>
      <c r="DQ68" s="21">
        <v>138</v>
      </c>
      <c r="DR68" s="21">
        <v>121.8</v>
      </c>
      <c r="DS68" s="21">
        <v>140</v>
      </c>
      <c r="DT68" s="21">
        <v>157</v>
      </c>
      <c r="DU68" s="21">
        <v>106.4</v>
      </c>
      <c r="DV68" s="21">
        <v>135.5</v>
      </c>
      <c r="DW68" s="24">
        <v>0.8</v>
      </c>
      <c r="DX68" s="21">
        <v>0.7</v>
      </c>
      <c r="DY68" s="21">
        <v>0.6</v>
      </c>
      <c r="DZ68" s="21">
        <v>0.5</v>
      </c>
      <c r="EA68" s="21">
        <v>0.5</v>
      </c>
      <c r="EB68" s="21">
        <v>0.5</v>
      </c>
      <c r="EC68" s="21">
        <v>0.7</v>
      </c>
      <c r="ED68" s="29">
        <f t="shared" si="213"/>
        <v>188.75</v>
      </c>
      <c r="EE68" s="79">
        <f t="shared" ref="EE68:EJ68" si="216">DQ68/DX68</f>
        <v>197.14285714285717</v>
      </c>
      <c r="EF68" s="79">
        <f t="shared" si="216"/>
        <v>203</v>
      </c>
      <c r="EG68" s="79">
        <f t="shared" si="216"/>
        <v>280</v>
      </c>
      <c r="EH68" s="79">
        <f t="shared" si="216"/>
        <v>314</v>
      </c>
      <c r="EI68" s="79">
        <f t="shared" si="216"/>
        <v>212.8</v>
      </c>
      <c r="EJ68" s="79">
        <f t="shared" si="216"/>
        <v>193.57142857142858</v>
      </c>
      <c r="EK68" s="24">
        <v>1</v>
      </c>
      <c r="EL68" s="21">
        <v>1</v>
      </c>
      <c r="EM68" s="21">
        <v>1</v>
      </c>
      <c r="EN68" s="21">
        <v>1</v>
      </c>
      <c r="EO68" s="21">
        <v>1</v>
      </c>
      <c r="EP68" s="21">
        <v>1</v>
      </c>
      <c r="EQ68" s="21">
        <v>1</v>
      </c>
      <c r="ER68" s="24">
        <v>347</v>
      </c>
      <c r="ES68" s="21">
        <v>345</v>
      </c>
      <c r="ET68" s="21">
        <v>246</v>
      </c>
      <c r="EU68" s="21">
        <v>227</v>
      </c>
      <c r="EV68" s="21">
        <v>146</v>
      </c>
      <c r="EW68" s="21">
        <v>125</v>
      </c>
      <c r="EX68" s="21">
        <v>159</v>
      </c>
      <c r="EY68" s="24">
        <v>90.7</v>
      </c>
      <c r="EZ68" s="21">
        <v>85.5</v>
      </c>
      <c r="FA68" s="21">
        <v>5.9</v>
      </c>
      <c r="FB68" s="21">
        <v>69</v>
      </c>
      <c r="FC68" s="21">
        <v>34</v>
      </c>
      <c r="FD68" s="21">
        <v>24.9</v>
      </c>
      <c r="FE68" s="21">
        <v>29.8</v>
      </c>
      <c r="FF68" s="24">
        <v>3</v>
      </c>
      <c r="FG68" s="21">
        <v>3</v>
      </c>
      <c r="FH68" s="21">
        <v>3</v>
      </c>
      <c r="FI68" s="21">
        <v>3</v>
      </c>
      <c r="FJ68" s="21">
        <v>3</v>
      </c>
      <c r="FK68" s="21">
        <v>3</v>
      </c>
      <c r="FL68" s="21">
        <v>3</v>
      </c>
      <c r="FM68" s="24">
        <v>68</v>
      </c>
      <c r="FN68" s="21">
        <v>71</v>
      </c>
      <c r="FO68" s="21">
        <v>80</v>
      </c>
      <c r="FP68" s="21">
        <v>62</v>
      </c>
      <c r="FQ68" s="21">
        <v>74</v>
      </c>
      <c r="FR68" s="21">
        <v>70</v>
      </c>
      <c r="FS68" s="21">
        <v>92</v>
      </c>
      <c r="FT68" s="24" t="s">
        <v>392</v>
      </c>
      <c r="FU68" s="21" t="s">
        <v>294</v>
      </c>
      <c r="FV68" s="21" t="s">
        <v>403</v>
      </c>
      <c r="FW68" s="21" t="s">
        <v>296</v>
      </c>
      <c r="FX68" s="21" t="s">
        <v>310</v>
      </c>
      <c r="FY68" s="21" t="s">
        <v>744</v>
      </c>
      <c r="FZ68" s="21" t="s">
        <v>296</v>
      </c>
      <c r="GA68" s="24">
        <v>445</v>
      </c>
      <c r="GB68" s="21">
        <v>519</v>
      </c>
      <c r="GC68" s="21">
        <v>414</v>
      </c>
      <c r="GD68" s="21">
        <v>326</v>
      </c>
      <c r="GE68" s="21">
        <v>300</v>
      </c>
      <c r="GF68" s="21">
        <v>285</v>
      </c>
      <c r="GG68" s="21">
        <v>283</v>
      </c>
      <c r="GH68" s="24">
        <v>100</v>
      </c>
      <c r="GI68" s="21">
        <v>10</v>
      </c>
      <c r="GJ68" s="21">
        <v>50</v>
      </c>
      <c r="GK68" s="21">
        <v>0</v>
      </c>
      <c r="GL68" s="21">
        <v>15</v>
      </c>
      <c r="GM68" s="21">
        <v>140</v>
      </c>
      <c r="GN68" s="21">
        <v>30</v>
      </c>
      <c r="GO68" s="6"/>
      <c r="GP68" s="24">
        <v>19</v>
      </c>
      <c r="GQ68" s="21">
        <v>90</v>
      </c>
      <c r="GR68" s="24">
        <v>19</v>
      </c>
      <c r="GS68" s="21">
        <v>90</v>
      </c>
      <c r="GT68" s="24">
        <v>16</v>
      </c>
      <c r="GU68" s="21">
        <v>90</v>
      </c>
      <c r="GV68" s="24">
        <v>17</v>
      </c>
      <c r="GW68" s="21">
        <v>90</v>
      </c>
      <c r="GX68" s="24">
        <v>17</v>
      </c>
      <c r="GY68" s="21">
        <v>90</v>
      </c>
      <c r="GZ68" s="24">
        <v>18</v>
      </c>
      <c r="HA68" s="21">
        <v>90</v>
      </c>
      <c r="HB68" s="24">
        <v>18</v>
      </c>
      <c r="HC68" s="21">
        <v>90</v>
      </c>
      <c r="HD68" s="6"/>
      <c r="HE68" s="21">
        <v>71</v>
      </c>
      <c r="HF68" s="21">
        <v>131</v>
      </c>
      <c r="HG68" s="21">
        <v>80</v>
      </c>
      <c r="HH68" s="21">
        <v>38</v>
      </c>
      <c r="HI68" s="21">
        <v>1</v>
      </c>
      <c r="HJ68" s="21">
        <v>111.2</v>
      </c>
      <c r="HK68" s="21">
        <v>0.8</v>
      </c>
      <c r="HL68" s="21">
        <v>0</v>
      </c>
      <c r="HM68" s="21">
        <v>74.22</v>
      </c>
      <c r="HN68" s="21">
        <v>19</v>
      </c>
      <c r="HO68" s="21">
        <v>3.59</v>
      </c>
      <c r="HP68" s="21">
        <v>137.1</v>
      </c>
      <c r="HQ68" s="21">
        <v>16</v>
      </c>
      <c r="HR68" s="21">
        <v>90.7</v>
      </c>
      <c r="HS68" s="21">
        <v>3</v>
      </c>
      <c r="HT68" s="6"/>
      <c r="HU68" s="99">
        <f t="shared" si="10"/>
        <v>0</v>
      </c>
    </row>
    <row r="69" spans="1:249" ht="15.75" customHeight="1" x14ac:dyDescent="0.3">
      <c r="A69" s="51">
        <v>59</v>
      </c>
      <c r="B69" s="21" t="s">
        <v>635</v>
      </c>
      <c r="C69" s="21">
        <v>2</v>
      </c>
      <c r="D69" s="22">
        <v>41294</v>
      </c>
      <c r="E69" s="22">
        <v>41294</v>
      </c>
      <c r="F69" s="21">
        <f t="shared" si="186"/>
        <v>0</v>
      </c>
      <c r="G69" s="21"/>
      <c r="H69" s="21" t="s">
        <v>701</v>
      </c>
      <c r="I69" s="23">
        <v>16616</v>
      </c>
      <c r="J69" s="21">
        <v>67</v>
      </c>
      <c r="K69" s="21">
        <v>165</v>
      </c>
      <c r="L69" s="21">
        <v>67</v>
      </c>
      <c r="M69" s="21" t="s">
        <v>745</v>
      </c>
      <c r="N69" s="21">
        <v>84</v>
      </c>
      <c r="O69" s="21">
        <v>94.6</v>
      </c>
      <c r="P69" s="21">
        <v>2</v>
      </c>
      <c r="Q69" s="21" t="s">
        <v>548</v>
      </c>
      <c r="R69" s="21">
        <v>2</v>
      </c>
      <c r="S69" s="21">
        <v>3</v>
      </c>
      <c r="T69" s="21" t="s">
        <v>548</v>
      </c>
      <c r="U69" s="21">
        <v>2</v>
      </c>
      <c r="V69" s="21">
        <v>3</v>
      </c>
      <c r="W69" s="21">
        <v>3</v>
      </c>
      <c r="X69" s="21">
        <v>1</v>
      </c>
      <c r="Y69" s="6"/>
      <c r="Z69" s="24" t="s">
        <v>244</v>
      </c>
      <c r="AA69" s="21" t="s">
        <v>520</v>
      </c>
      <c r="AB69" s="25"/>
      <c r="AC69" s="25"/>
      <c r="AD69" s="21" t="s">
        <v>246</v>
      </c>
      <c r="AE69" s="21" t="s">
        <v>247</v>
      </c>
      <c r="AF69" s="21" t="s">
        <v>246</v>
      </c>
      <c r="AG69" s="21" t="s">
        <v>248</v>
      </c>
      <c r="AH69" s="21" t="s">
        <v>246</v>
      </c>
      <c r="AI69" s="21" t="s">
        <v>246</v>
      </c>
      <c r="AJ69" s="21" t="s">
        <v>246</v>
      </c>
      <c r="AK69" s="21" t="s">
        <v>246</v>
      </c>
      <c r="AL69" s="21">
        <v>49.8</v>
      </c>
      <c r="AM69" s="6"/>
      <c r="AN69" s="26" t="s">
        <v>250</v>
      </c>
      <c r="AO69" s="26" t="s">
        <v>274</v>
      </c>
      <c r="AP69" s="26"/>
      <c r="AQ69" s="26" t="s">
        <v>1906</v>
      </c>
      <c r="AR69" s="26" t="s">
        <v>1912</v>
      </c>
      <c r="AS69" s="27">
        <v>49.8</v>
      </c>
      <c r="AT69" s="21">
        <v>84.54</v>
      </c>
      <c r="AU69" s="21">
        <v>213.6</v>
      </c>
      <c r="AV69" s="21">
        <v>22.9</v>
      </c>
      <c r="AW69" s="21"/>
      <c r="AX69" s="21"/>
      <c r="AY69" s="21"/>
      <c r="AZ69" s="21"/>
      <c r="BA69" s="21"/>
      <c r="BB69" s="28">
        <f t="shared" ref="BB69:BD69" si="217">((AT69/AS69)*100)-100</f>
        <v>69.759036144578346</v>
      </c>
      <c r="BC69" s="28">
        <f t="shared" si="217"/>
        <v>152.66146202980835</v>
      </c>
      <c r="BD69" s="28">
        <f t="shared" si="217"/>
        <v>-89.279026217228463</v>
      </c>
      <c r="BE69" s="28">
        <f t="shared" si="188"/>
        <v>328.91566265060243</v>
      </c>
      <c r="BF69" s="28">
        <f t="shared" si="189"/>
        <v>-54.016064257028113</v>
      </c>
      <c r="BG69" s="28">
        <f t="shared" si="190"/>
        <v>-72.91223089661699</v>
      </c>
      <c r="BH69" s="3">
        <f t="shared" ref="BH69:BJ69" si="218">AT69-AS69</f>
        <v>34.740000000000009</v>
      </c>
      <c r="BI69" s="3">
        <f t="shared" si="218"/>
        <v>129.06</v>
      </c>
      <c r="BJ69" s="3">
        <f t="shared" si="218"/>
        <v>-190.7</v>
      </c>
      <c r="BK69" s="3">
        <f t="shared" si="192"/>
        <v>163.80000000000001</v>
      </c>
      <c r="BL69" s="3">
        <f t="shared" si="193"/>
        <v>-26.9</v>
      </c>
      <c r="BM69" s="3">
        <f t="shared" si="194"/>
        <v>-61.640000000000008</v>
      </c>
      <c r="BN69" s="24">
        <v>218.3</v>
      </c>
      <c r="BO69" s="21"/>
      <c r="BP69" s="21">
        <v>469.9</v>
      </c>
      <c r="BQ69" s="21"/>
      <c r="BR69" s="21"/>
      <c r="BS69" s="21"/>
      <c r="BT69" s="21"/>
      <c r="BU69" s="24">
        <v>36</v>
      </c>
      <c r="BV69" s="21">
        <v>38.5</v>
      </c>
      <c r="BW69" s="21">
        <v>37</v>
      </c>
      <c r="BX69" s="21">
        <v>37.4</v>
      </c>
      <c r="BY69" s="21">
        <v>36.4</v>
      </c>
      <c r="BZ69" s="21"/>
      <c r="CA69" s="21"/>
      <c r="CB69" s="21"/>
      <c r="CC69" s="21"/>
      <c r="CD69" s="6"/>
      <c r="CE69" s="24" t="s">
        <v>746</v>
      </c>
      <c r="CF69" s="21"/>
      <c r="CG69" s="21"/>
      <c r="CH69" s="21"/>
      <c r="CI69" s="21"/>
      <c r="CJ69" s="21"/>
      <c r="CK69" s="21"/>
      <c r="CL69" s="24" t="s">
        <v>747</v>
      </c>
      <c r="CM69" s="21"/>
      <c r="CN69" s="21"/>
      <c r="CO69" s="21"/>
      <c r="CP69" s="21"/>
      <c r="CQ69" s="21"/>
      <c r="CR69" s="21"/>
      <c r="CS69" s="24">
        <v>2</v>
      </c>
      <c r="CT69" s="21"/>
      <c r="CU69" s="21"/>
      <c r="CV69" s="21"/>
      <c r="CW69" s="21"/>
      <c r="CX69" s="21"/>
      <c r="CY69" s="21"/>
      <c r="CZ69" s="24" t="s">
        <v>748</v>
      </c>
      <c r="DA69" s="21"/>
      <c r="DB69" s="21"/>
      <c r="DC69" s="21"/>
      <c r="DD69" s="21"/>
      <c r="DE69" s="21"/>
      <c r="DF69" s="21"/>
      <c r="DG69" s="24" t="s">
        <v>606</v>
      </c>
      <c r="DH69" s="21" t="s">
        <v>606</v>
      </c>
      <c r="DI69" s="21" t="s">
        <v>606</v>
      </c>
      <c r="DJ69" s="21"/>
      <c r="DK69" s="21"/>
      <c r="DL69" s="21"/>
      <c r="DM69" s="21"/>
      <c r="DN69" s="26">
        <v>8</v>
      </c>
      <c r="DO69" s="6"/>
      <c r="DP69" s="24">
        <v>131.6</v>
      </c>
      <c r="DQ69" s="21">
        <v>111.7</v>
      </c>
      <c r="DR69" s="21">
        <v>97.6</v>
      </c>
      <c r="DS69" s="21"/>
      <c r="DT69" s="21"/>
      <c r="DU69" s="21"/>
      <c r="DV69" s="21"/>
      <c r="DW69" s="24">
        <v>0.5</v>
      </c>
      <c r="DX69" s="21">
        <v>0.5</v>
      </c>
      <c r="DY69" s="21">
        <v>0.4</v>
      </c>
      <c r="DZ69" s="21"/>
      <c r="EA69" s="21"/>
      <c r="EB69" s="21"/>
      <c r="EC69" s="21"/>
      <c r="ED69" s="29">
        <f t="shared" si="213"/>
        <v>263.2</v>
      </c>
      <c r="EE69" s="79">
        <f t="shared" ref="EE69:EF69" si="219">DQ69/DX69</f>
        <v>223.4</v>
      </c>
      <c r="EF69" s="79">
        <f t="shared" si="219"/>
        <v>243.99999999999997</v>
      </c>
      <c r="EG69" s="79"/>
      <c r="EH69" s="79"/>
      <c r="EI69" s="79"/>
      <c r="EJ69" s="79"/>
      <c r="EK69" s="24">
        <v>1</v>
      </c>
      <c r="EL69" s="21">
        <v>1</v>
      </c>
      <c r="EM69" s="21">
        <v>1</v>
      </c>
      <c r="EN69" s="21"/>
      <c r="EO69" s="21"/>
      <c r="EP69" s="21"/>
      <c r="EQ69" s="21"/>
      <c r="ER69" s="24">
        <v>237</v>
      </c>
      <c r="ES69" s="21">
        <v>269</v>
      </c>
      <c r="ET69" s="21">
        <v>153</v>
      </c>
      <c r="EU69" s="21"/>
      <c r="EV69" s="21"/>
      <c r="EW69" s="21"/>
      <c r="EX69" s="21"/>
      <c r="EY69" s="24">
        <v>19.3</v>
      </c>
      <c r="EZ69" s="21">
        <v>17</v>
      </c>
      <c r="FA69" s="21">
        <v>12.3</v>
      </c>
      <c r="FB69" s="21"/>
      <c r="FC69" s="21"/>
      <c r="FD69" s="21"/>
      <c r="FE69" s="21"/>
      <c r="FF69" s="24">
        <v>3</v>
      </c>
      <c r="FG69" s="21">
        <v>3</v>
      </c>
      <c r="FH69" s="21">
        <v>3</v>
      </c>
      <c r="FI69" s="21"/>
      <c r="FJ69" s="21"/>
      <c r="FK69" s="21"/>
      <c r="FL69" s="21"/>
      <c r="FM69" s="24">
        <v>88</v>
      </c>
      <c r="FN69" s="21">
        <v>67</v>
      </c>
      <c r="FO69" s="21">
        <v>72</v>
      </c>
      <c r="FP69" s="21"/>
      <c r="FQ69" s="21"/>
      <c r="FR69" s="21"/>
      <c r="FS69" s="21"/>
      <c r="FT69" s="24" t="s">
        <v>295</v>
      </c>
      <c r="FU69" s="21" t="s">
        <v>296</v>
      </c>
      <c r="FV69" s="21" t="s">
        <v>674</v>
      </c>
      <c r="FW69" s="21"/>
      <c r="FX69" s="21"/>
      <c r="FY69" s="21"/>
      <c r="FZ69" s="21"/>
      <c r="GA69" s="24">
        <v>114</v>
      </c>
      <c r="GB69" s="21">
        <v>215</v>
      </c>
      <c r="GC69" s="21">
        <v>196</v>
      </c>
      <c r="GD69" s="21"/>
      <c r="GE69" s="21"/>
      <c r="GF69" s="21"/>
      <c r="GG69" s="21"/>
      <c r="GH69" s="24">
        <v>1850</v>
      </c>
      <c r="GI69" s="21">
        <v>170</v>
      </c>
      <c r="GJ69" s="21">
        <v>55</v>
      </c>
      <c r="GK69" s="21"/>
      <c r="GL69" s="21"/>
      <c r="GM69" s="21"/>
      <c r="GN69" s="21"/>
      <c r="GO69" s="6"/>
      <c r="GP69" s="24">
        <v>18</v>
      </c>
      <c r="GQ69" s="21">
        <v>90</v>
      </c>
      <c r="GR69" s="24">
        <v>18</v>
      </c>
      <c r="GS69" s="21">
        <v>90</v>
      </c>
      <c r="GT69" s="24">
        <v>18</v>
      </c>
      <c r="GU69" s="21">
        <v>90</v>
      </c>
      <c r="GV69" s="24"/>
      <c r="GW69" s="21"/>
      <c r="GX69" s="24"/>
      <c r="GY69" s="21"/>
      <c r="GZ69" s="24"/>
      <c r="HA69" s="21"/>
      <c r="HB69" s="24"/>
      <c r="HC69" s="21"/>
      <c r="HD69" s="6"/>
      <c r="HE69" s="21">
        <v>67</v>
      </c>
      <c r="HF69" s="21">
        <v>70</v>
      </c>
      <c r="HG69" s="21">
        <v>96</v>
      </c>
      <c r="HH69" s="21">
        <v>38</v>
      </c>
      <c r="HI69" s="21">
        <v>1</v>
      </c>
      <c r="HJ69" s="21">
        <v>94.5</v>
      </c>
      <c r="HK69" s="21">
        <v>0.5</v>
      </c>
      <c r="HL69" s="21">
        <v>10</v>
      </c>
      <c r="HM69" s="21">
        <v>72</v>
      </c>
      <c r="HN69" s="21">
        <v>11.64</v>
      </c>
      <c r="HO69" s="21">
        <v>3.25</v>
      </c>
      <c r="HP69" s="21">
        <v>141.9</v>
      </c>
      <c r="HQ69" s="21">
        <v>19</v>
      </c>
      <c r="HR69" s="21">
        <v>17</v>
      </c>
      <c r="HS69" s="21">
        <v>3</v>
      </c>
      <c r="HT69" s="6"/>
      <c r="HU69" s="99">
        <f t="shared" si="10"/>
        <v>0</v>
      </c>
    </row>
    <row r="70" spans="1:249" ht="15.75" customHeight="1" x14ac:dyDescent="0.3">
      <c r="A70" s="51">
        <v>60</v>
      </c>
      <c r="B70" s="42" t="s">
        <v>431</v>
      </c>
      <c r="C70" s="42">
        <v>1</v>
      </c>
      <c r="D70" s="43">
        <v>41293</v>
      </c>
      <c r="E70" s="43">
        <v>41293</v>
      </c>
      <c r="F70" s="21">
        <f t="shared" si="186"/>
        <v>0</v>
      </c>
      <c r="G70" s="42" t="s">
        <v>240</v>
      </c>
      <c r="H70" s="42" t="s">
        <v>347</v>
      </c>
      <c r="I70" s="44">
        <v>20448</v>
      </c>
      <c r="J70" s="42">
        <v>57</v>
      </c>
      <c r="K70" s="42">
        <v>188</v>
      </c>
      <c r="L70" s="42">
        <v>94</v>
      </c>
      <c r="M70" s="42" t="s">
        <v>749</v>
      </c>
      <c r="N70" s="42">
        <v>32</v>
      </c>
      <c r="O70" s="42">
        <v>12.8</v>
      </c>
      <c r="P70" s="42">
        <v>1</v>
      </c>
      <c r="Q70" s="42" t="s">
        <v>750</v>
      </c>
      <c r="R70" s="42">
        <v>1</v>
      </c>
      <c r="S70" s="42">
        <v>16</v>
      </c>
      <c r="T70" s="42" t="s">
        <v>272</v>
      </c>
      <c r="U70" s="42">
        <v>1</v>
      </c>
      <c r="V70" s="42">
        <v>0</v>
      </c>
      <c r="W70" s="42">
        <v>1</v>
      </c>
      <c r="X70" s="42">
        <v>0</v>
      </c>
      <c r="Y70" s="6"/>
      <c r="Z70" s="45" t="s">
        <v>513</v>
      </c>
      <c r="AA70" s="42" t="s">
        <v>751</v>
      </c>
      <c r="AB70" s="46"/>
      <c r="AC70" s="46"/>
      <c r="AD70" s="42" t="s">
        <v>249</v>
      </c>
      <c r="AE70" s="42"/>
      <c r="AF70" s="42" t="s">
        <v>246</v>
      </c>
      <c r="AG70" s="42"/>
      <c r="AH70" s="42" t="s">
        <v>249</v>
      </c>
      <c r="AI70" s="42" t="s">
        <v>249</v>
      </c>
      <c r="AJ70" s="42" t="s">
        <v>246</v>
      </c>
      <c r="AK70" s="42" t="s">
        <v>246</v>
      </c>
      <c r="AL70" s="42">
        <v>3.98</v>
      </c>
      <c r="AM70" s="6"/>
      <c r="AN70" s="48" t="s">
        <v>250</v>
      </c>
      <c r="AO70" s="48" t="s">
        <v>274</v>
      </c>
      <c r="AP70" s="48"/>
      <c r="AQ70" s="48" t="s">
        <v>1902</v>
      </c>
      <c r="AR70" s="48" t="s">
        <v>299</v>
      </c>
      <c r="AS70" s="102">
        <v>3.98</v>
      </c>
      <c r="AT70" s="42">
        <v>3.76</v>
      </c>
      <c r="AU70" s="42">
        <v>2.8</v>
      </c>
      <c r="AV70" s="42">
        <v>1.46</v>
      </c>
      <c r="AW70" s="42">
        <v>0.63</v>
      </c>
      <c r="AX70" s="42">
        <v>0.28000000000000003</v>
      </c>
      <c r="AY70" s="42"/>
      <c r="AZ70" s="42"/>
      <c r="BA70" s="42"/>
      <c r="BB70" s="28">
        <f t="shared" ref="BB70:BD70" si="220">((AT70/AS70)*100)-100</f>
        <v>-5.5276381909547752</v>
      </c>
      <c r="BC70" s="28">
        <f t="shared" si="220"/>
        <v>-25.531914893617028</v>
      </c>
      <c r="BD70" s="28">
        <f t="shared" si="220"/>
        <v>-47.857142857142854</v>
      </c>
      <c r="BE70" s="28">
        <f t="shared" si="188"/>
        <v>-29.64824120603015</v>
      </c>
      <c r="BF70" s="28">
        <f t="shared" si="189"/>
        <v>-63.316582914572869</v>
      </c>
      <c r="BG70" s="28">
        <f t="shared" si="190"/>
        <v>-61.170212765957444</v>
      </c>
      <c r="BH70" s="3">
        <f t="shared" ref="BH70:BJ70" si="221">AT70-AS70</f>
        <v>-0.2200000000000002</v>
      </c>
      <c r="BI70" s="3">
        <f t="shared" si="221"/>
        <v>-0.96</v>
      </c>
      <c r="BJ70" s="3">
        <f t="shared" si="221"/>
        <v>-1.3399999999999999</v>
      </c>
      <c r="BK70" s="3">
        <f t="shared" si="192"/>
        <v>-1.1800000000000002</v>
      </c>
      <c r="BL70" s="3">
        <f t="shared" si="193"/>
        <v>-2.52</v>
      </c>
      <c r="BM70" s="3">
        <f t="shared" si="194"/>
        <v>-2.2999999999999998</v>
      </c>
      <c r="BN70" s="45">
        <v>194.8</v>
      </c>
      <c r="BO70" s="42"/>
      <c r="BP70" s="42">
        <v>120.9</v>
      </c>
      <c r="BQ70" s="42">
        <v>45</v>
      </c>
      <c r="BR70" s="42"/>
      <c r="BS70" s="42"/>
      <c r="BT70" s="42"/>
      <c r="BU70" s="45">
        <v>36</v>
      </c>
      <c r="BV70" s="42">
        <v>36</v>
      </c>
      <c r="BW70" s="42">
        <v>36</v>
      </c>
      <c r="BX70" s="42">
        <v>36</v>
      </c>
      <c r="BY70" s="42">
        <v>37</v>
      </c>
      <c r="BZ70" s="42">
        <v>36.5</v>
      </c>
      <c r="CA70" s="42"/>
      <c r="CB70" s="42"/>
      <c r="CC70" s="42"/>
      <c r="CD70" s="6"/>
      <c r="CE70" s="45" t="s">
        <v>752</v>
      </c>
      <c r="CF70" s="42"/>
      <c r="CG70" s="42"/>
      <c r="CH70" s="42"/>
      <c r="CI70" s="42"/>
      <c r="CJ70" s="42"/>
      <c r="CK70" s="42"/>
      <c r="CL70" s="45" t="s">
        <v>753</v>
      </c>
      <c r="CM70" s="42"/>
      <c r="CN70" s="42"/>
      <c r="CO70" s="42"/>
      <c r="CP70" s="42"/>
      <c r="CQ70" s="42"/>
      <c r="CR70" s="42"/>
      <c r="CS70" s="45">
        <v>2</v>
      </c>
      <c r="CT70" s="42"/>
      <c r="CU70" s="42"/>
      <c r="CV70" s="42"/>
      <c r="CW70" s="42"/>
      <c r="CX70" s="42"/>
      <c r="CY70" s="42"/>
      <c r="CZ70" s="45" t="s">
        <v>754</v>
      </c>
      <c r="DA70" s="42"/>
      <c r="DB70" s="42"/>
      <c r="DC70" s="42"/>
      <c r="DD70" s="42"/>
      <c r="DE70" s="42"/>
      <c r="DF70" s="42"/>
      <c r="DG70" s="45" t="s">
        <v>755</v>
      </c>
      <c r="DH70" s="42" t="s">
        <v>756</v>
      </c>
      <c r="DI70" s="42" t="s">
        <v>756</v>
      </c>
      <c r="DJ70" s="42" t="s">
        <v>757</v>
      </c>
      <c r="DK70" s="42"/>
      <c r="DL70" s="42"/>
      <c r="DM70" s="42"/>
      <c r="DN70" s="48">
        <v>8</v>
      </c>
      <c r="DO70" s="6"/>
      <c r="DP70" s="45">
        <v>75.2</v>
      </c>
      <c r="DQ70" s="42">
        <v>103</v>
      </c>
      <c r="DR70" s="42">
        <v>53.8</v>
      </c>
      <c r="DS70" s="42">
        <v>93.3</v>
      </c>
      <c r="DT70" s="42"/>
      <c r="DU70" s="42"/>
      <c r="DV70" s="42"/>
      <c r="DW70" s="45">
        <v>0.21</v>
      </c>
      <c r="DX70" s="42">
        <v>0.21</v>
      </c>
      <c r="DY70" s="42">
        <v>0.21</v>
      </c>
      <c r="DZ70" s="42">
        <v>0.21</v>
      </c>
      <c r="EA70" s="42"/>
      <c r="EB70" s="42"/>
      <c r="EC70" s="42"/>
      <c r="ED70" s="80">
        <f t="shared" si="213"/>
        <v>358.09523809523813</v>
      </c>
      <c r="EE70" s="79">
        <f t="shared" ref="EE70:EG70" si="222">DQ70/DX70</f>
        <v>490.47619047619048</v>
      </c>
      <c r="EF70" s="79">
        <f t="shared" si="222"/>
        <v>256.1904761904762</v>
      </c>
      <c r="EG70" s="79">
        <f t="shared" si="222"/>
        <v>444.28571428571428</v>
      </c>
      <c r="EH70" s="79"/>
      <c r="EI70" s="79"/>
      <c r="EJ70" s="79"/>
      <c r="EK70" s="45">
        <v>0</v>
      </c>
      <c r="EL70" s="42">
        <v>0</v>
      </c>
      <c r="EM70" s="42">
        <v>0</v>
      </c>
      <c r="EN70" s="42">
        <v>0</v>
      </c>
      <c r="EO70" s="42"/>
      <c r="EP70" s="42"/>
      <c r="EQ70" s="42"/>
      <c r="ER70" s="45">
        <v>151</v>
      </c>
      <c r="ES70" s="42">
        <v>165</v>
      </c>
      <c r="ET70" s="42">
        <v>145</v>
      </c>
      <c r="EU70" s="42">
        <v>171</v>
      </c>
      <c r="EV70" s="42"/>
      <c r="EW70" s="42"/>
      <c r="EX70" s="42"/>
      <c r="EY70" s="45">
        <v>8.9</v>
      </c>
      <c r="EZ70" s="42">
        <v>6.1</v>
      </c>
      <c r="FA70" s="42">
        <v>5.3</v>
      </c>
      <c r="FB70" s="42">
        <v>4.7</v>
      </c>
      <c r="FC70" s="42"/>
      <c r="FD70" s="42"/>
      <c r="FE70" s="42"/>
      <c r="FF70" s="45">
        <v>15</v>
      </c>
      <c r="FG70" s="42">
        <v>15</v>
      </c>
      <c r="FH70" s="42">
        <v>15</v>
      </c>
      <c r="FI70" s="42">
        <v>15</v>
      </c>
      <c r="FJ70" s="42"/>
      <c r="FK70" s="42"/>
      <c r="FL70" s="42"/>
      <c r="FM70" s="45">
        <v>69</v>
      </c>
      <c r="FN70" s="42">
        <v>75</v>
      </c>
      <c r="FO70" s="42">
        <v>107</v>
      </c>
      <c r="FP70" s="42">
        <v>96</v>
      </c>
      <c r="FQ70" s="42"/>
      <c r="FR70" s="42"/>
      <c r="FS70" s="42"/>
      <c r="FT70" s="45" t="s">
        <v>310</v>
      </c>
      <c r="FU70" s="42">
        <v>0</v>
      </c>
      <c r="FV70" s="42">
        <v>0</v>
      </c>
      <c r="FW70" s="42">
        <v>0</v>
      </c>
      <c r="FX70" s="42"/>
      <c r="FY70" s="42"/>
      <c r="FZ70" s="42"/>
      <c r="GA70" s="45">
        <v>262</v>
      </c>
      <c r="GB70" s="42">
        <v>72</v>
      </c>
      <c r="GC70" s="42">
        <v>64</v>
      </c>
      <c r="GD70" s="42">
        <v>64</v>
      </c>
      <c r="GE70" s="42"/>
      <c r="GF70" s="42"/>
      <c r="GG70" s="42"/>
      <c r="GH70" s="45">
        <v>800</v>
      </c>
      <c r="GI70" s="42">
        <v>2890</v>
      </c>
      <c r="GJ70" s="42">
        <v>3140</v>
      </c>
      <c r="GK70" s="42">
        <v>560</v>
      </c>
      <c r="GL70" s="42"/>
      <c r="GM70" s="42"/>
      <c r="GN70" s="42"/>
      <c r="GO70" s="6"/>
      <c r="GP70" s="45">
        <v>10</v>
      </c>
      <c r="GQ70" s="42">
        <v>45</v>
      </c>
      <c r="GR70" s="45">
        <v>7</v>
      </c>
      <c r="GS70" s="42">
        <v>18</v>
      </c>
      <c r="GT70" s="45">
        <v>9</v>
      </c>
      <c r="GU70" s="42">
        <v>18</v>
      </c>
      <c r="GV70" s="45">
        <v>7</v>
      </c>
      <c r="GW70" s="42">
        <v>18</v>
      </c>
      <c r="GX70" s="45"/>
      <c r="GY70" s="42"/>
      <c r="GZ70" s="45"/>
      <c r="HA70" s="42"/>
      <c r="HB70" s="45"/>
      <c r="HC70" s="42"/>
      <c r="HD70" s="6"/>
      <c r="HE70" s="42">
        <v>57</v>
      </c>
      <c r="HF70" s="42">
        <v>81</v>
      </c>
      <c r="HG70" s="42">
        <v>141</v>
      </c>
      <c r="HH70" s="42">
        <v>35.9</v>
      </c>
      <c r="HI70" s="42">
        <v>2</v>
      </c>
      <c r="HJ70" s="42">
        <v>75.2</v>
      </c>
      <c r="HK70" s="42">
        <v>0.21</v>
      </c>
      <c r="HL70" s="42">
        <v>30</v>
      </c>
      <c r="HM70" s="42">
        <v>56</v>
      </c>
      <c r="HN70" s="42">
        <v>11.76</v>
      </c>
      <c r="HO70" s="42">
        <v>3.79</v>
      </c>
      <c r="HP70" s="42">
        <v>136</v>
      </c>
      <c r="HQ70" s="42">
        <v>27.6</v>
      </c>
      <c r="HR70" s="42">
        <v>7.2</v>
      </c>
      <c r="HS70" s="42">
        <v>15</v>
      </c>
      <c r="HT70" s="6"/>
      <c r="HU70" s="99">
        <f t="shared" si="10"/>
        <v>3</v>
      </c>
    </row>
    <row r="71" spans="1:249" ht="15.75" customHeight="1" x14ac:dyDescent="0.3">
      <c r="A71" s="14"/>
      <c r="B71" s="14"/>
      <c r="C71" s="14"/>
      <c r="D71" s="82"/>
      <c r="E71" s="82"/>
      <c r="F71" s="14"/>
      <c r="G71" s="14"/>
      <c r="H71" s="14"/>
      <c r="I71" s="83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6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/>
      <c r="AM71" s="6"/>
      <c r="AN71" s="14"/>
      <c r="AO71" s="14"/>
      <c r="AP71" s="14"/>
      <c r="AQ71" s="15"/>
      <c r="AR71" s="15"/>
      <c r="BB71" s="36"/>
      <c r="BC71" s="36"/>
      <c r="BD71" s="36"/>
      <c r="BE71" s="36"/>
      <c r="BF71" s="36"/>
      <c r="BG71" s="36"/>
      <c r="BH71" s="14"/>
      <c r="BI71" s="14"/>
      <c r="BJ71" s="14"/>
      <c r="BK71" s="14"/>
      <c r="BL71" s="14"/>
      <c r="BM71" s="14"/>
      <c r="BN71" s="14"/>
      <c r="BO71" s="14"/>
      <c r="BP71" s="14"/>
      <c r="BQ71" s="14"/>
      <c r="BR71" s="14"/>
      <c r="BS71" s="14"/>
      <c r="BT71" s="14"/>
      <c r="BU71" s="14"/>
      <c r="BV71" s="14"/>
      <c r="BW71" s="14"/>
      <c r="BX71" s="14"/>
      <c r="BY71" s="14"/>
      <c r="BZ71" s="14"/>
      <c r="CA71" s="14"/>
      <c r="CB71" s="14"/>
      <c r="CC71" s="14"/>
      <c r="CD71" s="6"/>
      <c r="CE71" s="14"/>
      <c r="CF71" s="14"/>
      <c r="CG71" s="14"/>
      <c r="CH71" s="14"/>
      <c r="CI71" s="14"/>
      <c r="CJ71" s="14"/>
      <c r="CK71" s="14"/>
      <c r="CL71" s="14"/>
      <c r="CM71" s="14"/>
      <c r="CN71" s="14"/>
      <c r="CO71" s="14"/>
      <c r="CP71" s="14"/>
      <c r="CQ71" s="14"/>
      <c r="CR71" s="14"/>
      <c r="CS71" s="14"/>
      <c r="CT71" s="14"/>
      <c r="CU71" s="14"/>
      <c r="CV71" s="14"/>
      <c r="CW71" s="14"/>
      <c r="CX71" s="14"/>
      <c r="CY71" s="14"/>
      <c r="CZ71" s="14"/>
      <c r="DA71" s="14"/>
      <c r="DB71" s="14"/>
      <c r="DC71" s="14"/>
      <c r="DD71" s="14"/>
      <c r="DE71" s="14"/>
      <c r="DF71" s="14"/>
      <c r="DG71" s="14"/>
      <c r="DH71" s="14"/>
      <c r="DI71" s="14"/>
      <c r="DJ71" s="14"/>
      <c r="DK71" s="14"/>
      <c r="DL71" s="14"/>
      <c r="DM71" s="14"/>
      <c r="DN71" s="14"/>
      <c r="DO71" s="6"/>
      <c r="DP71" s="14"/>
      <c r="DQ71" s="14"/>
      <c r="DR71" s="14"/>
      <c r="DS71" s="14"/>
      <c r="DT71" s="14"/>
      <c r="DU71" s="14"/>
      <c r="DV71" s="14"/>
      <c r="DW71" s="14"/>
      <c r="DX71" s="14"/>
      <c r="DY71" s="14"/>
      <c r="DZ71" s="14"/>
      <c r="EA71" s="14"/>
      <c r="EB71" s="14"/>
      <c r="EC71" s="14"/>
      <c r="ED71" s="36"/>
      <c r="EE71" s="36"/>
      <c r="EF71" s="36"/>
      <c r="EG71" s="36"/>
      <c r="EH71" s="36"/>
      <c r="EI71" s="36"/>
      <c r="EJ71" s="36"/>
      <c r="EK71" s="14"/>
      <c r="EL71" s="14"/>
      <c r="EM71" s="14"/>
      <c r="EN71" s="14"/>
      <c r="EO71" s="14"/>
      <c r="EP71" s="14"/>
      <c r="EQ71" s="14"/>
      <c r="ER71" s="14"/>
      <c r="ES71" s="14"/>
      <c r="ET71" s="14"/>
      <c r="EU71" s="14"/>
      <c r="EV71" s="14"/>
      <c r="EW71" s="14"/>
      <c r="EX71" s="14"/>
      <c r="EY71" s="14"/>
      <c r="EZ71" s="14"/>
      <c r="FA71" s="14"/>
      <c r="FB71" s="14"/>
      <c r="FC71" s="14"/>
      <c r="FD71" s="14"/>
      <c r="FE71" s="14"/>
      <c r="FF71" s="14"/>
      <c r="FG71" s="14"/>
      <c r="FH71" s="14"/>
      <c r="FI71" s="14"/>
      <c r="FJ71" s="14"/>
      <c r="FK71" s="14"/>
      <c r="FL71" s="14"/>
      <c r="FM71" s="14"/>
      <c r="FN71" s="14"/>
      <c r="FO71" s="14"/>
      <c r="FP71" s="14"/>
      <c r="FQ71" s="14"/>
      <c r="FR71" s="14"/>
      <c r="FS71" s="14"/>
      <c r="FT71" s="14"/>
      <c r="FU71" s="14"/>
      <c r="FV71" s="14"/>
      <c r="FW71" s="14"/>
      <c r="FX71" s="14"/>
      <c r="FY71" s="14"/>
      <c r="FZ71" s="14"/>
      <c r="GA71" s="14"/>
      <c r="GB71" s="14"/>
      <c r="GC71" s="14"/>
      <c r="GD71" s="14"/>
      <c r="GE71" s="14"/>
      <c r="GF71" s="14"/>
      <c r="GG71" s="14"/>
      <c r="GH71" s="14"/>
      <c r="GI71" s="14"/>
      <c r="GJ71" s="14"/>
      <c r="GK71" s="14"/>
      <c r="GL71" s="14"/>
      <c r="GM71" s="14"/>
      <c r="GN71" s="14"/>
      <c r="GO71" s="6"/>
      <c r="GP71" s="14"/>
      <c r="GQ71" s="14"/>
      <c r="GR71" s="14"/>
      <c r="GS71" s="14"/>
      <c r="GT71" s="14"/>
      <c r="GU71" s="14"/>
      <c r="GV71" s="14"/>
      <c r="GW71" s="14"/>
      <c r="GX71" s="14"/>
      <c r="GY71" s="14"/>
      <c r="GZ71" s="14"/>
      <c r="HA71" s="14"/>
      <c r="HB71" s="14"/>
      <c r="HC71" s="14"/>
      <c r="HD71" s="6"/>
      <c r="HE71" s="14"/>
      <c r="HF71" s="14"/>
      <c r="HG71" s="14"/>
      <c r="HH71" s="14"/>
      <c r="HI71" s="14"/>
      <c r="HJ71" s="14"/>
      <c r="HK71" s="14"/>
      <c r="HL71" s="14"/>
      <c r="HM71" s="14"/>
      <c r="HN71" s="14"/>
      <c r="HO71" s="14"/>
      <c r="HP71" s="14"/>
      <c r="HQ71" s="14"/>
      <c r="HR71" s="14"/>
      <c r="HS71" s="14"/>
      <c r="HT71" s="6"/>
      <c r="HU71" s="99">
        <f t="shared" si="10"/>
        <v>0</v>
      </c>
      <c r="HV71" s="15"/>
      <c r="HW71" s="15"/>
      <c r="HX71" s="15"/>
      <c r="HY71" s="15"/>
      <c r="HZ71" s="15"/>
      <c r="IA71" s="15"/>
      <c r="IB71" s="15"/>
      <c r="IC71" s="15"/>
      <c r="ID71" s="15"/>
      <c r="IE71" s="15"/>
      <c r="IF71" s="15"/>
      <c r="IG71" s="15"/>
      <c r="IH71" s="15"/>
      <c r="II71" s="15"/>
      <c r="IJ71" s="15"/>
      <c r="IK71" s="15"/>
      <c r="IL71" s="15"/>
      <c r="IM71" s="15"/>
      <c r="IN71" s="15"/>
      <c r="IO71" s="15"/>
    </row>
    <row r="72" spans="1:249" ht="15.75" customHeight="1" x14ac:dyDescent="0.3">
      <c r="A72" s="51">
        <v>61</v>
      </c>
      <c r="B72" s="52" t="s">
        <v>635</v>
      </c>
      <c r="C72" s="52">
        <v>1</v>
      </c>
      <c r="D72" s="53">
        <v>41292</v>
      </c>
      <c r="E72" s="53">
        <v>41292</v>
      </c>
      <c r="F72" s="21">
        <f t="shared" ref="F72:F81" si="223">E72-D72</f>
        <v>0</v>
      </c>
      <c r="G72" s="52"/>
      <c r="H72" s="52" t="s">
        <v>324</v>
      </c>
      <c r="I72" s="54">
        <v>7823</v>
      </c>
      <c r="J72" s="52">
        <v>91</v>
      </c>
      <c r="K72" s="52">
        <v>170</v>
      </c>
      <c r="L72" s="52">
        <v>68</v>
      </c>
      <c r="M72" s="52" t="s">
        <v>758</v>
      </c>
      <c r="N72" s="52">
        <v>68</v>
      </c>
      <c r="O72" s="52">
        <v>81.3</v>
      </c>
      <c r="P72" s="52">
        <v>6</v>
      </c>
      <c r="Q72" s="52" t="s">
        <v>512</v>
      </c>
      <c r="R72" s="52">
        <v>1</v>
      </c>
      <c r="S72" s="52">
        <v>6</v>
      </c>
      <c r="T72" s="52" t="s">
        <v>512</v>
      </c>
      <c r="U72" s="52">
        <v>1</v>
      </c>
      <c r="V72" s="52">
        <v>4</v>
      </c>
      <c r="W72" s="52">
        <v>2</v>
      </c>
      <c r="X72" s="52">
        <v>0</v>
      </c>
      <c r="Y72" s="6"/>
      <c r="Z72" s="55" t="s">
        <v>244</v>
      </c>
      <c r="AA72" s="52" t="s">
        <v>759</v>
      </c>
      <c r="AB72" s="56"/>
      <c r="AC72" s="56"/>
      <c r="AD72" s="52" t="s">
        <v>249</v>
      </c>
      <c r="AE72" s="52"/>
      <c r="AF72" s="52" t="s">
        <v>246</v>
      </c>
      <c r="AG72" s="52" t="s">
        <v>248</v>
      </c>
      <c r="AH72" s="52" t="s">
        <v>246</v>
      </c>
      <c r="AI72" s="52" t="s">
        <v>246</v>
      </c>
      <c r="AJ72" s="52" t="s">
        <v>246</v>
      </c>
      <c r="AK72" s="52" t="s">
        <v>246</v>
      </c>
      <c r="AL72" s="52">
        <v>1.96</v>
      </c>
      <c r="AM72" s="6"/>
      <c r="AN72" s="57" t="s">
        <v>350</v>
      </c>
      <c r="AO72" s="57"/>
      <c r="AP72" s="57"/>
      <c r="AQ72" s="57" t="s">
        <v>1906</v>
      </c>
      <c r="AR72" s="51"/>
      <c r="AS72" s="76">
        <v>1.96</v>
      </c>
      <c r="AT72" s="52">
        <v>3</v>
      </c>
      <c r="AU72" s="52">
        <v>2.4</v>
      </c>
      <c r="AV72" s="52">
        <v>1.53</v>
      </c>
      <c r="AW72" s="52">
        <v>0.66</v>
      </c>
      <c r="AX72" s="52">
        <v>0.48</v>
      </c>
      <c r="AY72" s="52">
        <v>0.27</v>
      </c>
      <c r="AZ72" s="52">
        <v>0.18</v>
      </c>
      <c r="BA72" s="52"/>
      <c r="BB72" s="28">
        <f t="shared" ref="BB72:BD72" si="224">((AT72/AS72)*100)-100</f>
        <v>53.061224489795904</v>
      </c>
      <c r="BC72" s="28">
        <f t="shared" si="224"/>
        <v>-20</v>
      </c>
      <c r="BD72" s="28">
        <f t="shared" si="224"/>
        <v>-36.249999999999993</v>
      </c>
      <c r="BE72" s="28">
        <f t="shared" ref="BE72:BE81" si="225">((AU72/AS72)*100)-100</f>
        <v>22.448979591836732</v>
      </c>
      <c r="BF72" s="28">
        <f t="shared" ref="BF72:BF81" si="226">((AV72/AS72)*100)-100</f>
        <v>-21.938775510204081</v>
      </c>
      <c r="BG72" s="28">
        <f t="shared" ref="BG72:BG81" si="227">((AV72/AT72)*100)-100</f>
        <v>-49</v>
      </c>
      <c r="BH72" s="3">
        <f t="shared" ref="BH72:BJ72" si="228">AT72-AS72</f>
        <v>1.04</v>
      </c>
      <c r="BI72" s="3">
        <f t="shared" si="228"/>
        <v>-0.60000000000000009</v>
      </c>
      <c r="BJ72" s="3">
        <f t="shared" si="228"/>
        <v>-0.86999999999999988</v>
      </c>
      <c r="BK72" s="3">
        <f t="shared" ref="BK72:BK81" si="229">AU72-AS72</f>
        <v>0.43999999999999995</v>
      </c>
      <c r="BL72" s="3">
        <f t="shared" ref="BL72:BL81" si="230">AV72-AS72</f>
        <v>-0.42999999999999994</v>
      </c>
      <c r="BM72" s="3">
        <f t="shared" ref="BM72:BM81" si="231">AV72-AT72</f>
        <v>-1.47</v>
      </c>
      <c r="BN72" s="55">
        <v>164.1</v>
      </c>
      <c r="BO72" s="52">
        <v>114</v>
      </c>
      <c r="BP72" s="52">
        <v>165</v>
      </c>
      <c r="BQ72" s="52">
        <v>158.9</v>
      </c>
      <c r="BR72" s="52">
        <v>138.4</v>
      </c>
      <c r="BS72" s="52">
        <v>96.9</v>
      </c>
      <c r="BT72" s="52"/>
      <c r="BU72" s="55">
        <v>36.9</v>
      </c>
      <c r="BV72" s="52">
        <v>36</v>
      </c>
      <c r="BW72" s="52">
        <v>36.5</v>
      </c>
      <c r="BX72" s="52">
        <v>37.4</v>
      </c>
      <c r="BY72" s="52">
        <v>36.6</v>
      </c>
      <c r="BZ72" s="52">
        <v>36</v>
      </c>
      <c r="CA72" s="52">
        <v>36</v>
      </c>
      <c r="CB72" s="52">
        <v>36</v>
      </c>
      <c r="CC72" s="52"/>
      <c r="CD72" s="6"/>
      <c r="CE72" s="55" t="s">
        <v>760</v>
      </c>
      <c r="CF72" s="52"/>
      <c r="CG72" s="52"/>
      <c r="CH72" s="52"/>
      <c r="CI72" s="52"/>
      <c r="CJ72" s="52"/>
      <c r="CK72" s="52"/>
      <c r="CL72" s="55" t="s">
        <v>607</v>
      </c>
      <c r="CM72" s="52"/>
      <c r="CN72" s="52"/>
      <c r="CO72" s="52"/>
      <c r="CP72" s="52"/>
      <c r="CQ72" s="52"/>
      <c r="CR72" s="52"/>
      <c r="CS72" s="55">
        <v>1</v>
      </c>
      <c r="CT72" s="52"/>
      <c r="CU72" s="52"/>
      <c r="CV72" s="52"/>
      <c r="CW72" s="52"/>
      <c r="CX72" s="52"/>
      <c r="CY72" s="52"/>
      <c r="CZ72" s="55" t="s">
        <v>266</v>
      </c>
      <c r="DA72" s="52"/>
      <c r="DB72" s="52"/>
      <c r="DC72" s="52"/>
      <c r="DD72" s="52"/>
      <c r="DE72" s="52"/>
      <c r="DF72" s="52"/>
      <c r="DG72" s="55" t="s">
        <v>761</v>
      </c>
      <c r="DH72" s="52" t="s">
        <v>761</v>
      </c>
      <c r="DI72" s="52" t="s">
        <v>761</v>
      </c>
      <c r="DJ72" s="52" t="s">
        <v>761</v>
      </c>
      <c r="DK72" s="52"/>
      <c r="DL72" s="52"/>
      <c r="DM72" s="52"/>
      <c r="DN72" s="57">
        <v>8</v>
      </c>
      <c r="DO72" s="6"/>
      <c r="DP72" s="55">
        <v>121.8</v>
      </c>
      <c r="DQ72" s="52">
        <v>85.9</v>
      </c>
      <c r="DR72" s="52">
        <v>87.3</v>
      </c>
      <c r="DS72" s="52">
        <v>99.3</v>
      </c>
      <c r="DT72" s="52">
        <v>148</v>
      </c>
      <c r="DU72" s="52">
        <v>43.3</v>
      </c>
      <c r="DV72" s="52"/>
      <c r="DW72" s="55">
        <v>0.5</v>
      </c>
      <c r="DX72" s="52">
        <v>0.6</v>
      </c>
      <c r="DY72" s="52">
        <v>0.4</v>
      </c>
      <c r="DZ72" s="52">
        <v>0.5</v>
      </c>
      <c r="EA72" s="52">
        <v>0.4</v>
      </c>
      <c r="EB72" s="52">
        <v>0.3</v>
      </c>
      <c r="EC72" s="52"/>
      <c r="ED72" s="78">
        <f t="shared" ref="ED72:EI72" si="232">DP72/DW72</f>
        <v>243.6</v>
      </c>
      <c r="EE72" s="79">
        <f t="shared" si="232"/>
        <v>143.16666666666669</v>
      </c>
      <c r="EF72" s="79">
        <f t="shared" si="232"/>
        <v>218.24999999999997</v>
      </c>
      <c r="EG72" s="79">
        <f t="shared" si="232"/>
        <v>198.6</v>
      </c>
      <c r="EH72" s="79">
        <f t="shared" si="232"/>
        <v>370</v>
      </c>
      <c r="EI72" s="79">
        <f t="shared" si="232"/>
        <v>144.33333333333334</v>
      </c>
      <c r="EJ72" s="79"/>
      <c r="EK72" s="55">
        <v>1</v>
      </c>
      <c r="EL72" s="52">
        <v>1</v>
      </c>
      <c r="EM72" s="52">
        <v>1</v>
      </c>
      <c r="EN72" s="52">
        <v>1</v>
      </c>
      <c r="EO72" s="52">
        <v>0</v>
      </c>
      <c r="EP72" s="52">
        <v>0</v>
      </c>
      <c r="EQ72" s="52"/>
      <c r="ER72" s="55">
        <v>152</v>
      </c>
      <c r="ES72" s="52">
        <v>198</v>
      </c>
      <c r="ET72" s="52">
        <v>221</v>
      </c>
      <c r="EU72" s="52">
        <v>278</v>
      </c>
      <c r="EV72" s="52">
        <v>293</v>
      </c>
      <c r="EW72" s="52">
        <v>273</v>
      </c>
      <c r="EX72" s="52"/>
      <c r="EY72" s="55">
        <v>7.9</v>
      </c>
      <c r="EZ72" s="52">
        <v>6.2</v>
      </c>
      <c r="FA72" s="52">
        <v>6.2</v>
      </c>
      <c r="FB72" s="52">
        <v>4.7</v>
      </c>
      <c r="FC72" s="52">
        <v>5.7</v>
      </c>
      <c r="FD72" s="52">
        <v>6.8</v>
      </c>
      <c r="FE72" s="52"/>
      <c r="FF72" s="55">
        <v>3</v>
      </c>
      <c r="FG72" s="52">
        <v>10</v>
      </c>
      <c r="FH72" s="52">
        <v>9</v>
      </c>
      <c r="FI72" s="52">
        <v>11</v>
      </c>
      <c r="FJ72" s="52">
        <v>15</v>
      </c>
      <c r="FK72" s="52">
        <v>15</v>
      </c>
      <c r="FL72" s="52"/>
      <c r="FM72" s="55">
        <v>109</v>
      </c>
      <c r="FN72" s="52">
        <v>99</v>
      </c>
      <c r="FO72" s="52">
        <v>70</v>
      </c>
      <c r="FP72" s="52">
        <v>96</v>
      </c>
      <c r="FQ72" s="52">
        <v>95</v>
      </c>
      <c r="FR72" s="52">
        <v>128</v>
      </c>
      <c r="FS72" s="52"/>
      <c r="FT72" s="55" t="s">
        <v>378</v>
      </c>
      <c r="FU72" s="52">
        <v>0</v>
      </c>
      <c r="FV72" s="52">
        <v>0</v>
      </c>
      <c r="FW72" s="52">
        <v>0</v>
      </c>
      <c r="FX72" s="52">
        <v>0</v>
      </c>
      <c r="FY72" s="52">
        <v>0</v>
      </c>
      <c r="FZ72" s="52"/>
      <c r="GA72" s="55">
        <v>93</v>
      </c>
      <c r="GB72" s="52">
        <v>165</v>
      </c>
      <c r="GC72" s="52">
        <v>163</v>
      </c>
      <c r="GD72" s="52">
        <v>151</v>
      </c>
      <c r="GE72" s="52">
        <v>125</v>
      </c>
      <c r="GF72" s="52">
        <v>104</v>
      </c>
      <c r="GG72" s="52"/>
      <c r="GH72" s="55">
        <v>395</v>
      </c>
      <c r="GI72" s="52">
        <v>1470</v>
      </c>
      <c r="GJ72" s="52">
        <v>2200</v>
      </c>
      <c r="GK72" s="52">
        <v>2360</v>
      </c>
      <c r="GL72" s="52">
        <v>1470</v>
      </c>
      <c r="GM72" s="52">
        <v>560</v>
      </c>
      <c r="GN72" s="52"/>
      <c r="GO72" s="6"/>
      <c r="GP72" s="55">
        <v>16</v>
      </c>
      <c r="GQ72" s="52">
        <v>90</v>
      </c>
      <c r="GR72" s="55">
        <v>12</v>
      </c>
      <c r="GS72" s="52">
        <v>45</v>
      </c>
      <c r="GT72" s="55">
        <v>12</v>
      </c>
      <c r="GU72" s="52">
        <v>45</v>
      </c>
      <c r="GV72" s="55">
        <v>11</v>
      </c>
      <c r="GW72" s="52">
        <v>45</v>
      </c>
      <c r="GX72" s="55">
        <v>7</v>
      </c>
      <c r="GY72" s="52">
        <v>18</v>
      </c>
      <c r="GZ72" s="55">
        <v>9</v>
      </c>
      <c r="HA72" s="52">
        <v>18</v>
      </c>
      <c r="HB72" s="55"/>
      <c r="HC72" s="52"/>
      <c r="HD72" s="6"/>
      <c r="HE72" s="52">
        <v>91</v>
      </c>
      <c r="HF72" s="52">
        <v>138</v>
      </c>
      <c r="HG72" s="52">
        <v>89</v>
      </c>
      <c r="HH72" s="52">
        <v>37</v>
      </c>
      <c r="HI72" s="52">
        <v>1</v>
      </c>
      <c r="HJ72" s="52">
        <v>81</v>
      </c>
      <c r="HK72" s="52">
        <v>0.5</v>
      </c>
      <c r="HL72" s="52">
        <v>5</v>
      </c>
      <c r="HM72" s="52">
        <v>56</v>
      </c>
      <c r="HN72" s="52">
        <v>13.1</v>
      </c>
      <c r="HO72" s="52">
        <v>3.38</v>
      </c>
      <c r="HP72" s="52">
        <v>138.4</v>
      </c>
      <c r="HQ72" s="52">
        <v>26.3</v>
      </c>
      <c r="HR72" s="52">
        <v>7.9</v>
      </c>
      <c r="HS72" s="52">
        <v>15</v>
      </c>
      <c r="HT72" s="6"/>
      <c r="HU72" s="99">
        <f t="shared" si="10"/>
        <v>4</v>
      </c>
    </row>
    <row r="73" spans="1:249" ht="15.75" customHeight="1" x14ac:dyDescent="0.3">
      <c r="A73" s="51">
        <v>62</v>
      </c>
      <c r="B73" s="21" t="s">
        <v>239</v>
      </c>
      <c r="C73" s="21">
        <v>1</v>
      </c>
      <c r="D73" s="22">
        <v>41285</v>
      </c>
      <c r="E73" s="22">
        <v>41285</v>
      </c>
      <c r="F73" s="21">
        <f t="shared" si="223"/>
        <v>0</v>
      </c>
      <c r="G73" s="21" t="s">
        <v>240</v>
      </c>
      <c r="H73" s="21"/>
      <c r="I73" s="23">
        <v>11773</v>
      </c>
      <c r="J73" s="21">
        <v>80</v>
      </c>
      <c r="K73" s="21">
        <v>184</v>
      </c>
      <c r="L73" s="21">
        <v>90</v>
      </c>
      <c r="M73" s="21" t="s">
        <v>762</v>
      </c>
      <c r="N73" s="21">
        <v>82</v>
      </c>
      <c r="O73" s="21">
        <v>93.6</v>
      </c>
      <c r="P73" s="21">
        <v>12</v>
      </c>
      <c r="Q73" s="21" t="s">
        <v>450</v>
      </c>
      <c r="R73" s="21">
        <v>1</v>
      </c>
      <c r="S73" s="21">
        <v>14</v>
      </c>
      <c r="T73" s="21" t="s">
        <v>548</v>
      </c>
      <c r="U73" s="21">
        <v>2</v>
      </c>
      <c r="V73" s="21">
        <v>10</v>
      </c>
      <c r="W73" s="21">
        <v>1</v>
      </c>
      <c r="X73" s="21">
        <v>0</v>
      </c>
      <c r="Y73" s="6"/>
      <c r="Z73" s="24" t="s">
        <v>244</v>
      </c>
      <c r="AA73" s="21" t="s">
        <v>763</v>
      </c>
      <c r="AB73" s="25"/>
      <c r="AC73" s="25"/>
      <c r="AD73" s="21" t="s">
        <v>249</v>
      </c>
      <c r="AE73" s="21"/>
      <c r="AF73" s="21" t="s">
        <v>249</v>
      </c>
      <c r="AG73" s="21"/>
      <c r="AH73" s="21" t="s">
        <v>246</v>
      </c>
      <c r="AI73" s="21" t="s">
        <v>246</v>
      </c>
      <c r="AJ73" s="21" t="s">
        <v>246</v>
      </c>
      <c r="AK73" s="21" t="s">
        <v>249</v>
      </c>
      <c r="AL73" s="21">
        <v>0.36</v>
      </c>
      <c r="AM73" s="6"/>
      <c r="AN73" s="26" t="s">
        <v>350</v>
      </c>
      <c r="AO73" s="26"/>
      <c r="AP73" s="26"/>
      <c r="AQ73" s="26" t="s">
        <v>1902</v>
      </c>
      <c r="AR73" s="3"/>
      <c r="AS73" s="27">
        <v>0.36</v>
      </c>
      <c r="AT73" s="21">
        <v>0.3</v>
      </c>
      <c r="AU73" s="21">
        <v>0.28000000000000003</v>
      </c>
      <c r="AV73" s="21">
        <v>0.28000000000000003</v>
      </c>
      <c r="AW73" s="21">
        <v>0.37</v>
      </c>
      <c r="AX73" s="21">
        <v>0.31</v>
      </c>
      <c r="AY73" s="21">
        <v>0.28000000000000003</v>
      </c>
      <c r="AZ73" s="21">
        <v>0.18</v>
      </c>
      <c r="BA73" s="21"/>
      <c r="BB73" s="28">
        <f t="shared" ref="BB73:BD73" si="233">((AT73/AS73)*100)-100</f>
        <v>-16.666666666666657</v>
      </c>
      <c r="BC73" s="28">
        <f t="shared" si="233"/>
        <v>-6.6666666666666572</v>
      </c>
      <c r="BD73" s="28">
        <f t="shared" si="233"/>
        <v>0</v>
      </c>
      <c r="BE73" s="28">
        <f t="shared" si="225"/>
        <v>-22.222222222222214</v>
      </c>
      <c r="BF73" s="28">
        <f t="shared" si="226"/>
        <v>-22.222222222222214</v>
      </c>
      <c r="BG73" s="28">
        <f t="shared" si="227"/>
        <v>-6.6666666666666572</v>
      </c>
      <c r="BH73" s="3">
        <f t="shared" ref="BH73:BJ73" si="234">AT73-AS73</f>
        <v>-0.06</v>
      </c>
      <c r="BI73" s="3">
        <f t="shared" si="234"/>
        <v>-1.9999999999999962E-2</v>
      </c>
      <c r="BJ73" s="3">
        <f t="shared" si="234"/>
        <v>0</v>
      </c>
      <c r="BK73" s="3">
        <f t="shared" si="229"/>
        <v>-7.999999999999996E-2</v>
      </c>
      <c r="BL73" s="3">
        <f t="shared" si="230"/>
        <v>-7.999999999999996E-2</v>
      </c>
      <c r="BM73" s="3">
        <f t="shared" si="231"/>
        <v>-1.9999999999999962E-2</v>
      </c>
      <c r="BN73" s="24">
        <v>151</v>
      </c>
      <c r="BO73" s="21">
        <v>159</v>
      </c>
      <c r="BP73" s="21">
        <v>187.3</v>
      </c>
      <c r="BQ73" s="21">
        <v>230</v>
      </c>
      <c r="BR73" s="21"/>
      <c r="BS73" s="21"/>
      <c r="BT73" s="21"/>
      <c r="BU73" s="24">
        <v>36</v>
      </c>
      <c r="BV73" s="21">
        <v>37</v>
      </c>
      <c r="BW73" s="21">
        <v>37.9</v>
      </c>
      <c r="BX73" s="21">
        <v>38.1</v>
      </c>
      <c r="BY73" s="21">
        <v>37.4</v>
      </c>
      <c r="BZ73" s="21">
        <v>38</v>
      </c>
      <c r="CA73" s="21">
        <v>37.5</v>
      </c>
      <c r="CB73" s="21">
        <v>36</v>
      </c>
      <c r="CC73" s="21"/>
      <c r="CD73" s="6"/>
      <c r="CE73" s="24" t="s">
        <v>764</v>
      </c>
      <c r="CF73" s="21"/>
      <c r="CG73" s="21"/>
      <c r="CH73" s="21"/>
      <c r="CI73" s="21"/>
      <c r="CJ73" s="21"/>
      <c r="CK73" s="21"/>
      <c r="CL73" s="24" t="s">
        <v>765</v>
      </c>
      <c r="CM73" s="21"/>
      <c r="CN73" s="21"/>
      <c r="CO73" s="21"/>
      <c r="CP73" s="21"/>
      <c r="CQ73" s="21"/>
      <c r="CR73" s="21"/>
      <c r="CS73" s="24">
        <v>2</v>
      </c>
      <c r="CT73" s="21"/>
      <c r="CU73" s="21"/>
      <c r="CV73" s="21"/>
      <c r="CW73" s="21"/>
      <c r="CX73" s="21"/>
      <c r="CY73" s="21"/>
      <c r="CZ73" s="24" t="s">
        <v>748</v>
      </c>
      <c r="DA73" s="21"/>
      <c r="DB73" s="21"/>
      <c r="DC73" s="21"/>
      <c r="DD73" s="21"/>
      <c r="DE73" s="21"/>
      <c r="DF73" s="21"/>
      <c r="DG73" s="24" t="s">
        <v>400</v>
      </c>
      <c r="DH73" s="21" t="s">
        <v>400</v>
      </c>
      <c r="DI73" s="21" t="s">
        <v>400</v>
      </c>
      <c r="DJ73" s="21" t="s">
        <v>400</v>
      </c>
      <c r="DK73" s="21"/>
      <c r="DL73" s="21"/>
      <c r="DM73" s="21"/>
      <c r="DN73" s="26">
        <v>8</v>
      </c>
      <c r="DO73" s="6"/>
      <c r="DP73" s="24">
        <v>69.8</v>
      </c>
      <c r="DQ73" s="21">
        <v>98.4</v>
      </c>
      <c r="DR73" s="21">
        <v>79.8</v>
      </c>
      <c r="DS73" s="21">
        <v>75.8</v>
      </c>
      <c r="DT73" s="21">
        <v>73.8</v>
      </c>
      <c r="DU73" s="21">
        <v>52.1</v>
      </c>
      <c r="DV73" s="21"/>
      <c r="DW73" s="24">
        <v>0.5</v>
      </c>
      <c r="DX73" s="21">
        <v>0.45</v>
      </c>
      <c r="DY73" s="21">
        <v>0.4</v>
      </c>
      <c r="DZ73" s="21">
        <v>0.5</v>
      </c>
      <c r="EA73" s="21">
        <v>0.5</v>
      </c>
      <c r="EB73" s="21">
        <v>0.5</v>
      </c>
      <c r="EC73" s="21"/>
      <c r="ED73" s="29">
        <f t="shared" ref="ED73:EI73" si="235">DP73/DW73</f>
        <v>139.6</v>
      </c>
      <c r="EE73" s="79">
        <f t="shared" si="235"/>
        <v>218.66666666666669</v>
      </c>
      <c r="EF73" s="79">
        <f t="shared" si="235"/>
        <v>199.49999999999997</v>
      </c>
      <c r="EG73" s="79">
        <f t="shared" si="235"/>
        <v>151.6</v>
      </c>
      <c r="EH73" s="79">
        <f t="shared" si="235"/>
        <v>147.6</v>
      </c>
      <c r="EI73" s="79">
        <f t="shared" si="235"/>
        <v>104.2</v>
      </c>
      <c r="EJ73" s="79"/>
      <c r="EK73" s="24">
        <v>1</v>
      </c>
      <c r="EL73" s="21">
        <v>1</v>
      </c>
      <c r="EM73" s="21">
        <v>1</v>
      </c>
      <c r="EN73" s="21">
        <v>1</v>
      </c>
      <c r="EO73" s="21">
        <v>1</v>
      </c>
      <c r="EP73" s="21">
        <v>0</v>
      </c>
      <c r="EQ73" s="21"/>
      <c r="ER73" s="24">
        <v>205</v>
      </c>
      <c r="ES73" s="21">
        <v>181</v>
      </c>
      <c r="ET73" s="21">
        <v>173</v>
      </c>
      <c r="EU73" s="21">
        <v>218</v>
      </c>
      <c r="EV73" s="21">
        <v>248</v>
      </c>
      <c r="EW73" s="21">
        <v>289</v>
      </c>
      <c r="EX73" s="21"/>
      <c r="EY73" s="24">
        <v>12</v>
      </c>
      <c r="EZ73" s="21">
        <v>8.5</v>
      </c>
      <c r="FA73" s="21">
        <v>23.2</v>
      </c>
      <c r="FB73" s="21">
        <v>10.1</v>
      </c>
      <c r="FC73" s="21">
        <v>10.1</v>
      </c>
      <c r="FD73" s="21">
        <v>9.6</v>
      </c>
      <c r="FE73" s="21"/>
      <c r="FF73" s="24">
        <v>6</v>
      </c>
      <c r="FG73" s="21">
        <v>7</v>
      </c>
      <c r="FH73" s="21">
        <v>6</v>
      </c>
      <c r="FI73" s="21">
        <v>9</v>
      </c>
      <c r="FJ73" s="21">
        <v>9</v>
      </c>
      <c r="FK73" s="21">
        <v>9</v>
      </c>
      <c r="FL73" s="21"/>
      <c r="FM73" s="24">
        <v>65</v>
      </c>
      <c r="FN73" s="21">
        <v>78</v>
      </c>
      <c r="FO73" s="21">
        <v>65</v>
      </c>
      <c r="FP73" s="21">
        <v>91</v>
      </c>
      <c r="FQ73" s="21">
        <v>88</v>
      </c>
      <c r="FR73" s="21">
        <v>85</v>
      </c>
      <c r="FS73" s="21"/>
      <c r="FT73" s="24" t="s">
        <v>345</v>
      </c>
      <c r="FU73" s="21">
        <v>0</v>
      </c>
      <c r="FV73" s="21">
        <v>0</v>
      </c>
      <c r="FW73" s="21">
        <v>0</v>
      </c>
      <c r="FX73" s="21">
        <v>0</v>
      </c>
      <c r="FY73" s="21">
        <v>0</v>
      </c>
      <c r="FZ73" s="21"/>
      <c r="GA73" s="24">
        <v>151</v>
      </c>
      <c r="GB73" s="21">
        <v>113</v>
      </c>
      <c r="GC73" s="21">
        <v>138</v>
      </c>
      <c r="GD73" s="21">
        <v>136</v>
      </c>
      <c r="GE73" s="21">
        <v>122</v>
      </c>
      <c r="GF73" s="21">
        <v>91</v>
      </c>
      <c r="GG73" s="21"/>
      <c r="GH73" s="24">
        <v>2260</v>
      </c>
      <c r="GI73" s="21">
        <v>2720</v>
      </c>
      <c r="GJ73" s="21">
        <v>1720</v>
      </c>
      <c r="GK73" s="21">
        <v>2360</v>
      </c>
      <c r="GL73" s="21">
        <v>2810</v>
      </c>
      <c r="GM73" s="21">
        <v>1080</v>
      </c>
      <c r="GN73" s="21"/>
      <c r="GO73" s="6"/>
      <c r="GP73" s="24">
        <v>13</v>
      </c>
      <c r="GQ73" s="21">
        <v>55</v>
      </c>
      <c r="GR73" s="24">
        <v>12</v>
      </c>
      <c r="GS73" s="21">
        <v>45</v>
      </c>
      <c r="GT73" s="24">
        <v>15</v>
      </c>
      <c r="GU73" s="21">
        <v>80</v>
      </c>
      <c r="GV73" s="24">
        <v>13</v>
      </c>
      <c r="GW73" s="21">
        <v>55</v>
      </c>
      <c r="GX73" s="24">
        <v>13</v>
      </c>
      <c r="GY73" s="21">
        <v>55</v>
      </c>
      <c r="GZ73" s="24">
        <v>12</v>
      </c>
      <c r="HA73" s="21">
        <v>45</v>
      </c>
      <c r="HB73" s="24">
        <v>12</v>
      </c>
      <c r="HC73" s="21">
        <v>45</v>
      </c>
      <c r="HD73" s="6"/>
      <c r="HE73" s="21">
        <v>81</v>
      </c>
      <c r="HF73" s="21">
        <v>130</v>
      </c>
      <c r="HG73" s="21">
        <v>170</v>
      </c>
      <c r="HH73" s="21">
        <v>38.5</v>
      </c>
      <c r="HI73" s="21">
        <v>1</v>
      </c>
      <c r="HJ73" s="21">
        <v>69.8</v>
      </c>
      <c r="HK73" s="21">
        <v>0.5</v>
      </c>
      <c r="HL73" s="21">
        <v>30</v>
      </c>
      <c r="HM73" s="21">
        <v>40</v>
      </c>
      <c r="HN73" s="21">
        <v>11.11</v>
      </c>
      <c r="HO73" s="21">
        <v>3.07</v>
      </c>
      <c r="HP73" s="21">
        <v>142</v>
      </c>
      <c r="HQ73" s="21">
        <v>23.8</v>
      </c>
      <c r="HR73" s="21">
        <v>12</v>
      </c>
      <c r="HS73" s="21">
        <v>3</v>
      </c>
      <c r="HT73" s="6"/>
      <c r="HU73" s="99">
        <f t="shared" si="10"/>
        <v>1</v>
      </c>
    </row>
    <row r="74" spans="1:249" ht="15.75" customHeight="1" x14ac:dyDescent="0.3">
      <c r="A74" s="51">
        <v>63</v>
      </c>
      <c r="B74" s="21" t="s">
        <v>239</v>
      </c>
      <c r="C74" s="21">
        <v>2</v>
      </c>
      <c r="D74" s="22">
        <v>41270</v>
      </c>
      <c r="E74" s="22">
        <v>41270</v>
      </c>
      <c r="F74" s="21">
        <f t="shared" si="223"/>
        <v>0</v>
      </c>
      <c r="G74" s="21" t="s">
        <v>240</v>
      </c>
      <c r="H74" s="21"/>
      <c r="I74" s="23">
        <v>32889</v>
      </c>
      <c r="J74" s="21">
        <v>23</v>
      </c>
      <c r="K74" s="21"/>
      <c r="L74" s="21"/>
      <c r="M74" s="21" t="s">
        <v>766</v>
      </c>
      <c r="N74" s="21">
        <v>26</v>
      </c>
      <c r="O74" s="21">
        <v>7.2</v>
      </c>
      <c r="P74" s="21">
        <v>26</v>
      </c>
      <c r="Q74" s="21" t="s">
        <v>512</v>
      </c>
      <c r="R74" s="21">
        <v>1</v>
      </c>
      <c r="S74" s="21">
        <v>26</v>
      </c>
      <c r="T74" s="21" t="s">
        <v>512</v>
      </c>
      <c r="U74" s="21">
        <v>1</v>
      </c>
      <c r="V74" s="21">
        <v>16</v>
      </c>
      <c r="W74" s="21">
        <v>0</v>
      </c>
      <c r="X74" s="21">
        <v>0</v>
      </c>
      <c r="Y74" s="6"/>
      <c r="Z74" s="24" t="s">
        <v>513</v>
      </c>
      <c r="AA74" s="21" t="s">
        <v>337</v>
      </c>
      <c r="AB74" s="25"/>
      <c r="AC74" s="25"/>
      <c r="AD74" s="21" t="s">
        <v>246</v>
      </c>
      <c r="AE74" s="21" t="s">
        <v>247</v>
      </c>
      <c r="AF74" s="21" t="s">
        <v>246</v>
      </c>
      <c r="AG74" s="21" t="s">
        <v>248</v>
      </c>
      <c r="AH74" s="21" t="s">
        <v>246</v>
      </c>
      <c r="AI74" s="21" t="s">
        <v>249</v>
      </c>
      <c r="AJ74" s="21" t="s">
        <v>249</v>
      </c>
      <c r="AK74" s="21" t="s">
        <v>249</v>
      </c>
      <c r="AL74" s="21">
        <v>0.08</v>
      </c>
      <c r="AM74" s="6"/>
      <c r="AN74" s="26" t="s">
        <v>350</v>
      </c>
      <c r="AO74" s="26"/>
      <c r="AP74" s="26"/>
      <c r="AQ74" s="26" t="s">
        <v>1902</v>
      </c>
      <c r="AR74" s="3"/>
      <c r="AS74" s="27">
        <v>0.1</v>
      </c>
      <c r="AT74" s="21">
        <v>0.08</v>
      </c>
      <c r="AU74" s="21">
        <v>0.08</v>
      </c>
      <c r="AV74" s="21">
        <v>0.09</v>
      </c>
      <c r="AW74" s="21">
        <v>0.14000000000000001</v>
      </c>
      <c r="AX74" s="21">
        <v>0.28000000000000003</v>
      </c>
      <c r="AY74" s="21">
        <v>4.18</v>
      </c>
      <c r="AZ74" s="21">
        <v>2.06</v>
      </c>
      <c r="BA74" s="21">
        <v>1.34</v>
      </c>
      <c r="BB74" s="28">
        <f t="shared" ref="BB74:BD74" si="236">((AT74/AS74)*100)-100</f>
        <v>-20</v>
      </c>
      <c r="BC74" s="28">
        <f t="shared" si="236"/>
        <v>0</v>
      </c>
      <c r="BD74" s="28">
        <f t="shared" si="236"/>
        <v>12.5</v>
      </c>
      <c r="BE74" s="28">
        <f t="shared" si="225"/>
        <v>-20</v>
      </c>
      <c r="BF74" s="28">
        <f t="shared" si="226"/>
        <v>-10.000000000000014</v>
      </c>
      <c r="BG74" s="28">
        <f t="shared" si="227"/>
        <v>12.5</v>
      </c>
      <c r="BH74" s="3">
        <f t="shared" ref="BH74:BJ74" si="237">AT74-AS74</f>
        <v>-2.0000000000000004E-2</v>
      </c>
      <c r="BI74" s="3">
        <f t="shared" si="237"/>
        <v>0</v>
      </c>
      <c r="BJ74" s="3">
        <f t="shared" si="237"/>
        <v>9.999999999999995E-3</v>
      </c>
      <c r="BK74" s="3">
        <f t="shared" si="229"/>
        <v>-2.0000000000000004E-2</v>
      </c>
      <c r="BL74" s="3">
        <f t="shared" si="230"/>
        <v>-1.0000000000000009E-2</v>
      </c>
      <c r="BM74" s="3">
        <f t="shared" si="231"/>
        <v>9.999999999999995E-3</v>
      </c>
      <c r="BN74" s="24">
        <v>95</v>
      </c>
      <c r="BO74" s="21">
        <v>166.4</v>
      </c>
      <c r="BP74" s="21">
        <v>188.4</v>
      </c>
      <c r="BQ74" s="21">
        <v>273</v>
      </c>
      <c r="BR74" s="21">
        <v>228.3</v>
      </c>
      <c r="BS74" s="21">
        <v>186.5</v>
      </c>
      <c r="BT74" s="21">
        <v>101</v>
      </c>
      <c r="BU74" s="24">
        <v>37</v>
      </c>
      <c r="BV74" s="21">
        <v>38</v>
      </c>
      <c r="BW74" s="21">
        <v>38</v>
      </c>
      <c r="BX74" s="21">
        <v>38</v>
      </c>
      <c r="BY74" s="21">
        <v>37.6</v>
      </c>
      <c r="BZ74" s="21">
        <v>36</v>
      </c>
      <c r="CA74" s="21">
        <v>37</v>
      </c>
      <c r="CB74" s="21">
        <v>36</v>
      </c>
      <c r="CC74" s="21">
        <v>36.6</v>
      </c>
      <c r="CD74" s="6"/>
      <c r="CE74" s="24" t="s">
        <v>767</v>
      </c>
      <c r="CF74" s="21"/>
      <c r="CG74" s="21"/>
      <c r="CH74" s="21"/>
      <c r="CI74" s="21" t="s">
        <v>768</v>
      </c>
      <c r="CJ74" s="21"/>
      <c r="CK74" s="21"/>
      <c r="CL74" s="24" t="s">
        <v>331</v>
      </c>
      <c r="CM74" s="21"/>
      <c r="CN74" s="21"/>
      <c r="CO74" s="21"/>
      <c r="CP74" s="21" t="s">
        <v>769</v>
      </c>
      <c r="CQ74" s="21"/>
      <c r="CR74" s="21"/>
      <c r="CS74" s="24"/>
      <c r="CT74" s="21"/>
      <c r="CU74" s="21"/>
      <c r="CV74" s="21">
        <v>3</v>
      </c>
      <c r="CW74" s="21"/>
      <c r="CX74" s="21"/>
      <c r="CY74" s="21"/>
      <c r="CZ74" s="24" t="s">
        <v>266</v>
      </c>
      <c r="DA74" s="21"/>
      <c r="DB74" s="21"/>
      <c r="DC74" s="21"/>
      <c r="DD74" s="21"/>
      <c r="DE74" s="21"/>
      <c r="DF74" s="21"/>
      <c r="DG74" s="24" t="s">
        <v>770</v>
      </c>
      <c r="DH74" s="21" t="s">
        <v>771</v>
      </c>
      <c r="DI74" s="21" t="s">
        <v>771</v>
      </c>
      <c r="DJ74" s="21" t="s">
        <v>772</v>
      </c>
      <c r="DK74" s="21" t="s">
        <v>773</v>
      </c>
      <c r="DL74" s="21" t="s">
        <v>772</v>
      </c>
      <c r="DM74" s="21" t="s">
        <v>774</v>
      </c>
      <c r="DN74" s="26">
        <v>9</v>
      </c>
      <c r="DO74" s="6"/>
      <c r="DP74" s="24">
        <v>105.5</v>
      </c>
      <c r="DQ74" s="21">
        <v>77.7</v>
      </c>
      <c r="DR74" s="21">
        <v>77.8</v>
      </c>
      <c r="DS74" s="21">
        <v>64</v>
      </c>
      <c r="DT74" s="21">
        <v>94.3</v>
      </c>
      <c r="DU74" s="21">
        <v>89.4</v>
      </c>
      <c r="DV74" s="21">
        <v>102.9</v>
      </c>
      <c r="DW74" s="24">
        <v>0.6</v>
      </c>
      <c r="DX74" s="21">
        <v>0.6</v>
      </c>
      <c r="DY74" s="21">
        <v>0.4</v>
      </c>
      <c r="DZ74" s="21">
        <v>0.4</v>
      </c>
      <c r="EA74" s="21">
        <v>0.1</v>
      </c>
      <c r="EB74" s="21">
        <v>0.1</v>
      </c>
      <c r="EC74" s="21">
        <v>0.9</v>
      </c>
      <c r="ED74" s="29">
        <f t="shared" ref="ED74:EJ74" si="238">DP74/DW74</f>
        <v>175.83333333333334</v>
      </c>
      <c r="EE74" s="79">
        <f t="shared" si="238"/>
        <v>129.5</v>
      </c>
      <c r="EF74" s="79">
        <f t="shared" si="238"/>
        <v>194.49999999999997</v>
      </c>
      <c r="EG74" s="79">
        <f t="shared" si="238"/>
        <v>160</v>
      </c>
      <c r="EH74" s="79">
        <f t="shared" si="238"/>
        <v>942.99999999999989</v>
      </c>
      <c r="EI74" s="79">
        <f t="shared" si="238"/>
        <v>894</v>
      </c>
      <c r="EJ74" s="79">
        <f t="shared" si="238"/>
        <v>114.33333333333334</v>
      </c>
      <c r="EK74" s="24">
        <v>0</v>
      </c>
      <c r="EL74" s="21">
        <v>0</v>
      </c>
      <c r="EM74" s="21">
        <v>0</v>
      </c>
      <c r="EN74" s="21">
        <v>0</v>
      </c>
      <c r="EO74" s="21">
        <v>1</v>
      </c>
      <c r="EP74" s="21">
        <v>1</v>
      </c>
      <c r="EQ74" s="21">
        <v>1</v>
      </c>
      <c r="ER74" s="24">
        <v>519</v>
      </c>
      <c r="ES74" s="21">
        <v>449</v>
      </c>
      <c r="ET74" s="21">
        <v>428</v>
      </c>
      <c r="EU74" s="21">
        <v>515</v>
      </c>
      <c r="EV74" s="21">
        <v>451</v>
      </c>
      <c r="EW74" s="21">
        <v>384</v>
      </c>
      <c r="EX74" s="21">
        <v>394</v>
      </c>
      <c r="EY74" s="24">
        <v>5.6</v>
      </c>
      <c r="EZ74" s="21">
        <v>5.5</v>
      </c>
      <c r="FA74" s="21">
        <v>12.7</v>
      </c>
      <c r="FB74" s="21">
        <v>10</v>
      </c>
      <c r="FC74" s="21">
        <v>10</v>
      </c>
      <c r="FD74" s="21">
        <v>6.9</v>
      </c>
      <c r="FE74" s="21">
        <v>5.3</v>
      </c>
      <c r="FF74" s="24">
        <v>15</v>
      </c>
      <c r="FG74" s="21">
        <v>15</v>
      </c>
      <c r="FH74" s="21">
        <v>15</v>
      </c>
      <c r="FI74" s="21">
        <v>15</v>
      </c>
      <c r="FJ74" s="21">
        <v>3</v>
      </c>
      <c r="FK74" s="21">
        <v>3</v>
      </c>
      <c r="FL74" s="21">
        <v>3</v>
      </c>
      <c r="FM74" s="24">
        <v>101</v>
      </c>
      <c r="FN74" s="21">
        <v>84</v>
      </c>
      <c r="FO74" s="21">
        <v>84</v>
      </c>
      <c r="FP74" s="21">
        <v>77</v>
      </c>
      <c r="FQ74" s="21">
        <v>68</v>
      </c>
      <c r="FR74" s="21">
        <v>82</v>
      </c>
      <c r="FS74" s="21">
        <v>72</v>
      </c>
      <c r="FT74" s="24">
        <v>0</v>
      </c>
      <c r="FU74" s="21">
        <v>0</v>
      </c>
      <c r="FV74" s="21">
        <v>0</v>
      </c>
      <c r="FW74" s="21">
        <v>0</v>
      </c>
      <c r="FX74" s="21">
        <v>0</v>
      </c>
      <c r="FY74" s="21">
        <v>0</v>
      </c>
      <c r="FZ74" s="21">
        <v>0</v>
      </c>
      <c r="GA74" s="24">
        <v>41</v>
      </c>
      <c r="GB74" s="21">
        <v>54</v>
      </c>
      <c r="GC74" s="21">
        <v>49</v>
      </c>
      <c r="GD74" s="21">
        <v>41</v>
      </c>
      <c r="GE74" s="21">
        <v>41</v>
      </c>
      <c r="GF74" s="21">
        <v>42</v>
      </c>
      <c r="GG74" s="21">
        <v>38</v>
      </c>
      <c r="GH74" s="24">
        <v>2390</v>
      </c>
      <c r="GI74" s="21">
        <v>2150</v>
      </c>
      <c r="GJ74" s="21">
        <v>1150</v>
      </c>
      <c r="GK74" s="21">
        <v>2230</v>
      </c>
      <c r="GL74" s="21">
        <v>2280</v>
      </c>
      <c r="GM74" s="21">
        <v>2140</v>
      </c>
      <c r="GN74" s="21">
        <v>1510</v>
      </c>
      <c r="GO74" s="6"/>
      <c r="GP74" s="24">
        <v>8</v>
      </c>
      <c r="GQ74" s="21">
        <v>18</v>
      </c>
      <c r="GR74" s="24">
        <v>8</v>
      </c>
      <c r="GS74" s="21">
        <v>18</v>
      </c>
      <c r="GT74" s="24">
        <v>10</v>
      </c>
      <c r="GU74" s="21">
        <v>45</v>
      </c>
      <c r="GV74" s="24">
        <v>9</v>
      </c>
      <c r="GW74" s="21">
        <v>18</v>
      </c>
      <c r="GX74" s="24">
        <v>16</v>
      </c>
      <c r="GY74" s="21">
        <v>90</v>
      </c>
      <c r="GZ74" s="24">
        <v>15</v>
      </c>
      <c r="HA74" s="21">
        <v>80</v>
      </c>
      <c r="HB74" s="24">
        <v>13</v>
      </c>
      <c r="HC74" s="21">
        <v>55</v>
      </c>
      <c r="HD74" s="6"/>
      <c r="HE74" s="21"/>
      <c r="HF74" s="21"/>
      <c r="HG74" s="21"/>
      <c r="HH74" s="21"/>
      <c r="HI74" s="21"/>
      <c r="HJ74" s="21"/>
      <c r="HK74" s="21"/>
      <c r="HL74" s="21"/>
      <c r="HM74" s="21"/>
      <c r="HN74" s="21"/>
      <c r="HO74" s="21"/>
      <c r="HP74" s="21"/>
      <c r="HQ74" s="21"/>
      <c r="HR74" s="21"/>
      <c r="HS74" s="21">
        <v>15</v>
      </c>
      <c r="HT74" s="6"/>
      <c r="HU74" s="99">
        <f t="shared" si="10"/>
        <v>0</v>
      </c>
    </row>
    <row r="75" spans="1:249" ht="15.75" customHeight="1" x14ac:dyDescent="0.3">
      <c r="A75" s="51">
        <v>64</v>
      </c>
      <c r="B75" s="21" t="s">
        <v>239</v>
      </c>
      <c r="C75" s="21">
        <v>2</v>
      </c>
      <c r="D75" s="22">
        <v>41294</v>
      </c>
      <c r="E75" s="22">
        <v>41294</v>
      </c>
      <c r="F75" s="21">
        <f t="shared" si="223"/>
        <v>0</v>
      </c>
      <c r="G75" s="21" t="s">
        <v>775</v>
      </c>
      <c r="H75" s="21"/>
      <c r="I75" s="23">
        <v>20614</v>
      </c>
      <c r="J75" s="21">
        <v>56</v>
      </c>
      <c r="K75" s="21">
        <v>165</v>
      </c>
      <c r="L75" s="21">
        <v>80</v>
      </c>
      <c r="M75" s="21" t="s">
        <v>776</v>
      </c>
      <c r="N75" s="21">
        <v>65</v>
      </c>
      <c r="O75" s="21">
        <v>76</v>
      </c>
      <c r="P75" s="21">
        <v>9</v>
      </c>
      <c r="Q75" s="21" t="s">
        <v>450</v>
      </c>
      <c r="R75" s="21">
        <v>1</v>
      </c>
      <c r="S75" s="21">
        <v>10</v>
      </c>
      <c r="T75" s="21" t="s">
        <v>548</v>
      </c>
      <c r="U75" s="21">
        <v>2</v>
      </c>
      <c r="V75" s="21">
        <v>5</v>
      </c>
      <c r="W75" s="21">
        <v>4</v>
      </c>
      <c r="X75" s="21">
        <v>0</v>
      </c>
      <c r="Y75" s="6"/>
      <c r="Z75" s="24" t="s">
        <v>244</v>
      </c>
      <c r="AA75" s="21" t="s">
        <v>337</v>
      </c>
      <c r="AB75" s="25"/>
      <c r="AC75" s="25"/>
      <c r="AD75" s="21" t="s">
        <v>246</v>
      </c>
      <c r="AE75" s="21" t="s">
        <v>247</v>
      </c>
      <c r="AF75" s="21" t="s">
        <v>249</v>
      </c>
      <c r="AG75" s="21"/>
      <c r="AH75" s="21" t="s">
        <v>246</v>
      </c>
      <c r="AI75" s="21" t="s">
        <v>246</v>
      </c>
      <c r="AJ75" s="21" t="s">
        <v>246</v>
      </c>
      <c r="AK75" s="21" t="s">
        <v>246</v>
      </c>
      <c r="AL75" s="21">
        <v>14.27</v>
      </c>
      <c r="AM75" s="6"/>
      <c r="AN75" s="26" t="s">
        <v>250</v>
      </c>
      <c r="AO75" s="26" t="s">
        <v>274</v>
      </c>
      <c r="AP75" s="26" t="s">
        <v>1911</v>
      </c>
      <c r="AQ75" s="26" t="s">
        <v>1902</v>
      </c>
      <c r="AR75" s="26" t="s">
        <v>1905</v>
      </c>
      <c r="AS75" s="27">
        <v>14.27</v>
      </c>
      <c r="AT75" s="21">
        <v>16.93</v>
      </c>
      <c r="AU75" s="21">
        <v>15.86</v>
      </c>
      <c r="AV75" s="21">
        <v>9.33</v>
      </c>
      <c r="AW75" s="21">
        <v>3.92</v>
      </c>
      <c r="AX75" s="21">
        <v>1.72</v>
      </c>
      <c r="AY75" s="21">
        <v>0.9</v>
      </c>
      <c r="AZ75" s="21">
        <v>0.51</v>
      </c>
      <c r="BA75" s="21">
        <v>0.3</v>
      </c>
      <c r="BB75" s="28">
        <f t="shared" ref="BB75:BD75" si="239">((AT75/AS75)*100)-100</f>
        <v>18.640504555010523</v>
      </c>
      <c r="BC75" s="28">
        <f t="shared" si="239"/>
        <v>-6.3201417601890171</v>
      </c>
      <c r="BD75" s="28">
        <f t="shared" si="239"/>
        <v>-41.172761664564938</v>
      </c>
      <c r="BE75" s="28">
        <f t="shared" si="225"/>
        <v>11.142256482130335</v>
      </c>
      <c r="BF75" s="28">
        <f t="shared" si="226"/>
        <v>-34.618079887876661</v>
      </c>
      <c r="BG75" s="28">
        <f t="shared" si="227"/>
        <v>-44.890726520968691</v>
      </c>
      <c r="BH75" s="3">
        <f t="shared" ref="BH75:BJ75" si="240">AT75-AS75</f>
        <v>2.66</v>
      </c>
      <c r="BI75" s="3">
        <f t="shared" si="240"/>
        <v>-1.0700000000000003</v>
      </c>
      <c r="BJ75" s="3">
        <f t="shared" si="240"/>
        <v>-6.5299999999999994</v>
      </c>
      <c r="BK75" s="3">
        <f t="shared" si="229"/>
        <v>1.5899999999999999</v>
      </c>
      <c r="BL75" s="3">
        <f t="shared" si="230"/>
        <v>-4.9399999999999995</v>
      </c>
      <c r="BM75" s="3">
        <f t="shared" si="231"/>
        <v>-7.6</v>
      </c>
      <c r="BN75" s="24">
        <v>264</v>
      </c>
      <c r="BO75" s="21">
        <v>184.4</v>
      </c>
      <c r="BP75" s="21">
        <v>141</v>
      </c>
      <c r="BQ75" s="21">
        <v>127.6</v>
      </c>
      <c r="BR75" s="21"/>
      <c r="BS75" s="21">
        <v>114.9</v>
      </c>
      <c r="BT75" s="21">
        <v>111</v>
      </c>
      <c r="BU75" s="24">
        <v>38</v>
      </c>
      <c r="BV75" s="21">
        <v>36.9</v>
      </c>
      <c r="BW75" s="21">
        <v>38</v>
      </c>
      <c r="BX75" s="21">
        <v>39</v>
      </c>
      <c r="BY75" s="21">
        <v>38</v>
      </c>
      <c r="BZ75" s="21">
        <v>36.5</v>
      </c>
      <c r="CA75" s="21">
        <v>36</v>
      </c>
      <c r="CB75" s="21">
        <v>37</v>
      </c>
      <c r="CC75" s="21">
        <v>37</v>
      </c>
      <c r="CD75" s="6"/>
      <c r="CE75" s="24" t="s">
        <v>777</v>
      </c>
      <c r="CF75" s="21" t="s">
        <v>778</v>
      </c>
      <c r="CG75" s="21"/>
      <c r="CH75" s="21"/>
      <c r="CI75" s="21"/>
      <c r="CJ75" s="21"/>
      <c r="CK75" s="21"/>
      <c r="CL75" s="24" t="s">
        <v>712</v>
      </c>
      <c r="CM75" s="21" t="s">
        <v>607</v>
      </c>
      <c r="CN75" s="21"/>
      <c r="CO75" s="21"/>
      <c r="CP75" s="21"/>
      <c r="CQ75" s="21"/>
      <c r="CR75" s="21"/>
      <c r="CS75" s="24">
        <v>1</v>
      </c>
      <c r="CT75" s="21">
        <v>1</v>
      </c>
      <c r="CU75" s="21"/>
      <c r="CV75" s="21"/>
      <c r="CW75" s="21"/>
      <c r="CX75" s="21"/>
      <c r="CY75" s="21"/>
      <c r="CZ75" s="24" t="s">
        <v>779</v>
      </c>
      <c r="DA75" s="21"/>
      <c r="DB75" s="21"/>
      <c r="DC75" s="21"/>
      <c r="DD75" s="21"/>
      <c r="DE75" s="21"/>
      <c r="DF75" s="21"/>
      <c r="DG75" s="24" t="s">
        <v>780</v>
      </c>
      <c r="DH75" s="21" t="s">
        <v>780</v>
      </c>
      <c r="DI75" s="21" t="s">
        <v>781</v>
      </c>
      <c r="DJ75" s="21" t="s">
        <v>781</v>
      </c>
      <c r="DK75" s="21" t="s">
        <v>781</v>
      </c>
      <c r="DL75" s="21" t="s">
        <v>782</v>
      </c>
      <c r="DM75" s="21" t="s">
        <v>782</v>
      </c>
      <c r="DN75" s="26">
        <v>8</v>
      </c>
      <c r="DO75" s="6"/>
      <c r="DP75" s="24">
        <v>155</v>
      </c>
      <c r="DQ75" s="21">
        <v>154.1</v>
      </c>
      <c r="DR75" s="21">
        <v>149</v>
      </c>
      <c r="DS75" s="21">
        <v>107.2</v>
      </c>
      <c r="DT75" s="21">
        <v>125.7</v>
      </c>
      <c r="DU75" s="21">
        <v>265</v>
      </c>
      <c r="DV75" s="21">
        <v>140.9</v>
      </c>
      <c r="DW75" s="24">
        <v>0.6</v>
      </c>
      <c r="DX75" s="21">
        <v>0.6</v>
      </c>
      <c r="DY75" s="21">
        <v>0.6</v>
      </c>
      <c r="DZ75" s="21">
        <v>0.4</v>
      </c>
      <c r="EA75" s="21">
        <v>0.4</v>
      </c>
      <c r="EB75" s="21">
        <v>0.3</v>
      </c>
      <c r="EC75" s="21">
        <v>0.3</v>
      </c>
      <c r="ED75" s="29">
        <f t="shared" ref="ED75:EJ75" si="241">DP75/DW75</f>
        <v>258.33333333333337</v>
      </c>
      <c r="EE75" s="79">
        <f t="shared" si="241"/>
        <v>256.83333333333331</v>
      </c>
      <c r="EF75" s="79">
        <f t="shared" si="241"/>
        <v>248.33333333333334</v>
      </c>
      <c r="EG75" s="79">
        <f t="shared" si="241"/>
        <v>268</v>
      </c>
      <c r="EH75" s="79">
        <f t="shared" si="241"/>
        <v>314.25</v>
      </c>
      <c r="EI75" s="79">
        <f t="shared" si="241"/>
        <v>883.33333333333337</v>
      </c>
      <c r="EJ75" s="79">
        <f t="shared" si="241"/>
        <v>469.66666666666669</v>
      </c>
      <c r="EK75" s="24">
        <v>1</v>
      </c>
      <c r="EL75" s="21">
        <v>1</v>
      </c>
      <c r="EM75" s="21">
        <v>1</v>
      </c>
      <c r="EN75" s="21">
        <v>1</v>
      </c>
      <c r="EO75" s="21">
        <v>1</v>
      </c>
      <c r="EP75" s="21">
        <v>0</v>
      </c>
      <c r="EQ75" s="21">
        <v>0</v>
      </c>
      <c r="ER75" s="24">
        <v>158</v>
      </c>
      <c r="ES75" s="21">
        <v>130</v>
      </c>
      <c r="ET75" s="21">
        <v>186</v>
      </c>
      <c r="EU75" s="21">
        <v>144</v>
      </c>
      <c r="EV75" s="21">
        <v>135</v>
      </c>
      <c r="EW75" s="21">
        <v>171</v>
      </c>
      <c r="EX75" s="21">
        <v>186</v>
      </c>
      <c r="EY75" s="24">
        <v>17</v>
      </c>
      <c r="EZ75" s="21">
        <v>15.3</v>
      </c>
      <c r="FA75" s="21">
        <v>14.7</v>
      </c>
      <c r="FB75" s="21">
        <v>11.9</v>
      </c>
      <c r="FC75" s="21">
        <v>9.5</v>
      </c>
      <c r="FD75" s="21">
        <v>9.5</v>
      </c>
      <c r="FE75" s="21">
        <v>5.7</v>
      </c>
      <c r="FF75" s="24">
        <v>12</v>
      </c>
      <c r="FG75" s="21">
        <v>3</v>
      </c>
      <c r="FH75" s="21">
        <v>3</v>
      </c>
      <c r="FI75" s="21">
        <v>9</v>
      </c>
      <c r="FJ75" s="21">
        <v>9</v>
      </c>
      <c r="FK75" s="21">
        <v>12</v>
      </c>
      <c r="FL75" s="21">
        <v>8</v>
      </c>
      <c r="FM75" s="24">
        <v>76</v>
      </c>
      <c r="FN75" s="21">
        <v>71</v>
      </c>
      <c r="FO75" s="21">
        <v>94</v>
      </c>
      <c r="FP75" s="21">
        <v>80</v>
      </c>
      <c r="FQ75" s="21">
        <v>68</v>
      </c>
      <c r="FR75" s="21">
        <v>83</v>
      </c>
      <c r="FS75" s="21">
        <v>71</v>
      </c>
      <c r="FT75" s="24">
        <v>0</v>
      </c>
      <c r="FU75" s="21" t="s">
        <v>345</v>
      </c>
      <c r="FV75" s="21" t="s">
        <v>295</v>
      </c>
      <c r="FW75" s="21" t="s">
        <v>310</v>
      </c>
      <c r="FX75" s="21" t="s">
        <v>334</v>
      </c>
      <c r="FY75" s="21" t="s">
        <v>322</v>
      </c>
      <c r="FZ75" s="21">
        <v>0</v>
      </c>
      <c r="GA75" s="24">
        <v>172</v>
      </c>
      <c r="GB75" s="21">
        <v>142</v>
      </c>
      <c r="GC75" s="21">
        <v>120</v>
      </c>
      <c r="GD75" s="21">
        <v>83</v>
      </c>
      <c r="GE75" s="21">
        <v>53</v>
      </c>
      <c r="GF75" s="21">
        <v>48</v>
      </c>
      <c r="GG75" s="21">
        <v>40</v>
      </c>
      <c r="GH75" s="24">
        <v>610</v>
      </c>
      <c r="GI75" s="21">
        <v>2050</v>
      </c>
      <c r="GJ75" s="21">
        <v>3000</v>
      </c>
      <c r="GK75" s="21">
        <v>1830</v>
      </c>
      <c r="GL75" s="21">
        <v>1490</v>
      </c>
      <c r="GM75" s="21">
        <v>1220</v>
      </c>
      <c r="GN75" s="21">
        <v>1500</v>
      </c>
      <c r="GO75" s="6"/>
      <c r="GP75" s="24">
        <v>12</v>
      </c>
      <c r="GQ75" s="21">
        <v>45</v>
      </c>
      <c r="GR75" s="24">
        <v>18</v>
      </c>
      <c r="GS75" s="21">
        <v>90</v>
      </c>
      <c r="GT75" s="24">
        <v>18</v>
      </c>
      <c r="GU75" s="21">
        <v>90</v>
      </c>
      <c r="GV75" s="24">
        <v>16</v>
      </c>
      <c r="GW75" s="21">
        <v>90</v>
      </c>
      <c r="GX75" s="24">
        <v>15</v>
      </c>
      <c r="GY75" s="21">
        <v>80</v>
      </c>
      <c r="GZ75" s="24">
        <v>12</v>
      </c>
      <c r="HA75" s="21">
        <v>45</v>
      </c>
      <c r="HB75" s="24">
        <v>9</v>
      </c>
      <c r="HC75" s="21">
        <v>18</v>
      </c>
      <c r="HD75" s="6"/>
      <c r="HE75" s="21">
        <v>56</v>
      </c>
      <c r="HF75" s="21">
        <v>115</v>
      </c>
      <c r="HG75" s="21">
        <v>86</v>
      </c>
      <c r="HH75" s="21">
        <v>39</v>
      </c>
      <c r="HI75" s="21">
        <v>1</v>
      </c>
      <c r="HJ75" s="21">
        <v>110.7</v>
      </c>
      <c r="HK75" s="21">
        <v>0.6</v>
      </c>
      <c r="HL75" s="21">
        <v>5</v>
      </c>
      <c r="HM75" s="21">
        <v>35</v>
      </c>
      <c r="HN75" s="21">
        <v>9</v>
      </c>
      <c r="HO75" s="21">
        <v>2.66</v>
      </c>
      <c r="HP75" s="21">
        <v>155</v>
      </c>
      <c r="HQ75" s="21">
        <v>27.4</v>
      </c>
      <c r="HR75" s="21">
        <v>17</v>
      </c>
      <c r="HS75" s="21">
        <v>12</v>
      </c>
      <c r="HT75" s="6"/>
      <c r="HU75" s="99">
        <f t="shared" si="10"/>
        <v>-6</v>
      </c>
    </row>
    <row r="76" spans="1:249" ht="15.75" customHeight="1" x14ac:dyDescent="0.3">
      <c r="A76" s="51">
        <v>65</v>
      </c>
      <c r="B76" s="21" t="s">
        <v>431</v>
      </c>
      <c r="C76" s="21">
        <v>2</v>
      </c>
      <c r="D76" s="22">
        <v>41295</v>
      </c>
      <c r="E76" s="22">
        <v>41295</v>
      </c>
      <c r="F76" s="21">
        <f t="shared" si="223"/>
        <v>0</v>
      </c>
      <c r="G76" s="21"/>
      <c r="H76" s="21" t="s">
        <v>783</v>
      </c>
      <c r="I76" s="23">
        <v>8817</v>
      </c>
      <c r="J76" s="21">
        <v>88</v>
      </c>
      <c r="K76" s="21">
        <v>152</v>
      </c>
      <c r="L76" s="21">
        <v>56</v>
      </c>
      <c r="M76" s="21" t="s">
        <v>784</v>
      </c>
      <c r="N76" s="21">
        <v>101</v>
      </c>
      <c r="O76" s="21">
        <v>98.7</v>
      </c>
      <c r="P76" s="21">
        <v>5</v>
      </c>
      <c r="Q76" s="21" t="s">
        <v>450</v>
      </c>
      <c r="R76" s="21">
        <v>1</v>
      </c>
      <c r="S76" s="21">
        <v>23</v>
      </c>
      <c r="T76" s="21" t="s">
        <v>272</v>
      </c>
      <c r="U76" s="21">
        <v>1</v>
      </c>
      <c r="V76" s="21">
        <v>3</v>
      </c>
      <c r="W76" s="21">
        <v>3</v>
      </c>
      <c r="X76" s="21">
        <v>0</v>
      </c>
      <c r="Y76" s="6"/>
      <c r="Z76" s="24" t="s">
        <v>244</v>
      </c>
      <c r="AA76" s="21" t="s">
        <v>337</v>
      </c>
      <c r="AB76" s="25"/>
      <c r="AC76" s="25"/>
      <c r="AD76" s="21" t="s">
        <v>246</v>
      </c>
      <c r="AE76" s="21" t="s">
        <v>247</v>
      </c>
      <c r="AF76" s="21" t="s">
        <v>246</v>
      </c>
      <c r="AG76" s="21" t="s">
        <v>248</v>
      </c>
      <c r="AH76" s="21" t="s">
        <v>246</v>
      </c>
      <c r="AI76" s="21" t="s">
        <v>246</v>
      </c>
      <c r="AJ76" s="21" t="s">
        <v>246</v>
      </c>
      <c r="AK76" s="21" t="s">
        <v>246</v>
      </c>
      <c r="AL76" s="21">
        <v>3.52</v>
      </c>
      <c r="AM76" s="6"/>
      <c r="AN76" s="26" t="s">
        <v>250</v>
      </c>
      <c r="AO76" s="26" t="s">
        <v>274</v>
      </c>
      <c r="AP76" s="26"/>
      <c r="AQ76" s="26" t="s">
        <v>1902</v>
      </c>
      <c r="AR76" s="26" t="s">
        <v>1905</v>
      </c>
      <c r="AS76" s="27">
        <v>2.52</v>
      </c>
      <c r="AT76" s="21">
        <v>3.51</v>
      </c>
      <c r="AU76" s="21">
        <v>4.55</v>
      </c>
      <c r="AV76" s="21">
        <v>2.13</v>
      </c>
      <c r="AW76" s="21">
        <v>1</v>
      </c>
      <c r="AX76" s="21">
        <v>0.48</v>
      </c>
      <c r="AY76" s="21">
        <v>0.31</v>
      </c>
      <c r="AZ76" s="21"/>
      <c r="BA76" s="21"/>
      <c r="BB76" s="28">
        <f t="shared" ref="BB76:BD76" si="242">((AT76/AS76)*100)-100</f>
        <v>39.285714285714278</v>
      </c>
      <c r="BC76" s="28">
        <f t="shared" si="242"/>
        <v>29.629629629629619</v>
      </c>
      <c r="BD76" s="28">
        <f t="shared" si="242"/>
        <v>-53.18681318681319</v>
      </c>
      <c r="BE76" s="28">
        <f t="shared" si="225"/>
        <v>80.555555555555571</v>
      </c>
      <c r="BF76" s="28">
        <f t="shared" si="226"/>
        <v>-15.476190476190482</v>
      </c>
      <c r="BG76" s="28">
        <f t="shared" si="227"/>
        <v>-39.316239316239319</v>
      </c>
      <c r="BH76" s="3">
        <f t="shared" ref="BH76:BJ76" si="243">AT76-AS76</f>
        <v>0.98999999999999977</v>
      </c>
      <c r="BI76" s="3">
        <f t="shared" si="243"/>
        <v>1.04</v>
      </c>
      <c r="BJ76" s="3">
        <f t="shared" si="243"/>
        <v>-2.42</v>
      </c>
      <c r="BK76" s="3">
        <f t="shared" si="229"/>
        <v>2.0299999999999998</v>
      </c>
      <c r="BL76" s="3">
        <f t="shared" si="230"/>
        <v>-0.39000000000000012</v>
      </c>
      <c r="BM76" s="3">
        <f t="shared" si="231"/>
        <v>-1.38</v>
      </c>
      <c r="BN76" s="24"/>
      <c r="BO76" s="21">
        <v>43.4</v>
      </c>
      <c r="BP76" s="21"/>
      <c r="BQ76" s="21">
        <v>53.6</v>
      </c>
      <c r="BR76" s="21">
        <v>19.7</v>
      </c>
      <c r="BS76" s="21"/>
      <c r="BT76" s="21"/>
      <c r="BU76" s="24">
        <v>38.4</v>
      </c>
      <c r="BV76" s="21">
        <v>37.6</v>
      </c>
      <c r="BW76" s="21">
        <v>38.6</v>
      </c>
      <c r="BX76" s="21">
        <v>37</v>
      </c>
      <c r="BY76" s="21">
        <v>36.9</v>
      </c>
      <c r="BZ76" s="21">
        <v>36.1</v>
      </c>
      <c r="CA76" s="21">
        <v>35</v>
      </c>
      <c r="CB76" s="21"/>
      <c r="CC76" s="21"/>
      <c r="CD76" s="6"/>
      <c r="CE76" s="24" t="s">
        <v>628</v>
      </c>
      <c r="CF76" s="21"/>
      <c r="CG76" s="21"/>
      <c r="CH76" s="21"/>
      <c r="CI76" s="21"/>
      <c r="CJ76" s="21"/>
      <c r="CK76" s="21"/>
      <c r="CL76" s="24" t="s">
        <v>785</v>
      </c>
      <c r="CM76" s="21"/>
      <c r="CN76" s="21"/>
      <c r="CO76" s="21"/>
      <c r="CP76" s="21"/>
      <c r="CQ76" s="21"/>
      <c r="CR76" s="21"/>
      <c r="CS76" s="24">
        <v>1</v>
      </c>
      <c r="CT76" s="21"/>
      <c r="CU76" s="21"/>
      <c r="CV76" s="21"/>
      <c r="CW76" s="21"/>
      <c r="CX76" s="21"/>
      <c r="CY76" s="21"/>
      <c r="CZ76" s="24" t="s">
        <v>748</v>
      </c>
      <c r="DA76" s="21"/>
      <c r="DB76" s="21"/>
      <c r="DC76" s="21"/>
      <c r="DD76" s="21"/>
      <c r="DE76" s="21"/>
      <c r="DF76" s="21"/>
      <c r="DG76" s="24" t="s">
        <v>786</v>
      </c>
      <c r="DH76" s="21" t="s">
        <v>787</v>
      </c>
      <c r="DI76" s="21" t="s">
        <v>787</v>
      </c>
      <c r="DJ76" s="21" t="s">
        <v>787</v>
      </c>
      <c r="DK76" s="21" t="s">
        <v>787</v>
      </c>
      <c r="DL76" s="21"/>
      <c r="DM76" s="21"/>
      <c r="DN76" s="26">
        <v>8</v>
      </c>
      <c r="DO76" s="6"/>
      <c r="DP76" s="24">
        <v>121.9</v>
      </c>
      <c r="DQ76" s="21">
        <v>142.6</v>
      </c>
      <c r="DR76" s="21">
        <v>106.1</v>
      </c>
      <c r="DS76" s="21">
        <v>138</v>
      </c>
      <c r="DT76" s="21">
        <v>113.5</v>
      </c>
      <c r="DU76" s="21"/>
      <c r="DV76" s="21"/>
      <c r="DW76" s="24">
        <v>0.5</v>
      </c>
      <c r="DX76" s="21">
        <v>0.4</v>
      </c>
      <c r="DY76" s="21">
        <v>0.21</v>
      </c>
      <c r="DZ76" s="21">
        <v>0.21</v>
      </c>
      <c r="EA76" s="21">
        <v>0.21</v>
      </c>
      <c r="EB76" s="21"/>
      <c r="EC76" s="21"/>
      <c r="ED76" s="29">
        <f t="shared" ref="ED76:EH76" si="244">DP76/DW76</f>
        <v>243.8</v>
      </c>
      <c r="EE76" s="79">
        <f t="shared" si="244"/>
        <v>356.49999999999994</v>
      </c>
      <c r="EF76" s="79">
        <f t="shared" si="244"/>
        <v>505.23809523809524</v>
      </c>
      <c r="EG76" s="79">
        <f t="shared" si="244"/>
        <v>657.14285714285711</v>
      </c>
      <c r="EH76" s="79">
        <f t="shared" si="244"/>
        <v>540.47619047619048</v>
      </c>
      <c r="EI76" s="79"/>
      <c r="EJ76" s="79"/>
      <c r="EK76" s="24">
        <v>1</v>
      </c>
      <c r="EL76" s="21">
        <v>1</v>
      </c>
      <c r="EM76" s="21">
        <v>0</v>
      </c>
      <c r="EN76" s="21">
        <v>0</v>
      </c>
      <c r="EO76" s="21">
        <v>0</v>
      </c>
      <c r="EP76" s="21"/>
      <c r="EQ76" s="21"/>
      <c r="ER76" s="24">
        <v>238</v>
      </c>
      <c r="ES76" s="21">
        <v>184</v>
      </c>
      <c r="ET76" s="21">
        <v>143</v>
      </c>
      <c r="EU76" s="21">
        <v>155</v>
      </c>
      <c r="EV76" s="21">
        <v>191</v>
      </c>
      <c r="EW76" s="21"/>
      <c r="EX76" s="21"/>
      <c r="EY76" s="24">
        <v>12.3</v>
      </c>
      <c r="EZ76" s="21">
        <v>10.7</v>
      </c>
      <c r="FA76" s="21">
        <v>10.7</v>
      </c>
      <c r="FB76" s="21">
        <v>7.5</v>
      </c>
      <c r="FC76" s="21">
        <v>7.5</v>
      </c>
      <c r="FD76" s="21"/>
      <c r="FE76" s="21"/>
      <c r="FF76" s="24">
        <v>3</v>
      </c>
      <c r="FG76" s="21">
        <v>8</v>
      </c>
      <c r="FH76" s="21">
        <v>11</v>
      </c>
      <c r="FI76" s="21">
        <v>15</v>
      </c>
      <c r="FJ76" s="21">
        <v>15</v>
      </c>
      <c r="FK76" s="21"/>
      <c r="FL76" s="21"/>
      <c r="FM76" s="24">
        <v>90</v>
      </c>
      <c r="FN76" s="21">
        <v>76</v>
      </c>
      <c r="FO76" s="21">
        <v>73</v>
      </c>
      <c r="FP76" s="21">
        <v>85</v>
      </c>
      <c r="FQ76" s="21">
        <v>75</v>
      </c>
      <c r="FR76" s="21"/>
      <c r="FS76" s="21"/>
      <c r="FT76" s="24" t="s">
        <v>345</v>
      </c>
      <c r="FU76" s="21">
        <v>0</v>
      </c>
      <c r="FV76" s="21">
        <v>0</v>
      </c>
      <c r="FW76" s="21">
        <v>0</v>
      </c>
      <c r="FX76" s="21">
        <v>0</v>
      </c>
      <c r="FY76" s="21"/>
      <c r="FZ76" s="21"/>
      <c r="GA76" s="24">
        <v>200</v>
      </c>
      <c r="GB76" s="21">
        <v>170</v>
      </c>
      <c r="GC76" s="21">
        <v>87</v>
      </c>
      <c r="GD76" s="21">
        <v>61</v>
      </c>
      <c r="GE76" s="21">
        <v>51</v>
      </c>
      <c r="GF76" s="21"/>
      <c r="GG76" s="21"/>
      <c r="GH76" s="24">
        <v>310</v>
      </c>
      <c r="GI76" s="21">
        <v>1640</v>
      </c>
      <c r="GJ76" s="21">
        <v>1600</v>
      </c>
      <c r="GK76" s="21">
        <v>1730</v>
      </c>
      <c r="GL76" s="21">
        <v>600</v>
      </c>
      <c r="GM76" s="21"/>
      <c r="GN76" s="21"/>
      <c r="GO76" s="6"/>
      <c r="GP76" s="24">
        <v>17</v>
      </c>
      <c r="GQ76" s="21">
        <v>90</v>
      </c>
      <c r="GR76" s="24">
        <v>11</v>
      </c>
      <c r="GS76" s="21">
        <v>45</v>
      </c>
      <c r="GT76" s="24">
        <v>11</v>
      </c>
      <c r="GU76" s="21">
        <v>45</v>
      </c>
      <c r="GV76" s="24">
        <v>7</v>
      </c>
      <c r="GW76" s="21">
        <v>18</v>
      </c>
      <c r="GX76" s="24">
        <v>8</v>
      </c>
      <c r="GY76" s="21">
        <v>18</v>
      </c>
      <c r="GZ76" s="24"/>
      <c r="HA76" s="21"/>
      <c r="HB76" s="24"/>
      <c r="HC76" s="21"/>
      <c r="HD76" s="6"/>
      <c r="HE76" s="21">
        <v>89</v>
      </c>
      <c r="HF76" s="21">
        <v>151</v>
      </c>
      <c r="HG76" s="21">
        <v>92</v>
      </c>
      <c r="HH76" s="21">
        <v>38.5</v>
      </c>
      <c r="HI76" s="21">
        <v>1</v>
      </c>
      <c r="HJ76" s="21">
        <v>70.2</v>
      </c>
      <c r="HK76" s="21">
        <v>0.5</v>
      </c>
      <c r="HL76" s="21">
        <v>5</v>
      </c>
      <c r="HM76" s="21">
        <v>53.5</v>
      </c>
      <c r="HN76" s="21">
        <v>22.9</v>
      </c>
      <c r="HO76" s="21">
        <v>3.07</v>
      </c>
      <c r="HP76" s="21">
        <v>153</v>
      </c>
      <c r="HQ76" s="21">
        <v>19.3</v>
      </c>
      <c r="HR76" s="21">
        <v>14.2</v>
      </c>
      <c r="HS76" s="21">
        <v>3</v>
      </c>
      <c r="HT76" s="6"/>
      <c r="HU76" s="99">
        <f t="shared" si="10"/>
        <v>6</v>
      </c>
    </row>
    <row r="77" spans="1:249" ht="15.75" customHeight="1" x14ac:dyDescent="0.3">
      <c r="A77" s="51">
        <v>66</v>
      </c>
      <c r="B77" s="21" t="s">
        <v>626</v>
      </c>
      <c r="C77" s="21">
        <v>1</v>
      </c>
      <c r="D77" s="22">
        <v>41293</v>
      </c>
      <c r="E77" s="22">
        <v>41296</v>
      </c>
      <c r="F77" s="21">
        <f t="shared" si="223"/>
        <v>3</v>
      </c>
      <c r="G77" s="21"/>
      <c r="H77" s="21" t="s">
        <v>324</v>
      </c>
      <c r="I77" s="23">
        <v>24279</v>
      </c>
      <c r="J77" s="21">
        <v>47</v>
      </c>
      <c r="K77" s="21">
        <v>170</v>
      </c>
      <c r="L77" s="21">
        <v>80</v>
      </c>
      <c r="M77" s="21" t="s">
        <v>788</v>
      </c>
      <c r="N77" s="21">
        <v>68</v>
      </c>
      <c r="O77" s="21">
        <v>81.3</v>
      </c>
      <c r="P77" s="21">
        <v>9</v>
      </c>
      <c r="Q77" s="21" t="s">
        <v>450</v>
      </c>
      <c r="R77" s="21">
        <v>1</v>
      </c>
      <c r="S77" s="21">
        <v>18</v>
      </c>
      <c r="T77" s="21" t="s">
        <v>272</v>
      </c>
      <c r="U77" s="21">
        <v>1</v>
      </c>
      <c r="V77" s="21">
        <v>1</v>
      </c>
      <c r="W77" s="21">
        <v>2</v>
      </c>
      <c r="X77" s="21">
        <v>0</v>
      </c>
      <c r="Y77" s="6"/>
      <c r="Z77" s="24" t="s">
        <v>244</v>
      </c>
      <c r="AA77" s="21" t="s">
        <v>337</v>
      </c>
      <c r="AB77" s="25"/>
      <c r="AC77" s="25"/>
      <c r="AD77" s="21" t="s">
        <v>249</v>
      </c>
      <c r="AE77" s="21"/>
      <c r="AF77" s="21" t="s">
        <v>249</v>
      </c>
      <c r="AG77" s="21"/>
      <c r="AH77" s="21" t="s">
        <v>246</v>
      </c>
      <c r="AI77" s="21" t="s">
        <v>246</v>
      </c>
      <c r="AJ77" s="21" t="s">
        <v>246</v>
      </c>
      <c r="AK77" s="21" t="s">
        <v>246</v>
      </c>
      <c r="AL77" s="21">
        <v>2.84</v>
      </c>
      <c r="AM77" s="6"/>
      <c r="AN77" s="26" t="s">
        <v>250</v>
      </c>
      <c r="AO77" s="26" t="s">
        <v>274</v>
      </c>
      <c r="AP77" s="26"/>
      <c r="AQ77" s="26" t="s">
        <v>1902</v>
      </c>
      <c r="AR77" s="26" t="s">
        <v>1905</v>
      </c>
      <c r="AS77" s="27">
        <v>2.84</v>
      </c>
      <c r="AT77" s="21">
        <v>2.91</v>
      </c>
      <c r="AU77" s="21">
        <v>5.84</v>
      </c>
      <c r="AV77" s="21">
        <v>4.1399999999999997</v>
      </c>
      <c r="AW77" s="21">
        <v>3.86</v>
      </c>
      <c r="AX77" s="21">
        <v>2.68</v>
      </c>
      <c r="AY77" s="21">
        <v>1</v>
      </c>
      <c r="AZ77" s="21">
        <v>0.49</v>
      </c>
      <c r="BA77" s="21"/>
      <c r="BB77" s="28">
        <f t="shared" ref="BB77:BD77" si="245">((AT77/AS77)*100)-100</f>
        <v>2.4647887323943678</v>
      </c>
      <c r="BC77" s="28">
        <f t="shared" si="245"/>
        <v>100.6872852233677</v>
      </c>
      <c r="BD77" s="28">
        <f t="shared" si="245"/>
        <v>-29.109589041095902</v>
      </c>
      <c r="BE77" s="28">
        <f t="shared" si="225"/>
        <v>105.63380281690141</v>
      </c>
      <c r="BF77" s="28">
        <f t="shared" si="226"/>
        <v>45.774647887323937</v>
      </c>
      <c r="BG77" s="28">
        <f t="shared" si="227"/>
        <v>42.26804123711338</v>
      </c>
      <c r="BH77" s="3">
        <f t="shared" ref="BH77:BJ77" si="246">AT77-AS77</f>
        <v>7.0000000000000284E-2</v>
      </c>
      <c r="BI77" s="3">
        <f t="shared" si="246"/>
        <v>2.9299999999999997</v>
      </c>
      <c r="BJ77" s="3">
        <f t="shared" si="246"/>
        <v>-1.7000000000000002</v>
      </c>
      <c r="BK77" s="3">
        <f t="shared" si="229"/>
        <v>3</v>
      </c>
      <c r="BL77" s="3">
        <f t="shared" si="230"/>
        <v>1.2999999999999998</v>
      </c>
      <c r="BM77" s="3">
        <f t="shared" si="231"/>
        <v>1.2299999999999995</v>
      </c>
      <c r="BN77" s="24"/>
      <c r="BO77" s="21"/>
      <c r="BP77" s="21">
        <v>303.8</v>
      </c>
      <c r="BQ77" s="21">
        <v>239.5</v>
      </c>
      <c r="BR77" s="21">
        <v>174.6</v>
      </c>
      <c r="BS77" s="21"/>
      <c r="BT77" s="21"/>
      <c r="BU77" s="24">
        <v>36.6</v>
      </c>
      <c r="BV77" s="21">
        <v>36.9</v>
      </c>
      <c r="BW77" s="21">
        <v>37</v>
      </c>
      <c r="BX77" s="21">
        <v>36</v>
      </c>
      <c r="BY77" s="21">
        <v>36.5</v>
      </c>
      <c r="BZ77" s="21">
        <v>36.4</v>
      </c>
      <c r="CA77" s="21">
        <v>36.5</v>
      </c>
      <c r="CB77" s="21">
        <v>36</v>
      </c>
      <c r="CC77" s="21"/>
      <c r="CD77" s="6"/>
      <c r="CE77" s="24" t="s">
        <v>789</v>
      </c>
      <c r="CF77" s="21"/>
      <c r="CG77" s="21"/>
      <c r="CH77" s="21"/>
      <c r="CI77" s="21"/>
      <c r="CJ77" s="21"/>
      <c r="CK77" s="21"/>
      <c r="CL77" s="24" t="s">
        <v>537</v>
      </c>
      <c r="CM77" s="21"/>
      <c r="CN77" s="21"/>
      <c r="CO77" s="21"/>
      <c r="CP77" s="21"/>
      <c r="CQ77" s="21"/>
      <c r="CR77" s="21"/>
      <c r="CS77" s="24">
        <v>3</v>
      </c>
      <c r="CT77" s="21"/>
      <c r="CU77" s="21"/>
      <c r="CV77" s="21"/>
      <c r="CW77" s="21"/>
      <c r="CX77" s="21"/>
      <c r="CY77" s="21"/>
      <c r="CZ77" s="24" t="s">
        <v>790</v>
      </c>
      <c r="DA77" s="21"/>
      <c r="DB77" s="21"/>
      <c r="DC77" s="21"/>
      <c r="DD77" s="21"/>
      <c r="DE77" s="21"/>
      <c r="DF77" s="21"/>
      <c r="DG77" s="24" t="s">
        <v>791</v>
      </c>
      <c r="DH77" s="21" t="s">
        <v>792</v>
      </c>
      <c r="DI77" s="21" t="s">
        <v>792</v>
      </c>
      <c r="DJ77" s="21" t="s">
        <v>792</v>
      </c>
      <c r="DK77" s="21" t="s">
        <v>793</v>
      </c>
      <c r="DL77" s="21" t="s">
        <v>792</v>
      </c>
      <c r="DM77" s="21"/>
      <c r="DN77" s="26">
        <v>8</v>
      </c>
      <c r="DO77" s="6"/>
      <c r="DP77" s="24">
        <v>240.8</v>
      </c>
      <c r="DQ77" s="21">
        <v>116.4</v>
      </c>
      <c r="DR77" s="21">
        <v>86.4</v>
      </c>
      <c r="DS77" s="21">
        <v>96.6</v>
      </c>
      <c r="DT77" s="21">
        <v>77</v>
      </c>
      <c r="DU77" s="21">
        <v>150.6</v>
      </c>
      <c r="DV77" s="21"/>
      <c r="DW77" s="24">
        <v>0.4</v>
      </c>
      <c r="DX77" s="21">
        <v>0.4</v>
      </c>
      <c r="DY77" s="21">
        <v>0.3</v>
      </c>
      <c r="DZ77" s="21">
        <v>0.3</v>
      </c>
      <c r="EA77" s="21">
        <v>0.3</v>
      </c>
      <c r="EB77" s="21">
        <v>0.3</v>
      </c>
      <c r="EC77" s="21"/>
      <c r="ED77" s="29">
        <f t="shared" ref="ED77:EI77" si="247">DP77/DW77</f>
        <v>602</v>
      </c>
      <c r="EE77" s="79">
        <f t="shared" si="247"/>
        <v>291</v>
      </c>
      <c r="EF77" s="79">
        <f t="shared" si="247"/>
        <v>288.00000000000006</v>
      </c>
      <c r="EG77" s="79">
        <f t="shared" si="247"/>
        <v>322</v>
      </c>
      <c r="EH77" s="79">
        <f t="shared" si="247"/>
        <v>256.66666666666669</v>
      </c>
      <c r="EI77" s="79">
        <f t="shared" si="247"/>
        <v>502</v>
      </c>
      <c r="EJ77" s="79"/>
      <c r="EK77" s="24">
        <v>0</v>
      </c>
      <c r="EL77" s="21">
        <v>0</v>
      </c>
      <c r="EM77" s="21">
        <v>0</v>
      </c>
      <c r="EN77" s="21">
        <v>0</v>
      </c>
      <c r="EO77" s="21">
        <v>0</v>
      </c>
      <c r="EP77" s="21">
        <v>0</v>
      </c>
      <c r="EQ77" s="21"/>
      <c r="ER77" s="24">
        <v>48</v>
      </c>
      <c r="ES77" s="21">
        <v>61</v>
      </c>
      <c r="ET77" s="21">
        <v>78</v>
      </c>
      <c r="EU77" s="21">
        <v>103</v>
      </c>
      <c r="EV77" s="21">
        <v>103</v>
      </c>
      <c r="EW77" s="21">
        <v>119</v>
      </c>
      <c r="EX77" s="21"/>
      <c r="EY77" s="24">
        <v>25.6</v>
      </c>
      <c r="EZ77" s="21">
        <v>19</v>
      </c>
      <c r="FA77" s="21">
        <v>15</v>
      </c>
      <c r="FB77" s="21">
        <v>16</v>
      </c>
      <c r="FC77" s="21">
        <v>14.2</v>
      </c>
      <c r="FD77" s="21">
        <v>13</v>
      </c>
      <c r="FE77" s="21"/>
      <c r="FF77" s="24">
        <v>13</v>
      </c>
      <c r="FG77" s="21">
        <v>15</v>
      </c>
      <c r="FH77" s="21">
        <v>15</v>
      </c>
      <c r="FI77" s="21">
        <v>15</v>
      </c>
      <c r="FJ77" s="21">
        <v>15</v>
      </c>
      <c r="FK77" s="21">
        <v>15</v>
      </c>
      <c r="FL77" s="21"/>
      <c r="FM77" s="24">
        <v>81</v>
      </c>
      <c r="FN77" s="21">
        <v>88</v>
      </c>
      <c r="FO77" s="21">
        <v>75</v>
      </c>
      <c r="FP77" s="21">
        <v>102</v>
      </c>
      <c r="FQ77" s="21">
        <v>100</v>
      </c>
      <c r="FR77" s="21">
        <v>120</v>
      </c>
      <c r="FS77" s="21"/>
      <c r="FT77" s="24">
        <v>0</v>
      </c>
      <c r="FU77" s="21">
        <v>0</v>
      </c>
      <c r="FV77" s="21" t="s">
        <v>334</v>
      </c>
      <c r="FW77" s="21">
        <v>0</v>
      </c>
      <c r="FX77" s="21">
        <v>0</v>
      </c>
      <c r="FY77" s="21">
        <v>0</v>
      </c>
      <c r="FZ77" s="21"/>
      <c r="GA77" s="24">
        <v>457</v>
      </c>
      <c r="GB77" s="21">
        <v>481</v>
      </c>
      <c r="GC77" s="21">
        <v>403</v>
      </c>
      <c r="GD77" s="21">
        <v>337</v>
      </c>
      <c r="GE77" s="21">
        <v>254</v>
      </c>
      <c r="GF77" s="21">
        <v>192</v>
      </c>
      <c r="GG77" s="21"/>
      <c r="GH77" s="24">
        <v>2795</v>
      </c>
      <c r="GI77" s="21">
        <v>2910</v>
      </c>
      <c r="GJ77" s="21">
        <v>4500</v>
      </c>
      <c r="GK77" s="21">
        <v>6140</v>
      </c>
      <c r="GL77" s="21">
        <v>5610</v>
      </c>
      <c r="GM77" s="21">
        <v>1140</v>
      </c>
      <c r="GN77" s="21"/>
      <c r="GO77" s="6"/>
      <c r="GP77" s="24">
        <v>12</v>
      </c>
      <c r="GQ77" s="21">
        <v>45</v>
      </c>
      <c r="GR77" s="24">
        <v>12</v>
      </c>
      <c r="GS77" s="21">
        <v>45</v>
      </c>
      <c r="GT77" s="24">
        <v>15</v>
      </c>
      <c r="GU77" s="21">
        <v>80</v>
      </c>
      <c r="GV77" s="24">
        <v>10</v>
      </c>
      <c r="GW77" s="21">
        <v>45</v>
      </c>
      <c r="GX77" s="24">
        <v>11</v>
      </c>
      <c r="GY77" s="21">
        <v>45</v>
      </c>
      <c r="GZ77" s="24">
        <v>9</v>
      </c>
      <c r="HA77" s="21">
        <v>18</v>
      </c>
      <c r="HB77" s="24"/>
      <c r="HC77" s="21"/>
      <c r="HD77" s="6"/>
      <c r="HE77" s="21">
        <v>47</v>
      </c>
      <c r="HF77" s="21">
        <v>112</v>
      </c>
      <c r="HG77" s="21">
        <v>168</v>
      </c>
      <c r="HH77" s="21">
        <v>34</v>
      </c>
      <c r="HI77" s="21">
        <v>1</v>
      </c>
      <c r="HJ77" s="21">
        <v>85.8</v>
      </c>
      <c r="HK77" s="21">
        <v>0.3</v>
      </c>
      <c r="HL77" s="21">
        <v>5</v>
      </c>
      <c r="HM77" s="21">
        <v>12.88</v>
      </c>
      <c r="HN77" s="21">
        <v>10.28</v>
      </c>
      <c r="HO77" s="21">
        <v>2.4</v>
      </c>
      <c r="HP77" s="21">
        <v>134</v>
      </c>
      <c r="HQ77" s="21">
        <v>22.1</v>
      </c>
      <c r="HR77" s="21">
        <v>28.4</v>
      </c>
      <c r="HS77" s="21">
        <v>5</v>
      </c>
      <c r="HT77" s="6"/>
      <c r="HU77" s="99">
        <f t="shared" si="10"/>
        <v>0</v>
      </c>
    </row>
    <row r="78" spans="1:249" ht="15.75" customHeight="1" x14ac:dyDescent="0.3">
      <c r="A78" s="51">
        <v>67</v>
      </c>
      <c r="B78" s="21" t="s">
        <v>431</v>
      </c>
      <c r="C78" s="21">
        <v>1</v>
      </c>
      <c r="D78" s="22">
        <v>41305</v>
      </c>
      <c r="E78" s="22">
        <v>41306</v>
      </c>
      <c r="F78" s="21">
        <f t="shared" si="223"/>
        <v>1</v>
      </c>
      <c r="G78" s="21" t="s">
        <v>240</v>
      </c>
      <c r="H78" s="21" t="s">
        <v>806</v>
      </c>
      <c r="I78" s="23">
        <v>18075</v>
      </c>
      <c r="J78" s="21">
        <v>63</v>
      </c>
      <c r="K78" s="21">
        <v>178</v>
      </c>
      <c r="L78" s="21">
        <v>130</v>
      </c>
      <c r="M78" s="21" t="s">
        <v>807</v>
      </c>
      <c r="N78" s="21">
        <v>37</v>
      </c>
      <c r="O78" s="21">
        <v>19</v>
      </c>
      <c r="P78" s="21">
        <v>5</v>
      </c>
      <c r="Q78" s="21" t="s">
        <v>548</v>
      </c>
      <c r="R78" s="21">
        <v>2</v>
      </c>
      <c r="S78" s="21">
        <v>5</v>
      </c>
      <c r="T78" s="21" t="s">
        <v>548</v>
      </c>
      <c r="U78" s="21">
        <v>2</v>
      </c>
      <c r="V78" s="21">
        <v>0</v>
      </c>
      <c r="W78" s="21">
        <v>0</v>
      </c>
      <c r="X78" s="21">
        <v>0</v>
      </c>
      <c r="Y78" s="6"/>
      <c r="Z78" s="24" t="s">
        <v>244</v>
      </c>
      <c r="AA78" s="21" t="s">
        <v>808</v>
      </c>
      <c r="AB78" s="25"/>
      <c r="AC78" s="25"/>
      <c r="AD78" s="21" t="s">
        <v>249</v>
      </c>
      <c r="AE78" s="21"/>
      <c r="AF78" s="21" t="s">
        <v>249</v>
      </c>
      <c r="AG78" s="21"/>
      <c r="AH78" s="21" t="s">
        <v>249</v>
      </c>
      <c r="AI78" s="21" t="s">
        <v>249</v>
      </c>
      <c r="AJ78" s="21" t="s">
        <v>249</v>
      </c>
      <c r="AK78" s="21" t="s">
        <v>249</v>
      </c>
      <c r="AL78" s="21">
        <v>0.32</v>
      </c>
      <c r="AM78" s="6"/>
      <c r="AN78" s="26" t="s">
        <v>350</v>
      </c>
      <c r="AO78" s="26"/>
      <c r="AP78" s="26"/>
      <c r="AQ78" s="26" t="s">
        <v>1902</v>
      </c>
      <c r="AR78" s="3"/>
      <c r="AS78" s="27">
        <v>0.32</v>
      </c>
      <c r="AT78" s="21">
        <v>0.34</v>
      </c>
      <c r="AU78" s="21">
        <v>0.3</v>
      </c>
      <c r="AV78" s="21">
        <v>28</v>
      </c>
      <c r="AW78" s="21">
        <v>0.28000000000000003</v>
      </c>
      <c r="AX78" s="21"/>
      <c r="AY78" s="21"/>
      <c r="AZ78" s="21"/>
      <c r="BA78" s="21"/>
      <c r="BB78" s="28">
        <f t="shared" ref="BB78:BD78" si="248">((AT78/AS78)*100)-100</f>
        <v>6.25</v>
      </c>
      <c r="BC78" s="28">
        <f t="shared" si="248"/>
        <v>-11.764705882352956</v>
      </c>
      <c r="BD78" s="28">
        <f t="shared" si="248"/>
        <v>9233.3333333333339</v>
      </c>
      <c r="BE78" s="28">
        <f t="shared" si="225"/>
        <v>-6.25</v>
      </c>
      <c r="BF78" s="28">
        <f t="shared" si="226"/>
        <v>8650</v>
      </c>
      <c r="BG78" s="28">
        <f t="shared" si="227"/>
        <v>8135.2941176470576</v>
      </c>
      <c r="BH78" s="3">
        <f t="shared" ref="BH78:BJ78" si="249">AT78-AS78</f>
        <v>2.0000000000000018E-2</v>
      </c>
      <c r="BI78" s="3">
        <f t="shared" si="249"/>
        <v>-4.0000000000000036E-2</v>
      </c>
      <c r="BJ78" s="3">
        <f t="shared" si="249"/>
        <v>27.7</v>
      </c>
      <c r="BK78" s="3">
        <f t="shared" si="229"/>
        <v>-2.0000000000000018E-2</v>
      </c>
      <c r="BL78" s="3">
        <f t="shared" si="230"/>
        <v>27.68</v>
      </c>
      <c r="BM78" s="3">
        <f t="shared" si="231"/>
        <v>27.66</v>
      </c>
      <c r="BN78" s="24">
        <v>104.2</v>
      </c>
      <c r="BO78" s="21">
        <v>99.1</v>
      </c>
      <c r="BP78" s="21">
        <v>104.9</v>
      </c>
      <c r="BQ78" s="21"/>
      <c r="BR78" s="21"/>
      <c r="BS78" s="21"/>
      <c r="BT78" s="21"/>
      <c r="BU78" s="24">
        <v>37.1</v>
      </c>
      <c r="BV78" s="21">
        <v>37</v>
      </c>
      <c r="BW78" s="21">
        <v>37</v>
      </c>
      <c r="BX78" s="21">
        <v>37.4</v>
      </c>
      <c r="BY78" s="21">
        <v>37.9</v>
      </c>
      <c r="BZ78" s="21"/>
      <c r="CA78" s="21"/>
      <c r="CB78" s="21"/>
      <c r="CC78" s="21"/>
      <c r="CD78" s="6"/>
      <c r="CE78" s="24" t="s">
        <v>809</v>
      </c>
      <c r="CF78" s="21"/>
      <c r="CG78" s="21"/>
      <c r="CH78" s="21"/>
      <c r="CI78" s="21"/>
      <c r="CJ78" s="21"/>
      <c r="CK78" s="21"/>
      <c r="CL78" s="24" t="s">
        <v>810</v>
      </c>
      <c r="CM78" s="21"/>
      <c r="CN78" s="21"/>
      <c r="CO78" s="21"/>
      <c r="CP78" s="21"/>
      <c r="CQ78" s="21"/>
      <c r="CR78" s="21"/>
      <c r="CS78" s="24">
        <v>1</v>
      </c>
      <c r="CT78" s="21"/>
      <c r="CU78" s="21"/>
      <c r="CV78" s="21"/>
      <c r="CW78" s="21"/>
      <c r="CX78" s="21"/>
      <c r="CY78" s="21"/>
      <c r="CZ78" s="24" t="s">
        <v>811</v>
      </c>
      <c r="DA78" s="21"/>
      <c r="DB78" s="21"/>
      <c r="DC78" s="21"/>
      <c r="DD78" s="21"/>
      <c r="DE78" s="21"/>
      <c r="DF78" s="21"/>
      <c r="DG78" s="24" t="s">
        <v>782</v>
      </c>
      <c r="DH78" s="21" t="s">
        <v>812</v>
      </c>
      <c r="DI78" s="21" t="s">
        <v>812</v>
      </c>
      <c r="DJ78" s="21"/>
      <c r="DK78" s="21"/>
      <c r="DL78" s="21"/>
      <c r="DM78" s="21"/>
      <c r="DN78" s="26">
        <v>9</v>
      </c>
      <c r="DO78" s="6"/>
      <c r="DP78" s="24">
        <v>130.9</v>
      </c>
      <c r="DQ78" s="21">
        <v>95.1</v>
      </c>
      <c r="DR78" s="21">
        <v>130</v>
      </c>
      <c r="DS78" s="21"/>
      <c r="DT78" s="21"/>
      <c r="DU78" s="21"/>
      <c r="DV78" s="21"/>
      <c r="DW78" s="24">
        <v>0.3</v>
      </c>
      <c r="DX78" s="21">
        <v>0.25</v>
      </c>
      <c r="DY78" s="21">
        <v>0.25</v>
      </c>
      <c r="DZ78" s="21"/>
      <c r="EA78" s="21"/>
      <c r="EB78" s="21"/>
      <c r="EC78" s="21"/>
      <c r="ED78" s="29">
        <f t="shared" ref="ED78:EF78" si="250">DP78/DW78</f>
        <v>436.33333333333337</v>
      </c>
      <c r="EE78" s="79">
        <f t="shared" si="250"/>
        <v>380.4</v>
      </c>
      <c r="EF78" s="79">
        <f t="shared" si="250"/>
        <v>520</v>
      </c>
      <c r="EG78" s="79"/>
      <c r="EH78" s="79"/>
      <c r="EI78" s="79"/>
      <c r="EJ78" s="79"/>
      <c r="EK78" s="24">
        <v>0</v>
      </c>
      <c r="EL78" s="21">
        <v>0</v>
      </c>
      <c r="EM78" s="21">
        <v>0</v>
      </c>
      <c r="EN78" s="21"/>
      <c r="EO78" s="21"/>
      <c r="EP78" s="21"/>
      <c r="EQ78" s="21"/>
      <c r="ER78" s="24">
        <v>128</v>
      </c>
      <c r="ES78" s="21">
        <v>137</v>
      </c>
      <c r="ET78" s="21">
        <v>131</v>
      </c>
      <c r="EU78" s="21"/>
      <c r="EV78" s="21"/>
      <c r="EW78" s="21"/>
      <c r="EX78" s="21"/>
      <c r="EY78" s="24">
        <v>23.1</v>
      </c>
      <c r="EZ78" s="21">
        <v>13.3</v>
      </c>
      <c r="FA78" s="21">
        <v>14.1</v>
      </c>
      <c r="FB78" s="21"/>
      <c r="FC78" s="21"/>
      <c r="FD78" s="21"/>
      <c r="FE78" s="21"/>
      <c r="FF78" s="24">
        <v>15</v>
      </c>
      <c r="FG78" s="21">
        <v>15</v>
      </c>
      <c r="FH78" s="21">
        <v>15</v>
      </c>
      <c r="FI78" s="21"/>
      <c r="FJ78" s="21"/>
      <c r="FK78" s="21"/>
      <c r="FL78" s="21"/>
      <c r="FM78" s="24">
        <v>77</v>
      </c>
      <c r="FN78" s="21">
        <v>79</v>
      </c>
      <c r="FO78" s="21">
        <v>75</v>
      </c>
      <c r="FP78" s="21"/>
      <c r="FQ78" s="21"/>
      <c r="FR78" s="21"/>
      <c r="FS78" s="21"/>
      <c r="FT78" s="24">
        <v>0</v>
      </c>
      <c r="FU78" s="21">
        <v>0</v>
      </c>
      <c r="FV78" s="21">
        <v>0</v>
      </c>
      <c r="FW78" s="21"/>
      <c r="FX78" s="21"/>
      <c r="FY78" s="21"/>
      <c r="FZ78" s="21"/>
      <c r="GA78" s="24">
        <v>79</v>
      </c>
      <c r="GB78" s="21">
        <v>80</v>
      </c>
      <c r="GC78" s="21">
        <v>82</v>
      </c>
      <c r="GD78" s="21"/>
      <c r="GE78" s="21"/>
      <c r="GF78" s="21"/>
      <c r="GG78" s="21"/>
      <c r="GH78" s="24">
        <v>1175</v>
      </c>
      <c r="GI78" s="21">
        <v>1140</v>
      </c>
      <c r="GJ78" s="21">
        <v>820</v>
      </c>
      <c r="GK78" s="21"/>
      <c r="GL78" s="21"/>
      <c r="GM78" s="21"/>
      <c r="GN78" s="21"/>
      <c r="GO78" s="6"/>
      <c r="GP78" s="24">
        <v>9</v>
      </c>
      <c r="GQ78" s="21">
        <v>18</v>
      </c>
      <c r="GR78" s="24">
        <v>10</v>
      </c>
      <c r="GS78" s="21">
        <v>45</v>
      </c>
      <c r="GT78" s="24">
        <v>9</v>
      </c>
      <c r="GU78" s="21">
        <v>18</v>
      </c>
      <c r="GV78" s="24"/>
      <c r="GW78" s="21"/>
      <c r="GX78" s="24"/>
      <c r="GY78" s="21"/>
      <c r="GZ78" s="24"/>
      <c r="HA78" s="21"/>
      <c r="HB78" s="24"/>
      <c r="HC78" s="21"/>
      <c r="HD78" s="6"/>
      <c r="HE78" s="21">
        <v>63</v>
      </c>
      <c r="HF78" s="21">
        <v>110</v>
      </c>
      <c r="HG78" s="21">
        <v>134</v>
      </c>
      <c r="HH78" s="21">
        <v>37</v>
      </c>
      <c r="HI78" s="21">
        <v>2</v>
      </c>
      <c r="HJ78" s="21">
        <v>85.7</v>
      </c>
      <c r="HK78" s="21">
        <v>0.3</v>
      </c>
      <c r="HL78" s="21">
        <v>30</v>
      </c>
      <c r="HM78" s="21">
        <v>33</v>
      </c>
      <c r="HN78" s="21">
        <v>11</v>
      </c>
      <c r="HO78" s="21">
        <v>4.28</v>
      </c>
      <c r="HP78" s="21">
        <v>141.9</v>
      </c>
      <c r="HQ78" s="21">
        <v>33.1</v>
      </c>
      <c r="HR78" s="21">
        <v>23.1</v>
      </c>
      <c r="HS78" s="21">
        <v>15</v>
      </c>
      <c r="HT78" s="6"/>
      <c r="HU78" s="99">
        <f t="shared" si="10"/>
        <v>-1</v>
      </c>
    </row>
    <row r="79" spans="1:249" ht="15.75" customHeight="1" x14ac:dyDescent="0.3">
      <c r="A79" s="51">
        <v>68</v>
      </c>
      <c r="B79" s="21" t="s">
        <v>626</v>
      </c>
      <c r="C79" s="21">
        <v>1</v>
      </c>
      <c r="D79" s="22">
        <v>41305</v>
      </c>
      <c r="E79" s="22">
        <v>41305</v>
      </c>
      <c r="F79" s="21">
        <f t="shared" si="223"/>
        <v>0</v>
      </c>
      <c r="G79" s="21" t="s">
        <v>813</v>
      </c>
      <c r="H79" s="21" t="s">
        <v>440</v>
      </c>
      <c r="I79" s="23">
        <v>17691</v>
      </c>
      <c r="J79" s="21">
        <v>64</v>
      </c>
      <c r="K79" s="21">
        <v>180</v>
      </c>
      <c r="L79" s="21">
        <v>98</v>
      </c>
      <c r="M79" s="21" t="s">
        <v>421</v>
      </c>
      <c r="N79" s="21">
        <v>45</v>
      </c>
      <c r="O79" s="21">
        <v>34</v>
      </c>
      <c r="P79" s="21">
        <v>5</v>
      </c>
      <c r="Q79" s="21" t="s">
        <v>814</v>
      </c>
      <c r="R79" s="21">
        <v>1</v>
      </c>
      <c r="S79" s="21">
        <v>13</v>
      </c>
      <c r="T79" s="21" t="s">
        <v>272</v>
      </c>
      <c r="U79" s="21">
        <v>1</v>
      </c>
      <c r="V79" s="21">
        <v>0</v>
      </c>
      <c r="W79" s="21">
        <v>0</v>
      </c>
      <c r="X79" s="21">
        <v>0</v>
      </c>
      <c r="Y79" s="6"/>
      <c r="Z79" s="24" t="s">
        <v>244</v>
      </c>
      <c r="AA79" s="21" t="s">
        <v>815</v>
      </c>
      <c r="AB79" s="25"/>
      <c r="AC79" s="25"/>
      <c r="AD79" s="21" t="s">
        <v>246</v>
      </c>
      <c r="AE79" s="21" t="s">
        <v>247</v>
      </c>
      <c r="AF79" s="21" t="s">
        <v>246</v>
      </c>
      <c r="AG79" s="21" t="s">
        <v>248</v>
      </c>
      <c r="AH79" s="21" t="s">
        <v>246</v>
      </c>
      <c r="AI79" s="21" t="s">
        <v>249</v>
      </c>
      <c r="AJ79" s="21" t="s">
        <v>249</v>
      </c>
      <c r="AK79" s="21" t="s">
        <v>246</v>
      </c>
      <c r="AL79" s="21">
        <v>1.17</v>
      </c>
      <c r="AM79" s="6"/>
      <c r="AN79" s="26" t="s">
        <v>250</v>
      </c>
      <c r="AO79" s="26" t="s">
        <v>274</v>
      </c>
      <c r="AP79" s="26" t="s">
        <v>1911</v>
      </c>
      <c r="AQ79" s="26" t="s">
        <v>1902</v>
      </c>
      <c r="AR79" s="26" t="s">
        <v>1905</v>
      </c>
      <c r="AS79" s="27">
        <v>1.17</v>
      </c>
      <c r="AT79" s="21">
        <v>2.57</v>
      </c>
      <c r="AU79" s="21">
        <v>2.56</v>
      </c>
      <c r="AV79" s="21">
        <v>1.53</v>
      </c>
      <c r="AW79" s="21">
        <v>1.25</v>
      </c>
      <c r="AX79" s="21">
        <v>0.22</v>
      </c>
      <c r="AY79" s="21">
        <v>0.22</v>
      </c>
      <c r="AZ79" s="21"/>
      <c r="BA79" s="21"/>
      <c r="BB79" s="28">
        <f t="shared" ref="BB79:BD79" si="251">((AT79/AS79)*100)-100</f>
        <v>119.65811965811969</v>
      </c>
      <c r="BC79" s="28">
        <f t="shared" si="251"/>
        <v>-0.38910505836574316</v>
      </c>
      <c r="BD79" s="28">
        <f t="shared" si="251"/>
        <v>-40.234375</v>
      </c>
      <c r="BE79" s="28">
        <f t="shared" si="225"/>
        <v>118.80341880341882</v>
      </c>
      <c r="BF79" s="28">
        <f t="shared" si="226"/>
        <v>30.769230769230774</v>
      </c>
      <c r="BG79" s="28">
        <f t="shared" si="227"/>
        <v>-40.466926070038909</v>
      </c>
      <c r="BH79" s="3">
        <f t="shared" ref="BH79:BJ79" si="252">AT79-AS79</f>
        <v>1.4</v>
      </c>
      <c r="BI79" s="3">
        <f t="shared" si="252"/>
        <v>-9.9999999999997868E-3</v>
      </c>
      <c r="BJ79" s="3">
        <f t="shared" si="252"/>
        <v>-1.03</v>
      </c>
      <c r="BK79" s="3">
        <f t="shared" si="229"/>
        <v>1.3900000000000001</v>
      </c>
      <c r="BL79" s="3">
        <f t="shared" si="230"/>
        <v>0.3600000000000001</v>
      </c>
      <c r="BM79" s="3">
        <f t="shared" si="231"/>
        <v>-1.0399999999999998</v>
      </c>
      <c r="BN79" s="24">
        <v>86.6</v>
      </c>
      <c r="BO79" s="21">
        <v>191.8</v>
      </c>
      <c r="BP79" s="21">
        <v>166.8</v>
      </c>
      <c r="BQ79" s="21"/>
      <c r="BR79" s="21"/>
      <c r="BS79" s="21"/>
      <c r="BT79" s="21"/>
      <c r="BU79" s="24">
        <v>38.1</v>
      </c>
      <c r="BV79" s="21">
        <v>36.9</v>
      </c>
      <c r="BW79" s="21">
        <v>36.5</v>
      </c>
      <c r="BX79" s="21">
        <v>36.6</v>
      </c>
      <c r="BY79" s="21">
        <v>36</v>
      </c>
      <c r="BZ79" s="21">
        <v>36</v>
      </c>
      <c r="CA79" s="21">
        <v>36.4</v>
      </c>
      <c r="CB79" s="21"/>
      <c r="CC79" s="21"/>
      <c r="CD79" s="6"/>
      <c r="CE79" s="24" t="s">
        <v>816</v>
      </c>
      <c r="CF79" s="21"/>
      <c r="CG79" s="21"/>
      <c r="CH79" s="21"/>
      <c r="CI79" s="21"/>
      <c r="CJ79" s="21"/>
      <c r="CK79" s="21"/>
      <c r="CL79" s="24" t="s">
        <v>607</v>
      </c>
      <c r="CM79" s="21"/>
      <c r="CN79" s="21"/>
      <c r="CO79" s="21"/>
      <c r="CP79" s="21"/>
      <c r="CQ79" s="21"/>
      <c r="CR79" s="21"/>
      <c r="CS79" s="24">
        <v>2</v>
      </c>
      <c r="CT79" s="21"/>
      <c r="CU79" s="21"/>
      <c r="CV79" s="21"/>
      <c r="CW79" s="21"/>
      <c r="CX79" s="21"/>
      <c r="CY79" s="21"/>
      <c r="CZ79" s="24" t="s">
        <v>331</v>
      </c>
      <c r="DA79" s="21"/>
      <c r="DB79" s="21"/>
      <c r="DC79" s="21"/>
      <c r="DD79" s="21"/>
      <c r="DE79" s="21"/>
      <c r="DF79" s="21"/>
      <c r="DG79" s="24" t="s">
        <v>612</v>
      </c>
      <c r="DH79" s="21" t="s">
        <v>612</v>
      </c>
      <c r="DI79" s="21" t="s">
        <v>612</v>
      </c>
      <c r="DJ79" s="21" t="s">
        <v>612</v>
      </c>
      <c r="DK79" s="21" t="s">
        <v>612</v>
      </c>
      <c r="DL79" s="21"/>
      <c r="DM79" s="21"/>
      <c r="DN79" s="26" t="s">
        <v>607</v>
      </c>
      <c r="DO79" s="6"/>
      <c r="DP79" s="24">
        <v>69</v>
      </c>
      <c r="DQ79" s="21">
        <v>88.6</v>
      </c>
      <c r="DR79" s="21">
        <v>132.5</v>
      </c>
      <c r="DS79" s="21">
        <v>64</v>
      </c>
      <c r="DT79" s="21">
        <v>114.7</v>
      </c>
      <c r="DU79" s="21"/>
      <c r="DV79" s="21"/>
      <c r="DW79" s="24">
        <v>0.4</v>
      </c>
      <c r="DX79" s="21">
        <v>0.4</v>
      </c>
      <c r="DY79" s="21">
        <v>0.4</v>
      </c>
      <c r="DZ79" s="21">
        <v>0.4</v>
      </c>
      <c r="EA79" s="21">
        <v>0.4</v>
      </c>
      <c r="EB79" s="21"/>
      <c r="EC79" s="21"/>
      <c r="ED79" s="29">
        <f t="shared" ref="ED79:EH79" si="253">DP79/DW79</f>
        <v>172.5</v>
      </c>
      <c r="EE79" s="79">
        <f t="shared" si="253"/>
        <v>221.49999999999997</v>
      </c>
      <c r="EF79" s="79">
        <f t="shared" si="253"/>
        <v>331.25</v>
      </c>
      <c r="EG79" s="79">
        <f t="shared" si="253"/>
        <v>160</v>
      </c>
      <c r="EH79" s="79">
        <f t="shared" si="253"/>
        <v>286.75</v>
      </c>
      <c r="EI79" s="79"/>
      <c r="EJ79" s="79"/>
      <c r="EK79" s="24">
        <v>0</v>
      </c>
      <c r="EL79" s="21">
        <v>0</v>
      </c>
      <c r="EM79" s="21">
        <v>0</v>
      </c>
      <c r="EN79" s="21">
        <v>0</v>
      </c>
      <c r="EO79" s="21">
        <v>0</v>
      </c>
      <c r="EP79" s="21"/>
      <c r="EQ79" s="21"/>
      <c r="ER79" s="24">
        <v>293</v>
      </c>
      <c r="ES79" s="21">
        <v>276</v>
      </c>
      <c r="ET79" s="21">
        <v>281</v>
      </c>
      <c r="EU79" s="21">
        <v>316</v>
      </c>
      <c r="EV79" s="21">
        <v>316</v>
      </c>
      <c r="EW79" s="21"/>
      <c r="EX79" s="21"/>
      <c r="EY79" s="24">
        <v>10.8</v>
      </c>
      <c r="EZ79" s="21">
        <v>9</v>
      </c>
      <c r="FA79" s="21">
        <v>5.8</v>
      </c>
      <c r="FB79" s="21">
        <v>5.8</v>
      </c>
      <c r="FC79" s="21">
        <v>5.8</v>
      </c>
      <c r="FD79" s="21"/>
      <c r="FE79" s="21"/>
      <c r="FF79" s="24">
        <v>15</v>
      </c>
      <c r="FG79" s="21">
        <v>15</v>
      </c>
      <c r="FH79" s="21">
        <v>15</v>
      </c>
      <c r="FI79" s="21">
        <v>15</v>
      </c>
      <c r="FJ79" s="21">
        <v>15</v>
      </c>
      <c r="FK79" s="21"/>
      <c r="FL79" s="21"/>
      <c r="FM79" s="24">
        <v>105</v>
      </c>
      <c r="FN79" s="21">
        <v>84</v>
      </c>
      <c r="FO79" s="21">
        <v>81</v>
      </c>
      <c r="FP79" s="21">
        <v>92</v>
      </c>
      <c r="FQ79" s="21">
        <v>103</v>
      </c>
      <c r="FR79" s="21"/>
      <c r="FS79" s="21"/>
      <c r="FT79" s="24">
        <v>0</v>
      </c>
      <c r="FU79" s="21">
        <v>0</v>
      </c>
      <c r="FV79" s="21">
        <v>0</v>
      </c>
      <c r="FW79" s="21">
        <v>0</v>
      </c>
      <c r="FX79" s="21">
        <v>0</v>
      </c>
      <c r="FY79" s="21"/>
      <c r="FZ79" s="21"/>
      <c r="GA79" s="24">
        <v>72</v>
      </c>
      <c r="GB79" s="21">
        <v>69</v>
      </c>
      <c r="GC79" s="21">
        <v>64</v>
      </c>
      <c r="GD79" s="21">
        <v>64</v>
      </c>
      <c r="GE79" s="21">
        <v>64</v>
      </c>
      <c r="GF79" s="21"/>
      <c r="GG79" s="21"/>
      <c r="GH79" s="24">
        <v>1440</v>
      </c>
      <c r="GI79" s="21">
        <v>1115</v>
      </c>
      <c r="GJ79" s="21">
        <v>1700</v>
      </c>
      <c r="GK79" s="21">
        <v>1855</v>
      </c>
      <c r="GL79" s="21">
        <v>2020</v>
      </c>
      <c r="GM79" s="21"/>
      <c r="GN79" s="21"/>
      <c r="GO79" s="6"/>
      <c r="GP79" s="24">
        <v>9</v>
      </c>
      <c r="GQ79" s="21">
        <v>18</v>
      </c>
      <c r="GR79" s="24">
        <v>9</v>
      </c>
      <c r="GS79" s="21">
        <v>18</v>
      </c>
      <c r="GT79" s="24">
        <v>7</v>
      </c>
      <c r="GU79" s="21">
        <v>18</v>
      </c>
      <c r="GV79" s="24">
        <v>8</v>
      </c>
      <c r="GW79" s="21">
        <v>18</v>
      </c>
      <c r="GX79" s="24">
        <v>8</v>
      </c>
      <c r="GY79" s="21">
        <v>18</v>
      </c>
      <c r="GZ79" s="24"/>
      <c r="HA79" s="21"/>
      <c r="HB79" s="24"/>
      <c r="HC79" s="21"/>
      <c r="HD79" s="6"/>
      <c r="HE79" s="21">
        <v>64</v>
      </c>
      <c r="HF79" s="21">
        <v>147</v>
      </c>
      <c r="HG79" s="21">
        <v>152</v>
      </c>
      <c r="HH79" s="21">
        <v>38.1</v>
      </c>
      <c r="HI79" s="21">
        <v>2</v>
      </c>
      <c r="HJ79" s="21">
        <v>69</v>
      </c>
      <c r="HK79" s="21">
        <v>0.4</v>
      </c>
      <c r="HL79" s="21">
        <v>20</v>
      </c>
      <c r="HM79" s="21">
        <v>12.6</v>
      </c>
      <c r="HN79" s="21">
        <v>16.25</v>
      </c>
      <c r="HO79" s="21">
        <v>2.85</v>
      </c>
      <c r="HP79" s="21">
        <v>139.6</v>
      </c>
      <c r="HQ79" s="21">
        <v>28.1</v>
      </c>
      <c r="HR79" s="21">
        <v>10.8</v>
      </c>
      <c r="HS79" s="21">
        <v>15</v>
      </c>
      <c r="HT79" s="6"/>
      <c r="HU79" s="99">
        <f t="shared" si="10"/>
        <v>0</v>
      </c>
    </row>
    <row r="80" spans="1:249" ht="15.75" customHeight="1" x14ac:dyDescent="0.3">
      <c r="A80" s="51">
        <v>69</v>
      </c>
      <c r="B80" s="21" t="s">
        <v>239</v>
      </c>
      <c r="C80" s="21">
        <v>2</v>
      </c>
      <c r="D80" s="22">
        <v>41304</v>
      </c>
      <c r="E80" s="22">
        <v>41304</v>
      </c>
      <c r="F80" s="21">
        <f t="shared" si="223"/>
        <v>0</v>
      </c>
      <c r="G80" s="21" t="s">
        <v>240</v>
      </c>
      <c r="H80" s="21" t="s">
        <v>324</v>
      </c>
      <c r="I80" s="23">
        <v>12674</v>
      </c>
      <c r="J80" s="21">
        <v>78</v>
      </c>
      <c r="K80" s="21">
        <v>155</v>
      </c>
      <c r="L80" s="21">
        <v>60</v>
      </c>
      <c r="M80" s="21" t="s">
        <v>817</v>
      </c>
      <c r="N80" s="21">
        <v>44</v>
      </c>
      <c r="O80" s="21">
        <v>32.6</v>
      </c>
      <c r="P80" s="21">
        <v>6</v>
      </c>
      <c r="Q80" s="21" t="s">
        <v>818</v>
      </c>
      <c r="R80" s="21">
        <v>1</v>
      </c>
      <c r="S80" s="21">
        <v>7</v>
      </c>
      <c r="T80" s="21" t="s">
        <v>272</v>
      </c>
      <c r="U80" s="21">
        <v>1</v>
      </c>
      <c r="V80" s="21">
        <v>0</v>
      </c>
      <c r="W80" s="21">
        <v>2</v>
      </c>
      <c r="X80" s="21">
        <v>0</v>
      </c>
      <c r="Y80" s="6"/>
      <c r="Z80" s="24" t="s">
        <v>244</v>
      </c>
      <c r="AA80" s="21" t="s">
        <v>819</v>
      </c>
      <c r="AB80" s="25"/>
      <c r="AC80" s="25"/>
      <c r="AD80" s="21" t="s">
        <v>249</v>
      </c>
      <c r="AE80" s="21"/>
      <c r="AF80" s="21" t="s">
        <v>249</v>
      </c>
      <c r="AG80" s="21"/>
      <c r="AH80" s="21" t="s">
        <v>249</v>
      </c>
      <c r="AI80" s="21" t="s">
        <v>246</v>
      </c>
      <c r="AJ80" s="21" t="s">
        <v>246</v>
      </c>
      <c r="AK80" s="21" t="s">
        <v>246</v>
      </c>
      <c r="AL80" s="21">
        <v>36</v>
      </c>
      <c r="AM80" s="6"/>
      <c r="AN80" s="26" t="s">
        <v>250</v>
      </c>
      <c r="AO80" s="26" t="s">
        <v>274</v>
      </c>
      <c r="AP80" s="26"/>
      <c r="AQ80" s="48" t="s">
        <v>1902</v>
      </c>
      <c r="AR80" s="48" t="s">
        <v>1903</v>
      </c>
      <c r="AS80" s="27">
        <v>37.68</v>
      </c>
      <c r="AT80" s="21">
        <v>36.43</v>
      </c>
      <c r="AU80" s="21">
        <v>29.84</v>
      </c>
      <c r="AV80" s="21">
        <v>18</v>
      </c>
      <c r="AW80" s="21">
        <v>18</v>
      </c>
      <c r="AX80" s="21">
        <v>5.37</v>
      </c>
      <c r="AY80" s="21">
        <v>2.78</v>
      </c>
      <c r="AZ80" s="21">
        <v>0.5</v>
      </c>
      <c r="BA80" s="21"/>
      <c r="BB80" s="28">
        <f t="shared" ref="BB80:BD80" si="254">((AT80/AS80)*100)-100</f>
        <v>-3.3174097664543467</v>
      </c>
      <c r="BC80" s="28">
        <f t="shared" si="254"/>
        <v>-18.08948668679659</v>
      </c>
      <c r="BD80" s="28">
        <f t="shared" si="254"/>
        <v>-39.678284182305632</v>
      </c>
      <c r="BE80" s="28">
        <f t="shared" si="225"/>
        <v>-20.806794055201692</v>
      </c>
      <c r="BF80" s="28">
        <f t="shared" si="226"/>
        <v>-52.229299363057322</v>
      </c>
      <c r="BG80" s="28">
        <f t="shared" si="227"/>
        <v>-50.59017293439473</v>
      </c>
      <c r="BH80" s="3">
        <f t="shared" ref="BH80:BJ80" si="255">AT80-AS80</f>
        <v>-1.25</v>
      </c>
      <c r="BI80" s="3">
        <f t="shared" si="255"/>
        <v>-6.59</v>
      </c>
      <c r="BJ80" s="3">
        <f t="shared" si="255"/>
        <v>-11.84</v>
      </c>
      <c r="BK80" s="3">
        <f t="shared" si="229"/>
        <v>-7.84</v>
      </c>
      <c r="BL80" s="3">
        <f t="shared" si="230"/>
        <v>-19.68</v>
      </c>
      <c r="BM80" s="3">
        <f t="shared" si="231"/>
        <v>-18.43</v>
      </c>
      <c r="BN80" s="24">
        <v>134</v>
      </c>
      <c r="BO80" s="21">
        <v>145</v>
      </c>
      <c r="BP80" s="21">
        <v>145</v>
      </c>
      <c r="BQ80" s="21">
        <v>63.5</v>
      </c>
      <c r="BR80" s="21">
        <v>39.1</v>
      </c>
      <c r="BS80" s="21">
        <v>23.2</v>
      </c>
      <c r="BT80" s="21"/>
      <c r="BU80" s="24">
        <v>35</v>
      </c>
      <c r="BV80" s="21">
        <v>36</v>
      </c>
      <c r="BW80" s="21">
        <v>36.9</v>
      </c>
      <c r="BX80" s="21">
        <v>36.1</v>
      </c>
      <c r="BY80" s="21">
        <v>36.1</v>
      </c>
      <c r="BZ80" s="21">
        <v>36</v>
      </c>
      <c r="CA80" s="21">
        <v>36</v>
      </c>
      <c r="CB80" s="21">
        <v>36.1</v>
      </c>
      <c r="CC80" s="21"/>
      <c r="CD80" s="6"/>
      <c r="CE80" s="24" t="s">
        <v>820</v>
      </c>
      <c r="CF80" s="21"/>
      <c r="CG80" s="21"/>
      <c r="CH80" s="21"/>
      <c r="CI80" s="21"/>
      <c r="CJ80" s="21"/>
      <c r="CK80" s="21"/>
      <c r="CL80" s="24" t="s">
        <v>821</v>
      </c>
      <c r="CM80" s="21"/>
      <c r="CN80" s="21"/>
      <c r="CO80" s="21"/>
      <c r="CP80" s="21"/>
      <c r="CQ80" s="21"/>
      <c r="CR80" s="21"/>
      <c r="CS80" s="24">
        <v>2</v>
      </c>
      <c r="CT80" s="21"/>
      <c r="CU80" s="21"/>
      <c r="CV80" s="21"/>
      <c r="CW80" s="21"/>
      <c r="CX80" s="21"/>
      <c r="CY80" s="21"/>
      <c r="CZ80" s="24" t="s">
        <v>822</v>
      </c>
      <c r="DA80" s="21"/>
      <c r="DB80" s="21"/>
      <c r="DC80" s="21"/>
      <c r="DD80" s="21"/>
      <c r="DE80" s="21"/>
      <c r="DF80" s="21"/>
      <c r="DG80" s="24" t="s">
        <v>255</v>
      </c>
      <c r="DH80" s="21" t="s">
        <v>255</v>
      </c>
      <c r="DI80" s="21" t="s">
        <v>255</v>
      </c>
      <c r="DJ80" s="21" t="s">
        <v>400</v>
      </c>
      <c r="DK80" s="21" t="s">
        <v>400</v>
      </c>
      <c r="DL80" s="21" t="s">
        <v>400</v>
      </c>
      <c r="DM80" s="21"/>
      <c r="DN80" s="26">
        <v>8</v>
      </c>
      <c r="DO80" s="6"/>
      <c r="DP80" s="24">
        <v>85.8</v>
      </c>
      <c r="DQ80" s="21">
        <v>85.8</v>
      </c>
      <c r="DR80" s="21">
        <v>115.1</v>
      </c>
      <c r="DS80" s="21">
        <v>70</v>
      </c>
      <c r="DT80" s="21">
        <v>87</v>
      </c>
      <c r="DU80" s="21">
        <v>92.8</v>
      </c>
      <c r="DV80" s="21"/>
      <c r="DW80" s="24">
        <v>0.3</v>
      </c>
      <c r="DX80" s="21">
        <v>0.3</v>
      </c>
      <c r="DY80" s="21">
        <v>0.3</v>
      </c>
      <c r="DZ80" s="21">
        <v>0.3</v>
      </c>
      <c r="EA80" s="21">
        <v>0.3</v>
      </c>
      <c r="EB80" s="21">
        <v>0.3</v>
      </c>
      <c r="EC80" s="21"/>
      <c r="ED80" s="29">
        <f t="shared" ref="ED80:EI80" si="256">DP80/DW80</f>
        <v>286</v>
      </c>
      <c r="EE80" s="30">
        <f t="shared" si="256"/>
        <v>286</v>
      </c>
      <c r="EF80" s="30">
        <f t="shared" si="256"/>
        <v>383.66666666666669</v>
      </c>
      <c r="EG80" s="30">
        <f t="shared" si="256"/>
        <v>233.33333333333334</v>
      </c>
      <c r="EH80" s="30">
        <f t="shared" si="256"/>
        <v>290</v>
      </c>
      <c r="EI80" s="30">
        <f t="shared" si="256"/>
        <v>309.33333333333331</v>
      </c>
      <c r="EJ80" s="30"/>
      <c r="EK80" s="24">
        <v>0</v>
      </c>
      <c r="EL80" s="21">
        <v>0</v>
      </c>
      <c r="EM80" s="21">
        <v>0</v>
      </c>
      <c r="EN80" s="21">
        <v>0</v>
      </c>
      <c r="EO80" s="21">
        <v>0</v>
      </c>
      <c r="EP80" s="21">
        <v>0</v>
      </c>
      <c r="EQ80" s="21"/>
      <c r="ER80" s="24">
        <v>370</v>
      </c>
      <c r="ES80" s="21">
        <v>319</v>
      </c>
      <c r="ET80" s="21">
        <v>281</v>
      </c>
      <c r="EU80" s="21">
        <v>267</v>
      </c>
      <c r="EV80" s="21">
        <v>252</v>
      </c>
      <c r="EW80" s="21">
        <v>235</v>
      </c>
      <c r="EX80" s="21"/>
      <c r="EY80" s="24">
        <v>9</v>
      </c>
      <c r="EZ80" s="21">
        <v>8.4</v>
      </c>
      <c r="FA80" s="21">
        <v>8.4</v>
      </c>
      <c r="FB80" s="21">
        <v>5.4</v>
      </c>
      <c r="FC80" s="21">
        <v>5.4</v>
      </c>
      <c r="FD80" s="21">
        <v>4</v>
      </c>
      <c r="FE80" s="21"/>
      <c r="FF80" s="24">
        <v>15</v>
      </c>
      <c r="FG80" s="21">
        <v>15</v>
      </c>
      <c r="FH80" s="21">
        <v>15</v>
      </c>
      <c r="FI80" s="21">
        <v>15</v>
      </c>
      <c r="FJ80" s="21">
        <v>15</v>
      </c>
      <c r="FK80" s="21">
        <v>15</v>
      </c>
      <c r="FL80" s="21"/>
      <c r="FM80" s="24">
        <v>85</v>
      </c>
      <c r="FN80" s="21">
        <v>85</v>
      </c>
      <c r="FO80" s="21">
        <v>74</v>
      </c>
      <c r="FP80" s="21">
        <v>89</v>
      </c>
      <c r="FQ80" s="21">
        <v>79</v>
      </c>
      <c r="FR80" s="21">
        <v>81</v>
      </c>
      <c r="FS80" s="21"/>
      <c r="FT80" s="24" t="s">
        <v>378</v>
      </c>
      <c r="FU80" s="21" t="s">
        <v>310</v>
      </c>
      <c r="FV80" s="21">
        <v>0</v>
      </c>
      <c r="FW80" s="21">
        <v>0</v>
      </c>
      <c r="FX80" s="21">
        <v>0</v>
      </c>
      <c r="FY80" s="21">
        <v>0</v>
      </c>
      <c r="FZ80" s="21"/>
      <c r="GA80" s="24">
        <v>246</v>
      </c>
      <c r="GB80" s="21">
        <v>218</v>
      </c>
      <c r="GC80" s="21">
        <v>219</v>
      </c>
      <c r="GD80" s="21">
        <v>181</v>
      </c>
      <c r="GE80" s="21">
        <v>209</v>
      </c>
      <c r="GF80" s="21">
        <v>195</v>
      </c>
      <c r="GG80" s="21"/>
      <c r="GH80" s="24">
        <v>990</v>
      </c>
      <c r="GI80" s="21">
        <v>3420</v>
      </c>
      <c r="GJ80" s="21">
        <v>2750</v>
      </c>
      <c r="GK80" s="21">
        <v>1580</v>
      </c>
      <c r="GL80" s="21">
        <v>1280</v>
      </c>
      <c r="GM80" s="21">
        <v>560</v>
      </c>
      <c r="GN80" s="21"/>
      <c r="GO80" s="6"/>
      <c r="GP80" s="24">
        <v>12</v>
      </c>
      <c r="GQ80" s="21">
        <v>45</v>
      </c>
      <c r="GR80" s="24">
        <v>12</v>
      </c>
      <c r="GS80" s="21">
        <v>45</v>
      </c>
      <c r="GT80" s="24">
        <v>8</v>
      </c>
      <c r="GU80" s="21">
        <v>18</v>
      </c>
      <c r="GV80" s="24">
        <v>8</v>
      </c>
      <c r="GW80" s="21">
        <v>18</v>
      </c>
      <c r="GX80" s="24">
        <v>8</v>
      </c>
      <c r="GY80" s="21">
        <v>18</v>
      </c>
      <c r="GZ80" s="24">
        <v>6</v>
      </c>
      <c r="HA80" s="21">
        <v>10</v>
      </c>
      <c r="HB80" s="24"/>
      <c r="HC80" s="21"/>
      <c r="HD80" s="6"/>
      <c r="HE80" s="21">
        <v>78</v>
      </c>
      <c r="HF80" s="21">
        <v>101</v>
      </c>
      <c r="HG80" s="21">
        <v>131</v>
      </c>
      <c r="HH80" s="21">
        <v>35.4</v>
      </c>
      <c r="HI80" s="21">
        <v>2</v>
      </c>
      <c r="HJ80" s="21">
        <v>85.8</v>
      </c>
      <c r="HK80" s="21">
        <v>0.3</v>
      </c>
      <c r="HL80" s="21">
        <v>30</v>
      </c>
      <c r="HM80" s="21">
        <v>71.7</v>
      </c>
      <c r="HN80" s="21">
        <v>13.99</v>
      </c>
      <c r="HO80" s="21">
        <v>3.88</v>
      </c>
      <c r="HP80" s="21">
        <v>139.4</v>
      </c>
      <c r="HQ80" s="21">
        <v>15.4</v>
      </c>
      <c r="HR80" s="21">
        <v>9</v>
      </c>
      <c r="HS80" s="21">
        <v>15</v>
      </c>
      <c r="HT80" s="6"/>
      <c r="HU80" s="99">
        <f t="shared" si="10"/>
        <v>0</v>
      </c>
    </row>
    <row r="81" spans="1:249" ht="15.75" customHeight="1" x14ac:dyDescent="0.3">
      <c r="A81" s="51">
        <v>70</v>
      </c>
      <c r="B81" s="21" t="s">
        <v>626</v>
      </c>
      <c r="C81" s="21">
        <v>1</v>
      </c>
      <c r="D81" s="22">
        <v>41305</v>
      </c>
      <c r="E81" s="22">
        <v>41306</v>
      </c>
      <c r="F81" s="21">
        <f t="shared" si="223"/>
        <v>1</v>
      </c>
      <c r="G81" s="21"/>
      <c r="H81" s="21" t="s">
        <v>285</v>
      </c>
      <c r="I81" s="23">
        <v>22836</v>
      </c>
      <c r="J81" s="21">
        <v>61</v>
      </c>
      <c r="K81" s="21">
        <v>175</v>
      </c>
      <c r="L81" s="21">
        <v>60</v>
      </c>
      <c r="M81" s="21" t="s">
        <v>823</v>
      </c>
      <c r="N81" s="21">
        <v>81</v>
      </c>
      <c r="O81" s="21">
        <v>93.1</v>
      </c>
      <c r="P81" s="21">
        <v>7</v>
      </c>
      <c r="Q81" s="21" t="s">
        <v>548</v>
      </c>
      <c r="R81" s="21">
        <v>2</v>
      </c>
      <c r="S81" s="21">
        <v>21</v>
      </c>
      <c r="T81" s="21" t="s">
        <v>548</v>
      </c>
      <c r="U81" s="21">
        <v>2</v>
      </c>
      <c r="V81" s="21">
        <v>6</v>
      </c>
      <c r="W81" s="21">
        <v>4</v>
      </c>
      <c r="X81" s="21">
        <v>0</v>
      </c>
      <c r="Y81" s="6"/>
      <c r="Z81" s="24" t="s">
        <v>244</v>
      </c>
      <c r="AA81" s="21" t="s">
        <v>824</v>
      </c>
      <c r="AB81" s="25"/>
      <c r="AC81" s="25"/>
      <c r="AD81" s="21" t="s">
        <v>246</v>
      </c>
      <c r="AE81" s="21" t="s">
        <v>247</v>
      </c>
      <c r="AF81" s="21" t="s">
        <v>246</v>
      </c>
      <c r="AG81" s="21" t="s">
        <v>248</v>
      </c>
      <c r="AH81" s="21" t="s">
        <v>246</v>
      </c>
      <c r="AI81" s="21" t="s">
        <v>246</v>
      </c>
      <c r="AJ81" s="21" t="s">
        <v>246</v>
      </c>
      <c r="AK81" s="21" t="s">
        <v>246</v>
      </c>
      <c r="AL81" s="21">
        <v>22.46</v>
      </c>
      <c r="AM81" s="6"/>
      <c r="AN81" s="26" t="s">
        <v>250</v>
      </c>
      <c r="AO81" s="26" t="s">
        <v>274</v>
      </c>
      <c r="AP81" s="26"/>
      <c r="AQ81" s="57" t="s">
        <v>1906</v>
      </c>
      <c r="AR81" s="57" t="s">
        <v>1905</v>
      </c>
      <c r="AS81" s="27">
        <v>22.46</v>
      </c>
      <c r="AT81" s="21">
        <v>23.7</v>
      </c>
      <c r="AU81" s="21">
        <v>23.98</v>
      </c>
      <c r="AV81" s="21">
        <v>15.75</v>
      </c>
      <c r="AW81" s="21">
        <v>10.23</v>
      </c>
      <c r="AX81" s="21">
        <v>4.78</v>
      </c>
      <c r="AY81" s="21"/>
      <c r="AZ81" s="21"/>
      <c r="BA81" s="21"/>
      <c r="BB81" s="28">
        <f t="shared" ref="BB81:BD81" si="257">((AT81/AS81)*100)-100</f>
        <v>5.5209260908281266</v>
      </c>
      <c r="BC81" s="28">
        <f t="shared" si="257"/>
        <v>1.1814345991561197</v>
      </c>
      <c r="BD81" s="28">
        <f t="shared" si="257"/>
        <v>-34.320266889074219</v>
      </c>
      <c r="BE81" s="28">
        <f t="shared" si="225"/>
        <v>6.7675868210151293</v>
      </c>
      <c r="BF81" s="28">
        <f t="shared" si="226"/>
        <v>-29.875333926981313</v>
      </c>
      <c r="BG81" s="28">
        <f t="shared" si="227"/>
        <v>-33.544303797468359</v>
      </c>
      <c r="BH81" s="3">
        <f t="shared" ref="BH81:BJ81" si="258">AT81-AS81</f>
        <v>1.2399999999999984</v>
      </c>
      <c r="BI81" s="3">
        <f t="shared" si="258"/>
        <v>0.28000000000000114</v>
      </c>
      <c r="BJ81" s="3">
        <f t="shared" si="258"/>
        <v>-8.23</v>
      </c>
      <c r="BK81" s="3">
        <f t="shared" si="229"/>
        <v>1.5199999999999996</v>
      </c>
      <c r="BL81" s="3">
        <f t="shared" si="230"/>
        <v>-6.7100000000000009</v>
      </c>
      <c r="BM81" s="3">
        <f t="shared" si="231"/>
        <v>-7.9499999999999993</v>
      </c>
      <c r="BN81" s="24">
        <v>67.2</v>
      </c>
      <c r="BO81" s="21">
        <v>275.7</v>
      </c>
      <c r="BP81" s="21">
        <v>272.5</v>
      </c>
      <c r="BQ81" s="21">
        <v>178.5</v>
      </c>
      <c r="BR81" s="21"/>
      <c r="BS81" s="21"/>
      <c r="BT81" s="21"/>
      <c r="BU81" s="24">
        <v>39.5</v>
      </c>
      <c r="BV81" s="21">
        <v>36.1</v>
      </c>
      <c r="BW81" s="21">
        <v>35.5</v>
      </c>
      <c r="BX81" s="21">
        <v>36.9</v>
      </c>
      <c r="BY81" s="21">
        <v>37</v>
      </c>
      <c r="BZ81" s="21">
        <v>36</v>
      </c>
      <c r="CA81" s="21"/>
      <c r="CB81" s="21"/>
      <c r="CC81" s="21"/>
      <c r="CD81" s="6"/>
      <c r="CE81" s="24" t="s">
        <v>825</v>
      </c>
      <c r="CF81" s="21"/>
      <c r="CG81" s="21"/>
      <c r="CH81" s="21"/>
      <c r="CI81" s="21"/>
      <c r="CJ81" s="21"/>
      <c r="CK81" s="21"/>
      <c r="CL81" s="24" t="s">
        <v>826</v>
      </c>
      <c r="CM81" s="21"/>
      <c r="CN81" s="21"/>
      <c r="CO81" s="21"/>
      <c r="CP81" s="21"/>
      <c r="CQ81" s="21"/>
      <c r="CR81" s="21"/>
      <c r="CS81" s="24">
        <v>2</v>
      </c>
      <c r="CT81" s="21"/>
      <c r="CU81" s="21"/>
      <c r="CV81" s="21"/>
      <c r="CW81" s="21"/>
      <c r="CX81" s="21"/>
      <c r="CY81" s="21"/>
      <c r="CZ81" s="24" t="s">
        <v>827</v>
      </c>
      <c r="DA81" s="21"/>
      <c r="DB81" s="21"/>
      <c r="DC81" s="21"/>
      <c r="DD81" s="21"/>
      <c r="DE81" s="21"/>
      <c r="DF81" s="21"/>
      <c r="DG81" s="24" t="s">
        <v>828</v>
      </c>
      <c r="DH81" s="21" t="s">
        <v>829</v>
      </c>
      <c r="DI81" s="21" t="s">
        <v>829</v>
      </c>
      <c r="DJ81" s="21" t="s">
        <v>829</v>
      </c>
      <c r="DK81" s="21"/>
      <c r="DL81" s="21"/>
      <c r="DM81" s="21"/>
      <c r="DN81" s="26">
        <v>8</v>
      </c>
      <c r="DO81" s="6"/>
      <c r="DP81" s="24">
        <v>163.4</v>
      </c>
      <c r="DQ81" s="21">
        <v>163.4</v>
      </c>
      <c r="DR81" s="21">
        <v>177.9</v>
      </c>
      <c r="DS81" s="21">
        <v>183.5</v>
      </c>
      <c r="DT81" s="21"/>
      <c r="DU81" s="21"/>
      <c r="DV81" s="21"/>
      <c r="DW81" s="24">
        <v>0.45</v>
      </c>
      <c r="DX81" s="21">
        <v>0.45</v>
      </c>
      <c r="DY81" s="21">
        <v>0.4</v>
      </c>
      <c r="DZ81" s="21">
        <v>0.4</v>
      </c>
      <c r="EA81" s="21"/>
      <c r="EB81" s="21"/>
      <c r="EC81" s="21"/>
      <c r="ED81" s="29">
        <f t="shared" ref="ED81:EG81" si="259">DP81/DW81</f>
        <v>363.11111111111114</v>
      </c>
      <c r="EE81" s="30">
        <f t="shared" si="259"/>
        <v>363.11111111111114</v>
      </c>
      <c r="EF81" s="30">
        <f t="shared" si="259"/>
        <v>444.75</v>
      </c>
      <c r="EG81" s="30">
        <f t="shared" si="259"/>
        <v>458.75</v>
      </c>
      <c r="EH81" s="30"/>
      <c r="EI81" s="30"/>
      <c r="EJ81" s="30"/>
      <c r="EK81" s="24">
        <v>1</v>
      </c>
      <c r="EL81" s="21">
        <v>1</v>
      </c>
      <c r="EM81" s="21">
        <v>1</v>
      </c>
      <c r="EN81" s="21">
        <v>1</v>
      </c>
      <c r="EO81" s="21"/>
      <c r="EP81" s="21"/>
      <c r="EQ81" s="21"/>
      <c r="ER81" s="24">
        <v>216</v>
      </c>
      <c r="ES81" s="21">
        <v>157</v>
      </c>
      <c r="ET81" s="21">
        <v>150</v>
      </c>
      <c r="EU81" s="21">
        <v>155</v>
      </c>
      <c r="EV81" s="21"/>
      <c r="EW81" s="21"/>
      <c r="EX81" s="21"/>
      <c r="EY81" s="24">
        <v>11.8</v>
      </c>
      <c r="EZ81" s="21">
        <v>7.3</v>
      </c>
      <c r="FA81" s="21">
        <v>7.3</v>
      </c>
      <c r="FB81" s="21">
        <v>7.3</v>
      </c>
      <c r="FC81" s="21"/>
      <c r="FD81" s="21"/>
      <c r="FE81" s="21"/>
      <c r="FF81" s="24">
        <v>3</v>
      </c>
      <c r="FG81" s="21">
        <v>3</v>
      </c>
      <c r="FH81" s="21">
        <v>3</v>
      </c>
      <c r="FI81" s="21">
        <v>3</v>
      </c>
      <c r="FJ81" s="21"/>
      <c r="FK81" s="21"/>
      <c r="FL81" s="21"/>
      <c r="FM81" s="24">
        <v>85</v>
      </c>
      <c r="FN81" s="21">
        <v>70</v>
      </c>
      <c r="FO81" s="21">
        <v>93</v>
      </c>
      <c r="FP81" s="21">
        <v>104</v>
      </c>
      <c r="FQ81" s="21"/>
      <c r="FR81" s="21"/>
      <c r="FS81" s="21"/>
      <c r="FT81" s="24" t="s">
        <v>494</v>
      </c>
      <c r="FU81" s="21" t="s">
        <v>439</v>
      </c>
      <c r="FV81" s="21" t="s">
        <v>378</v>
      </c>
      <c r="FW81" s="21" t="s">
        <v>467</v>
      </c>
      <c r="FX81" s="21"/>
      <c r="FY81" s="21"/>
      <c r="FZ81" s="21"/>
      <c r="GA81" s="24">
        <v>80</v>
      </c>
      <c r="GB81" s="21">
        <v>56</v>
      </c>
      <c r="GC81" s="21">
        <v>49</v>
      </c>
      <c r="GD81" s="21">
        <v>43</v>
      </c>
      <c r="GE81" s="21"/>
      <c r="GF81" s="21"/>
      <c r="GG81" s="21"/>
      <c r="GH81" s="24">
        <v>1340</v>
      </c>
      <c r="GI81" s="21">
        <v>845</v>
      </c>
      <c r="GJ81" s="21">
        <v>1060</v>
      </c>
      <c r="GK81" s="21">
        <v>940</v>
      </c>
      <c r="GL81" s="21"/>
      <c r="GM81" s="21"/>
      <c r="GN81" s="21"/>
      <c r="GO81" s="6"/>
      <c r="GP81" s="24">
        <v>16</v>
      </c>
      <c r="GQ81" s="21">
        <v>90</v>
      </c>
      <c r="GR81" s="24">
        <v>16</v>
      </c>
      <c r="GS81" s="21">
        <v>90</v>
      </c>
      <c r="GT81" s="24">
        <v>15</v>
      </c>
      <c r="GU81" s="21">
        <v>80</v>
      </c>
      <c r="GV81" s="24">
        <v>14</v>
      </c>
      <c r="GW81" s="21">
        <v>55</v>
      </c>
      <c r="GX81" s="24"/>
      <c r="GY81" s="21"/>
      <c r="GZ81" s="24"/>
      <c r="HA81" s="21"/>
      <c r="HB81" s="24"/>
      <c r="HC81" s="21"/>
      <c r="HD81" s="6"/>
      <c r="HE81" s="21">
        <v>61</v>
      </c>
      <c r="HF81" s="21">
        <v>48</v>
      </c>
      <c r="HG81" s="21">
        <v>177</v>
      </c>
      <c r="HH81" s="21">
        <v>39</v>
      </c>
      <c r="HI81" s="21">
        <v>1</v>
      </c>
      <c r="HJ81" s="21">
        <v>107.8</v>
      </c>
      <c r="HK81" s="21">
        <v>0.45</v>
      </c>
      <c r="HL81" s="21">
        <v>20</v>
      </c>
      <c r="HM81" s="21">
        <v>54.9</v>
      </c>
      <c r="HN81" s="21">
        <v>17.09</v>
      </c>
      <c r="HO81" s="21">
        <v>3.35</v>
      </c>
      <c r="HP81" s="21">
        <v>140</v>
      </c>
      <c r="HQ81" s="21">
        <v>25.2</v>
      </c>
      <c r="HR81" s="21">
        <v>11.8</v>
      </c>
      <c r="HS81" s="21">
        <v>3</v>
      </c>
      <c r="HT81" s="6"/>
      <c r="HU81" s="99">
        <f t="shared" si="10"/>
        <v>0</v>
      </c>
    </row>
    <row r="82" spans="1:249" ht="15.75" customHeight="1" x14ac:dyDescent="0.3">
      <c r="A82" s="13"/>
      <c r="B82" s="13"/>
      <c r="C82" s="13"/>
      <c r="D82" s="105"/>
      <c r="E82" s="105"/>
      <c r="F82" s="14"/>
      <c r="G82" s="13"/>
      <c r="H82" s="13"/>
      <c r="I82" s="106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6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6"/>
      <c r="AN82" s="13"/>
      <c r="AO82" s="13"/>
      <c r="AP82" s="13"/>
      <c r="AQ82" s="15"/>
      <c r="AR82" s="15"/>
      <c r="BB82" s="36"/>
      <c r="BC82" s="36"/>
      <c r="BD82" s="36"/>
      <c r="BE82" s="36"/>
      <c r="BF82" s="36"/>
      <c r="BG82" s="36"/>
      <c r="BH82" s="14"/>
      <c r="BI82" s="14"/>
      <c r="BJ82" s="14"/>
      <c r="BK82" s="14"/>
      <c r="BL82" s="14"/>
      <c r="BM82" s="14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6"/>
      <c r="CE82" s="13"/>
      <c r="CF82" s="13"/>
      <c r="CG82" s="13"/>
      <c r="CH82" s="13"/>
      <c r="CI82" s="13"/>
      <c r="CJ82" s="13"/>
      <c r="CK82" s="13"/>
      <c r="CL82" s="13"/>
      <c r="CM82" s="13"/>
      <c r="CN82" s="13"/>
      <c r="CO82" s="13"/>
      <c r="CP82" s="13"/>
      <c r="CQ82" s="13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3"/>
      <c r="DF82" s="13"/>
      <c r="DG82" s="13"/>
      <c r="DH82" s="13"/>
      <c r="DI82" s="13"/>
      <c r="DJ82" s="13"/>
      <c r="DK82" s="13"/>
      <c r="DL82" s="13"/>
      <c r="DM82" s="13"/>
      <c r="DN82" s="13"/>
      <c r="DO82" s="6"/>
      <c r="DP82" s="13"/>
      <c r="DQ82" s="13"/>
      <c r="DR82" s="13"/>
      <c r="DS82" s="13"/>
      <c r="DT82" s="13"/>
      <c r="DU82" s="13"/>
      <c r="DV82" s="13"/>
      <c r="DW82" s="13"/>
      <c r="DX82" s="13"/>
      <c r="DY82" s="13"/>
      <c r="DZ82" s="13"/>
      <c r="EA82" s="13"/>
      <c r="EB82" s="13"/>
      <c r="EC82" s="13"/>
      <c r="ED82" s="91"/>
      <c r="EE82" s="91"/>
      <c r="EF82" s="91"/>
      <c r="EG82" s="91"/>
      <c r="EH82" s="91"/>
      <c r="EI82" s="91"/>
      <c r="EJ82" s="91"/>
      <c r="EK82" s="13"/>
      <c r="EL82" s="13"/>
      <c r="EM82" s="13"/>
      <c r="EN82" s="13"/>
      <c r="EO82" s="13"/>
      <c r="EP82" s="13"/>
      <c r="EQ82" s="13"/>
      <c r="ER82" s="13"/>
      <c r="ES82" s="13"/>
      <c r="ET82" s="13"/>
      <c r="EU82" s="13"/>
      <c r="EV82" s="13"/>
      <c r="EW82" s="13"/>
      <c r="EX82" s="13"/>
      <c r="EY82" s="13"/>
      <c r="EZ82" s="13"/>
      <c r="FA82" s="13"/>
      <c r="FB82" s="13"/>
      <c r="FC82" s="13"/>
      <c r="FD82" s="13"/>
      <c r="FE82" s="13"/>
      <c r="FF82" s="13"/>
      <c r="FG82" s="13"/>
      <c r="FH82" s="13"/>
      <c r="FI82" s="13"/>
      <c r="FJ82" s="13"/>
      <c r="FK82" s="13"/>
      <c r="FL82" s="13"/>
      <c r="FM82" s="13"/>
      <c r="FN82" s="13"/>
      <c r="FO82" s="13"/>
      <c r="FP82" s="13"/>
      <c r="FQ82" s="13"/>
      <c r="FR82" s="13"/>
      <c r="FS82" s="13"/>
      <c r="FT82" s="13"/>
      <c r="FU82" s="13"/>
      <c r="FV82" s="13"/>
      <c r="FW82" s="13"/>
      <c r="FX82" s="13"/>
      <c r="FY82" s="13"/>
      <c r="FZ82" s="13"/>
      <c r="GA82" s="13"/>
      <c r="GB82" s="13"/>
      <c r="GC82" s="13"/>
      <c r="GD82" s="13"/>
      <c r="GE82" s="13"/>
      <c r="GF82" s="13"/>
      <c r="GG82" s="13"/>
      <c r="GH82" s="13"/>
      <c r="GI82" s="13"/>
      <c r="GJ82" s="13"/>
      <c r="GK82" s="13"/>
      <c r="GL82" s="13"/>
      <c r="GM82" s="13"/>
      <c r="GN82" s="13"/>
      <c r="GO82" s="6"/>
      <c r="GP82" s="13"/>
      <c r="GQ82" s="13"/>
      <c r="GR82" s="13"/>
      <c r="GS82" s="13"/>
      <c r="GT82" s="13"/>
      <c r="GU82" s="13"/>
      <c r="GV82" s="13"/>
      <c r="GW82" s="13"/>
      <c r="GX82" s="13"/>
      <c r="GY82" s="13"/>
      <c r="GZ82" s="13"/>
      <c r="HA82" s="13"/>
      <c r="HB82" s="13"/>
      <c r="HC82" s="13"/>
      <c r="HD82" s="6"/>
      <c r="HE82" s="13"/>
      <c r="HF82" s="13"/>
      <c r="HG82" s="13"/>
      <c r="HH82" s="13"/>
      <c r="HI82" s="13"/>
      <c r="HJ82" s="13"/>
      <c r="HK82" s="13"/>
      <c r="HL82" s="13"/>
      <c r="HM82" s="13"/>
      <c r="HN82" s="13"/>
      <c r="HO82" s="13"/>
      <c r="HP82" s="13"/>
      <c r="HQ82" s="13"/>
      <c r="HR82" s="13"/>
      <c r="HS82" s="13"/>
      <c r="HT82" s="6"/>
      <c r="HU82" s="99">
        <f t="shared" si="10"/>
        <v>0</v>
      </c>
      <c r="HV82" s="15"/>
      <c r="HW82" s="15"/>
      <c r="HX82" s="15"/>
      <c r="HY82" s="15"/>
      <c r="HZ82" s="15"/>
      <c r="IA82" s="15"/>
      <c r="IB82" s="15"/>
      <c r="IC82" s="15"/>
      <c r="ID82" s="15"/>
      <c r="IE82" s="15"/>
      <c r="IF82" s="15"/>
      <c r="IG82" s="15"/>
      <c r="IH82" s="15"/>
      <c r="II82" s="15"/>
      <c r="IJ82" s="15"/>
      <c r="IK82" s="15"/>
      <c r="IL82" s="15"/>
      <c r="IM82" s="15"/>
      <c r="IN82" s="15"/>
      <c r="IO82" s="15"/>
    </row>
    <row r="83" spans="1:249" ht="15.75" customHeight="1" x14ac:dyDescent="0.3">
      <c r="A83" s="3">
        <v>71</v>
      </c>
      <c r="B83" s="21" t="s">
        <v>239</v>
      </c>
      <c r="C83" s="21">
        <v>2</v>
      </c>
      <c r="D83" s="22">
        <v>41308</v>
      </c>
      <c r="E83" s="22">
        <v>41308</v>
      </c>
      <c r="F83" s="21">
        <f t="shared" ref="F83:F92" si="260">E83-D83</f>
        <v>0</v>
      </c>
      <c r="G83" s="21" t="s">
        <v>775</v>
      </c>
      <c r="H83" s="21" t="s">
        <v>701</v>
      </c>
      <c r="I83" s="23">
        <v>14340</v>
      </c>
      <c r="J83" s="21">
        <v>74</v>
      </c>
      <c r="K83" s="21">
        <v>163</v>
      </c>
      <c r="L83" s="21">
        <v>80</v>
      </c>
      <c r="M83" s="21" t="s">
        <v>830</v>
      </c>
      <c r="N83" s="21">
        <v>92</v>
      </c>
      <c r="O83" s="21">
        <v>97.2</v>
      </c>
      <c r="P83" s="21">
        <v>10</v>
      </c>
      <c r="Q83" s="21" t="s">
        <v>548</v>
      </c>
      <c r="R83" s="21">
        <v>2</v>
      </c>
      <c r="S83" s="21">
        <v>11</v>
      </c>
      <c r="T83" s="21" t="s">
        <v>548</v>
      </c>
      <c r="U83" s="21">
        <v>2</v>
      </c>
      <c r="V83" s="21">
        <v>7</v>
      </c>
      <c r="W83" s="21">
        <v>4</v>
      </c>
      <c r="X83" s="21">
        <v>0</v>
      </c>
      <c r="Y83" s="6"/>
      <c r="Z83" s="24" t="s">
        <v>244</v>
      </c>
      <c r="AA83" s="21" t="s">
        <v>337</v>
      </c>
      <c r="AB83" s="25"/>
      <c r="AC83" s="25"/>
      <c r="AD83" s="21" t="s">
        <v>249</v>
      </c>
      <c r="AE83" s="21"/>
      <c r="AF83" s="21" t="s">
        <v>246</v>
      </c>
      <c r="AG83" s="21" t="s">
        <v>248</v>
      </c>
      <c r="AH83" s="21" t="s">
        <v>246</v>
      </c>
      <c r="AI83" s="21" t="s">
        <v>246</v>
      </c>
      <c r="AJ83" s="21" t="s">
        <v>246</v>
      </c>
      <c r="AK83" s="21" t="s">
        <v>246</v>
      </c>
      <c r="AL83" s="21">
        <v>52.98</v>
      </c>
      <c r="AM83" s="6"/>
      <c r="AN83" s="26" t="s">
        <v>250</v>
      </c>
      <c r="AO83" s="26" t="s">
        <v>274</v>
      </c>
      <c r="AP83" s="26"/>
      <c r="AQ83" s="26" t="s">
        <v>1902</v>
      </c>
      <c r="AR83" s="26" t="s">
        <v>1905</v>
      </c>
      <c r="AS83" s="27">
        <v>52.98</v>
      </c>
      <c r="AT83" s="21">
        <v>42.65</v>
      </c>
      <c r="AU83" s="21">
        <v>29.53</v>
      </c>
      <c r="AV83" s="21">
        <v>23.06</v>
      </c>
      <c r="AW83" s="21">
        <v>15.57</v>
      </c>
      <c r="AX83" s="21">
        <v>7.24</v>
      </c>
      <c r="AY83" s="21">
        <v>4.93</v>
      </c>
      <c r="AZ83" s="21">
        <v>3.35</v>
      </c>
      <c r="BA83" s="21">
        <v>1.93</v>
      </c>
      <c r="BB83" s="28">
        <f t="shared" ref="BB83:BD83" si="261">((AT83/AS83)*100)-100</f>
        <v>-19.49792374480937</v>
      </c>
      <c r="BC83" s="28">
        <f t="shared" si="261"/>
        <v>-30.762016412661183</v>
      </c>
      <c r="BD83" s="28">
        <f t="shared" si="261"/>
        <v>-21.909922113105324</v>
      </c>
      <c r="BE83" s="28">
        <f t="shared" ref="BE83:BE92" si="262">((AU83/AS83)*100)-100</f>
        <v>-44.261985654964128</v>
      </c>
      <c r="BF83" s="28">
        <f t="shared" ref="BF83:BF92" si="263">((AV83/AS83)*100)-100</f>
        <v>-56.474141185352963</v>
      </c>
      <c r="BG83" s="28">
        <f t="shared" ref="BG83:BG92" si="264">((AV83/AT83)*100)-100</f>
        <v>-45.932004689331777</v>
      </c>
      <c r="BH83" s="3">
        <f t="shared" ref="BH83:BJ83" si="265">AT83-AS83</f>
        <v>-10.329999999999998</v>
      </c>
      <c r="BI83" s="3">
        <f t="shared" si="265"/>
        <v>-13.119999999999997</v>
      </c>
      <c r="BJ83" s="3">
        <f t="shared" si="265"/>
        <v>-6.4700000000000024</v>
      </c>
      <c r="BK83" s="3">
        <f t="shared" ref="BK83:BK92" si="266">AU83-AS83</f>
        <v>-23.449999999999996</v>
      </c>
      <c r="BL83" s="3">
        <f t="shared" ref="BL83:BL92" si="267">AV83-AS83</f>
        <v>-29.919999999999998</v>
      </c>
      <c r="BM83" s="3">
        <f t="shared" ref="BM83:BM92" si="268">AV83-AT83</f>
        <v>-19.59</v>
      </c>
      <c r="BN83" s="24">
        <v>268.8</v>
      </c>
      <c r="BO83" s="21">
        <v>212.5</v>
      </c>
      <c r="BP83" s="21">
        <v>139</v>
      </c>
      <c r="BQ83" s="21">
        <v>83.8</v>
      </c>
      <c r="BR83" s="21">
        <v>118.5</v>
      </c>
      <c r="BS83" s="21">
        <v>99.2</v>
      </c>
      <c r="BT83" s="21">
        <v>73.7</v>
      </c>
      <c r="BU83" s="24"/>
      <c r="BV83" s="21">
        <v>37.1</v>
      </c>
      <c r="BW83" s="21">
        <v>37</v>
      </c>
      <c r="BX83" s="21">
        <v>36</v>
      </c>
      <c r="BY83" s="21">
        <v>38.1</v>
      </c>
      <c r="BZ83" s="21">
        <v>36.4</v>
      </c>
      <c r="CA83" s="21">
        <v>36.6</v>
      </c>
      <c r="CB83" s="21">
        <v>37</v>
      </c>
      <c r="CC83" s="21">
        <v>36.5</v>
      </c>
      <c r="CD83" s="6"/>
      <c r="CE83" s="24" t="s">
        <v>831</v>
      </c>
      <c r="CF83" s="21"/>
      <c r="CG83" s="21"/>
      <c r="CH83" s="21"/>
      <c r="CI83" s="21"/>
      <c r="CJ83" s="21"/>
      <c r="CK83" s="21"/>
      <c r="CL83" s="24" t="s">
        <v>712</v>
      </c>
      <c r="CM83" s="21"/>
      <c r="CN83" s="21"/>
      <c r="CO83" s="21"/>
      <c r="CP83" s="21"/>
      <c r="CQ83" s="21"/>
      <c r="CR83" s="21"/>
      <c r="CS83" s="24">
        <v>1</v>
      </c>
      <c r="CT83" s="21"/>
      <c r="CU83" s="21"/>
      <c r="CV83" s="21"/>
      <c r="CW83" s="21"/>
      <c r="CX83" s="21"/>
      <c r="CY83" s="21"/>
      <c r="CZ83" s="24" t="s">
        <v>832</v>
      </c>
      <c r="DA83" s="21"/>
      <c r="DB83" s="21"/>
      <c r="DC83" s="21"/>
      <c r="DD83" s="21"/>
      <c r="DE83" s="21"/>
      <c r="DF83" s="21"/>
      <c r="DG83" s="24" t="s">
        <v>833</v>
      </c>
      <c r="DH83" s="21" t="s">
        <v>833</v>
      </c>
      <c r="DI83" s="21" t="s">
        <v>833</v>
      </c>
      <c r="DJ83" s="21" t="s">
        <v>268</v>
      </c>
      <c r="DK83" s="21" t="s">
        <v>268</v>
      </c>
      <c r="DL83" s="21" t="s">
        <v>268</v>
      </c>
      <c r="DM83" s="21">
        <v>0</v>
      </c>
      <c r="DN83" s="26">
        <v>9</v>
      </c>
      <c r="DO83" s="6"/>
      <c r="DP83" s="24">
        <v>67</v>
      </c>
      <c r="DQ83" s="21">
        <v>92.1</v>
      </c>
      <c r="DR83" s="21">
        <v>117.4</v>
      </c>
      <c r="DS83" s="21">
        <v>112.4</v>
      </c>
      <c r="DT83" s="21">
        <v>105.1</v>
      </c>
      <c r="DU83" s="21">
        <v>161</v>
      </c>
      <c r="DV83" s="21">
        <v>103.5</v>
      </c>
      <c r="DW83" s="24">
        <v>0.1</v>
      </c>
      <c r="DX83" s="21">
        <v>0.3</v>
      </c>
      <c r="DY83" s="21">
        <v>0.4</v>
      </c>
      <c r="DZ83" s="21">
        <v>0.3</v>
      </c>
      <c r="EA83" s="21">
        <v>0.45</v>
      </c>
      <c r="EB83" s="21">
        <v>0.5</v>
      </c>
      <c r="EC83" s="21">
        <v>0.4</v>
      </c>
      <c r="ED83" s="78">
        <f t="shared" ref="ED83:EJ83" si="269">DP83/DW83</f>
        <v>670</v>
      </c>
      <c r="EE83" s="79">
        <f t="shared" si="269"/>
        <v>307</v>
      </c>
      <c r="EF83" s="79">
        <f t="shared" si="269"/>
        <v>293.5</v>
      </c>
      <c r="EG83" s="79">
        <f t="shared" si="269"/>
        <v>374.66666666666669</v>
      </c>
      <c r="EH83" s="79">
        <f t="shared" si="269"/>
        <v>233.55555555555554</v>
      </c>
      <c r="EI83" s="79">
        <f t="shared" si="269"/>
        <v>322</v>
      </c>
      <c r="EJ83" s="79">
        <f t="shared" si="269"/>
        <v>258.75</v>
      </c>
      <c r="EK83" s="24">
        <v>1</v>
      </c>
      <c r="EL83" s="21">
        <v>1</v>
      </c>
      <c r="EM83" s="21">
        <v>1</v>
      </c>
      <c r="EN83" s="21">
        <v>0</v>
      </c>
      <c r="EO83" s="21">
        <v>1</v>
      </c>
      <c r="EP83" s="21">
        <v>1</v>
      </c>
      <c r="EQ83" s="21">
        <v>1</v>
      </c>
      <c r="ER83" s="24">
        <v>170</v>
      </c>
      <c r="ES83" s="21">
        <v>178</v>
      </c>
      <c r="ET83" s="21">
        <v>141</v>
      </c>
      <c r="EU83" s="21">
        <v>113</v>
      </c>
      <c r="EV83" s="21">
        <v>148</v>
      </c>
      <c r="EW83" s="21">
        <v>171</v>
      </c>
      <c r="EX83" s="21">
        <v>144</v>
      </c>
      <c r="EY83" s="24">
        <v>13.3</v>
      </c>
      <c r="EZ83" s="21">
        <v>7.3</v>
      </c>
      <c r="FA83" s="21">
        <v>5.2</v>
      </c>
      <c r="FB83" s="21">
        <v>5.2</v>
      </c>
      <c r="FC83" s="21">
        <v>5</v>
      </c>
      <c r="FD83" s="21">
        <v>3.9</v>
      </c>
      <c r="FE83" s="21">
        <v>4.3</v>
      </c>
      <c r="FF83" s="24">
        <v>15</v>
      </c>
      <c r="FG83" s="21">
        <v>3</v>
      </c>
      <c r="FH83" s="21">
        <v>3</v>
      </c>
      <c r="FI83" s="21">
        <v>11</v>
      </c>
      <c r="FJ83" s="21">
        <v>4</v>
      </c>
      <c r="FK83" s="21">
        <v>11</v>
      </c>
      <c r="FL83" s="21">
        <v>15</v>
      </c>
      <c r="FM83" s="24">
        <v>97</v>
      </c>
      <c r="FN83" s="21">
        <v>78</v>
      </c>
      <c r="FO83" s="21">
        <v>70</v>
      </c>
      <c r="FP83" s="21">
        <v>87</v>
      </c>
      <c r="FQ83" s="21">
        <v>71</v>
      </c>
      <c r="FR83" s="21">
        <v>85</v>
      </c>
      <c r="FS83" s="21">
        <v>72</v>
      </c>
      <c r="FT83" s="24">
        <v>0</v>
      </c>
      <c r="FU83" s="21" t="s">
        <v>834</v>
      </c>
      <c r="FV83" s="21" t="s">
        <v>345</v>
      </c>
      <c r="FW83" s="21">
        <v>0</v>
      </c>
      <c r="FX83" s="21" t="s">
        <v>311</v>
      </c>
      <c r="FY83" s="21" t="s">
        <v>345</v>
      </c>
      <c r="FZ83" s="21">
        <v>0</v>
      </c>
      <c r="GA83" s="24">
        <v>345</v>
      </c>
      <c r="GB83" s="21">
        <v>302</v>
      </c>
      <c r="GC83" s="21">
        <v>240</v>
      </c>
      <c r="GD83" s="21">
        <v>198</v>
      </c>
      <c r="GE83" s="21">
        <v>195</v>
      </c>
      <c r="GF83" s="21">
        <v>206</v>
      </c>
      <c r="GG83" s="21">
        <v>193</v>
      </c>
      <c r="GH83" s="24">
        <v>920</v>
      </c>
      <c r="GI83" s="21">
        <v>1640</v>
      </c>
      <c r="GJ83" s="21">
        <v>1730</v>
      </c>
      <c r="GK83" s="21">
        <v>2200</v>
      </c>
      <c r="GL83" s="21">
        <v>1430</v>
      </c>
      <c r="GM83" s="21">
        <v>2060</v>
      </c>
      <c r="GN83" s="21">
        <v>1910</v>
      </c>
      <c r="GO83" s="6"/>
      <c r="GP83" s="24">
        <v>12</v>
      </c>
      <c r="GQ83" s="21">
        <v>45</v>
      </c>
      <c r="GR83" s="24">
        <v>15</v>
      </c>
      <c r="GS83" s="21">
        <v>80</v>
      </c>
      <c r="GT83" s="24">
        <v>16</v>
      </c>
      <c r="GU83" s="21">
        <v>90</v>
      </c>
      <c r="GV83" s="24">
        <v>10</v>
      </c>
      <c r="GW83" s="21">
        <v>45</v>
      </c>
      <c r="GX83" s="24">
        <v>16</v>
      </c>
      <c r="GY83" s="21">
        <v>90</v>
      </c>
      <c r="GZ83" s="24">
        <v>12</v>
      </c>
      <c r="HA83" s="21">
        <v>45</v>
      </c>
      <c r="HB83" s="24">
        <v>9</v>
      </c>
      <c r="HC83" s="21">
        <v>18</v>
      </c>
      <c r="HD83" s="6"/>
      <c r="HE83" s="21">
        <v>74</v>
      </c>
      <c r="HF83" s="21">
        <v>128</v>
      </c>
      <c r="HG83" s="21">
        <v>148</v>
      </c>
      <c r="HH83" s="21">
        <v>37</v>
      </c>
      <c r="HI83" s="21">
        <v>1</v>
      </c>
      <c r="HJ83" s="21">
        <v>67</v>
      </c>
      <c r="HK83" s="21">
        <v>1</v>
      </c>
      <c r="HL83" s="21">
        <v>10</v>
      </c>
      <c r="HM83" s="21">
        <v>81</v>
      </c>
      <c r="HN83" s="21">
        <v>14.89</v>
      </c>
      <c r="HO83" s="21">
        <v>4</v>
      </c>
      <c r="HP83" s="21">
        <v>147.1</v>
      </c>
      <c r="HQ83" s="21">
        <v>14.9</v>
      </c>
      <c r="HR83" s="21">
        <v>13.3</v>
      </c>
      <c r="HS83" s="21">
        <v>3</v>
      </c>
      <c r="HT83" s="6"/>
      <c r="HU83" s="99">
        <f t="shared" si="10"/>
        <v>-3</v>
      </c>
    </row>
    <row r="84" spans="1:249" ht="15.75" customHeight="1" x14ac:dyDescent="0.3">
      <c r="A84" s="3">
        <v>72</v>
      </c>
      <c r="B84" s="21" t="s">
        <v>626</v>
      </c>
      <c r="C84" s="21">
        <v>1</v>
      </c>
      <c r="D84" s="22">
        <v>41305</v>
      </c>
      <c r="E84" s="22">
        <v>41308</v>
      </c>
      <c r="F84" s="21">
        <f t="shared" si="260"/>
        <v>3</v>
      </c>
      <c r="G84" s="21"/>
      <c r="H84" s="21" t="s">
        <v>835</v>
      </c>
      <c r="I84" s="23">
        <v>30014</v>
      </c>
      <c r="J84" s="21">
        <v>30</v>
      </c>
      <c r="K84" s="21">
        <v>180</v>
      </c>
      <c r="L84" s="21">
        <v>80</v>
      </c>
      <c r="M84" s="21" t="s">
        <v>836</v>
      </c>
      <c r="N84" s="21">
        <v>58</v>
      </c>
      <c r="O84" s="21">
        <v>64</v>
      </c>
      <c r="P84" s="21">
        <v>6</v>
      </c>
      <c r="Q84" s="21" t="s">
        <v>837</v>
      </c>
      <c r="R84" s="21">
        <v>1</v>
      </c>
      <c r="S84" s="21">
        <v>7</v>
      </c>
      <c r="T84" s="21" t="s">
        <v>512</v>
      </c>
      <c r="U84" s="21">
        <v>1</v>
      </c>
      <c r="V84" s="21">
        <v>5</v>
      </c>
      <c r="W84" s="21">
        <v>5</v>
      </c>
      <c r="X84" s="21">
        <v>0</v>
      </c>
      <c r="Y84" s="6"/>
      <c r="Z84" s="24" t="s">
        <v>244</v>
      </c>
      <c r="AA84" s="21" t="s">
        <v>497</v>
      </c>
      <c r="AB84" s="25"/>
      <c r="AC84" s="25"/>
      <c r="AD84" s="21" t="s">
        <v>246</v>
      </c>
      <c r="AE84" s="21" t="s">
        <v>247</v>
      </c>
      <c r="AF84" s="21" t="s">
        <v>246</v>
      </c>
      <c r="AG84" s="21" t="s">
        <v>248</v>
      </c>
      <c r="AH84" s="21" t="s">
        <v>246</v>
      </c>
      <c r="AI84" s="21" t="s">
        <v>246</v>
      </c>
      <c r="AJ84" s="21" t="s">
        <v>246</v>
      </c>
      <c r="AK84" s="21" t="s">
        <v>246</v>
      </c>
      <c r="AL84" s="21">
        <v>1.42</v>
      </c>
      <c r="AM84" s="6"/>
      <c r="AN84" s="26" t="s">
        <v>350</v>
      </c>
      <c r="AO84" s="26"/>
      <c r="AP84" s="26"/>
      <c r="AQ84" s="26" t="s">
        <v>1902</v>
      </c>
      <c r="AR84" s="3"/>
      <c r="AS84" s="27">
        <v>1.42</v>
      </c>
      <c r="AT84" s="21">
        <v>1.39</v>
      </c>
      <c r="AU84" s="21">
        <v>1</v>
      </c>
      <c r="AV84" s="21">
        <v>0.95</v>
      </c>
      <c r="AW84" s="21">
        <v>0.76</v>
      </c>
      <c r="AX84" s="21">
        <v>0.49</v>
      </c>
      <c r="AY84" s="21"/>
      <c r="AZ84" s="21"/>
      <c r="BA84" s="21"/>
      <c r="BB84" s="28">
        <f t="shared" ref="BB84:BD84" si="270">((AT84/AS84)*100)-100</f>
        <v>-2.1126760563380316</v>
      </c>
      <c r="BC84" s="28">
        <f t="shared" si="270"/>
        <v>-28.057553956834525</v>
      </c>
      <c r="BD84" s="28">
        <f t="shared" si="270"/>
        <v>-5</v>
      </c>
      <c r="BE84" s="28">
        <f t="shared" si="262"/>
        <v>-29.577464788732385</v>
      </c>
      <c r="BF84" s="28">
        <f t="shared" si="263"/>
        <v>-33.098591549295776</v>
      </c>
      <c r="BG84" s="28">
        <f t="shared" si="264"/>
        <v>-31.654676258992808</v>
      </c>
      <c r="BH84" s="3">
        <f t="shared" ref="BH84:BJ84" si="271">AT84-AS84</f>
        <v>-3.0000000000000027E-2</v>
      </c>
      <c r="BI84" s="3">
        <f t="shared" si="271"/>
        <v>-0.3899999999999999</v>
      </c>
      <c r="BJ84" s="3">
        <f t="shared" si="271"/>
        <v>-5.0000000000000044E-2</v>
      </c>
      <c r="BK84" s="3">
        <f t="shared" si="266"/>
        <v>-0.41999999999999993</v>
      </c>
      <c r="BL84" s="3">
        <f t="shared" si="267"/>
        <v>-0.47</v>
      </c>
      <c r="BM84" s="3">
        <f t="shared" si="268"/>
        <v>-0.43999999999999995</v>
      </c>
      <c r="BN84" s="24"/>
      <c r="BO84" s="21">
        <v>298</v>
      </c>
      <c r="BP84" s="21">
        <v>249.6</v>
      </c>
      <c r="BQ84" s="21">
        <v>251.3</v>
      </c>
      <c r="BR84" s="21"/>
      <c r="BS84" s="21"/>
      <c r="BT84" s="21"/>
      <c r="BU84" s="24">
        <v>38</v>
      </c>
      <c r="BV84" s="21">
        <v>37.9</v>
      </c>
      <c r="BW84" s="21">
        <v>37</v>
      </c>
      <c r="BX84" s="21">
        <v>37.6</v>
      </c>
      <c r="BY84" s="21">
        <v>37.6</v>
      </c>
      <c r="BZ84" s="21">
        <v>37</v>
      </c>
      <c r="CA84" s="21"/>
      <c r="CB84" s="21"/>
      <c r="CC84" s="21"/>
      <c r="CD84" s="6"/>
      <c r="CE84" s="24" t="s">
        <v>838</v>
      </c>
      <c r="CF84" s="21"/>
      <c r="CG84" s="21"/>
      <c r="CH84" s="21"/>
      <c r="CI84" s="21"/>
      <c r="CJ84" s="21"/>
      <c r="CK84" s="21"/>
      <c r="CL84" s="24" t="s">
        <v>607</v>
      </c>
      <c r="CM84" s="21"/>
      <c r="CN84" s="21"/>
      <c r="CO84" s="21"/>
      <c r="CP84" s="21"/>
      <c r="CQ84" s="21"/>
      <c r="CR84" s="21"/>
      <c r="CS84" s="24">
        <v>1</v>
      </c>
      <c r="CT84" s="21"/>
      <c r="CU84" s="21"/>
      <c r="CV84" s="21"/>
      <c r="CW84" s="21"/>
      <c r="CX84" s="21"/>
      <c r="CY84" s="21"/>
      <c r="CZ84" s="24" t="s">
        <v>331</v>
      </c>
      <c r="DA84" s="21"/>
      <c r="DB84" s="21"/>
      <c r="DC84" s="21"/>
      <c r="DD84" s="21"/>
      <c r="DE84" s="21"/>
      <c r="DF84" s="21"/>
      <c r="DG84" s="24" t="s">
        <v>374</v>
      </c>
      <c r="DH84" s="21" t="s">
        <v>374</v>
      </c>
      <c r="DI84" s="21" t="s">
        <v>374</v>
      </c>
      <c r="DJ84" s="21" t="s">
        <v>374</v>
      </c>
      <c r="DK84" s="21"/>
      <c r="DL84" s="21"/>
      <c r="DM84" s="21"/>
      <c r="DN84" s="26" t="s">
        <v>607</v>
      </c>
      <c r="DO84" s="6"/>
      <c r="DP84" s="24">
        <v>85.7</v>
      </c>
      <c r="DQ84" s="21">
        <v>171.3</v>
      </c>
      <c r="DR84" s="21">
        <v>111.4</v>
      </c>
      <c r="DS84" s="21">
        <v>187.7</v>
      </c>
      <c r="DT84" s="21"/>
      <c r="DU84" s="21"/>
      <c r="DV84" s="21"/>
      <c r="DW84" s="24">
        <v>0.6</v>
      </c>
      <c r="DX84" s="21">
        <v>0.6</v>
      </c>
      <c r="DY84" s="21">
        <v>0.45</v>
      </c>
      <c r="DZ84" s="21">
        <v>0.4</v>
      </c>
      <c r="EA84" s="21"/>
      <c r="EB84" s="21"/>
      <c r="EC84" s="21"/>
      <c r="ED84" s="78">
        <f t="shared" ref="ED84:EG84" si="272">DP84/DW84</f>
        <v>142.83333333333334</v>
      </c>
      <c r="EE84" s="79">
        <f t="shared" si="272"/>
        <v>285.50000000000006</v>
      </c>
      <c r="EF84" s="79">
        <f t="shared" si="272"/>
        <v>247.55555555555557</v>
      </c>
      <c r="EG84" s="79">
        <f t="shared" si="272"/>
        <v>469.24999999999994</v>
      </c>
      <c r="EH84" s="79"/>
      <c r="EI84" s="79"/>
      <c r="EJ84" s="79"/>
      <c r="EK84" s="24">
        <v>1</v>
      </c>
      <c r="EL84" s="21">
        <v>1</v>
      </c>
      <c r="EM84" s="21">
        <v>1</v>
      </c>
      <c r="EN84" s="21">
        <v>0</v>
      </c>
      <c r="EO84" s="21"/>
      <c r="EP84" s="21"/>
      <c r="EQ84" s="21"/>
      <c r="ER84" s="24">
        <v>231</v>
      </c>
      <c r="ES84" s="21">
        <v>203</v>
      </c>
      <c r="ET84" s="21">
        <v>220</v>
      </c>
      <c r="EU84" s="21">
        <v>249</v>
      </c>
      <c r="EV84" s="21"/>
      <c r="EW84" s="21"/>
      <c r="EX84" s="21"/>
      <c r="EY84" s="24">
        <v>18.5</v>
      </c>
      <c r="EZ84" s="21">
        <v>13.7</v>
      </c>
      <c r="FA84" s="21">
        <v>9.9</v>
      </c>
      <c r="FB84" s="21">
        <v>7.5</v>
      </c>
      <c r="FC84" s="21"/>
      <c r="FD84" s="21"/>
      <c r="FE84" s="21"/>
      <c r="FF84" s="24">
        <v>13</v>
      </c>
      <c r="FG84" s="21">
        <v>13</v>
      </c>
      <c r="FH84" s="21">
        <v>3</v>
      </c>
      <c r="FI84" s="21">
        <v>15</v>
      </c>
      <c r="FJ84" s="21"/>
      <c r="FK84" s="21"/>
      <c r="FL84" s="21"/>
      <c r="FM84" s="24">
        <v>78</v>
      </c>
      <c r="FN84" s="21">
        <v>81</v>
      </c>
      <c r="FO84" s="21">
        <v>77</v>
      </c>
      <c r="FP84" s="21">
        <v>92</v>
      </c>
      <c r="FQ84" s="21"/>
      <c r="FR84" s="21"/>
      <c r="FS84" s="21"/>
      <c r="FT84" s="24" t="s">
        <v>392</v>
      </c>
      <c r="FU84" s="21" t="s">
        <v>403</v>
      </c>
      <c r="FV84" s="21" t="s">
        <v>345</v>
      </c>
      <c r="FW84" s="21">
        <v>0</v>
      </c>
      <c r="FX84" s="21"/>
      <c r="FY84" s="21"/>
      <c r="FZ84" s="21"/>
      <c r="GA84" s="24">
        <v>69</v>
      </c>
      <c r="GB84" s="21">
        <v>90</v>
      </c>
      <c r="GC84" s="21">
        <v>69</v>
      </c>
      <c r="GD84" s="21">
        <v>63</v>
      </c>
      <c r="GE84" s="21"/>
      <c r="GF84" s="21"/>
      <c r="GG84" s="21"/>
      <c r="GH84" s="24">
        <v>2870</v>
      </c>
      <c r="GI84" s="21">
        <v>1310</v>
      </c>
      <c r="GJ84" s="21">
        <v>1560</v>
      </c>
      <c r="GK84" s="21">
        <v>340</v>
      </c>
      <c r="GL84" s="21"/>
      <c r="GM84" s="21"/>
      <c r="GN84" s="21"/>
      <c r="GO84" s="6"/>
      <c r="GP84" s="24">
        <v>16</v>
      </c>
      <c r="GQ84" s="21">
        <v>90</v>
      </c>
      <c r="GR84" s="24">
        <v>15</v>
      </c>
      <c r="GS84" s="21">
        <v>80</v>
      </c>
      <c r="GT84" s="24">
        <v>16</v>
      </c>
      <c r="GU84" s="21">
        <v>90</v>
      </c>
      <c r="GV84" s="24">
        <v>7</v>
      </c>
      <c r="GW84" s="21">
        <v>18</v>
      </c>
      <c r="GX84" s="24"/>
      <c r="GY84" s="21"/>
      <c r="GZ84" s="24"/>
      <c r="HA84" s="21"/>
      <c r="HB84" s="24"/>
      <c r="HC84" s="21"/>
      <c r="HD84" s="6"/>
      <c r="HE84" s="21">
        <v>30</v>
      </c>
      <c r="HF84" s="21">
        <v>39</v>
      </c>
      <c r="HG84" s="21">
        <v>165</v>
      </c>
      <c r="HH84" s="21">
        <v>32.9</v>
      </c>
      <c r="HI84" s="21">
        <v>1</v>
      </c>
      <c r="HJ84" s="21">
        <v>63.3</v>
      </c>
      <c r="HK84" s="21">
        <v>0.4</v>
      </c>
      <c r="HL84" s="21">
        <v>30</v>
      </c>
      <c r="HM84" s="21">
        <v>43.13</v>
      </c>
      <c r="HN84" s="21">
        <v>16.18</v>
      </c>
      <c r="HO84" s="21">
        <v>3.34</v>
      </c>
      <c r="HP84" s="21">
        <v>141.9</v>
      </c>
      <c r="HQ84" s="21">
        <v>20.6</v>
      </c>
      <c r="HR84" s="21">
        <v>19</v>
      </c>
      <c r="HS84" s="21">
        <v>7</v>
      </c>
      <c r="HT84" s="6"/>
      <c r="HU84" s="99">
        <f t="shared" si="10"/>
        <v>1</v>
      </c>
    </row>
    <row r="85" spans="1:249" ht="15.75" customHeight="1" x14ac:dyDescent="0.3">
      <c r="A85" s="3">
        <v>73</v>
      </c>
      <c r="B85" s="21" t="s">
        <v>431</v>
      </c>
      <c r="C85" s="21">
        <v>1</v>
      </c>
      <c r="D85" s="22">
        <v>41305</v>
      </c>
      <c r="E85" s="22">
        <v>41307</v>
      </c>
      <c r="F85" s="21">
        <f t="shared" si="260"/>
        <v>2</v>
      </c>
      <c r="G85" s="21" t="s">
        <v>240</v>
      </c>
      <c r="H85" s="21"/>
      <c r="I85" s="23">
        <v>14643</v>
      </c>
      <c r="J85" s="21">
        <v>72</v>
      </c>
      <c r="K85" s="21">
        <v>165</v>
      </c>
      <c r="L85" s="21">
        <v>90</v>
      </c>
      <c r="M85" s="21" t="s">
        <v>839</v>
      </c>
      <c r="N85" s="21">
        <v>84</v>
      </c>
      <c r="O85" s="21">
        <v>94.6</v>
      </c>
      <c r="P85" s="21">
        <v>9</v>
      </c>
      <c r="Q85" s="21" t="s">
        <v>450</v>
      </c>
      <c r="R85" s="21">
        <v>1</v>
      </c>
      <c r="S85" s="21">
        <v>28</v>
      </c>
      <c r="T85" s="21" t="s">
        <v>840</v>
      </c>
      <c r="U85" s="21">
        <v>1</v>
      </c>
      <c r="V85" s="21">
        <v>6</v>
      </c>
      <c r="W85" s="21">
        <v>0</v>
      </c>
      <c r="X85" s="21">
        <v>5</v>
      </c>
      <c r="Y85" s="6"/>
      <c r="Z85" s="24" t="s">
        <v>244</v>
      </c>
      <c r="AA85" s="21" t="s">
        <v>549</v>
      </c>
      <c r="AB85" s="25"/>
      <c r="AC85" s="25"/>
      <c r="AD85" s="21" t="s">
        <v>246</v>
      </c>
      <c r="AE85" s="21" t="s">
        <v>247</v>
      </c>
      <c r="AF85" s="21" t="s">
        <v>246</v>
      </c>
      <c r="AG85" s="21" t="s">
        <v>248</v>
      </c>
      <c r="AH85" s="21" t="s">
        <v>246</v>
      </c>
      <c r="AI85" s="21" t="s">
        <v>246</v>
      </c>
      <c r="AJ85" s="21" t="s">
        <v>249</v>
      </c>
      <c r="AK85" s="21" t="s">
        <v>246</v>
      </c>
      <c r="AL85" s="21">
        <v>2</v>
      </c>
      <c r="AM85" s="6"/>
      <c r="AN85" s="26" t="s">
        <v>350</v>
      </c>
      <c r="AO85" s="26"/>
      <c r="AP85" s="26"/>
      <c r="AQ85" s="26" t="s">
        <v>1902</v>
      </c>
      <c r="AR85" s="3"/>
      <c r="AS85" s="27">
        <v>1.4</v>
      </c>
      <c r="AT85" s="21">
        <v>2.57</v>
      </c>
      <c r="AU85" s="21">
        <v>2.4</v>
      </c>
      <c r="AV85" s="21">
        <v>2</v>
      </c>
      <c r="AW85" s="21">
        <v>2</v>
      </c>
      <c r="AX85" s="21">
        <v>2.36</v>
      </c>
      <c r="AY85" s="21">
        <v>1.61</v>
      </c>
      <c r="AZ85" s="21">
        <v>0.87</v>
      </c>
      <c r="BA85" s="21">
        <v>0.5</v>
      </c>
      <c r="BB85" s="28">
        <f t="shared" ref="BB85:BD85" si="273">((AT85/AS85)*100)-100</f>
        <v>83.571428571428555</v>
      </c>
      <c r="BC85" s="28">
        <f t="shared" si="273"/>
        <v>-6.6147859922179038</v>
      </c>
      <c r="BD85" s="28">
        <f t="shared" si="273"/>
        <v>-16.666666666666657</v>
      </c>
      <c r="BE85" s="28">
        <f t="shared" si="262"/>
        <v>71.428571428571445</v>
      </c>
      <c r="BF85" s="28">
        <f t="shared" si="263"/>
        <v>42.857142857142861</v>
      </c>
      <c r="BG85" s="28">
        <f t="shared" si="264"/>
        <v>-22.178988326848241</v>
      </c>
      <c r="BH85" s="3">
        <f t="shared" ref="BH85:BJ85" si="274">AT85-AS85</f>
        <v>1.17</v>
      </c>
      <c r="BI85" s="3">
        <f t="shared" si="274"/>
        <v>-0.16999999999999993</v>
      </c>
      <c r="BJ85" s="3">
        <f t="shared" si="274"/>
        <v>-0.39999999999999991</v>
      </c>
      <c r="BK85" s="3">
        <f t="shared" si="266"/>
        <v>1</v>
      </c>
      <c r="BL85" s="3">
        <f t="shared" si="267"/>
        <v>0.60000000000000009</v>
      </c>
      <c r="BM85" s="3">
        <f t="shared" si="268"/>
        <v>-0.56999999999999984</v>
      </c>
      <c r="BN85" s="24">
        <v>186.6</v>
      </c>
      <c r="BO85" s="21">
        <v>159</v>
      </c>
      <c r="BP85" s="21">
        <v>158.4</v>
      </c>
      <c r="BQ85" s="21">
        <v>124.7</v>
      </c>
      <c r="BR85" s="21">
        <v>117.4</v>
      </c>
      <c r="BS85" s="21">
        <v>93.9</v>
      </c>
      <c r="BT85" s="21">
        <v>116.1</v>
      </c>
      <c r="BU85" s="24">
        <v>37</v>
      </c>
      <c r="BV85" s="21">
        <v>37</v>
      </c>
      <c r="BW85" s="21">
        <v>37.6</v>
      </c>
      <c r="BX85" s="21">
        <v>37</v>
      </c>
      <c r="BY85" s="21">
        <v>37.6</v>
      </c>
      <c r="BZ85" s="21">
        <v>37.4</v>
      </c>
      <c r="CA85" s="21">
        <v>37.5</v>
      </c>
      <c r="CB85" s="21">
        <v>37.5</v>
      </c>
      <c r="CC85" s="21">
        <v>36</v>
      </c>
      <c r="CD85" s="6"/>
      <c r="CE85" s="24" t="s">
        <v>841</v>
      </c>
      <c r="CF85" s="21"/>
      <c r="CG85" s="21"/>
      <c r="CH85" s="21"/>
      <c r="CI85" s="21"/>
      <c r="CJ85" s="21"/>
      <c r="CK85" s="21"/>
      <c r="CL85" s="24" t="s">
        <v>842</v>
      </c>
      <c r="CM85" s="21"/>
      <c r="CN85" s="21"/>
      <c r="CO85" s="21"/>
      <c r="CP85" s="21"/>
      <c r="CQ85" s="21"/>
      <c r="CR85" s="21"/>
      <c r="CS85" s="24">
        <v>2</v>
      </c>
      <c r="CT85" s="21"/>
      <c r="CU85" s="21"/>
      <c r="CV85" s="21"/>
      <c r="CW85" s="21"/>
      <c r="CX85" s="21"/>
      <c r="CY85" s="21"/>
      <c r="CZ85" s="24" t="s">
        <v>748</v>
      </c>
      <c r="DA85" s="21"/>
      <c r="DB85" s="21"/>
      <c r="DC85" s="21"/>
      <c r="DD85" s="21"/>
      <c r="DE85" s="21"/>
      <c r="DF85" s="21"/>
      <c r="DG85" s="24" t="s">
        <v>843</v>
      </c>
      <c r="DH85" s="21" t="s">
        <v>843</v>
      </c>
      <c r="DI85" s="21" t="s">
        <v>843</v>
      </c>
      <c r="DJ85" s="21" t="s">
        <v>844</v>
      </c>
      <c r="DK85" s="21" t="s">
        <v>284</v>
      </c>
      <c r="DL85" s="21" t="s">
        <v>284</v>
      </c>
      <c r="DM85" s="21" t="s">
        <v>284</v>
      </c>
      <c r="DN85" s="26">
        <v>8</v>
      </c>
      <c r="DO85" s="6"/>
      <c r="DP85" s="24">
        <v>95.8</v>
      </c>
      <c r="DQ85" s="21">
        <v>154.1</v>
      </c>
      <c r="DR85" s="21">
        <v>77</v>
      </c>
      <c r="DS85" s="21">
        <v>124</v>
      </c>
      <c r="DT85" s="21">
        <v>70</v>
      </c>
      <c r="DU85" s="21">
        <v>74.8</v>
      </c>
      <c r="DV85" s="21">
        <v>133.1</v>
      </c>
      <c r="DW85" s="24">
        <v>0.5</v>
      </c>
      <c r="DX85" s="21">
        <v>0.6</v>
      </c>
      <c r="DY85" s="21">
        <v>0.5</v>
      </c>
      <c r="DZ85" s="21">
        <v>0.5</v>
      </c>
      <c r="EA85" s="21">
        <v>0.4</v>
      </c>
      <c r="EB85" s="21">
        <v>0.3</v>
      </c>
      <c r="EC85" s="21">
        <v>0.3</v>
      </c>
      <c r="ED85" s="78">
        <f t="shared" ref="ED85:EJ85" si="275">DP85/DW85</f>
        <v>191.6</v>
      </c>
      <c r="EE85" s="79">
        <f t="shared" si="275"/>
        <v>256.83333333333331</v>
      </c>
      <c r="EF85" s="79">
        <f t="shared" si="275"/>
        <v>154</v>
      </c>
      <c r="EG85" s="79">
        <f t="shared" si="275"/>
        <v>248</v>
      </c>
      <c r="EH85" s="79">
        <f t="shared" si="275"/>
        <v>175</v>
      </c>
      <c r="EI85" s="79">
        <f t="shared" si="275"/>
        <v>249.33333333333334</v>
      </c>
      <c r="EJ85" s="79">
        <f t="shared" si="275"/>
        <v>443.66666666666669</v>
      </c>
      <c r="EK85" s="24">
        <v>1</v>
      </c>
      <c r="EL85" s="21">
        <v>1</v>
      </c>
      <c r="EM85" s="21">
        <v>1</v>
      </c>
      <c r="EN85" s="21">
        <v>1</v>
      </c>
      <c r="EO85" s="21">
        <v>1</v>
      </c>
      <c r="EP85" s="21">
        <v>0</v>
      </c>
      <c r="EQ85" s="21">
        <v>0</v>
      </c>
      <c r="ER85" s="24">
        <v>140</v>
      </c>
      <c r="ES85" s="21">
        <v>132</v>
      </c>
      <c r="ET85" s="21">
        <v>126</v>
      </c>
      <c r="EU85" s="21">
        <v>131</v>
      </c>
      <c r="EV85" s="21">
        <v>159</v>
      </c>
      <c r="EW85" s="21">
        <v>216</v>
      </c>
      <c r="EX85" s="21">
        <v>278</v>
      </c>
      <c r="EY85" s="24">
        <v>14.6</v>
      </c>
      <c r="EZ85" s="21">
        <v>11.1</v>
      </c>
      <c r="FA85" s="21">
        <v>9.4</v>
      </c>
      <c r="FB85" s="21">
        <v>12.6</v>
      </c>
      <c r="FC85" s="21">
        <v>9</v>
      </c>
      <c r="FD85" s="21">
        <v>9</v>
      </c>
      <c r="FE85" s="21">
        <v>10.5</v>
      </c>
      <c r="FF85" s="24">
        <v>5</v>
      </c>
      <c r="FG85" s="21">
        <v>5</v>
      </c>
      <c r="FH85" s="21">
        <v>9</v>
      </c>
      <c r="FI85" s="21">
        <v>10</v>
      </c>
      <c r="FJ85" s="21">
        <v>10</v>
      </c>
      <c r="FK85" s="21">
        <v>15</v>
      </c>
      <c r="FL85" s="21">
        <v>15</v>
      </c>
      <c r="FM85" s="24">
        <v>82</v>
      </c>
      <c r="FN85" s="21">
        <v>88</v>
      </c>
      <c r="FO85" s="21">
        <v>94</v>
      </c>
      <c r="FP85" s="21">
        <v>78</v>
      </c>
      <c r="FQ85" s="21">
        <v>87</v>
      </c>
      <c r="FR85" s="21">
        <v>92</v>
      </c>
      <c r="FS85" s="21">
        <v>77</v>
      </c>
      <c r="FT85" s="24">
        <v>0</v>
      </c>
      <c r="FU85" s="21">
        <v>0</v>
      </c>
      <c r="FV85" s="21">
        <v>0</v>
      </c>
      <c r="FW85" s="21">
        <v>0</v>
      </c>
      <c r="FX85" s="21">
        <v>0</v>
      </c>
      <c r="FY85" s="21">
        <v>0</v>
      </c>
      <c r="FZ85" s="21">
        <v>0</v>
      </c>
      <c r="GA85" s="24">
        <v>375</v>
      </c>
      <c r="GB85" s="21">
        <v>417</v>
      </c>
      <c r="GC85" s="21">
        <v>415</v>
      </c>
      <c r="GD85" s="21">
        <v>407</v>
      </c>
      <c r="GE85" s="21">
        <v>328</v>
      </c>
      <c r="GF85" s="21">
        <v>305</v>
      </c>
      <c r="GG85" s="21">
        <v>294</v>
      </c>
      <c r="GH85" s="24">
        <v>200</v>
      </c>
      <c r="GI85" s="21">
        <v>110</v>
      </c>
      <c r="GJ85" s="21">
        <v>125</v>
      </c>
      <c r="GK85" s="21">
        <v>735</v>
      </c>
      <c r="GL85" s="21">
        <v>1935</v>
      </c>
      <c r="GM85" s="21">
        <v>1870</v>
      </c>
      <c r="GN85" s="21">
        <v>660</v>
      </c>
      <c r="GO85" s="6"/>
      <c r="GP85" s="24">
        <v>16</v>
      </c>
      <c r="GQ85" s="21">
        <v>90</v>
      </c>
      <c r="GR85" s="24">
        <v>14</v>
      </c>
      <c r="GS85" s="21">
        <v>55</v>
      </c>
      <c r="GT85" s="24">
        <v>14</v>
      </c>
      <c r="GU85" s="21">
        <v>55</v>
      </c>
      <c r="GV85" s="24">
        <v>13</v>
      </c>
      <c r="GW85" s="21">
        <v>55</v>
      </c>
      <c r="GX85" s="24">
        <v>12</v>
      </c>
      <c r="GY85" s="21">
        <v>45</v>
      </c>
      <c r="GZ85" s="24">
        <v>9</v>
      </c>
      <c r="HA85" s="21">
        <v>18</v>
      </c>
      <c r="HB85" s="24">
        <v>7</v>
      </c>
      <c r="HC85" s="21">
        <v>18</v>
      </c>
      <c r="HD85" s="6"/>
      <c r="HE85" s="21">
        <v>72</v>
      </c>
      <c r="HF85" s="21">
        <v>100</v>
      </c>
      <c r="HG85" s="21">
        <v>140</v>
      </c>
      <c r="HH85" s="21">
        <v>38.5</v>
      </c>
      <c r="HI85" s="21">
        <v>1</v>
      </c>
      <c r="HJ85" s="21">
        <v>55.4</v>
      </c>
      <c r="HK85" s="21">
        <v>0.6</v>
      </c>
      <c r="HL85" s="21">
        <v>0</v>
      </c>
      <c r="HM85" s="21">
        <v>74.78</v>
      </c>
      <c r="HN85" s="21">
        <v>10.68</v>
      </c>
      <c r="HO85" s="21">
        <v>3.38</v>
      </c>
      <c r="HP85" s="21">
        <v>135.9</v>
      </c>
      <c r="HQ85" s="21">
        <v>23.1</v>
      </c>
      <c r="HR85" s="21">
        <v>14.6</v>
      </c>
      <c r="HS85" s="21">
        <v>5</v>
      </c>
      <c r="HT85" s="6"/>
      <c r="HU85" s="99">
        <f t="shared" si="10"/>
        <v>2</v>
      </c>
    </row>
    <row r="86" spans="1:249" ht="15.75" customHeight="1" x14ac:dyDescent="0.3">
      <c r="A86" s="3">
        <v>74</v>
      </c>
      <c r="B86" s="21" t="s">
        <v>635</v>
      </c>
      <c r="C86" s="21">
        <v>2</v>
      </c>
      <c r="D86" s="22">
        <v>41310</v>
      </c>
      <c r="E86" s="22">
        <v>41310</v>
      </c>
      <c r="F86" s="21">
        <f t="shared" si="260"/>
        <v>0</v>
      </c>
      <c r="G86" s="21" t="s">
        <v>845</v>
      </c>
      <c r="H86" s="21" t="s">
        <v>347</v>
      </c>
      <c r="I86" s="23">
        <v>10909</v>
      </c>
      <c r="J86" s="21">
        <v>83</v>
      </c>
      <c r="K86" s="21">
        <v>160</v>
      </c>
      <c r="L86" s="21">
        <v>80</v>
      </c>
      <c r="M86" s="21" t="s">
        <v>846</v>
      </c>
      <c r="N86" s="21">
        <v>90</v>
      </c>
      <c r="O86" s="21">
        <v>96.7</v>
      </c>
      <c r="P86" s="21">
        <v>4</v>
      </c>
      <c r="Q86" s="21" t="s">
        <v>548</v>
      </c>
      <c r="R86" s="21">
        <v>2</v>
      </c>
      <c r="S86" s="21">
        <v>33</v>
      </c>
      <c r="T86" s="21" t="s">
        <v>548</v>
      </c>
      <c r="U86" s="21">
        <v>2</v>
      </c>
      <c r="V86" s="21">
        <v>1</v>
      </c>
      <c r="W86" s="21">
        <v>4</v>
      </c>
      <c r="X86" s="21">
        <v>0</v>
      </c>
      <c r="Y86" s="6"/>
      <c r="Z86" s="24" t="s">
        <v>244</v>
      </c>
      <c r="AA86" s="21" t="s">
        <v>847</v>
      </c>
      <c r="AB86" s="25"/>
      <c r="AC86" s="25"/>
      <c r="AD86" s="21" t="s">
        <v>249</v>
      </c>
      <c r="AE86" s="21"/>
      <c r="AF86" s="21" t="s">
        <v>246</v>
      </c>
      <c r="AG86" s="21" t="s">
        <v>248</v>
      </c>
      <c r="AH86" s="21" t="s">
        <v>246</v>
      </c>
      <c r="AI86" s="21" t="s">
        <v>246</v>
      </c>
      <c r="AJ86" s="21" t="s">
        <v>246</v>
      </c>
      <c r="AK86" s="21" t="s">
        <v>246</v>
      </c>
      <c r="AL86" s="21">
        <v>0.99</v>
      </c>
      <c r="AM86" s="6"/>
      <c r="AN86" s="26" t="s">
        <v>250</v>
      </c>
      <c r="AO86" s="26" t="s">
        <v>274</v>
      </c>
      <c r="AP86" s="26"/>
      <c r="AQ86" s="26" t="s">
        <v>1906</v>
      </c>
      <c r="AR86" s="26" t="s">
        <v>1912</v>
      </c>
      <c r="AS86" s="27">
        <v>0.59</v>
      </c>
      <c r="AT86" s="21">
        <v>0.92</v>
      </c>
      <c r="AU86" s="21">
        <v>1.85</v>
      </c>
      <c r="AV86" s="21">
        <v>0.74</v>
      </c>
      <c r="AW86" s="21">
        <v>0.45</v>
      </c>
      <c r="AX86" s="21">
        <v>0.31</v>
      </c>
      <c r="AY86" s="21"/>
      <c r="AZ86" s="21"/>
      <c r="BA86" s="21"/>
      <c r="BB86" s="28">
        <f t="shared" ref="BB86:BD86" si="276">((AT86/AS86)*100)-100</f>
        <v>55.932203389830505</v>
      </c>
      <c r="BC86" s="28">
        <f t="shared" si="276"/>
        <v>101.08695652173913</v>
      </c>
      <c r="BD86" s="28">
        <f t="shared" si="276"/>
        <v>-60</v>
      </c>
      <c r="BE86" s="28">
        <f t="shared" si="262"/>
        <v>213.55932203389835</v>
      </c>
      <c r="BF86" s="28">
        <f t="shared" si="263"/>
        <v>25.423728813559322</v>
      </c>
      <c r="BG86" s="28">
        <f t="shared" si="264"/>
        <v>-19.565217391304358</v>
      </c>
      <c r="BH86" s="3">
        <f t="shared" ref="BH86:BJ86" si="277">AT86-AS86</f>
        <v>0.33000000000000007</v>
      </c>
      <c r="BI86" s="3">
        <f t="shared" si="277"/>
        <v>0.93</v>
      </c>
      <c r="BJ86" s="3">
        <f t="shared" si="277"/>
        <v>-1.1100000000000001</v>
      </c>
      <c r="BK86" s="3">
        <f t="shared" si="266"/>
        <v>1.2600000000000002</v>
      </c>
      <c r="BL86" s="3">
        <f t="shared" si="267"/>
        <v>0.15000000000000002</v>
      </c>
      <c r="BM86" s="3">
        <f t="shared" si="268"/>
        <v>-0.18000000000000005</v>
      </c>
      <c r="BN86" s="24">
        <v>257.5</v>
      </c>
      <c r="BO86" s="21">
        <v>186.7</v>
      </c>
      <c r="BP86" s="21">
        <v>140</v>
      </c>
      <c r="BQ86" s="21">
        <v>102.1</v>
      </c>
      <c r="BR86" s="21"/>
      <c r="BS86" s="21"/>
      <c r="BT86" s="21"/>
      <c r="BU86" s="24">
        <v>36.4</v>
      </c>
      <c r="BV86" s="21">
        <v>36</v>
      </c>
      <c r="BW86" s="21">
        <v>36.1</v>
      </c>
      <c r="BX86" s="21">
        <v>36</v>
      </c>
      <c r="BY86" s="21">
        <v>36</v>
      </c>
      <c r="BZ86" s="21">
        <v>36</v>
      </c>
      <c r="CA86" s="21"/>
      <c r="CB86" s="21"/>
      <c r="CC86" s="21"/>
      <c r="CD86" s="6"/>
      <c r="CE86" s="24" t="s">
        <v>848</v>
      </c>
      <c r="CF86" s="21"/>
      <c r="CG86" s="21"/>
      <c r="CH86" s="21"/>
      <c r="CI86" s="21"/>
      <c r="CJ86" s="21"/>
      <c r="CK86" s="21"/>
      <c r="CL86" s="24" t="s">
        <v>849</v>
      </c>
      <c r="CM86" s="21"/>
      <c r="CN86" s="21"/>
      <c r="CO86" s="21"/>
      <c r="CP86" s="21"/>
      <c r="CQ86" s="21"/>
      <c r="CR86" s="21"/>
      <c r="CS86" s="24">
        <v>3</v>
      </c>
      <c r="CT86" s="21"/>
      <c r="CU86" s="21"/>
      <c r="CV86" s="21"/>
      <c r="CW86" s="21"/>
      <c r="CX86" s="21"/>
      <c r="CY86" s="21"/>
      <c r="CZ86" s="24" t="s">
        <v>748</v>
      </c>
      <c r="DA86" s="21"/>
      <c r="DB86" s="21"/>
      <c r="DC86" s="21"/>
      <c r="DD86" s="21"/>
      <c r="DE86" s="21"/>
      <c r="DF86" s="21"/>
      <c r="DG86" s="24" t="s">
        <v>606</v>
      </c>
      <c r="DH86" s="21" t="s">
        <v>606</v>
      </c>
      <c r="DI86" s="21" t="s">
        <v>606</v>
      </c>
      <c r="DJ86" s="21" t="s">
        <v>606</v>
      </c>
      <c r="DK86" s="21"/>
      <c r="DL86" s="21"/>
      <c r="DM86" s="21"/>
      <c r="DN86" s="26">
        <v>8</v>
      </c>
      <c r="DO86" s="6"/>
      <c r="DP86" s="24">
        <v>164</v>
      </c>
      <c r="DQ86" s="21">
        <v>109.9</v>
      </c>
      <c r="DR86" s="21">
        <v>127.6</v>
      </c>
      <c r="DS86" s="21">
        <v>57</v>
      </c>
      <c r="DT86" s="21"/>
      <c r="DU86" s="21"/>
      <c r="DV86" s="21"/>
      <c r="DW86" s="24">
        <v>0.4</v>
      </c>
      <c r="DX86" s="21">
        <v>0.25</v>
      </c>
      <c r="DY86" s="21">
        <v>0.25</v>
      </c>
      <c r="DZ86" s="21">
        <v>0.25</v>
      </c>
      <c r="EA86" s="21"/>
      <c r="EB86" s="21"/>
      <c r="EC86" s="21"/>
      <c r="ED86" s="78">
        <f t="shared" ref="ED86:EG86" si="278">DP86/DW86</f>
        <v>410</v>
      </c>
      <c r="EE86" s="79">
        <f t="shared" si="278"/>
        <v>439.6</v>
      </c>
      <c r="EF86" s="79">
        <f t="shared" si="278"/>
        <v>510.4</v>
      </c>
      <c r="EG86" s="79">
        <f t="shared" si="278"/>
        <v>228</v>
      </c>
      <c r="EH86" s="79"/>
      <c r="EI86" s="79"/>
      <c r="EJ86" s="79"/>
      <c r="EK86" s="24">
        <v>1</v>
      </c>
      <c r="EL86" s="21">
        <v>0</v>
      </c>
      <c r="EM86" s="21">
        <v>0</v>
      </c>
      <c r="EN86" s="21">
        <v>0</v>
      </c>
      <c r="EO86" s="21"/>
      <c r="EP86" s="21"/>
      <c r="EQ86" s="21"/>
      <c r="ER86" s="24">
        <v>361</v>
      </c>
      <c r="ES86" s="21">
        <v>176</v>
      </c>
      <c r="ET86" s="21">
        <v>137</v>
      </c>
      <c r="EU86" s="21">
        <v>137</v>
      </c>
      <c r="EV86" s="21"/>
      <c r="EW86" s="21"/>
      <c r="EX86" s="21"/>
      <c r="EY86" s="24">
        <v>16</v>
      </c>
      <c r="EZ86" s="21">
        <v>7.1</v>
      </c>
      <c r="FA86" s="21">
        <v>7.1</v>
      </c>
      <c r="FB86" s="21">
        <v>7.1</v>
      </c>
      <c r="FC86" s="21"/>
      <c r="FD86" s="21"/>
      <c r="FE86" s="21"/>
      <c r="FF86" s="24">
        <v>3</v>
      </c>
      <c r="FG86" s="21">
        <v>15</v>
      </c>
      <c r="FH86" s="21">
        <v>11</v>
      </c>
      <c r="FI86" s="21">
        <v>11</v>
      </c>
      <c r="FJ86" s="21"/>
      <c r="FK86" s="21"/>
      <c r="FL86" s="21"/>
      <c r="FM86" s="24">
        <v>67</v>
      </c>
      <c r="FN86" s="21">
        <v>76</v>
      </c>
      <c r="FO86" s="21">
        <v>69</v>
      </c>
      <c r="FP86" s="21">
        <v>71</v>
      </c>
      <c r="FQ86" s="21"/>
      <c r="FR86" s="21"/>
      <c r="FS86" s="21"/>
      <c r="FT86" s="24" t="s">
        <v>294</v>
      </c>
      <c r="FU86" s="21" t="s">
        <v>378</v>
      </c>
      <c r="FV86" s="21" t="s">
        <v>322</v>
      </c>
      <c r="FW86" s="21">
        <v>0</v>
      </c>
      <c r="FX86" s="21"/>
      <c r="FY86" s="21"/>
      <c r="FZ86" s="21"/>
      <c r="GA86" s="24">
        <v>81</v>
      </c>
      <c r="GB86" s="21">
        <v>81</v>
      </c>
      <c r="GC86" s="21">
        <v>68</v>
      </c>
      <c r="GD86" s="21">
        <v>62</v>
      </c>
      <c r="GE86" s="21"/>
      <c r="GF86" s="21"/>
      <c r="GG86" s="21"/>
      <c r="GH86" s="24">
        <v>780</v>
      </c>
      <c r="GI86" s="21">
        <v>2700</v>
      </c>
      <c r="GJ86" s="21">
        <v>1870</v>
      </c>
      <c r="GK86" s="21">
        <v>400</v>
      </c>
      <c r="GL86" s="21"/>
      <c r="GM86" s="21"/>
      <c r="GN86" s="21"/>
      <c r="GO86" s="6"/>
      <c r="GP86" s="24">
        <v>16</v>
      </c>
      <c r="GQ86" s="21">
        <v>90</v>
      </c>
      <c r="GR86" s="24">
        <v>10</v>
      </c>
      <c r="GS86" s="21">
        <v>45</v>
      </c>
      <c r="GT86" s="24">
        <v>13</v>
      </c>
      <c r="GU86" s="21">
        <v>55</v>
      </c>
      <c r="GV86" s="24">
        <v>12</v>
      </c>
      <c r="GW86" s="21">
        <v>45</v>
      </c>
      <c r="GX86" s="24"/>
      <c r="GY86" s="21"/>
      <c r="GZ86" s="24"/>
      <c r="HA86" s="21"/>
      <c r="HB86" s="24"/>
      <c r="HC86" s="21"/>
      <c r="HD86" s="6"/>
      <c r="HE86" s="21">
        <v>83</v>
      </c>
      <c r="HF86" s="21">
        <v>116</v>
      </c>
      <c r="HG86" s="21">
        <v>88</v>
      </c>
      <c r="HH86" s="21">
        <v>36.5</v>
      </c>
      <c r="HI86" s="21">
        <v>1</v>
      </c>
      <c r="HJ86" s="21">
        <v>127</v>
      </c>
      <c r="HK86" s="21">
        <v>0.4</v>
      </c>
      <c r="HL86" s="21">
        <v>10</v>
      </c>
      <c r="HM86" s="21">
        <v>30.25</v>
      </c>
      <c r="HN86" s="21">
        <v>16</v>
      </c>
      <c r="HO86" s="21">
        <v>2.8</v>
      </c>
      <c r="HP86" s="21">
        <v>136</v>
      </c>
      <c r="HQ86" s="21">
        <v>20</v>
      </c>
      <c r="HR86" s="21">
        <v>16</v>
      </c>
      <c r="HS86" s="21">
        <v>3</v>
      </c>
      <c r="HT86" s="6"/>
      <c r="HU86" s="99">
        <f t="shared" si="10"/>
        <v>6</v>
      </c>
    </row>
    <row r="87" spans="1:249" ht="15.75" customHeight="1" x14ac:dyDescent="0.3">
      <c r="A87" s="3">
        <v>75</v>
      </c>
      <c r="B87" s="21" t="s">
        <v>635</v>
      </c>
      <c r="C87" s="21">
        <v>1</v>
      </c>
      <c r="D87" s="22">
        <v>41311</v>
      </c>
      <c r="E87" s="22">
        <v>41312</v>
      </c>
      <c r="F87" s="21">
        <f t="shared" si="260"/>
        <v>1</v>
      </c>
      <c r="G87" s="21"/>
      <c r="H87" s="21" t="s">
        <v>386</v>
      </c>
      <c r="I87" s="23">
        <v>20324</v>
      </c>
      <c r="J87" s="21">
        <v>68</v>
      </c>
      <c r="K87" s="21">
        <v>184</v>
      </c>
      <c r="L87" s="21">
        <v>90</v>
      </c>
      <c r="M87" s="21" t="s">
        <v>520</v>
      </c>
      <c r="N87" s="21">
        <v>36</v>
      </c>
      <c r="O87" s="21">
        <v>18</v>
      </c>
      <c r="P87" s="21">
        <v>3</v>
      </c>
      <c r="Q87" s="21" t="s">
        <v>695</v>
      </c>
      <c r="R87" s="21">
        <v>1</v>
      </c>
      <c r="S87" s="21">
        <v>4</v>
      </c>
      <c r="T87" s="21" t="s">
        <v>272</v>
      </c>
      <c r="U87" s="21">
        <v>1</v>
      </c>
      <c r="V87" s="21">
        <v>0</v>
      </c>
      <c r="W87" s="21">
        <v>0</v>
      </c>
      <c r="X87" s="21">
        <v>0</v>
      </c>
      <c r="Y87" s="6"/>
      <c r="Z87" s="24" t="s">
        <v>244</v>
      </c>
      <c r="AA87" s="21" t="s">
        <v>520</v>
      </c>
      <c r="AB87" s="25"/>
      <c r="AC87" s="25"/>
      <c r="AD87" s="21" t="s">
        <v>249</v>
      </c>
      <c r="AE87" s="21"/>
      <c r="AF87" s="21" t="s">
        <v>246</v>
      </c>
      <c r="AG87" s="21" t="s">
        <v>248</v>
      </c>
      <c r="AH87" s="21" t="s">
        <v>246</v>
      </c>
      <c r="AI87" s="21" t="s">
        <v>249</v>
      </c>
      <c r="AJ87" s="21" t="s">
        <v>249</v>
      </c>
      <c r="AK87" s="21" t="s">
        <v>246</v>
      </c>
      <c r="AL87" s="21">
        <v>1</v>
      </c>
      <c r="AM87" s="6"/>
      <c r="AN87" s="26" t="s">
        <v>350</v>
      </c>
      <c r="AO87" s="26"/>
      <c r="AP87" s="26"/>
      <c r="AQ87" s="26" t="s">
        <v>1902</v>
      </c>
      <c r="AR87" s="3"/>
      <c r="AS87" s="27">
        <v>1</v>
      </c>
      <c r="AT87" s="21">
        <v>0.89</v>
      </c>
      <c r="AU87" s="21">
        <v>0.66</v>
      </c>
      <c r="AV87" s="21">
        <v>0.4</v>
      </c>
      <c r="AW87" s="21"/>
      <c r="AX87" s="21"/>
      <c r="AY87" s="21"/>
      <c r="AZ87" s="21"/>
      <c r="BA87" s="21"/>
      <c r="BB87" s="28">
        <f t="shared" ref="BB87:BD87" si="279">((AT87/AS87)*100)-100</f>
        <v>-11</v>
      </c>
      <c r="BC87" s="28">
        <f t="shared" si="279"/>
        <v>-25.842696629213478</v>
      </c>
      <c r="BD87" s="28">
        <f t="shared" si="279"/>
        <v>-39.393939393939391</v>
      </c>
      <c r="BE87" s="28">
        <f t="shared" si="262"/>
        <v>-34</v>
      </c>
      <c r="BF87" s="28">
        <f t="shared" si="263"/>
        <v>-60</v>
      </c>
      <c r="BG87" s="28">
        <f t="shared" si="264"/>
        <v>-55.056179775280896</v>
      </c>
      <c r="BH87" s="3">
        <f t="shared" ref="BH87:BJ87" si="280">AT87-AS87</f>
        <v>-0.10999999999999999</v>
      </c>
      <c r="BI87" s="3">
        <f t="shared" si="280"/>
        <v>-0.22999999999999998</v>
      </c>
      <c r="BJ87" s="3">
        <f t="shared" si="280"/>
        <v>-0.26</v>
      </c>
      <c r="BK87" s="3">
        <f t="shared" si="266"/>
        <v>-0.33999999999999997</v>
      </c>
      <c r="BL87" s="3">
        <f t="shared" si="267"/>
        <v>-0.6</v>
      </c>
      <c r="BM87" s="3">
        <f t="shared" si="268"/>
        <v>-0.49</v>
      </c>
      <c r="BN87" s="24"/>
      <c r="BO87" s="21">
        <v>265</v>
      </c>
      <c r="BP87" s="21"/>
      <c r="BQ87" s="21"/>
      <c r="BR87" s="21"/>
      <c r="BS87" s="21"/>
      <c r="BT87" s="21"/>
      <c r="BU87" s="24">
        <v>36.4</v>
      </c>
      <c r="BV87" s="21">
        <v>36</v>
      </c>
      <c r="BW87" s="21">
        <v>36</v>
      </c>
      <c r="BX87" s="21">
        <v>36.9</v>
      </c>
      <c r="BY87" s="21"/>
      <c r="BZ87" s="21"/>
      <c r="CA87" s="21"/>
      <c r="CB87" s="21"/>
      <c r="CC87" s="21"/>
      <c r="CD87" s="6"/>
      <c r="CE87" s="24" t="s">
        <v>850</v>
      </c>
      <c r="CF87" s="21"/>
      <c r="CG87" s="21"/>
      <c r="CH87" s="21"/>
      <c r="CI87" s="21"/>
      <c r="CJ87" s="21"/>
      <c r="CK87" s="21"/>
      <c r="CL87" s="24" t="s">
        <v>607</v>
      </c>
      <c r="CM87" s="21"/>
      <c r="CN87" s="21"/>
      <c r="CO87" s="21"/>
      <c r="CP87" s="21"/>
      <c r="CQ87" s="21"/>
      <c r="CR87" s="21"/>
      <c r="CS87" s="24"/>
      <c r="CT87" s="21"/>
      <c r="CU87" s="21"/>
      <c r="CV87" s="21"/>
      <c r="CW87" s="21"/>
      <c r="CX87" s="21"/>
      <c r="CY87" s="21"/>
      <c r="CZ87" s="24"/>
      <c r="DA87" s="21"/>
      <c r="DB87" s="21"/>
      <c r="DC87" s="21"/>
      <c r="DD87" s="21"/>
      <c r="DE87" s="21"/>
      <c r="DF87" s="21"/>
      <c r="DG87" s="24" t="s">
        <v>851</v>
      </c>
      <c r="DH87" s="21" t="s">
        <v>851</v>
      </c>
      <c r="DI87" s="21"/>
      <c r="DJ87" s="21"/>
      <c r="DK87" s="21"/>
      <c r="DL87" s="21"/>
      <c r="DM87" s="21"/>
      <c r="DN87" s="26">
        <v>8</v>
      </c>
      <c r="DO87" s="6"/>
      <c r="DP87" s="24">
        <v>151</v>
      </c>
      <c r="DQ87" s="21">
        <v>103.4</v>
      </c>
      <c r="DR87" s="21"/>
      <c r="DS87" s="21"/>
      <c r="DT87" s="21"/>
      <c r="DU87" s="21"/>
      <c r="DV87" s="21"/>
      <c r="DW87" s="24">
        <v>0.25</v>
      </c>
      <c r="DX87" s="21">
        <v>0.25</v>
      </c>
      <c r="DY87" s="21"/>
      <c r="DZ87" s="21"/>
      <c r="EA87" s="21"/>
      <c r="EB87" s="21"/>
      <c r="EC87" s="21"/>
      <c r="ED87" s="78">
        <f t="shared" ref="ED87:EE87" si="281">DP87/DW87</f>
        <v>604</v>
      </c>
      <c r="EE87" s="79">
        <f t="shared" si="281"/>
        <v>413.6</v>
      </c>
      <c r="EF87" s="79"/>
      <c r="EG87" s="79"/>
      <c r="EH87" s="79"/>
      <c r="EI87" s="79"/>
      <c r="EJ87" s="79"/>
      <c r="EK87" s="24">
        <v>0</v>
      </c>
      <c r="EL87" s="21">
        <v>0</v>
      </c>
      <c r="EM87" s="21"/>
      <c r="EN87" s="21"/>
      <c r="EO87" s="21"/>
      <c r="EP87" s="21"/>
      <c r="EQ87" s="21"/>
      <c r="ER87" s="24">
        <v>149</v>
      </c>
      <c r="ES87" s="21">
        <v>158</v>
      </c>
      <c r="ET87" s="21"/>
      <c r="EU87" s="21"/>
      <c r="EV87" s="21"/>
      <c r="EW87" s="21"/>
      <c r="EX87" s="21"/>
      <c r="EY87" s="24">
        <v>111.6</v>
      </c>
      <c r="EZ87" s="21">
        <v>94.4</v>
      </c>
      <c r="FA87" s="21"/>
      <c r="FB87" s="21"/>
      <c r="FC87" s="21"/>
      <c r="FD87" s="21"/>
      <c r="FE87" s="21"/>
      <c r="FF87" s="24">
        <v>15</v>
      </c>
      <c r="FG87" s="21">
        <v>15</v>
      </c>
      <c r="FH87" s="21"/>
      <c r="FI87" s="21"/>
      <c r="FJ87" s="21"/>
      <c r="FK87" s="21"/>
      <c r="FL87" s="21"/>
      <c r="FM87" s="24">
        <v>68</v>
      </c>
      <c r="FN87" s="21">
        <v>61</v>
      </c>
      <c r="FO87" s="21"/>
      <c r="FP87" s="21"/>
      <c r="FQ87" s="21"/>
      <c r="FR87" s="21"/>
      <c r="FS87" s="21"/>
      <c r="FT87" s="24">
        <v>0</v>
      </c>
      <c r="FU87" s="21">
        <v>0</v>
      </c>
      <c r="FV87" s="21"/>
      <c r="FW87" s="21"/>
      <c r="FX87" s="21"/>
      <c r="FY87" s="21"/>
      <c r="FZ87" s="21"/>
      <c r="GA87" s="24">
        <v>63</v>
      </c>
      <c r="GB87" s="21">
        <v>50</v>
      </c>
      <c r="GC87" s="21"/>
      <c r="GD87" s="21"/>
      <c r="GE87" s="21"/>
      <c r="GF87" s="21"/>
      <c r="GG87" s="21"/>
      <c r="GH87" s="24">
        <v>1500</v>
      </c>
      <c r="GI87" s="21">
        <v>1940</v>
      </c>
      <c r="GJ87" s="21"/>
      <c r="GK87" s="21"/>
      <c r="GL87" s="21"/>
      <c r="GM87" s="21"/>
      <c r="GN87" s="21"/>
      <c r="GO87" s="6"/>
      <c r="GP87" s="24">
        <v>10</v>
      </c>
      <c r="GQ87" s="21">
        <v>45</v>
      </c>
      <c r="GR87" s="24">
        <v>9</v>
      </c>
      <c r="GS87" s="21">
        <v>18</v>
      </c>
      <c r="GT87" s="24"/>
      <c r="GU87" s="21"/>
      <c r="GV87" s="24"/>
      <c r="GW87" s="21"/>
      <c r="GX87" s="24"/>
      <c r="GY87" s="21"/>
      <c r="GZ87" s="24"/>
      <c r="HA87" s="21"/>
      <c r="HB87" s="24"/>
      <c r="HC87" s="21"/>
      <c r="HD87" s="6"/>
      <c r="HE87" s="21">
        <v>57</v>
      </c>
      <c r="HF87" s="21">
        <v>116</v>
      </c>
      <c r="HG87" s="21">
        <v>140</v>
      </c>
      <c r="HH87" s="21">
        <v>35.6</v>
      </c>
      <c r="HI87" s="21">
        <v>2</v>
      </c>
      <c r="HJ87" s="21">
        <v>151</v>
      </c>
      <c r="HK87" s="21">
        <v>0.25</v>
      </c>
      <c r="HL87" s="21">
        <v>20</v>
      </c>
      <c r="HM87" s="21">
        <v>26.33</v>
      </c>
      <c r="HN87" s="21">
        <v>15</v>
      </c>
      <c r="HO87" s="21">
        <v>3.51</v>
      </c>
      <c r="HP87" s="21">
        <v>139</v>
      </c>
      <c r="HQ87" s="21">
        <v>18.7</v>
      </c>
      <c r="HR87" s="21">
        <v>143.1</v>
      </c>
      <c r="HS87" s="21">
        <v>15</v>
      </c>
      <c r="HT87" s="6"/>
      <c r="HU87" s="99">
        <f t="shared" si="10"/>
        <v>1</v>
      </c>
    </row>
    <row r="88" spans="1:249" ht="15.75" customHeight="1" x14ac:dyDescent="0.3">
      <c r="A88" s="3">
        <v>76</v>
      </c>
      <c r="B88" s="21" t="s">
        <v>431</v>
      </c>
      <c r="C88" s="21">
        <v>2</v>
      </c>
      <c r="D88" s="22">
        <v>41312</v>
      </c>
      <c r="E88" s="22">
        <v>41312</v>
      </c>
      <c r="F88" s="21">
        <f t="shared" si="260"/>
        <v>0</v>
      </c>
      <c r="G88" s="21" t="s">
        <v>395</v>
      </c>
      <c r="H88" s="21" t="s">
        <v>347</v>
      </c>
      <c r="I88" s="23">
        <v>10580</v>
      </c>
      <c r="J88" s="21">
        <v>85</v>
      </c>
      <c r="K88" s="21">
        <v>165</v>
      </c>
      <c r="L88" s="21">
        <v>70</v>
      </c>
      <c r="M88" s="21" t="s">
        <v>852</v>
      </c>
      <c r="N88" s="21">
        <v>54</v>
      </c>
      <c r="O88" s="21">
        <v>55.3</v>
      </c>
      <c r="P88" s="21">
        <v>6</v>
      </c>
      <c r="Q88" s="21" t="s">
        <v>512</v>
      </c>
      <c r="R88" s="21">
        <v>1</v>
      </c>
      <c r="S88" s="21">
        <v>7</v>
      </c>
      <c r="T88" s="21" t="s">
        <v>512</v>
      </c>
      <c r="U88" s="21">
        <v>1</v>
      </c>
      <c r="V88" s="21">
        <v>0</v>
      </c>
      <c r="W88" s="21">
        <v>0</v>
      </c>
      <c r="X88" s="21">
        <v>0</v>
      </c>
      <c r="Y88" s="6"/>
      <c r="Z88" s="24" t="s">
        <v>244</v>
      </c>
      <c r="AA88" s="21" t="s">
        <v>497</v>
      </c>
      <c r="AB88" s="25"/>
      <c r="AC88" s="25"/>
      <c r="AD88" s="21" t="s">
        <v>249</v>
      </c>
      <c r="AE88" s="21"/>
      <c r="AF88" s="21" t="s">
        <v>246</v>
      </c>
      <c r="AG88" s="21" t="s">
        <v>248</v>
      </c>
      <c r="AH88" s="21" t="s">
        <v>246</v>
      </c>
      <c r="AI88" s="21" t="s">
        <v>249</v>
      </c>
      <c r="AJ88" s="21" t="s">
        <v>249</v>
      </c>
      <c r="AK88" s="21" t="s">
        <v>246</v>
      </c>
      <c r="AL88" s="21">
        <v>1.17</v>
      </c>
      <c r="AM88" s="6"/>
      <c r="AN88" s="26" t="s">
        <v>350</v>
      </c>
      <c r="AO88" s="26"/>
      <c r="AP88" s="26"/>
      <c r="AQ88" s="26" t="s">
        <v>1902</v>
      </c>
      <c r="AR88" s="3"/>
      <c r="AS88" s="27">
        <v>1.17</v>
      </c>
      <c r="AT88" s="21">
        <v>1.27</v>
      </c>
      <c r="AU88" s="21">
        <v>1.28</v>
      </c>
      <c r="AV88" s="21">
        <v>1.21</v>
      </c>
      <c r="AW88" s="21">
        <v>1.19</v>
      </c>
      <c r="AX88" s="21">
        <v>0.46</v>
      </c>
      <c r="AY88" s="21"/>
      <c r="AZ88" s="21"/>
      <c r="BA88" s="21"/>
      <c r="BB88" s="28">
        <f t="shared" ref="BB88:BD88" si="282">((AT88/AS88)*100)-100</f>
        <v>8.5470085470085593</v>
      </c>
      <c r="BC88" s="28">
        <f t="shared" si="282"/>
        <v>0.7874015748031411</v>
      </c>
      <c r="BD88" s="28">
        <f t="shared" si="282"/>
        <v>-5.46875</v>
      </c>
      <c r="BE88" s="28">
        <f t="shared" si="262"/>
        <v>9.4017094017094109</v>
      </c>
      <c r="BF88" s="28">
        <f t="shared" si="263"/>
        <v>3.4188034188034351</v>
      </c>
      <c r="BG88" s="28">
        <f t="shared" si="264"/>
        <v>-4.7244094488189035</v>
      </c>
      <c r="BH88" s="3">
        <f t="shared" ref="BH88:BJ88" si="283">AT88-AS88</f>
        <v>0.10000000000000009</v>
      </c>
      <c r="BI88" s="3">
        <f t="shared" si="283"/>
        <v>1.0000000000000009E-2</v>
      </c>
      <c r="BJ88" s="3">
        <f t="shared" si="283"/>
        <v>-7.0000000000000062E-2</v>
      </c>
      <c r="BK88" s="3">
        <f t="shared" si="266"/>
        <v>0.1100000000000001</v>
      </c>
      <c r="BL88" s="3">
        <f t="shared" si="267"/>
        <v>4.0000000000000036E-2</v>
      </c>
      <c r="BM88" s="3">
        <f t="shared" si="268"/>
        <v>-6.0000000000000053E-2</v>
      </c>
      <c r="BN88" s="24">
        <v>205</v>
      </c>
      <c r="BO88" s="21">
        <v>126.9</v>
      </c>
      <c r="BP88" s="21">
        <v>75</v>
      </c>
      <c r="BQ88" s="21">
        <v>43</v>
      </c>
      <c r="BR88" s="21"/>
      <c r="BS88" s="21"/>
      <c r="BT88" s="21"/>
      <c r="BU88" s="24">
        <v>36</v>
      </c>
      <c r="BV88" s="21">
        <v>36</v>
      </c>
      <c r="BW88" s="21">
        <v>36</v>
      </c>
      <c r="BX88" s="21">
        <v>36.1</v>
      </c>
      <c r="BY88" s="21">
        <v>36</v>
      </c>
      <c r="BZ88" s="21">
        <v>36.5</v>
      </c>
      <c r="CA88" s="21"/>
      <c r="CB88" s="21"/>
      <c r="CC88" s="21"/>
      <c r="CD88" s="6"/>
      <c r="CE88" s="24" t="s">
        <v>853</v>
      </c>
      <c r="CF88" s="21"/>
      <c r="CG88" s="21"/>
      <c r="CH88" s="21"/>
      <c r="CI88" s="21"/>
      <c r="CJ88" s="21"/>
      <c r="CK88" s="21"/>
      <c r="CL88" s="24" t="s">
        <v>607</v>
      </c>
      <c r="CM88" s="21"/>
      <c r="CN88" s="21"/>
      <c r="CO88" s="21"/>
      <c r="CP88" s="21"/>
      <c r="CQ88" s="21"/>
      <c r="CR88" s="21"/>
      <c r="CS88" s="24">
        <v>2</v>
      </c>
      <c r="CT88" s="21"/>
      <c r="CU88" s="21"/>
      <c r="CV88" s="21"/>
      <c r="CW88" s="21"/>
      <c r="CX88" s="21"/>
      <c r="CY88" s="21"/>
      <c r="CZ88" s="24"/>
      <c r="DA88" s="21"/>
      <c r="DB88" s="21"/>
      <c r="DC88" s="21"/>
      <c r="DD88" s="21"/>
      <c r="DE88" s="21"/>
      <c r="DF88" s="21"/>
      <c r="DG88" s="24" t="s">
        <v>854</v>
      </c>
      <c r="DH88" s="21" t="s">
        <v>855</v>
      </c>
      <c r="DI88" s="21" t="s">
        <v>855</v>
      </c>
      <c r="DJ88" s="21" t="s">
        <v>465</v>
      </c>
      <c r="DK88" s="21"/>
      <c r="DL88" s="21"/>
      <c r="DM88" s="21"/>
      <c r="DN88" s="26">
        <v>8</v>
      </c>
      <c r="DO88" s="6"/>
      <c r="DP88" s="24">
        <v>76</v>
      </c>
      <c r="DQ88" s="21">
        <v>40.6</v>
      </c>
      <c r="DR88" s="21">
        <v>59.1</v>
      </c>
      <c r="DS88" s="21">
        <v>75.7</v>
      </c>
      <c r="DT88" s="21"/>
      <c r="DU88" s="21"/>
      <c r="DV88" s="21"/>
      <c r="DW88" s="24">
        <v>0.5</v>
      </c>
      <c r="DX88" s="21">
        <v>0.5</v>
      </c>
      <c r="DY88" s="21">
        <v>0.5</v>
      </c>
      <c r="DZ88" s="21">
        <v>0.35</v>
      </c>
      <c r="EA88" s="21"/>
      <c r="EB88" s="21"/>
      <c r="EC88" s="21"/>
      <c r="ED88" s="78">
        <f t="shared" ref="ED88:EG88" si="284">DP88/DW88</f>
        <v>152</v>
      </c>
      <c r="EE88" s="79">
        <f t="shared" si="284"/>
        <v>81.2</v>
      </c>
      <c r="EF88" s="79">
        <f t="shared" si="284"/>
        <v>118.2</v>
      </c>
      <c r="EG88" s="79">
        <f t="shared" si="284"/>
        <v>216.28571428571431</v>
      </c>
      <c r="EH88" s="79"/>
      <c r="EI88" s="79"/>
      <c r="EJ88" s="79"/>
      <c r="EK88" s="24">
        <v>0</v>
      </c>
      <c r="EL88" s="21">
        <v>0</v>
      </c>
      <c r="EM88" s="21">
        <v>0</v>
      </c>
      <c r="EN88" s="21">
        <v>0</v>
      </c>
      <c r="EO88" s="21"/>
      <c r="EP88" s="21"/>
      <c r="EQ88" s="21"/>
      <c r="ER88" s="24">
        <v>328</v>
      </c>
      <c r="ES88" s="21">
        <v>380</v>
      </c>
      <c r="ET88" s="21">
        <v>305</v>
      </c>
      <c r="EU88" s="21">
        <v>292</v>
      </c>
      <c r="EV88" s="21"/>
      <c r="EW88" s="21"/>
      <c r="EX88" s="21"/>
      <c r="EY88" s="24">
        <v>9.5</v>
      </c>
      <c r="EZ88" s="21">
        <v>7.5</v>
      </c>
      <c r="FA88" s="21">
        <v>5.5</v>
      </c>
      <c r="FB88" s="21">
        <v>5.3</v>
      </c>
      <c r="FC88" s="21"/>
      <c r="FD88" s="21"/>
      <c r="FE88" s="21"/>
      <c r="FF88" s="24">
        <v>15</v>
      </c>
      <c r="FG88" s="21">
        <v>15</v>
      </c>
      <c r="FH88" s="21">
        <v>15</v>
      </c>
      <c r="FI88" s="21">
        <v>15</v>
      </c>
      <c r="FJ88" s="21"/>
      <c r="FK88" s="21"/>
      <c r="FL88" s="21"/>
      <c r="FM88" s="24">
        <v>93</v>
      </c>
      <c r="FN88" s="21">
        <v>75</v>
      </c>
      <c r="FO88" s="21">
        <v>88</v>
      </c>
      <c r="FP88" s="21">
        <v>99</v>
      </c>
      <c r="FQ88" s="21"/>
      <c r="FR88" s="21"/>
      <c r="FS88" s="21"/>
      <c r="FT88" s="24">
        <v>0</v>
      </c>
      <c r="FU88" s="21">
        <v>0</v>
      </c>
      <c r="FV88" s="21">
        <v>0</v>
      </c>
      <c r="FW88" s="21">
        <v>0</v>
      </c>
      <c r="FX88" s="21"/>
      <c r="FY88" s="21"/>
      <c r="FZ88" s="21"/>
      <c r="GA88" s="24">
        <v>43</v>
      </c>
      <c r="GB88" s="21">
        <v>52</v>
      </c>
      <c r="GC88" s="21">
        <v>82</v>
      </c>
      <c r="GD88" s="21">
        <v>57</v>
      </c>
      <c r="GE88" s="21"/>
      <c r="GF88" s="21"/>
      <c r="GG88" s="21"/>
      <c r="GH88" s="24">
        <v>720</v>
      </c>
      <c r="GI88" s="21">
        <v>800</v>
      </c>
      <c r="GJ88" s="21">
        <v>685</v>
      </c>
      <c r="GK88" s="21">
        <v>1550</v>
      </c>
      <c r="GL88" s="21"/>
      <c r="GM88" s="21"/>
      <c r="GN88" s="21"/>
      <c r="GO88" s="6"/>
      <c r="GP88" s="24">
        <v>9</v>
      </c>
      <c r="GQ88" s="21">
        <v>18</v>
      </c>
      <c r="GR88" s="24">
        <v>9</v>
      </c>
      <c r="GS88" s="21">
        <v>18</v>
      </c>
      <c r="GT88" s="24">
        <v>8</v>
      </c>
      <c r="GU88" s="21">
        <v>18</v>
      </c>
      <c r="GV88" s="24">
        <v>8</v>
      </c>
      <c r="GW88" s="21">
        <v>18</v>
      </c>
      <c r="GX88" s="24">
        <v>8</v>
      </c>
      <c r="GY88" s="21">
        <v>18</v>
      </c>
      <c r="GZ88" s="24"/>
      <c r="HA88" s="21"/>
      <c r="HB88" s="24"/>
      <c r="HC88" s="21"/>
      <c r="HD88" s="6"/>
      <c r="HE88" s="21">
        <v>84</v>
      </c>
      <c r="HF88" s="21">
        <v>158</v>
      </c>
      <c r="HG88" s="21">
        <v>159</v>
      </c>
      <c r="HH88" s="21">
        <v>36</v>
      </c>
      <c r="HI88" s="21">
        <v>2</v>
      </c>
      <c r="HJ88" s="21">
        <v>65.8</v>
      </c>
      <c r="HK88" s="21">
        <v>0.5</v>
      </c>
      <c r="HL88" s="21">
        <v>10</v>
      </c>
      <c r="HM88" s="21">
        <v>19.04</v>
      </c>
      <c r="HN88" s="21">
        <v>24.45</v>
      </c>
      <c r="HO88" s="21">
        <v>5.48</v>
      </c>
      <c r="HP88" s="21">
        <v>137.1</v>
      </c>
      <c r="HQ88" s="21">
        <v>29.6</v>
      </c>
      <c r="HR88" s="21">
        <v>13</v>
      </c>
      <c r="HS88" s="21">
        <v>15</v>
      </c>
      <c r="HT88" s="6"/>
      <c r="HU88" s="99">
        <f t="shared" si="10"/>
        <v>0</v>
      </c>
    </row>
    <row r="89" spans="1:249" ht="15.75" customHeight="1" x14ac:dyDescent="0.3">
      <c r="A89" s="3">
        <v>77</v>
      </c>
      <c r="B89" s="21" t="s">
        <v>431</v>
      </c>
      <c r="C89" s="21">
        <v>2</v>
      </c>
      <c r="D89" s="22">
        <v>41303</v>
      </c>
      <c r="E89" s="22">
        <v>41303</v>
      </c>
      <c r="F89" s="21">
        <f t="shared" si="260"/>
        <v>0</v>
      </c>
      <c r="G89" s="21"/>
      <c r="H89" s="21"/>
      <c r="I89" s="23">
        <v>15226</v>
      </c>
      <c r="J89" s="21">
        <v>72</v>
      </c>
      <c r="K89" s="21">
        <v>152</v>
      </c>
      <c r="L89" s="21">
        <v>48</v>
      </c>
      <c r="M89" s="21" t="s">
        <v>856</v>
      </c>
      <c r="N89" s="21">
        <v>51</v>
      </c>
      <c r="O89" s="21">
        <v>48.4</v>
      </c>
      <c r="P89" s="21">
        <v>12</v>
      </c>
      <c r="Q89" s="21" t="s">
        <v>450</v>
      </c>
      <c r="R89" s="21">
        <v>1</v>
      </c>
      <c r="S89" s="21">
        <v>14</v>
      </c>
      <c r="T89" s="21" t="s">
        <v>512</v>
      </c>
      <c r="U89" s="21">
        <v>1</v>
      </c>
      <c r="V89" s="21">
        <v>2</v>
      </c>
      <c r="W89" s="21">
        <v>1</v>
      </c>
      <c r="X89" s="21">
        <v>0</v>
      </c>
      <c r="Y89" s="6"/>
      <c r="Z89" s="24" t="s">
        <v>244</v>
      </c>
      <c r="AA89" s="21" t="s">
        <v>497</v>
      </c>
      <c r="AB89" s="25"/>
      <c r="AC89" s="25"/>
      <c r="AD89" s="21" t="s">
        <v>249</v>
      </c>
      <c r="AE89" s="21"/>
      <c r="AF89" s="21" t="s">
        <v>249</v>
      </c>
      <c r="AG89" s="21"/>
      <c r="AH89" s="21" t="s">
        <v>249</v>
      </c>
      <c r="AI89" s="21" t="s">
        <v>249</v>
      </c>
      <c r="AJ89" s="21" t="s">
        <v>246</v>
      </c>
      <c r="AK89" s="21" t="s">
        <v>246</v>
      </c>
      <c r="AL89" s="21">
        <v>120.3</v>
      </c>
      <c r="AM89" s="6"/>
      <c r="AN89" s="26" t="s">
        <v>250</v>
      </c>
      <c r="AO89" s="26" t="s">
        <v>274</v>
      </c>
      <c r="AP89" s="26"/>
      <c r="AQ89" s="26" t="s">
        <v>1902</v>
      </c>
      <c r="AR89" s="26" t="s">
        <v>1905</v>
      </c>
      <c r="AS89" s="27">
        <v>20.3</v>
      </c>
      <c r="AT89" s="21">
        <v>55.8</v>
      </c>
      <c r="AU89" s="21">
        <v>35</v>
      </c>
      <c r="AV89" s="21">
        <v>19.64</v>
      </c>
      <c r="AW89" s="21">
        <v>10.88</v>
      </c>
      <c r="AX89" s="21">
        <v>4.95</v>
      </c>
      <c r="AY89" s="21">
        <v>2.64</v>
      </c>
      <c r="AZ89" s="21">
        <v>1.54</v>
      </c>
      <c r="BA89" s="21">
        <v>0.93</v>
      </c>
      <c r="BB89" s="28">
        <f t="shared" ref="BB89:BD89" si="285">((AT89/AS89)*100)-100</f>
        <v>174.8768472906404</v>
      </c>
      <c r="BC89" s="28">
        <f t="shared" si="285"/>
        <v>-37.275985663082437</v>
      </c>
      <c r="BD89" s="28">
        <f t="shared" si="285"/>
        <v>-43.885714285714286</v>
      </c>
      <c r="BE89" s="28">
        <f t="shared" si="262"/>
        <v>72.413793103448256</v>
      </c>
      <c r="BF89" s="28">
        <f t="shared" si="263"/>
        <v>-3.2512315270935943</v>
      </c>
      <c r="BG89" s="28">
        <f t="shared" si="264"/>
        <v>-64.802867383512535</v>
      </c>
      <c r="BH89" s="3">
        <f t="shared" ref="BH89:BJ89" si="286">AT89-AS89</f>
        <v>35.5</v>
      </c>
      <c r="BI89" s="3">
        <f t="shared" si="286"/>
        <v>-20.799999999999997</v>
      </c>
      <c r="BJ89" s="3">
        <f t="shared" si="286"/>
        <v>-15.36</v>
      </c>
      <c r="BK89" s="3">
        <f t="shared" si="266"/>
        <v>14.7</v>
      </c>
      <c r="BL89" s="3">
        <f t="shared" si="267"/>
        <v>-0.66000000000000014</v>
      </c>
      <c r="BM89" s="3">
        <f t="shared" si="268"/>
        <v>-36.159999999999997</v>
      </c>
      <c r="BN89" s="24">
        <v>470</v>
      </c>
      <c r="BO89" s="21">
        <v>485.9</v>
      </c>
      <c r="BP89" s="21">
        <v>350.9</v>
      </c>
      <c r="BQ89" s="21">
        <v>209.3</v>
      </c>
      <c r="BR89" s="21">
        <v>129.5</v>
      </c>
      <c r="BS89" s="21">
        <v>89.6</v>
      </c>
      <c r="BT89" s="21">
        <v>55.8</v>
      </c>
      <c r="BU89" s="24">
        <v>37</v>
      </c>
      <c r="BV89" s="21">
        <v>37</v>
      </c>
      <c r="BW89" s="21">
        <v>37.6</v>
      </c>
      <c r="BX89" s="21">
        <v>36</v>
      </c>
      <c r="BY89" s="21">
        <v>36.5</v>
      </c>
      <c r="BZ89" s="21">
        <v>36</v>
      </c>
      <c r="CA89" s="21">
        <v>37</v>
      </c>
      <c r="CB89" s="21">
        <v>37.1</v>
      </c>
      <c r="CC89" s="21">
        <v>36.4</v>
      </c>
      <c r="CD89" s="6"/>
      <c r="CE89" s="24" t="s">
        <v>853</v>
      </c>
      <c r="CF89" s="21"/>
      <c r="CG89" s="21"/>
      <c r="CH89" s="21"/>
      <c r="CI89" s="21"/>
      <c r="CJ89" s="21"/>
      <c r="CK89" s="21"/>
      <c r="CL89" s="24" t="s">
        <v>857</v>
      </c>
      <c r="CM89" s="21"/>
      <c r="CN89" s="21"/>
      <c r="CO89" s="21"/>
      <c r="CP89" s="21"/>
      <c r="CQ89" s="21"/>
      <c r="CR89" s="21"/>
      <c r="CS89" s="24">
        <v>2</v>
      </c>
      <c r="CT89" s="21"/>
      <c r="CU89" s="21"/>
      <c r="CV89" s="21"/>
      <c r="CW89" s="21"/>
      <c r="CX89" s="21"/>
      <c r="CY89" s="21"/>
      <c r="CZ89" s="24" t="s">
        <v>735</v>
      </c>
      <c r="DA89" s="21"/>
      <c r="DB89" s="21"/>
      <c r="DC89" s="21"/>
      <c r="DD89" s="21"/>
      <c r="DE89" s="21"/>
      <c r="DF89" s="21"/>
      <c r="DG89" s="24" t="s">
        <v>858</v>
      </c>
      <c r="DH89" s="21" t="s">
        <v>400</v>
      </c>
      <c r="DI89" s="21" t="s">
        <v>400</v>
      </c>
      <c r="DJ89" s="21" t="s">
        <v>400</v>
      </c>
      <c r="DK89" s="21" t="s">
        <v>400</v>
      </c>
      <c r="DL89" s="21" t="s">
        <v>400</v>
      </c>
      <c r="DM89" s="21">
        <v>0</v>
      </c>
      <c r="DN89" s="26">
        <v>8</v>
      </c>
      <c r="DO89" s="6"/>
      <c r="DP89" s="24">
        <v>57.4</v>
      </c>
      <c r="DQ89" s="21">
        <v>73</v>
      </c>
      <c r="DR89" s="21">
        <v>72.2</v>
      </c>
      <c r="DS89" s="21">
        <v>126.4</v>
      </c>
      <c r="DT89" s="21">
        <v>111.9</v>
      </c>
      <c r="DU89" s="21">
        <v>73.5</v>
      </c>
      <c r="DV89" s="21">
        <v>73.5</v>
      </c>
      <c r="DW89" s="24">
        <v>0.3</v>
      </c>
      <c r="DX89" s="21">
        <v>0.4</v>
      </c>
      <c r="DY89" s="21">
        <v>0.5</v>
      </c>
      <c r="DZ89" s="21">
        <v>0.45</v>
      </c>
      <c r="EA89" s="21">
        <v>0.45</v>
      </c>
      <c r="EB89" s="21">
        <v>0.45</v>
      </c>
      <c r="EC89" s="21">
        <v>0.3</v>
      </c>
      <c r="ED89" s="78">
        <f t="shared" ref="ED89:EJ89" si="287">DP89/DW89</f>
        <v>191.33333333333334</v>
      </c>
      <c r="EE89" s="79">
        <f t="shared" si="287"/>
        <v>182.5</v>
      </c>
      <c r="EF89" s="79">
        <f t="shared" si="287"/>
        <v>144.4</v>
      </c>
      <c r="EG89" s="79">
        <f t="shared" si="287"/>
        <v>280.88888888888891</v>
      </c>
      <c r="EH89" s="79">
        <f t="shared" si="287"/>
        <v>248.66666666666669</v>
      </c>
      <c r="EI89" s="79">
        <f t="shared" si="287"/>
        <v>163.33333333333334</v>
      </c>
      <c r="EJ89" s="79">
        <f t="shared" si="287"/>
        <v>245</v>
      </c>
      <c r="EK89" s="24">
        <v>0</v>
      </c>
      <c r="EL89" s="21">
        <v>0</v>
      </c>
      <c r="EM89" s="21">
        <v>1</v>
      </c>
      <c r="EN89" s="21">
        <v>0</v>
      </c>
      <c r="EO89" s="21">
        <v>0</v>
      </c>
      <c r="EP89" s="21">
        <v>0</v>
      </c>
      <c r="EQ89" s="21">
        <v>0</v>
      </c>
      <c r="ER89" s="24">
        <v>180</v>
      </c>
      <c r="ES89" s="21">
        <v>116</v>
      </c>
      <c r="ET89" s="21">
        <v>148</v>
      </c>
      <c r="EU89" s="21">
        <v>100</v>
      </c>
      <c r="EV89" s="21">
        <v>133</v>
      </c>
      <c r="EW89" s="21">
        <v>181</v>
      </c>
      <c r="EX89" s="21">
        <v>234</v>
      </c>
      <c r="EY89" s="24">
        <v>11.2</v>
      </c>
      <c r="EZ89" s="21">
        <v>8.1</v>
      </c>
      <c r="FA89" s="21">
        <v>3.7</v>
      </c>
      <c r="FB89" s="21">
        <v>6.2</v>
      </c>
      <c r="FC89" s="21">
        <v>6.1</v>
      </c>
      <c r="FD89" s="21">
        <v>7.1</v>
      </c>
      <c r="FE89" s="21">
        <v>5.6</v>
      </c>
      <c r="FF89" s="24">
        <v>15</v>
      </c>
      <c r="FG89" s="21">
        <v>15</v>
      </c>
      <c r="FH89" s="21">
        <v>15</v>
      </c>
      <c r="FI89" s="21">
        <v>15</v>
      </c>
      <c r="FJ89" s="21">
        <v>15</v>
      </c>
      <c r="FK89" s="21">
        <v>15</v>
      </c>
      <c r="FL89" s="21">
        <v>15</v>
      </c>
      <c r="FM89" s="24">
        <v>59</v>
      </c>
      <c r="FN89" s="21">
        <v>62</v>
      </c>
      <c r="FO89" s="21">
        <v>85</v>
      </c>
      <c r="FP89" s="21">
        <v>91</v>
      </c>
      <c r="FQ89" s="21">
        <v>92</v>
      </c>
      <c r="FR89" s="21">
        <v>79</v>
      </c>
      <c r="FS89" s="21">
        <v>65</v>
      </c>
      <c r="FT89" s="24" t="s">
        <v>859</v>
      </c>
      <c r="FU89" s="21">
        <v>0</v>
      </c>
      <c r="FV89" s="21" t="s">
        <v>311</v>
      </c>
      <c r="FW89" s="21">
        <v>0</v>
      </c>
      <c r="FX89" s="21">
        <v>0</v>
      </c>
      <c r="FY89" s="21">
        <v>0</v>
      </c>
      <c r="FZ89" s="21">
        <v>0</v>
      </c>
      <c r="GA89" s="24">
        <v>307</v>
      </c>
      <c r="GB89" s="21">
        <v>88</v>
      </c>
      <c r="GC89" s="21">
        <v>77</v>
      </c>
      <c r="GD89" s="21">
        <v>56</v>
      </c>
      <c r="GE89" s="21">
        <v>37</v>
      </c>
      <c r="GF89" s="21">
        <v>34</v>
      </c>
      <c r="GG89" s="21">
        <v>25</v>
      </c>
      <c r="GH89" s="24">
        <v>1570</v>
      </c>
      <c r="GI89" s="21">
        <v>2040</v>
      </c>
      <c r="GJ89" s="21">
        <v>1445</v>
      </c>
      <c r="GK89" s="21">
        <v>1060</v>
      </c>
      <c r="GL89" s="21">
        <v>1625</v>
      </c>
      <c r="GM89" s="21">
        <v>1210</v>
      </c>
      <c r="GN89" s="21">
        <v>1260</v>
      </c>
      <c r="GO89" s="6"/>
      <c r="GP89" s="24">
        <v>13</v>
      </c>
      <c r="GQ89" s="21">
        <v>55</v>
      </c>
      <c r="GR89" s="24">
        <v>11</v>
      </c>
      <c r="GS89" s="21">
        <v>45</v>
      </c>
      <c r="GT89" s="24">
        <v>13</v>
      </c>
      <c r="GU89" s="21">
        <v>55</v>
      </c>
      <c r="GV89" s="24">
        <v>11</v>
      </c>
      <c r="GW89" s="21">
        <v>45</v>
      </c>
      <c r="GX89" s="24">
        <v>10</v>
      </c>
      <c r="GY89" s="21">
        <v>45</v>
      </c>
      <c r="GZ89" s="24">
        <v>9</v>
      </c>
      <c r="HA89" s="21">
        <v>18</v>
      </c>
      <c r="HB89" s="24">
        <v>9</v>
      </c>
      <c r="HC89" s="21">
        <v>18</v>
      </c>
      <c r="HD89" s="6"/>
      <c r="HE89" s="21">
        <v>72</v>
      </c>
      <c r="HF89" s="21">
        <v>125</v>
      </c>
      <c r="HG89" s="21">
        <v>116</v>
      </c>
      <c r="HH89" s="21">
        <v>37</v>
      </c>
      <c r="HI89" s="21">
        <v>2</v>
      </c>
      <c r="HJ89" s="21">
        <v>57.4</v>
      </c>
      <c r="HK89" s="21">
        <v>0.4</v>
      </c>
      <c r="HL89" s="21">
        <v>0</v>
      </c>
      <c r="HM89" s="21">
        <v>62.4</v>
      </c>
      <c r="HN89" s="21">
        <v>16.32</v>
      </c>
      <c r="HO89" s="21">
        <v>3.75</v>
      </c>
      <c r="HP89" s="21">
        <v>125.9</v>
      </c>
      <c r="HQ89" s="21">
        <v>20.7</v>
      </c>
      <c r="HR89" s="21">
        <v>11.2</v>
      </c>
      <c r="HS89" s="21">
        <v>15</v>
      </c>
      <c r="HT89" s="6"/>
      <c r="HU89" s="99">
        <f t="shared" si="10"/>
        <v>2</v>
      </c>
    </row>
    <row r="90" spans="1:249" ht="15.75" customHeight="1" x14ac:dyDescent="0.3">
      <c r="A90" s="3">
        <v>78</v>
      </c>
      <c r="B90" s="21" t="s">
        <v>431</v>
      </c>
      <c r="C90" s="21">
        <v>2</v>
      </c>
      <c r="D90" s="22">
        <v>41310</v>
      </c>
      <c r="E90" s="22">
        <v>41312</v>
      </c>
      <c r="F90" s="21">
        <f t="shared" si="260"/>
        <v>2</v>
      </c>
      <c r="G90" s="21"/>
      <c r="H90" s="21" t="s">
        <v>324</v>
      </c>
      <c r="I90" s="23">
        <v>11764</v>
      </c>
      <c r="J90" s="21">
        <v>81</v>
      </c>
      <c r="K90" s="21">
        <v>152</v>
      </c>
      <c r="L90" s="21">
        <v>70</v>
      </c>
      <c r="M90" s="21" t="s">
        <v>860</v>
      </c>
      <c r="N90" s="21">
        <v>64</v>
      </c>
      <c r="O90" s="21">
        <v>75.3</v>
      </c>
      <c r="P90" s="21">
        <v>8</v>
      </c>
      <c r="Q90" s="21" t="s">
        <v>861</v>
      </c>
      <c r="R90" s="21">
        <v>1</v>
      </c>
      <c r="S90" s="21">
        <v>11</v>
      </c>
      <c r="T90" s="21" t="s">
        <v>861</v>
      </c>
      <c r="U90" s="21">
        <v>1</v>
      </c>
      <c r="V90" s="21">
        <v>0</v>
      </c>
      <c r="W90" s="21">
        <v>0</v>
      </c>
      <c r="X90" s="21">
        <v>7</v>
      </c>
      <c r="Y90" s="6"/>
      <c r="Z90" s="24" t="s">
        <v>244</v>
      </c>
      <c r="AA90" s="21" t="s">
        <v>862</v>
      </c>
      <c r="AB90" s="25"/>
      <c r="AC90" s="25"/>
      <c r="AD90" s="21" t="s">
        <v>246</v>
      </c>
      <c r="AE90" s="21" t="s">
        <v>247</v>
      </c>
      <c r="AF90" s="21" t="s">
        <v>246</v>
      </c>
      <c r="AG90" s="21" t="s">
        <v>248</v>
      </c>
      <c r="AH90" s="21" t="s">
        <v>246</v>
      </c>
      <c r="AI90" s="21" t="s">
        <v>249</v>
      </c>
      <c r="AJ90" s="21" t="s">
        <v>246</v>
      </c>
      <c r="AK90" s="21" t="s">
        <v>246</v>
      </c>
      <c r="AL90" s="21">
        <v>3.69</v>
      </c>
      <c r="AM90" s="6"/>
      <c r="AN90" s="26" t="s">
        <v>250</v>
      </c>
      <c r="AO90" s="26" t="s">
        <v>274</v>
      </c>
      <c r="AP90" s="26"/>
      <c r="AQ90" s="26" t="s">
        <v>1902</v>
      </c>
      <c r="AR90" s="26" t="s">
        <v>1918</v>
      </c>
      <c r="AS90" s="27">
        <v>2.69</v>
      </c>
      <c r="AT90" s="21">
        <v>2.82</v>
      </c>
      <c r="AU90" s="21">
        <v>3.29</v>
      </c>
      <c r="AV90" s="21">
        <v>2.73</v>
      </c>
      <c r="AW90" s="21">
        <v>1.86</v>
      </c>
      <c r="AX90" s="21">
        <v>1.46</v>
      </c>
      <c r="AY90" s="21">
        <v>1.27</v>
      </c>
      <c r="AZ90" s="21">
        <v>0.32</v>
      </c>
      <c r="BA90" s="21"/>
      <c r="BB90" s="28">
        <f t="shared" ref="BB90:BD90" si="288">((AT90/AS90)*100)-100</f>
        <v>4.8327137546468464</v>
      </c>
      <c r="BC90" s="28">
        <f t="shared" si="288"/>
        <v>16.666666666666671</v>
      </c>
      <c r="BD90" s="28">
        <f t="shared" si="288"/>
        <v>-17.021276595744681</v>
      </c>
      <c r="BE90" s="28">
        <f t="shared" si="262"/>
        <v>22.304832713754649</v>
      </c>
      <c r="BF90" s="28">
        <f t="shared" si="263"/>
        <v>1.4869888475836461</v>
      </c>
      <c r="BG90" s="28">
        <f t="shared" si="264"/>
        <v>-3.1914893617021249</v>
      </c>
      <c r="BH90" s="3">
        <f t="shared" ref="BH90:BJ90" si="289">AT90-AS90</f>
        <v>0.12999999999999989</v>
      </c>
      <c r="BI90" s="3">
        <f t="shared" si="289"/>
        <v>0.4700000000000002</v>
      </c>
      <c r="BJ90" s="3">
        <f t="shared" si="289"/>
        <v>-0.56000000000000005</v>
      </c>
      <c r="BK90" s="3">
        <f t="shared" si="266"/>
        <v>0.60000000000000009</v>
      </c>
      <c r="BL90" s="3">
        <f t="shared" si="267"/>
        <v>4.0000000000000036E-2</v>
      </c>
      <c r="BM90" s="3">
        <f t="shared" si="268"/>
        <v>-8.9999999999999858E-2</v>
      </c>
      <c r="BN90" s="24"/>
      <c r="BO90" s="21">
        <v>78</v>
      </c>
      <c r="BP90" s="21">
        <v>71</v>
      </c>
      <c r="BQ90" s="21">
        <v>61</v>
      </c>
      <c r="BR90" s="21"/>
      <c r="BS90" s="21"/>
      <c r="BT90" s="21"/>
      <c r="BU90" s="24">
        <v>37.4</v>
      </c>
      <c r="BV90" s="21">
        <v>37</v>
      </c>
      <c r="BW90" s="21">
        <v>36.9</v>
      </c>
      <c r="BX90" s="21">
        <v>36</v>
      </c>
      <c r="BY90" s="21">
        <v>36.6</v>
      </c>
      <c r="BZ90" s="21">
        <v>36.9</v>
      </c>
      <c r="CA90" s="21">
        <v>37</v>
      </c>
      <c r="CB90" s="21">
        <v>37.1</v>
      </c>
      <c r="CC90" s="21"/>
      <c r="CD90" s="6"/>
      <c r="CE90" s="24" t="s">
        <v>809</v>
      </c>
      <c r="CF90" s="21"/>
      <c r="CG90" s="21"/>
      <c r="CH90" s="21"/>
      <c r="CI90" s="21"/>
      <c r="CJ90" s="21"/>
      <c r="CK90" s="21"/>
      <c r="CL90" s="24" t="s">
        <v>863</v>
      </c>
      <c r="CM90" s="21"/>
      <c r="CN90" s="21"/>
      <c r="CO90" s="21"/>
      <c r="CP90" s="21"/>
      <c r="CQ90" s="21"/>
      <c r="CR90" s="21"/>
      <c r="CS90" s="24">
        <v>1</v>
      </c>
      <c r="CT90" s="21"/>
      <c r="CU90" s="21"/>
      <c r="CV90" s="21"/>
      <c r="CW90" s="21"/>
      <c r="CX90" s="21"/>
      <c r="CY90" s="21"/>
      <c r="CZ90" s="24" t="s">
        <v>735</v>
      </c>
      <c r="DA90" s="21"/>
      <c r="DB90" s="21"/>
      <c r="DC90" s="21"/>
      <c r="DD90" s="21"/>
      <c r="DE90" s="21"/>
      <c r="DF90" s="21"/>
      <c r="DG90" s="24" t="s">
        <v>864</v>
      </c>
      <c r="DH90" s="21" t="s">
        <v>864</v>
      </c>
      <c r="DI90" s="21" t="s">
        <v>864</v>
      </c>
      <c r="DJ90" s="21" t="s">
        <v>865</v>
      </c>
      <c r="DK90" s="21" t="s">
        <v>865</v>
      </c>
      <c r="DL90" s="21" t="s">
        <v>865</v>
      </c>
      <c r="DM90" s="21"/>
      <c r="DN90" s="26">
        <v>8</v>
      </c>
      <c r="DO90" s="6"/>
      <c r="DP90" s="24">
        <v>82.6</v>
      </c>
      <c r="DQ90" s="21">
        <v>86</v>
      </c>
      <c r="DR90" s="21">
        <v>66</v>
      </c>
      <c r="DS90" s="21">
        <v>135</v>
      </c>
      <c r="DT90" s="21">
        <v>77.7</v>
      </c>
      <c r="DU90" s="21">
        <v>82.8</v>
      </c>
      <c r="DV90" s="21"/>
      <c r="DW90" s="24">
        <v>0.3</v>
      </c>
      <c r="DX90" s="21">
        <v>0.25</v>
      </c>
      <c r="DY90" s="21">
        <v>0.25</v>
      </c>
      <c r="DZ90" s="21">
        <v>0.25</v>
      </c>
      <c r="EA90" s="21">
        <v>0.25</v>
      </c>
      <c r="EB90" s="21">
        <v>0.4</v>
      </c>
      <c r="EC90" s="21"/>
      <c r="ED90" s="78">
        <f t="shared" ref="ED90:EI90" si="290">DP90/DW90</f>
        <v>275.33333333333331</v>
      </c>
      <c r="EE90" s="79">
        <f t="shared" si="290"/>
        <v>344</v>
      </c>
      <c r="EF90" s="79">
        <f t="shared" si="290"/>
        <v>264</v>
      </c>
      <c r="EG90" s="79">
        <f t="shared" si="290"/>
        <v>540</v>
      </c>
      <c r="EH90" s="79">
        <f t="shared" si="290"/>
        <v>310.8</v>
      </c>
      <c r="EI90" s="79">
        <f t="shared" si="290"/>
        <v>206.99999999999997</v>
      </c>
      <c r="EJ90" s="79"/>
      <c r="EK90" s="24">
        <v>0</v>
      </c>
      <c r="EL90" s="21">
        <v>0</v>
      </c>
      <c r="EM90" s="21">
        <v>0</v>
      </c>
      <c r="EN90" s="21">
        <v>0</v>
      </c>
      <c r="EO90" s="21">
        <v>0</v>
      </c>
      <c r="EP90" s="21">
        <v>0</v>
      </c>
      <c r="EQ90" s="21"/>
      <c r="ER90" s="24">
        <v>273</v>
      </c>
      <c r="ES90" s="21">
        <v>255</v>
      </c>
      <c r="ET90" s="21">
        <v>232</v>
      </c>
      <c r="EU90" s="21">
        <v>215</v>
      </c>
      <c r="EV90" s="21">
        <v>218</v>
      </c>
      <c r="EW90" s="21">
        <v>235</v>
      </c>
      <c r="EX90" s="21"/>
      <c r="EY90" s="24">
        <v>7.8</v>
      </c>
      <c r="EZ90" s="21">
        <v>6.5</v>
      </c>
      <c r="FA90" s="21">
        <v>6.8</v>
      </c>
      <c r="FB90" s="21">
        <v>8</v>
      </c>
      <c r="FC90" s="21">
        <v>8</v>
      </c>
      <c r="FD90" s="21">
        <v>8</v>
      </c>
      <c r="FE90" s="21"/>
      <c r="FF90" s="24">
        <v>15</v>
      </c>
      <c r="FG90" s="21">
        <v>15</v>
      </c>
      <c r="FH90" s="21">
        <v>15</v>
      </c>
      <c r="FI90" s="21">
        <v>15</v>
      </c>
      <c r="FJ90" s="21">
        <v>15</v>
      </c>
      <c r="FK90" s="21">
        <v>15</v>
      </c>
      <c r="FL90" s="21"/>
      <c r="FM90" s="24">
        <v>69</v>
      </c>
      <c r="FN90" s="21">
        <v>72</v>
      </c>
      <c r="FO90" s="21">
        <v>69</v>
      </c>
      <c r="FP90" s="21">
        <v>87</v>
      </c>
      <c r="FQ90" s="21">
        <v>79</v>
      </c>
      <c r="FR90" s="21">
        <v>76</v>
      </c>
      <c r="FS90" s="21"/>
      <c r="FT90" s="24" t="s">
        <v>311</v>
      </c>
      <c r="FU90" s="21">
        <v>0</v>
      </c>
      <c r="FV90" s="21">
        <v>0</v>
      </c>
      <c r="FW90" s="21">
        <v>0</v>
      </c>
      <c r="FX90" s="21">
        <v>0</v>
      </c>
      <c r="FY90" s="21">
        <v>0</v>
      </c>
      <c r="FZ90" s="21"/>
      <c r="GA90" s="24">
        <v>192</v>
      </c>
      <c r="GB90" s="21">
        <v>171</v>
      </c>
      <c r="GC90" s="21">
        <v>158</v>
      </c>
      <c r="GD90" s="21">
        <v>229</v>
      </c>
      <c r="GE90" s="21">
        <v>170</v>
      </c>
      <c r="GF90" s="21">
        <v>145</v>
      </c>
      <c r="GG90" s="21"/>
      <c r="GH90" s="24">
        <v>25</v>
      </c>
      <c r="GI90" s="21">
        <v>295</v>
      </c>
      <c r="GJ90" s="21">
        <v>295</v>
      </c>
      <c r="GK90" s="21">
        <v>260</v>
      </c>
      <c r="GL90" s="21">
        <v>150</v>
      </c>
      <c r="GM90" s="21">
        <v>35</v>
      </c>
      <c r="GN90" s="21"/>
      <c r="GO90" s="6"/>
      <c r="GP90" s="24">
        <v>12</v>
      </c>
      <c r="GQ90" s="21">
        <v>45</v>
      </c>
      <c r="GR90" s="24">
        <v>8</v>
      </c>
      <c r="GS90" s="21">
        <v>18</v>
      </c>
      <c r="GT90" s="24">
        <v>10</v>
      </c>
      <c r="GU90" s="21">
        <v>45</v>
      </c>
      <c r="GV90" s="24">
        <v>7</v>
      </c>
      <c r="GW90" s="21">
        <v>18</v>
      </c>
      <c r="GX90" s="24">
        <v>8</v>
      </c>
      <c r="GY90" s="21">
        <v>18</v>
      </c>
      <c r="GZ90" s="24">
        <v>9</v>
      </c>
      <c r="HA90" s="21">
        <v>18</v>
      </c>
      <c r="HB90" s="24"/>
      <c r="HC90" s="21"/>
      <c r="HD90" s="6"/>
      <c r="HE90" s="21">
        <v>81</v>
      </c>
      <c r="HF90" s="21">
        <v>64</v>
      </c>
      <c r="HG90" s="21">
        <v>140</v>
      </c>
      <c r="HH90" s="21">
        <v>37.5</v>
      </c>
      <c r="HI90" s="21">
        <v>2</v>
      </c>
      <c r="HJ90" s="21">
        <v>69.7</v>
      </c>
      <c r="HK90" s="21">
        <v>0.3</v>
      </c>
      <c r="HL90" s="21">
        <v>0</v>
      </c>
      <c r="HM90" s="21">
        <v>47.05</v>
      </c>
      <c r="HN90" s="21">
        <v>20.2</v>
      </c>
      <c r="HO90" s="21">
        <v>6.69</v>
      </c>
      <c r="HP90" s="21">
        <v>133</v>
      </c>
      <c r="HQ90" s="21">
        <v>5.9</v>
      </c>
      <c r="HR90" s="21">
        <v>6.9</v>
      </c>
      <c r="HS90" s="21">
        <v>15</v>
      </c>
      <c r="HT90" s="6"/>
      <c r="HU90" s="99">
        <f t="shared" si="10"/>
        <v>4</v>
      </c>
    </row>
    <row r="91" spans="1:249" ht="15.75" customHeight="1" x14ac:dyDescent="0.3">
      <c r="A91" s="3">
        <v>79</v>
      </c>
      <c r="B91" s="21" t="s">
        <v>635</v>
      </c>
      <c r="C91" s="21">
        <v>1</v>
      </c>
      <c r="D91" s="22">
        <v>41324</v>
      </c>
      <c r="E91" s="22">
        <v>41324</v>
      </c>
      <c r="F91" s="21">
        <f t="shared" si="260"/>
        <v>0</v>
      </c>
      <c r="G91" s="21"/>
      <c r="H91" s="21" t="s">
        <v>869</v>
      </c>
      <c r="I91" s="23">
        <v>18070</v>
      </c>
      <c r="J91" s="21">
        <v>63</v>
      </c>
      <c r="K91" s="21">
        <v>190</v>
      </c>
      <c r="L91" s="21">
        <v>85</v>
      </c>
      <c r="M91" s="21" t="s">
        <v>870</v>
      </c>
      <c r="N91" s="21">
        <v>50</v>
      </c>
      <c r="O91" s="21">
        <v>46.1</v>
      </c>
      <c r="P91" s="21">
        <v>4</v>
      </c>
      <c r="Q91" s="21" t="s">
        <v>548</v>
      </c>
      <c r="R91" s="21">
        <v>2</v>
      </c>
      <c r="S91" s="21">
        <v>4</v>
      </c>
      <c r="T91" s="21" t="s">
        <v>548</v>
      </c>
      <c r="U91" s="21">
        <v>2</v>
      </c>
      <c r="V91" s="21">
        <v>3</v>
      </c>
      <c r="W91" s="21">
        <v>3</v>
      </c>
      <c r="X91" s="21">
        <v>0</v>
      </c>
      <c r="Y91" s="6"/>
      <c r="Z91" s="24" t="s">
        <v>298</v>
      </c>
      <c r="AA91" s="21" t="s">
        <v>497</v>
      </c>
      <c r="AB91" s="25">
        <v>1</v>
      </c>
      <c r="AC91" s="25"/>
      <c r="AD91" s="21" t="s">
        <v>249</v>
      </c>
      <c r="AE91" s="21"/>
      <c r="AF91" s="21" t="s">
        <v>246</v>
      </c>
      <c r="AG91" s="21" t="s">
        <v>248</v>
      </c>
      <c r="AH91" s="21" t="s">
        <v>246</v>
      </c>
      <c r="AI91" s="21" t="s">
        <v>249</v>
      </c>
      <c r="AJ91" s="21" t="s">
        <v>249</v>
      </c>
      <c r="AK91" s="21" t="s">
        <v>246</v>
      </c>
      <c r="AL91" s="21">
        <v>1.26</v>
      </c>
      <c r="AM91" s="6"/>
      <c r="AN91" s="26" t="s">
        <v>250</v>
      </c>
      <c r="AO91" s="26" t="s">
        <v>274</v>
      </c>
      <c r="AP91" s="26" t="s">
        <v>1911</v>
      </c>
      <c r="AQ91" s="57" t="s">
        <v>1902</v>
      </c>
      <c r="AR91" s="57" t="s">
        <v>1905</v>
      </c>
      <c r="AS91" s="27">
        <v>1.26</v>
      </c>
      <c r="AT91" s="21">
        <v>1.26</v>
      </c>
      <c r="AU91" s="21">
        <v>1</v>
      </c>
      <c r="AV91" s="21">
        <v>0.96</v>
      </c>
      <c r="AW91" s="21">
        <v>6.69</v>
      </c>
      <c r="AX91" s="21"/>
      <c r="AY91" s="21"/>
      <c r="AZ91" s="21"/>
      <c r="BA91" s="21"/>
      <c r="BB91" s="28">
        <f t="shared" ref="BB91:BD91" si="291">((AT91/AS91)*100)-100</f>
        <v>0</v>
      </c>
      <c r="BC91" s="28">
        <f t="shared" si="291"/>
        <v>-20.634920634920633</v>
      </c>
      <c r="BD91" s="28">
        <f t="shared" si="291"/>
        <v>-4</v>
      </c>
      <c r="BE91" s="28">
        <f t="shared" si="262"/>
        <v>-20.634920634920633</v>
      </c>
      <c r="BF91" s="28">
        <f t="shared" si="263"/>
        <v>-23.80952380952381</v>
      </c>
      <c r="BG91" s="28">
        <f t="shared" si="264"/>
        <v>-23.80952380952381</v>
      </c>
      <c r="BH91" s="3">
        <f t="shared" ref="BH91:BJ91" si="292">AT91-AS91</f>
        <v>0</v>
      </c>
      <c r="BI91" s="3">
        <f t="shared" si="292"/>
        <v>-0.26</v>
      </c>
      <c r="BJ91" s="3">
        <f t="shared" si="292"/>
        <v>-4.0000000000000036E-2</v>
      </c>
      <c r="BK91" s="3">
        <f t="shared" si="266"/>
        <v>-0.26</v>
      </c>
      <c r="BL91" s="3">
        <f t="shared" si="267"/>
        <v>-0.30000000000000004</v>
      </c>
      <c r="BM91" s="3">
        <f t="shared" si="268"/>
        <v>-0.30000000000000004</v>
      </c>
      <c r="BN91" s="24">
        <v>269.3</v>
      </c>
      <c r="BO91" s="21">
        <v>200</v>
      </c>
      <c r="BP91" s="21">
        <v>236</v>
      </c>
      <c r="BQ91" s="21"/>
      <c r="BR91" s="21"/>
      <c r="BS91" s="21"/>
      <c r="BT91" s="21"/>
      <c r="BU91" s="24">
        <v>36.4</v>
      </c>
      <c r="BV91" s="21">
        <v>36</v>
      </c>
      <c r="BW91" s="21">
        <v>36.1</v>
      </c>
      <c r="BX91" s="21">
        <v>36.5</v>
      </c>
      <c r="BY91" s="21">
        <v>39.1</v>
      </c>
      <c r="BZ91" s="21"/>
      <c r="CA91" s="21"/>
      <c r="CB91" s="21"/>
      <c r="CC91" s="21"/>
      <c r="CD91" s="6"/>
      <c r="CE91" s="24" t="s">
        <v>871</v>
      </c>
      <c r="CF91" s="21"/>
      <c r="CG91" s="21"/>
      <c r="CH91" s="21"/>
      <c r="CI91" s="21"/>
      <c r="CJ91" s="21"/>
      <c r="CK91" s="21"/>
      <c r="CL91" s="24" t="s">
        <v>872</v>
      </c>
      <c r="CM91" s="21"/>
      <c r="CN91" s="21"/>
      <c r="CO91" s="21"/>
      <c r="CP91" s="21"/>
      <c r="CQ91" s="21"/>
      <c r="CR91" s="21"/>
      <c r="CS91" s="24">
        <v>1</v>
      </c>
      <c r="CT91" s="21"/>
      <c r="CU91" s="21"/>
      <c r="CV91" s="21"/>
      <c r="CW91" s="21"/>
      <c r="CX91" s="21"/>
      <c r="CY91" s="21"/>
      <c r="CZ91" s="24" t="s">
        <v>735</v>
      </c>
      <c r="DA91" s="21"/>
      <c r="DB91" s="21"/>
      <c r="DC91" s="21"/>
      <c r="DD91" s="21"/>
      <c r="DE91" s="21"/>
      <c r="DF91" s="21"/>
      <c r="DG91" s="24" t="s">
        <v>873</v>
      </c>
      <c r="DH91" s="21" t="s">
        <v>873</v>
      </c>
      <c r="DI91" s="21" t="s">
        <v>873</v>
      </c>
      <c r="DJ91" s="21"/>
      <c r="DK91" s="21"/>
      <c r="DL91" s="21"/>
      <c r="DM91" s="21"/>
      <c r="DN91" s="26">
        <v>8</v>
      </c>
      <c r="DO91" s="6"/>
      <c r="DP91" s="24">
        <v>75.2</v>
      </c>
      <c r="DQ91" s="21">
        <v>83.1</v>
      </c>
      <c r="DR91" s="21">
        <v>62.7</v>
      </c>
      <c r="DS91" s="21"/>
      <c r="DT91" s="21"/>
      <c r="DU91" s="21"/>
      <c r="DV91" s="21"/>
      <c r="DW91" s="24">
        <v>0.4</v>
      </c>
      <c r="DX91" s="21">
        <v>0.9</v>
      </c>
      <c r="DY91" s="21">
        <v>0.8</v>
      </c>
      <c r="DZ91" s="21"/>
      <c r="EA91" s="21"/>
      <c r="EB91" s="21"/>
      <c r="EC91" s="21"/>
      <c r="ED91" s="29">
        <f t="shared" ref="ED91:EF91" si="293">DP91/DW91</f>
        <v>188</v>
      </c>
      <c r="EE91" s="30">
        <f t="shared" si="293"/>
        <v>92.333333333333329</v>
      </c>
      <c r="EF91" s="30">
        <f t="shared" si="293"/>
        <v>78.375</v>
      </c>
      <c r="EG91" s="30"/>
      <c r="EH91" s="30"/>
      <c r="EI91" s="30"/>
      <c r="EJ91" s="30"/>
      <c r="EK91" s="24">
        <v>0</v>
      </c>
      <c r="EL91" s="21">
        <v>1</v>
      </c>
      <c r="EM91" s="21">
        <v>1</v>
      </c>
      <c r="EN91" s="21"/>
      <c r="EO91" s="21"/>
      <c r="EP91" s="21"/>
      <c r="EQ91" s="21"/>
      <c r="ER91" s="24">
        <v>27</v>
      </c>
      <c r="ES91" s="21">
        <v>9</v>
      </c>
      <c r="ET91" s="21">
        <v>3</v>
      </c>
      <c r="EU91" s="21"/>
      <c r="EV91" s="21"/>
      <c r="EW91" s="21"/>
      <c r="EX91" s="21"/>
      <c r="EY91" s="24">
        <v>12.7</v>
      </c>
      <c r="EZ91" s="21">
        <v>17.3</v>
      </c>
      <c r="FA91" s="21">
        <v>16</v>
      </c>
      <c r="FB91" s="21"/>
      <c r="FC91" s="21"/>
      <c r="FD91" s="21"/>
      <c r="FE91" s="21"/>
      <c r="FF91" s="24">
        <v>15</v>
      </c>
      <c r="FG91" s="21">
        <v>3</v>
      </c>
      <c r="FH91" s="21">
        <v>6</v>
      </c>
      <c r="FI91" s="21"/>
      <c r="FJ91" s="21"/>
      <c r="FK91" s="21"/>
      <c r="FL91" s="21"/>
      <c r="FM91" s="24">
        <v>85</v>
      </c>
      <c r="FN91" s="21">
        <v>67</v>
      </c>
      <c r="FO91" s="21">
        <v>74</v>
      </c>
      <c r="FP91" s="21"/>
      <c r="FQ91" s="21"/>
      <c r="FR91" s="21"/>
      <c r="FS91" s="21"/>
      <c r="FT91" s="24">
        <v>0</v>
      </c>
      <c r="FU91" s="21" t="s">
        <v>310</v>
      </c>
      <c r="FV91" s="21" t="s">
        <v>294</v>
      </c>
      <c r="FW91" s="21"/>
      <c r="FX91" s="21"/>
      <c r="FY91" s="21"/>
      <c r="FZ91" s="21"/>
      <c r="GA91" s="24">
        <v>37</v>
      </c>
      <c r="GB91" s="21">
        <v>48</v>
      </c>
      <c r="GC91" s="21">
        <v>80</v>
      </c>
      <c r="GD91" s="21"/>
      <c r="GE91" s="21"/>
      <c r="GF91" s="21"/>
      <c r="GG91" s="21"/>
      <c r="GH91" s="24">
        <v>1170</v>
      </c>
      <c r="GI91" s="21">
        <v>1380</v>
      </c>
      <c r="GJ91" s="21">
        <v>510</v>
      </c>
      <c r="GK91" s="21"/>
      <c r="GL91" s="21"/>
      <c r="GM91" s="21"/>
      <c r="GN91" s="21"/>
      <c r="GO91" s="6"/>
      <c r="GP91" s="24">
        <v>13</v>
      </c>
      <c r="GQ91" s="21">
        <v>55</v>
      </c>
      <c r="GR91" s="24">
        <v>23</v>
      </c>
      <c r="GS91" s="21">
        <v>90</v>
      </c>
      <c r="GT91" s="24">
        <v>23</v>
      </c>
      <c r="GU91" s="21">
        <v>90</v>
      </c>
      <c r="GV91" s="24"/>
      <c r="GW91" s="21"/>
      <c r="GX91" s="24"/>
      <c r="GY91" s="21"/>
      <c r="GZ91" s="24"/>
      <c r="HA91" s="21"/>
      <c r="HB91" s="24"/>
      <c r="HC91" s="21"/>
      <c r="HD91" s="6"/>
      <c r="HE91" s="21">
        <v>63</v>
      </c>
      <c r="HF91" s="21">
        <v>110</v>
      </c>
      <c r="HG91" s="21">
        <v>98</v>
      </c>
      <c r="HH91" s="21">
        <v>37.1</v>
      </c>
      <c r="HI91" s="21">
        <v>1</v>
      </c>
      <c r="HJ91" s="21">
        <v>38.5</v>
      </c>
      <c r="HK91" s="21">
        <v>0.8</v>
      </c>
      <c r="HL91" s="21">
        <v>30</v>
      </c>
      <c r="HM91" s="21">
        <v>14.56</v>
      </c>
      <c r="HN91" s="21">
        <v>30.1</v>
      </c>
      <c r="HO91" s="21">
        <v>3.7</v>
      </c>
      <c r="HP91" s="21">
        <v>137.4</v>
      </c>
      <c r="HQ91" s="21">
        <v>27.1</v>
      </c>
      <c r="HR91" s="21">
        <v>12.7</v>
      </c>
      <c r="HS91" s="21">
        <v>15</v>
      </c>
      <c r="HT91" s="6"/>
      <c r="HU91" s="99">
        <f t="shared" si="10"/>
        <v>-10</v>
      </c>
    </row>
    <row r="92" spans="1:249" ht="15.75" customHeight="1" x14ac:dyDescent="0.3">
      <c r="A92" s="3">
        <v>80</v>
      </c>
      <c r="B92" s="21" t="s">
        <v>874</v>
      </c>
      <c r="C92" s="21">
        <v>1</v>
      </c>
      <c r="D92" s="22">
        <v>41317</v>
      </c>
      <c r="E92" s="22">
        <v>41317</v>
      </c>
      <c r="F92" s="21">
        <f t="shared" si="260"/>
        <v>0</v>
      </c>
      <c r="G92" s="21" t="s">
        <v>875</v>
      </c>
      <c r="H92" s="21" t="s">
        <v>876</v>
      </c>
      <c r="I92" s="23">
        <v>19939</v>
      </c>
      <c r="J92" s="21">
        <v>58</v>
      </c>
      <c r="K92" s="21">
        <v>165</v>
      </c>
      <c r="L92" s="21">
        <v>80</v>
      </c>
      <c r="M92" s="21" t="s">
        <v>877</v>
      </c>
      <c r="N92" s="21">
        <v>85</v>
      </c>
      <c r="O92" s="21">
        <v>95</v>
      </c>
      <c r="P92" s="21">
        <v>14</v>
      </c>
      <c r="Q92" s="21" t="s">
        <v>512</v>
      </c>
      <c r="R92" s="21">
        <v>1</v>
      </c>
      <c r="S92" s="21">
        <v>15</v>
      </c>
      <c r="T92" s="21" t="s">
        <v>512</v>
      </c>
      <c r="U92" s="21">
        <v>1</v>
      </c>
      <c r="V92" s="21">
        <v>9</v>
      </c>
      <c r="W92" s="21">
        <v>5</v>
      </c>
      <c r="X92" s="21">
        <v>0</v>
      </c>
      <c r="Y92" s="6"/>
      <c r="Z92" s="24" t="s">
        <v>298</v>
      </c>
      <c r="AA92" s="21" t="s">
        <v>497</v>
      </c>
      <c r="AB92" s="25">
        <v>1</v>
      </c>
      <c r="AC92" s="25"/>
      <c r="AD92" s="21" t="s">
        <v>246</v>
      </c>
      <c r="AE92" s="21" t="s">
        <v>247</v>
      </c>
      <c r="AF92" s="21" t="s">
        <v>249</v>
      </c>
      <c r="AG92" s="21"/>
      <c r="AH92" s="21" t="s">
        <v>246</v>
      </c>
      <c r="AI92" s="21" t="s">
        <v>246</v>
      </c>
      <c r="AJ92" s="21" t="s">
        <v>246</v>
      </c>
      <c r="AK92" s="21" t="s">
        <v>249</v>
      </c>
      <c r="AL92" s="21">
        <v>0.12</v>
      </c>
      <c r="AM92" s="6"/>
      <c r="AN92" s="26" t="s">
        <v>250</v>
      </c>
      <c r="AO92" s="26" t="s">
        <v>274</v>
      </c>
      <c r="AP92" s="26"/>
      <c r="AQ92" s="26" t="s">
        <v>1902</v>
      </c>
      <c r="AR92" s="26" t="s">
        <v>1905</v>
      </c>
      <c r="AS92" s="27">
        <v>0.12</v>
      </c>
      <c r="AT92" s="21">
        <v>0.19</v>
      </c>
      <c r="AU92" s="21">
        <v>0.32</v>
      </c>
      <c r="AV92" s="21">
        <v>0.19</v>
      </c>
      <c r="AW92" s="21">
        <v>0.15</v>
      </c>
      <c r="AX92" s="21">
        <v>0.08</v>
      </c>
      <c r="AY92" s="21">
        <v>0.06</v>
      </c>
      <c r="AZ92" s="21">
        <v>0.06</v>
      </c>
      <c r="BA92" s="21">
        <v>0.06</v>
      </c>
      <c r="BB92" s="28">
        <f t="shared" ref="BB92:BD92" si="294">((AT92/AS92)*100)-100</f>
        <v>58.333333333333343</v>
      </c>
      <c r="BC92" s="28">
        <f t="shared" si="294"/>
        <v>68.421052631578931</v>
      </c>
      <c r="BD92" s="28">
        <f t="shared" si="294"/>
        <v>-40.625</v>
      </c>
      <c r="BE92" s="28">
        <f t="shared" si="262"/>
        <v>166.66666666666669</v>
      </c>
      <c r="BF92" s="28">
        <f t="shared" si="263"/>
        <v>58.333333333333343</v>
      </c>
      <c r="BG92" s="28">
        <f t="shared" si="264"/>
        <v>0</v>
      </c>
      <c r="BH92" s="3">
        <f t="shared" ref="BH92:BJ92" si="295">AT92-AS92</f>
        <v>7.0000000000000007E-2</v>
      </c>
      <c r="BI92" s="3">
        <f t="shared" si="295"/>
        <v>0.13</v>
      </c>
      <c r="BJ92" s="3">
        <f t="shared" si="295"/>
        <v>-0.13</v>
      </c>
      <c r="BK92" s="3">
        <f t="shared" si="266"/>
        <v>0.2</v>
      </c>
      <c r="BL92" s="3">
        <f t="shared" si="267"/>
        <v>7.0000000000000007E-2</v>
      </c>
      <c r="BM92" s="3">
        <f t="shared" si="268"/>
        <v>0</v>
      </c>
      <c r="BN92" s="24">
        <v>87.4</v>
      </c>
      <c r="BO92" s="21">
        <v>47</v>
      </c>
      <c r="BP92" s="21">
        <v>80.2</v>
      </c>
      <c r="BQ92" s="21"/>
      <c r="BR92" s="21">
        <v>104.6</v>
      </c>
      <c r="BS92" s="21">
        <v>90.2</v>
      </c>
      <c r="BT92" s="21">
        <v>67</v>
      </c>
      <c r="BU92" s="24">
        <v>36</v>
      </c>
      <c r="BV92" s="21">
        <v>37.4</v>
      </c>
      <c r="BW92" s="21">
        <v>37.4</v>
      </c>
      <c r="BX92" s="21">
        <v>37.6</v>
      </c>
      <c r="BY92" s="21">
        <v>36.1</v>
      </c>
      <c r="BZ92" s="21">
        <v>37.4</v>
      </c>
      <c r="CA92" s="21">
        <v>36.1</v>
      </c>
      <c r="CB92" s="21">
        <v>36</v>
      </c>
      <c r="CC92" s="21">
        <v>37.4</v>
      </c>
      <c r="CD92" s="6"/>
      <c r="CE92" s="24" t="s">
        <v>878</v>
      </c>
      <c r="CF92" s="21"/>
      <c r="CG92" s="21" t="s">
        <v>879</v>
      </c>
      <c r="CH92" s="21"/>
      <c r="CI92" s="21"/>
      <c r="CJ92" s="21"/>
      <c r="CK92" s="21"/>
      <c r="CL92" s="24" t="s">
        <v>880</v>
      </c>
      <c r="CM92" s="21"/>
      <c r="CN92" s="21" t="s">
        <v>607</v>
      </c>
      <c r="CO92" s="21"/>
      <c r="CP92" s="21"/>
      <c r="CQ92" s="21"/>
      <c r="CR92" s="21"/>
      <c r="CS92" s="24">
        <v>0</v>
      </c>
      <c r="CT92" s="21"/>
      <c r="CU92" s="21">
        <v>4</v>
      </c>
      <c r="CV92" s="21"/>
      <c r="CW92" s="21"/>
      <c r="CX92" s="21"/>
      <c r="CY92" s="21"/>
      <c r="CZ92" s="24" t="s">
        <v>735</v>
      </c>
      <c r="DA92" s="21"/>
      <c r="DB92" s="21"/>
      <c r="DC92" s="21"/>
      <c r="DD92" s="21"/>
      <c r="DE92" s="21"/>
      <c r="DF92" s="21"/>
      <c r="DG92" s="24" t="s">
        <v>558</v>
      </c>
      <c r="DH92" s="21" t="s">
        <v>558</v>
      </c>
      <c r="DI92" s="21" t="s">
        <v>558</v>
      </c>
      <c r="DJ92" s="21" t="s">
        <v>558</v>
      </c>
      <c r="DK92" s="21" t="s">
        <v>558</v>
      </c>
      <c r="DL92" s="21">
        <v>0</v>
      </c>
      <c r="DM92" s="21">
        <v>0</v>
      </c>
      <c r="DN92" s="26">
        <v>8</v>
      </c>
      <c r="DO92" s="6"/>
      <c r="DP92" s="24">
        <v>54.2</v>
      </c>
      <c r="DQ92" s="21">
        <v>102.2</v>
      </c>
      <c r="DR92" s="21">
        <v>79</v>
      </c>
      <c r="DS92" s="21">
        <v>118.4</v>
      </c>
      <c r="DT92" s="21">
        <v>70</v>
      </c>
      <c r="DU92" s="21">
        <v>67</v>
      </c>
      <c r="DV92" s="21">
        <v>67</v>
      </c>
      <c r="DW92" s="24">
        <v>0.1</v>
      </c>
      <c r="DX92" s="21">
        <v>0.6</v>
      </c>
      <c r="DY92" s="21">
        <v>0.4</v>
      </c>
      <c r="DZ92" s="21">
        <v>0.4</v>
      </c>
      <c r="EA92" s="21">
        <v>0.4</v>
      </c>
      <c r="EB92" s="21">
        <v>0.4</v>
      </c>
      <c r="EC92" s="21">
        <v>0.4</v>
      </c>
      <c r="ED92" s="78">
        <f t="shared" ref="ED92:EJ92" si="296">DP92/DW92</f>
        <v>542</v>
      </c>
      <c r="EE92" s="79">
        <f t="shared" si="296"/>
        <v>170.33333333333334</v>
      </c>
      <c r="EF92" s="79">
        <f t="shared" si="296"/>
        <v>197.5</v>
      </c>
      <c r="EG92" s="79">
        <f t="shared" si="296"/>
        <v>296</v>
      </c>
      <c r="EH92" s="79">
        <f t="shared" si="296"/>
        <v>175</v>
      </c>
      <c r="EI92" s="79">
        <f t="shared" si="296"/>
        <v>167.5</v>
      </c>
      <c r="EJ92" s="79">
        <f t="shared" si="296"/>
        <v>167.5</v>
      </c>
      <c r="EK92" s="24">
        <v>1</v>
      </c>
      <c r="EL92" s="21">
        <v>1</v>
      </c>
      <c r="EM92" s="21">
        <v>1</v>
      </c>
      <c r="EN92" s="21">
        <v>1</v>
      </c>
      <c r="EO92" s="21">
        <v>1</v>
      </c>
      <c r="EP92" s="21">
        <v>1</v>
      </c>
      <c r="EQ92" s="21">
        <v>1</v>
      </c>
      <c r="ER92" s="24">
        <v>438</v>
      </c>
      <c r="ES92" s="21">
        <v>458</v>
      </c>
      <c r="ET92" s="21">
        <v>447</v>
      </c>
      <c r="EU92" s="21">
        <v>459</v>
      </c>
      <c r="EV92" s="21">
        <v>440</v>
      </c>
      <c r="EW92" s="21">
        <v>475</v>
      </c>
      <c r="EX92" s="21">
        <v>496</v>
      </c>
      <c r="EY92" s="24">
        <v>3.7</v>
      </c>
      <c r="EZ92" s="21">
        <v>3.9</v>
      </c>
      <c r="FA92" s="21">
        <v>6</v>
      </c>
      <c r="FB92" s="21">
        <v>6</v>
      </c>
      <c r="FC92" s="21">
        <v>6.7</v>
      </c>
      <c r="FD92" s="21">
        <v>7.4</v>
      </c>
      <c r="FE92" s="21">
        <v>7.8</v>
      </c>
      <c r="FF92" s="24">
        <v>3</v>
      </c>
      <c r="FG92" s="21">
        <v>3</v>
      </c>
      <c r="FH92" s="21">
        <v>5</v>
      </c>
      <c r="FI92" s="21">
        <v>5</v>
      </c>
      <c r="FJ92" s="21">
        <v>10</v>
      </c>
      <c r="FK92" s="21">
        <v>11</v>
      </c>
      <c r="FL92" s="21">
        <v>11</v>
      </c>
      <c r="FM92" s="24">
        <v>60</v>
      </c>
      <c r="FN92" s="21">
        <v>66</v>
      </c>
      <c r="FO92" s="21">
        <v>71</v>
      </c>
      <c r="FP92" s="21">
        <v>74</v>
      </c>
      <c r="FQ92" s="21">
        <v>100</v>
      </c>
      <c r="FR92" s="21">
        <v>85</v>
      </c>
      <c r="FS92" s="21">
        <v>82</v>
      </c>
      <c r="FT92" s="24" t="s">
        <v>345</v>
      </c>
      <c r="FU92" s="21" t="s">
        <v>430</v>
      </c>
      <c r="FV92" s="21" t="s">
        <v>345</v>
      </c>
      <c r="FW92" s="21" t="s">
        <v>311</v>
      </c>
      <c r="FX92" s="21" t="s">
        <v>334</v>
      </c>
      <c r="FY92" s="21">
        <v>0</v>
      </c>
      <c r="FZ92" s="21">
        <v>0</v>
      </c>
      <c r="GA92" s="24">
        <v>75</v>
      </c>
      <c r="GB92" s="21">
        <v>107</v>
      </c>
      <c r="GC92" s="21">
        <v>117</v>
      </c>
      <c r="GD92" s="21">
        <v>82</v>
      </c>
      <c r="GE92" s="21">
        <v>58</v>
      </c>
      <c r="GF92" s="21">
        <v>56</v>
      </c>
      <c r="GG92" s="21">
        <v>64</v>
      </c>
      <c r="GH92" s="24">
        <v>830</v>
      </c>
      <c r="GI92" s="21">
        <v>1330</v>
      </c>
      <c r="GJ92" s="21">
        <v>2440</v>
      </c>
      <c r="GK92" s="21">
        <v>1820</v>
      </c>
      <c r="GL92" s="21">
        <v>2020</v>
      </c>
      <c r="GM92" s="21">
        <v>2660</v>
      </c>
      <c r="GN92" s="21">
        <v>2000</v>
      </c>
      <c r="GO92" s="6"/>
      <c r="GP92" s="24">
        <v>17</v>
      </c>
      <c r="GQ92" s="21">
        <v>90</v>
      </c>
      <c r="GR92" s="24">
        <v>17</v>
      </c>
      <c r="GS92" s="21">
        <v>90</v>
      </c>
      <c r="GT92" s="24">
        <v>18</v>
      </c>
      <c r="GU92" s="21">
        <v>90</v>
      </c>
      <c r="GV92" s="24">
        <v>16</v>
      </c>
      <c r="GW92" s="21">
        <v>90</v>
      </c>
      <c r="GX92" s="24">
        <v>15</v>
      </c>
      <c r="GY92" s="21">
        <v>80</v>
      </c>
      <c r="GZ92" s="24">
        <v>12</v>
      </c>
      <c r="HA92" s="21">
        <v>45</v>
      </c>
      <c r="HB92" s="24">
        <v>12</v>
      </c>
      <c r="HC92" s="21">
        <v>45</v>
      </c>
      <c r="HD92" s="6"/>
      <c r="HE92" s="21">
        <v>58</v>
      </c>
      <c r="HF92" s="21">
        <v>59</v>
      </c>
      <c r="HG92" s="21">
        <v>64</v>
      </c>
      <c r="HH92" s="21">
        <v>37.6</v>
      </c>
      <c r="HI92" s="21">
        <v>1</v>
      </c>
      <c r="HJ92" s="21">
        <v>54.2</v>
      </c>
      <c r="HK92" s="21">
        <v>0.7</v>
      </c>
      <c r="HL92" s="21">
        <v>10</v>
      </c>
      <c r="HM92" s="21">
        <v>44.53</v>
      </c>
      <c r="HN92" s="21">
        <v>10.45</v>
      </c>
      <c r="HO92" s="21">
        <v>5.32</v>
      </c>
      <c r="HP92" s="21">
        <v>133.1</v>
      </c>
      <c r="HQ92" s="21">
        <v>28.4</v>
      </c>
      <c r="HR92" s="21">
        <v>3.7</v>
      </c>
      <c r="HS92" s="21">
        <v>3</v>
      </c>
      <c r="HT92" s="6"/>
      <c r="HU92" s="99">
        <f t="shared" si="10"/>
        <v>0</v>
      </c>
    </row>
    <row r="93" spans="1:249" ht="15.75" customHeight="1" x14ac:dyDescent="0.3">
      <c r="A93" s="14"/>
      <c r="B93" s="14"/>
      <c r="C93" s="14"/>
      <c r="D93" s="82"/>
      <c r="E93" s="82"/>
      <c r="F93" s="14"/>
      <c r="G93" s="14"/>
      <c r="H93" s="14"/>
      <c r="I93" s="83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6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6"/>
      <c r="AN93" s="14"/>
      <c r="AO93" s="14"/>
      <c r="AP93" s="14"/>
      <c r="AQ93" s="15"/>
      <c r="AR93" s="15"/>
      <c r="BB93" s="36"/>
      <c r="BC93" s="36"/>
      <c r="BD93" s="36"/>
      <c r="BE93" s="36"/>
      <c r="BF93" s="36"/>
      <c r="BG93" s="36"/>
      <c r="BH93" s="14"/>
      <c r="BI93" s="14"/>
      <c r="BJ93" s="14"/>
      <c r="BK93" s="14"/>
      <c r="BL93" s="14"/>
      <c r="BM93" s="14"/>
      <c r="BN93" s="14"/>
      <c r="BO93" s="14"/>
      <c r="BP93" s="14"/>
      <c r="BQ93" s="14"/>
      <c r="BR93" s="14"/>
      <c r="BS93" s="14"/>
      <c r="BT93" s="14"/>
      <c r="BU93" s="14"/>
      <c r="BV93" s="14"/>
      <c r="BW93" s="14"/>
      <c r="BX93" s="14"/>
      <c r="BY93" s="14"/>
      <c r="BZ93" s="14"/>
      <c r="CA93" s="14"/>
      <c r="CB93" s="14"/>
      <c r="CC93" s="14"/>
      <c r="CD93" s="6"/>
      <c r="CE93" s="14"/>
      <c r="CF93" s="14"/>
      <c r="CG93" s="14"/>
      <c r="CH93" s="14"/>
      <c r="CI93" s="14"/>
      <c r="CJ93" s="14"/>
      <c r="CK93" s="14"/>
      <c r="CL93" s="14"/>
      <c r="CM93" s="14"/>
      <c r="CN93" s="14"/>
      <c r="CO93" s="14"/>
      <c r="CP93" s="14"/>
      <c r="CQ93" s="14"/>
      <c r="CR93" s="14"/>
      <c r="CS93" s="14"/>
      <c r="CT93" s="14"/>
      <c r="CU93" s="14"/>
      <c r="CV93" s="14"/>
      <c r="CW93" s="14"/>
      <c r="CX93" s="14"/>
      <c r="CY93" s="14"/>
      <c r="CZ93" s="14"/>
      <c r="DA93" s="14"/>
      <c r="DB93" s="14"/>
      <c r="DC93" s="14"/>
      <c r="DD93" s="14"/>
      <c r="DE93" s="14"/>
      <c r="DF93" s="14"/>
      <c r="DG93" s="14"/>
      <c r="DH93" s="14"/>
      <c r="DI93" s="14"/>
      <c r="DJ93" s="14"/>
      <c r="DK93" s="14"/>
      <c r="DL93" s="14"/>
      <c r="DM93" s="14"/>
      <c r="DN93" s="14"/>
      <c r="DO93" s="6"/>
      <c r="DP93" s="14"/>
      <c r="DQ93" s="14"/>
      <c r="DR93" s="14"/>
      <c r="DS93" s="14"/>
      <c r="DT93" s="14"/>
      <c r="DU93" s="14"/>
      <c r="DV93" s="14"/>
      <c r="DW93" s="14"/>
      <c r="DX93" s="14"/>
      <c r="DY93" s="14"/>
      <c r="DZ93" s="14"/>
      <c r="EA93" s="14"/>
      <c r="EB93" s="14"/>
      <c r="EC93" s="14"/>
      <c r="ED93" s="91"/>
      <c r="EE93" s="91"/>
      <c r="EF93" s="91"/>
      <c r="EG93" s="91"/>
      <c r="EH93" s="91"/>
      <c r="EI93" s="91"/>
      <c r="EJ93" s="91"/>
      <c r="EK93" s="14"/>
      <c r="EL93" s="14"/>
      <c r="EM93" s="14"/>
      <c r="EN93" s="14"/>
      <c r="EO93" s="14"/>
      <c r="EP93" s="14"/>
      <c r="EQ93" s="14"/>
      <c r="ER93" s="14"/>
      <c r="ES93" s="14"/>
      <c r="ET93" s="14"/>
      <c r="EU93" s="14"/>
      <c r="EV93" s="14"/>
      <c r="EW93" s="14"/>
      <c r="EX93" s="14"/>
      <c r="EY93" s="14"/>
      <c r="EZ93" s="14"/>
      <c r="FA93" s="14"/>
      <c r="FB93" s="14"/>
      <c r="FC93" s="14"/>
      <c r="FD93" s="14"/>
      <c r="FE93" s="14"/>
      <c r="FF93" s="14"/>
      <c r="FG93" s="14"/>
      <c r="FH93" s="14"/>
      <c r="FI93" s="14"/>
      <c r="FJ93" s="14"/>
      <c r="FK93" s="14"/>
      <c r="FL93" s="14"/>
      <c r="FM93" s="14"/>
      <c r="FN93" s="14"/>
      <c r="FO93" s="14"/>
      <c r="FP93" s="14"/>
      <c r="FQ93" s="14"/>
      <c r="FR93" s="14"/>
      <c r="FS93" s="14"/>
      <c r="FT93" s="14"/>
      <c r="FU93" s="14"/>
      <c r="FV93" s="14"/>
      <c r="FW93" s="14"/>
      <c r="FX93" s="14"/>
      <c r="FY93" s="14"/>
      <c r="FZ93" s="14"/>
      <c r="GA93" s="14"/>
      <c r="GB93" s="14"/>
      <c r="GC93" s="14"/>
      <c r="GD93" s="14"/>
      <c r="GE93" s="14"/>
      <c r="GF93" s="14"/>
      <c r="GG93" s="14"/>
      <c r="GH93" s="14"/>
      <c r="GI93" s="14"/>
      <c r="GJ93" s="14"/>
      <c r="GK93" s="14"/>
      <c r="GL93" s="14"/>
      <c r="GM93" s="14"/>
      <c r="GN93" s="14"/>
      <c r="GO93" s="6"/>
      <c r="GP93" s="14"/>
      <c r="GQ93" s="14"/>
      <c r="GR93" s="14"/>
      <c r="GS93" s="14"/>
      <c r="GT93" s="14"/>
      <c r="GU93" s="14"/>
      <c r="GV93" s="14"/>
      <c r="GW93" s="14"/>
      <c r="GX93" s="14"/>
      <c r="GY93" s="14"/>
      <c r="GZ93" s="14"/>
      <c r="HA93" s="14"/>
      <c r="HB93" s="14"/>
      <c r="HC93" s="14"/>
      <c r="HD93" s="6"/>
      <c r="HE93" s="14"/>
      <c r="HF93" s="14"/>
      <c r="HG93" s="14"/>
      <c r="HH93" s="14"/>
      <c r="HI93" s="14"/>
      <c r="HJ93" s="14"/>
      <c r="HK93" s="14"/>
      <c r="HL93" s="14"/>
      <c r="HM93" s="14"/>
      <c r="HN93" s="14"/>
      <c r="HO93" s="14"/>
      <c r="HP93" s="14"/>
      <c r="HQ93" s="14"/>
      <c r="HR93" s="14"/>
      <c r="HS93" s="14"/>
      <c r="HT93" s="6"/>
      <c r="HU93" s="99">
        <f t="shared" si="10"/>
        <v>0</v>
      </c>
      <c r="HV93" s="15"/>
      <c r="HW93" s="15"/>
      <c r="HX93" s="15"/>
      <c r="HY93" s="15"/>
      <c r="HZ93" s="15"/>
      <c r="IA93" s="15"/>
      <c r="IB93" s="15"/>
      <c r="IC93" s="15"/>
      <c r="ID93" s="15"/>
      <c r="IE93" s="15"/>
      <c r="IF93" s="15"/>
      <c r="IG93" s="15"/>
      <c r="IH93" s="15"/>
      <c r="II93" s="15"/>
      <c r="IJ93" s="15"/>
      <c r="IK93" s="15"/>
      <c r="IL93" s="15"/>
      <c r="IM93" s="15"/>
      <c r="IN93" s="15"/>
      <c r="IO93" s="15"/>
    </row>
    <row r="94" spans="1:249" ht="15.75" customHeight="1" x14ac:dyDescent="0.3">
      <c r="A94" s="3">
        <v>81</v>
      </c>
      <c r="B94" s="21" t="s">
        <v>635</v>
      </c>
      <c r="C94" s="21">
        <v>1</v>
      </c>
      <c r="D94" s="22">
        <v>41318</v>
      </c>
      <c r="E94" s="22">
        <v>41318</v>
      </c>
      <c r="F94" s="21">
        <f t="shared" ref="F94:F103" si="297">E94-D94</f>
        <v>0</v>
      </c>
      <c r="G94" s="21"/>
      <c r="H94" s="21" t="s">
        <v>881</v>
      </c>
      <c r="I94" s="23">
        <v>20363</v>
      </c>
      <c r="J94" s="21">
        <v>57</v>
      </c>
      <c r="K94" s="21">
        <v>173</v>
      </c>
      <c r="L94" s="21">
        <v>72</v>
      </c>
      <c r="M94" s="21" t="s">
        <v>882</v>
      </c>
      <c r="N94" s="21">
        <v>59</v>
      </c>
      <c r="O94" s="21">
        <v>66</v>
      </c>
      <c r="P94" s="21">
        <v>5</v>
      </c>
      <c r="Q94" s="21" t="s">
        <v>883</v>
      </c>
      <c r="R94" s="21">
        <v>1</v>
      </c>
      <c r="S94" s="21">
        <v>34</v>
      </c>
      <c r="T94" s="21" t="s">
        <v>272</v>
      </c>
      <c r="U94" s="21">
        <v>1</v>
      </c>
      <c r="V94" s="21">
        <v>0</v>
      </c>
      <c r="W94" s="21">
        <v>0</v>
      </c>
      <c r="X94" s="21">
        <v>2</v>
      </c>
      <c r="Y94" s="6"/>
      <c r="Z94" s="24" t="s">
        <v>884</v>
      </c>
      <c r="AA94" s="21" t="s">
        <v>885</v>
      </c>
      <c r="AB94" s="25">
        <v>1</v>
      </c>
      <c r="AC94" s="25"/>
      <c r="AD94" s="21" t="s">
        <v>249</v>
      </c>
      <c r="AE94" s="21"/>
      <c r="AF94" s="21" t="s">
        <v>246</v>
      </c>
      <c r="AG94" s="21" t="s">
        <v>248</v>
      </c>
      <c r="AH94" s="21" t="s">
        <v>246</v>
      </c>
      <c r="AI94" s="21" t="s">
        <v>246</v>
      </c>
      <c r="AJ94" s="21" t="s">
        <v>249</v>
      </c>
      <c r="AK94" s="21" t="s">
        <v>246</v>
      </c>
      <c r="AL94" s="21">
        <v>9.77</v>
      </c>
      <c r="AM94" s="6"/>
      <c r="AN94" s="26" t="s">
        <v>250</v>
      </c>
      <c r="AO94" s="26" t="s">
        <v>274</v>
      </c>
      <c r="AP94" s="26" t="s">
        <v>1911</v>
      </c>
      <c r="AQ94" s="26" t="s">
        <v>1902</v>
      </c>
      <c r="AR94" s="26" t="s">
        <v>1919</v>
      </c>
      <c r="AS94" s="27">
        <v>9.77</v>
      </c>
      <c r="AT94" s="21">
        <v>12.34</v>
      </c>
      <c r="AU94" s="21">
        <v>8.08</v>
      </c>
      <c r="AV94" s="21">
        <v>6.74</v>
      </c>
      <c r="AW94" s="21">
        <v>4</v>
      </c>
      <c r="AX94" s="21">
        <v>3.12</v>
      </c>
      <c r="AY94" s="21">
        <v>2</v>
      </c>
      <c r="AZ94" s="21">
        <v>1.7</v>
      </c>
      <c r="BA94" s="21"/>
      <c r="BB94" s="28">
        <f t="shared" ref="BB94:BD94" si="298">((AT94/AS94)*100)-100</f>
        <v>26.305015353121803</v>
      </c>
      <c r="BC94" s="28">
        <f t="shared" si="298"/>
        <v>-34.52188006482983</v>
      </c>
      <c r="BD94" s="28">
        <f t="shared" si="298"/>
        <v>-16.584158415841586</v>
      </c>
      <c r="BE94" s="28">
        <f t="shared" ref="BE94:BE103" si="299">((AU94/AS94)*100)-100</f>
        <v>-17.297850562947787</v>
      </c>
      <c r="BF94" s="28">
        <f t="shared" ref="BF94:BF103" si="300">((AV94/AS94)*100)-100</f>
        <v>-31.013306038894569</v>
      </c>
      <c r="BG94" s="28">
        <f t="shared" ref="BG94:BG103" si="301">((AV94/AT94)*100)-100</f>
        <v>-45.380875202593188</v>
      </c>
      <c r="BH94" s="3">
        <f t="shared" ref="BH94:BJ94" si="302">AT94-AS94</f>
        <v>2.5700000000000003</v>
      </c>
      <c r="BI94" s="3">
        <f t="shared" si="302"/>
        <v>-4.26</v>
      </c>
      <c r="BJ94" s="3">
        <f t="shared" si="302"/>
        <v>-1.3399999999999999</v>
      </c>
      <c r="BK94" s="3">
        <f t="shared" ref="BK94:BK103" si="303">AU94-AS94</f>
        <v>-1.6899999999999995</v>
      </c>
      <c r="BL94" s="3">
        <f t="shared" ref="BL94:BL103" si="304">AV94-AS94</f>
        <v>-3.0299999999999994</v>
      </c>
      <c r="BM94" s="3">
        <f t="shared" ref="BM94:BM103" si="305">AV94-AT94</f>
        <v>-5.6</v>
      </c>
      <c r="BN94" s="24">
        <v>390</v>
      </c>
      <c r="BO94" s="21">
        <v>326</v>
      </c>
      <c r="BP94" s="21">
        <v>228.7</v>
      </c>
      <c r="BQ94" s="21">
        <v>229</v>
      </c>
      <c r="BR94" s="21">
        <v>132</v>
      </c>
      <c r="BS94" s="21"/>
      <c r="BT94" s="21"/>
      <c r="BU94" s="24">
        <v>36</v>
      </c>
      <c r="BV94" s="21">
        <v>37.5</v>
      </c>
      <c r="BW94" s="21">
        <v>37.5</v>
      </c>
      <c r="BX94" s="21">
        <v>37.6</v>
      </c>
      <c r="BY94" s="21">
        <v>37.6</v>
      </c>
      <c r="BZ94" s="21">
        <v>36</v>
      </c>
      <c r="CA94" s="21">
        <v>36</v>
      </c>
      <c r="CB94" s="21">
        <v>37.6</v>
      </c>
      <c r="CC94" s="21"/>
      <c r="CD94" s="6"/>
      <c r="CE94" s="24" t="s">
        <v>886</v>
      </c>
      <c r="CF94" s="21"/>
      <c r="CG94" s="21"/>
      <c r="CH94" s="21"/>
      <c r="CI94" s="21"/>
      <c r="CJ94" s="21"/>
      <c r="CK94" s="21"/>
      <c r="CL94" s="24" t="s">
        <v>887</v>
      </c>
      <c r="CM94" s="21"/>
      <c r="CN94" s="21"/>
      <c r="CO94" s="21"/>
      <c r="CP94" s="21"/>
      <c r="CQ94" s="21"/>
      <c r="CR94" s="21"/>
      <c r="CS94" s="24">
        <v>1</v>
      </c>
      <c r="CT94" s="21"/>
      <c r="CU94" s="21"/>
      <c r="CV94" s="21"/>
      <c r="CW94" s="21"/>
      <c r="CX94" s="21"/>
      <c r="CY94" s="21"/>
      <c r="CZ94" s="24" t="s">
        <v>868</v>
      </c>
      <c r="DA94" s="21"/>
      <c r="DB94" s="21"/>
      <c r="DC94" s="21"/>
      <c r="DD94" s="21"/>
      <c r="DE94" s="21"/>
      <c r="DF94" s="21"/>
      <c r="DG94" s="24" t="s">
        <v>888</v>
      </c>
      <c r="DH94" s="21" t="s">
        <v>888</v>
      </c>
      <c r="DI94" s="21" t="s">
        <v>888</v>
      </c>
      <c r="DJ94" s="21" t="s">
        <v>888</v>
      </c>
      <c r="DK94" s="21" t="s">
        <v>889</v>
      </c>
      <c r="DL94" s="21" t="s">
        <v>888</v>
      </c>
      <c r="DM94" s="21"/>
      <c r="DN94" s="26" t="s">
        <v>607</v>
      </c>
      <c r="DO94" s="6"/>
      <c r="DP94" s="24">
        <v>91.6</v>
      </c>
      <c r="DQ94" s="21">
        <v>134</v>
      </c>
      <c r="DR94" s="21">
        <v>115</v>
      </c>
      <c r="DS94" s="21">
        <v>78.8</v>
      </c>
      <c r="DT94" s="21">
        <v>121.4</v>
      </c>
      <c r="DU94" s="21">
        <v>121.4</v>
      </c>
      <c r="DV94" s="21"/>
      <c r="DW94" s="24">
        <v>0.4</v>
      </c>
      <c r="DX94" s="21">
        <v>0.4</v>
      </c>
      <c r="DY94" s="21">
        <v>0.4</v>
      </c>
      <c r="DZ94" s="21">
        <v>0.4</v>
      </c>
      <c r="EA94" s="21">
        <v>0.4</v>
      </c>
      <c r="EB94" s="21">
        <v>0.4</v>
      </c>
      <c r="EC94" s="21"/>
      <c r="ED94" s="29">
        <f t="shared" ref="ED94:EI94" si="306">DP94/DW94</f>
        <v>228.99999999999997</v>
      </c>
      <c r="EE94" s="30">
        <f t="shared" si="306"/>
        <v>335</v>
      </c>
      <c r="EF94" s="30">
        <f t="shared" si="306"/>
        <v>287.5</v>
      </c>
      <c r="EG94" s="30">
        <f t="shared" si="306"/>
        <v>196.99999999999997</v>
      </c>
      <c r="EH94" s="30">
        <f t="shared" si="306"/>
        <v>303.5</v>
      </c>
      <c r="EI94" s="30">
        <f t="shared" si="306"/>
        <v>303.5</v>
      </c>
      <c r="EJ94" s="30"/>
      <c r="EK94" s="24">
        <v>0</v>
      </c>
      <c r="EL94" s="21">
        <v>0</v>
      </c>
      <c r="EM94" s="21">
        <v>0</v>
      </c>
      <c r="EN94" s="21">
        <v>0</v>
      </c>
      <c r="EO94" s="21">
        <v>0</v>
      </c>
      <c r="EP94" s="21">
        <v>0</v>
      </c>
      <c r="EQ94" s="21"/>
      <c r="ER94" s="24">
        <v>359</v>
      </c>
      <c r="ES94" s="21">
        <v>257</v>
      </c>
      <c r="ET94" s="21">
        <v>278</v>
      </c>
      <c r="EU94" s="21">
        <v>132</v>
      </c>
      <c r="EV94" s="21">
        <v>252</v>
      </c>
      <c r="EW94" s="21">
        <v>252</v>
      </c>
      <c r="EX94" s="21"/>
      <c r="EY94" s="24">
        <v>9.5</v>
      </c>
      <c r="EZ94" s="21">
        <v>9.5</v>
      </c>
      <c r="FA94" s="21">
        <v>8.4</v>
      </c>
      <c r="FB94" s="21">
        <v>6.4</v>
      </c>
      <c r="FC94" s="21">
        <v>7.5</v>
      </c>
      <c r="FD94" s="21">
        <v>7.8</v>
      </c>
      <c r="FE94" s="21"/>
      <c r="FF94" s="24">
        <v>11</v>
      </c>
      <c r="FG94" s="21">
        <v>15</v>
      </c>
      <c r="FH94" s="21">
        <v>15</v>
      </c>
      <c r="FI94" s="21">
        <v>15</v>
      </c>
      <c r="FJ94" s="21">
        <v>15</v>
      </c>
      <c r="FK94" s="21">
        <v>15</v>
      </c>
      <c r="FL94" s="21"/>
      <c r="FM94" s="24">
        <v>130</v>
      </c>
      <c r="FN94" s="21">
        <v>107</v>
      </c>
      <c r="FO94" s="21">
        <v>111</v>
      </c>
      <c r="FP94" s="21">
        <v>104</v>
      </c>
      <c r="FQ94" s="21">
        <v>67</v>
      </c>
      <c r="FR94" s="21">
        <v>109</v>
      </c>
      <c r="FS94" s="21"/>
      <c r="FT94" s="24">
        <v>0</v>
      </c>
      <c r="FU94" s="21">
        <v>0</v>
      </c>
      <c r="FV94" s="21">
        <v>0</v>
      </c>
      <c r="FW94" s="21">
        <v>0</v>
      </c>
      <c r="FX94" s="21">
        <v>0</v>
      </c>
      <c r="FY94" s="21">
        <v>0</v>
      </c>
      <c r="FZ94" s="21"/>
      <c r="GA94" s="24">
        <v>508</v>
      </c>
      <c r="GB94" s="21">
        <v>378</v>
      </c>
      <c r="GC94" s="21">
        <v>508</v>
      </c>
      <c r="GD94" s="21">
        <v>409</v>
      </c>
      <c r="GE94" s="21">
        <v>517</v>
      </c>
      <c r="GF94" s="21">
        <v>552</v>
      </c>
      <c r="GG94" s="21"/>
      <c r="GH94" s="24">
        <v>980</v>
      </c>
      <c r="GI94" s="21">
        <v>1180</v>
      </c>
      <c r="GJ94" s="21">
        <v>0</v>
      </c>
      <c r="GK94" s="21">
        <v>1050</v>
      </c>
      <c r="GL94" s="21">
        <v>1680</v>
      </c>
      <c r="GM94" s="21">
        <v>120</v>
      </c>
      <c r="GN94" s="21"/>
      <c r="GO94" s="6"/>
      <c r="GP94" s="24">
        <v>11</v>
      </c>
      <c r="GQ94" s="21">
        <v>45</v>
      </c>
      <c r="GR94" s="24">
        <v>8</v>
      </c>
      <c r="GS94" s="21">
        <v>18</v>
      </c>
      <c r="GT94" s="24">
        <v>9</v>
      </c>
      <c r="GU94" s="21">
        <v>18</v>
      </c>
      <c r="GV94" s="24">
        <v>10</v>
      </c>
      <c r="GW94" s="21">
        <v>45</v>
      </c>
      <c r="GX94" s="24">
        <v>9</v>
      </c>
      <c r="GY94" s="21">
        <v>18</v>
      </c>
      <c r="GZ94" s="24">
        <v>8</v>
      </c>
      <c r="HA94" s="21">
        <v>18</v>
      </c>
      <c r="HB94" s="24"/>
      <c r="HC94" s="21"/>
      <c r="HD94" s="6"/>
      <c r="HE94" s="21">
        <v>57</v>
      </c>
      <c r="HF94" s="21">
        <v>129</v>
      </c>
      <c r="HG94" s="21">
        <v>199</v>
      </c>
      <c r="HH94" s="21">
        <v>37</v>
      </c>
      <c r="HI94" s="21">
        <v>2</v>
      </c>
      <c r="HJ94" s="21">
        <v>86.5</v>
      </c>
      <c r="HK94" s="21">
        <v>0.4</v>
      </c>
      <c r="HL94" s="21">
        <v>0</v>
      </c>
      <c r="HM94" s="21">
        <v>26.2</v>
      </c>
      <c r="HN94" s="21">
        <v>15.2</v>
      </c>
      <c r="HO94" s="21">
        <v>6.25</v>
      </c>
      <c r="HP94" s="21">
        <v>132.5</v>
      </c>
      <c r="HQ94" s="21">
        <v>20</v>
      </c>
      <c r="HR94" s="21">
        <v>9.5</v>
      </c>
      <c r="HS94" s="21">
        <v>11</v>
      </c>
      <c r="HT94" s="6"/>
      <c r="HU94" s="99">
        <f t="shared" si="10"/>
        <v>3</v>
      </c>
    </row>
    <row r="95" spans="1:249" ht="15.75" customHeight="1" x14ac:dyDescent="0.3">
      <c r="A95" s="3">
        <v>82</v>
      </c>
      <c r="B95" s="21" t="s">
        <v>635</v>
      </c>
      <c r="C95" s="21">
        <v>2</v>
      </c>
      <c r="D95" s="22">
        <v>41316</v>
      </c>
      <c r="E95" s="22">
        <v>41316</v>
      </c>
      <c r="F95" s="21">
        <f t="shared" si="297"/>
        <v>0</v>
      </c>
      <c r="G95" s="21" t="s">
        <v>890</v>
      </c>
      <c r="H95" s="21" t="s">
        <v>891</v>
      </c>
      <c r="I95" s="23">
        <v>9199</v>
      </c>
      <c r="J95" s="21">
        <v>87</v>
      </c>
      <c r="K95" s="21">
        <v>165</v>
      </c>
      <c r="L95" s="21">
        <v>48</v>
      </c>
      <c r="M95" s="21" t="s">
        <v>892</v>
      </c>
      <c r="N95" s="21">
        <v>63</v>
      </c>
      <c r="O95" s="21">
        <v>73</v>
      </c>
      <c r="P95" s="21">
        <v>4</v>
      </c>
      <c r="Q95" s="21" t="s">
        <v>893</v>
      </c>
      <c r="R95" s="21">
        <v>1</v>
      </c>
      <c r="S95" s="21">
        <v>13</v>
      </c>
      <c r="T95" s="21" t="s">
        <v>548</v>
      </c>
      <c r="U95" s="21">
        <v>2</v>
      </c>
      <c r="V95" s="21">
        <v>0</v>
      </c>
      <c r="W95" s="21">
        <v>0</v>
      </c>
      <c r="X95" s="21">
        <v>0</v>
      </c>
      <c r="Y95" s="6"/>
      <c r="Z95" s="24" t="s">
        <v>298</v>
      </c>
      <c r="AA95" s="21" t="s">
        <v>894</v>
      </c>
      <c r="AB95" s="25">
        <v>1</v>
      </c>
      <c r="AC95" s="25"/>
      <c r="AD95" s="21" t="s">
        <v>249</v>
      </c>
      <c r="AE95" s="21"/>
      <c r="AF95" s="21" t="s">
        <v>246</v>
      </c>
      <c r="AG95" s="21" t="s">
        <v>248</v>
      </c>
      <c r="AH95" s="21" t="s">
        <v>246</v>
      </c>
      <c r="AI95" s="21" t="s">
        <v>249</v>
      </c>
      <c r="AJ95" s="21" t="s">
        <v>249</v>
      </c>
      <c r="AK95" s="21" t="s">
        <v>246</v>
      </c>
      <c r="AL95" s="21">
        <v>23.19</v>
      </c>
      <c r="AM95" s="6"/>
      <c r="AN95" s="26" t="s">
        <v>250</v>
      </c>
      <c r="AO95" s="26" t="s">
        <v>274</v>
      </c>
      <c r="AP95" s="26" t="s">
        <v>1911</v>
      </c>
      <c r="AQ95" s="26" t="s">
        <v>1906</v>
      </c>
      <c r="AR95" s="26" t="s">
        <v>1912</v>
      </c>
      <c r="AS95" s="27">
        <v>19</v>
      </c>
      <c r="AT95" s="21">
        <v>30.97</v>
      </c>
      <c r="AU95" s="21">
        <v>30.84</v>
      </c>
      <c r="AV95" s="21">
        <v>30.61</v>
      </c>
      <c r="AW95" s="21">
        <v>27.5</v>
      </c>
      <c r="AX95" s="21">
        <v>20</v>
      </c>
      <c r="AY95" s="21">
        <v>13.7</v>
      </c>
      <c r="AZ95" s="21"/>
      <c r="BA95" s="21"/>
      <c r="BB95" s="28">
        <f t="shared" ref="BB95:BD95" si="307">((AT95/AS95)*100)-100</f>
        <v>63</v>
      </c>
      <c r="BC95" s="28">
        <f t="shared" si="307"/>
        <v>-0.4197610590894385</v>
      </c>
      <c r="BD95" s="28">
        <f t="shared" si="307"/>
        <v>-0.74578469520103852</v>
      </c>
      <c r="BE95" s="28">
        <f t="shared" si="299"/>
        <v>62.31578947368422</v>
      </c>
      <c r="BF95" s="28">
        <f t="shared" si="300"/>
        <v>61.10526315789474</v>
      </c>
      <c r="BG95" s="28">
        <f t="shared" si="301"/>
        <v>-1.1624152405553758</v>
      </c>
      <c r="BH95" s="3">
        <f t="shared" ref="BH95:BJ95" si="308">AT95-AS95</f>
        <v>11.969999999999999</v>
      </c>
      <c r="BI95" s="3">
        <f t="shared" si="308"/>
        <v>-0.12999999999999901</v>
      </c>
      <c r="BJ95" s="3">
        <f t="shared" si="308"/>
        <v>-0.23000000000000043</v>
      </c>
      <c r="BK95" s="3">
        <f t="shared" si="303"/>
        <v>11.84</v>
      </c>
      <c r="BL95" s="3">
        <f t="shared" si="304"/>
        <v>11.61</v>
      </c>
      <c r="BM95" s="3">
        <f t="shared" si="305"/>
        <v>-0.35999999999999943</v>
      </c>
      <c r="BN95" s="24">
        <v>100</v>
      </c>
      <c r="BO95" s="21"/>
      <c r="BP95" s="21">
        <v>99.2</v>
      </c>
      <c r="BQ95" s="21">
        <v>120</v>
      </c>
      <c r="BR95" s="21">
        <v>76</v>
      </c>
      <c r="BS95" s="21"/>
      <c r="BT95" s="21"/>
      <c r="BU95" s="24">
        <v>37</v>
      </c>
      <c r="BV95" s="21">
        <v>36.5</v>
      </c>
      <c r="BW95" s="21">
        <v>35.9</v>
      </c>
      <c r="BX95" s="21">
        <v>36.1</v>
      </c>
      <c r="BY95" s="21">
        <v>36</v>
      </c>
      <c r="BZ95" s="21">
        <v>36</v>
      </c>
      <c r="CA95" s="21">
        <v>36</v>
      </c>
      <c r="CB95" s="21"/>
      <c r="CC95" s="21"/>
      <c r="CD95" s="6"/>
      <c r="CE95" s="24" t="s">
        <v>895</v>
      </c>
      <c r="CF95" s="21"/>
      <c r="CG95" s="21"/>
      <c r="CH95" s="21"/>
      <c r="CI95" s="21"/>
      <c r="CJ95" s="21"/>
      <c r="CK95" s="21"/>
      <c r="CL95" s="24" t="s">
        <v>896</v>
      </c>
      <c r="CM95" s="21"/>
      <c r="CN95" s="21"/>
      <c r="CO95" s="21"/>
      <c r="CP95" s="21"/>
      <c r="CQ95" s="21"/>
      <c r="CR95" s="21"/>
      <c r="CS95" s="24">
        <v>2</v>
      </c>
      <c r="CT95" s="21"/>
      <c r="CU95" s="21"/>
      <c r="CV95" s="21"/>
      <c r="CW95" s="21"/>
      <c r="CX95" s="21"/>
      <c r="CY95" s="21"/>
      <c r="CZ95" s="24" t="s">
        <v>735</v>
      </c>
      <c r="DA95" s="21"/>
      <c r="DB95" s="21"/>
      <c r="DC95" s="21"/>
      <c r="DD95" s="21"/>
      <c r="DE95" s="21"/>
      <c r="DF95" s="21"/>
      <c r="DG95" s="24" t="s">
        <v>897</v>
      </c>
      <c r="DH95" s="21" t="s">
        <v>897</v>
      </c>
      <c r="DI95" s="21" t="s">
        <v>898</v>
      </c>
      <c r="DJ95" s="21" t="s">
        <v>897</v>
      </c>
      <c r="DK95" s="21"/>
      <c r="DL95" s="21"/>
      <c r="DM95" s="21"/>
      <c r="DN95" s="26">
        <v>8</v>
      </c>
      <c r="DO95" s="6"/>
      <c r="DP95" s="24">
        <v>87</v>
      </c>
      <c r="DQ95" s="21">
        <v>126.5</v>
      </c>
      <c r="DR95" s="21">
        <v>131.9</v>
      </c>
      <c r="DS95" s="21">
        <v>127</v>
      </c>
      <c r="DT95" s="21"/>
      <c r="DU95" s="21"/>
      <c r="DV95" s="21"/>
      <c r="DW95" s="24">
        <v>0.3</v>
      </c>
      <c r="DX95" s="21">
        <v>0.3</v>
      </c>
      <c r="DY95" s="21">
        <v>0.3</v>
      </c>
      <c r="DZ95" s="21">
        <v>0.3</v>
      </c>
      <c r="EA95" s="21"/>
      <c r="EB95" s="21"/>
      <c r="EC95" s="21"/>
      <c r="ED95" s="29">
        <f t="shared" ref="ED95:EG95" si="309">DP95/DW95</f>
        <v>290</v>
      </c>
      <c r="EE95" s="30">
        <f t="shared" si="309"/>
        <v>421.66666666666669</v>
      </c>
      <c r="EF95" s="30">
        <f t="shared" si="309"/>
        <v>439.66666666666669</v>
      </c>
      <c r="EG95" s="30">
        <f t="shared" si="309"/>
        <v>423.33333333333337</v>
      </c>
      <c r="EH95" s="30"/>
      <c r="EI95" s="30"/>
      <c r="EJ95" s="30"/>
      <c r="EK95" s="24">
        <v>0</v>
      </c>
      <c r="EL95" s="21">
        <v>0</v>
      </c>
      <c r="EM95" s="21">
        <v>0</v>
      </c>
      <c r="EN95" s="21">
        <v>0</v>
      </c>
      <c r="EO95" s="21"/>
      <c r="EP95" s="21"/>
      <c r="EQ95" s="21"/>
      <c r="ER95" s="24">
        <v>619</v>
      </c>
      <c r="ES95" s="21">
        <v>343</v>
      </c>
      <c r="ET95" s="21">
        <v>458</v>
      </c>
      <c r="EU95" s="21">
        <v>389</v>
      </c>
      <c r="EV95" s="21"/>
      <c r="EW95" s="21"/>
      <c r="EX95" s="21"/>
      <c r="EY95" s="24">
        <v>14.8</v>
      </c>
      <c r="EZ95" s="21">
        <v>11.4</v>
      </c>
      <c r="FA95" s="21">
        <v>12.7</v>
      </c>
      <c r="FB95" s="21">
        <v>15.5</v>
      </c>
      <c r="FC95" s="21"/>
      <c r="FD95" s="21"/>
      <c r="FE95" s="21"/>
      <c r="FF95" s="24">
        <v>15</v>
      </c>
      <c r="FG95" s="21">
        <v>15</v>
      </c>
      <c r="FH95" s="21">
        <v>15</v>
      </c>
      <c r="FI95" s="21">
        <v>15</v>
      </c>
      <c r="FJ95" s="21"/>
      <c r="FK95" s="21"/>
      <c r="FL95" s="21"/>
      <c r="FM95" s="24">
        <v>109</v>
      </c>
      <c r="FN95" s="21">
        <v>73</v>
      </c>
      <c r="FO95" s="21">
        <v>101</v>
      </c>
      <c r="FP95" s="21">
        <v>94</v>
      </c>
      <c r="FQ95" s="21"/>
      <c r="FR95" s="21"/>
      <c r="FS95" s="21"/>
      <c r="FT95" s="24">
        <v>0</v>
      </c>
      <c r="FU95" s="21">
        <v>0</v>
      </c>
      <c r="FV95" s="21">
        <v>0</v>
      </c>
      <c r="FW95" s="21">
        <v>0</v>
      </c>
      <c r="FX95" s="21"/>
      <c r="FY95" s="21"/>
      <c r="FZ95" s="21"/>
      <c r="GA95" s="24">
        <v>106</v>
      </c>
      <c r="GB95" s="21">
        <v>133</v>
      </c>
      <c r="GC95" s="21">
        <v>172</v>
      </c>
      <c r="GD95" s="21">
        <v>172</v>
      </c>
      <c r="GE95" s="21"/>
      <c r="GF95" s="21"/>
      <c r="GG95" s="21"/>
      <c r="GH95" s="24">
        <v>1250</v>
      </c>
      <c r="GI95" s="21">
        <v>750</v>
      </c>
      <c r="GJ95" s="21">
        <v>935</v>
      </c>
      <c r="GK95" s="21">
        <v>560</v>
      </c>
      <c r="GL95" s="21"/>
      <c r="GM95" s="21"/>
      <c r="GN95" s="21"/>
      <c r="GO95" s="6"/>
      <c r="GP95" s="24">
        <v>10</v>
      </c>
      <c r="GQ95" s="21">
        <v>45</v>
      </c>
      <c r="GR95" s="24">
        <v>7</v>
      </c>
      <c r="GS95" s="21">
        <v>18</v>
      </c>
      <c r="GT95" s="24">
        <v>8</v>
      </c>
      <c r="GU95" s="21">
        <v>18</v>
      </c>
      <c r="GV95" s="24">
        <v>8</v>
      </c>
      <c r="GW95" s="21">
        <v>18</v>
      </c>
      <c r="GX95" s="24"/>
      <c r="GY95" s="21"/>
      <c r="GZ95" s="24"/>
      <c r="HA95" s="21"/>
      <c r="HB95" s="24"/>
      <c r="HC95" s="21"/>
      <c r="HD95" s="6"/>
      <c r="HE95" s="21">
        <v>87</v>
      </c>
      <c r="HF95" s="21">
        <v>189</v>
      </c>
      <c r="HG95" s="21">
        <v>158</v>
      </c>
      <c r="HH95" s="21">
        <v>37</v>
      </c>
      <c r="HI95" s="21">
        <v>2</v>
      </c>
      <c r="HJ95" s="21">
        <v>87</v>
      </c>
      <c r="HK95" s="21">
        <v>0.3</v>
      </c>
      <c r="HL95" s="21">
        <v>0</v>
      </c>
      <c r="HM95" s="21">
        <v>47.61</v>
      </c>
      <c r="HN95" s="21">
        <v>21.62</v>
      </c>
      <c r="HO95" s="21">
        <v>4</v>
      </c>
      <c r="HP95" s="21">
        <v>133</v>
      </c>
      <c r="HQ95" s="21">
        <v>15.7</v>
      </c>
      <c r="HR95" s="21">
        <v>17.7</v>
      </c>
      <c r="HS95" s="21">
        <v>15</v>
      </c>
      <c r="HT95" s="6"/>
      <c r="HU95" s="99">
        <f t="shared" si="10"/>
        <v>3</v>
      </c>
    </row>
    <row r="96" spans="1:249" ht="15.75" customHeight="1" x14ac:dyDescent="0.3">
      <c r="A96" s="3">
        <v>83</v>
      </c>
      <c r="B96" s="21" t="s">
        <v>431</v>
      </c>
      <c r="C96" s="21">
        <v>1</v>
      </c>
      <c r="D96" s="22">
        <v>41331</v>
      </c>
      <c r="E96" s="22">
        <v>41331</v>
      </c>
      <c r="F96" s="21">
        <f t="shared" si="297"/>
        <v>0</v>
      </c>
      <c r="G96" s="21" t="s">
        <v>890</v>
      </c>
      <c r="H96" s="21" t="s">
        <v>869</v>
      </c>
      <c r="I96" s="23">
        <v>19212</v>
      </c>
      <c r="J96" s="21">
        <v>60</v>
      </c>
      <c r="K96" s="21">
        <v>162</v>
      </c>
      <c r="L96" s="21">
        <v>71</v>
      </c>
      <c r="M96" s="21" t="s">
        <v>899</v>
      </c>
      <c r="N96" s="21">
        <v>45</v>
      </c>
      <c r="O96" s="21">
        <v>34</v>
      </c>
      <c r="P96" s="21">
        <v>3</v>
      </c>
      <c r="Q96" s="21" t="s">
        <v>900</v>
      </c>
      <c r="R96" s="21">
        <v>1</v>
      </c>
      <c r="S96" s="21">
        <v>7</v>
      </c>
      <c r="T96" s="21" t="s">
        <v>548</v>
      </c>
      <c r="U96" s="21">
        <v>2</v>
      </c>
      <c r="V96" s="21">
        <v>0</v>
      </c>
      <c r="W96" s="21">
        <v>2</v>
      </c>
      <c r="X96" s="21">
        <v>0</v>
      </c>
      <c r="Y96" s="6"/>
      <c r="Z96" s="24" t="s">
        <v>884</v>
      </c>
      <c r="AA96" s="21" t="s">
        <v>901</v>
      </c>
      <c r="AB96" s="25"/>
      <c r="AC96" s="25"/>
      <c r="AD96" s="21" t="s">
        <v>249</v>
      </c>
      <c r="AE96" s="21"/>
      <c r="AF96" s="21" t="s">
        <v>246</v>
      </c>
      <c r="AG96" s="21" t="s">
        <v>328</v>
      </c>
      <c r="AH96" s="21" t="s">
        <v>249</v>
      </c>
      <c r="AI96" s="21" t="s">
        <v>249</v>
      </c>
      <c r="AJ96" s="21" t="s">
        <v>246</v>
      </c>
      <c r="AK96" s="21" t="s">
        <v>246</v>
      </c>
      <c r="AL96" s="21">
        <v>28.72</v>
      </c>
      <c r="AM96" s="6"/>
      <c r="AN96" s="26" t="s">
        <v>250</v>
      </c>
      <c r="AO96" s="26" t="s">
        <v>274</v>
      </c>
      <c r="AP96" s="26"/>
      <c r="AQ96" s="26" t="s">
        <v>1902</v>
      </c>
      <c r="AR96" s="26" t="s">
        <v>1913</v>
      </c>
      <c r="AS96" s="27">
        <v>28.72</v>
      </c>
      <c r="AT96" s="21">
        <v>26.25</v>
      </c>
      <c r="AU96" s="21">
        <v>23.71</v>
      </c>
      <c r="AV96" s="21">
        <v>15.6</v>
      </c>
      <c r="AW96" s="21">
        <v>10</v>
      </c>
      <c r="AX96" s="21"/>
      <c r="AY96" s="21"/>
      <c r="AZ96" s="21"/>
      <c r="BA96" s="21"/>
      <c r="BB96" s="28">
        <f t="shared" ref="BB96:BD96" si="310">((AT96/AS96)*100)-100</f>
        <v>-8.6002785515320284</v>
      </c>
      <c r="BC96" s="28">
        <f t="shared" si="310"/>
        <v>-9.6761904761904702</v>
      </c>
      <c r="BD96" s="28">
        <f t="shared" si="310"/>
        <v>-34.204976803036701</v>
      </c>
      <c r="BE96" s="28">
        <f t="shared" si="299"/>
        <v>-17.444289693593305</v>
      </c>
      <c r="BF96" s="28">
        <f t="shared" si="300"/>
        <v>-45.682451253481894</v>
      </c>
      <c r="BG96" s="28">
        <f t="shared" si="301"/>
        <v>-40.571428571428569</v>
      </c>
      <c r="BH96" s="3">
        <f t="shared" ref="BH96:BJ96" si="311">AT96-AS96</f>
        <v>-2.4699999999999989</v>
      </c>
      <c r="BI96" s="3">
        <f t="shared" si="311"/>
        <v>-2.5399999999999991</v>
      </c>
      <c r="BJ96" s="3">
        <f t="shared" si="311"/>
        <v>-8.1100000000000012</v>
      </c>
      <c r="BK96" s="3">
        <f t="shared" si="303"/>
        <v>-5.009999999999998</v>
      </c>
      <c r="BL96" s="3">
        <f t="shared" si="304"/>
        <v>-13.12</v>
      </c>
      <c r="BM96" s="3">
        <f t="shared" si="305"/>
        <v>-10.65</v>
      </c>
      <c r="BN96" s="24">
        <v>128</v>
      </c>
      <c r="BO96" s="21">
        <v>144.9</v>
      </c>
      <c r="BP96" s="21">
        <v>147.6</v>
      </c>
      <c r="BQ96" s="21"/>
      <c r="BR96" s="21"/>
      <c r="BS96" s="21"/>
      <c r="BT96" s="21"/>
      <c r="BU96" s="24">
        <v>37.4</v>
      </c>
      <c r="BV96" s="21">
        <v>36.4</v>
      </c>
      <c r="BW96" s="21">
        <v>36.1</v>
      </c>
      <c r="BX96" s="21">
        <v>36.4</v>
      </c>
      <c r="BY96" s="21">
        <v>36.6</v>
      </c>
      <c r="BZ96" s="21"/>
      <c r="CA96" s="21"/>
      <c r="CB96" s="21"/>
      <c r="CC96" s="21"/>
      <c r="CD96" s="6"/>
      <c r="CE96" s="24" t="s">
        <v>902</v>
      </c>
      <c r="CF96" s="21"/>
      <c r="CG96" s="21"/>
      <c r="CH96" s="21"/>
      <c r="CI96" s="21"/>
      <c r="CJ96" s="21"/>
      <c r="CK96" s="21"/>
      <c r="CL96" s="24" t="s">
        <v>903</v>
      </c>
      <c r="CM96" s="21"/>
      <c r="CN96" s="21"/>
      <c r="CO96" s="21"/>
      <c r="CP96" s="21"/>
      <c r="CQ96" s="21"/>
      <c r="CR96" s="21"/>
      <c r="CS96" s="24">
        <v>1</v>
      </c>
      <c r="CT96" s="21"/>
      <c r="CU96" s="21"/>
      <c r="CV96" s="21"/>
      <c r="CW96" s="21"/>
      <c r="CX96" s="21"/>
      <c r="CY96" s="21"/>
      <c r="CZ96" s="24" t="s">
        <v>735</v>
      </c>
      <c r="DA96" s="21"/>
      <c r="DB96" s="21"/>
      <c r="DC96" s="21"/>
      <c r="DD96" s="21"/>
      <c r="DE96" s="21"/>
      <c r="DF96" s="21"/>
      <c r="DG96" s="24" t="s">
        <v>904</v>
      </c>
      <c r="DH96" s="21" t="s">
        <v>905</v>
      </c>
      <c r="DI96" s="21" t="s">
        <v>906</v>
      </c>
      <c r="DJ96" s="21"/>
      <c r="DK96" s="21"/>
      <c r="DL96" s="21"/>
      <c r="DM96" s="21"/>
      <c r="DN96" s="26">
        <v>8</v>
      </c>
      <c r="DO96" s="6"/>
      <c r="DP96" s="24">
        <v>81.5</v>
      </c>
      <c r="DQ96" s="21">
        <v>120.5</v>
      </c>
      <c r="DR96" s="21">
        <v>105.5</v>
      </c>
      <c r="DS96" s="21"/>
      <c r="DT96" s="21"/>
      <c r="DU96" s="21"/>
      <c r="DV96" s="21"/>
      <c r="DW96" s="24">
        <v>0.35</v>
      </c>
      <c r="DX96" s="21">
        <v>0.21</v>
      </c>
      <c r="DY96" s="21">
        <v>0.21</v>
      </c>
      <c r="DZ96" s="21"/>
      <c r="EA96" s="21"/>
      <c r="EB96" s="21"/>
      <c r="EC96" s="21"/>
      <c r="ED96" s="29">
        <f t="shared" ref="ED96:EF96" si="312">DP96/DW96</f>
        <v>232.85714285714286</v>
      </c>
      <c r="EE96" s="30">
        <f t="shared" si="312"/>
        <v>573.80952380952385</v>
      </c>
      <c r="EF96" s="30">
        <f t="shared" si="312"/>
        <v>502.38095238095241</v>
      </c>
      <c r="EG96" s="30"/>
      <c r="EH96" s="30"/>
      <c r="EI96" s="30"/>
      <c r="EJ96" s="30"/>
      <c r="EK96" s="24">
        <v>0</v>
      </c>
      <c r="EL96" s="21">
        <v>0</v>
      </c>
      <c r="EM96" s="21">
        <v>0</v>
      </c>
      <c r="EN96" s="21"/>
      <c r="EO96" s="21"/>
      <c r="EP96" s="21"/>
      <c r="EQ96" s="21"/>
      <c r="ER96" s="24">
        <v>8</v>
      </c>
      <c r="ES96" s="21">
        <v>11</v>
      </c>
      <c r="ET96" s="21">
        <v>12</v>
      </c>
      <c r="EU96" s="21"/>
      <c r="EV96" s="21"/>
      <c r="EW96" s="21"/>
      <c r="EX96" s="21"/>
      <c r="EY96" s="24">
        <v>14.8</v>
      </c>
      <c r="EZ96" s="21">
        <v>19.3</v>
      </c>
      <c r="FA96" s="21">
        <v>19.3</v>
      </c>
      <c r="FB96" s="21"/>
      <c r="FC96" s="21"/>
      <c r="FD96" s="21"/>
      <c r="FE96" s="21"/>
      <c r="FF96" s="24">
        <v>15</v>
      </c>
      <c r="FG96" s="21">
        <v>15</v>
      </c>
      <c r="FH96" s="21">
        <v>15</v>
      </c>
      <c r="FI96" s="21"/>
      <c r="FJ96" s="21"/>
      <c r="FK96" s="21"/>
      <c r="FL96" s="21"/>
      <c r="FM96" s="24">
        <v>61</v>
      </c>
      <c r="FN96" s="21">
        <v>67</v>
      </c>
      <c r="FO96" s="21">
        <v>65</v>
      </c>
      <c r="FP96" s="21"/>
      <c r="FQ96" s="21"/>
      <c r="FR96" s="21"/>
      <c r="FS96" s="21"/>
      <c r="FT96" s="24" t="s">
        <v>345</v>
      </c>
      <c r="FU96" s="21" t="s">
        <v>311</v>
      </c>
      <c r="FV96" s="21" t="s">
        <v>430</v>
      </c>
      <c r="FW96" s="21"/>
      <c r="FX96" s="21"/>
      <c r="FY96" s="21"/>
      <c r="FZ96" s="21"/>
      <c r="GA96" s="24">
        <v>294</v>
      </c>
      <c r="GB96" s="21">
        <v>278</v>
      </c>
      <c r="GC96" s="21">
        <v>257</v>
      </c>
      <c r="GD96" s="21"/>
      <c r="GE96" s="21"/>
      <c r="GF96" s="21"/>
      <c r="GG96" s="21"/>
      <c r="GH96" s="24">
        <v>730</v>
      </c>
      <c r="GI96" s="21">
        <v>1820</v>
      </c>
      <c r="GJ96" s="21">
        <v>1700</v>
      </c>
      <c r="GK96" s="21"/>
      <c r="GL96" s="21"/>
      <c r="GM96" s="21"/>
      <c r="GN96" s="21"/>
      <c r="GO96" s="6"/>
      <c r="GP96" s="24">
        <v>17</v>
      </c>
      <c r="GQ96" s="21">
        <v>90</v>
      </c>
      <c r="GR96" s="24">
        <v>15</v>
      </c>
      <c r="GS96" s="21">
        <v>80</v>
      </c>
      <c r="GT96" s="24">
        <v>15</v>
      </c>
      <c r="GU96" s="21">
        <v>80</v>
      </c>
      <c r="GV96" s="24"/>
      <c r="GW96" s="21"/>
      <c r="GX96" s="24"/>
      <c r="GY96" s="21"/>
      <c r="GZ96" s="24"/>
      <c r="HA96" s="21"/>
      <c r="HB96" s="24"/>
      <c r="HC96" s="21"/>
      <c r="HD96" s="6"/>
      <c r="HE96" s="21">
        <v>60</v>
      </c>
      <c r="HF96" s="21">
        <v>101</v>
      </c>
      <c r="HG96" s="21">
        <v>82</v>
      </c>
      <c r="HH96" s="21">
        <v>36.6</v>
      </c>
      <c r="HI96" s="21">
        <v>2</v>
      </c>
      <c r="HJ96" s="21">
        <v>81.5</v>
      </c>
      <c r="HK96" s="21">
        <v>0.21</v>
      </c>
      <c r="HL96" s="21">
        <v>30</v>
      </c>
      <c r="HM96" s="21">
        <v>47.61</v>
      </c>
      <c r="HN96" s="21">
        <v>6.08</v>
      </c>
      <c r="HO96" s="21">
        <v>3.27</v>
      </c>
      <c r="HP96" s="21">
        <v>138</v>
      </c>
      <c r="HQ96" s="21">
        <v>16</v>
      </c>
      <c r="HR96" s="21">
        <v>14.8</v>
      </c>
      <c r="HS96" s="21">
        <v>15</v>
      </c>
      <c r="HT96" s="6"/>
      <c r="HU96" s="99">
        <f t="shared" si="10"/>
        <v>2</v>
      </c>
    </row>
    <row r="97" spans="1:249" ht="15.75" customHeight="1" x14ac:dyDescent="0.3">
      <c r="A97" s="3">
        <v>84</v>
      </c>
      <c r="B97" s="21" t="s">
        <v>635</v>
      </c>
      <c r="C97" s="21">
        <v>2</v>
      </c>
      <c r="D97" s="22">
        <v>41332</v>
      </c>
      <c r="E97" s="22">
        <v>41332</v>
      </c>
      <c r="F97" s="21">
        <f t="shared" si="297"/>
        <v>0</v>
      </c>
      <c r="G97" s="21"/>
      <c r="H97" s="21" t="s">
        <v>907</v>
      </c>
      <c r="I97" s="23">
        <v>14493</v>
      </c>
      <c r="J97" s="21">
        <v>74</v>
      </c>
      <c r="K97" s="21">
        <v>165</v>
      </c>
      <c r="L97" s="21">
        <v>80</v>
      </c>
      <c r="M97" s="21" t="s">
        <v>908</v>
      </c>
      <c r="N97" s="21">
        <v>72</v>
      </c>
      <c r="O97" s="21">
        <v>86.1</v>
      </c>
      <c r="P97" s="21">
        <v>8</v>
      </c>
      <c r="Q97" s="21" t="s">
        <v>548</v>
      </c>
      <c r="R97" s="21">
        <v>2</v>
      </c>
      <c r="S97" s="21">
        <v>8</v>
      </c>
      <c r="T97" s="21" t="s">
        <v>548</v>
      </c>
      <c r="U97" s="21">
        <v>2</v>
      </c>
      <c r="V97" s="21">
        <v>8</v>
      </c>
      <c r="W97" s="21">
        <v>0</v>
      </c>
      <c r="X97" s="21">
        <v>0</v>
      </c>
      <c r="Y97" s="6"/>
      <c r="Z97" s="24" t="s">
        <v>884</v>
      </c>
      <c r="AA97" s="21" t="s">
        <v>497</v>
      </c>
      <c r="AB97" s="25">
        <v>2</v>
      </c>
      <c r="AC97" s="25" t="s">
        <v>486</v>
      </c>
      <c r="AD97" s="21" t="s">
        <v>249</v>
      </c>
      <c r="AE97" s="21"/>
      <c r="AF97" s="21" t="s">
        <v>249</v>
      </c>
      <c r="AG97" s="21"/>
      <c r="AH97" s="21" t="s">
        <v>246</v>
      </c>
      <c r="AI97" s="21" t="s">
        <v>246</v>
      </c>
      <c r="AJ97" s="21" t="s">
        <v>249</v>
      </c>
      <c r="AK97" s="21" t="s">
        <v>249</v>
      </c>
      <c r="AL97" s="21">
        <v>0.06</v>
      </c>
      <c r="AM97" s="6"/>
      <c r="AN97" s="26" t="s">
        <v>350</v>
      </c>
      <c r="AO97" s="26"/>
      <c r="AP97" s="26"/>
      <c r="AQ97" s="26" t="s">
        <v>1902</v>
      </c>
      <c r="AR97" s="3"/>
      <c r="AS97" s="27">
        <v>0.06</v>
      </c>
      <c r="AT97" s="21">
        <v>0.1</v>
      </c>
      <c r="AU97" s="21">
        <v>0.11</v>
      </c>
      <c r="AV97" s="21">
        <v>0.1</v>
      </c>
      <c r="AW97" s="21"/>
      <c r="AX97" s="21"/>
      <c r="AY97" s="21"/>
      <c r="AZ97" s="21"/>
      <c r="BA97" s="21"/>
      <c r="BB97" s="28">
        <f t="shared" ref="BB97:BD97" si="313">((AT97/AS97)*100)-100</f>
        <v>66.666666666666686</v>
      </c>
      <c r="BC97" s="28">
        <f t="shared" si="313"/>
        <v>9.9999999999999858</v>
      </c>
      <c r="BD97" s="28">
        <f t="shared" si="313"/>
        <v>-9.0909090909090793</v>
      </c>
      <c r="BE97" s="28">
        <f t="shared" si="299"/>
        <v>83.333333333333343</v>
      </c>
      <c r="BF97" s="28">
        <f t="shared" si="300"/>
        <v>66.666666666666686</v>
      </c>
      <c r="BG97" s="28">
        <f t="shared" si="301"/>
        <v>0</v>
      </c>
      <c r="BH97" s="3">
        <f t="shared" ref="BH97:BJ97" si="314">AT97-AS97</f>
        <v>4.0000000000000008E-2</v>
      </c>
      <c r="BI97" s="3">
        <f t="shared" si="314"/>
        <v>9.999999999999995E-3</v>
      </c>
      <c r="BJ97" s="3">
        <f t="shared" si="314"/>
        <v>-9.999999999999995E-3</v>
      </c>
      <c r="BK97" s="3">
        <f t="shared" si="303"/>
        <v>0.05</v>
      </c>
      <c r="BL97" s="3">
        <f t="shared" si="304"/>
        <v>4.0000000000000008E-2</v>
      </c>
      <c r="BM97" s="3">
        <f t="shared" si="305"/>
        <v>0</v>
      </c>
      <c r="BN97" s="24">
        <v>2</v>
      </c>
      <c r="BO97" s="21">
        <v>142.1</v>
      </c>
      <c r="BP97" s="21"/>
      <c r="BQ97" s="21"/>
      <c r="BR97" s="21"/>
      <c r="BS97" s="21"/>
      <c r="BT97" s="21"/>
      <c r="BU97" s="24">
        <v>36.5</v>
      </c>
      <c r="BV97" s="21">
        <v>36.5</v>
      </c>
      <c r="BW97" s="21">
        <v>36</v>
      </c>
      <c r="BX97" s="21">
        <v>36</v>
      </c>
      <c r="BY97" s="21"/>
      <c r="BZ97" s="21"/>
      <c r="CA97" s="21"/>
      <c r="CB97" s="21"/>
      <c r="CC97" s="21"/>
      <c r="CD97" s="6"/>
      <c r="CE97" s="24" t="s">
        <v>909</v>
      </c>
      <c r="CF97" s="21"/>
      <c r="CG97" s="21"/>
      <c r="CH97" s="21"/>
      <c r="CI97" s="21"/>
      <c r="CJ97" s="21"/>
      <c r="CK97" s="21"/>
      <c r="CL97" s="24" t="s">
        <v>607</v>
      </c>
      <c r="CM97" s="21"/>
      <c r="CN97" s="21"/>
      <c r="CO97" s="21"/>
      <c r="CP97" s="21"/>
      <c r="CQ97" s="21"/>
      <c r="CR97" s="21"/>
      <c r="CS97" s="24">
        <v>1</v>
      </c>
      <c r="CT97" s="21"/>
      <c r="CU97" s="21"/>
      <c r="CV97" s="21"/>
      <c r="CW97" s="21"/>
      <c r="CX97" s="21"/>
      <c r="CY97" s="21"/>
      <c r="CZ97" s="24" t="s">
        <v>607</v>
      </c>
      <c r="DA97" s="21"/>
      <c r="DB97" s="21"/>
      <c r="DC97" s="21"/>
      <c r="DD97" s="21"/>
      <c r="DE97" s="21"/>
      <c r="DF97" s="21"/>
      <c r="DG97" s="24" t="s">
        <v>910</v>
      </c>
      <c r="DH97" s="21" t="s">
        <v>631</v>
      </c>
      <c r="DI97" s="21"/>
      <c r="DJ97" s="21"/>
      <c r="DK97" s="21"/>
      <c r="DL97" s="21"/>
      <c r="DM97" s="21"/>
      <c r="DN97" s="26" t="s">
        <v>607</v>
      </c>
      <c r="DO97" s="6"/>
      <c r="DP97" s="24">
        <v>162.5</v>
      </c>
      <c r="DQ97" s="21">
        <v>128.6</v>
      </c>
      <c r="DR97" s="21"/>
      <c r="DS97" s="21"/>
      <c r="DT97" s="21"/>
      <c r="DU97" s="21"/>
      <c r="DV97" s="21"/>
      <c r="DW97" s="24">
        <v>0.5</v>
      </c>
      <c r="DX97" s="21">
        <v>0.45</v>
      </c>
      <c r="DY97" s="21"/>
      <c r="DZ97" s="21"/>
      <c r="EA97" s="21"/>
      <c r="EB97" s="21"/>
      <c r="EC97" s="21"/>
      <c r="ED97" s="29">
        <f t="shared" ref="ED97:EE97" si="315">DP97/DW97</f>
        <v>325</v>
      </c>
      <c r="EE97" s="30">
        <f t="shared" si="315"/>
        <v>285.77777777777777</v>
      </c>
      <c r="EF97" s="30"/>
      <c r="EG97" s="30"/>
      <c r="EH97" s="30"/>
      <c r="EI97" s="30"/>
      <c r="EJ97" s="30"/>
      <c r="EK97" s="24">
        <v>1</v>
      </c>
      <c r="EL97" s="21">
        <v>1</v>
      </c>
      <c r="EM97" s="21"/>
      <c r="EN97" s="21"/>
      <c r="EO97" s="21"/>
      <c r="EP97" s="21"/>
      <c r="EQ97" s="21"/>
      <c r="ER97" s="24">
        <v>134</v>
      </c>
      <c r="ES97" s="21">
        <v>129</v>
      </c>
      <c r="ET97" s="21"/>
      <c r="EU97" s="21"/>
      <c r="EV97" s="21"/>
      <c r="EW97" s="21"/>
      <c r="EX97" s="21"/>
      <c r="EY97" s="24">
        <v>11.9</v>
      </c>
      <c r="EZ97" s="21">
        <v>13</v>
      </c>
      <c r="FA97" s="21"/>
      <c r="FB97" s="21"/>
      <c r="FC97" s="21"/>
      <c r="FD97" s="21"/>
      <c r="FE97" s="21"/>
      <c r="FF97" s="24">
        <v>10</v>
      </c>
      <c r="FG97" s="21">
        <v>11</v>
      </c>
      <c r="FH97" s="21"/>
      <c r="FI97" s="21"/>
      <c r="FJ97" s="21"/>
      <c r="FK97" s="21"/>
      <c r="FL97" s="21"/>
      <c r="FM97" s="24">
        <v>65</v>
      </c>
      <c r="FN97" s="21">
        <v>73</v>
      </c>
      <c r="FO97" s="21"/>
      <c r="FP97" s="21"/>
      <c r="FQ97" s="21"/>
      <c r="FR97" s="21"/>
      <c r="FS97" s="21"/>
      <c r="FT97" s="24">
        <v>0</v>
      </c>
      <c r="FU97" s="21">
        <v>0</v>
      </c>
      <c r="FV97" s="21"/>
      <c r="FW97" s="21"/>
      <c r="FX97" s="21"/>
      <c r="FY97" s="21"/>
      <c r="FZ97" s="21"/>
      <c r="GA97" s="24">
        <v>26</v>
      </c>
      <c r="GB97" s="21">
        <v>30</v>
      </c>
      <c r="GC97" s="21"/>
      <c r="GD97" s="21"/>
      <c r="GE97" s="21"/>
      <c r="GF97" s="21"/>
      <c r="GG97" s="21"/>
      <c r="GH97" s="24">
        <v>700</v>
      </c>
      <c r="GI97" s="21">
        <v>820</v>
      </c>
      <c r="GJ97" s="21"/>
      <c r="GK97" s="21"/>
      <c r="GL97" s="21"/>
      <c r="GM97" s="21"/>
      <c r="GN97" s="21"/>
      <c r="GO97" s="6"/>
      <c r="GP97" s="24">
        <v>12</v>
      </c>
      <c r="GQ97" s="21">
        <v>45</v>
      </c>
      <c r="GR97" s="24">
        <v>13</v>
      </c>
      <c r="GS97" s="21">
        <v>55</v>
      </c>
      <c r="GT97" s="24"/>
      <c r="GU97" s="21"/>
      <c r="GV97" s="24"/>
      <c r="GW97" s="21"/>
      <c r="GX97" s="24"/>
      <c r="GY97" s="21"/>
      <c r="GZ97" s="24"/>
      <c r="HA97" s="21"/>
      <c r="HB97" s="24"/>
      <c r="HC97" s="21"/>
      <c r="HD97" s="6"/>
      <c r="HE97" s="21">
        <v>74</v>
      </c>
      <c r="HF97" s="21">
        <v>41</v>
      </c>
      <c r="HG97" s="21">
        <v>54</v>
      </c>
      <c r="HH97" s="21">
        <v>36.4</v>
      </c>
      <c r="HI97" s="21">
        <v>1</v>
      </c>
      <c r="HJ97" s="21">
        <v>88.3</v>
      </c>
      <c r="HK97" s="21">
        <v>0.5</v>
      </c>
      <c r="HL97" s="21">
        <v>10</v>
      </c>
      <c r="HM97" s="21">
        <v>10.36</v>
      </c>
      <c r="HN97" s="21">
        <v>10.07</v>
      </c>
      <c r="HO97" s="21">
        <v>3.99</v>
      </c>
      <c r="HP97" s="21">
        <v>127</v>
      </c>
      <c r="HQ97" s="21">
        <v>25.5</v>
      </c>
      <c r="HR97" s="21">
        <v>11.9</v>
      </c>
      <c r="HS97" s="21">
        <v>10</v>
      </c>
      <c r="HT97" s="6"/>
      <c r="HU97" s="99">
        <f t="shared" si="10"/>
        <v>-1</v>
      </c>
    </row>
    <row r="98" spans="1:249" ht="15.75" customHeight="1" x14ac:dyDescent="0.3">
      <c r="A98" s="3">
        <v>85</v>
      </c>
      <c r="B98" s="21" t="s">
        <v>626</v>
      </c>
      <c r="C98" s="21">
        <v>1</v>
      </c>
      <c r="D98" s="22">
        <v>41322</v>
      </c>
      <c r="E98" s="22">
        <v>41325</v>
      </c>
      <c r="F98" s="21">
        <f t="shared" si="297"/>
        <v>3</v>
      </c>
      <c r="G98" s="21"/>
      <c r="H98" s="21" t="s">
        <v>432</v>
      </c>
      <c r="I98" s="23">
        <v>11015</v>
      </c>
      <c r="J98" s="21">
        <v>83</v>
      </c>
      <c r="K98" s="21">
        <v>175</v>
      </c>
      <c r="L98" s="21">
        <v>75</v>
      </c>
      <c r="M98" s="21" t="s">
        <v>911</v>
      </c>
      <c r="N98" s="21">
        <v>74</v>
      </c>
      <c r="O98" s="21">
        <v>88</v>
      </c>
      <c r="P98" s="21">
        <v>9</v>
      </c>
      <c r="Q98" s="21" t="s">
        <v>912</v>
      </c>
      <c r="R98" s="21">
        <v>1</v>
      </c>
      <c r="S98" s="21">
        <v>9</v>
      </c>
      <c r="T98" s="21" t="s">
        <v>912</v>
      </c>
      <c r="U98" s="21">
        <v>1</v>
      </c>
      <c r="V98" s="21">
        <v>4</v>
      </c>
      <c r="W98" s="21">
        <v>5</v>
      </c>
      <c r="X98" s="21">
        <v>0</v>
      </c>
      <c r="Y98" s="6"/>
      <c r="Z98" s="24" t="s">
        <v>884</v>
      </c>
      <c r="AA98" s="21" t="s">
        <v>549</v>
      </c>
      <c r="AB98" s="25"/>
      <c r="AC98" s="25"/>
      <c r="AD98" s="21" t="s">
        <v>249</v>
      </c>
      <c r="AE98" s="21"/>
      <c r="AF98" s="21" t="s">
        <v>246</v>
      </c>
      <c r="AG98" s="21" t="s">
        <v>248</v>
      </c>
      <c r="AH98" s="21" t="s">
        <v>246</v>
      </c>
      <c r="AI98" s="21" t="s">
        <v>246</v>
      </c>
      <c r="AJ98" s="21" t="s">
        <v>246</v>
      </c>
      <c r="AK98" s="21" t="s">
        <v>249</v>
      </c>
      <c r="AL98" s="21">
        <v>0.6</v>
      </c>
      <c r="AM98" s="6"/>
      <c r="AN98" s="26" t="s">
        <v>250</v>
      </c>
      <c r="AO98" s="26" t="s">
        <v>274</v>
      </c>
      <c r="AP98" s="26"/>
      <c r="AQ98" s="26" t="s">
        <v>1902</v>
      </c>
      <c r="AR98" s="26" t="s">
        <v>1905</v>
      </c>
      <c r="AS98" s="27">
        <v>0.6</v>
      </c>
      <c r="AT98" s="21">
        <v>1.05</v>
      </c>
      <c r="AU98" s="21">
        <v>1.89</v>
      </c>
      <c r="AV98" s="21">
        <v>0.96</v>
      </c>
      <c r="AW98" s="21">
        <v>0.9</v>
      </c>
      <c r="AX98" s="21">
        <v>0.73</v>
      </c>
      <c r="AY98" s="21">
        <v>0.5</v>
      </c>
      <c r="AZ98" s="21">
        <v>0.37</v>
      </c>
      <c r="BA98" s="21">
        <v>0.37</v>
      </c>
      <c r="BB98" s="28">
        <f t="shared" ref="BB98:BD98" si="316">((AT98/AS98)*100)-100</f>
        <v>75.000000000000028</v>
      </c>
      <c r="BC98" s="28">
        <f t="shared" si="316"/>
        <v>79.999999999999972</v>
      </c>
      <c r="BD98" s="28">
        <f t="shared" si="316"/>
        <v>-49.206349206349209</v>
      </c>
      <c r="BE98" s="28">
        <f t="shared" si="299"/>
        <v>215</v>
      </c>
      <c r="BF98" s="28">
        <f t="shared" si="300"/>
        <v>60</v>
      </c>
      <c r="BG98" s="28">
        <f t="shared" si="301"/>
        <v>-8.5714285714285694</v>
      </c>
      <c r="BH98" s="3">
        <f t="shared" ref="BH98:BJ98" si="317">AT98-AS98</f>
        <v>0.45000000000000007</v>
      </c>
      <c r="BI98" s="3">
        <f t="shared" si="317"/>
        <v>0.83999999999999986</v>
      </c>
      <c r="BJ98" s="3">
        <f t="shared" si="317"/>
        <v>-0.92999999999999994</v>
      </c>
      <c r="BK98" s="3">
        <f t="shared" si="303"/>
        <v>1.29</v>
      </c>
      <c r="BL98" s="3">
        <f t="shared" si="304"/>
        <v>0.36</v>
      </c>
      <c r="BM98" s="3">
        <f t="shared" si="305"/>
        <v>-9.000000000000008E-2</v>
      </c>
      <c r="BN98" s="24"/>
      <c r="BO98" s="21"/>
      <c r="BP98" s="21"/>
      <c r="BQ98" s="21">
        <v>190</v>
      </c>
      <c r="BR98" s="21"/>
      <c r="BS98" s="21"/>
      <c r="BT98" s="21"/>
      <c r="BU98" s="24">
        <v>37.1</v>
      </c>
      <c r="BV98" s="21">
        <v>36.6</v>
      </c>
      <c r="BW98" s="21">
        <v>36.6</v>
      </c>
      <c r="BX98" s="21">
        <v>36.5</v>
      </c>
      <c r="BY98" s="21">
        <v>36</v>
      </c>
      <c r="BZ98" s="21">
        <v>36.4</v>
      </c>
      <c r="CA98" s="21">
        <v>36</v>
      </c>
      <c r="CB98" s="21">
        <v>37.1</v>
      </c>
      <c r="CC98" s="21">
        <v>37</v>
      </c>
      <c r="CD98" s="6"/>
      <c r="CE98" s="24" t="s">
        <v>913</v>
      </c>
      <c r="CF98" s="21"/>
      <c r="CG98" s="21"/>
      <c r="CH98" s="21"/>
      <c r="CI98" s="21"/>
      <c r="CJ98" s="21" t="s">
        <v>914</v>
      </c>
      <c r="CK98" s="21"/>
      <c r="CL98" s="24" t="s">
        <v>915</v>
      </c>
      <c r="CM98" s="21"/>
      <c r="CN98" s="21"/>
      <c r="CO98" s="21"/>
      <c r="CP98" s="21"/>
      <c r="CQ98" s="21" t="s">
        <v>916</v>
      </c>
      <c r="CR98" s="21"/>
      <c r="CS98" s="24">
        <v>2</v>
      </c>
      <c r="CT98" s="21"/>
      <c r="CU98" s="21"/>
      <c r="CV98" s="21"/>
      <c r="CW98" s="21"/>
      <c r="CX98" s="21">
        <v>1</v>
      </c>
      <c r="CY98" s="21"/>
      <c r="CZ98" s="24" t="s">
        <v>735</v>
      </c>
      <c r="DA98" s="21"/>
      <c r="DB98" s="21"/>
      <c r="DC98" s="21"/>
      <c r="DD98" s="21"/>
      <c r="DE98" s="21" t="s">
        <v>303</v>
      </c>
      <c r="DF98" s="21"/>
      <c r="DG98" s="24" t="s">
        <v>917</v>
      </c>
      <c r="DH98" s="21" t="s">
        <v>917</v>
      </c>
      <c r="DI98" s="21" t="s">
        <v>918</v>
      </c>
      <c r="DJ98" s="21" t="s">
        <v>917</v>
      </c>
      <c r="DK98" s="21" t="s">
        <v>855</v>
      </c>
      <c r="DL98" s="21" t="s">
        <v>465</v>
      </c>
      <c r="DM98" s="21" t="s">
        <v>465</v>
      </c>
      <c r="DN98" s="26">
        <v>8</v>
      </c>
      <c r="DO98" s="6"/>
      <c r="DP98" s="24">
        <v>102.9</v>
      </c>
      <c r="DQ98" s="21">
        <v>81.8</v>
      </c>
      <c r="DR98" s="21">
        <v>134.4</v>
      </c>
      <c r="DS98" s="21">
        <v>111</v>
      </c>
      <c r="DT98" s="21">
        <v>86.2</v>
      </c>
      <c r="DU98" s="21">
        <v>100</v>
      </c>
      <c r="DV98" s="21">
        <v>95</v>
      </c>
      <c r="DW98" s="24">
        <v>0.6</v>
      </c>
      <c r="DX98" s="21">
        <v>0.6</v>
      </c>
      <c r="DY98" s="21">
        <v>0.7</v>
      </c>
      <c r="DZ98" s="21">
        <v>0.4</v>
      </c>
      <c r="EA98" s="21">
        <v>0.5</v>
      </c>
      <c r="EB98" s="21">
        <v>0.4</v>
      </c>
      <c r="EC98" s="21">
        <v>0.4</v>
      </c>
      <c r="ED98" s="29">
        <f t="shared" ref="ED98:EJ98" si="318">DP98/DW98</f>
        <v>171.50000000000003</v>
      </c>
      <c r="EE98" s="30">
        <f t="shared" si="318"/>
        <v>136.33333333333334</v>
      </c>
      <c r="EF98" s="30">
        <f t="shared" si="318"/>
        <v>192.00000000000003</v>
      </c>
      <c r="EG98" s="30">
        <f t="shared" si="318"/>
        <v>277.5</v>
      </c>
      <c r="EH98" s="30">
        <f t="shared" si="318"/>
        <v>172.4</v>
      </c>
      <c r="EI98" s="30">
        <f t="shared" si="318"/>
        <v>250</v>
      </c>
      <c r="EJ98" s="30">
        <f t="shared" si="318"/>
        <v>237.5</v>
      </c>
      <c r="EK98" s="24">
        <v>1</v>
      </c>
      <c r="EL98" s="21">
        <v>1</v>
      </c>
      <c r="EM98" s="21">
        <v>1</v>
      </c>
      <c r="EN98" s="21">
        <v>1</v>
      </c>
      <c r="EO98" s="21">
        <v>1</v>
      </c>
      <c r="EP98" s="21">
        <v>0</v>
      </c>
      <c r="EQ98" s="21">
        <v>0</v>
      </c>
      <c r="ER98" s="24">
        <v>122</v>
      </c>
      <c r="ES98" s="21">
        <v>141</v>
      </c>
      <c r="ET98" s="21">
        <v>127</v>
      </c>
      <c r="EU98" s="21">
        <v>185</v>
      </c>
      <c r="EV98" s="21">
        <v>196</v>
      </c>
      <c r="EW98" s="21">
        <v>188</v>
      </c>
      <c r="EX98" s="21">
        <v>188</v>
      </c>
      <c r="EY98" s="24">
        <v>4.8</v>
      </c>
      <c r="EZ98" s="21">
        <v>4.8</v>
      </c>
      <c r="FA98" s="21">
        <v>4.8</v>
      </c>
      <c r="FB98" s="21">
        <v>4.8</v>
      </c>
      <c r="FC98" s="21">
        <v>4.8</v>
      </c>
      <c r="FD98" s="21">
        <v>4.8</v>
      </c>
      <c r="FE98" s="21">
        <v>4.8</v>
      </c>
      <c r="FF98" s="24">
        <v>3</v>
      </c>
      <c r="FG98" s="21">
        <v>3</v>
      </c>
      <c r="FH98" s="21">
        <v>3</v>
      </c>
      <c r="FI98" s="21">
        <v>4</v>
      </c>
      <c r="FJ98" s="21">
        <v>5</v>
      </c>
      <c r="FK98" s="21">
        <v>7</v>
      </c>
      <c r="FL98" s="21">
        <v>8</v>
      </c>
      <c r="FM98" s="24">
        <v>66</v>
      </c>
      <c r="FN98" s="21">
        <v>70</v>
      </c>
      <c r="FO98" s="21">
        <v>57</v>
      </c>
      <c r="FP98" s="21">
        <v>91</v>
      </c>
      <c r="FQ98" s="21">
        <v>77</v>
      </c>
      <c r="FR98" s="21">
        <v>79</v>
      </c>
      <c r="FS98" s="21">
        <v>90</v>
      </c>
      <c r="FT98" s="24" t="s">
        <v>310</v>
      </c>
      <c r="FU98" s="21" t="s">
        <v>392</v>
      </c>
      <c r="FV98" s="21" t="s">
        <v>311</v>
      </c>
      <c r="FW98" s="21" t="s">
        <v>334</v>
      </c>
      <c r="FX98" s="21">
        <v>0</v>
      </c>
      <c r="FY98" s="21">
        <v>0</v>
      </c>
      <c r="FZ98" s="21">
        <v>0</v>
      </c>
      <c r="GA98" s="24">
        <v>84</v>
      </c>
      <c r="GB98" s="21">
        <v>80</v>
      </c>
      <c r="GC98" s="21">
        <v>91</v>
      </c>
      <c r="GD98" s="21">
        <v>78</v>
      </c>
      <c r="GE98" s="21">
        <v>64</v>
      </c>
      <c r="GF98" s="21">
        <v>65</v>
      </c>
      <c r="GG98" s="21">
        <v>65</v>
      </c>
      <c r="GH98" s="24">
        <v>1390</v>
      </c>
      <c r="GI98" s="21">
        <v>2295</v>
      </c>
      <c r="GJ98" s="21">
        <v>1125</v>
      </c>
      <c r="GK98" s="21">
        <v>1525</v>
      </c>
      <c r="GL98" s="21">
        <v>1900</v>
      </c>
      <c r="GM98" s="21">
        <v>3670</v>
      </c>
      <c r="GN98" s="21">
        <v>1110</v>
      </c>
      <c r="GO98" s="6"/>
      <c r="GP98" s="24">
        <v>17</v>
      </c>
      <c r="GQ98" s="21">
        <v>90</v>
      </c>
      <c r="GR98" s="24">
        <v>17</v>
      </c>
      <c r="GS98" s="21">
        <v>90</v>
      </c>
      <c r="GT98" s="24">
        <v>17</v>
      </c>
      <c r="GU98" s="21">
        <v>90</v>
      </c>
      <c r="GV98" s="24">
        <v>15</v>
      </c>
      <c r="GW98" s="21">
        <v>80</v>
      </c>
      <c r="GX98" s="24">
        <v>13</v>
      </c>
      <c r="GY98" s="21">
        <v>55</v>
      </c>
      <c r="GZ98" s="24">
        <v>11</v>
      </c>
      <c r="HA98" s="21">
        <v>45</v>
      </c>
      <c r="HB98" s="24">
        <v>11</v>
      </c>
      <c r="HC98" s="21">
        <v>45</v>
      </c>
      <c r="HD98" s="6"/>
      <c r="HE98" s="21">
        <v>83</v>
      </c>
      <c r="HF98" s="21">
        <v>114</v>
      </c>
      <c r="HG98" s="21">
        <v>174</v>
      </c>
      <c r="HH98" s="21">
        <v>35.1</v>
      </c>
      <c r="HI98" s="21">
        <v>1</v>
      </c>
      <c r="HJ98" s="21">
        <v>60.3</v>
      </c>
      <c r="HK98" s="21">
        <v>0.5</v>
      </c>
      <c r="HL98" s="21">
        <v>0</v>
      </c>
      <c r="HM98" s="21">
        <v>10.64</v>
      </c>
      <c r="HN98" s="21">
        <v>13.64</v>
      </c>
      <c r="HO98" s="21">
        <v>3.13</v>
      </c>
      <c r="HP98" s="21">
        <v>138</v>
      </c>
      <c r="HQ98" s="21">
        <v>23.3</v>
      </c>
      <c r="HR98" s="21">
        <v>5.2</v>
      </c>
      <c r="HS98" s="21">
        <v>3</v>
      </c>
      <c r="HT98" s="6"/>
      <c r="HU98" s="99">
        <f t="shared" si="10"/>
        <v>0</v>
      </c>
    </row>
    <row r="99" spans="1:249" ht="15.75" customHeight="1" x14ac:dyDescent="0.3">
      <c r="A99" s="3">
        <v>86</v>
      </c>
      <c r="B99" s="21" t="s">
        <v>431</v>
      </c>
      <c r="C99" s="21">
        <v>2</v>
      </c>
      <c r="D99" s="22">
        <v>41326</v>
      </c>
      <c r="E99" s="22">
        <v>41326</v>
      </c>
      <c r="F99" s="21">
        <f t="shared" si="297"/>
        <v>0</v>
      </c>
      <c r="G99" s="21"/>
      <c r="H99" s="21" t="s">
        <v>432</v>
      </c>
      <c r="I99" s="23">
        <v>15255</v>
      </c>
      <c r="J99" s="21">
        <v>71</v>
      </c>
      <c r="K99" s="21">
        <v>174</v>
      </c>
      <c r="L99" s="21">
        <v>78</v>
      </c>
      <c r="M99" s="21" t="s">
        <v>919</v>
      </c>
      <c r="N99" s="21">
        <v>50</v>
      </c>
      <c r="O99" s="21">
        <v>46.1</v>
      </c>
      <c r="P99" s="21">
        <v>8</v>
      </c>
      <c r="Q99" s="21" t="s">
        <v>920</v>
      </c>
      <c r="R99" s="21">
        <v>1</v>
      </c>
      <c r="S99" s="21">
        <v>16</v>
      </c>
      <c r="T99" s="21" t="s">
        <v>272</v>
      </c>
      <c r="U99" s="21">
        <v>1</v>
      </c>
      <c r="V99" s="21">
        <v>0</v>
      </c>
      <c r="W99" s="21">
        <v>0</v>
      </c>
      <c r="X99" s="21">
        <v>7</v>
      </c>
      <c r="Y99" s="6"/>
      <c r="Z99" s="24" t="s">
        <v>513</v>
      </c>
      <c r="AA99" s="21" t="s">
        <v>819</v>
      </c>
      <c r="AB99" s="25">
        <v>1</v>
      </c>
      <c r="AC99" s="25"/>
      <c r="AD99" s="21" t="s">
        <v>249</v>
      </c>
      <c r="AE99" s="21"/>
      <c r="AF99" s="21" t="s">
        <v>249</v>
      </c>
      <c r="AG99" s="21"/>
      <c r="AH99" s="21" t="s">
        <v>249</v>
      </c>
      <c r="AI99" s="21" t="s">
        <v>246</v>
      </c>
      <c r="AJ99" s="21" t="s">
        <v>249</v>
      </c>
      <c r="AK99" s="21" t="s">
        <v>246</v>
      </c>
      <c r="AL99" s="21">
        <v>52.6</v>
      </c>
      <c r="AM99" s="6"/>
      <c r="AN99" s="26" t="s">
        <v>250</v>
      </c>
      <c r="AO99" s="26" t="s">
        <v>274</v>
      </c>
      <c r="AP99" s="26"/>
      <c r="AQ99" s="26" t="s">
        <v>1902</v>
      </c>
      <c r="AR99" s="26" t="s">
        <v>1903</v>
      </c>
      <c r="AS99" s="27">
        <v>52.6</v>
      </c>
      <c r="AT99" s="21">
        <v>55.17</v>
      </c>
      <c r="AU99" s="21">
        <v>59.1</v>
      </c>
      <c r="AV99" s="21">
        <v>52.01</v>
      </c>
      <c r="AW99" s="21">
        <v>28.5</v>
      </c>
      <c r="AX99" s="21">
        <v>18.04</v>
      </c>
      <c r="AY99" s="21">
        <v>10</v>
      </c>
      <c r="AZ99" s="21">
        <v>5.53</v>
      </c>
      <c r="BA99" s="21">
        <v>3.09</v>
      </c>
      <c r="BB99" s="28">
        <f t="shared" ref="BB99:BD99" si="319">((AT99/AS99)*100)-100</f>
        <v>4.8859315589353542</v>
      </c>
      <c r="BC99" s="28">
        <f t="shared" si="319"/>
        <v>7.1234366503534403</v>
      </c>
      <c r="BD99" s="28">
        <f t="shared" si="319"/>
        <v>-11.996615905245349</v>
      </c>
      <c r="BE99" s="28">
        <f t="shared" si="299"/>
        <v>12.357414448669203</v>
      </c>
      <c r="BF99" s="28">
        <f t="shared" si="300"/>
        <v>-1.121673003802286</v>
      </c>
      <c r="BG99" s="28">
        <f t="shared" si="301"/>
        <v>-5.7277505890882736</v>
      </c>
      <c r="BH99" s="3">
        <f t="shared" ref="BH99:BJ99" si="320">AT99-AS99</f>
        <v>2.5700000000000003</v>
      </c>
      <c r="BI99" s="3">
        <f t="shared" si="320"/>
        <v>3.9299999999999997</v>
      </c>
      <c r="BJ99" s="3">
        <f t="shared" si="320"/>
        <v>-7.0900000000000034</v>
      </c>
      <c r="BK99" s="3">
        <f t="shared" si="303"/>
        <v>6.5</v>
      </c>
      <c r="BL99" s="3">
        <f t="shared" si="304"/>
        <v>-0.59000000000000341</v>
      </c>
      <c r="BM99" s="3">
        <f t="shared" si="305"/>
        <v>-3.1600000000000037</v>
      </c>
      <c r="BN99" s="24">
        <v>276</v>
      </c>
      <c r="BO99" s="21">
        <v>268.2</v>
      </c>
      <c r="BP99" s="21">
        <v>213</v>
      </c>
      <c r="BQ99" s="21">
        <v>154.6</v>
      </c>
      <c r="BR99" s="21">
        <v>126</v>
      </c>
      <c r="BS99" s="21"/>
      <c r="BT99" s="21">
        <v>81</v>
      </c>
      <c r="BU99" s="24">
        <v>37</v>
      </c>
      <c r="BV99" s="21">
        <v>36</v>
      </c>
      <c r="BW99" s="21">
        <v>37.4</v>
      </c>
      <c r="BX99" s="21">
        <v>36.9</v>
      </c>
      <c r="BY99" s="21">
        <v>36</v>
      </c>
      <c r="BZ99" s="21">
        <v>35</v>
      </c>
      <c r="CA99" s="21">
        <v>36</v>
      </c>
      <c r="CB99" s="21">
        <v>35.9</v>
      </c>
      <c r="CC99" s="21">
        <v>35</v>
      </c>
      <c r="CD99" s="6"/>
      <c r="CE99" s="24" t="s">
        <v>871</v>
      </c>
      <c r="CF99" s="21"/>
      <c r="CG99" s="21"/>
      <c r="CH99" s="21"/>
      <c r="CI99" s="21"/>
      <c r="CJ99" s="21"/>
      <c r="CK99" s="21"/>
      <c r="CL99" s="24" t="s">
        <v>921</v>
      </c>
      <c r="CM99" s="21"/>
      <c r="CN99" s="21"/>
      <c r="CO99" s="21"/>
      <c r="CP99" s="21"/>
      <c r="CQ99" s="21"/>
      <c r="CR99" s="21"/>
      <c r="CS99" s="24">
        <v>1</v>
      </c>
      <c r="CT99" s="21"/>
      <c r="CU99" s="21"/>
      <c r="CV99" s="21"/>
      <c r="CW99" s="21"/>
      <c r="CX99" s="21"/>
      <c r="CY99" s="21"/>
      <c r="CZ99" s="24" t="s">
        <v>735</v>
      </c>
      <c r="DA99" s="21"/>
      <c r="DB99" s="21"/>
      <c r="DC99" s="21"/>
      <c r="DD99" s="21"/>
      <c r="DE99" s="21"/>
      <c r="DF99" s="21"/>
      <c r="DG99" s="24" t="s">
        <v>922</v>
      </c>
      <c r="DH99" s="21" t="s">
        <v>593</v>
      </c>
      <c r="DI99" s="21" t="s">
        <v>593</v>
      </c>
      <c r="DJ99" s="21" t="s">
        <v>593</v>
      </c>
      <c r="DK99" s="21" t="s">
        <v>284</v>
      </c>
      <c r="DL99" s="21" t="s">
        <v>284</v>
      </c>
      <c r="DM99" s="21" t="s">
        <v>284</v>
      </c>
      <c r="DN99" s="26">
        <v>8</v>
      </c>
      <c r="DO99" s="6"/>
      <c r="DP99" s="24">
        <v>181.8</v>
      </c>
      <c r="DQ99" s="21">
        <v>86.4</v>
      </c>
      <c r="DR99" s="21">
        <v>78.8</v>
      </c>
      <c r="DS99" s="21">
        <v>59</v>
      </c>
      <c r="DT99" s="21">
        <v>116.5</v>
      </c>
      <c r="DU99" s="21">
        <v>126</v>
      </c>
      <c r="DV99" s="21">
        <v>150</v>
      </c>
      <c r="DW99" s="24">
        <v>0.3</v>
      </c>
      <c r="DX99" s="21">
        <v>0.3</v>
      </c>
      <c r="DY99" s="21">
        <v>0.3</v>
      </c>
      <c r="DZ99" s="21">
        <v>0.3</v>
      </c>
      <c r="EA99" s="21">
        <v>0.3</v>
      </c>
      <c r="EB99" s="21">
        <v>0.3</v>
      </c>
      <c r="EC99" s="21">
        <v>0.3</v>
      </c>
      <c r="ED99" s="29">
        <f t="shared" ref="ED99:EJ99" si="321">DP99/DW99</f>
        <v>606.00000000000011</v>
      </c>
      <c r="EE99" s="30">
        <f t="shared" si="321"/>
        <v>288.00000000000006</v>
      </c>
      <c r="EF99" s="30">
        <f t="shared" si="321"/>
        <v>262.66666666666669</v>
      </c>
      <c r="EG99" s="30">
        <f t="shared" si="321"/>
        <v>196.66666666666669</v>
      </c>
      <c r="EH99" s="30">
        <f t="shared" si="321"/>
        <v>388.33333333333337</v>
      </c>
      <c r="EI99" s="30">
        <f t="shared" si="321"/>
        <v>420</v>
      </c>
      <c r="EJ99" s="30">
        <f t="shared" si="321"/>
        <v>500</v>
      </c>
      <c r="EK99" s="24">
        <v>0</v>
      </c>
      <c r="EL99" s="21">
        <v>0</v>
      </c>
      <c r="EM99" s="21">
        <v>0</v>
      </c>
      <c r="EN99" s="21">
        <v>0</v>
      </c>
      <c r="EO99" s="21">
        <v>0</v>
      </c>
      <c r="EP99" s="21">
        <v>0</v>
      </c>
      <c r="EQ99" s="21">
        <v>0</v>
      </c>
      <c r="ER99" s="24">
        <v>132</v>
      </c>
      <c r="ES99" s="21">
        <v>129</v>
      </c>
      <c r="ET99" s="21">
        <v>161</v>
      </c>
      <c r="EU99" s="21">
        <v>204</v>
      </c>
      <c r="EV99" s="21">
        <v>197</v>
      </c>
      <c r="EW99" s="21">
        <v>144</v>
      </c>
      <c r="EX99" s="21">
        <v>111</v>
      </c>
      <c r="EY99" s="24">
        <v>9</v>
      </c>
      <c r="EZ99" s="21">
        <v>10.8</v>
      </c>
      <c r="FA99" s="21">
        <v>10.6</v>
      </c>
      <c r="FB99" s="21">
        <v>10.7</v>
      </c>
      <c r="FC99" s="21">
        <v>10.1</v>
      </c>
      <c r="FD99" s="21">
        <v>10.1</v>
      </c>
      <c r="FE99" s="21">
        <v>8</v>
      </c>
      <c r="FF99" s="24">
        <v>15</v>
      </c>
      <c r="FG99" s="21">
        <v>15</v>
      </c>
      <c r="FH99" s="21">
        <v>15</v>
      </c>
      <c r="FI99" s="21">
        <v>15</v>
      </c>
      <c r="FJ99" s="21">
        <v>15</v>
      </c>
      <c r="FK99" s="21">
        <v>15</v>
      </c>
      <c r="FL99" s="21">
        <v>15</v>
      </c>
      <c r="FM99" s="24">
        <v>93</v>
      </c>
      <c r="FN99" s="21">
        <v>76</v>
      </c>
      <c r="FO99" s="21">
        <v>77</v>
      </c>
      <c r="FP99" s="21">
        <v>83</v>
      </c>
      <c r="FQ99" s="21">
        <v>58</v>
      </c>
      <c r="FR99" s="21">
        <v>90</v>
      </c>
      <c r="FS99" s="21">
        <v>78</v>
      </c>
      <c r="FT99" s="24">
        <v>0</v>
      </c>
      <c r="FU99" s="21">
        <v>0</v>
      </c>
      <c r="FV99" s="21">
        <v>0</v>
      </c>
      <c r="FW99" s="21">
        <v>0</v>
      </c>
      <c r="FX99" s="21">
        <v>0</v>
      </c>
      <c r="FY99" s="21">
        <v>0</v>
      </c>
      <c r="FZ99" s="21">
        <v>0</v>
      </c>
      <c r="GA99" s="24">
        <v>354</v>
      </c>
      <c r="GB99" s="21">
        <v>428</v>
      </c>
      <c r="GC99" s="21">
        <v>313</v>
      </c>
      <c r="GD99" s="21">
        <v>306</v>
      </c>
      <c r="GE99" s="21">
        <v>273</v>
      </c>
      <c r="GF99" s="21">
        <v>280</v>
      </c>
      <c r="GG99" s="21">
        <v>273</v>
      </c>
      <c r="GH99" s="24">
        <v>75</v>
      </c>
      <c r="GI99" s="21">
        <v>65</v>
      </c>
      <c r="GJ99" s="21">
        <v>25</v>
      </c>
      <c r="GK99" s="21">
        <v>513</v>
      </c>
      <c r="GL99" s="21">
        <v>20</v>
      </c>
      <c r="GM99" s="21">
        <v>0</v>
      </c>
      <c r="GN99" s="21">
        <v>0</v>
      </c>
      <c r="GO99" s="6"/>
      <c r="GP99" s="24">
        <v>8</v>
      </c>
      <c r="GQ99" s="21">
        <v>18</v>
      </c>
      <c r="GR99" s="24">
        <v>10</v>
      </c>
      <c r="GS99" s="21">
        <v>45</v>
      </c>
      <c r="GT99" s="24">
        <v>9</v>
      </c>
      <c r="GU99" s="21">
        <v>18</v>
      </c>
      <c r="GV99" s="24">
        <v>9</v>
      </c>
      <c r="GW99" s="21">
        <v>18</v>
      </c>
      <c r="GX99" s="24">
        <v>9</v>
      </c>
      <c r="GY99" s="21">
        <v>18</v>
      </c>
      <c r="GZ99" s="24">
        <v>8</v>
      </c>
      <c r="HA99" s="21">
        <v>18</v>
      </c>
      <c r="HB99" s="24">
        <v>8</v>
      </c>
      <c r="HC99" s="21">
        <v>18</v>
      </c>
      <c r="HD99" s="6"/>
      <c r="HE99" s="21">
        <v>71</v>
      </c>
      <c r="HF99" s="21">
        <v>105</v>
      </c>
      <c r="HG99" s="21">
        <v>131</v>
      </c>
      <c r="HH99" s="21">
        <v>37.4</v>
      </c>
      <c r="HI99" s="21">
        <v>2</v>
      </c>
      <c r="HJ99" s="21">
        <v>86.4</v>
      </c>
      <c r="HK99" s="21">
        <v>0.3</v>
      </c>
      <c r="HL99" s="21">
        <v>0</v>
      </c>
      <c r="HM99" s="21">
        <v>48.17</v>
      </c>
      <c r="HN99" s="21">
        <v>10.15</v>
      </c>
      <c r="HO99" s="21">
        <v>3.43</v>
      </c>
      <c r="HP99" s="21">
        <v>127.1</v>
      </c>
      <c r="HQ99" s="21">
        <v>18.2</v>
      </c>
      <c r="HR99" s="21">
        <v>9</v>
      </c>
      <c r="HS99" s="21">
        <v>15</v>
      </c>
      <c r="HT99" s="6"/>
      <c r="HU99" s="99">
        <f t="shared" si="10"/>
        <v>-2</v>
      </c>
    </row>
    <row r="100" spans="1:249" ht="15.75" customHeight="1" x14ac:dyDescent="0.3">
      <c r="A100" s="3">
        <v>87</v>
      </c>
      <c r="B100" s="21" t="s">
        <v>874</v>
      </c>
      <c r="C100" s="21">
        <v>1</v>
      </c>
      <c r="D100" s="22">
        <v>41329</v>
      </c>
      <c r="E100" s="22">
        <v>41329</v>
      </c>
      <c r="F100" s="21">
        <f t="shared" si="297"/>
        <v>0</v>
      </c>
      <c r="G100" s="21" t="s">
        <v>923</v>
      </c>
      <c r="H100" s="21" t="s">
        <v>924</v>
      </c>
      <c r="I100" s="23">
        <v>12374</v>
      </c>
      <c r="J100" s="21">
        <v>79</v>
      </c>
      <c r="K100" s="21">
        <v>180</v>
      </c>
      <c r="L100" s="21">
        <v>65</v>
      </c>
      <c r="M100" s="21" t="s">
        <v>421</v>
      </c>
      <c r="N100" s="21">
        <v>65</v>
      </c>
      <c r="O100" s="21">
        <v>76</v>
      </c>
      <c r="P100" s="21">
        <v>6</v>
      </c>
      <c r="Q100" s="21" t="s">
        <v>548</v>
      </c>
      <c r="R100" s="21">
        <v>2</v>
      </c>
      <c r="S100" s="21">
        <v>6</v>
      </c>
      <c r="T100" s="21" t="s">
        <v>548</v>
      </c>
      <c r="U100" s="21">
        <v>2</v>
      </c>
      <c r="V100" s="21">
        <v>6</v>
      </c>
      <c r="W100" s="21">
        <v>5</v>
      </c>
      <c r="X100" s="21">
        <v>0</v>
      </c>
      <c r="Y100" s="6"/>
      <c r="Z100" s="24" t="s">
        <v>884</v>
      </c>
      <c r="AA100" s="21" t="s">
        <v>497</v>
      </c>
      <c r="AB100" s="25">
        <v>2</v>
      </c>
      <c r="AC100" s="25" t="s">
        <v>673</v>
      </c>
      <c r="AD100" s="21" t="s">
        <v>246</v>
      </c>
      <c r="AE100" s="21" t="s">
        <v>247</v>
      </c>
      <c r="AF100" s="21" t="s">
        <v>249</v>
      </c>
      <c r="AG100" s="21"/>
      <c r="AH100" s="21" t="s">
        <v>246</v>
      </c>
      <c r="AI100" s="21" t="s">
        <v>249</v>
      </c>
      <c r="AJ100" s="21" t="s">
        <v>246</v>
      </c>
      <c r="AK100" s="21" t="s">
        <v>246</v>
      </c>
      <c r="AL100" s="21">
        <v>3.83</v>
      </c>
      <c r="AM100" s="6"/>
      <c r="AN100" s="26" t="s">
        <v>250</v>
      </c>
      <c r="AO100" s="26" t="s">
        <v>251</v>
      </c>
      <c r="AP100" s="26"/>
      <c r="AQ100" s="26" t="s">
        <v>1902</v>
      </c>
      <c r="AR100" s="26" t="s">
        <v>1905</v>
      </c>
      <c r="AS100" s="27">
        <v>22.62</v>
      </c>
      <c r="AT100" s="21">
        <v>28.94</v>
      </c>
      <c r="AU100" s="21">
        <v>36.89</v>
      </c>
      <c r="AV100" s="21">
        <v>47.62</v>
      </c>
      <c r="AW100" s="21">
        <v>34</v>
      </c>
      <c r="AX100" s="21">
        <v>17.25</v>
      </c>
      <c r="AY100" s="21">
        <v>10.220000000000001</v>
      </c>
      <c r="AZ100" s="21">
        <v>5.68</v>
      </c>
      <c r="BA100" s="21"/>
      <c r="BB100" s="28">
        <f t="shared" ref="BB100:BD100" si="322">((AT100/AS100)*100)-100</f>
        <v>27.939876215738281</v>
      </c>
      <c r="BC100" s="28">
        <f t="shared" si="322"/>
        <v>27.470628887353143</v>
      </c>
      <c r="BD100" s="28">
        <f t="shared" si="322"/>
        <v>29.086473298997021</v>
      </c>
      <c r="BE100" s="28">
        <f t="shared" si="299"/>
        <v>63.085764809902741</v>
      </c>
      <c r="BF100" s="28">
        <f t="shared" si="300"/>
        <v>110.52166224580014</v>
      </c>
      <c r="BG100" s="28">
        <f t="shared" si="301"/>
        <v>64.54733932273669</v>
      </c>
      <c r="BH100" s="3">
        <f t="shared" ref="BH100:BJ100" si="323">AT100-AS100</f>
        <v>6.32</v>
      </c>
      <c r="BI100" s="3">
        <f t="shared" si="323"/>
        <v>7.9499999999999993</v>
      </c>
      <c r="BJ100" s="3">
        <f t="shared" si="323"/>
        <v>10.729999999999997</v>
      </c>
      <c r="BK100" s="3">
        <f t="shared" si="303"/>
        <v>14.27</v>
      </c>
      <c r="BL100" s="3">
        <f t="shared" si="304"/>
        <v>24.999999999999996</v>
      </c>
      <c r="BM100" s="3">
        <f t="shared" si="305"/>
        <v>18.679999999999996</v>
      </c>
      <c r="BN100" s="24">
        <v>307</v>
      </c>
      <c r="BO100" s="21">
        <v>307</v>
      </c>
      <c r="BP100" s="21">
        <v>313</v>
      </c>
      <c r="BQ100" s="21">
        <v>316</v>
      </c>
      <c r="BR100" s="21">
        <v>303</v>
      </c>
      <c r="BS100" s="21">
        <v>290.7</v>
      </c>
      <c r="BT100" s="21"/>
      <c r="BU100" s="24">
        <v>36</v>
      </c>
      <c r="BV100" s="21">
        <v>36.5</v>
      </c>
      <c r="BW100" s="21">
        <v>36.5</v>
      </c>
      <c r="BX100" s="21">
        <v>36</v>
      </c>
      <c r="BY100" s="21">
        <v>36.4</v>
      </c>
      <c r="BZ100" s="21">
        <v>37</v>
      </c>
      <c r="CA100" s="21">
        <v>36.9</v>
      </c>
      <c r="CB100" s="21">
        <v>37</v>
      </c>
      <c r="CC100" s="21"/>
      <c r="CD100" s="6"/>
      <c r="CE100" s="24" t="s">
        <v>925</v>
      </c>
      <c r="CF100" s="21"/>
      <c r="CG100" s="21" t="s">
        <v>926</v>
      </c>
      <c r="CH100" s="21"/>
      <c r="CI100" s="21"/>
      <c r="CJ100" s="21"/>
      <c r="CK100" s="21"/>
      <c r="CL100" s="24" t="s">
        <v>331</v>
      </c>
      <c r="CM100" s="21"/>
      <c r="CN100" s="21" t="s">
        <v>670</v>
      </c>
      <c r="CO100" s="21"/>
      <c r="CP100" s="21"/>
      <c r="CQ100" s="21"/>
      <c r="CR100" s="21"/>
      <c r="CS100" s="24">
        <v>2</v>
      </c>
      <c r="CT100" s="21"/>
      <c r="CU100" s="21">
        <v>1</v>
      </c>
      <c r="CV100" s="21"/>
      <c r="CW100" s="21"/>
      <c r="CX100" s="21"/>
      <c r="CY100" s="21"/>
      <c r="CZ100" s="24" t="s">
        <v>607</v>
      </c>
      <c r="DA100" s="21"/>
      <c r="DB100" s="21" t="s">
        <v>927</v>
      </c>
      <c r="DC100" s="21"/>
      <c r="DD100" s="21"/>
      <c r="DE100" s="21"/>
      <c r="DF100" s="21"/>
      <c r="DG100" s="24" t="s">
        <v>928</v>
      </c>
      <c r="DH100" s="21" t="s">
        <v>929</v>
      </c>
      <c r="DI100" s="21" t="s">
        <v>930</v>
      </c>
      <c r="DJ100" s="21" t="s">
        <v>930</v>
      </c>
      <c r="DK100" s="21" t="s">
        <v>931</v>
      </c>
      <c r="DL100" s="21" t="s">
        <v>932</v>
      </c>
      <c r="DM100" s="21"/>
      <c r="DN100" s="26" t="s">
        <v>673</v>
      </c>
      <c r="DO100" s="6"/>
      <c r="DP100" s="24">
        <v>51.9</v>
      </c>
      <c r="DQ100" s="21">
        <v>85</v>
      </c>
      <c r="DR100" s="21">
        <v>72</v>
      </c>
      <c r="DS100" s="21">
        <v>91.7</v>
      </c>
      <c r="DT100" s="21">
        <v>81</v>
      </c>
      <c r="DU100" s="21">
        <v>69.2</v>
      </c>
      <c r="DV100" s="21"/>
      <c r="DW100" s="24">
        <v>0.1</v>
      </c>
      <c r="DX100" s="21">
        <v>0.8</v>
      </c>
      <c r="DY100" s="21">
        <v>0.8</v>
      </c>
      <c r="DZ100" s="21">
        <v>0.6</v>
      </c>
      <c r="EA100" s="21">
        <v>0.5</v>
      </c>
      <c r="EB100" s="21">
        <v>0.5</v>
      </c>
      <c r="EC100" s="21"/>
      <c r="ED100" s="29">
        <f t="shared" ref="ED100:EI100" si="324">DP100/DW100</f>
        <v>519</v>
      </c>
      <c r="EE100" s="30">
        <f t="shared" si="324"/>
        <v>106.25</v>
      </c>
      <c r="EF100" s="30">
        <f t="shared" si="324"/>
        <v>90</v>
      </c>
      <c r="EG100" s="30">
        <f t="shared" si="324"/>
        <v>152.83333333333334</v>
      </c>
      <c r="EH100" s="30">
        <f t="shared" si="324"/>
        <v>162</v>
      </c>
      <c r="EI100" s="30">
        <f t="shared" si="324"/>
        <v>138.4</v>
      </c>
      <c r="EJ100" s="30"/>
      <c r="EK100" s="24">
        <v>0</v>
      </c>
      <c r="EL100" s="21">
        <v>0</v>
      </c>
      <c r="EM100" s="21">
        <v>0</v>
      </c>
      <c r="EN100" s="21">
        <v>1</v>
      </c>
      <c r="EO100" s="21">
        <v>1</v>
      </c>
      <c r="EP100" s="21">
        <v>1</v>
      </c>
      <c r="EQ100" s="21"/>
      <c r="ER100" s="24">
        <v>151</v>
      </c>
      <c r="ES100" s="21">
        <v>151</v>
      </c>
      <c r="ET100" s="21">
        <v>125</v>
      </c>
      <c r="EU100" s="21">
        <v>134</v>
      </c>
      <c r="EV100" s="21">
        <v>129</v>
      </c>
      <c r="EW100" s="21">
        <v>131</v>
      </c>
      <c r="EX100" s="21"/>
      <c r="EY100" s="24">
        <v>9</v>
      </c>
      <c r="EZ100" s="21">
        <v>7.7</v>
      </c>
      <c r="FA100" s="21">
        <v>6.9</v>
      </c>
      <c r="FB100" s="21">
        <v>18</v>
      </c>
      <c r="FC100" s="21">
        <v>18</v>
      </c>
      <c r="FD100" s="21">
        <v>19.3</v>
      </c>
      <c r="FE100" s="21"/>
      <c r="FF100" s="24">
        <v>11</v>
      </c>
      <c r="FG100" s="21">
        <v>3</v>
      </c>
      <c r="FH100" s="21">
        <v>3</v>
      </c>
      <c r="FI100" s="21">
        <v>3</v>
      </c>
      <c r="FJ100" s="21">
        <v>3</v>
      </c>
      <c r="FK100" s="21">
        <v>3</v>
      </c>
      <c r="FL100" s="21"/>
      <c r="FM100" s="24">
        <v>71</v>
      </c>
      <c r="FN100" s="21">
        <v>110</v>
      </c>
      <c r="FO100" s="21">
        <v>68</v>
      </c>
      <c r="FP100" s="21">
        <v>65</v>
      </c>
      <c r="FQ100" s="21">
        <v>71</v>
      </c>
      <c r="FR100" s="21">
        <v>68</v>
      </c>
      <c r="FS100" s="21"/>
      <c r="FT100" s="24" t="s">
        <v>311</v>
      </c>
      <c r="FU100" s="21" t="s">
        <v>296</v>
      </c>
      <c r="FV100" s="21" t="s">
        <v>933</v>
      </c>
      <c r="FW100" s="21" t="s">
        <v>295</v>
      </c>
      <c r="FX100" s="21" t="s">
        <v>296</v>
      </c>
      <c r="FY100" s="21" t="s">
        <v>321</v>
      </c>
      <c r="FZ100" s="21"/>
      <c r="GA100" s="24">
        <v>312</v>
      </c>
      <c r="GB100" s="21">
        <v>312</v>
      </c>
      <c r="GC100" s="21">
        <v>381</v>
      </c>
      <c r="GD100" s="21">
        <v>414</v>
      </c>
      <c r="GE100" s="21">
        <v>477</v>
      </c>
      <c r="GF100" s="21">
        <v>530</v>
      </c>
      <c r="GG100" s="21"/>
      <c r="GH100" s="24">
        <v>145</v>
      </c>
      <c r="GI100" s="21">
        <v>1290</v>
      </c>
      <c r="GJ100" s="21">
        <v>1320</v>
      </c>
      <c r="GK100" s="21">
        <v>2120</v>
      </c>
      <c r="GL100" s="21">
        <v>1340</v>
      </c>
      <c r="GM100" s="21">
        <v>110</v>
      </c>
      <c r="GN100" s="21"/>
      <c r="GO100" s="6"/>
      <c r="GP100" s="24">
        <v>14</v>
      </c>
      <c r="GQ100" s="21">
        <v>55</v>
      </c>
      <c r="GR100" s="24">
        <v>16</v>
      </c>
      <c r="GS100" s="21">
        <v>90</v>
      </c>
      <c r="GT100" s="24">
        <v>15</v>
      </c>
      <c r="GU100" s="21">
        <v>80</v>
      </c>
      <c r="GV100" s="24">
        <v>19</v>
      </c>
      <c r="GW100" s="21">
        <v>90</v>
      </c>
      <c r="GX100" s="24">
        <v>19</v>
      </c>
      <c r="GY100" s="21">
        <v>90</v>
      </c>
      <c r="GZ100" s="24">
        <v>19</v>
      </c>
      <c r="HA100" s="21">
        <v>90</v>
      </c>
      <c r="HB100" s="24"/>
      <c r="HC100" s="21"/>
      <c r="HD100" s="6"/>
      <c r="HE100" s="21">
        <v>79</v>
      </c>
      <c r="HF100" s="21">
        <v>121</v>
      </c>
      <c r="HG100" s="21">
        <v>74</v>
      </c>
      <c r="HH100" s="21">
        <v>35</v>
      </c>
      <c r="HI100" s="21">
        <v>2</v>
      </c>
      <c r="HJ100" s="21">
        <v>51.9</v>
      </c>
      <c r="HK100" s="21">
        <v>1</v>
      </c>
      <c r="HL100" s="21">
        <v>0</v>
      </c>
      <c r="HM100" s="21">
        <v>93.27</v>
      </c>
      <c r="HN100" s="21">
        <v>10.53</v>
      </c>
      <c r="HO100" s="21">
        <v>3.12</v>
      </c>
      <c r="HP100" s="21">
        <v>163</v>
      </c>
      <c r="HQ100" s="21">
        <v>18</v>
      </c>
      <c r="HR100" s="21">
        <v>8</v>
      </c>
      <c r="HS100" s="21">
        <v>15</v>
      </c>
      <c r="HT100" s="6"/>
      <c r="HU100" s="99">
        <f t="shared" si="10"/>
        <v>-2</v>
      </c>
    </row>
    <row r="101" spans="1:249" ht="15.75" customHeight="1" x14ac:dyDescent="0.3">
      <c r="A101" s="3">
        <v>88</v>
      </c>
      <c r="B101" s="21" t="s">
        <v>635</v>
      </c>
      <c r="C101" s="21">
        <v>1</v>
      </c>
      <c r="D101" s="22">
        <v>41322</v>
      </c>
      <c r="E101" s="22">
        <v>41324</v>
      </c>
      <c r="F101" s="21">
        <f t="shared" si="297"/>
        <v>2</v>
      </c>
      <c r="G101" s="21"/>
      <c r="H101" s="21" t="s">
        <v>432</v>
      </c>
      <c r="I101" s="23">
        <v>13436</v>
      </c>
      <c r="J101" s="21">
        <v>76</v>
      </c>
      <c r="K101" s="21">
        <v>172</v>
      </c>
      <c r="L101" s="21">
        <v>78</v>
      </c>
      <c r="M101" s="21" t="s">
        <v>934</v>
      </c>
      <c r="N101" s="21">
        <v>90</v>
      </c>
      <c r="O101" s="21">
        <v>96.7</v>
      </c>
      <c r="P101" s="21">
        <v>16</v>
      </c>
      <c r="Q101" s="21" t="s">
        <v>912</v>
      </c>
      <c r="R101" s="21">
        <v>1</v>
      </c>
      <c r="S101" s="21">
        <v>16</v>
      </c>
      <c r="T101" s="21" t="s">
        <v>912</v>
      </c>
      <c r="U101" s="21">
        <v>1</v>
      </c>
      <c r="V101" s="21">
        <v>16</v>
      </c>
      <c r="W101" s="21">
        <v>9</v>
      </c>
      <c r="X101" s="21">
        <v>0</v>
      </c>
      <c r="Y101" s="6"/>
      <c r="Z101" s="24" t="s">
        <v>513</v>
      </c>
      <c r="AA101" s="21" t="s">
        <v>815</v>
      </c>
      <c r="AB101" s="25">
        <v>1</v>
      </c>
      <c r="AC101" s="25"/>
      <c r="AD101" s="21" t="s">
        <v>246</v>
      </c>
      <c r="AE101" s="21" t="s">
        <v>247</v>
      </c>
      <c r="AF101" s="21" t="s">
        <v>246</v>
      </c>
      <c r="AG101" s="21" t="s">
        <v>248</v>
      </c>
      <c r="AH101" s="21" t="s">
        <v>246</v>
      </c>
      <c r="AI101" s="21" t="s">
        <v>246</v>
      </c>
      <c r="AJ101" s="21" t="s">
        <v>246</v>
      </c>
      <c r="AK101" s="21" t="s">
        <v>246</v>
      </c>
      <c r="AL101" s="21">
        <v>4.7</v>
      </c>
      <c r="AM101" s="6"/>
      <c r="AN101" s="26" t="s">
        <v>250</v>
      </c>
      <c r="AO101" s="26" t="s">
        <v>274</v>
      </c>
      <c r="AP101" s="26"/>
      <c r="AQ101" s="48" t="s">
        <v>1902</v>
      </c>
      <c r="AR101" s="48" t="s">
        <v>1905</v>
      </c>
      <c r="AS101" s="27">
        <v>1.7</v>
      </c>
      <c r="AT101" s="21">
        <v>4.71</v>
      </c>
      <c r="AU101" s="21">
        <v>5.82</v>
      </c>
      <c r="AV101" s="21">
        <v>6.45</v>
      </c>
      <c r="AW101" s="21">
        <v>8.65</v>
      </c>
      <c r="AX101" s="21">
        <v>10.9</v>
      </c>
      <c r="AY101" s="21">
        <v>5.46</v>
      </c>
      <c r="AZ101" s="21">
        <v>3.19</v>
      </c>
      <c r="BA101" s="21">
        <v>2.08</v>
      </c>
      <c r="BB101" s="28">
        <f t="shared" ref="BB101:BD101" si="325">((AT101/AS101)*100)-100</f>
        <v>177.05882352941177</v>
      </c>
      <c r="BC101" s="28">
        <f t="shared" si="325"/>
        <v>23.566878980891744</v>
      </c>
      <c r="BD101" s="28">
        <f t="shared" si="325"/>
        <v>10.824742268041248</v>
      </c>
      <c r="BE101" s="28">
        <f t="shared" si="299"/>
        <v>242.35294117647061</v>
      </c>
      <c r="BF101" s="28">
        <f t="shared" si="300"/>
        <v>279.41176470588238</v>
      </c>
      <c r="BG101" s="28">
        <f t="shared" si="301"/>
        <v>36.942675159235677</v>
      </c>
      <c r="BH101" s="3">
        <f t="shared" ref="BH101:BJ101" si="326">AT101-AS101</f>
        <v>3.01</v>
      </c>
      <c r="BI101" s="3">
        <f t="shared" si="326"/>
        <v>1.1100000000000003</v>
      </c>
      <c r="BJ101" s="3">
        <f t="shared" si="326"/>
        <v>0.62999999999999989</v>
      </c>
      <c r="BK101" s="3">
        <f t="shared" si="303"/>
        <v>4.12</v>
      </c>
      <c r="BL101" s="3">
        <f t="shared" si="304"/>
        <v>4.75</v>
      </c>
      <c r="BM101" s="3">
        <f t="shared" si="305"/>
        <v>1.7400000000000002</v>
      </c>
      <c r="BN101" s="24"/>
      <c r="BO101" s="21"/>
      <c r="BP101" s="21">
        <v>214.4</v>
      </c>
      <c r="BQ101" s="21">
        <v>117</v>
      </c>
      <c r="BR101" s="21">
        <v>69</v>
      </c>
      <c r="BS101" s="21">
        <v>82.3</v>
      </c>
      <c r="BT101" s="21">
        <v>91.8</v>
      </c>
      <c r="BU101" s="24">
        <v>38.1</v>
      </c>
      <c r="BV101" s="21">
        <v>38.1</v>
      </c>
      <c r="BW101" s="21">
        <v>38.6</v>
      </c>
      <c r="BX101" s="21">
        <v>38.4</v>
      </c>
      <c r="BY101" s="21">
        <v>37.4</v>
      </c>
      <c r="BZ101" s="21">
        <v>36</v>
      </c>
      <c r="CA101" s="21">
        <v>36</v>
      </c>
      <c r="CB101" s="21">
        <v>36</v>
      </c>
      <c r="CC101" s="21">
        <v>37</v>
      </c>
      <c r="CD101" s="6"/>
      <c r="CE101" s="24" t="s">
        <v>935</v>
      </c>
      <c r="CF101" s="21"/>
      <c r="CG101" s="21"/>
      <c r="CH101" s="21"/>
      <c r="CI101" s="21"/>
      <c r="CJ101" s="21"/>
      <c r="CK101" s="21" t="s">
        <v>936</v>
      </c>
      <c r="CL101" s="24" t="s">
        <v>937</v>
      </c>
      <c r="CM101" s="21"/>
      <c r="CN101" s="21"/>
      <c r="CO101" s="21"/>
      <c r="CP101" s="21"/>
      <c r="CQ101" s="21"/>
      <c r="CR101" s="21" t="s">
        <v>938</v>
      </c>
      <c r="CS101" s="24">
        <v>2</v>
      </c>
      <c r="CT101" s="21"/>
      <c r="CU101" s="21"/>
      <c r="CV101" s="21"/>
      <c r="CW101" s="21"/>
      <c r="CX101" s="21"/>
      <c r="CY101" s="21">
        <v>2</v>
      </c>
      <c r="CZ101" s="24" t="s">
        <v>735</v>
      </c>
      <c r="DA101" s="21"/>
      <c r="DB101" s="21"/>
      <c r="DC101" s="21"/>
      <c r="DD101" s="21"/>
      <c r="DE101" s="21"/>
      <c r="DF101" s="21" t="s">
        <v>939</v>
      </c>
      <c r="DG101" s="24" t="s">
        <v>940</v>
      </c>
      <c r="DH101" s="21" t="s">
        <v>940</v>
      </c>
      <c r="DI101" s="21" t="s">
        <v>940</v>
      </c>
      <c r="DJ101" s="21" t="s">
        <v>940</v>
      </c>
      <c r="DK101" s="21" t="s">
        <v>940</v>
      </c>
      <c r="DL101" s="21" t="s">
        <v>940</v>
      </c>
      <c r="DM101" s="21" t="s">
        <v>940</v>
      </c>
      <c r="DN101" s="26">
        <v>8</v>
      </c>
      <c r="DO101" s="6"/>
      <c r="DP101" s="24">
        <v>123.6</v>
      </c>
      <c r="DQ101" s="21">
        <v>120</v>
      </c>
      <c r="DR101" s="21">
        <v>106.7</v>
      </c>
      <c r="DS101" s="21">
        <v>72</v>
      </c>
      <c r="DT101" s="21">
        <v>68.3</v>
      </c>
      <c r="DU101" s="21">
        <v>88</v>
      </c>
      <c r="DV101" s="21">
        <v>107.1</v>
      </c>
      <c r="DW101" s="24">
        <v>0.5</v>
      </c>
      <c r="DX101" s="21">
        <v>0.5</v>
      </c>
      <c r="DY101" s="21">
        <v>0.5</v>
      </c>
      <c r="DZ101" s="21">
        <v>0.4</v>
      </c>
      <c r="EA101" s="21">
        <v>0.5</v>
      </c>
      <c r="EB101" s="21">
        <v>0.45</v>
      </c>
      <c r="EC101" s="21">
        <v>0.5</v>
      </c>
      <c r="ED101" s="29">
        <f t="shared" ref="ED101:EJ101" si="327">DP101/DW101</f>
        <v>247.2</v>
      </c>
      <c r="EE101" s="30">
        <f t="shared" si="327"/>
        <v>240</v>
      </c>
      <c r="EF101" s="30">
        <f t="shared" si="327"/>
        <v>213.4</v>
      </c>
      <c r="EG101" s="30">
        <f t="shared" si="327"/>
        <v>180</v>
      </c>
      <c r="EH101" s="30">
        <f t="shared" si="327"/>
        <v>136.6</v>
      </c>
      <c r="EI101" s="30">
        <f t="shared" si="327"/>
        <v>195.55555555555554</v>
      </c>
      <c r="EJ101" s="30">
        <f t="shared" si="327"/>
        <v>214.2</v>
      </c>
      <c r="EK101" s="24">
        <v>1</v>
      </c>
      <c r="EL101" s="21">
        <v>1</v>
      </c>
      <c r="EM101" s="21">
        <v>1</v>
      </c>
      <c r="EN101" s="21">
        <v>1</v>
      </c>
      <c r="EO101" s="21">
        <v>1</v>
      </c>
      <c r="EP101" s="21">
        <v>1</v>
      </c>
      <c r="EQ101" s="21">
        <v>1</v>
      </c>
      <c r="ER101" s="24">
        <v>120</v>
      </c>
      <c r="ES101" s="21">
        <v>110</v>
      </c>
      <c r="ET101" s="21">
        <v>114</v>
      </c>
      <c r="EU101" s="21">
        <v>122</v>
      </c>
      <c r="EV101" s="21">
        <v>160</v>
      </c>
      <c r="EW101" s="21">
        <v>229</v>
      </c>
      <c r="EX101" s="21">
        <v>322</v>
      </c>
      <c r="EY101" s="24">
        <v>23.3</v>
      </c>
      <c r="EZ101" s="21">
        <v>37</v>
      </c>
      <c r="FA101" s="21">
        <v>28.7</v>
      </c>
      <c r="FB101" s="21">
        <v>20.7</v>
      </c>
      <c r="FC101" s="21">
        <v>20.7</v>
      </c>
      <c r="FD101" s="21">
        <v>20.7</v>
      </c>
      <c r="FE101" s="21">
        <v>20.7</v>
      </c>
      <c r="FF101" s="24">
        <v>3</v>
      </c>
      <c r="FG101" s="21">
        <v>3</v>
      </c>
      <c r="FH101" s="21">
        <v>3</v>
      </c>
      <c r="FI101" s="21">
        <v>4</v>
      </c>
      <c r="FJ101" s="21">
        <v>10</v>
      </c>
      <c r="FK101" s="21">
        <v>10</v>
      </c>
      <c r="FL101" s="21">
        <v>15</v>
      </c>
      <c r="FM101" s="24">
        <v>73</v>
      </c>
      <c r="FN101" s="21">
        <v>60</v>
      </c>
      <c r="FO101" s="21">
        <v>85</v>
      </c>
      <c r="FP101" s="21">
        <v>73</v>
      </c>
      <c r="FQ101" s="21">
        <v>67</v>
      </c>
      <c r="FR101" s="21">
        <v>79</v>
      </c>
      <c r="FS101" s="21">
        <v>86</v>
      </c>
      <c r="FT101" s="24" t="s">
        <v>439</v>
      </c>
      <c r="FU101" s="21" t="s">
        <v>941</v>
      </c>
      <c r="FV101" s="21" t="s">
        <v>430</v>
      </c>
      <c r="FW101" s="21" t="s">
        <v>310</v>
      </c>
      <c r="FX101" s="21" t="s">
        <v>378</v>
      </c>
      <c r="FY101" s="21" t="s">
        <v>345</v>
      </c>
      <c r="FZ101" s="21" t="s">
        <v>296</v>
      </c>
      <c r="GA101" s="24">
        <v>326</v>
      </c>
      <c r="GB101" s="21">
        <v>242</v>
      </c>
      <c r="GC101" s="21">
        <v>130</v>
      </c>
      <c r="GD101" s="21">
        <v>106</v>
      </c>
      <c r="GE101" s="21">
        <v>88</v>
      </c>
      <c r="GF101" s="21">
        <v>82</v>
      </c>
      <c r="GG101" s="21">
        <v>92</v>
      </c>
      <c r="GH101" s="24">
        <v>1700</v>
      </c>
      <c r="GI101" s="21">
        <v>2160</v>
      </c>
      <c r="GJ101" s="21">
        <v>1310</v>
      </c>
      <c r="GK101" s="21">
        <v>2240</v>
      </c>
      <c r="GL101" s="21">
        <v>3130</v>
      </c>
      <c r="GM101" s="21">
        <v>2030</v>
      </c>
      <c r="GN101" s="21">
        <v>2950</v>
      </c>
      <c r="GO101" s="6"/>
      <c r="GP101" s="24">
        <v>19</v>
      </c>
      <c r="GQ101" s="21">
        <v>90</v>
      </c>
      <c r="GR101" s="24">
        <v>19</v>
      </c>
      <c r="GS101" s="21">
        <v>90</v>
      </c>
      <c r="GT101" s="24">
        <v>18</v>
      </c>
      <c r="GU101" s="21">
        <v>90</v>
      </c>
      <c r="GV101" s="24">
        <v>19</v>
      </c>
      <c r="GW101" s="21">
        <v>90</v>
      </c>
      <c r="GX101" s="24">
        <v>16</v>
      </c>
      <c r="GY101" s="21">
        <v>90</v>
      </c>
      <c r="GZ101" s="24">
        <v>16</v>
      </c>
      <c r="HA101" s="21">
        <v>90</v>
      </c>
      <c r="HB101" s="24">
        <v>14</v>
      </c>
      <c r="HC101" s="21">
        <v>55</v>
      </c>
      <c r="HD101" s="6"/>
      <c r="HE101" s="21">
        <v>76</v>
      </c>
      <c r="HF101" s="21">
        <v>49</v>
      </c>
      <c r="HG101" s="21">
        <v>119</v>
      </c>
      <c r="HH101" s="21">
        <v>37</v>
      </c>
      <c r="HI101" s="21">
        <v>1</v>
      </c>
      <c r="HJ101" s="21">
        <v>53.1</v>
      </c>
      <c r="HK101" s="21">
        <v>1</v>
      </c>
      <c r="HL101" s="21">
        <v>5</v>
      </c>
      <c r="HM101" s="21">
        <v>29.97</v>
      </c>
      <c r="HN101" s="21">
        <v>17</v>
      </c>
      <c r="HO101" s="21">
        <v>3.71</v>
      </c>
      <c r="HP101" s="21">
        <v>136.5</v>
      </c>
      <c r="HQ101" s="21">
        <v>17</v>
      </c>
      <c r="HR101" s="21">
        <v>18.2</v>
      </c>
      <c r="HS101" s="21">
        <v>3</v>
      </c>
      <c r="HT101" s="6"/>
      <c r="HU101" s="99">
        <f t="shared" si="10"/>
        <v>0</v>
      </c>
    </row>
    <row r="102" spans="1:249" ht="15.75" customHeight="1" x14ac:dyDescent="0.3">
      <c r="A102" s="3">
        <v>89</v>
      </c>
      <c r="B102" s="21" t="s">
        <v>431</v>
      </c>
      <c r="C102" s="21">
        <v>1</v>
      </c>
      <c r="D102" s="22">
        <v>41330</v>
      </c>
      <c r="E102" s="22">
        <v>41330</v>
      </c>
      <c r="F102" s="21">
        <f t="shared" si="297"/>
        <v>0</v>
      </c>
      <c r="G102" s="21"/>
      <c r="H102" s="21"/>
      <c r="I102" s="23">
        <v>16261</v>
      </c>
      <c r="J102" s="21">
        <v>69</v>
      </c>
      <c r="K102" s="21">
        <v>192</v>
      </c>
      <c r="L102" s="21">
        <v>90</v>
      </c>
      <c r="M102" s="21" t="s">
        <v>485</v>
      </c>
      <c r="N102" s="21">
        <v>89</v>
      </c>
      <c r="O102" s="21">
        <v>96.4</v>
      </c>
      <c r="P102" s="21">
        <v>9</v>
      </c>
      <c r="Q102" s="21" t="s">
        <v>942</v>
      </c>
      <c r="R102" s="21">
        <v>1</v>
      </c>
      <c r="S102" s="21">
        <v>9</v>
      </c>
      <c r="T102" s="21" t="s">
        <v>942</v>
      </c>
      <c r="U102" s="21">
        <v>1</v>
      </c>
      <c r="V102" s="21">
        <v>9</v>
      </c>
      <c r="W102" s="21">
        <v>5</v>
      </c>
      <c r="X102" s="21">
        <v>0</v>
      </c>
      <c r="Y102" s="6"/>
      <c r="Z102" s="24" t="s">
        <v>884</v>
      </c>
      <c r="AA102" s="21" t="s">
        <v>486</v>
      </c>
      <c r="AB102" s="25">
        <v>1</v>
      </c>
      <c r="AC102" s="25"/>
      <c r="AD102" s="21" t="s">
        <v>249</v>
      </c>
      <c r="AE102" s="21"/>
      <c r="AF102" s="21" t="s">
        <v>246</v>
      </c>
      <c r="AG102" s="21" t="s">
        <v>248</v>
      </c>
      <c r="AH102" s="21" t="s">
        <v>246</v>
      </c>
      <c r="AI102" s="21" t="s">
        <v>246</v>
      </c>
      <c r="AJ102" s="21" t="s">
        <v>246</v>
      </c>
      <c r="AK102" s="21" t="s">
        <v>246</v>
      </c>
      <c r="AL102" s="21">
        <v>3.32</v>
      </c>
      <c r="AM102" s="6"/>
      <c r="AN102" s="26" t="s">
        <v>250</v>
      </c>
      <c r="AO102" s="26" t="s">
        <v>274</v>
      </c>
      <c r="AP102" s="26"/>
      <c r="AQ102" s="57" t="s">
        <v>1902</v>
      </c>
      <c r="AR102" s="57" t="s">
        <v>1920</v>
      </c>
      <c r="AS102" s="27">
        <v>2.3199999999999998</v>
      </c>
      <c r="AT102" s="21">
        <v>3.36</v>
      </c>
      <c r="AU102" s="21">
        <v>4</v>
      </c>
      <c r="AV102" s="21">
        <v>1.88</v>
      </c>
      <c r="AW102" s="21">
        <v>1.19</v>
      </c>
      <c r="AX102" s="21">
        <v>0.77</v>
      </c>
      <c r="AY102" s="21">
        <v>0.77</v>
      </c>
      <c r="AZ102" s="21">
        <v>0.3</v>
      </c>
      <c r="BA102" s="21">
        <v>0.22</v>
      </c>
      <c r="BB102" s="28">
        <f t="shared" ref="BB102:BD102" si="328">((AT102/AS102)*100)-100</f>
        <v>44.827586206896541</v>
      </c>
      <c r="BC102" s="28">
        <f t="shared" si="328"/>
        <v>19.047619047619051</v>
      </c>
      <c r="BD102" s="28">
        <f t="shared" si="328"/>
        <v>-53</v>
      </c>
      <c r="BE102" s="28">
        <f t="shared" si="299"/>
        <v>72.413793103448285</v>
      </c>
      <c r="BF102" s="28">
        <f t="shared" si="300"/>
        <v>-18.965517241379303</v>
      </c>
      <c r="BG102" s="28">
        <f t="shared" si="301"/>
        <v>-44.047619047619044</v>
      </c>
      <c r="BH102" s="3">
        <f t="shared" ref="BH102:BJ102" si="329">AT102-AS102</f>
        <v>1.04</v>
      </c>
      <c r="BI102" s="3">
        <f t="shared" si="329"/>
        <v>0.64000000000000012</v>
      </c>
      <c r="BJ102" s="3">
        <f t="shared" si="329"/>
        <v>-2.12</v>
      </c>
      <c r="BK102" s="3">
        <f t="shared" si="303"/>
        <v>1.6800000000000002</v>
      </c>
      <c r="BL102" s="3">
        <f t="shared" si="304"/>
        <v>-0.43999999999999995</v>
      </c>
      <c r="BM102" s="3">
        <f t="shared" si="305"/>
        <v>-1.48</v>
      </c>
      <c r="BN102" s="24"/>
      <c r="BO102" s="21"/>
      <c r="BP102" s="21"/>
      <c r="BQ102" s="21">
        <v>94</v>
      </c>
      <c r="BR102" s="21"/>
      <c r="BS102" s="21"/>
      <c r="BT102" s="21"/>
      <c r="BU102" s="24">
        <v>36.5</v>
      </c>
      <c r="BV102" s="21">
        <v>37.4</v>
      </c>
      <c r="BW102" s="21">
        <v>37.4</v>
      </c>
      <c r="BX102" s="21">
        <v>37</v>
      </c>
      <c r="BY102" s="21">
        <v>38</v>
      </c>
      <c r="BZ102" s="21">
        <v>37</v>
      </c>
      <c r="CA102" s="21">
        <v>37.9</v>
      </c>
      <c r="CB102" s="21">
        <v>37.4</v>
      </c>
      <c r="CC102" s="21">
        <v>37</v>
      </c>
      <c r="CD102" s="6"/>
      <c r="CE102" s="24" t="s">
        <v>943</v>
      </c>
      <c r="CF102" s="21"/>
      <c r="CG102" s="21"/>
      <c r="CH102" s="21"/>
      <c r="CI102" s="21"/>
      <c r="CJ102" s="21"/>
      <c r="CK102" s="21" t="s">
        <v>263</v>
      </c>
      <c r="CL102" s="24" t="s">
        <v>944</v>
      </c>
      <c r="CM102" s="21"/>
      <c r="CN102" s="21"/>
      <c r="CO102" s="21"/>
      <c r="CP102" s="21"/>
      <c r="CQ102" s="21"/>
      <c r="CR102" s="21" t="s">
        <v>537</v>
      </c>
      <c r="CS102" s="24">
        <v>2</v>
      </c>
      <c r="CT102" s="21"/>
      <c r="CU102" s="21"/>
      <c r="CV102" s="21"/>
      <c r="CW102" s="21"/>
      <c r="CX102" s="21"/>
      <c r="CY102" s="21">
        <v>2</v>
      </c>
      <c r="CZ102" s="24" t="s">
        <v>945</v>
      </c>
      <c r="DA102" s="21"/>
      <c r="DB102" s="21"/>
      <c r="DC102" s="21"/>
      <c r="DD102" s="21"/>
      <c r="DE102" s="21"/>
      <c r="DF102" s="21" t="s">
        <v>735</v>
      </c>
      <c r="DG102" s="24" t="s">
        <v>946</v>
      </c>
      <c r="DH102" s="21" t="s">
        <v>947</v>
      </c>
      <c r="DI102" s="21" t="s">
        <v>947</v>
      </c>
      <c r="DJ102" s="21" t="s">
        <v>947</v>
      </c>
      <c r="DK102" s="21" t="s">
        <v>948</v>
      </c>
      <c r="DL102" s="21" t="s">
        <v>948</v>
      </c>
      <c r="DM102" s="21" t="s">
        <v>949</v>
      </c>
      <c r="DN102" s="26">
        <v>8</v>
      </c>
      <c r="DO102" s="6"/>
      <c r="DP102" s="24">
        <v>139.9</v>
      </c>
      <c r="DQ102" s="21">
        <v>105.9</v>
      </c>
      <c r="DR102" s="21">
        <v>91.6</v>
      </c>
      <c r="DS102" s="21">
        <v>96</v>
      </c>
      <c r="DT102" s="21">
        <v>70</v>
      </c>
      <c r="DU102" s="21">
        <v>81</v>
      </c>
      <c r="DV102" s="21">
        <v>88.7</v>
      </c>
      <c r="DW102" s="24">
        <v>0.8</v>
      </c>
      <c r="DX102" s="21">
        <v>0.6</v>
      </c>
      <c r="DY102" s="21">
        <v>0.6</v>
      </c>
      <c r="DZ102" s="21">
        <v>0.5</v>
      </c>
      <c r="EA102" s="21">
        <v>0.4</v>
      </c>
      <c r="EB102" s="21">
        <v>0.5</v>
      </c>
      <c r="EC102" s="21">
        <v>0.6</v>
      </c>
      <c r="ED102" s="29">
        <f t="shared" ref="ED102:EJ102" si="330">DP102/DW102</f>
        <v>174.875</v>
      </c>
      <c r="EE102" s="30">
        <f t="shared" si="330"/>
        <v>176.50000000000003</v>
      </c>
      <c r="EF102" s="30">
        <f t="shared" si="330"/>
        <v>152.66666666666666</v>
      </c>
      <c r="EG102" s="30">
        <f t="shared" si="330"/>
        <v>192</v>
      </c>
      <c r="EH102" s="30">
        <f t="shared" si="330"/>
        <v>175</v>
      </c>
      <c r="EI102" s="30">
        <f t="shared" si="330"/>
        <v>162</v>
      </c>
      <c r="EJ102" s="30">
        <f t="shared" si="330"/>
        <v>147.83333333333334</v>
      </c>
      <c r="EK102" s="24">
        <v>1</v>
      </c>
      <c r="EL102" s="21">
        <v>1</v>
      </c>
      <c r="EM102" s="21">
        <v>1</v>
      </c>
      <c r="EN102" s="21">
        <v>1</v>
      </c>
      <c r="EO102" s="21">
        <v>1</v>
      </c>
      <c r="EP102" s="21">
        <v>1</v>
      </c>
      <c r="EQ102" s="21">
        <v>1</v>
      </c>
      <c r="ER102" s="24">
        <v>149</v>
      </c>
      <c r="ES102" s="21">
        <v>132</v>
      </c>
      <c r="ET102" s="21">
        <v>144</v>
      </c>
      <c r="EU102" s="21">
        <v>101</v>
      </c>
      <c r="EV102" s="21">
        <v>81</v>
      </c>
      <c r="EW102" s="21">
        <v>88</v>
      </c>
      <c r="EX102" s="21">
        <v>101</v>
      </c>
      <c r="EY102" s="24">
        <v>77.5</v>
      </c>
      <c r="EZ102" s="21">
        <v>76.3</v>
      </c>
      <c r="FA102" s="21">
        <v>63</v>
      </c>
      <c r="FB102" s="21">
        <v>45</v>
      </c>
      <c r="FC102" s="21">
        <v>37.5</v>
      </c>
      <c r="FD102" s="21">
        <v>37.5</v>
      </c>
      <c r="FE102" s="21">
        <v>35.6</v>
      </c>
      <c r="FF102" s="24">
        <v>3</v>
      </c>
      <c r="FG102" s="21">
        <v>3</v>
      </c>
      <c r="FH102" s="21">
        <v>3</v>
      </c>
      <c r="FI102" s="21">
        <v>3</v>
      </c>
      <c r="FJ102" s="21">
        <v>6</v>
      </c>
      <c r="FK102" s="21">
        <v>6</v>
      </c>
      <c r="FL102" s="21">
        <v>7</v>
      </c>
      <c r="FM102" s="24">
        <v>63</v>
      </c>
      <c r="FN102" s="21">
        <v>68</v>
      </c>
      <c r="FO102" s="21">
        <v>83</v>
      </c>
      <c r="FP102" s="21">
        <v>73</v>
      </c>
      <c r="FQ102" s="21">
        <v>67</v>
      </c>
      <c r="FR102" s="21">
        <v>60</v>
      </c>
      <c r="FS102" s="21">
        <v>62</v>
      </c>
      <c r="FT102" s="24" t="s">
        <v>950</v>
      </c>
      <c r="FU102" s="21" t="s">
        <v>321</v>
      </c>
      <c r="FV102" s="21" t="s">
        <v>345</v>
      </c>
      <c r="FW102" s="21" t="s">
        <v>311</v>
      </c>
      <c r="FX102" s="21">
        <v>0</v>
      </c>
      <c r="FY102" s="21">
        <v>0</v>
      </c>
      <c r="FZ102" s="21">
        <v>0</v>
      </c>
      <c r="GA102" s="24">
        <v>174</v>
      </c>
      <c r="GB102" s="21">
        <v>186</v>
      </c>
      <c r="GC102" s="21">
        <v>110</v>
      </c>
      <c r="GD102" s="21">
        <v>91</v>
      </c>
      <c r="GE102" s="21">
        <v>87</v>
      </c>
      <c r="GF102" s="21">
        <v>91</v>
      </c>
      <c r="GG102" s="21">
        <v>87</v>
      </c>
      <c r="GH102" s="24">
        <v>1240</v>
      </c>
      <c r="GI102" s="21">
        <v>2770</v>
      </c>
      <c r="GJ102" s="21">
        <v>1635</v>
      </c>
      <c r="GK102" s="21">
        <v>1435</v>
      </c>
      <c r="GL102" s="21">
        <v>1330</v>
      </c>
      <c r="GM102" s="21">
        <v>1420</v>
      </c>
      <c r="GN102" s="21">
        <v>1650</v>
      </c>
      <c r="GO102" s="6"/>
      <c r="GP102" s="24">
        <v>19</v>
      </c>
      <c r="GQ102" s="21">
        <v>90</v>
      </c>
      <c r="GR102" s="24">
        <v>19</v>
      </c>
      <c r="GS102" s="21">
        <v>90</v>
      </c>
      <c r="GT102" s="24">
        <v>19</v>
      </c>
      <c r="GU102" s="21">
        <v>90</v>
      </c>
      <c r="GV102" s="24">
        <v>19</v>
      </c>
      <c r="GW102" s="21">
        <v>90</v>
      </c>
      <c r="GX102" s="24">
        <v>17</v>
      </c>
      <c r="GY102" s="21">
        <v>90</v>
      </c>
      <c r="GZ102" s="24">
        <v>17</v>
      </c>
      <c r="HA102" s="21">
        <v>90</v>
      </c>
      <c r="HB102" s="24">
        <v>16</v>
      </c>
      <c r="HC102" s="21">
        <v>90</v>
      </c>
      <c r="HD102" s="6"/>
      <c r="HE102" s="21">
        <v>69</v>
      </c>
      <c r="HF102" s="21">
        <v>113</v>
      </c>
      <c r="HG102" s="21">
        <v>85</v>
      </c>
      <c r="HH102" s="21">
        <v>37.4</v>
      </c>
      <c r="HI102" s="21">
        <v>1</v>
      </c>
      <c r="HJ102" s="21">
        <v>75.8</v>
      </c>
      <c r="HK102" s="21">
        <v>0.8</v>
      </c>
      <c r="HL102" s="21">
        <v>10</v>
      </c>
      <c r="HM102" s="21">
        <v>53.78</v>
      </c>
      <c r="HN102" s="21">
        <v>21.6</v>
      </c>
      <c r="HO102" s="21">
        <v>3.81</v>
      </c>
      <c r="HP102" s="21">
        <v>132.1</v>
      </c>
      <c r="HQ102" s="21">
        <v>19.5</v>
      </c>
      <c r="HR102" s="21">
        <v>95.9</v>
      </c>
      <c r="HS102" s="21">
        <v>3</v>
      </c>
      <c r="HT102" s="6"/>
      <c r="HU102" s="99">
        <f t="shared" si="10"/>
        <v>0</v>
      </c>
    </row>
    <row r="103" spans="1:249" ht="15.75" customHeight="1" x14ac:dyDescent="0.3">
      <c r="A103" s="3">
        <v>90</v>
      </c>
      <c r="B103" s="21" t="s">
        <v>431</v>
      </c>
      <c r="C103" s="21">
        <v>2</v>
      </c>
      <c r="D103" s="22">
        <v>41337</v>
      </c>
      <c r="E103" s="22">
        <v>41337</v>
      </c>
      <c r="F103" s="21">
        <f t="shared" si="297"/>
        <v>0</v>
      </c>
      <c r="G103" s="21"/>
      <c r="H103" s="21" t="s">
        <v>432</v>
      </c>
      <c r="I103" s="23">
        <v>15836</v>
      </c>
      <c r="J103" s="21">
        <v>69</v>
      </c>
      <c r="K103" s="21">
        <v>175</v>
      </c>
      <c r="L103" s="21">
        <v>80</v>
      </c>
      <c r="M103" s="21" t="s">
        <v>951</v>
      </c>
      <c r="N103" s="21">
        <v>55</v>
      </c>
      <c r="O103" s="21">
        <v>57.5</v>
      </c>
      <c r="P103" s="21">
        <v>2</v>
      </c>
      <c r="Q103" s="21" t="s">
        <v>547</v>
      </c>
      <c r="R103" s="21">
        <v>1</v>
      </c>
      <c r="S103" s="21">
        <v>17</v>
      </c>
      <c r="T103" s="21" t="s">
        <v>272</v>
      </c>
      <c r="U103" s="21">
        <v>1</v>
      </c>
      <c r="V103" s="21">
        <v>0</v>
      </c>
      <c r="W103" s="21">
        <v>0</v>
      </c>
      <c r="X103" s="21">
        <v>0</v>
      </c>
      <c r="Y103" s="6"/>
      <c r="Z103" s="24" t="s">
        <v>884</v>
      </c>
      <c r="AA103" s="21" t="s">
        <v>497</v>
      </c>
      <c r="AB103" s="25">
        <v>2</v>
      </c>
      <c r="AC103" s="25" t="s">
        <v>486</v>
      </c>
      <c r="AD103" s="21" t="s">
        <v>249</v>
      </c>
      <c r="AE103" s="21"/>
      <c r="AF103" s="21" t="s">
        <v>246</v>
      </c>
      <c r="AG103" s="21" t="s">
        <v>248</v>
      </c>
      <c r="AH103" s="21" t="s">
        <v>246</v>
      </c>
      <c r="AI103" s="21" t="s">
        <v>246</v>
      </c>
      <c r="AJ103" s="21" t="s">
        <v>249</v>
      </c>
      <c r="AK103" s="21" t="s">
        <v>249</v>
      </c>
      <c r="AL103" s="21">
        <v>0.08</v>
      </c>
      <c r="AM103" s="6"/>
      <c r="AN103" s="26" t="s">
        <v>350</v>
      </c>
      <c r="AO103" s="26"/>
      <c r="AP103" s="26"/>
      <c r="AQ103" s="26" t="s">
        <v>1902</v>
      </c>
      <c r="AR103" s="3"/>
      <c r="AS103" s="27">
        <v>0.08</v>
      </c>
      <c r="AT103" s="21">
        <v>7</v>
      </c>
      <c r="AU103" s="21">
        <v>7</v>
      </c>
      <c r="AV103" s="21">
        <v>0.06</v>
      </c>
      <c r="AW103" s="21">
        <v>7</v>
      </c>
      <c r="AX103" s="21"/>
      <c r="AY103" s="21"/>
      <c r="AZ103" s="21"/>
      <c r="BA103" s="21"/>
      <c r="BB103" s="28">
        <f t="shared" ref="BB103:BD103" si="331">((AT103/AS103)*100)-100</f>
        <v>8650</v>
      </c>
      <c r="BC103" s="28">
        <f t="shared" si="331"/>
        <v>0</v>
      </c>
      <c r="BD103" s="28">
        <f t="shared" si="331"/>
        <v>-99.142857142857139</v>
      </c>
      <c r="BE103" s="28">
        <f t="shared" si="299"/>
        <v>8650</v>
      </c>
      <c r="BF103" s="28">
        <f t="shared" si="300"/>
        <v>-25</v>
      </c>
      <c r="BG103" s="28">
        <f t="shared" si="301"/>
        <v>-99.142857142857139</v>
      </c>
      <c r="BH103" s="3">
        <f t="shared" ref="BH103:BJ103" si="332">AT103-AS103</f>
        <v>6.92</v>
      </c>
      <c r="BI103" s="3">
        <f t="shared" si="332"/>
        <v>0</v>
      </c>
      <c r="BJ103" s="3">
        <f t="shared" si="332"/>
        <v>-6.94</v>
      </c>
      <c r="BK103" s="3">
        <f t="shared" si="303"/>
        <v>6.92</v>
      </c>
      <c r="BL103" s="3">
        <f t="shared" si="304"/>
        <v>-2.0000000000000004E-2</v>
      </c>
      <c r="BM103" s="3">
        <f t="shared" si="305"/>
        <v>-6.94</v>
      </c>
      <c r="BN103" s="24">
        <v>105.5</v>
      </c>
      <c r="BO103" s="21">
        <v>110.4</v>
      </c>
      <c r="BP103" s="21">
        <v>108.3</v>
      </c>
      <c r="BQ103" s="21"/>
      <c r="BR103" s="21"/>
      <c r="BS103" s="21"/>
      <c r="BT103" s="21"/>
      <c r="BU103" s="24">
        <v>36</v>
      </c>
      <c r="BV103" s="21">
        <v>36.4</v>
      </c>
      <c r="BW103" s="21">
        <v>36</v>
      </c>
      <c r="BX103" s="21">
        <v>36.6</v>
      </c>
      <c r="BY103" s="21">
        <v>36</v>
      </c>
      <c r="BZ103" s="21"/>
      <c r="CA103" s="21"/>
      <c r="CB103" s="21"/>
      <c r="CC103" s="21"/>
      <c r="CD103" s="6"/>
      <c r="CE103" s="24" t="s">
        <v>952</v>
      </c>
      <c r="CF103" s="21"/>
      <c r="CG103" s="21"/>
      <c r="CH103" s="21"/>
      <c r="CI103" s="21"/>
      <c r="CJ103" s="21"/>
      <c r="CK103" s="21"/>
      <c r="CL103" s="24" t="s">
        <v>607</v>
      </c>
      <c r="CM103" s="21"/>
      <c r="CN103" s="21"/>
      <c r="CO103" s="21"/>
      <c r="CP103" s="21"/>
      <c r="CQ103" s="21"/>
      <c r="CR103" s="21"/>
      <c r="CS103" s="24">
        <v>1</v>
      </c>
      <c r="CT103" s="21"/>
      <c r="CU103" s="21"/>
      <c r="CV103" s="21"/>
      <c r="CW103" s="21"/>
      <c r="CX103" s="21"/>
      <c r="CY103" s="21"/>
      <c r="CZ103" s="24" t="s">
        <v>607</v>
      </c>
      <c r="DA103" s="21"/>
      <c r="DB103" s="21"/>
      <c r="DC103" s="21"/>
      <c r="DD103" s="21"/>
      <c r="DE103" s="21"/>
      <c r="DF103" s="21"/>
      <c r="DG103" s="24" t="s">
        <v>953</v>
      </c>
      <c r="DH103" s="21" t="s">
        <v>954</v>
      </c>
      <c r="DI103" s="21" t="s">
        <v>954</v>
      </c>
      <c r="DJ103" s="21"/>
      <c r="DK103" s="21"/>
      <c r="DL103" s="21"/>
      <c r="DM103" s="21"/>
      <c r="DN103" s="26" t="s">
        <v>607</v>
      </c>
      <c r="DO103" s="6"/>
      <c r="DP103" s="24">
        <v>238.5</v>
      </c>
      <c r="DQ103" s="21">
        <v>76</v>
      </c>
      <c r="DR103" s="21">
        <v>85.8</v>
      </c>
      <c r="DS103" s="21"/>
      <c r="DT103" s="21"/>
      <c r="DU103" s="21"/>
      <c r="DV103" s="21"/>
      <c r="DW103" s="24">
        <v>0.3</v>
      </c>
      <c r="DX103" s="21">
        <v>0.3</v>
      </c>
      <c r="DY103" s="21">
        <v>0.3</v>
      </c>
      <c r="DZ103" s="21"/>
      <c r="EA103" s="21"/>
      <c r="EB103" s="21"/>
      <c r="EC103" s="21"/>
      <c r="ED103" s="29">
        <f t="shared" ref="ED103:EF103" si="333">DP103/DW103</f>
        <v>795</v>
      </c>
      <c r="EE103" s="30">
        <f t="shared" si="333"/>
        <v>253.33333333333334</v>
      </c>
      <c r="EF103" s="30">
        <f t="shared" si="333"/>
        <v>286</v>
      </c>
      <c r="EG103" s="30"/>
      <c r="EH103" s="30"/>
      <c r="EI103" s="30"/>
      <c r="EJ103" s="30"/>
      <c r="EK103" s="24">
        <v>0</v>
      </c>
      <c r="EL103" s="21">
        <v>0</v>
      </c>
      <c r="EM103" s="21">
        <v>0</v>
      </c>
      <c r="EN103" s="21"/>
      <c r="EO103" s="21"/>
      <c r="EP103" s="21"/>
      <c r="EQ103" s="21"/>
      <c r="ER103" s="24">
        <v>231</v>
      </c>
      <c r="ES103" s="21">
        <v>219</v>
      </c>
      <c r="ET103" s="21">
        <v>245</v>
      </c>
      <c r="EU103" s="21"/>
      <c r="EV103" s="21"/>
      <c r="EW103" s="21"/>
      <c r="EX103" s="21"/>
      <c r="EY103" s="24">
        <v>13.4</v>
      </c>
      <c r="EZ103" s="21">
        <v>7.7</v>
      </c>
      <c r="FA103" s="21">
        <v>6.9</v>
      </c>
      <c r="FB103" s="21"/>
      <c r="FC103" s="21"/>
      <c r="FD103" s="21"/>
      <c r="FE103" s="21"/>
      <c r="FF103" s="24">
        <v>13</v>
      </c>
      <c r="FG103" s="21">
        <v>15</v>
      </c>
      <c r="FH103" s="21">
        <v>15</v>
      </c>
      <c r="FI103" s="21"/>
      <c r="FJ103" s="21"/>
      <c r="FK103" s="21"/>
      <c r="FL103" s="21"/>
      <c r="FM103" s="24">
        <v>95</v>
      </c>
      <c r="FN103" s="21">
        <v>81</v>
      </c>
      <c r="FO103" s="21">
        <v>94</v>
      </c>
      <c r="FP103" s="21"/>
      <c r="FQ103" s="21"/>
      <c r="FR103" s="21"/>
      <c r="FS103" s="21"/>
      <c r="FT103" s="24">
        <v>0</v>
      </c>
      <c r="FU103" s="21">
        <v>0</v>
      </c>
      <c r="FV103" s="21">
        <v>0</v>
      </c>
      <c r="FW103" s="21"/>
      <c r="FX103" s="21"/>
      <c r="FY103" s="21"/>
      <c r="FZ103" s="21"/>
      <c r="GA103" s="24">
        <v>81</v>
      </c>
      <c r="GB103" s="21">
        <v>60</v>
      </c>
      <c r="GC103" s="21">
        <v>61</v>
      </c>
      <c r="GD103" s="21"/>
      <c r="GE103" s="21"/>
      <c r="GF103" s="21"/>
      <c r="GG103" s="21"/>
      <c r="GH103" s="24">
        <v>1035</v>
      </c>
      <c r="GI103" s="21">
        <v>1280</v>
      </c>
      <c r="GJ103" s="21">
        <v>1580</v>
      </c>
      <c r="GK103" s="21"/>
      <c r="GL103" s="21"/>
      <c r="GM103" s="21"/>
      <c r="GN103" s="21"/>
      <c r="GO103" s="6"/>
      <c r="GP103" s="24">
        <v>9</v>
      </c>
      <c r="GQ103" s="21">
        <v>18</v>
      </c>
      <c r="GR103" s="24">
        <v>9</v>
      </c>
      <c r="GS103" s="21">
        <v>18</v>
      </c>
      <c r="GT103" s="24">
        <v>9</v>
      </c>
      <c r="GU103" s="21">
        <v>18</v>
      </c>
      <c r="GV103" s="24"/>
      <c r="GW103" s="21"/>
      <c r="GX103" s="24"/>
      <c r="GY103" s="21"/>
      <c r="GZ103" s="24"/>
      <c r="HA103" s="21"/>
      <c r="HB103" s="24"/>
      <c r="HC103" s="21"/>
      <c r="HD103" s="6"/>
      <c r="HE103" s="21">
        <v>69</v>
      </c>
      <c r="HF103" s="21">
        <v>138</v>
      </c>
      <c r="HG103" s="21">
        <v>142</v>
      </c>
      <c r="HH103" s="21">
        <v>36.6</v>
      </c>
      <c r="HI103" s="21">
        <v>2</v>
      </c>
      <c r="HJ103" s="21">
        <v>76</v>
      </c>
      <c r="HK103" s="21">
        <v>0.3</v>
      </c>
      <c r="HL103" s="21">
        <v>10</v>
      </c>
      <c r="HM103" s="21">
        <v>27.73</v>
      </c>
      <c r="HN103" s="21">
        <v>15.48</v>
      </c>
      <c r="HO103" s="21">
        <v>3.19</v>
      </c>
      <c r="HP103" s="21">
        <v>142.9</v>
      </c>
      <c r="HQ103" s="21">
        <v>36.1</v>
      </c>
      <c r="HR103" s="21">
        <v>13.4</v>
      </c>
      <c r="HS103" s="21">
        <v>10</v>
      </c>
      <c r="HT103" s="6"/>
      <c r="HU103" s="99">
        <f t="shared" si="10"/>
        <v>0</v>
      </c>
    </row>
    <row r="104" spans="1:249" ht="15.75" customHeight="1" x14ac:dyDescent="0.3">
      <c r="A104" s="14"/>
      <c r="B104" s="14"/>
      <c r="C104" s="14"/>
      <c r="D104" s="82"/>
      <c r="E104" s="82"/>
      <c r="F104" s="14"/>
      <c r="G104" s="14"/>
      <c r="H104" s="14"/>
      <c r="I104" s="83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6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6"/>
      <c r="AN104" s="14"/>
      <c r="AO104" s="14"/>
      <c r="AP104" s="14"/>
      <c r="AQ104" s="15"/>
      <c r="AR104" s="15"/>
      <c r="BB104" s="36"/>
      <c r="BC104" s="36"/>
      <c r="BD104" s="36"/>
      <c r="BE104" s="36"/>
      <c r="BF104" s="36"/>
      <c r="BG104" s="36"/>
      <c r="BH104" s="14"/>
      <c r="BI104" s="14"/>
      <c r="BJ104" s="14"/>
      <c r="BK104" s="14"/>
      <c r="BL104" s="14"/>
      <c r="BM104" s="14"/>
      <c r="BN104" s="14"/>
      <c r="BO104" s="14"/>
      <c r="BP104" s="14"/>
      <c r="BQ104" s="14"/>
      <c r="BR104" s="14"/>
      <c r="BS104" s="14"/>
      <c r="BT104" s="14"/>
      <c r="BU104" s="14"/>
      <c r="BV104" s="14"/>
      <c r="BW104" s="14"/>
      <c r="BX104" s="14"/>
      <c r="BY104" s="14"/>
      <c r="BZ104" s="14"/>
      <c r="CA104" s="14"/>
      <c r="CB104" s="14"/>
      <c r="CC104" s="14"/>
      <c r="CD104" s="6"/>
      <c r="CE104" s="14"/>
      <c r="CF104" s="14"/>
      <c r="CG104" s="14"/>
      <c r="CH104" s="14"/>
      <c r="CI104" s="14"/>
      <c r="CJ104" s="14"/>
      <c r="CK104" s="14"/>
      <c r="CL104" s="14"/>
      <c r="CM104" s="14"/>
      <c r="CN104" s="14"/>
      <c r="CO104" s="14"/>
      <c r="CP104" s="14"/>
      <c r="CQ104" s="14"/>
      <c r="CR104" s="14"/>
      <c r="CS104" s="14"/>
      <c r="CT104" s="14"/>
      <c r="CU104" s="14"/>
      <c r="CV104" s="14"/>
      <c r="CW104" s="14"/>
      <c r="CX104" s="14"/>
      <c r="CY104" s="14"/>
      <c r="CZ104" s="14"/>
      <c r="DA104" s="14"/>
      <c r="DB104" s="14"/>
      <c r="DC104" s="14"/>
      <c r="DD104" s="14"/>
      <c r="DE104" s="14"/>
      <c r="DF104" s="14"/>
      <c r="DG104" s="14"/>
      <c r="DH104" s="14"/>
      <c r="DI104" s="14"/>
      <c r="DJ104" s="14"/>
      <c r="DK104" s="14"/>
      <c r="DL104" s="14"/>
      <c r="DM104" s="14"/>
      <c r="DN104" s="14"/>
      <c r="DO104" s="6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91"/>
      <c r="EE104" s="91"/>
      <c r="EF104" s="91"/>
      <c r="EG104" s="91"/>
      <c r="EH104" s="91"/>
      <c r="EI104" s="91"/>
      <c r="EJ104" s="91"/>
      <c r="EK104" s="13"/>
      <c r="EL104" s="13"/>
      <c r="EM104" s="13"/>
      <c r="EN104" s="13"/>
      <c r="EO104" s="13"/>
      <c r="EP104" s="13"/>
      <c r="EQ104" s="13"/>
      <c r="ER104" s="13"/>
      <c r="ES104" s="13"/>
      <c r="ET104" s="13"/>
      <c r="EU104" s="13"/>
      <c r="EV104" s="13"/>
      <c r="EW104" s="13"/>
      <c r="EX104" s="13"/>
      <c r="EY104" s="13"/>
      <c r="EZ104" s="13"/>
      <c r="FA104" s="13"/>
      <c r="FB104" s="13"/>
      <c r="FC104" s="13"/>
      <c r="FD104" s="13"/>
      <c r="FE104" s="13"/>
      <c r="FF104" s="13"/>
      <c r="FG104" s="13"/>
      <c r="FH104" s="13"/>
      <c r="FI104" s="13"/>
      <c r="FJ104" s="13"/>
      <c r="FK104" s="13"/>
      <c r="FL104" s="13"/>
      <c r="FM104" s="13"/>
      <c r="FN104" s="13"/>
      <c r="FO104" s="13"/>
      <c r="FP104" s="13"/>
      <c r="FQ104" s="13"/>
      <c r="FR104" s="13"/>
      <c r="FS104" s="13"/>
      <c r="FT104" s="13"/>
      <c r="FU104" s="13"/>
      <c r="FV104" s="13"/>
      <c r="FW104" s="13"/>
      <c r="FX104" s="13"/>
      <c r="FY104" s="13"/>
      <c r="FZ104" s="13"/>
      <c r="GA104" s="13"/>
      <c r="GB104" s="13"/>
      <c r="GC104" s="13"/>
      <c r="GD104" s="13"/>
      <c r="GE104" s="13"/>
      <c r="GF104" s="13"/>
      <c r="GG104" s="13"/>
      <c r="GH104" s="13"/>
      <c r="GI104" s="13"/>
      <c r="GJ104" s="13"/>
      <c r="GK104" s="13"/>
      <c r="GL104" s="13"/>
      <c r="GM104" s="13"/>
      <c r="GN104" s="13"/>
      <c r="GO104" s="6"/>
      <c r="GP104" s="14"/>
      <c r="GQ104" s="14"/>
      <c r="GR104" s="14"/>
      <c r="GS104" s="14"/>
      <c r="GT104" s="14"/>
      <c r="GU104" s="14"/>
      <c r="GV104" s="14"/>
      <c r="GW104" s="14"/>
      <c r="GX104" s="14"/>
      <c r="GY104" s="14"/>
      <c r="GZ104" s="14"/>
      <c r="HA104" s="14"/>
      <c r="HB104" s="14"/>
      <c r="HC104" s="14"/>
      <c r="HD104" s="6"/>
      <c r="HE104" s="14"/>
      <c r="HF104" s="14"/>
      <c r="HG104" s="14"/>
      <c r="HH104" s="14"/>
      <c r="HI104" s="14"/>
      <c r="HJ104" s="14"/>
      <c r="HK104" s="14"/>
      <c r="HL104" s="14"/>
      <c r="HM104" s="14"/>
      <c r="HN104" s="14"/>
      <c r="HO104" s="14"/>
      <c r="HP104" s="14"/>
      <c r="HQ104" s="14"/>
      <c r="HR104" s="14"/>
      <c r="HS104" s="14"/>
      <c r="HT104" s="6"/>
      <c r="HU104" s="99">
        <f t="shared" si="10"/>
        <v>0</v>
      </c>
      <c r="HV104" s="15"/>
      <c r="HW104" s="15"/>
      <c r="HX104" s="15"/>
      <c r="HY104" s="15"/>
      <c r="HZ104" s="15"/>
      <c r="IA104" s="15"/>
      <c r="IB104" s="15"/>
      <c r="IC104" s="15"/>
      <c r="ID104" s="15"/>
      <c r="IE104" s="15"/>
      <c r="IF104" s="15"/>
      <c r="IG104" s="15"/>
      <c r="IH104" s="15"/>
      <c r="II104" s="15"/>
      <c r="IJ104" s="15"/>
      <c r="IK104" s="15"/>
      <c r="IL104" s="15"/>
      <c r="IM104" s="15"/>
      <c r="IN104" s="15"/>
      <c r="IO104" s="15"/>
    </row>
    <row r="105" spans="1:249" ht="15.75" customHeight="1" x14ac:dyDescent="0.3">
      <c r="A105" s="3">
        <v>91</v>
      </c>
      <c r="B105" s="21" t="s">
        <v>431</v>
      </c>
      <c r="C105" s="21">
        <v>2</v>
      </c>
      <c r="D105" s="22">
        <v>41338</v>
      </c>
      <c r="E105" s="22">
        <v>41338</v>
      </c>
      <c r="F105" s="21">
        <f t="shared" ref="F105:F114" si="334">E105-D105</f>
        <v>0</v>
      </c>
      <c r="G105" s="21"/>
      <c r="H105" s="21" t="s">
        <v>907</v>
      </c>
      <c r="I105" s="23">
        <v>16112</v>
      </c>
      <c r="J105" s="21">
        <v>68</v>
      </c>
      <c r="K105" s="21">
        <v>156</v>
      </c>
      <c r="L105" s="21">
        <v>45</v>
      </c>
      <c r="M105" s="21" t="s">
        <v>955</v>
      </c>
      <c r="N105" s="21">
        <v>55</v>
      </c>
      <c r="O105" s="21">
        <v>57.5</v>
      </c>
      <c r="P105" s="21">
        <v>3</v>
      </c>
      <c r="Q105" s="21" t="s">
        <v>547</v>
      </c>
      <c r="R105" s="21">
        <v>1</v>
      </c>
      <c r="S105" s="21">
        <v>13</v>
      </c>
      <c r="T105" s="21" t="s">
        <v>272</v>
      </c>
      <c r="U105" s="21">
        <v>1</v>
      </c>
      <c r="V105" s="21">
        <v>0</v>
      </c>
      <c r="W105" s="21">
        <v>3</v>
      </c>
      <c r="X105" s="21">
        <v>0</v>
      </c>
      <c r="Y105" s="6"/>
      <c r="Z105" s="24" t="s">
        <v>513</v>
      </c>
      <c r="AA105" s="21" t="s">
        <v>956</v>
      </c>
      <c r="AB105" s="25">
        <v>1</v>
      </c>
      <c r="AC105" s="25"/>
      <c r="AD105" s="21" t="s">
        <v>249</v>
      </c>
      <c r="AE105" s="21"/>
      <c r="AF105" s="21" t="s">
        <v>246</v>
      </c>
      <c r="AG105" s="21" t="s">
        <v>248</v>
      </c>
      <c r="AH105" s="21" t="s">
        <v>246</v>
      </c>
      <c r="AI105" s="21" t="s">
        <v>246</v>
      </c>
      <c r="AJ105" s="21" t="s">
        <v>246</v>
      </c>
      <c r="AK105" s="21" t="s">
        <v>246</v>
      </c>
      <c r="AL105" s="21">
        <v>59.69</v>
      </c>
      <c r="AM105" s="6"/>
      <c r="AN105" s="26" t="s">
        <v>250</v>
      </c>
      <c r="AO105" s="26" t="s">
        <v>274</v>
      </c>
      <c r="AP105" s="26"/>
      <c r="AQ105" s="26" t="s">
        <v>1902</v>
      </c>
      <c r="AR105" s="26" t="s">
        <v>1919</v>
      </c>
      <c r="AS105" s="27">
        <v>59.69</v>
      </c>
      <c r="AT105" s="21">
        <v>46.06</v>
      </c>
      <c r="AU105" s="21">
        <v>32.75</v>
      </c>
      <c r="AV105" s="21">
        <v>15.9</v>
      </c>
      <c r="AW105" s="21"/>
      <c r="AX105" s="21"/>
      <c r="AY105" s="21"/>
      <c r="AZ105" s="21"/>
      <c r="BA105" s="21"/>
      <c r="BB105" s="28">
        <f t="shared" ref="BB105:BD105" si="335">((AT105/AS105)*100)-100</f>
        <v>-22.834645669291334</v>
      </c>
      <c r="BC105" s="28">
        <f t="shared" si="335"/>
        <v>-28.897090751194099</v>
      </c>
      <c r="BD105" s="28">
        <f t="shared" si="335"/>
        <v>-51.450381679389309</v>
      </c>
      <c r="BE105" s="28">
        <f t="shared" ref="BE105:BE114" si="336">((AU105/AS105)*100)-100</f>
        <v>-45.133188138716697</v>
      </c>
      <c r="BF105" s="28">
        <f t="shared" ref="BF105:BF114" si="337">((AV105/AS105)*100)-100</f>
        <v>-73.362372256659398</v>
      </c>
      <c r="BG105" s="28">
        <f t="shared" ref="BG105:BG114" si="338">((AV105/AT105)*100)-100</f>
        <v>-65.47980894485454</v>
      </c>
      <c r="BH105" s="3">
        <f t="shared" ref="BH105:BJ105" si="339">AT105-AS105</f>
        <v>-13.629999999999995</v>
      </c>
      <c r="BI105" s="3">
        <f t="shared" si="339"/>
        <v>-13.310000000000002</v>
      </c>
      <c r="BJ105" s="3">
        <f t="shared" si="339"/>
        <v>-16.850000000000001</v>
      </c>
      <c r="BK105" s="3">
        <f t="shared" ref="BK105:BK114" si="340">AU105-AS105</f>
        <v>-26.939999999999998</v>
      </c>
      <c r="BL105" s="3">
        <f t="shared" ref="BL105:BL114" si="341">AV105-AS105</f>
        <v>-43.79</v>
      </c>
      <c r="BM105" s="3">
        <f t="shared" ref="BM105:BM114" si="342">AV105-AT105</f>
        <v>-30.160000000000004</v>
      </c>
      <c r="BN105" s="24">
        <v>271</v>
      </c>
      <c r="BO105" s="21">
        <v>156.4</v>
      </c>
      <c r="BP105" s="21"/>
      <c r="BQ105" s="21"/>
      <c r="BR105" s="21"/>
      <c r="BS105" s="21"/>
      <c r="BT105" s="21"/>
      <c r="BU105" s="24">
        <v>36</v>
      </c>
      <c r="BV105" s="21">
        <v>36.5</v>
      </c>
      <c r="BW105" s="21">
        <v>36</v>
      </c>
      <c r="BX105" s="21">
        <v>36.1</v>
      </c>
      <c r="BY105" s="21"/>
      <c r="BZ105" s="21"/>
      <c r="CA105" s="21"/>
      <c r="CB105" s="21"/>
      <c r="CC105" s="21"/>
      <c r="CD105" s="6"/>
      <c r="CE105" s="24" t="s">
        <v>957</v>
      </c>
      <c r="CF105" s="21"/>
      <c r="CG105" s="21"/>
      <c r="CH105" s="21"/>
      <c r="CI105" s="21"/>
      <c r="CJ105" s="21"/>
      <c r="CK105" s="21"/>
      <c r="CL105" s="24" t="s">
        <v>958</v>
      </c>
      <c r="CM105" s="21"/>
      <c r="CN105" s="21"/>
      <c r="CO105" s="21"/>
      <c r="CP105" s="21"/>
      <c r="CQ105" s="21"/>
      <c r="CR105" s="21"/>
      <c r="CS105" s="24">
        <v>2</v>
      </c>
      <c r="CT105" s="21"/>
      <c r="CU105" s="21"/>
      <c r="CV105" s="21"/>
      <c r="CW105" s="21"/>
      <c r="CX105" s="21"/>
      <c r="CY105" s="21"/>
      <c r="CZ105" s="24" t="s">
        <v>959</v>
      </c>
      <c r="DA105" s="21"/>
      <c r="DB105" s="21"/>
      <c r="DC105" s="21"/>
      <c r="DD105" s="21"/>
      <c r="DE105" s="21"/>
      <c r="DF105" s="21"/>
      <c r="DG105" s="24" t="s">
        <v>255</v>
      </c>
      <c r="DH105" s="21" t="s">
        <v>255</v>
      </c>
      <c r="DI105" s="21"/>
      <c r="DJ105" s="21"/>
      <c r="DK105" s="21"/>
      <c r="DL105" s="21"/>
      <c r="DM105" s="21"/>
      <c r="DN105" s="26">
        <v>8</v>
      </c>
      <c r="DO105" s="6"/>
      <c r="DP105" s="55">
        <v>103.9</v>
      </c>
      <c r="DQ105" s="52">
        <v>85.8</v>
      </c>
      <c r="DR105" s="52"/>
      <c r="DS105" s="52"/>
      <c r="DT105" s="52"/>
      <c r="DU105" s="52"/>
      <c r="DV105" s="52"/>
      <c r="DW105" s="55">
        <v>0.3</v>
      </c>
      <c r="DX105" s="52">
        <v>0.3</v>
      </c>
      <c r="DY105" s="52"/>
      <c r="DZ105" s="52"/>
      <c r="EA105" s="52"/>
      <c r="EB105" s="52"/>
      <c r="EC105" s="52"/>
      <c r="ED105" s="78">
        <f t="shared" ref="ED105:EE105" si="343">DP105/DW105</f>
        <v>346.33333333333337</v>
      </c>
      <c r="EE105" s="79">
        <f t="shared" si="343"/>
        <v>286</v>
      </c>
      <c r="EF105" s="79"/>
      <c r="EG105" s="79"/>
      <c r="EH105" s="79"/>
      <c r="EI105" s="79"/>
      <c r="EJ105" s="79"/>
      <c r="EK105" s="55">
        <v>0</v>
      </c>
      <c r="EL105" s="52">
        <v>0</v>
      </c>
      <c r="EM105" s="52"/>
      <c r="EN105" s="52"/>
      <c r="EO105" s="52"/>
      <c r="EP105" s="52"/>
      <c r="EQ105" s="52"/>
      <c r="ER105" s="55">
        <v>16</v>
      </c>
      <c r="ES105" s="52">
        <v>10</v>
      </c>
      <c r="ET105" s="52"/>
      <c r="EU105" s="52"/>
      <c r="EV105" s="52"/>
      <c r="EW105" s="52"/>
      <c r="EX105" s="52"/>
      <c r="EY105" s="55">
        <v>274</v>
      </c>
      <c r="EZ105" s="52">
        <v>283</v>
      </c>
      <c r="FA105" s="52"/>
      <c r="FB105" s="52"/>
      <c r="FC105" s="52"/>
      <c r="FD105" s="52"/>
      <c r="FE105" s="52"/>
      <c r="FF105" s="55">
        <v>15</v>
      </c>
      <c r="FG105" s="52">
        <v>15</v>
      </c>
      <c r="FH105" s="52"/>
      <c r="FI105" s="52"/>
      <c r="FJ105" s="52"/>
      <c r="FK105" s="52"/>
      <c r="FL105" s="52"/>
      <c r="FM105" s="55">
        <v>67</v>
      </c>
      <c r="FN105" s="52">
        <v>77</v>
      </c>
      <c r="FO105" s="52"/>
      <c r="FP105" s="52"/>
      <c r="FQ105" s="52"/>
      <c r="FR105" s="52"/>
      <c r="FS105" s="52"/>
      <c r="FT105" s="55" t="s">
        <v>559</v>
      </c>
      <c r="FU105" s="52" t="s">
        <v>322</v>
      </c>
      <c r="FV105" s="52"/>
      <c r="FW105" s="52"/>
      <c r="FX105" s="52"/>
      <c r="FY105" s="52"/>
      <c r="FZ105" s="52"/>
      <c r="GA105" s="55">
        <v>212</v>
      </c>
      <c r="GB105" s="52">
        <v>169</v>
      </c>
      <c r="GC105" s="52"/>
      <c r="GD105" s="52"/>
      <c r="GE105" s="52"/>
      <c r="GF105" s="52"/>
      <c r="GG105" s="52"/>
      <c r="GH105" s="55">
        <v>965</v>
      </c>
      <c r="GI105" s="52">
        <v>2030</v>
      </c>
      <c r="GJ105" s="52"/>
      <c r="GK105" s="52"/>
      <c r="GL105" s="52"/>
      <c r="GM105" s="52"/>
      <c r="GN105" s="52"/>
      <c r="GO105" s="6"/>
      <c r="GP105" s="24">
        <v>16</v>
      </c>
      <c r="GQ105" s="21">
        <v>90</v>
      </c>
      <c r="GR105" s="24">
        <v>17</v>
      </c>
      <c r="GS105" s="21">
        <v>90</v>
      </c>
      <c r="GT105" s="24"/>
      <c r="GU105" s="21"/>
      <c r="GV105" s="24"/>
      <c r="GW105" s="21"/>
      <c r="GX105" s="24"/>
      <c r="GY105" s="21"/>
      <c r="GZ105" s="24"/>
      <c r="HA105" s="21"/>
      <c r="HB105" s="24"/>
      <c r="HC105" s="21"/>
      <c r="HD105" s="6"/>
      <c r="HE105" s="21">
        <v>68</v>
      </c>
      <c r="HF105" s="21">
        <v>91</v>
      </c>
      <c r="HG105" s="21">
        <v>86</v>
      </c>
      <c r="HH105" s="21">
        <v>35.6</v>
      </c>
      <c r="HI105" s="21">
        <v>2</v>
      </c>
      <c r="HJ105" s="21">
        <v>88.4</v>
      </c>
      <c r="HK105" s="21">
        <v>0.3</v>
      </c>
      <c r="HL105" s="21">
        <v>5</v>
      </c>
      <c r="HM105" s="21">
        <v>57.42</v>
      </c>
      <c r="HN105" s="21">
        <v>21.9</v>
      </c>
      <c r="HO105" s="21">
        <v>3.1</v>
      </c>
      <c r="HP105" s="21">
        <v>138.4</v>
      </c>
      <c r="HQ105" s="21">
        <v>14.9</v>
      </c>
      <c r="HR105" s="21">
        <v>274</v>
      </c>
      <c r="HS105" s="21">
        <v>15</v>
      </c>
      <c r="HT105" s="6"/>
      <c r="HU105" s="99">
        <f t="shared" si="10"/>
        <v>-1</v>
      </c>
    </row>
    <row r="106" spans="1:249" ht="15.75" customHeight="1" x14ac:dyDescent="0.3">
      <c r="A106" s="3">
        <v>92</v>
      </c>
      <c r="B106" s="21" t="s">
        <v>874</v>
      </c>
      <c r="C106" s="21">
        <v>2</v>
      </c>
      <c r="D106" s="22">
        <v>41332</v>
      </c>
      <c r="E106" s="22">
        <v>41334</v>
      </c>
      <c r="F106" s="21">
        <f t="shared" si="334"/>
        <v>2</v>
      </c>
      <c r="G106" s="21" t="s">
        <v>240</v>
      </c>
      <c r="H106" s="21" t="s">
        <v>324</v>
      </c>
      <c r="I106" s="23">
        <v>10837</v>
      </c>
      <c r="J106" s="21">
        <v>83</v>
      </c>
      <c r="K106" s="21">
        <v>170</v>
      </c>
      <c r="L106" s="21">
        <v>65</v>
      </c>
      <c r="M106" s="21" t="s">
        <v>421</v>
      </c>
      <c r="N106" s="21">
        <v>95</v>
      </c>
      <c r="O106" s="21">
        <v>97.8</v>
      </c>
      <c r="P106" s="21">
        <v>7</v>
      </c>
      <c r="Q106" s="21" t="s">
        <v>547</v>
      </c>
      <c r="R106" s="21">
        <v>1</v>
      </c>
      <c r="S106" s="21">
        <v>31</v>
      </c>
      <c r="T106" s="21" t="s">
        <v>272</v>
      </c>
      <c r="U106" s="21">
        <v>1</v>
      </c>
      <c r="V106" s="21">
        <v>0</v>
      </c>
      <c r="W106" s="21">
        <v>0</v>
      </c>
      <c r="X106" s="21">
        <v>2</v>
      </c>
      <c r="Y106" s="6"/>
      <c r="Z106" s="55" t="s">
        <v>884</v>
      </c>
      <c r="AA106" s="52" t="s">
        <v>497</v>
      </c>
      <c r="AB106" s="56">
        <v>2</v>
      </c>
      <c r="AC106" s="56" t="s">
        <v>960</v>
      </c>
      <c r="AD106" s="52" t="s">
        <v>249</v>
      </c>
      <c r="AE106" s="52"/>
      <c r="AF106" s="52" t="s">
        <v>246</v>
      </c>
      <c r="AG106" s="52" t="s">
        <v>248</v>
      </c>
      <c r="AH106" s="52" t="s">
        <v>246</v>
      </c>
      <c r="AI106" s="52" t="s">
        <v>961</v>
      </c>
      <c r="AJ106" s="52" t="s">
        <v>249</v>
      </c>
      <c r="AK106" s="52" t="s">
        <v>246</v>
      </c>
      <c r="AL106" s="52">
        <v>4</v>
      </c>
      <c r="AM106" s="6"/>
      <c r="AN106" s="26" t="s">
        <v>250</v>
      </c>
      <c r="AO106" s="26" t="s">
        <v>274</v>
      </c>
      <c r="AP106" s="26"/>
      <c r="AQ106" s="26" t="s">
        <v>1902</v>
      </c>
      <c r="AR106" s="26" t="s">
        <v>1905</v>
      </c>
      <c r="AS106" s="27">
        <v>1.1399999999999999</v>
      </c>
      <c r="AT106" s="21">
        <v>4</v>
      </c>
      <c r="AU106" s="21">
        <v>4.55</v>
      </c>
      <c r="AV106" s="21">
        <v>2.2999999999999998</v>
      </c>
      <c r="AW106" s="21">
        <v>2.0099999999999998</v>
      </c>
      <c r="AX106" s="21">
        <v>1.95</v>
      </c>
      <c r="AY106" s="21">
        <v>1.33</v>
      </c>
      <c r="AZ106" s="21">
        <v>0.42</v>
      </c>
      <c r="BA106" s="21"/>
      <c r="BB106" s="28">
        <f t="shared" ref="BB106:BD106" si="344">((AT106/AS106)*100)-100</f>
        <v>250.87719298245617</v>
      </c>
      <c r="BC106" s="28">
        <f t="shared" si="344"/>
        <v>13.75</v>
      </c>
      <c r="BD106" s="28">
        <f t="shared" si="344"/>
        <v>-49.450549450549453</v>
      </c>
      <c r="BE106" s="28">
        <f t="shared" si="336"/>
        <v>299.12280701754389</v>
      </c>
      <c r="BF106" s="28">
        <f t="shared" si="337"/>
        <v>101.75438596491227</v>
      </c>
      <c r="BG106" s="28">
        <f t="shared" si="338"/>
        <v>-42.500000000000007</v>
      </c>
      <c r="BH106" s="3">
        <f t="shared" ref="BH106:BJ106" si="345">AT106-AS106</f>
        <v>2.8600000000000003</v>
      </c>
      <c r="BI106" s="3">
        <f t="shared" si="345"/>
        <v>0.54999999999999982</v>
      </c>
      <c r="BJ106" s="3">
        <f t="shared" si="345"/>
        <v>-2.25</v>
      </c>
      <c r="BK106" s="3">
        <f t="shared" si="340"/>
        <v>3.41</v>
      </c>
      <c r="BL106" s="3">
        <f t="shared" si="341"/>
        <v>1.1599999999999999</v>
      </c>
      <c r="BM106" s="3">
        <f t="shared" si="342"/>
        <v>-1.7000000000000002</v>
      </c>
      <c r="BN106" s="24">
        <v>98.5</v>
      </c>
      <c r="BO106" s="21">
        <v>42</v>
      </c>
      <c r="BP106" s="21">
        <v>35</v>
      </c>
      <c r="BQ106" s="21"/>
      <c r="BR106" s="21">
        <v>38.6</v>
      </c>
      <c r="BS106" s="21">
        <v>36</v>
      </c>
      <c r="BT106" s="21"/>
      <c r="BU106" s="24">
        <v>36</v>
      </c>
      <c r="BV106" s="21">
        <v>36</v>
      </c>
      <c r="BW106" s="21">
        <v>36</v>
      </c>
      <c r="BX106" s="21">
        <v>36</v>
      </c>
      <c r="BY106" s="21">
        <v>36.4</v>
      </c>
      <c r="BZ106" s="21">
        <v>36</v>
      </c>
      <c r="CA106" s="21">
        <v>36</v>
      </c>
      <c r="CB106" s="21">
        <v>36.1</v>
      </c>
      <c r="CC106" s="21"/>
      <c r="CD106" s="6"/>
      <c r="CE106" s="24" t="s">
        <v>962</v>
      </c>
      <c r="CF106" s="21"/>
      <c r="CG106" s="21"/>
      <c r="CH106" s="21"/>
      <c r="CI106" s="21"/>
      <c r="CJ106" s="21"/>
      <c r="CK106" s="21"/>
      <c r="CL106" s="24" t="s">
        <v>963</v>
      </c>
      <c r="CM106" s="21"/>
      <c r="CN106" s="21"/>
      <c r="CO106" s="21"/>
      <c r="CP106" s="21"/>
      <c r="CQ106" s="21"/>
      <c r="CR106" s="21"/>
      <c r="CS106" s="24">
        <v>1</v>
      </c>
      <c r="CT106" s="21"/>
      <c r="CU106" s="21"/>
      <c r="CV106" s="21"/>
      <c r="CW106" s="21"/>
      <c r="CX106" s="21"/>
      <c r="CY106" s="21"/>
      <c r="CZ106" s="24" t="s">
        <v>735</v>
      </c>
      <c r="DA106" s="21"/>
      <c r="DB106" s="21"/>
      <c r="DC106" s="21"/>
      <c r="DD106" s="21"/>
      <c r="DE106" s="21"/>
      <c r="DF106" s="21"/>
      <c r="DG106" s="24" t="s">
        <v>964</v>
      </c>
      <c r="DH106" s="21" t="s">
        <v>965</v>
      </c>
      <c r="DI106" s="21" t="s">
        <v>966</v>
      </c>
      <c r="DJ106" s="21" t="s">
        <v>965</v>
      </c>
      <c r="DK106" s="21" t="s">
        <v>967</v>
      </c>
      <c r="DL106" s="21" t="s">
        <v>967</v>
      </c>
      <c r="DM106" s="21"/>
      <c r="DN106" s="26">
        <v>8</v>
      </c>
      <c r="DO106" s="6"/>
      <c r="DP106" s="24">
        <v>357.7</v>
      </c>
      <c r="DQ106" s="21">
        <v>114.1</v>
      </c>
      <c r="DR106" s="21">
        <v>69.5</v>
      </c>
      <c r="DS106" s="21">
        <v>75</v>
      </c>
      <c r="DT106" s="21">
        <v>80</v>
      </c>
      <c r="DU106" s="21">
        <v>150.4</v>
      </c>
      <c r="DV106" s="21"/>
      <c r="DW106" s="24">
        <v>0.3</v>
      </c>
      <c r="DX106" s="21">
        <v>0.25</v>
      </c>
      <c r="DY106" s="21">
        <v>0.25</v>
      </c>
      <c r="DZ106" s="21">
        <v>0.25</v>
      </c>
      <c r="EA106" s="21">
        <v>0.25</v>
      </c>
      <c r="EB106" s="21">
        <v>0.25</v>
      </c>
      <c r="EC106" s="21"/>
      <c r="ED106" s="78">
        <f t="shared" ref="ED106:EI106" si="346">DP106/DW106</f>
        <v>1192.3333333333333</v>
      </c>
      <c r="EE106" s="79">
        <f t="shared" si="346"/>
        <v>456.4</v>
      </c>
      <c r="EF106" s="79">
        <f t="shared" si="346"/>
        <v>278</v>
      </c>
      <c r="EG106" s="79">
        <f t="shared" si="346"/>
        <v>300</v>
      </c>
      <c r="EH106" s="79">
        <f t="shared" si="346"/>
        <v>320</v>
      </c>
      <c r="EI106" s="79">
        <f t="shared" si="346"/>
        <v>601.6</v>
      </c>
      <c r="EJ106" s="79"/>
      <c r="EK106" s="24">
        <v>0</v>
      </c>
      <c r="EL106" s="21">
        <v>0</v>
      </c>
      <c r="EM106" s="21">
        <v>0</v>
      </c>
      <c r="EN106" s="21">
        <v>0</v>
      </c>
      <c r="EO106" s="21">
        <v>0</v>
      </c>
      <c r="EP106" s="21">
        <v>0</v>
      </c>
      <c r="EQ106" s="21"/>
      <c r="ER106" s="24">
        <v>145</v>
      </c>
      <c r="ES106" s="21">
        <v>170</v>
      </c>
      <c r="ET106" s="21">
        <v>141</v>
      </c>
      <c r="EU106" s="21">
        <v>141</v>
      </c>
      <c r="EV106" s="21">
        <v>124</v>
      </c>
      <c r="EW106" s="21">
        <v>129</v>
      </c>
      <c r="EX106" s="21"/>
      <c r="EY106" s="24">
        <v>8.6</v>
      </c>
      <c r="EZ106" s="21">
        <v>6.8</v>
      </c>
      <c r="FA106" s="21">
        <v>6.8</v>
      </c>
      <c r="FB106" s="21">
        <v>9</v>
      </c>
      <c r="FC106" s="21">
        <v>8.4</v>
      </c>
      <c r="FD106" s="21">
        <v>19</v>
      </c>
      <c r="FE106" s="21"/>
      <c r="FF106" s="24">
        <v>15</v>
      </c>
      <c r="FG106" s="21">
        <v>15</v>
      </c>
      <c r="FH106" s="21">
        <v>15</v>
      </c>
      <c r="FI106" s="21">
        <v>15</v>
      </c>
      <c r="FJ106" s="21">
        <v>15</v>
      </c>
      <c r="FK106" s="21">
        <v>15</v>
      </c>
      <c r="FL106" s="21"/>
      <c r="FM106" s="24">
        <v>93</v>
      </c>
      <c r="FN106" s="21">
        <v>93</v>
      </c>
      <c r="FO106" s="21">
        <v>93</v>
      </c>
      <c r="FP106" s="21">
        <v>115</v>
      </c>
      <c r="FQ106" s="21">
        <v>101</v>
      </c>
      <c r="FR106" s="21">
        <v>102</v>
      </c>
      <c r="FS106" s="21"/>
      <c r="FT106" s="24">
        <v>0</v>
      </c>
      <c r="FU106" s="21">
        <v>0</v>
      </c>
      <c r="FV106" s="21">
        <v>0</v>
      </c>
      <c r="FW106" s="21">
        <v>0</v>
      </c>
      <c r="FX106" s="21">
        <v>0</v>
      </c>
      <c r="FY106" s="21">
        <v>0</v>
      </c>
      <c r="FZ106" s="21"/>
      <c r="GA106" s="24">
        <v>243</v>
      </c>
      <c r="GB106" s="21">
        <v>164</v>
      </c>
      <c r="GC106" s="21">
        <v>214</v>
      </c>
      <c r="GD106" s="21">
        <v>235</v>
      </c>
      <c r="GE106" s="21">
        <v>173</v>
      </c>
      <c r="GF106" s="21">
        <v>221</v>
      </c>
      <c r="GG106" s="21"/>
      <c r="GH106" s="24">
        <v>310</v>
      </c>
      <c r="GI106" s="21">
        <v>660</v>
      </c>
      <c r="GJ106" s="21">
        <v>170</v>
      </c>
      <c r="GK106" s="21">
        <v>180</v>
      </c>
      <c r="GL106" s="21">
        <v>230</v>
      </c>
      <c r="GM106" s="21">
        <v>460</v>
      </c>
      <c r="GN106" s="21"/>
      <c r="GO106" s="6"/>
      <c r="GP106" s="24">
        <v>8</v>
      </c>
      <c r="GQ106" s="21">
        <v>18</v>
      </c>
      <c r="GR106" s="24">
        <v>7</v>
      </c>
      <c r="GS106" s="21">
        <v>18</v>
      </c>
      <c r="GT106" s="24">
        <v>10</v>
      </c>
      <c r="GU106" s="21">
        <v>45</v>
      </c>
      <c r="GV106" s="24">
        <v>10</v>
      </c>
      <c r="GW106" s="21">
        <v>45</v>
      </c>
      <c r="GX106" s="24">
        <v>9</v>
      </c>
      <c r="GY106" s="21">
        <v>128</v>
      </c>
      <c r="GZ106" s="24">
        <v>9</v>
      </c>
      <c r="HA106" s="21">
        <v>18</v>
      </c>
      <c r="HB106" s="24"/>
      <c r="HC106" s="21"/>
      <c r="HD106" s="6"/>
      <c r="HE106" s="21">
        <v>83</v>
      </c>
      <c r="HF106" s="21">
        <v>38</v>
      </c>
      <c r="HG106" s="21">
        <v>89</v>
      </c>
      <c r="HH106" s="21">
        <v>35</v>
      </c>
      <c r="HI106" s="21">
        <v>2</v>
      </c>
      <c r="HJ106" s="21">
        <v>93.9</v>
      </c>
      <c r="HK106" s="21">
        <v>0.3</v>
      </c>
      <c r="HL106" s="21">
        <v>0</v>
      </c>
      <c r="HM106" s="21">
        <v>45.09</v>
      </c>
      <c r="HN106" s="21">
        <v>7.83</v>
      </c>
      <c r="HO106" s="21">
        <v>6.16</v>
      </c>
      <c r="HP106" s="21">
        <v>137</v>
      </c>
      <c r="HQ106" s="21">
        <v>22.4</v>
      </c>
      <c r="HR106" s="21">
        <v>9</v>
      </c>
      <c r="HS106" s="21">
        <v>4</v>
      </c>
      <c r="HT106" s="6"/>
      <c r="HU106" s="99">
        <f t="shared" si="10"/>
        <v>1</v>
      </c>
    </row>
    <row r="107" spans="1:249" ht="15.75" customHeight="1" x14ac:dyDescent="0.3">
      <c r="A107" s="3">
        <v>93</v>
      </c>
      <c r="B107" s="21" t="s">
        <v>635</v>
      </c>
      <c r="C107" s="21">
        <v>1</v>
      </c>
      <c r="D107" s="22">
        <v>41339</v>
      </c>
      <c r="E107" s="22">
        <v>41340</v>
      </c>
      <c r="F107" s="21">
        <f t="shared" si="334"/>
        <v>1</v>
      </c>
      <c r="G107" s="21"/>
      <c r="H107" s="21" t="s">
        <v>324</v>
      </c>
      <c r="I107" s="23">
        <v>14781</v>
      </c>
      <c r="J107" s="21">
        <v>72</v>
      </c>
      <c r="K107" s="21">
        <v>160</v>
      </c>
      <c r="L107" s="21">
        <v>64</v>
      </c>
      <c r="M107" s="21" t="s">
        <v>968</v>
      </c>
      <c r="N107" s="21">
        <v>44</v>
      </c>
      <c r="O107" s="21">
        <v>32.6</v>
      </c>
      <c r="P107" s="21">
        <v>6</v>
      </c>
      <c r="Q107" s="21" t="s">
        <v>638</v>
      </c>
      <c r="R107" s="21">
        <v>1</v>
      </c>
      <c r="S107" s="21">
        <v>35</v>
      </c>
      <c r="T107" s="21" t="s">
        <v>272</v>
      </c>
      <c r="U107" s="21">
        <v>1</v>
      </c>
      <c r="V107" s="21">
        <v>0</v>
      </c>
      <c r="W107" s="21">
        <v>0</v>
      </c>
      <c r="X107" s="21">
        <v>0</v>
      </c>
      <c r="Y107" s="6"/>
      <c r="Z107" s="24" t="s">
        <v>513</v>
      </c>
      <c r="AA107" s="21" t="s">
        <v>969</v>
      </c>
      <c r="AB107" s="25">
        <v>1</v>
      </c>
      <c r="AC107" s="25"/>
      <c r="AD107" s="21" t="s">
        <v>249</v>
      </c>
      <c r="AE107" s="21"/>
      <c r="AF107" s="21" t="s">
        <v>246</v>
      </c>
      <c r="AG107" s="21" t="s">
        <v>248</v>
      </c>
      <c r="AH107" s="21" t="s">
        <v>249</v>
      </c>
      <c r="AI107" s="21" t="s">
        <v>246</v>
      </c>
      <c r="AJ107" s="21" t="s">
        <v>249</v>
      </c>
      <c r="AK107" s="21" t="s">
        <v>246</v>
      </c>
      <c r="AL107" s="21">
        <v>2.62</v>
      </c>
      <c r="AM107" s="6"/>
      <c r="AN107" s="26" t="s">
        <v>250</v>
      </c>
      <c r="AO107" s="26" t="s">
        <v>274</v>
      </c>
      <c r="AP107" s="26"/>
      <c r="AQ107" s="26" t="s">
        <v>1906</v>
      </c>
      <c r="AR107" s="26" t="s">
        <v>299</v>
      </c>
      <c r="AS107" s="27">
        <v>2.62</v>
      </c>
      <c r="AT107" s="21">
        <v>3.88</v>
      </c>
      <c r="AU107" s="21">
        <v>5.47</v>
      </c>
      <c r="AV107" s="21">
        <v>2</v>
      </c>
      <c r="AW107" s="21">
        <v>1.95</v>
      </c>
      <c r="AX107" s="21">
        <v>1</v>
      </c>
      <c r="AY107" s="21">
        <v>0.81</v>
      </c>
      <c r="AZ107" s="21">
        <v>0.51</v>
      </c>
      <c r="BA107" s="21"/>
      <c r="BB107" s="28">
        <f t="shared" ref="BB107:BD107" si="347">((AT107/AS107)*100)-100</f>
        <v>48.091603053435108</v>
      </c>
      <c r="BC107" s="28">
        <f t="shared" si="347"/>
        <v>40.979381443298962</v>
      </c>
      <c r="BD107" s="28">
        <f t="shared" si="347"/>
        <v>-63.436928702010967</v>
      </c>
      <c r="BE107" s="28">
        <f t="shared" si="336"/>
        <v>108.77862595419847</v>
      </c>
      <c r="BF107" s="28">
        <f t="shared" si="337"/>
        <v>-23.66412213740459</v>
      </c>
      <c r="BG107" s="28">
        <f t="shared" si="338"/>
        <v>-48.453608247422672</v>
      </c>
      <c r="BH107" s="3">
        <f t="shared" ref="BH107:BJ107" si="348">AT107-AS107</f>
        <v>1.2599999999999998</v>
      </c>
      <c r="BI107" s="3">
        <f t="shared" si="348"/>
        <v>1.5899999999999999</v>
      </c>
      <c r="BJ107" s="3">
        <f t="shared" si="348"/>
        <v>-3.4699999999999998</v>
      </c>
      <c r="BK107" s="3">
        <f t="shared" si="340"/>
        <v>2.8499999999999996</v>
      </c>
      <c r="BL107" s="3">
        <f t="shared" si="341"/>
        <v>-0.62000000000000011</v>
      </c>
      <c r="BM107" s="3">
        <f t="shared" si="342"/>
        <v>-1.88</v>
      </c>
      <c r="BN107" s="24">
        <v>202.4</v>
      </c>
      <c r="BO107" s="21">
        <v>232.6</v>
      </c>
      <c r="BP107" s="21">
        <v>230</v>
      </c>
      <c r="BQ107" s="21">
        <v>177</v>
      </c>
      <c r="BR107" s="21">
        <v>176</v>
      </c>
      <c r="BS107" s="21"/>
      <c r="BT107" s="21"/>
      <c r="BU107" s="24">
        <v>36.4</v>
      </c>
      <c r="BV107" s="21">
        <v>35.9</v>
      </c>
      <c r="BW107" s="21">
        <v>36</v>
      </c>
      <c r="BX107" s="21">
        <v>37.1</v>
      </c>
      <c r="BY107" s="21">
        <v>37.1</v>
      </c>
      <c r="BZ107" s="21">
        <v>36.5</v>
      </c>
      <c r="CA107" s="21">
        <v>36</v>
      </c>
      <c r="CB107" s="21">
        <v>36.6</v>
      </c>
      <c r="CC107" s="21"/>
      <c r="CD107" s="6"/>
      <c r="CE107" s="24" t="s">
        <v>970</v>
      </c>
      <c r="CF107" s="21"/>
      <c r="CG107" s="21"/>
      <c r="CH107" s="21"/>
      <c r="CI107" s="21"/>
      <c r="CJ107" s="21"/>
      <c r="CK107" s="21"/>
      <c r="CL107" s="24" t="s">
        <v>971</v>
      </c>
      <c r="CM107" s="21"/>
      <c r="CN107" s="21"/>
      <c r="CO107" s="21"/>
      <c r="CP107" s="21"/>
      <c r="CQ107" s="21"/>
      <c r="CR107" s="21"/>
      <c r="CS107" s="24">
        <v>2</v>
      </c>
      <c r="CT107" s="21"/>
      <c r="CU107" s="21"/>
      <c r="CV107" s="21"/>
      <c r="CW107" s="21"/>
      <c r="CX107" s="21"/>
      <c r="CY107" s="21"/>
      <c r="CZ107" s="24" t="s">
        <v>972</v>
      </c>
      <c r="DA107" s="21"/>
      <c r="DB107" s="21"/>
      <c r="DC107" s="21"/>
      <c r="DD107" s="21"/>
      <c r="DE107" s="21"/>
      <c r="DF107" s="21"/>
      <c r="DG107" s="24" t="s">
        <v>255</v>
      </c>
      <c r="DH107" s="21" t="s">
        <v>973</v>
      </c>
      <c r="DI107" s="21" t="s">
        <v>973</v>
      </c>
      <c r="DJ107" s="21" t="s">
        <v>973</v>
      </c>
      <c r="DK107" s="21" t="s">
        <v>973</v>
      </c>
      <c r="DL107" s="21" t="s">
        <v>973</v>
      </c>
      <c r="DM107" s="21"/>
      <c r="DN107" s="26">
        <v>8</v>
      </c>
      <c r="DO107" s="6"/>
      <c r="DP107" s="55">
        <v>76</v>
      </c>
      <c r="DQ107" s="52">
        <v>61.4</v>
      </c>
      <c r="DR107" s="52">
        <v>102.8</v>
      </c>
      <c r="DS107" s="52">
        <v>104.8</v>
      </c>
      <c r="DT107" s="52">
        <v>86.8</v>
      </c>
      <c r="DU107" s="52">
        <v>86.8</v>
      </c>
      <c r="DV107" s="52"/>
      <c r="DW107" s="55">
        <v>0.25</v>
      </c>
      <c r="DX107" s="52">
        <v>0.25</v>
      </c>
      <c r="DY107" s="52">
        <v>0.25</v>
      </c>
      <c r="DZ107" s="52">
        <v>0.25</v>
      </c>
      <c r="EA107" s="52">
        <v>0.25</v>
      </c>
      <c r="EB107" s="52">
        <v>0.25</v>
      </c>
      <c r="EC107" s="52"/>
      <c r="ED107" s="78">
        <f t="shared" ref="ED107:EI107" si="349">DP107/DW107</f>
        <v>304</v>
      </c>
      <c r="EE107" s="79">
        <f t="shared" si="349"/>
        <v>245.6</v>
      </c>
      <c r="EF107" s="79">
        <f t="shared" si="349"/>
        <v>411.2</v>
      </c>
      <c r="EG107" s="79">
        <f t="shared" si="349"/>
        <v>419.2</v>
      </c>
      <c r="EH107" s="79">
        <f t="shared" si="349"/>
        <v>347.2</v>
      </c>
      <c r="EI107" s="79">
        <f t="shared" si="349"/>
        <v>347.2</v>
      </c>
      <c r="EJ107" s="79"/>
      <c r="EK107" s="55">
        <v>0</v>
      </c>
      <c r="EL107" s="52">
        <v>0</v>
      </c>
      <c r="EM107" s="52">
        <v>0</v>
      </c>
      <c r="EN107" s="52">
        <v>0</v>
      </c>
      <c r="EO107" s="52">
        <v>0</v>
      </c>
      <c r="EP107" s="52">
        <v>0</v>
      </c>
      <c r="EQ107" s="52"/>
      <c r="ER107" s="55">
        <v>57</v>
      </c>
      <c r="ES107" s="52">
        <v>47</v>
      </c>
      <c r="ET107" s="52">
        <v>23</v>
      </c>
      <c r="EU107" s="52">
        <v>18</v>
      </c>
      <c r="EV107" s="52">
        <v>46</v>
      </c>
      <c r="EW107" s="52">
        <v>38</v>
      </c>
      <c r="EX107" s="52"/>
      <c r="EY107" s="55">
        <v>11.6</v>
      </c>
      <c r="EZ107" s="52">
        <v>8</v>
      </c>
      <c r="FA107" s="52">
        <v>11.6</v>
      </c>
      <c r="FB107" s="52">
        <v>9.9</v>
      </c>
      <c r="FC107" s="52">
        <v>9.9</v>
      </c>
      <c r="FD107" s="52">
        <v>9.9</v>
      </c>
      <c r="FE107" s="52"/>
      <c r="FF107" s="55">
        <v>15</v>
      </c>
      <c r="FG107" s="52">
        <v>15</v>
      </c>
      <c r="FH107" s="52">
        <v>15</v>
      </c>
      <c r="FI107" s="52">
        <v>15</v>
      </c>
      <c r="FJ107" s="52">
        <v>15</v>
      </c>
      <c r="FK107" s="52">
        <v>15</v>
      </c>
      <c r="FL107" s="52"/>
      <c r="FM107" s="55">
        <v>97</v>
      </c>
      <c r="FN107" s="52">
        <v>82</v>
      </c>
      <c r="FO107" s="52">
        <v>73</v>
      </c>
      <c r="FP107" s="52">
        <v>80</v>
      </c>
      <c r="FQ107" s="52">
        <v>82</v>
      </c>
      <c r="FR107" s="52">
        <v>94</v>
      </c>
      <c r="FS107" s="52"/>
      <c r="FT107" s="55">
        <v>0</v>
      </c>
      <c r="FU107" s="52">
        <v>0</v>
      </c>
      <c r="FV107" s="52">
        <v>0</v>
      </c>
      <c r="FW107" s="52">
        <v>0</v>
      </c>
      <c r="FX107" s="52">
        <v>0</v>
      </c>
      <c r="FY107" s="52">
        <v>0</v>
      </c>
      <c r="FZ107" s="52"/>
      <c r="GA107" s="55">
        <v>135</v>
      </c>
      <c r="GB107" s="52">
        <v>170</v>
      </c>
      <c r="GC107" s="52">
        <v>183</v>
      </c>
      <c r="GD107" s="52">
        <v>167</v>
      </c>
      <c r="GE107" s="52">
        <v>156</v>
      </c>
      <c r="GF107" s="52">
        <v>136</v>
      </c>
      <c r="GG107" s="52"/>
      <c r="GH107" s="55">
        <v>960</v>
      </c>
      <c r="GI107" s="52">
        <v>920</v>
      </c>
      <c r="GJ107" s="52">
        <v>2050</v>
      </c>
      <c r="GK107" s="52">
        <v>3060</v>
      </c>
      <c r="GL107" s="52">
        <v>3450</v>
      </c>
      <c r="GM107" s="52">
        <v>600</v>
      </c>
      <c r="GN107" s="52"/>
      <c r="GO107" s="6"/>
      <c r="GP107" s="24">
        <v>10</v>
      </c>
      <c r="GQ107" s="21">
        <v>45</v>
      </c>
      <c r="GR107" s="24">
        <v>12</v>
      </c>
      <c r="GS107" s="21">
        <v>45</v>
      </c>
      <c r="GT107" s="24">
        <v>10</v>
      </c>
      <c r="GU107" s="21">
        <v>45</v>
      </c>
      <c r="GV107" s="24">
        <v>11</v>
      </c>
      <c r="GW107" s="21">
        <v>45</v>
      </c>
      <c r="GX107" s="24">
        <v>11</v>
      </c>
      <c r="GY107" s="21">
        <v>45</v>
      </c>
      <c r="GZ107" s="24">
        <v>11</v>
      </c>
      <c r="HA107" s="21">
        <v>45</v>
      </c>
      <c r="HB107" s="24"/>
      <c r="HC107" s="21"/>
      <c r="HD107" s="6"/>
      <c r="HE107" s="21">
        <v>72</v>
      </c>
      <c r="HF107" s="21">
        <v>134</v>
      </c>
      <c r="HG107" s="21">
        <v>153</v>
      </c>
      <c r="HH107" s="21">
        <v>38.1</v>
      </c>
      <c r="HI107" s="21">
        <v>2</v>
      </c>
      <c r="HJ107" s="21">
        <v>61.4</v>
      </c>
      <c r="HK107" s="21">
        <v>0.3</v>
      </c>
      <c r="HL107" s="21">
        <v>25</v>
      </c>
      <c r="HM107" s="21">
        <v>27.17</v>
      </c>
      <c r="HN107" s="21">
        <v>28.1</v>
      </c>
      <c r="HO107" s="21">
        <v>2.9</v>
      </c>
      <c r="HP107" s="21">
        <v>142.1</v>
      </c>
      <c r="HQ107" s="21">
        <v>23.5</v>
      </c>
      <c r="HR107" s="21">
        <v>11.6</v>
      </c>
      <c r="HS107" s="21">
        <v>15</v>
      </c>
      <c r="HT107" s="6"/>
      <c r="HU107" s="99">
        <f t="shared" si="10"/>
        <v>-2</v>
      </c>
    </row>
    <row r="108" spans="1:249" ht="15.75" customHeight="1" x14ac:dyDescent="0.3">
      <c r="A108" s="3">
        <v>94</v>
      </c>
      <c r="B108" s="21" t="s">
        <v>431</v>
      </c>
      <c r="C108" s="21">
        <v>2</v>
      </c>
      <c r="D108" s="22">
        <v>41340</v>
      </c>
      <c r="E108" s="22">
        <v>41340</v>
      </c>
      <c r="F108" s="21">
        <f t="shared" si="334"/>
        <v>0</v>
      </c>
      <c r="G108" s="21"/>
      <c r="H108" s="21" t="s">
        <v>432</v>
      </c>
      <c r="I108" s="23">
        <v>11899</v>
      </c>
      <c r="J108" s="21">
        <v>81</v>
      </c>
      <c r="K108" s="21">
        <v>160</v>
      </c>
      <c r="L108" s="21">
        <v>50</v>
      </c>
      <c r="M108" s="21" t="s">
        <v>974</v>
      </c>
      <c r="N108" s="21">
        <v>82</v>
      </c>
      <c r="O108" s="21">
        <v>93.6</v>
      </c>
      <c r="P108" s="21">
        <v>7</v>
      </c>
      <c r="Q108" s="21" t="s">
        <v>547</v>
      </c>
      <c r="R108" s="21">
        <v>1</v>
      </c>
      <c r="S108" s="21">
        <v>7</v>
      </c>
      <c r="T108" s="21" t="s">
        <v>548</v>
      </c>
      <c r="U108" s="21">
        <v>2</v>
      </c>
      <c r="V108" s="21">
        <v>6</v>
      </c>
      <c r="W108" s="21">
        <v>6</v>
      </c>
      <c r="X108" s="21">
        <v>0</v>
      </c>
      <c r="Y108" s="6"/>
      <c r="Z108" s="24" t="s">
        <v>513</v>
      </c>
      <c r="AA108" s="21" t="s">
        <v>497</v>
      </c>
      <c r="AB108" s="25">
        <v>1</v>
      </c>
      <c r="AC108" s="25"/>
      <c r="AD108" s="21" t="s">
        <v>246</v>
      </c>
      <c r="AE108" s="21" t="s">
        <v>247</v>
      </c>
      <c r="AF108" s="21" t="s">
        <v>246</v>
      </c>
      <c r="AG108" s="21" t="s">
        <v>248</v>
      </c>
      <c r="AH108" s="21" t="s">
        <v>246</v>
      </c>
      <c r="AI108" s="21" t="s">
        <v>246</v>
      </c>
      <c r="AJ108" s="21" t="s">
        <v>246</v>
      </c>
      <c r="AK108" s="21" t="s">
        <v>246</v>
      </c>
      <c r="AL108" s="21">
        <v>8.93</v>
      </c>
      <c r="AM108" s="6"/>
      <c r="AN108" s="26" t="s">
        <v>250</v>
      </c>
      <c r="AO108" s="26" t="s">
        <v>274</v>
      </c>
      <c r="AP108" s="26"/>
      <c r="AQ108" s="26" t="s">
        <v>1906</v>
      </c>
      <c r="AR108" s="26" t="s">
        <v>1905</v>
      </c>
      <c r="AS108" s="27">
        <v>8.93</v>
      </c>
      <c r="AT108" s="21">
        <v>79.7</v>
      </c>
      <c r="AU108" s="21">
        <v>95.53</v>
      </c>
      <c r="AV108" s="21">
        <v>67.3</v>
      </c>
      <c r="AW108" s="21">
        <v>54.77</v>
      </c>
      <c r="AX108" s="21">
        <v>34.36</v>
      </c>
      <c r="AY108" s="21">
        <v>18.75</v>
      </c>
      <c r="AZ108" s="21">
        <v>9.75</v>
      </c>
      <c r="BA108" s="21">
        <v>5.3</v>
      </c>
      <c r="BB108" s="28">
        <f t="shared" ref="BB108:BD108" si="350">((AT108/AS108)*100)-100</f>
        <v>792.49720044792832</v>
      </c>
      <c r="BC108" s="28">
        <f t="shared" si="350"/>
        <v>19.861982434127981</v>
      </c>
      <c r="BD108" s="28">
        <f t="shared" si="350"/>
        <v>-29.550926410551654</v>
      </c>
      <c r="BE108" s="28">
        <f t="shared" si="336"/>
        <v>969.76483762597991</v>
      </c>
      <c r="BF108" s="28">
        <f t="shared" si="337"/>
        <v>653.63941769316909</v>
      </c>
      <c r="BG108" s="28">
        <f t="shared" si="338"/>
        <v>-15.558343789209545</v>
      </c>
      <c r="BH108" s="3">
        <f t="shared" ref="BH108:BJ108" si="351">AT108-AS108</f>
        <v>70.77000000000001</v>
      </c>
      <c r="BI108" s="3">
        <f t="shared" si="351"/>
        <v>15.829999999999998</v>
      </c>
      <c r="BJ108" s="3">
        <f t="shared" si="351"/>
        <v>-28.230000000000004</v>
      </c>
      <c r="BK108" s="3">
        <f t="shared" si="340"/>
        <v>86.6</v>
      </c>
      <c r="BL108" s="3">
        <f t="shared" si="341"/>
        <v>58.37</v>
      </c>
      <c r="BM108" s="3">
        <f t="shared" si="342"/>
        <v>-12.400000000000006</v>
      </c>
      <c r="BN108" s="24"/>
      <c r="BO108" s="21">
        <v>308</v>
      </c>
      <c r="BP108" s="21">
        <v>920</v>
      </c>
      <c r="BQ108" s="21">
        <v>371.8</v>
      </c>
      <c r="BR108" s="21">
        <v>215</v>
      </c>
      <c r="BS108" s="21">
        <v>207.8</v>
      </c>
      <c r="BT108" s="21">
        <v>171</v>
      </c>
      <c r="BU108" s="24">
        <v>39.5</v>
      </c>
      <c r="BV108" s="21">
        <v>37</v>
      </c>
      <c r="BW108" s="21">
        <v>37</v>
      </c>
      <c r="BX108" s="21">
        <v>37.9</v>
      </c>
      <c r="BY108" s="21">
        <v>38.6</v>
      </c>
      <c r="BZ108" s="21">
        <v>38</v>
      </c>
      <c r="CA108" s="21">
        <v>37.4</v>
      </c>
      <c r="CB108" s="21">
        <v>36</v>
      </c>
      <c r="CC108" s="21">
        <v>36.1</v>
      </c>
      <c r="CD108" s="6"/>
      <c r="CE108" s="24" t="s">
        <v>909</v>
      </c>
      <c r="CF108" s="21"/>
      <c r="CG108" s="21"/>
      <c r="CH108" s="21"/>
      <c r="CI108" s="21"/>
      <c r="CJ108" s="21"/>
      <c r="CK108" s="21"/>
      <c r="CL108" s="24" t="s">
        <v>975</v>
      </c>
      <c r="CM108" s="21"/>
      <c r="CN108" s="21"/>
      <c r="CO108" s="21"/>
      <c r="CP108" s="21"/>
      <c r="CQ108" s="21"/>
      <c r="CR108" s="21"/>
      <c r="CS108" s="24">
        <v>1</v>
      </c>
      <c r="CT108" s="21"/>
      <c r="CU108" s="21"/>
      <c r="CV108" s="21"/>
      <c r="CW108" s="21"/>
      <c r="CX108" s="21"/>
      <c r="CY108" s="21"/>
      <c r="CZ108" s="24" t="s">
        <v>585</v>
      </c>
      <c r="DA108" s="21"/>
      <c r="DB108" s="21"/>
      <c r="DC108" s="21"/>
      <c r="DD108" s="21"/>
      <c r="DE108" s="21"/>
      <c r="DF108" s="21"/>
      <c r="DG108" s="24" t="s">
        <v>976</v>
      </c>
      <c r="DH108" s="21" t="s">
        <v>977</v>
      </c>
      <c r="DI108" s="21" t="s">
        <v>585</v>
      </c>
      <c r="DJ108" s="21" t="s">
        <v>585</v>
      </c>
      <c r="DK108" s="21" t="s">
        <v>585</v>
      </c>
      <c r="DL108" s="21" t="s">
        <v>585</v>
      </c>
      <c r="DM108" s="21" t="s">
        <v>585</v>
      </c>
      <c r="DN108" s="26">
        <v>8</v>
      </c>
      <c r="DO108" s="6"/>
      <c r="DP108" s="24">
        <v>70</v>
      </c>
      <c r="DQ108" s="21">
        <v>107.7</v>
      </c>
      <c r="DR108" s="21">
        <v>122.8</v>
      </c>
      <c r="DS108" s="21">
        <v>122.5</v>
      </c>
      <c r="DT108" s="21">
        <v>117.3</v>
      </c>
      <c r="DU108" s="21">
        <v>80</v>
      </c>
      <c r="DV108" s="21">
        <v>88.1</v>
      </c>
      <c r="DW108" s="24">
        <v>0.4</v>
      </c>
      <c r="DX108" s="21">
        <v>0.4</v>
      </c>
      <c r="DY108" s="21">
        <v>0.4</v>
      </c>
      <c r="DZ108" s="21">
        <v>0.4</v>
      </c>
      <c r="EA108" s="21">
        <v>0.4</v>
      </c>
      <c r="EB108" s="21">
        <v>0.4</v>
      </c>
      <c r="EC108" s="21">
        <v>0.4</v>
      </c>
      <c r="ED108" s="78">
        <f t="shared" ref="ED108:EJ108" si="352">DP108/DW108</f>
        <v>175</v>
      </c>
      <c r="EE108" s="79">
        <f t="shared" si="352"/>
        <v>269.25</v>
      </c>
      <c r="EF108" s="79">
        <f t="shared" si="352"/>
        <v>307</v>
      </c>
      <c r="EG108" s="79">
        <f t="shared" si="352"/>
        <v>306.25</v>
      </c>
      <c r="EH108" s="79">
        <f t="shared" si="352"/>
        <v>293.25</v>
      </c>
      <c r="EI108" s="79">
        <f t="shared" si="352"/>
        <v>200</v>
      </c>
      <c r="EJ108" s="79">
        <f t="shared" si="352"/>
        <v>220.24999999999997</v>
      </c>
      <c r="EK108" s="24">
        <v>1</v>
      </c>
      <c r="EL108" s="21">
        <v>1</v>
      </c>
      <c r="EM108" s="21">
        <v>1</v>
      </c>
      <c r="EN108" s="21">
        <v>1</v>
      </c>
      <c r="EO108" s="21">
        <v>1</v>
      </c>
      <c r="EP108" s="21">
        <v>1</v>
      </c>
      <c r="EQ108" s="21">
        <v>0</v>
      </c>
      <c r="ER108" s="24">
        <v>222</v>
      </c>
      <c r="ES108" s="21">
        <v>162</v>
      </c>
      <c r="ET108" s="21">
        <v>132</v>
      </c>
      <c r="EU108" s="21">
        <v>119</v>
      </c>
      <c r="EV108" s="21">
        <v>175</v>
      </c>
      <c r="EW108" s="21">
        <v>113</v>
      </c>
      <c r="EX108" s="21">
        <v>126</v>
      </c>
      <c r="EY108" s="24">
        <v>6.7</v>
      </c>
      <c r="EZ108" s="21">
        <v>6.6</v>
      </c>
      <c r="FA108" s="21">
        <v>5.5</v>
      </c>
      <c r="FB108" s="21">
        <v>5.9</v>
      </c>
      <c r="FC108" s="21">
        <v>6.3</v>
      </c>
      <c r="FD108" s="21">
        <v>5</v>
      </c>
      <c r="FE108" s="21">
        <v>6.4</v>
      </c>
      <c r="FF108" s="24">
        <v>7</v>
      </c>
      <c r="FG108" s="21">
        <v>10</v>
      </c>
      <c r="FH108" s="21">
        <v>6</v>
      </c>
      <c r="FI108" s="21">
        <v>4</v>
      </c>
      <c r="FJ108" s="21">
        <v>15</v>
      </c>
      <c r="FK108" s="21">
        <v>15</v>
      </c>
      <c r="FL108" s="21">
        <v>15</v>
      </c>
      <c r="FM108" s="24">
        <v>74</v>
      </c>
      <c r="FN108" s="21">
        <v>74</v>
      </c>
      <c r="FO108" s="21">
        <v>73</v>
      </c>
      <c r="FP108" s="21">
        <v>85</v>
      </c>
      <c r="FQ108" s="21">
        <v>76</v>
      </c>
      <c r="FR108" s="21">
        <v>72</v>
      </c>
      <c r="FS108" s="21">
        <v>69</v>
      </c>
      <c r="FT108" s="24" t="s">
        <v>430</v>
      </c>
      <c r="FU108" s="21" t="s">
        <v>392</v>
      </c>
      <c r="FV108" s="21" t="s">
        <v>978</v>
      </c>
      <c r="FW108" s="21" t="s">
        <v>321</v>
      </c>
      <c r="FX108" s="21" t="s">
        <v>665</v>
      </c>
      <c r="FY108" s="21" t="s">
        <v>311</v>
      </c>
      <c r="FZ108" s="21">
        <v>0</v>
      </c>
      <c r="GA108" s="24">
        <v>110</v>
      </c>
      <c r="GB108" s="21">
        <v>107</v>
      </c>
      <c r="GC108" s="21">
        <v>78</v>
      </c>
      <c r="GD108" s="21">
        <v>68</v>
      </c>
      <c r="GE108" s="21">
        <v>56</v>
      </c>
      <c r="GF108" s="21">
        <v>50</v>
      </c>
      <c r="GG108" s="21">
        <v>42</v>
      </c>
      <c r="GH108" s="24">
        <v>805</v>
      </c>
      <c r="GI108" s="21">
        <v>1445</v>
      </c>
      <c r="GJ108" s="21">
        <v>1920</v>
      </c>
      <c r="GK108" s="21">
        <v>1430</v>
      </c>
      <c r="GL108" s="21">
        <v>2220</v>
      </c>
      <c r="GM108" s="21">
        <v>1830</v>
      </c>
      <c r="GN108" s="21">
        <v>775</v>
      </c>
      <c r="GO108" s="6"/>
      <c r="GP108" s="24">
        <v>16</v>
      </c>
      <c r="GQ108" s="21">
        <v>90</v>
      </c>
      <c r="GR108" s="24">
        <v>14</v>
      </c>
      <c r="GS108" s="21">
        <v>55</v>
      </c>
      <c r="GT108" s="24">
        <v>14</v>
      </c>
      <c r="GU108" s="21">
        <v>55</v>
      </c>
      <c r="GV108" s="24">
        <v>15</v>
      </c>
      <c r="GW108" s="21">
        <v>80</v>
      </c>
      <c r="GX108" s="24">
        <v>13</v>
      </c>
      <c r="GY108" s="21">
        <v>55</v>
      </c>
      <c r="GZ108" s="24">
        <v>13</v>
      </c>
      <c r="HA108" s="21">
        <v>55</v>
      </c>
      <c r="HB108" s="24">
        <v>11</v>
      </c>
      <c r="HC108" s="21">
        <v>45</v>
      </c>
      <c r="HD108" s="6"/>
      <c r="HE108" s="21">
        <v>82</v>
      </c>
      <c r="HF108" s="21">
        <v>55</v>
      </c>
      <c r="HG108" s="21">
        <v>139</v>
      </c>
      <c r="HH108" s="21">
        <v>39</v>
      </c>
      <c r="HI108" s="21">
        <v>1</v>
      </c>
      <c r="HJ108" s="21">
        <v>70</v>
      </c>
      <c r="HK108" s="21">
        <v>0.4</v>
      </c>
      <c r="HL108" s="21">
        <v>5</v>
      </c>
      <c r="HM108" s="21">
        <v>308.12</v>
      </c>
      <c r="HN108" s="21">
        <v>21.95</v>
      </c>
      <c r="HO108" s="21">
        <v>3.08</v>
      </c>
      <c r="HP108" s="21">
        <v>145</v>
      </c>
      <c r="HQ108" s="21">
        <v>18</v>
      </c>
      <c r="HR108" s="21">
        <v>6.7</v>
      </c>
      <c r="HS108" s="21">
        <v>10</v>
      </c>
      <c r="HT108" s="6"/>
      <c r="HU108" s="99">
        <f t="shared" si="10"/>
        <v>2</v>
      </c>
    </row>
    <row r="109" spans="1:249" ht="15.75" customHeight="1" x14ac:dyDescent="0.3">
      <c r="A109" s="3">
        <v>95</v>
      </c>
      <c r="B109" s="21" t="s">
        <v>635</v>
      </c>
      <c r="C109" s="21">
        <v>1</v>
      </c>
      <c r="D109" s="22">
        <v>41342</v>
      </c>
      <c r="E109" s="22">
        <v>41342</v>
      </c>
      <c r="F109" s="21">
        <f t="shared" si="334"/>
        <v>0</v>
      </c>
      <c r="G109" s="21" t="s">
        <v>410</v>
      </c>
      <c r="H109" s="21" t="s">
        <v>440</v>
      </c>
      <c r="I109" s="23">
        <v>17359</v>
      </c>
      <c r="J109" s="21">
        <v>65</v>
      </c>
      <c r="K109" s="21">
        <v>167</v>
      </c>
      <c r="L109" s="21">
        <v>58</v>
      </c>
      <c r="M109" s="21" t="s">
        <v>979</v>
      </c>
      <c r="N109" s="21">
        <v>49</v>
      </c>
      <c r="O109" s="21">
        <v>43.8</v>
      </c>
      <c r="P109" s="21">
        <v>4</v>
      </c>
      <c r="Q109" s="21" t="s">
        <v>893</v>
      </c>
      <c r="R109" s="21">
        <v>1</v>
      </c>
      <c r="S109" s="21">
        <v>11</v>
      </c>
      <c r="T109" s="21" t="s">
        <v>548</v>
      </c>
      <c r="U109" s="21">
        <v>2</v>
      </c>
      <c r="V109" s="21">
        <v>0</v>
      </c>
      <c r="W109" s="21">
        <v>0</v>
      </c>
      <c r="X109" s="21">
        <v>4</v>
      </c>
      <c r="Y109" s="6"/>
      <c r="Z109" s="55" t="s">
        <v>513</v>
      </c>
      <c r="AA109" s="52" t="s">
        <v>980</v>
      </c>
      <c r="AB109" s="56">
        <v>1</v>
      </c>
      <c r="AC109" s="56"/>
      <c r="AD109" s="52" t="s">
        <v>246</v>
      </c>
      <c r="AE109" s="52" t="s">
        <v>247</v>
      </c>
      <c r="AF109" s="52" t="s">
        <v>246</v>
      </c>
      <c r="AG109" s="52" t="s">
        <v>248</v>
      </c>
      <c r="AH109" s="52" t="s">
        <v>249</v>
      </c>
      <c r="AI109" s="52" t="s">
        <v>249</v>
      </c>
      <c r="AJ109" s="52" t="s">
        <v>249</v>
      </c>
      <c r="AK109" s="52" t="s">
        <v>246</v>
      </c>
      <c r="AL109" s="52">
        <v>60.1</v>
      </c>
      <c r="AM109" s="6"/>
      <c r="AN109" s="26" t="s">
        <v>250</v>
      </c>
      <c r="AO109" s="26" t="s">
        <v>274</v>
      </c>
      <c r="AP109" s="26"/>
      <c r="AQ109" s="26" t="s">
        <v>1906</v>
      </c>
      <c r="AR109" s="26" t="s">
        <v>1912</v>
      </c>
      <c r="AS109" s="27">
        <v>60.1</v>
      </c>
      <c r="AT109" s="21">
        <v>63.74</v>
      </c>
      <c r="AU109" s="21">
        <v>70</v>
      </c>
      <c r="AV109" s="21">
        <v>81</v>
      </c>
      <c r="AW109" s="21">
        <v>108.4</v>
      </c>
      <c r="AX109" s="21">
        <v>144.85</v>
      </c>
      <c r="AY109" s="21"/>
      <c r="AZ109" s="21"/>
      <c r="BA109" s="21"/>
      <c r="BB109" s="28">
        <f t="shared" ref="BB109:BD109" si="353">((AT109/AS109)*100)-100</f>
        <v>6.0565723793677222</v>
      </c>
      <c r="BC109" s="28">
        <f t="shared" si="353"/>
        <v>9.8211484154377047</v>
      </c>
      <c r="BD109" s="28">
        <f t="shared" si="353"/>
        <v>15.714285714285722</v>
      </c>
      <c r="BE109" s="28">
        <f t="shared" si="336"/>
        <v>16.472545757071558</v>
      </c>
      <c r="BF109" s="28">
        <f t="shared" si="337"/>
        <v>34.775374376039935</v>
      </c>
      <c r="BG109" s="28">
        <f t="shared" si="338"/>
        <v>27.078757452149361</v>
      </c>
      <c r="BH109" s="3">
        <f t="shared" ref="BH109:BJ109" si="354">AT109-AS109</f>
        <v>3.6400000000000006</v>
      </c>
      <c r="BI109" s="3">
        <f t="shared" si="354"/>
        <v>6.259999999999998</v>
      </c>
      <c r="BJ109" s="3">
        <f t="shared" si="354"/>
        <v>11</v>
      </c>
      <c r="BK109" s="3">
        <f t="shared" si="340"/>
        <v>9.8999999999999986</v>
      </c>
      <c r="BL109" s="3">
        <f t="shared" si="341"/>
        <v>20.9</v>
      </c>
      <c r="BM109" s="3">
        <f t="shared" si="342"/>
        <v>17.259999999999998</v>
      </c>
      <c r="BN109" s="24">
        <v>187</v>
      </c>
      <c r="BO109" s="21">
        <v>241</v>
      </c>
      <c r="BP109" s="21"/>
      <c r="BQ109" s="21">
        <v>111.5</v>
      </c>
      <c r="BR109" s="21">
        <v>58.5</v>
      </c>
      <c r="BS109" s="21"/>
      <c r="BT109" s="21"/>
      <c r="BU109" s="24">
        <v>36.9</v>
      </c>
      <c r="BV109" s="21">
        <v>36</v>
      </c>
      <c r="BW109" s="21">
        <v>36.4</v>
      </c>
      <c r="BX109" s="21">
        <v>36</v>
      </c>
      <c r="BY109" s="21">
        <v>36.9</v>
      </c>
      <c r="BZ109" s="21">
        <v>36.6</v>
      </c>
      <c r="CA109" s="21">
        <v>36.5</v>
      </c>
      <c r="CB109" s="21"/>
      <c r="CC109" s="21"/>
      <c r="CD109" s="6"/>
      <c r="CE109" s="24" t="s">
        <v>981</v>
      </c>
      <c r="CF109" s="21"/>
      <c r="CG109" s="21"/>
      <c r="CH109" s="21" t="s">
        <v>982</v>
      </c>
      <c r="CI109" s="21"/>
      <c r="CJ109" s="21"/>
      <c r="CK109" s="21"/>
      <c r="CL109" s="24" t="s">
        <v>280</v>
      </c>
      <c r="CM109" s="21"/>
      <c r="CN109" s="21"/>
      <c r="CO109" s="21" t="s">
        <v>607</v>
      </c>
      <c r="CP109" s="21"/>
      <c r="CQ109" s="21"/>
      <c r="CR109" s="21"/>
      <c r="CS109" s="24">
        <v>3</v>
      </c>
      <c r="CT109" s="21"/>
      <c r="CU109" s="21"/>
      <c r="CV109" s="21">
        <v>1</v>
      </c>
      <c r="CW109" s="21"/>
      <c r="CX109" s="21"/>
      <c r="CY109" s="21"/>
      <c r="CZ109" s="24" t="s">
        <v>983</v>
      </c>
      <c r="DA109" s="21"/>
      <c r="DB109" s="21"/>
      <c r="DC109" s="21" t="s">
        <v>303</v>
      </c>
      <c r="DD109" s="21"/>
      <c r="DE109" s="21"/>
      <c r="DF109" s="21"/>
      <c r="DG109" s="24" t="s">
        <v>606</v>
      </c>
      <c r="DH109" s="21" t="s">
        <v>888</v>
      </c>
      <c r="DI109" s="21" t="s">
        <v>888</v>
      </c>
      <c r="DJ109" s="21" t="s">
        <v>888</v>
      </c>
      <c r="DK109" s="21" t="s">
        <v>606</v>
      </c>
      <c r="DL109" s="21"/>
      <c r="DM109" s="21"/>
      <c r="DN109" s="26">
        <v>8</v>
      </c>
      <c r="DO109" s="6"/>
      <c r="DP109" s="55">
        <v>112.3</v>
      </c>
      <c r="DQ109" s="52">
        <v>55.3</v>
      </c>
      <c r="DR109" s="52">
        <v>166.6</v>
      </c>
      <c r="DS109" s="52">
        <v>73.7</v>
      </c>
      <c r="DT109" s="52">
        <v>58.9</v>
      </c>
      <c r="DU109" s="52"/>
      <c r="DV109" s="52"/>
      <c r="DW109" s="55">
        <v>0.4</v>
      </c>
      <c r="DX109" s="52">
        <v>0.4</v>
      </c>
      <c r="DY109" s="52">
        <v>0.4</v>
      </c>
      <c r="DZ109" s="52">
        <v>0.4</v>
      </c>
      <c r="EA109" s="52">
        <v>0.4</v>
      </c>
      <c r="EB109" s="52"/>
      <c r="EC109" s="52"/>
      <c r="ED109" s="78">
        <f t="shared" ref="ED109:EH109" si="355">DP109/DW109</f>
        <v>280.75</v>
      </c>
      <c r="EE109" s="79">
        <f t="shared" si="355"/>
        <v>138.24999999999997</v>
      </c>
      <c r="EF109" s="79">
        <f t="shared" si="355"/>
        <v>416.49999999999994</v>
      </c>
      <c r="EG109" s="79">
        <f t="shared" si="355"/>
        <v>184.25</v>
      </c>
      <c r="EH109" s="79">
        <f t="shared" si="355"/>
        <v>147.25</v>
      </c>
      <c r="EI109" s="79"/>
      <c r="EJ109" s="79"/>
      <c r="EK109" s="55">
        <v>0</v>
      </c>
      <c r="EL109" s="52">
        <v>0</v>
      </c>
      <c r="EM109" s="52">
        <v>0</v>
      </c>
      <c r="EN109" s="52">
        <v>0</v>
      </c>
      <c r="EO109" s="52">
        <v>0</v>
      </c>
      <c r="EP109" s="52"/>
      <c r="EQ109" s="52"/>
      <c r="ER109" s="55">
        <v>255</v>
      </c>
      <c r="ES109" s="52">
        <v>205</v>
      </c>
      <c r="ET109" s="52">
        <v>266</v>
      </c>
      <c r="EU109" s="52">
        <v>317</v>
      </c>
      <c r="EV109" s="52">
        <v>321</v>
      </c>
      <c r="EW109" s="52"/>
      <c r="EX109" s="52"/>
      <c r="EY109" s="55">
        <v>10</v>
      </c>
      <c r="EZ109" s="52">
        <v>10</v>
      </c>
      <c r="FA109" s="52">
        <v>8</v>
      </c>
      <c r="FB109" s="52">
        <v>8</v>
      </c>
      <c r="FC109" s="52">
        <v>7.7</v>
      </c>
      <c r="FD109" s="52"/>
      <c r="FE109" s="52"/>
      <c r="FF109" s="55">
        <v>12</v>
      </c>
      <c r="FG109" s="52">
        <v>14</v>
      </c>
      <c r="FH109" s="52">
        <v>13</v>
      </c>
      <c r="FI109" s="52">
        <v>13</v>
      </c>
      <c r="FJ109" s="52">
        <v>15</v>
      </c>
      <c r="FK109" s="52"/>
      <c r="FL109" s="52"/>
      <c r="FM109" s="55">
        <v>90</v>
      </c>
      <c r="FN109" s="52">
        <v>99</v>
      </c>
      <c r="FO109" s="52">
        <v>94</v>
      </c>
      <c r="FP109" s="52">
        <v>117</v>
      </c>
      <c r="FQ109" s="52">
        <v>116</v>
      </c>
      <c r="FR109" s="52"/>
      <c r="FS109" s="52"/>
      <c r="FT109" s="55">
        <v>0</v>
      </c>
      <c r="FU109" s="52">
        <v>0</v>
      </c>
      <c r="FV109" s="52">
        <v>0</v>
      </c>
      <c r="FW109" s="52">
        <v>0</v>
      </c>
      <c r="FX109" s="52">
        <v>0</v>
      </c>
      <c r="FY109" s="52"/>
      <c r="FZ109" s="52"/>
      <c r="GA109" s="55">
        <v>498</v>
      </c>
      <c r="GB109" s="52">
        <v>448</v>
      </c>
      <c r="GC109" s="52">
        <v>540</v>
      </c>
      <c r="GD109" s="52">
        <v>629</v>
      </c>
      <c r="GE109" s="52">
        <v>420</v>
      </c>
      <c r="GF109" s="52"/>
      <c r="GG109" s="52"/>
      <c r="GH109" s="55">
        <v>450</v>
      </c>
      <c r="GI109" s="52">
        <v>550</v>
      </c>
      <c r="GJ109" s="52">
        <v>365</v>
      </c>
      <c r="GK109" s="52">
        <v>250</v>
      </c>
      <c r="GL109" s="52">
        <v>460</v>
      </c>
      <c r="GM109" s="52"/>
      <c r="GN109" s="52"/>
      <c r="GO109" s="6"/>
      <c r="GP109" s="24">
        <v>11</v>
      </c>
      <c r="GQ109" s="21">
        <v>45</v>
      </c>
      <c r="GR109" s="24">
        <v>10</v>
      </c>
      <c r="GS109" s="21">
        <v>45</v>
      </c>
      <c r="GT109" s="24">
        <v>8</v>
      </c>
      <c r="GU109" s="21">
        <v>18</v>
      </c>
      <c r="GV109" s="24">
        <v>10</v>
      </c>
      <c r="GW109" s="21">
        <v>45</v>
      </c>
      <c r="GX109" s="24">
        <v>9</v>
      </c>
      <c r="GY109" s="21">
        <v>18</v>
      </c>
      <c r="GZ109" s="24"/>
      <c r="HA109" s="21"/>
      <c r="HB109" s="24"/>
      <c r="HC109" s="21"/>
      <c r="HD109" s="6"/>
      <c r="HE109" s="21">
        <v>65</v>
      </c>
      <c r="HF109" s="21">
        <v>112</v>
      </c>
      <c r="HG109" s="21">
        <v>169</v>
      </c>
      <c r="HH109" s="21">
        <v>36.9</v>
      </c>
      <c r="HI109" s="21">
        <v>2</v>
      </c>
      <c r="HJ109" s="21">
        <v>51.4</v>
      </c>
      <c r="HK109" s="21">
        <v>0.4</v>
      </c>
      <c r="HL109" s="21">
        <v>0</v>
      </c>
      <c r="HM109" s="21">
        <v>34</v>
      </c>
      <c r="HN109" s="21">
        <v>16.3</v>
      </c>
      <c r="HO109" s="21">
        <v>3.54</v>
      </c>
      <c r="HP109" s="21">
        <v>138</v>
      </c>
      <c r="HQ109" s="21">
        <v>20.7</v>
      </c>
      <c r="HR109" s="21">
        <v>10</v>
      </c>
      <c r="HS109" s="21">
        <v>12</v>
      </c>
      <c r="HT109" s="6"/>
      <c r="HU109" s="99">
        <f t="shared" si="10"/>
        <v>1</v>
      </c>
    </row>
    <row r="110" spans="1:249" ht="15.75" customHeight="1" x14ac:dyDescent="0.3">
      <c r="A110" s="3">
        <v>96</v>
      </c>
      <c r="B110" s="21" t="s">
        <v>874</v>
      </c>
      <c r="C110" s="21">
        <v>2</v>
      </c>
      <c r="D110" s="22">
        <v>41326</v>
      </c>
      <c r="E110" s="22">
        <v>41331</v>
      </c>
      <c r="F110" s="21">
        <f t="shared" si="334"/>
        <v>5</v>
      </c>
      <c r="G110" s="21"/>
      <c r="H110" s="21" t="s">
        <v>432</v>
      </c>
      <c r="I110" s="23">
        <v>18748</v>
      </c>
      <c r="J110" s="21">
        <v>61</v>
      </c>
      <c r="K110" s="21">
        <v>158</v>
      </c>
      <c r="L110" s="21">
        <v>56</v>
      </c>
      <c r="M110" s="21" t="s">
        <v>984</v>
      </c>
      <c r="N110" s="21">
        <v>27</v>
      </c>
      <c r="O110" s="21">
        <v>7.9</v>
      </c>
      <c r="P110" s="21">
        <v>21</v>
      </c>
      <c r="Q110" s="21" t="s">
        <v>818</v>
      </c>
      <c r="R110" s="21">
        <v>1</v>
      </c>
      <c r="S110" s="21">
        <v>33</v>
      </c>
      <c r="T110" s="21" t="s">
        <v>272</v>
      </c>
      <c r="U110" s="21">
        <v>1</v>
      </c>
      <c r="V110" s="21">
        <v>11</v>
      </c>
      <c r="W110" s="21">
        <v>7</v>
      </c>
      <c r="X110" s="21">
        <v>0</v>
      </c>
      <c r="Y110" s="6"/>
      <c r="Z110" s="24" t="s">
        <v>513</v>
      </c>
      <c r="AA110" s="21" t="s">
        <v>497</v>
      </c>
      <c r="AB110" s="25">
        <v>1</v>
      </c>
      <c r="AC110" s="25"/>
      <c r="AD110" s="21" t="s">
        <v>246</v>
      </c>
      <c r="AE110" s="21" t="s">
        <v>247</v>
      </c>
      <c r="AF110" s="21" t="s">
        <v>246</v>
      </c>
      <c r="AG110" s="21" t="s">
        <v>248</v>
      </c>
      <c r="AH110" s="21" t="s">
        <v>246</v>
      </c>
      <c r="AI110" s="21" t="s">
        <v>246</v>
      </c>
      <c r="AJ110" s="21" t="s">
        <v>246</v>
      </c>
      <c r="AK110" s="21" t="s">
        <v>246</v>
      </c>
      <c r="AL110" s="21">
        <v>0.9</v>
      </c>
      <c r="AM110" s="6"/>
      <c r="AN110" s="26" t="s">
        <v>250</v>
      </c>
      <c r="AO110" s="26" t="s">
        <v>274</v>
      </c>
      <c r="AP110" s="26" t="s">
        <v>1911</v>
      </c>
      <c r="AQ110" s="26" t="s">
        <v>1902</v>
      </c>
      <c r="AR110" s="26" t="s">
        <v>1905</v>
      </c>
      <c r="AS110" s="27">
        <v>0.9</v>
      </c>
      <c r="AT110" s="21">
        <v>1.17</v>
      </c>
      <c r="AU110" s="21">
        <v>1.26</v>
      </c>
      <c r="AV110" s="21">
        <v>1</v>
      </c>
      <c r="AW110" s="21">
        <v>0.63</v>
      </c>
      <c r="AX110" s="21">
        <v>0.4</v>
      </c>
      <c r="AY110" s="21">
        <v>0.27</v>
      </c>
      <c r="AZ110" s="21">
        <v>0.22</v>
      </c>
      <c r="BA110" s="21">
        <v>0.14000000000000001</v>
      </c>
      <c r="BB110" s="28">
        <f t="shared" ref="BB110:BD110" si="356">((AT110/AS110)*100)-100</f>
        <v>29.999999999999972</v>
      </c>
      <c r="BC110" s="28">
        <f t="shared" si="356"/>
        <v>7.6923076923077076</v>
      </c>
      <c r="BD110" s="28">
        <f t="shared" si="356"/>
        <v>-20.634920634920633</v>
      </c>
      <c r="BE110" s="28">
        <f t="shared" si="336"/>
        <v>40</v>
      </c>
      <c r="BF110" s="28">
        <f t="shared" si="337"/>
        <v>11.111111111111114</v>
      </c>
      <c r="BG110" s="28">
        <f t="shared" si="338"/>
        <v>-14.529914529914521</v>
      </c>
      <c r="BH110" s="3">
        <f t="shared" ref="BH110:BJ110" si="357">AT110-AS110</f>
        <v>0.26999999999999991</v>
      </c>
      <c r="BI110" s="3">
        <f t="shared" si="357"/>
        <v>9.000000000000008E-2</v>
      </c>
      <c r="BJ110" s="3">
        <f t="shared" si="357"/>
        <v>-0.26</v>
      </c>
      <c r="BK110" s="3">
        <f t="shared" si="340"/>
        <v>0.36</v>
      </c>
      <c r="BL110" s="3">
        <f t="shared" si="341"/>
        <v>9.9999999999999978E-2</v>
      </c>
      <c r="BM110" s="3">
        <f t="shared" si="342"/>
        <v>-0.16999999999999993</v>
      </c>
      <c r="BN110" s="24">
        <v>208.8</v>
      </c>
      <c r="BO110" s="21">
        <v>238.2</v>
      </c>
      <c r="BP110" s="21">
        <v>136.5</v>
      </c>
      <c r="BQ110" s="21">
        <v>58.2</v>
      </c>
      <c r="BR110" s="21">
        <v>52.4</v>
      </c>
      <c r="BS110" s="21">
        <v>70</v>
      </c>
      <c r="BT110" s="21">
        <v>121.8</v>
      </c>
      <c r="BU110" s="24">
        <v>37</v>
      </c>
      <c r="BV110" s="21">
        <v>38.1</v>
      </c>
      <c r="BW110" s="21">
        <v>38</v>
      </c>
      <c r="BX110" s="21">
        <v>38</v>
      </c>
      <c r="BY110" s="21">
        <v>36.9</v>
      </c>
      <c r="BZ110" s="21">
        <v>36.5</v>
      </c>
      <c r="CA110" s="21">
        <v>36.6</v>
      </c>
      <c r="CB110" s="21">
        <v>36.4</v>
      </c>
      <c r="CC110" s="21">
        <v>36.6</v>
      </c>
      <c r="CD110" s="6"/>
      <c r="CE110" s="24" t="s">
        <v>985</v>
      </c>
      <c r="CF110" s="21" t="s">
        <v>986</v>
      </c>
      <c r="CG110" s="21"/>
      <c r="CH110" s="21"/>
      <c r="CI110" s="21"/>
      <c r="CJ110" s="21"/>
      <c r="CK110" s="21"/>
      <c r="CL110" s="24" t="s">
        <v>574</v>
      </c>
      <c r="CM110" s="21" t="s">
        <v>987</v>
      </c>
      <c r="CN110" s="21"/>
      <c r="CO110" s="21"/>
      <c r="CP110" s="21"/>
      <c r="CQ110" s="21"/>
      <c r="CR110" s="21"/>
      <c r="CS110" s="24">
        <v>1</v>
      </c>
      <c r="CT110" s="21">
        <v>1</v>
      </c>
      <c r="CU110" s="21"/>
      <c r="CV110" s="21"/>
      <c r="CW110" s="21"/>
      <c r="CX110" s="21"/>
      <c r="CY110" s="21"/>
      <c r="CZ110" s="24" t="s">
        <v>940</v>
      </c>
      <c r="DA110" s="21" t="s">
        <v>940</v>
      </c>
      <c r="DB110" s="21"/>
      <c r="DC110" s="21"/>
      <c r="DD110" s="21"/>
      <c r="DE110" s="21"/>
      <c r="DF110" s="21"/>
      <c r="DG110" s="24" t="s">
        <v>988</v>
      </c>
      <c r="DH110" s="21" t="s">
        <v>988</v>
      </c>
      <c r="DI110" s="21" t="s">
        <v>988</v>
      </c>
      <c r="DJ110" s="21" t="s">
        <v>988</v>
      </c>
      <c r="DK110" s="21" t="s">
        <v>988</v>
      </c>
      <c r="DL110" s="21" t="s">
        <v>988</v>
      </c>
      <c r="DM110" s="21">
        <v>0</v>
      </c>
      <c r="DN110" s="26">
        <v>8</v>
      </c>
      <c r="DO110" s="6"/>
      <c r="DP110" s="24">
        <v>106.6</v>
      </c>
      <c r="DQ110" s="21">
        <v>149</v>
      </c>
      <c r="DR110" s="21">
        <v>82.3</v>
      </c>
      <c r="DS110" s="21">
        <v>81</v>
      </c>
      <c r="DT110" s="21">
        <v>87</v>
      </c>
      <c r="DU110" s="21">
        <v>101.3</v>
      </c>
      <c r="DV110" s="21">
        <v>93.5</v>
      </c>
      <c r="DW110" s="24">
        <v>0.8</v>
      </c>
      <c r="DX110" s="21">
        <v>0.5</v>
      </c>
      <c r="DY110" s="21">
        <v>0.4</v>
      </c>
      <c r="DZ110" s="21">
        <v>0.4</v>
      </c>
      <c r="EA110" s="21">
        <v>0.4</v>
      </c>
      <c r="EB110" s="21">
        <v>0.3</v>
      </c>
      <c r="EC110" s="21">
        <v>0.3</v>
      </c>
      <c r="ED110" s="78">
        <f t="shared" ref="ED110:EJ110" si="358">DP110/DW110</f>
        <v>133.24999999999997</v>
      </c>
      <c r="EE110" s="79">
        <f t="shared" si="358"/>
        <v>298</v>
      </c>
      <c r="EF110" s="79">
        <f t="shared" si="358"/>
        <v>205.74999999999997</v>
      </c>
      <c r="EG110" s="79">
        <f t="shared" si="358"/>
        <v>202.5</v>
      </c>
      <c r="EH110" s="79">
        <f t="shared" si="358"/>
        <v>217.5</v>
      </c>
      <c r="EI110" s="79">
        <f t="shared" si="358"/>
        <v>337.66666666666669</v>
      </c>
      <c r="EJ110" s="79">
        <f t="shared" si="358"/>
        <v>311.66666666666669</v>
      </c>
      <c r="EK110" s="24">
        <v>1</v>
      </c>
      <c r="EL110" s="21">
        <v>1</v>
      </c>
      <c r="EM110" s="21">
        <v>1</v>
      </c>
      <c r="EN110" s="21">
        <v>1</v>
      </c>
      <c r="EO110" s="21">
        <v>0</v>
      </c>
      <c r="EP110" s="21">
        <v>0</v>
      </c>
      <c r="EQ110" s="21">
        <v>0</v>
      </c>
      <c r="ER110" s="24">
        <v>189</v>
      </c>
      <c r="ES110" s="21">
        <v>187</v>
      </c>
      <c r="ET110" s="21">
        <v>109</v>
      </c>
      <c r="EU110" s="21">
        <v>125</v>
      </c>
      <c r="EV110" s="21">
        <v>162</v>
      </c>
      <c r="EW110" s="21">
        <v>240</v>
      </c>
      <c r="EX110" s="21">
        <v>292</v>
      </c>
      <c r="EY110" s="24">
        <v>2.4</v>
      </c>
      <c r="EZ110" s="21">
        <v>2.4</v>
      </c>
      <c r="FA110" s="21">
        <v>2.4</v>
      </c>
      <c r="FB110" s="21">
        <v>3.7</v>
      </c>
      <c r="FC110" s="21">
        <v>3.7</v>
      </c>
      <c r="FD110" s="21">
        <v>5.6</v>
      </c>
      <c r="FE110" s="21">
        <v>5</v>
      </c>
      <c r="FF110" s="24">
        <v>3</v>
      </c>
      <c r="FG110" s="21">
        <v>3</v>
      </c>
      <c r="FH110" s="21">
        <v>3</v>
      </c>
      <c r="FI110" s="21">
        <v>10</v>
      </c>
      <c r="FJ110" s="21">
        <v>11</v>
      </c>
      <c r="FK110" s="21">
        <v>12</v>
      </c>
      <c r="FL110" s="21">
        <v>14</v>
      </c>
      <c r="FM110" s="24">
        <v>65</v>
      </c>
      <c r="FN110" s="21">
        <v>80</v>
      </c>
      <c r="FO110" s="21">
        <v>81</v>
      </c>
      <c r="FP110" s="21">
        <v>88</v>
      </c>
      <c r="FQ110" s="21">
        <v>99</v>
      </c>
      <c r="FR110" s="21">
        <v>100</v>
      </c>
      <c r="FS110" s="21">
        <v>94</v>
      </c>
      <c r="FT110" s="24" t="s">
        <v>559</v>
      </c>
      <c r="FU110" s="21" t="s">
        <v>295</v>
      </c>
      <c r="FV110" s="21" t="s">
        <v>311</v>
      </c>
      <c r="FW110" s="21">
        <v>0</v>
      </c>
      <c r="FX110" s="21">
        <v>0</v>
      </c>
      <c r="FY110" s="21">
        <v>0</v>
      </c>
      <c r="FZ110" s="21">
        <v>0</v>
      </c>
      <c r="GA110" s="24">
        <v>98</v>
      </c>
      <c r="GB110" s="21">
        <v>98</v>
      </c>
      <c r="GC110" s="21">
        <v>78</v>
      </c>
      <c r="GD110" s="21">
        <v>78</v>
      </c>
      <c r="GE110" s="21">
        <v>76</v>
      </c>
      <c r="GF110" s="21">
        <v>63</v>
      </c>
      <c r="GG110" s="21">
        <v>45</v>
      </c>
      <c r="GH110" s="24">
        <v>2300</v>
      </c>
      <c r="GI110" s="21">
        <v>1900</v>
      </c>
      <c r="GJ110" s="21">
        <v>2300</v>
      </c>
      <c r="GK110" s="21">
        <v>3150</v>
      </c>
      <c r="GL110" s="21">
        <v>3000</v>
      </c>
      <c r="GM110" s="21">
        <v>2300</v>
      </c>
      <c r="GN110" s="21">
        <v>2500</v>
      </c>
      <c r="GO110" s="6"/>
      <c r="GP110" s="24">
        <v>16</v>
      </c>
      <c r="GQ110" s="21">
        <v>90</v>
      </c>
      <c r="GR110" s="24">
        <v>15</v>
      </c>
      <c r="GS110" s="21">
        <v>80</v>
      </c>
      <c r="GT110" s="24">
        <v>16</v>
      </c>
      <c r="GU110" s="21">
        <v>90</v>
      </c>
      <c r="GV110" s="24">
        <v>11</v>
      </c>
      <c r="GW110" s="21">
        <v>45</v>
      </c>
      <c r="GX110" s="24">
        <v>10</v>
      </c>
      <c r="GY110" s="21">
        <v>45</v>
      </c>
      <c r="GZ110" s="24">
        <v>9</v>
      </c>
      <c r="HA110" s="21">
        <v>18</v>
      </c>
      <c r="HB110" s="24">
        <v>8</v>
      </c>
      <c r="HC110" s="21">
        <v>18</v>
      </c>
      <c r="HD110" s="6"/>
      <c r="HE110" s="21"/>
      <c r="HF110" s="21"/>
      <c r="HG110" s="21"/>
      <c r="HH110" s="21"/>
      <c r="HI110" s="21"/>
      <c r="HJ110" s="21"/>
      <c r="HK110" s="21"/>
      <c r="HL110" s="21"/>
      <c r="HM110" s="21"/>
      <c r="HN110" s="21"/>
      <c r="HO110" s="21"/>
      <c r="HP110" s="21"/>
      <c r="HQ110" s="21"/>
      <c r="HR110" s="21"/>
      <c r="HS110" s="21"/>
      <c r="HT110" s="6"/>
      <c r="HU110" s="99">
        <f t="shared" si="10"/>
        <v>1</v>
      </c>
    </row>
    <row r="111" spans="1:249" ht="15.75" customHeight="1" x14ac:dyDescent="0.3">
      <c r="A111" s="3">
        <v>97</v>
      </c>
      <c r="B111" s="21" t="s">
        <v>874</v>
      </c>
      <c r="C111" s="21">
        <v>1</v>
      </c>
      <c r="D111" s="22">
        <v>41344</v>
      </c>
      <c r="E111" s="22">
        <v>41347</v>
      </c>
      <c r="F111" s="21">
        <f t="shared" si="334"/>
        <v>3</v>
      </c>
      <c r="G111" s="21"/>
      <c r="H111" s="21" t="s">
        <v>989</v>
      </c>
      <c r="I111" s="23">
        <v>20635</v>
      </c>
      <c r="J111" s="21">
        <v>56</v>
      </c>
      <c r="K111" s="21">
        <v>180</v>
      </c>
      <c r="L111" s="21">
        <v>130</v>
      </c>
      <c r="M111" s="21" t="s">
        <v>990</v>
      </c>
      <c r="N111" s="21">
        <v>60</v>
      </c>
      <c r="O111" s="21">
        <v>68</v>
      </c>
      <c r="P111" s="21">
        <v>8</v>
      </c>
      <c r="Q111" s="21" t="s">
        <v>548</v>
      </c>
      <c r="R111" s="21">
        <v>2</v>
      </c>
      <c r="S111" s="21">
        <v>11</v>
      </c>
      <c r="T111" s="21" t="s">
        <v>548</v>
      </c>
      <c r="U111" s="21">
        <v>2</v>
      </c>
      <c r="V111" s="21">
        <v>8</v>
      </c>
      <c r="W111" s="21">
        <v>1</v>
      </c>
      <c r="X111" s="21">
        <v>0</v>
      </c>
      <c r="Y111" s="6"/>
      <c r="Z111" s="24" t="s">
        <v>513</v>
      </c>
      <c r="AA111" s="21" t="s">
        <v>497</v>
      </c>
      <c r="AB111" s="25">
        <v>1</v>
      </c>
      <c r="AC111" s="25"/>
      <c r="AD111" s="21" t="s">
        <v>249</v>
      </c>
      <c r="AE111" s="21"/>
      <c r="AF111" s="21" t="s">
        <v>249</v>
      </c>
      <c r="AG111" s="21"/>
      <c r="AH111" s="21" t="s">
        <v>246</v>
      </c>
      <c r="AI111" s="21" t="s">
        <v>246</v>
      </c>
      <c r="AJ111" s="21" t="s">
        <v>249</v>
      </c>
      <c r="AK111" s="21" t="s">
        <v>249</v>
      </c>
      <c r="AL111" s="21">
        <v>0.13</v>
      </c>
      <c r="AM111" s="6"/>
      <c r="AN111" s="26" t="s">
        <v>250</v>
      </c>
      <c r="AO111" s="26" t="s">
        <v>274</v>
      </c>
      <c r="AP111" s="26"/>
      <c r="AQ111" s="26" t="s">
        <v>1902</v>
      </c>
      <c r="AR111" s="26" t="s">
        <v>1905</v>
      </c>
      <c r="AS111" s="27">
        <v>0.13</v>
      </c>
      <c r="AT111" s="21">
        <v>0.16</v>
      </c>
      <c r="AU111" s="21">
        <v>0.76</v>
      </c>
      <c r="AV111" s="21">
        <v>0.2</v>
      </c>
      <c r="AW111" s="21">
        <v>0.33</v>
      </c>
      <c r="AX111" s="21">
        <v>0.36</v>
      </c>
      <c r="AY111" s="21">
        <v>0.31</v>
      </c>
      <c r="AZ111" s="21">
        <v>0.28000000000000003</v>
      </c>
      <c r="BA111" s="21"/>
      <c r="BB111" s="28">
        <f t="shared" ref="BB111:BD111" si="359">((AT111/AS111)*100)-100</f>
        <v>23.07692307692308</v>
      </c>
      <c r="BC111" s="28">
        <f t="shared" si="359"/>
        <v>375</v>
      </c>
      <c r="BD111" s="28">
        <f t="shared" si="359"/>
        <v>-73.684210526315795</v>
      </c>
      <c r="BE111" s="28">
        <f t="shared" si="336"/>
        <v>484.61538461538453</v>
      </c>
      <c r="BF111" s="28">
        <f t="shared" si="337"/>
        <v>53.846153846153868</v>
      </c>
      <c r="BG111" s="28">
        <f t="shared" si="338"/>
        <v>25</v>
      </c>
      <c r="BH111" s="3">
        <f t="shared" ref="BH111:BJ111" si="360">AT111-AS111</f>
        <v>0.03</v>
      </c>
      <c r="BI111" s="3">
        <f t="shared" si="360"/>
        <v>0.6</v>
      </c>
      <c r="BJ111" s="3">
        <f t="shared" si="360"/>
        <v>-0.56000000000000005</v>
      </c>
      <c r="BK111" s="3">
        <f t="shared" si="340"/>
        <v>0.63</v>
      </c>
      <c r="BL111" s="3">
        <f t="shared" si="341"/>
        <v>7.0000000000000007E-2</v>
      </c>
      <c r="BM111" s="3">
        <f t="shared" si="342"/>
        <v>4.0000000000000008E-2</v>
      </c>
      <c r="BN111" s="24">
        <v>156</v>
      </c>
      <c r="BO111" s="21">
        <v>211.4</v>
      </c>
      <c r="BP111" s="21">
        <v>255</v>
      </c>
      <c r="BQ111" s="21">
        <v>279</v>
      </c>
      <c r="BR111" s="21">
        <v>248.2</v>
      </c>
      <c r="BS111" s="21">
        <v>301.2</v>
      </c>
      <c r="BT111" s="21"/>
      <c r="BU111" s="24">
        <v>36</v>
      </c>
      <c r="BV111" s="21">
        <v>36.9</v>
      </c>
      <c r="BW111" s="21">
        <v>37</v>
      </c>
      <c r="BX111" s="21">
        <v>37</v>
      </c>
      <c r="BY111" s="21">
        <v>36.4</v>
      </c>
      <c r="BZ111" s="21">
        <v>36.4</v>
      </c>
      <c r="CA111" s="21">
        <v>37</v>
      </c>
      <c r="CB111" s="21">
        <v>36.4</v>
      </c>
      <c r="CC111" s="21"/>
      <c r="CD111" s="6"/>
      <c r="CE111" s="24" t="s">
        <v>991</v>
      </c>
      <c r="CF111" s="21"/>
      <c r="CG111" s="21"/>
      <c r="CH111" s="21"/>
      <c r="CI111" s="21"/>
      <c r="CJ111" s="21"/>
      <c r="CK111" s="21"/>
      <c r="CL111" s="24" t="s">
        <v>992</v>
      </c>
      <c r="CM111" s="21"/>
      <c r="CN111" s="21"/>
      <c r="CO111" s="21"/>
      <c r="CP111" s="21"/>
      <c r="CQ111" s="21"/>
      <c r="CR111" s="21"/>
      <c r="CS111" s="24">
        <v>2</v>
      </c>
      <c r="CT111" s="21"/>
      <c r="CU111" s="21"/>
      <c r="CV111" s="21"/>
      <c r="CW111" s="21"/>
      <c r="CX111" s="21"/>
      <c r="CY111" s="21"/>
      <c r="CZ111" s="24" t="s">
        <v>993</v>
      </c>
      <c r="DA111" s="21"/>
      <c r="DB111" s="21"/>
      <c r="DC111" s="21"/>
      <c r="DD111" s="21"/>
      <c r="DE111" s="21"/>
      <c r="DF111" s="21"/>
      <c r="DG111" s="24" t="s">
        <v>994</v>
      </c>
      <c r="DH111" s="21" t="s">
        <v>994</v>
      </c>
      <c r="DI111" s="21" t="s">
        <v>994</v>
      </c>
      <c r="DJ111" s="21" t="s">
        <v>994</v>
      </c>
      <c r="DK111" s="21" t="s">
        <v>994</v>
      </c>
      <c r="DL111" s="21" t="s">
        <v>994</v>
      </c>
      <c r="DM111" s="21"/>
      <c r="DN111" s="26">
        <v>8</v>
      </c>
      <c r="DO111" s="6"/>
      <c r="DP111" s="55">
        <v>78.8</v>
      </c>
      <c r="DQ111" s="52">
        <v>66</v>
      </c>
      <c r="DR111" s="52">
        <v>108.8</v>
      </c>
      <c r="DS111" s="52">
        <v>134</v>
      </c>
      <c r="DT111" s="52">
        <v>88.2</v>
      </c>
      <c r="DU111" s="52">
        <v>130.5</v>
      </c>
      <c r="DV111" s="52"/>
      <c r="DW111" s="55">
        <v>0.6</v>
      </c>
      <c r="DX111" s="52">
        <v>0.5</v>
      </c>
      <c r="DY111" s="52">
        <v>0.6</v>
      </c>
      <c r="DZ111" s="52">
        <v>0.6</v>
      </c>
      <c r="EA111" s="52">
        <v>0.5</v>
      </c>
      <c r="EB111" s="52">
        <v>0.5</v>
      </c>
      <c r="EC111" s="52"/>
      <c r="ED111" s="78">
        <f t="shared" ref="ED111:EI111" si="361">DP111/DW111</f>
        <v>131.33333333333334</v>
      </c>
      <c r="EE111" s="79">
        <f t="shared" si="361"/>
        <v>132</v>
      </c>
      <c r="EF111" s="79">
        <f t="shared" si="361"/>
        <v>181.33333333333334</v>
      </c>
      <c r="EG111" s="79">
        <f t="shared" si="361"/>
        <v>223.33333333333334</v>
      </c>
      <c r="EH111" s="79">
        <f t="shared" si="361"/>
        <v>176.4</v>
      </c>
      <c r="EI111" s="79">
        <f t="shared" si="361"/>
        <v>261</v>
      </c>
      <c r="EJ111" s="79"/>
      <c r="EK111" s="55">
        <v>1</v>
      </c>
      <c r="EL111" s="52">
        <v>1</v>
      </c>
      <c r="EM111" s="52">
        <v>1</v>
      </c>
      <c r="EN111" s="52">
        <v>1</v>
      </c>
      <c r="EO111" s="52">
        <v>1</v>
      </c>
      <c r="EP111" s="52">
        <v>1</v>
      </c>
      <c r="EQ111" s="52"/>
      <c r="ER111" s="55">
        <v>121</v>
      </c>
      <c r="ES111" s="52">
        <v>149</v>
      </c>
      <c r="ET111" s="52">
        <v>179</v>
      </c>
      <c r="EU111" s="52">
        <v>179</v>
      </c>
      <c r="EV111" s="52">
        <v>246</v>
      </c>
      <c r="EW111" s="52">
        <v>329</v>
      </c>
      <c r="EX111" s="52"/>
      <c r="EY111" s="55">
        <v>17</v>
      </c>
      <c r="EZ111" s="52">
        <v>15.1</v>
      </c>
      <c r="FA111" s="52">
        <v>9</v>
      </c>
      <c r="FB111" s="52">
        <v>9</v>
      </c>
      <c r="FC111" s="52">
        <v>7.4</v>
      </c>
      <c r="FD111" s="52">
        <v>8</v>
      </c>
      <c r="FE111" s="52"/>
      <c r="FF111" s="55">
        <v>8</v>
      </c>
      <c r="FG111" s="52">
        <v>8</v>
      </c>
      <c r="FH111" s="52">
        <v>8</v>
      </c>
      <c r="FI111" s="52">
        <v>5</v>
      </c>
      <c r="FJ111" s="52">
        <v>5</v>
      </c>
      <c r="FK111" s="52">
        <v>3</v>
      </c>
      <c r="FL111" s="52"/>
      <c r="FM111" s="55">
        <v>90</v>
      </c>
      <c r="FN111" s="52">
        <v>80</v>
      </c>
      <c r="FO111" s="52">
        <v>82</v>
      </c>
      <c r="FP111" s="52">
        <v>74</v>
      </c>
      <c r="FQ111" s="52">
        <v>72</v>
      </c>
      <c r="FR111" s="52">
        <v>78</v>
      </c>
      <c r="FS111" s="52"/>
      <c r="FT111" s="55">
        <v>0</v>
      </c>
      <c r="FU111" s="52">
        <v>0</v>
      </c>
      <c r="FV111" s="52">
        <v>0</v>
      </c>
      <c r="FW111" s="52">
        <v>0</v>
      </c>
      <c r="FX111" s="52">
        <v>0</v>
      </c>
      <c r="FY111" s="52" t="s">
        <v>378</v>
      </c>
      <c r="FZ111" s="52"/>
      <c r="GA111" s="55">
        <v>52</v>
      </c>
      <c r="GB111" s="52">
        <v>50</v>
      </c>
      <c r="GC111" s="52">
        <v>57</v>
      </c>
      <c r="GD111" s="52">
        <v>52</v>
      </c>
      <c r="GE111" s="52">
        <v>57</v>
      </c>
      <c r="GF111" s="52">
        <v>61</v>
      </c>
      <c r="GG111" s="52"/>
      <c r="GH111" s="55">
        <v>1790</v>
      </c>
      <c r="GI111" s="52">
        <v>1550</v>
      </c>
      <c r="GJ111" s="52">
        <v>2370</v>
      </c>
      <c r="GK111" s="52">
        <v>2210</v>
      </c>
      <c r="GL111" s="52">
        <v>3230</v>
      </c>
      <c r="GM111" s="52">
        <v>500</v>
      </c>
      <c r="GN111" s="52"/>
      <c r="GO111" s="6"/>
      <c r="GP111" s="24">
        <v>15</v>
      </c>
      <c r="GQ111" s="21">
        <v>80</v>
      </c>
      <c r="GR111" s="24">
        <v>15</v>
      </c>
      <c r="GS111" s="21">
        <v>80</v>
      </c>
      <c r="GT111" s="24">
        <v>13</v>
      </c>
      <c r="GU111" s="21">
        <v>55</v>
      </c>
      <c r="GV111" s="24">
        <v>13</v>
      </c>
      <c r="GW111" s="21">
        <v>55</v>
      </c>
      <c r="GX111" s="24">
        <v>14</v>
      </c>
      <c r="GY111" s="21">
        <v>55</v>
      </c>
      <c r="GZ111" s="24">
        <v>16</v>
      </c>
      <c r="HA111" s="21">
        <v>90</v>
      </c>
      <c r="HB111" s="24"/>
      <c r="HC111" s="21"/>
      <c r="HD111" s="6"/>
      <c r="HE111" s="21">
        <v>57</v>
      </c>
      <c r="HF111" s="21">
        <v>106</v>
      </c>
      <c r="HG111" s="21">
        <v>147</v>
      </c>
      <c r="HH111" s="21">
        <v>37</v>
      </c>
      <c r="HI111" s="21">
        <v>1</v>
      </c>
      <c r="HJ111" s="21">
        <v>50.9</v>
      </c>
      <c r="HK111" s="21">
        <v>0.8</v>
      </c>
      <c r="HL111" s="21">
        <v>10</v>
      </c>
      <c r="HM111" s="21">
        <v>16</v>
      </c>
      <c r="HN111" s="21">
        <v>6.19</v>
      </c>
      <c r="HO111" s="21">
        <v>2.96</v>
      </c>
      <c r="HP111" s="21">
        <v>135.6</v>
      </c>
      <c r="HQ111" s="21">
        <v>23.4</v>
      </c>
      <c r="HR111" s="21">
        <v>26.3</v>
      </c>
      <c r="HS111" s="21">
        <v>8</v>
      </c>
      <c r="HT111" s="6"/>
      <c r="HU111" s="99">
        <f t="shared" si="10"/>
        <v>0</v>
      </c>
    </row>
    <row r="112" spans="1:249" ht="15.75" customHeight="1" x14ac:dyDescent="0.3">
      <c r="A112" s="3">
        <v>98</v>
      </c>
      <c r="B112" s="21" t="s">
        <v>431</v>
      </c>
      <c r="C112" s="21">
        <v>1</v>
      </c>
      <c r="D112" s="22">
        <v>41339</v>
      </c>
      <c r="E112" s="22">
        <v>41339</v>
      </c>
      <c r="F112" s="21">
        <f t="shared" si="334"/>
        <v>0</v>
      </c>
      <c r="G112" s="21"/>
      <c r="H112" s="21" t="s">
        <v>432</v>
      </c>
      <c r="I112" s="23">
        <v>15783</v>
      </c>
      <c r="J112" s="21">
        <v>69</v>
      </c>
      <c r="K112" s="21">
        <v>192</v>
      </c>
      <c r="L112" s="21">
        <v>85</v>
      </c>
      <c r="M112" s="21" t="s">
        <v>995</v>
      </c>
      <c r="N112" s="21">
        <v>99</v>
      </c>
      <c r="O112" s="21">
        <v>98.4</v>
      </c>
      <c r="P112" s="21">
        <v>14</v>
      </c>
      <c r="Q112" s="21" t="s">
        <v>996</v>
      </c>
      <c r="R112" s="21">
        <v>1</v>
      </c>
      <c r="S112" s="21">
        <v>14</v>
      </c>
      <c r="T112" s="21" t="s">
        <v>997</v>
      </c>
      <c r="U112" s="21">
        <v>1</v>
      </c>
      <c r="V112" s="21">
        <v>9</v>
      </c>
      <c r="W112" s="21">
        <v>7</v>
      </c>
      <c r="X112" s="21">
        <v>10</v>
      </c>
      <c r="Y112" s="6"/>
      <c r="Z112" s="55" t="s">
        <v>513</v>
      </c>
      <c r="AA112" s="52" t="s">
        <v>497</v>
      </c>
      <c r="AB112" s="56">
        <v>1</v>
      </c>
      <c r="AC112" s="56"/>
      <c r="AD112" s="52" t="s">
        <v>249</v>
      </c>
      <c r="AE112" s="52"/>
      <c r="AF112" s="52" t="s">
        <v>246</v>
      </c>
      <c r="AG112" s="52" t="s">
        <v>248</v>
      </c>
      <c r="AH112" s="52" t="s">
        <v>246</v>
      </c>
      <c r="AI112" s="52" t="s">
        <v>246</v>
      </c>
      <c r="AJ112" s="52" t="s">
        <v>246</v>
      </c>
      <c r="AK112" s="52" t="s">
        <v>249</v>
      </c>
      <c r="AL112" s="52">
        <v>0.48</v>
      </c>
      <c r="AM112" s="6"/>
      <c r="AN112" s="26" t="s">
        <v>250</v>
      </c>
      <c r="AO112" s="26" t="s">
        <v>274</v>
      </c>
      <c r="AP112" s="26" t="s">
        <v>1911</v>
      </c>
      <c r="AQ112" s="26" t="s">
        <v>1902</v>
      </c>
      <c r="AR112" s="26" t="s">
        <v>1905</v>
      </c>
      <c r="AS112" s="27">
        <v>0.48</v>
      </c>
      <c r="AT112" s="21">
        <v>0.98</v>
      </c>
      <c r="AU112" s="21">
        <v>1.22</v>
      </c>
      <c r="AV112" s="21">
        <v>1.24</v>
      </c>
      <c r="AW112" s="21">
        <v>1.23</v>
      </c>
      <c r="AX112" s="21">
        <v>1.65</v>
      </c>
      <c r="AY112" s="21">
        <v>1.35</v>
      </c>
      <c r="AZ112" s="21">
        <v>1</v>
      </c>
      <c r="BA112" s="21">
        <v>0.89</v>
      </c>
      <c r="BB112" s="28">
        <f t="shared" ref="BB112:BD112" si="362">((AT112/AS112)*100)-100</f>
        <v>104.16666666666666</v>
      </c>
      <c r="BC112" s="28">
        <f t="shared" si="362"/>
        <v>24.489795918367349</v>
      </c>
      <c r="BD112" s="28">
        <f t="shared" si="362"/>
        <v>1.6393442622950829</v>
      </c>
      <c r="BE112" s="28">
        <f t="shared" si="336"/>
        <v>154.16666666666666</v>
      </c>
      <c r="BF112" s="28">
        <f t="shared" si="337"/>
        <v>158.33333333333337</v>
      </c>
      <c r="BG112" s="28">
        <f t="shared" si="338"/>
        <v>26.530612244897966</v>
      </c>
      <c r="BH112" s="3">
        <f t="shared" ref="BH112:BJ112" si="363">AT112-AS112</f>
        <v>0.5</v>
      </c>
      <c r="BI112" s="3">
        <f t="shared" si="363"/>
        <v>0.24</v>
      </c>
      <c r="BJ112" s="3">
        <f t="shared" si="363"/>
        <v>2.0000000000000018E-2</v>
      </c>
      <c r="BK112" s="3">
        <f t="shared" si="340"/>
        <v>0.74</v>
      </c>
      <c r="BL112" s="3">
        <f t="shared" si="341"/>
        <v>0.76</v>
      </c>
      <c r="BM112" s="3">
        <f t="shared" si="342"/>
        <v>0.26</v>
      </c>
      <c r="BN112" s="24">
        <v>160</v>
      </c>
      <c r="BO112" s="21">
        <v>107.5</v>
      </c>
      <c r="BP112" s="21">
        <v>106.9</v>
      </c>
      <c r="BQ112" s="21">
        <v>128</v>
      </c>
      <c r="BR112" s="21">
        <v>161.6</v>
      </c>
      <c r="BS112" s="21">
        <v>132.4</v>
      </c>
      <c r="BT112" s="21">
        <v>122.1</v>
      </c>
      <c r="BU112" s="24">
        <v>36.5</v>
      </c>
      <c r="BV112" s="21">
        <v>36.4</v>
      </c>
      <c r="BW112" s="21">
        <v>37</v>
      </c>
      <c r="BX112" s="21">
        <v>37.4</v>
      </c>
      <c r="BY112" s="21">
        <v>37.5</v>
      </c>
      <c r="BZ112" s="21">
        <v>38</v>
      </c>
      <c r="CA112" s="21">
        <v>37</v>
      </c>
      <c r="CB112" s="21">
        <v>36</v>
      </c>
      <c r="CC112" s="21">
        <v>37.4</v>
      </c>
      <c r="CD112" s="6"/>
      <c r="CE112" s="24" t="s">
        <v>998</v>
      </c>
      <c r="CF112" s="21"/>
      <c r="CG112" s="21"/>
      <c r="CH112" s="21" t="s">
        <v>999</v>
      </c>
      <c r="CI112" s="21"/>
      <c r="CJ112" s="21"/>
      <c r="CK112" s="21" t="s">
        <v>799</v>
      </c>
      <c r="CL112" s="24" t="s">
        <v>1000</v>
      </c>
      <c r="CM112" s="21"/>
      <c r="CN112" s="21"/>
      <c r="CO112" s="21" t="s">
        <v>1001</v>
      </c>
      <c r="CP112" s="21"/>
      <c r="CQ112" s="21"/>
      <c r="CR112" s="21" t="s">
        <v>331</v>
      </c>
      <c r="CS112" s="24">
        <v>2</v>
      </c>
      <c r="CT112" s="21"/>
      <c r="CU112" s="21"/>
      <c r="CV112" s="21">
        <v>4</v>
      </c>
      <c r="CW112" s="21"/>
      <c r="CX112" s="21"/>
      <c r="CY112" s="21">
        <v>3</v>
      </c>
      <c r="CZ112" s="24" t="s">
        <v>331</v>
      </c>
      <c r="DA112" s="21"/>
      <c r="DB112" s="21"/>
      <c r="DC112" s="21" t="s">
        <v>1002</v>
      </c>
      <c r="DD112" s="21"/>
      <c r="DE112" s="21"/>
      <c r="DF112" s="21" t="s">
        <v>331</v>
      </c>
      <c r="DG112" s="24" t="s">
        <v>1003</v>
      </c>
      <c r="DH112" s="21" t="s">
        <v>1004</v>
      </c>
      <c r="DI112" s="21" t="s">
        <v>1004</v>
      </c>
      <c r="DJ112" s="21" t="s">
        <v>1004</v>
      </c>
      <c r="DK112" s="21" t="s">
        <v>1004</v>
      </c>
      <c r="DL112" s="21" t="s">
        <v>1004</v>
      </c>
      <c r="DM112" s="21" t="s">
        <v>1005</v>
      </c>
      <c r="DN112" s="26">
        <v>8</v>
      </c>
      <c r="DO112" s="6"/>
      <c r="DP112" s="24">
        <v>167.2</v>
      </c>
      <c r="DQ112" s="21">
        <v>136.9</v>
      </c>
      <c r="DR112" s="21">
        <v>134.1</v>
      </c>
      <c r="DS112" s="21">
        <v>144</v>
      </c>
      <c r="DT112" s="21">
        <v>111.1</v>
      </c>
      <c r="DU112" s="21">
        <v>116.7</v>
      </c>
      <c r="DV112" s="21">
        <v>88.2</v>
      </c>
      <c r="DW112" s="24">
        <v>0.7</v>
      </c>
      <c r="DX112" s="21">
        <v>0.4</v>
      </c>
      <c r="DY112" s="21">
        <v>0.4</v>
      </c>
      <c r="DZ112" s="21">
        <v>0.35</v>
      </c>
      <c r="EA112" s="21">
        <v>0.35</v>
      </c>
      <c r="EB112" s="21">
        <v>0.35</v>
      </c>
      <c r="EC112" s="21">
        <v>0.3</v>
      </c>
      <c r="ED112" s="78">
        <f t="shared" ref="ED112:EJ112" si="364">DP112/DW112</f>
        <v>238.85714285714286</v>
      </c>
      <c r="EE112" s="79">
        <f t="shared" si="364"/>
        <v>342.25</v>
      </c>
      <c r="EF112" s="79">
        <f t="shared" si="364"/>
        <v>335.24999999999994</v>
      </c>
      <c r="EG112" s="79">
        <f t="shared" si="364"/>
        <v>411.42857142857144</v>
      </c>
      <c r="EH112" s="79">
        <f t="shared" si="364"/>
        <v>317.42857142857144</v>
      </c>
      <c r="EI112" s="79">
        <f t="shared" si="364"/>
        <v>333.42857142857144</v>
      </c>
      <c r="EJ112" s="79">
        <f t="shared" si="364"/>
        <v>294</v>
      </c>
      <c r="EK112" s="24">
        <v>1</v>
      </c>
      <c r="EL112" s="21">
        <v>1</v>
      </c>
      <c r="EM112" s="21">
        <v>1</v>
      </c>
      <c r="EN112" s="21">
        <v>1</v>
      </c>
      <c r="EO112" s="21">
        <v>1</v>
      </c>
      <c r="EP112" s="21">
        <v>1</v>
      </c>
      <c r="EQ112" s="21">
        <v>1</v>
      </c>
      <c r="ER112" s="24">
        <v>276</v>
      </c>
      <c r="ES112" s="21">
        <v>318</v>
      </c>
      <c r="ET112" s="21">
        <v>216</v>
      </c>
      <c r="EU112" s="21">
        <v>184</v>
      </c>
      <c r="EV112" s="21">
        <v>177</v>
      </c>
      <c r="EW112" s="21">
        <v>167</v>
      </c>
      <c r="EX112" s="21">
        <v>174</v>
      </c>
      <c r="EY112" s="24">
        <v>9.6</v>
      </c>
      <c r="EZ112" s="21">
        <v>16</v>
      </c>
      <c r="FA112" s="21">
        <v>13.3</v>
      </c>
      <c r="FB112" s="21">
        <v>8</v>
      </c>
      <c r="FC112" s="21">
        <v>9</v>
      </c>
      <c r="FD112" s="21">
        <v>8.5</v>
      </c>
      <c r="FE112" s="21">
        <v>7.2</v>
      </c>
      <c r="FF112" s="24">
        <v>3</v>
      </c>
      <c r="FG112" s="21">
        <v>3</v>
      </c>
      <c r="FH112" s="21">
        <v>3</v>
      </c>
      <c r="FI112" s="21">
        <v>3</v>
      </c>
      <c r="FJ112" s="21">
        <v>3</v>
      </c>
      <c r="FK112" s="21">
        <v>3</v>
      </c>
      <c r="FL112" s="21">
        <v>10</v>
      </c>
      <c r="FM112" s="24">
        <v>77</v>
      </c>
      <c r="FN112" s="21">
        <v>70</v>
      </c>
      <c r="FO112" s="21">
        <v>70</v>
      </c>
      <c r="FP112" s="21">
        <v>74</v>
      </c>
      <c r="FQ112" s="21">
        <v>76</v>
      </c>
      <c r="FR112" s="21">
        <v>80</v>
      </c>
      <c r="FS112" s="21">
        <v>82</v>
      </c>
      <c r="FT112" s="24" t="s">
        <v>295</v>
      </c>
      <c r="FU112" s="21" t="s">
        <v>559</v>
      </c>
      <c r="FV112" s="21" t="s">
        <v>296</v>
      </c>
      <c r="FW112" s="21" t="s">
        <v>334</v>
      </c>
      <c r="FX112" s="21" t="s">
        <v>334</v>
      </c>
      <c r="FY112" s="21" t="s">
        <v>334</v>
      </c>
      <c r="FZ112" s="21">
        <v>0</v>
      </c>
      <c r="GA112" s="24">
        <v>156</v>
      </c>
      <c r="GB112" s="21">
        <v>267</v>
      </c>
      <c r="GC112" s="21">
        <v>290</v>
      </c>
      <c r="GD112" s="21">
        <v>279</v>
      </c>
      <c r="GE112" s="21">
        <v>265</v>
      </c>
      <c r="GF112" s="21">
        <v>203</v>
      </c>
      <c r="GG112" s="21">
        <v>244</v>
      </c>
      <c r="GH112" s="24">
        <v>845</v>
      </c>
      <c r="GI112" s="21">
        <v>905</v>
      </c>
      <c r="GJ112" s="21">
        <v>1140</v>
      </c>
      <c r="GK112" s="21">
        <v>1493</v>
      </c>
      <c r="GL112" s="21">
        <v>960</v>
      </c>
      <c r="GM112" s="21">
        <v>1030</v>
      </c>
      <c r="GN112" s="21">
        <v>680</v>
      </c>
      <c r="GO112" s="6"/>
      <c r="GP112" s="24">
        <v>16</v>
      </c>
      <c r="GQ112" s="21">
        <v>90</v>
      </c>
      <c r="GR112" s="24">
        <v>16</v>
      </c>
      <c r="GS112" s="21">
        <v>90</v>
      </c>
      <c r="GT112" s="24">
        <v>16</v>
      </c>
      <c r="GU112" s="21">
        <v>90</v>
      </c>
      <c r="GV112" s="24">
        <v>14</v>
      </c>
      <c r="GW112" s="21">
        <v>55</v>
      </c>
      <c r="GX112" s="24">
        <v>15</v>
      </c>
      <c r="GY112" s="21">
        <v>80</v>
      </c>
      <c r="GZ112" s="24">
        <v>15</v>
      </c>
      <c r="HA112" s="21">
        <v>80</v>
      </c>
      <c r="HB112" s="24">
        <v>11</v>
      </c>
      <c r="HC112" s="21">
        <v>45</v>
      </c>
      <c r="HD112" s="6"/>
      <c r="HE112" s="21">
        <v>69</v>
      </c>
      <c r="HF112" s="21">
        <v>150</v>
      </c>
      <c r="HG112" s="21">
        <v>87</v>
      </c>
      <c r="HH112" s="21">
        <v>37.4</v>
      </c>
      <c r="HI112" s="21">
        <v>1</v>
      </c>
      <c r="HJ112" s="21">
        <v>113.8</v>
      </c>
      <c r="HK112" s="21">
        <v>0.7</v>
      </c>
      <c r="HL112" s="21">
        <v>0</v>
      </c>
      <c r="HM112" s="21" t="s">
        <v>1006</v>
      </c>
      <c r="HN112" s="21" t="s">
        <v>1007</v>
      </c>
      <c r="HO112" s="21" t="s">
        <v>1008</v>
      </c>
      <c r="HP112" s="21">
        <v>152</v>
      </c>
      <c r="HQ112" s="21">
        <v>16</v>
      </c>
      <c r="HR112" s="21">
        <v>16</v>
      </c>
      <c r="HS112" s="21">
        <v>3</v>
      </c>
      <c r="HT112" s="6"/>
      <c r="HU112" s="99">
        <f t="shared" si="10"/>
        <v>0</v>
      </c>
    </row>
    <row r="113" spans="1:249" ht="15.75" customHeight="1" x14ac:dyDescent="0.3">
      <c r="A113" s="3">
        <v>99</v>
      </c>
      <c r="B113" s="21" t="s">
        <v>626</v>
      </c>
      <c r="C113" s="21">
        <v>1</v>
      </c>
      <c r="D113" s="53">
        <v>41335</v>
      </c>
      <c r="E113" s="53">
        <v>41340</v>
      </c>
      <c r="F113" s="21">
        <f t="shared" si="334"/>
        <v>5</v>
      </c>
      <c r="G113" s="52"/>
      <c r="H113" s="52" t="s">
        <v>432</v>
      </c>
      <c r="I113" s="54">
        <v>12790</v>
      </c>
      <c r="J113" s="52">
        <v>78</v>
      </c>
      <c r="K113" s="52">
        <v>170</v>
      </c>
      <c r="L113" s="52">
        <v>70</v>
      </c>
      <c r="M113" s="52" t="s">
        <v>1009</v>
      </c>
      <c r="N113" s="21">
        <v>66</v>
      </c>
      <c r="O113" s="21">
        <v>78.5</v>
      </c>
      <c r="P113" s="21">
        <v>17</v>
      </c>
      <c r="Q113" s="21" t="s">
        <v>548</v>
      </c>
      <c r="R113" s="21">
        <v>2</v>
      </c>
      <c r="S113" s="21">
        <v>17</v>
      </c>
      <c r="T113" s="21" t="s">
        <v>548</v>
      </c>
      <c r="U113" s="21">
        <v>2</v>
      </c>
      <c r="V113" s="21">
        <v>14</v>
      </c>
      <c r="W113" s="21">
        <v>11</v>
      </c>
      <c r="X113" s="21">
        <v>0</v>
      </c>
      <c r="Y113" s="6"/>
      <c r="Z113" s="24" t="s">
        <v>884</v>
      </c>
      <c r="AA113" s="21" t="s">
        <v>497</v>
      </c>
      <c r="AB113" s="25">
        <v>2</v>
      </c>
      <c r="AC113" s="25" t="s">
        <v>1010</v>
      </c>
      <c r="AD113" s="21" t="s">
        <v>249</v>
      </c>
      <c r="AE113" s="21"/>
      <c r="AF113" s="21" t="s">
        <v>246</v>
      </c>
      <c r="AG113" s="21" t="s">
        <v>248</v>
      </c>
      <c r="AH113" s="21" t="s">
        <v>246</v>
      </c>
      <c r="AI113" s="21" t="s">
        <v>246</v>
      </c>
      <c r="AJ113" s="21" t="s">
        <v>246</v>
      </c>
      <c r="AK113" s="21" t="s">
        <v>246</v>
      </c>
      <c r="AL113" s="21">
        <v>13.23</v>
      </c>
      <c r="AM113" s="6"/>
      <c r="AN113" s="26" t="s">
        <v>250</v>
      </c>
      <c r="AO113" s="26" t="s">
        <v>274</v>
      </c>
      <c r="AP113" s="26"/>
      <c r="AQ113" s="26" t="s">
        <v>1902</v>
      </c>
      <c r="AR113" s="26" t="s">
        <v>1905</v>
      </c>
      <c r="AS113" s="27">
        <v>7.4</v>
      </c>
      <c r="AT113" s="21">
        <v>11.92</v>
      </c>
      <c r="AU113" s="21">
        <v>15.2</v>
      </c>
      <c r="AV113" s="21">
        <v>9.33</v>
      </c>
      <c r="AW113" s="21">
        <v>8.02</v>
      </c>
      <c r="AX113" s="21">
        <v>7.17</v>
      </c>
      <c r="AY113" s="21">
        <v>5.47</v>
      </c>
      <c r="AZ113" s="21">
        <v>4.5</v>
      </c>
      <c r="BA113" s="21">
        <v>3.35</v>
      </c>
      <c r="BB113" s="28">
        <f t="shared" ref="BB113:BD113" si="365">((AT113/AS113)*100)-100</f>
        <v>61.081081081081066</v>
      </c>
      <c r="BC113" s="28">
        <f t="shared" si="365"/>
        <v>27.516778523489933</v>
      </c>
      <c r="BD113" s="28">
        <f t="shared" si="365"/>
        <v>-38.618421052631582</v>
      </c>
      <c r="BE113" s="28">
        <f t="shared" si="336"/>
        <v>105.40540540540539</v>
      </c>
      <c r="BF113" s="28">
        <f t="shared" si="337"/>
        <v>26.081081081081066</v>
      </c>
      <c r="BG113" s="28">
        <f t="shared" si="338"/>
        <v>-21.728187919463082</v>
      </c>
      <c r="BH113" s="3">
        <f t="shared" ref="BH113:BJ113" si="366">AT113-AS113</f>
        <v>4.5199999999999996</v>
      </c>
      <c r="BI113" s="3">
        <f t="shared" si="366"/>
        <v>3.2799999999999994</v>
      </c>
      <c r="BJ113" s="3">
        <f t="shared" si="366"/>
        <v>-5.8699999999999992</v>
      </c>
      <c r="BK113" s="3">
        <f t="shared" si="340"/>
        <v>7.7999999999999989</v>
      </c>
      <c r="BL113" s="3">
        <f t="shared" si="341"/>
        <v>1.9299999999999997</v>
      </c>
      <c r="BM113" s="3">
        <f t="shared" si="342"/>
        <v>-2.59</v>
      </c>
      <c r="BN113" s="24">
        <v>232.6</v>
      </c>
      <c r="BO113" s="21"/>
      <c r="BP113" s="21"/>
      <c r="BQ113" s="21">
        <v>140.9</v>
      </c>
      <c r="BR113" s="21"/>
      <c r="BS113" s="21">
        <v>68.8</v>
      </c>
      <c r="BT113" s="21"/>
      <c r="BU113" s="24">
        <v>37.1</v>
      </c>
      <c r="BV113" s="21">
        <v>37</v>
      </c>
      <c r="BW113" s="21">
        <v>38</v>
      </c>
      <c r="BX113" s="21">
        <v>37.9</v>
      </c>
      <c r="BY113" s="21">
        <v>37</v>
      </c>
      <c r="BZ113" s="21">
        <v>37</v>
      </c>
      <c r="CA113" s="21">
        <v>36</v>
      </c>
      <c r="CB113" s="21">
        <v>36</v>
      </c>
      <c r="CC113" s="21">
        <v>37</v>
      </c>
      <c r="CD113" s="6"/>
      <c r="CE113" s="24" t="s">
        <v>1011</v>
      </c>
      <c r="CF113" s="21"/>
      <c r="CG113" s="21"/>
      <c r="CH113" s="21"/>
      <c r="CI113" s="21"/>
      <c r="CJ113" s="21"/>
      <c r="CK113" s="21"/>
      <c r="CL113" s="24" t="s">
        <v>1012</v>
      </c>
      <c r="CM113" s="21"/>
      <c r="CN113" s="21"/>
      <c r="CO113" s="21"/>
      <c r="CP113" s="21"/>
      <c r="CQ113" s="21"/>
      <c r="CR113" s="21"/>
      <c r="CS113" s="24">
        <v>2</v>
      </c>
      <c r="CT113" s="21"/>
      <c r="CU113" s="21"/>
      <c r="CV113" s="21"/>
      <c r="CW113" s="21"/>
      <c r="CX113" s="21"/>
      <c r="CY113" s="21"/>
      <c r="CZ113" s="24" t="s">
        <v>949</v>
      </c>
      <c r="DA113" s="21"/>
      <c r="DB113" s="21"/>
      <c r="DC113" s="21"/>
      <c r="DD113" s="21"/>
      <c r="DE113" s="21"/>
      <c r="DF113" s="21"/>
      <c r="DG113" s="24" t="s">
        <v>374</v>
      </c>
      <c r="DH113" s="21" t="s">
        <v>949</v>
      </c>
      <c r="DI113" s="21" t="s">
        <v>949</v>
      </c>
      <c r="DJ113" s="21" t="s">
        <v>949</v>
      </c>
      <c r="DK113" s="21" t="s">
        <v>949</v>
      </c>
      <c r="DL113" s="21" t="s">
        <v>782</v>
      </c>
      <c r="DM113" s="21" t="s">
        <v>782</v>
      </c>
      <c r="DN113" s="26">
        <v>8</v>
      </c>
      <c r="DO113" s="6"/>
      <c r="DP113" s="24">
        <v>103.1</v>
      </c>
      <c r="DQ113" s="21">
        <v>97.4</v>
      </c>
      <c r="DR113" s="21">
        <v>88.8</v>
      </c>
      <c r="DS113" s="21">
        <v>112.6</v>
      </c>
      <c r="DT113" s="21">
        <v>89.8</v>
      </c>
      <c r="DU113" s="21">
        <v>84.6</v>
      </c>
      <c r="DV113" s="21">
        <v>108.1</v>
      </c>
      <c r="DW113" s="24">
        <v>0.6</v>
      </c>
      <c r="DX113" s="21">
        <v>0.6</v>
      </c>
      <c r="DY113" s="21">
        <v>0.5</v>
      </c>
      <c r="DZ113" s="21">
        <v>0.6</v>
      </c>
      <c r="EA113" s="21">
        <v>0.5</v>
      </c>
      <c r="EB113" s="21">
        <v>0.55000000000000004</v>
      </c>
      <c r="EC113" s="21">
        <v>0.5</v>
      </c>
      <c r="ED113" s="78">
        <f t="shared" ref="ED113:EJ113" si="367">DP113/DW113</f>
        <v>171.83333333333334</v>
      </c>
      <c r="EE113" s="79">
        <f t="shared" si="367"/>
        <v>162.33333333333334</v>
      </c>
      <c r="EF113" s="79">
        <f t="shared" si="367"/>
        <v>177.6</v>
      </c>
      <c r="EG113" s="79">
        <f t="shared" si="367"/>
        <v>187.66666666666666</v>
      </c>
      <c r="EH113" s="79">
        <f t="shared" si="367"/>
        <v>179.6</v>
      </c>
      <c r="EI113" s="79">
        <f t="shared" si="367"/>
        <v>153.81818181818178</v>
      </c>
      <c r="EJ113" s="79">
        <f t="shared" si="367"/>
        <v>216.2</v>
      </c>
      <c r="EK113" s="24">
        <v>1</v>
      </c>
      <c r="EL113" s="21">
        <v>1</v>
      </c>
      <c r="EM113" s="21">
        <v>1</v>
      </c>
      <c r="EN113" s="21">
        <v>1</v>
      </c>
      <c r="EO113" s="21">
        <v>1</v>
      </c>
      <c r="EP113" s="21">
        <v>1</v>
      </c>
      <c r="EQ113" s="21">
        <v>1</v>
      </c>
      <c r="ER113" s="24">
        <v>173</v>
      </c>
      <c r="ES113" s="21">
        <v>169</v>
      </c>
      <c r="ET113" s="21">
        <v>192</v>
      </c>
      <c r="EU113" s="21">
        <v>241</v>
      </c>
      <c r="EV113" s="21">
        <v>266</v>
      </c>
      <c r="EW113" s="21">
        <v>344</v>
      </c>
      <c r="EX113" s="21">
        <v>442</v>
      </c>
      <c r="EY113" s="24">
        <v>5.8</v>
      </c>
      <c r="EZ113" s="21">
        <v>5.8</v>
      </c>
      <c r="FA113" s="21">
        <v>5.8</v>
      </c>
      <c r="FB113" s="21">
        <v>5.8</v>
      </c>
      <c r="FC113" s="21">
        <v>5.8</v>
      </c>
      <c r="FD113" s="21">
        <v>11.8</v>
      </c>
      <c r="FE113" s="21">
        <v>15.8</v>
      </c>
      <c r="FF113" s="24">
        <v>3</v>
      </c>
      <c r="FG113" s="21">
        <v>3</v>
      </c>
      <c r="FH113" s="21">
        <v>3</v>
      </c>
      <c r="FI113" s="21">
        <v>3</v>
      </c>
      <c r="FJ113" s="21">
        <v>3</v>
      </c>
      <c r="FK113" s="21">
        <v>3</v>
      </c>
      <c r="FL113" s="21">
        <v>3</v>
      </c>
      <c r="FM113" s="24">
        <v>76</v>
      </c>
      <c r="FN113" s="21">
        <v>63</v>
      </c>
      <c r="FO113" s="21">
        <v>62</v>
      </c>
      <c r="FP113" s="21">
        <v>70</v>
      </c>
      <c r="FQ113" s="21">
        <v>67</v>
      </c>
      <c r="FR113" s="21">
        <v>71</v>
      </c>
      <c r="FS113" s="21">
        <v>70</v>
      </c>
      <c r="FT113" s="24" t="s">
        <v>438</v>
      </c>
      <c r="FU113" s="21" t="s">
        <v>403</v>
      </c>
      <c r="FV113" s="21" t="s">
        <v>296</v>
      </c>
      <c r="FW113" s="21" t="s">
        <v>310</v>
      </c>
      <c r="FX113" s="21" t="s">
        <v>311</v>
      </c>
      <c r="FY113" s="21" t="s">
        <v>322</v>
      </c>
      <c r="FZ113" s="21" t="s">
        <v>321</v>
      </c>
      <c r="GA113" s="24">
        <v>104</v>
      </c>
      <c r="GB113" s="21">
        <v>121</v>
      </c>
      <c r="GC113" s="21">
        <v>121</v>
      </c>
      <c r="GD113" s="21">
        <v>240</v>
      </c>
      <c r="GE113" s="21">
        <v>222</v>
      </c>
      <c r="GF113" s="21">
        <v>265</v>
      </c>
      <c r="GG113" s="21">
        <v>279</v>
      </c>
      <c r="GH113" s="24">
        <v>1245</v>
      </c>
      <c r="GI113" s="21">
        <v>1050</v>
      </c>
      <c r="GJ113" s="21">
        <v>1340</v>
      </c>
      <c r="GK113" s="21">
        <v>2070</v>
      </c>
      <c r="GL113" s="21">
        <v>2270</v>
      </c>
      <c r="GM113" s="21">
        <v>1520</v>
      </c>
      <c r="GN113" s="21">
        <v>1760</v>
      </c>
      <c r="GO113" s="6"/>
      <c r="GP113" s="24">
        <v>16</v>
      </c>
      <c r="GQ113" s="21">
        <v>90</v>
      </c>
      <c r="GR113" s="24">
        <v>16</v>
      </c>
      <c r="GS113" s="21">
        <v>90</v>
      </c>
      <c r="GT113" s="24">
        <v>16</v>
      </c>
      <c r="GU113" s="21">
        <v>90</v>
      </c>
      <c r="GV113" s="24">
        <v>16</v>
      </c>
      <c r="GW113" s="21">
        <v>90</v>
      </c>
      <c r="GX113" s="24">
        <v>16</v>
      </c>
      <c r="GY113" s="21">
        <v>90</v>
      </c>
      <c r="GZ113" s="24">
        <v>17</v>
      </c>
      <c r="HA113" s="21">
        <v>90</v>
      </c>
      <c r="HB113" s="24">
        <v>17</v>
      </c>
      <c r="HC113" s="21">
        <v>90</v>
      </c>
      <c r="HD113" s="6"/>
      <c r="HE113" s="21">
        <v>78</v>
      </c>
      <c r="HF113" s="21">
        <v>116</v>
      </c>
      <c r="HG113" s="21">
        <v>90</v>
      </c>
      <c r="HH113" s="21">
        <v>37</v>
      </c>
      <c r="HI113" s="21">
        <v>2</v>
      </c>
      <c r="HJ113" s="21">
        <v>171.8</v>
      </c>
      <c r="HK113" s="21">
        <v>0.4</v>
      </c>
      <c r="HL113" s="21">
        <v>25</v>
      </c>
      <c r="HM113" s="21">
        <v>26.33</v>
      </c>
      <c r="HN113" s="21">
        <v>12.33</v>
      </c>
      <c r="HO113" s="21">
        <v>4.03</v>
      </c>
      <c r="HP113" s="21">
        <v>141</v>
      </c>
      <c r="HQ113" s="21">
        <v>20.8</v>
      </c>
      <c r="HR113" s="21">
        <v>8</v>
      </c>
      <c r="HS113" s="21">
        <v>3</v>
      </c>
      <c r="HT113" s="6"/>
      <c r="HU113" s="99">
        <f t="shared" si="10"/>
        <v>0</v>
      </c>
    </row>
    <row r="114" spans="1:249" ht="15.75" customHeight="1" x14ac:dyDescent="0.3">
      <c r="A114" s="3">
        <v>100</v>
      </c>
      <c r="B114" s="21" t="s">
        <v>626</v>
      </c>
      <c r="C114" s="21">
        <v>1</v>
      </c>
      <c r="D114" s="22">
        <v>41343</v>
      </c>
      <c r="E114" s="22">
        <v>41343</v>
      </c>
      <c r="F114" s="21">
        <f t="shared" si="334"/>
        <v>0</v>
      </c>
      <c r="G114" s="21"/>
      <c r="H114" s="21"/>
      <c r="I114" s="23">
        <v>19097</v>
      </c>
      <c r="J114" s="21">
        <v>61</v>
      </c>
      <c r="K114" s="21">
        <v>185</v>
      </c>
      <c r="L114" s="21">
        <v>110</v>
      </c>
      <c r="M114" s="21" t="s">
        <v>1013</v>
      </c>
      <c r="N114" s="21">
        <v>36</v>
      </c>
      <c r="O114" s="21">
        <v>18</v>
      </c>
      <c r="P114" s="21">
        <v>11</v>
      </c>
      <c r="Q114" s="21" t="s">
        <v>547</v>
      </c>
      <c r="R114" s="21">
        <v>1</v>
      </c>
      <c r="S114" s="21">
        <v>12</v>
      </c>
      <c r="T114" s="21" t="s">
        <v>512</v>
      </c>
      <c r="U114" s="21">
        <v>1</v>
      </c>
      <c r="V114" s="21">
        <v>0</v>
      </c>
      <c r="W114" s="21">
        <v>0</v>
      </c>
      <c r="X114" s="21">
        <v>0</v>
      </c>
      <c r="Y114" s="6"/>
      <c r="Z114" s="24" t="s">
        <v>513</v>
      </c>
      <c r="AA114" s="21" t="s">
        <v>497</v>
      </c>
      <c r="AB114" s="25">
        <v>1</v>
      </c>
      <c r="AC114" s="25"/>
      <c r="AD114" s="21" t="s">
        <v>246</v>
      </c>
      <c r="AE114" s="21" t="s">
        <v>247</v>
      </c>
      <c r="AF114" s="21" t="s">
        <v>249</v>
      </c>
      <c r="AG114" s="21"/>
      <c r="AH114" s="21" t="s">
        <v>246</v>
      </c>
      <c r="AI114" s="21" t="s">
        <v>249</v>
      </c>
      <c r="AJ114" s="21" t="s">
        <v>249</v>
      </c>
      <c r="AK114" s="21" t="s">
        <v>246</v>
      </c>
      <c r="AL114" s="21">
        <v>55.4</v>
      </c>
      <c r="AM114" s="6"/>
      <c r="AN114" s="26" t="s">
        <v>250</v>
      </c>
      <c r="AO114" s="26" t="s">
        <v>274</v>
      </c>
      <c r="AP114" s="26" t="s">
        <v>1911</v>
      </c>
      <c r="AQ114" s="26" t="s">
        <v>1902</v>
      </c>
      <c r="AR114" s="26" t="s">
        <v>1905</v>
      </c>
      <c r="AS114" s="27">
        <v>55.4</v>
      </c>
      <c r="AT114" s="21">
        <v>23.6</v>
      </c>
      <c r="AU114" s="21">
        <v>14.83</v>
      </c>
      <c r="AV114" s="21">
        <v>10.24</v>
      </c>
      <c r="AW114" s="21">
        <v>8.23</v>
      </c>
      <c r="AX114" s="21">
        <v>4</v>
      </c>
      <c r="AY114" s="21">
        <v>2.42</v>
      </c>
      <c r="AZ114" s="21">
        <v>1.49</v>
      </c>
      <c r="BA114" s="21">
        <v>1.03</v>
      </c>
      <c r="BB114" s="28">
        <f t="shared" ref="BB114:BD114" si="368">((AT114/AS114)*100)-100</f>
        <v>-57.400722021660641</v>
      </c>
      <c r="BC114" s="28">
        <f t="shared" si="368"/>
        <v>-37.161016949152547</v>
      </c>
      <c r="BD114" s="28">
        <f t="shared" si="368"/>
        <v>-30.950775455158464</v>
      </c>
      <c r="BE114" s="28">
        <f t="shared" si="336"/>
        <v>-73.231046931407946</v>
      </c>
      <c r="BF114" s="28">
        <f t="shared" si="337"/>
        <v>-81.516245487364614</v>
      </c>
      <c r="BG114" s="28">
        <f t="shared" si="338"/>
        <v>-56.610169491525426</v>
      </c>
      <c r="BH114" s="3">
        <f t="shared" ref="BH114:BJ114" si="369">AT114-AS114</f>
        <v>-31.799999999999997</v>
      </c>
      <c r="BI114" s="3">
        <f t="shared" si="369"/>
        <v>-8.7700000000000014</v>
      </c>
      <c r="BJ114" s="3">
        <f t="shared" si="369"/>
        <v>-4.59</v>
      </c>
      <c r="BK114" s="3">
        <f t="shared" si="340"/>
        <v>-40.57</v>
      </c>
      <c r="BL114" s="3">
        <f t="shared" si="341"/>
        <v>-45.16</v>
      </c>
      <c r="BM114" s="3">
        <f t="shared" si="342"/>
        <v>-13.360000000000001</v>
      </c>
      <c r="BN114" s="24">
        <v>46.8</v>
      </c>
      <c r="BO114" s="21">
        <v>334.5</v>
      </c>
      <c r="BP114" s="21">
        <v>263.5</v>
      </c>
      <c r="BQ114" s="21">
        <v>143.9</v>
      </c>
      <c r="BR114" s="21">
        <v>147</v>
      </c>
      <c r="BS114" s="21">
        <v>144.6</v>
      </c>
      <c r="BT114" s="21">
        <v>99.1</v>
      </c>
      <c r="BU114" s="24">
        <v>38.6</v>
      </c>
      <c r="BV114" s="21">
        <v>38</v>
      </c>
      <c r="BW114" s="21">
        <v>36</v>
      </c>
      <c r="BX114" s="21">
        <v>36.4</v>
      </c>
      <c r="BY114" s="21">
        <v>36</v>
      </c>
      <c r="BZ114" s="21">
        <v>36</v>
      </c>
      <c r="CA114" s="21">
        <v>36</v>
      </c>
      <c r="CB114" s="21">
        <v>36.5</v>
      </c>
      <c r="CC114" s="21">
        <v>36.4</v>
      </c>
      <c r="CD114" s="6"/>
      <c r="CE114" s="24" t="s">
        <v>1014</v>
      </c>
      <c r="CF114" s="21"/>
      <c r="CG114" s="21"/>
      <c r="CH114" s="21"/>
      <c r="CI114" s="21"/>
      <c r="CJ114" s="21"/>
      <c r="CK114" s="21"/>
      <c r="CL114" s="24" t="s">
        <v>1015</v>
      </c>
      <c r="CM114" s="21"/>
      <c r="CN114" s="21"/>
      <c r="CO114" s="21"/>
      <c r="CP114" s="21"/>
      <c r="CQ114" s="21"/>
      <c r="CR114" s="21"/>
      <c r="CS114" s="24">
        <v>1</v>
      </c>
      <c r="CT114" s="21"/>
      <c r="CU114" s="21"/>
      <c r="CV114" s="21"/>
      <c r="CW114" s="21"/>
      <c r="CX114" s="21"/>
      <c r="CY114" s="21"/>
      <c r="CZ114" s="24" t="s">
        <v>735</v>
      </c>
      <c r="DA114" s="21"/>
      <c r="DB114" s="21"/>
      <c r="DC114" s="21"/>
      <c r="DD114" s="21"/>
      <c r="DE114" s="21"/>
      <c r="DF114" s="21"/>
      <c r="DG114" s="24" t="s">
        <v>1016</v>
      </c>
      <c r="DH114" s="21" t="s">
        <v>1017</v>
      </c>
      <c r="DI114" s="21" t="s">
        <v>1018</v>
      </c>
      <c r="DJ114" s="21" t="s">
        <v>1018</v>
      </c>
      <c r="DK114" s="21" t="s">
        <v>1018</v>
      </c>
      <c r="DL114" s="21" t="s">
        <v>1018</v>
      </c>
      <c r="DM114" s="21" t="s">
        <v>1018</v>
      </c>
      <c r="DN114" s="26">
        <v>8</v>
      </c>
      <c r="DO114" s="6"/>
      <c r="DP114" s="24">
        <v>67</v>
      </c>
      <c r="DQ114" s="21">
        <v>69</v>
      </c>
      <c r="DR114" s="21">
        <v>96.3</v>
      </c>
      <c r="DS114" s="21">
        <v>101.1</v>
      </c>
      <c r="DT114" s="21">
        <v>78</v>
      </c>
      <c r="DU114" s="21">
        <v>80.5</v>
      </c>
      <c r="DV114" s="21">
        <v>80.5</v>
      </c>
      <c r="DW114" s="24">
        <v>0.5</v>
      </c>
      <c r="DX114" s="21">
        <v>0.5</v>
      </c>
      <c r="DY114" s="21">
        <v>0.4</v>
      </c>
      <c r="DZ114" s="21">
        <v>0.4</v>
      </c>
      <c r="EA114" s="21">
        <v>0.4</v>
      </c>
      <c r="EB114" s="21">
        <v>0.4</v>
      </c>
      <c r="EC114" s="21">
        <v>0.4</v>
      </c>
      <c r="ED114" s="78">
        <f t="shared" ref="ED114:EJ114" si="370">DP114/DW114</f>
        <v>134</v>
      </c>
      <c r="EE114" s="79">
        <f t="shared" si="370"/>
        <v>138</v>
      </c>
      <c r="EF114" s="79">
        <f t="shared" si="370"/>
        <v>240.74999999999997</v>
      </c>
      <c r="EG114" s="79">
        <f t="shared" si="370"/>
        <v>252.74999999999997</v>
      </c>
      <c r="EH114" s="79">
        <f t="shared" si="370"/>
        <v>195</v>
      </c>
      <c r="EI114" s="79">
        <f t="shared" si="370"/>
        <v>201.25</v>
      </c>
      <c r="EJ114" s="79">
        <f t="shared" si="370"/>
        <v>201.25</v>
      </c>
      <c r="EK114" s="24">
        <v>0</v>
      </c>
      <c r="EL114" s="21">
        <v>0</v>
      </c>
      <c r="EM114" s="21">
        <v>0</v>
      </c>
      <c r="EN114" s="21">
        <v>0</v>
      </c>
      <c r="EO114" s="21">
        <v>0</v>
      </c>
      <c r="EP114" s="21">
        <v>0</v>
      </c>
      <c r="EQ114" s="21">
        <v>0</v>
      </c>
      <c r="ER114" s="24">
        <v>186</v>
      </c>
      <c r="ES114" s="21">
        <v>178</v>
      </c>
      <c r="ET114" s="21">
        <v>188</v>
      </c>
      <c r="EU114" s="21">
        <v>201</v>
      </c>
      <c r="EV114" s="21">
        <v>240</v>
      </c>
      <c r="EW114" s="21">
        <v>245</v>
      </c>
      <c r="EX114" s="21">
        <v>274</v>
      </c>
      <c r="EY114" s="24">
        <v>38</v>
      </c>
      <c r="EZ114" s="21">
        <v>25.1</v>
      </c>
      <c r="FA114" s="21">
        <v>13</v>
      </c>
      <c r="FB114" s="21">
        <v>8</v>
      </c>
      <c r="FC114" s="21">
        <v>9.5</v>
      </c>
      <c r="FD114" s="21">
        <v>9.5</v>
      </c>
      <c r="FE114" s="21">
        <v>8</v>
      </c>
      <c r="FF114" s="24">
        <v>15</v>
      </c>
      <c r="FG114" s="21">
        <v>15</v>
      </c>
      <c r="FH114" s="21">
        <v>15</v>
      </c>
      <c r="FI114" s="21">
        <v>15</v>
      </c>
      <c r="FJ114" s="21">
        <v>15</v>
      </c>
      <c r="FK114" s="21">
        <v>15</v>
      </c>
      <c r="FL114" s="21">
        <v>15</v>
      </c>
      <c r="FM114" s="24">
        <v>89</v>
      </c>
      <c r="FN114" s="21">
        <v>88</v>
      </c>
      <c r="FO114" s="21">
        <v>89</v>
      </c>
      <c r="FP114" s="21">
        <v>100</v>
      </c>
      <c r="FQ114" s="21">
        <v>64</v>
      </c>
      <c r="FR114" s="21">
        <v>72</v>
      </c>
      <c r="FS114" s="21">
        <v>64</v>
      </c>
      <c r="FT114" s="24">
        <v>0</v>
      </c>
      <c r="FU114" s="21">
        <v>0</v>
      </c>
      <c r="FV114" s="21">
        <v>0</v>
      </c>
      <c r="FW114" s="21">
        <v>0</v>
      </c>
      <c r="FX114" s="21">
        <v>0</v>
      </c>
      <c r="FY114" s="21">
        <v>0</v>
      </c>
      <c r="FZ114" s="21">
        <v>0</v>
      </c>
      <c r="GA114" s="24">
        <v>170</v>
      </c>
      <c r="GB114" s="21">
        <v>83</v>
      </c>
      <c r="GC114" s="21">
        <v>79</v>
      </c>
      <c r="GD114" s="21">
        <v>66</v>
      </c>
      <c r="GE114" s="21">
        <v>65</v>
      </c>
      <c r="GF114" s="21">
        <v>65</v>
      </c>
      <c r="GG114" s="21">
        <v>69</v>
      </c>
      <c r="GH114" s="24">
        <v>1250</v>
      </c>
      <c r="GI114" s="21">
        <v>1850</v>
      </c>
      <c r="GJ114" s="21">
        <v>300</v>
      </c>
      <c r="GK114" s="21">
        <v>4000</v>
      </c>
      <c r="GL114" s="21">
        <v>4000</v>
      </c>
      <c r="GM114" s="21">
        <v>1500</v>
      </c>
      <c r="GN114" s="21">
        <v>2100</v>
      </c>
      <c r="GO114" s="6"/>
      <c r="GP114" s="24">
        <v>10</v>
      </c>
      <c r="GQ114" s="21">
        <v>45</v>
      </c>
      <c r="GR114" s="24">
        <v>10</v>
      </c>
      <c r="GS114" s="21">
        <v>45</v>
      </c>
      <c r="GT114" s="24">
        <v>10</v>
      </c>
      <c r="GU114" s="21">
        <v>45</v>
      </c>
      <c r="GV114" s="24">
        <v>9</v>
      </c>
      <c r="GW114" s="21">
        <v>18</v>
      </c>
      <c r="GX114" s="24">
        <v>10</v>
      </c>
      <c r="GY114" s="21">
        <v>45</v>
      </c>
      <c r="GZ114" s="24">
        <v>9</v>
      </c>
      <c r="HA114" s="21">
        <v>18</v>
      </c>
      <c r="HB114" s="24">
        <v>10</v>
      </c>
      <c r="HC114" s="21">
        <v>45</v>
      </c>
      <c r="HD114" s="6"/>
      <c r="HE114" s="21">
        <v>61</v>
      </c>
      <c r="HF114" s="21">
        <v>80</v>
      </c>
      <c r="HG114" s="21">
        <v>143</v>
      </c>
      <c r="HH114" s="21">
        <v>38</v>
      </c>
      <c r="HI114" s="21">
        <v>2</v>
      </c>
      <c r="HJ114" s="21">
        <v>67</v>
      </c>
      <c r="HK114" s="21">
        <v>0.5</v>
      </c>
      <c r="HL114" s="21">
        <v>100</v>
      </c>
      <c r="HM114" s="21">
        <v>50.42</v>
      </c>
      <c r="HN114" s="21">
        <v>9.76</v>
      </c>
      <c r="HO114" s="21">
        <v>2.85</v>
      </c>
      <c r="HP114" s="21">
        <v>132.9</v>
      </c>
      <c r="HQ114" s="21">
        <v>26.4</v>
      </c>
      <c r="HR114" s="21">
        <v>38</v>
      </c>
      <c r="HS114" s="21">
        <v>15</v>
      </c>
      <c r="HT114" s="6"/>
      <c r="HU114" s="99">
        <f t="shared" si="10"/>
        <v>0</v>
      </c>
    </row>
    <row r="115" spans="1:249" ht="15.75" customHeight="1" x14ac:dyDescent="0.3">
      <c r="A115" s="14"/>
      <c r="B115" s="14"/>
      <c r="C115" s="14"/>
      <c r="D115" s="82"/>
      <c r="E115" s="82"/>
      <c r="F115" s="14"/>
      <c r="G115" s="14"/>
      <c r="H115" s="14"/>
      <c r="I115" s="83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6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6"/>
      <c r="AN115" s="14"/>
      <c r="AO115" s="14"/>
      <c r="AP115" s="14"/>
      <c r="AQ115" s="15"/>
      <c r="AR115" s="15"/>
      <c r="BB115" s="36"/>
      <c r="BC115" s="36"/>
      <c r="BD115" s="36"/>
      <c r="BE115" s="36"/>
      <c r="BF115" s="36"/>
      <c r="BG115" s="36"/>
      <c r="BH115" s="14"/>
      <c r="BI115" s="14"/>
      <c r="BJ115" s="14"/>
      <c r="BK115" s="14"/>
      <c r="BL115" s="14"/>
      <c r="BM115" s="14"/>
      <c r="BN115" s="14"/>
      <c r="BO115" s="14"/>
      <c r="BP115" s="14"/>
      <c r="BQ115" s="14"/>
      <c r="BR115" s="14"/>
      <c r="BS115" s="14"/>
      <c r="BT115" s="14"/>
      <c r="BU115" s="14"/>
      <c r="BV115" s="14"/>
      <c r="BW115" s="14"/>
      <c r="BX115" s="14"/>
      <c r="BY115" s="14"/>
      <c r="BZ115" s="14"/>
      <c r="CA115" s="14"/>
      <c r="CB115" s="14"/>
      <c r="CC115" s="14"/>
      <c r="CD115" s="6"/>
      <c r="CE115" s="14"/>
      <c r="CF115" s="14"/>
      <c r="CG115" s="14"/>
      <c r="CH115" s="14"/>
      <c r="CI115" s="14"/>
      <c r="CJ115" s="14"/>
      <c r="CK115" s="14"/>
      <c r="CL115" s="14"/>
      <c r="CM115" s="14"/>
      <c r="CN115" s="14"/>
      <c r="CO115" s="14"/>
      <c r="CP115" s="14"/>
      <c r="CQ115" s="14"/>
      <c r="CR115" s="14"/>
      <c r="CS115" s="14"/>
      <c r="CT115" s="14"/>
      <c r="CU115" s="14"/>
      <c r="CV115" s="14"/>
      <c r="CW115" s="14"/>
      <c r="CX115" s="14"/>
      <c r="CY115" s="14"/>
      <c r="CZ115" s="14"/>
      <c r="DA115" s="14"/>
      <c r="DB115" s="14"/>
      <c r="DC115" s="14"/>
      <c r="DD115" s="14"/>
      <c r="DE115" s="14"/>
      <c r="DF115" s="14"/>
      <c r="DG115" s="14"/>
      <c r="DH115" s="14"/>
      <c r="DI115" s="14"/>
      <c r="DJ115" s="14"/>
      <c r="DK115" s="14"/>
      <c r="DL115" s="14"/>
      <c r="DM115" s="14"/>
      <c r="DN115" s="14"/>
      <c r="DO115" s="6"/>
      <c r="DP115" s="14"/>
      <c r="DQ115" s="14"/>
      <c r="DR115" s="14"/>
      <c r="DS115" s="14"/>
      <c r="DT115" s="14"/>
      <c r="DU115" s="14"/>
      <c r="DV115" s="14"/>
      <c r="DW115" s="14"/>
      <c r="DX115" s="14"/>
      <c r="DY115" s="14"/>
      <c r="DZ115" s="14"/>
      <c r="EA115" s="14"/>
      <c r="EB115" s="14"/>
      <c r="EC115" s="14"/>
      <c r="ED115" s="91"/>
      <c r="EE115" s="91"/>
      <c r="EF115" s="91"/>
      <c r="EG115" s="91"/>
      <c r="EH115" s="91"/>
      <c r="EI115" s="91"/>
      <c r="EJ115" s="91"/>
      <c r="EK115" s="14"/>
      <c r="EL115" s="14"/>
      <c r="EM115" s="14"/>
      <c r="EN115" s="14"/>
      <c r="EO115" s="14"/>
      <c r="EP115" s="14"/>
      <c r="EQ115" s="14"/>
      <c r="ER115" s="14"/>
      <c r="ES115" s="14"/>
      <c r="ET115" s="14"/>
      <c r="EU115" s="14"/>
      <c r="EV115" s="14"/>
      <c r="EW115" s="14"/>
      <c r="EX115" s="14"/>
      <c r="EY115" s="14"/>
      <c r="EZ115" s="14"/>
      <c r="FA115" s="14"/>
      <c r="FB115" s="14"/>
      <c r="FC115" s="14"/>
      <c r="FD115" s="14"/>
      <c r="FE115" s="14"/>
      <c r="FF115" s="14"/>
      <c r="FG115" s="14"/>
      <c r="FH115" s="14"/>
      <c r="FI115" s="14"/>
      <c r="FJ115" s="14"/>
      <c r="FK115" s="14"/>
      <c r="FL115" s="14"/>
      <c r="FM115" s="14"/>
      <c r="FN115" s="14"/>
      <c r="FO115" s="14"/>
      <c r="FP115" s="14"/>
      <c r="FQ115" s="14"/>
      <c r="FR115" s="14"/>
      <c r="FS115" s="14"/>
      <c r="FT115" s="14"/>
      <c r="FU115" s="14"/>
      <c r="FV115" s="14"/>
      <c r="FW115" s="14"/>
      <c r="FX115" s="14"/>
      <c r="FY115" s="14"/>
      <c r="FZ115" s="14"/>
      <c r="GA115" s="14"/>
      <c r="GB115" s="14"/>
      <c r="GC115" s="14"/>
      <c r="GD115" s="14"/>
      <c r="GE115" s="14"/>
      <c r="GF115" s="14"/>
      <c r="GG115" s="14"/>
      <c r="GH115" s="14"/>
      <c r="GI115" s="14"/>
      <c r="GJ115" s="14"/>
      <c r="GK115" s="14"/>
      <c r="GL115" s="14"/>
      <c r="GM115" s="14"/>
      <c r="GN115" s="14"/>
      <c r="GO115" s="6"/>
      <c r="GP115" s="14"/>
      <c r="GQ115" s="14"/>
      <c r="GR115" s="14"/>
      <c r="GS115" s="14"/>
      <c r="GT115" s="14"/>
      <c r="GU115" s="14"/>
      <c r="GV115" s="14"/>
      <c r="GW115" s="14"/>
      <c r="GX115" s="14"/>
      <c r="GY115" s="14"/>
      <c r="GZ115" s="14"/>
      <c r="HA115" s="14"/>
      <c r="HB115" s="14"/>
      <c r="HC115" s="14"/>
      <c r="HD115" s="6"/>
      <c r="HE115" s="14"/>
      <c r="HF115" s="14"/>
      <c r="HG115" s="14"/>
      <c r="HH115" s="14"/>
      <c r="HI115" s="14"/>
      <c r="HJ115" s="14"/>
      <c r="HK115" s="14"/>
      <c r="HL115" s="14"/>
      <c r="HM115" s="14"/>
      <c r="HN115" s="14"/>
      <c r="HO115" s="14"/>
      <c r="HP115" s="14"/>
      <c r="HQ115" s="14"/>
      <c r="HR115" s="14"/>
      <c r="HS115" s="14"/>
      <c r="HT115" s="6"/>
      <c r="HU115" s="99">
        <f t="shared" si="10"/>
        <v>0</v>
      </c>
      <c r="HV115" s="15"/>
      <c r="HW115" s="15"/>
      <c r="HX115" s="15"/>
      <c r="HY115" s="15"/>
      <c r="HZ115" s="15"/>
      <c r="IA115" s="15"/>
      <c r="IB115" s="15"/>
      <c r="IC115" s="15"/>
      <c r="ID115" s="15"/>
      <c r="IE115" s="15"/>
      <c r="IF115" s="15"/>
      <c r="IG115" s="15"/>
      <c r="IH115" s="15"/>
      <c r="II115" s="15"/>
      <c r="IJ115" s="15"/>
      <c r="IK115" s="15"/>
      <c r="IL115" s="15"/>
      <c r="IM115" s="15"/>
      <c r="IN115" s="15"/>
      <c r="IO115" s="15"/>
    </row>
    <row r="116" spans="1:249" ht="15.75" customHeight="1" x14ac:dyDescent="0.3">
      <c r="A116" s="3">
        <v>101</v>
      </c>
      <c r="B116" s="21" t="s">
        <v>431</v>
      </c>
      <c r="C116" s="21">
        <v>1</v>
      </c>
      <c r="D116" s="22">
        <v>41344</v>
      </c>
      <c r="E116" s="22">
        <v>41345</v>
      </c>
      <c r="F116" s="21">
        <f t="shared" ref="F116:F125" si="371">E116-D116</f>
        <v>1</v>
      </c>
      <c r="G116" s="21"/>
      <c r="H116" s="21" t="s">
        <v>432</v>
      </c>
      <c r="I116" s="23">
        <v>16987</v>
      </c>
      <c r="J116" s="21">
        <v>67</v>
      </c>
      <c r="K116" s="21">
        <v>165</v>
      </c>
      <c r="L116" s="21">
        <v>75</v>
      </c>
      <c r="M116" s="21" t="s">
        <v>1019</v>
      </c>
      <c r="N116" s="21">
        <v>52</v>
      </c>
      <c r="O116" s="21">
        <v>50.7</v>
      </c>
      <c r="P116" s="21">
        <v>8</v>
      </c>
      <c r="Q116" s="21" t="s">
        <v>512</v>
      </c>
      <c r="R116" s="21">
        <v>1</v>
      </c>
      <c r="S116" s="21">
        <v>8</v>
      </c>
      <c r="T116" s="21" t="s">
        <v>512</v>
      </c>
      <c r="U116" s="21">
        <v>1</v>
      </c>
      <c r="V116" s="21">
        <v>2</v>
      </c>
      <c r="W116" s="21">
        <v>2</v>
      </c>
      <c r="X116" s="21">
        <v>0</v>
      </c>
      <c r="Y116" s="6"/>
      <c r="Z116" s="24" t="s">
        <v>884</v>
      </c>
      <c r="AA116" s="21" t="s">
        <v>497</v>
      </c>
      <c r="AB116" s="25">
        <v>2</v>
      </c>
      <c r="AC116" s="25" t="s">
        <v>486</v>
      </c>
      <c r="AD116" s="21" t="s">
        <v>249</v>
      </c>
      <c r="AE116" s="21"/>
      <c r="AF116" s="21" t="s">
        <v>246</v>
      </c>
      <c r="AG116" s="21" t="s">
        <v>248</v>
      </c>
      <c r="AH116" s="21" t="s">
        <v>246</v>
      </c>
      <c r="AI116" s="21" t="s">
        <v>246</v>
      </c>
      <c r="AJ116" s="21" t="s">
        <v>249</v>
      </c>
      <c r="AK116" s="21" t="s">
        <v>246</v>
      </c>
      <c r="AL116" s="21">
        <v>0.59</v>
      </c>
      <c r="AM116" s="6"/>
      <c r="AN116" s="26" t="s">
        <v>250</v>
      </c>
      <c r="AO116" s="26" t="s">
        <v>274</v>
      </c>
      <c r="AP116" s="26" t="s">
        <v>1911</v>
      </c>
      <c r="AQ116" s="26" t="s">
        <v>1902</v>
      </c>
      <c r="AR116" s="26" t="s">
        <v>1905</v>
      </c>
      <c r="AS116" s="27">
        <v>0.59</v>
      </c>
      <c r="AT116" s="21">
        <v>6.25</v>
      </c>
      <c r="AU116" s="21">
        <v>6.26</v>
      </c>
      <c r="AV116" s="21">
        <v>6.17</v>
      </c>
      <c r="AW116" s="21">
        <v>5.8</v>
      </c>
      <c r="AX116" s="21">
        <v>4.08</v>
      </c>
      <c r="AY116" s="21">
        <v>2.25</v>
      </c>
      <c r="AZ116" s="21">
        <v>1.31</v>
      </c>
      <c r="BA116" s="21">
        <v>0.83</v>
      </c>
      <c r="BB116" s="28">
        <f t="shared" ref="BB116:BD116" si="372">((AT116/AS116)*100)-100</f>
        <v>959.32203389830511</v>
      </c>
      <c r="BC116" s="28">
        <f t="shared" si="372"/>
        <v>0.1600000000000108</v>
      </c>
      <c r="BD116" s="28">
        <f t="shared" si="372"/>
        <v>-1.4376996805111872</v>
      </c>
      <c r="BE116" s="28">
        <f t="shared" ref="BE116:BE125" si="373">((AU116/AS116)*100)-100</f>
        <v>961.01694915254234</v>
      </c>
      <c r="BF116" s="28">
        <f t="shared" ref="BF116:BF125" si="374">((AV116/AS116)*100)-100</f>
        <v>945.76271186440681</v>
      </c>
      <c r="BG116" s="28">
        <f t="shared" ref="BG116:BG125" si="375">((AV116/AT116)*100)-100</f>
        <v>-1.2800000000000011</v>
      </c>
      <c r="BH116" s="3">
        <f t="shared" ref="BH116:BJ116" si="376">AT116-AS116</f>
        <v>5.66</v>
      </c>
      <c r="BI116" s="3">
        <f t="shared" si="376"/>
        <v>9.9999999999997868E-3</v>
      </c>
      <c r="BJ116" s="3">
        <f t="shared" si="376"/>
        <v>-8.9999999999999858E-2</v>
      </c>
      <c r="BK116" s="3">
        <f t="shared" ref="BK116:BK125" si="377">AU116-AS116</f>
        <v>5.67</v>
      </c>
      <c r="BL116" s="3">
        <f t="shared" ref="BL116:BL125" si="378">AV116-AS116</f>
        <v>5.58</v>
      </c>
      <c r="BM116" s="3">
        <f t="shared" ref="BM116:BM125" si="379">AV116-AT116</f>
        <v>-8.0000000000000071E-2</v>
      </c>
      <c r="BN116" s="24"/>
      <c r="BO116" s="21">
        <v>215</v>
      </c>
      <c r="BP116" s="21">
        <v>150</v>
      </c>
      <c r="BQ116" s="21">
        <v>144.9</v>
      </c>
      <c r="BR116" s="21">
        <v>105.7</v>
      </c>
      <c r="BS116" s="21">
        <v>99.5</v>
      </c>
      <c r="BT116" s="21">
        <v>107.6</v>
      </c>
      <c r="BU116" s="24">
        <v>36</v>
      </c>
      <c r="BV116" s="21">
        <v>36</v>
      </c>
      <c r="BW116" s="21">
        <v>37</v>
      </c>
      <c r="BX116" s="21">
        <v>37.5</v>
      </c>
      <c r="BY116" s="21">
        <v>37</v>
      </c>
      <c r="BZ116" s="21">
        <v>36</v>
      </c>
      <c r="CA116" s="21">
        <v>37.4</v>
      </c>
      <c r="CB116" s="21">
        <v>37</v>
      </c>
      <c r="CC116" s="21">
        <v>36.9</v>
      </c>
      <c r="CD116" s="6"/>
      <c r="CE116" s="24" t="s">
        <v>935</v>
      </c>
      <c r="CF116" s="21"/>
      <c r="CG116" s="21" t="s">
        <v>263</v>
      </c>
      <c r="CH116" s="21"/>
      <c r="CI116" s="21"/>
      <c r="CJ116" s="21"/>
      <c r="CK116" s="21"/>
      <c r="CL116" s="24" t="s">
        <v>331</v>
      </c>
      <c r="CM116" s="21"/>
      <c r="CN116" s="21" t="s">
        <v>331</v>
      </c>
      <c r="CO116" s="21"/>
      <c r="CP116" s="21"/>
      <c r="CQ116" s="21"/>
      <c r="CR116" s="21"/>
      <c r="CS116" s="24">
        <v>2</v>
      </c>
      <c r="CT116" s="21"/>
      <c r="CU116" s="21">
        <v>1</v>
      </c>
      <c r="CV116" s="21"/>
      <c r="CW116" s="21"/>
      <c r="CX116" s="21"/>
      <c r="CY116" s="21"/>
      <c r="CZ116" s="24" t="s">
        <v>331</v>
      </c>
      <c r="DA116" s="21"/>
      <c r="DB116" s="21" t="s">
        <v>331</v>
      </c>
      <c r="DC116" s="21"/>
      <c r="DD116" s="21"/>
      <c r="DE116" s="21"/>
      <c r="DF116" s="21"/>
      <c r="DG116" s="24" t="s">
        <v>585</v>
      </c>
      <c r="DH116" s="21" t="s">
        <v>585</v>
      </c>
      <c r="DI116" s="21" t="s">
        <v>585</v>
      </c>
      <c r="DJ116" s="21" t="s">
        <v>585</v>
      </c>
      <c r="DK116" s="21" t="s">
        <v>585</v>
      </c>
      <c r="DL116" s="21" t="s">
        <v>585</v>
      </c>
      <c r="DM116" s="21" t="s">
        <v>585</v>
      </c>
      <c r="DN116" s="26" t="s">
        <v>1020</v>
      </c>
      <c r="DO116" s="6"/>
      <c r="DP116" s="24">
        <v>88.8</v>
      </c>
      <c r="DQ116" s="21">
        <v>86.4</v>
      </c>
      <c r="DR116" s="21">
        <v>82.9</v>
      </c>
      <c r="DS116" s="21">
        <v>131</v>
      </c>
      <c r="DT116" s="21">
        <v>134</v>
      </c>
      <c r="DU116" s="21">
        <v>104.6</v>
      </c>
      <c r="DV116" s="21">
        <v>167.6</v>
      </c>
      <c r="DW116" s="24">
        <v>0.4</v>
      </c>
      <c r="DX116" s="21">
        <v>0.4</v>
      </c>
      <c r="DY116" s="21">
        <v>0.4</v>
      </c>
      <c r="DZ116" s="21">
        <v>0.3</v>
      </c>
      <c r="EA116" s="21">
        <v>0.3</v>
      </c>
      <c r="EB116" s="21">
        <v>0.4</v>
      </c>
      <c r="EC116" s="21">
        <v>0.3</v>
      </c>
      <c r="ED116" s="78">
        <f t="shared" ref="ED116:EJ116" si="380">DP116/DW116</f>
        <v>221.99999999999997</v>
      </c>
      <c r="EE116" s="79">
        <f t="shared" si="380"/>
        <v>216</v>
      </c>
      <c r="EF116" s="79">
        <f t="shared" si="380"/>
        <v>207.25</v>
      </c>
      <c r="EG116" s="79">
        <f t="shared" si="380"/>
        <v>436.66666666666669</v>
      </c>
      <c r="EH116" s="79">
        <f t="shared" si="380"/>
        <v>446.66666666666669</v>
      </c>
      <c r="EI116" s="79">
        <f t="shared" si="380"/>
        <v>261.49999999999994</v>
      </c>
      <c r="EJ116" s="79">
        <f t="shared" si="380"/>
        <v>558.66666666666663</v>
      </c>
      <c r="EK116" s="24">
        <v>0</v>
      </c>
      <c r="EL116" s="21">
        <v>0</v>
      </c>
      <c r="EM116" s="21">
        <v>0</v>
      </c>
      <c r="EN116" s="21">
        <v>1</v>
      </c>
      <c r="EO116" s="21">
        <v>0</v>
      </c>
      <c r="EP116" s="21">
        <v>0</v>
      </c>
      <c r="EQ116" s="21">
        <v>0</v>
      </c>
      <c r="ER116" s="24">
        <v>251</v>
      </c>
      <c r="ES116" s="21">
        <v>179</v>
      </c>
      <c r="ET116" s="21">
        <v>172</v>
      </c>
      <c r="EU116" s="21">
        <v>162</v>
      </c>
      <c r="EV116" s="21">
        <v>175</v>
      </c>
      <c r="EW116" s="21">
        <v>200</v>
      </c>
      <c r="EX116" s="21">
        <v>168</v>
      </c>
      <c r="EY116" s="24">
        <v>7.2</v>
      </c>
      <c r="EZ116" s="21">
        <v>5.5</v>
      </c>
      <c r="FA116" s="21">
        <v>6.6</v>
      </c>
      <c r="FB116" s="21">
        <v>6.7</v>
      </c>
      <c r="FC116" s="21">
        <v>6.7</v>
      </c>
      <c r="FD116" s="21">
        <v>6.7</v>
      </c>
      <c r="FE116" s="21">
        <v>6.7</v>
      </c>
      <c r="FF116" s="24">
        <v>13</v>
      </c>
      <c r="FG116" s="21">
        <v>14</v>
      </c>
      <c r="FH116" s="21">
        <v>15</v>
      </c>
      <c r="FI116" s="21">
        <v>15</v>
      </c>
      <c r="FJ116" s="21">
        <v>15</v>
      </c>
      <c r="FK116" s="21">
        <v>15</v>
      </c>
      <c r="FL116" s="21">
        <v>15</v>
      </c>
      <c r="FM116" s="24">
        <v>105</v>
      </c>
      <c r="FN116" s="21">
        <v>71</v>
      </c>
      <c r="FO116" s="21">
        <v>78</v>
      </c>
      <c r="FP116" s="21">
        <v>79</v>
      </c>
      <c r="FQ116" s="21">
        <v>63</v>
      </c>
      <c r="FR116" s="21">
        <v>67</v>
      </c>
      <c r="FS116" s="21">
        <v>74</v>
      </c>
      <c r="FT116" s="24">
        <v>0</v>
      </c>
      <c r="FU116" s="21">
        <v>0</v>
      </c>
      <c r="FV116" s="21">
        <v>0</v>
      </c>
      <c r="FW116" s="21">
        <v>0</v>
      </c>
      <c r="FX116" s="21" t="s">
        <v>311</v>
      </c>
      <c r="FY116" s="21" t="s">
        <v>310</v>
      </c>
      <c r="FZ116" s="21">
        <v>0</v>
      </c>
      <c r="GA116" s="24">
        <v>157</v>
      </c>
      <c r="GB116" s="21">
        <v>149</v>
      </c>
      <c r="GC116" s="21">
        <v>152</v>
      </c>
      <c r="GD116" s="21">
        <v>160</v>
      </c>
      <c r="GE116" s="21">
        <v>143</v>
      </c>
      <c r="GF116" s="21">
        <v>144</v>
      </c>
      <c r="GG116" s="21">
        <v>143</v>
      </c>
      <c r="GH116" s="24">
        <v>1130</v>
      </c>
      <c r="GI116" s="21">
        <v>1620</v>
      </c>
      <c r="GJ116" s="21">
        <v>2310</v>
      </c>
      <c r="GK116" s="21">
        <v>1920</v>
      </c>
      <c r="GL116" s="21">
        <v>1135</v>
      </c>
      <c r="GM116" s="21">
        <v>1675</v>
      </c>
      <c r="GN116" s="21">
        <v>1950</v>
      </c>
      <c r="GO116" s="6"/>
      <c r="GP116" s="24">
        <v>10</v>
      </c>
      <c r="GQ116" s="21">
        <v>45</v>
      </c>
      <c r="GR116" s="24">
        <v>9</v>
      </c>
      <c r="GS116" s="21">
        <v>18</v>
      </c>
      <c r="GT116" s="24">
        <v>9</v>
      </c>
      <c r="GU116" s="21">
        <v>18</v>
      </c>
      <c r="GV116" s="24">
        <v>7</v>
      </c>
      <c r="GW116" s="21">
        <v>18</v>
      </c>
      <c r="GX116" s="24">
        <v>10</v>
      </c>
      <c r="GY116" s="21">
        <v>45</v>
      </c>
      <c r="GZ116" s="24">
        <v>12</v>
      </c>
      <c r="HA116" s="21">
        <v>45</v>
      </c>
      <c r="HB116" s="24">
        <v>7</v>
      </c>
      <c r="HC116" s="21">
        <v>18</v>
      </c>
      <c r="HD116" s="6"/>
      <c r="HE116" s="21">
        <v>67</v>
      </c>
      <c r="HF116" s="21">
        <v>141</v>
      </c>
      <c r="HG116" s="21">
        <v>83</v>
      </c>
      <c r="HH116" s="21">
        <v>37</v>
      </c>
      <c r="HI116" s="21">
        <v>2</v>
      </c>
      <c r="HJ116" s="21">
        <v>86.4</v>
      </c>
      <c r="HK116" s="21">
        <v>0.4</v>
      </c>
      <c r="HL116" s="21">
        <v>10</v>
      </c>
      <c r="HM116" s="21">
        <v>16.02</v>
      </c>
      <c r="HN116" s="21">
        <v>17</v>
      </c>
      <c r="HO116" s="21">
        <v>3.91</v>
      </c>
      <c r="HP116" s="21">
        <v>137</v>
      </c>
      <c r="HQ116" s="21">
        <v>21</v>
      </c>
      <c r="HR116" s="21">
        <v>7.2</v>
      </c>
      <c r="HS116" s="21">
        <v>13</v>
      </c>
      <c r="HT116" s="6"/>
      <c r="HU116" s="99">
        <f t="shared" si="10"/>
        <v>1</v>
      </c>
    </row>
    <row r="117" spans="1:249" ht="15.75" customHeight="1" x14ac:dyDescent="0.3">
      <c r="A117" s="3">
        <v>102</v>
      </c>
      <c r="B117" s="21" t="s">
        <v>431</v>
      </c>
      <c r="C117" s="21">
        <v>1</v>
      </c>
      <c r="D117" s="22">
        <v>41345</v>
      </c>
      <c r="E117" s="22">
        <v>41346</v>
      </c>
      <c r="F117" s="21">
        <f t="shared" si="371"/>
        <v>1</v>
      </c>
      <c r="G117" s="21"/>
      <c r="H117" s="21" t="s">
        <v>432</v>
      </c>
      <c r="I117" s="23">
        <v>21571</v>
      </c>
      <c r="J117" s="21">
        <v>54</v>
      </c>
      <c r="K117" s="21">
        <v>182</v>
      </c>
      <c r="L117" s="21">
        <v>107</v>
      </c>
      <c r="M117" s="21" t="s">
        <v>1021</v>
      </c>
      <c r="N117" s="21">
        <v>75</v>
      </c>
      <c r="O117" s="21">
        <v>88.9</v>
      </c>
      <c r="P117" s="21">
        <v>8</v>
      </c>
      <c r="Q117" s="21" t="s">
        <v>548</v>
      </c>
      <c r="R117" s="21">
        <v>2</v>
      </c>
      <c r="S117" s="21">
        <v>8</v>
      </c>
      <c r="T117" s="21" t="s">
        <v>548</v>
      </c>
      <c r="U117" s="21">
        <v>2</v>
      </c>
      <c r="V117" s="21">
        <v>8</v>
      </c>
      <c r="W117" s="21">
        <v>4</v>
      </c>
      <c r="X117" s="21">
        <v>8</v>
      </c>
      <c r="Y117" s="6"/>
      <c r="Z117" s="24" t="s">
        <v>884</v>
      </c>
      <c r="AA117" s="21" t="s">
        <v>497</v>
      </c>
      <c r="AB117" s="25">
        <v>2</v>
      </c>
      <c r="AC117" s="25" t="s">
        <v>673</v>
      </c>
      <c r="AD117" s="21" t="s">
        <v>246</v>
      </c>
      <c r="AE117" s="21" t="s">
        <v>247</v>
      </c>
      <c r="AF117" s="21" t="s">
        <v>246</v>
      </c>
      <c r="AG117" s="21" t="s">
        <v>248</v>
      </c>
      <c r="AH117" s="21" t="s">
        <v>246</v>
      </c>
      <c r="AI117" s="21" t="s">
        <v>246</v>
      </c>
      <c r="AJ117" s="21" t="s">
        <v>246</v>
      </c>
      <c r="AK117" s="21" t="s">
        <v>246</v>
      </c>
      <c r="AL117" s="21">
        <v>9.1</v>
      </c>
      <c r="AM117" s="6"/>
      <c r="AN117" s="26" t="s">
        <v>250</v>
      </c>
      <c r="AO117" s="26" t="s">
        <v>251</v>
      </c>
      <c r="AP117" s="26"/>
      <c r="AQ117" s="26" t="s">
        <v>1902</v>
      </c>
      <c r="AR117" s="26" t="s">
        <v>1905</v>
      </c>
      <c r="AS117" s="27">
        <v>1.8</v>
      </c>
      <c r="AT117" s="21">
        <v>5.78</v>
      </c>
      <c r="AU117" s="21">
        <v>12.52</v>
      </c>
      <c r="AV117" s="21">
        <v>19.7</v>
      </c>
      <c r="AW117" s="21">
        <v>13.46</v>
      </c>
      <c r="AX117" s="21">
        <v>9.33</v>
      </c>
      <c r="AY117" s="21">
        <v>7.33</v>
      </c>
      <c r="AZ117" s="21">
        <v>5.17</v>
      </c>
      <c r="BA117" s="21">
        <v>3.94</v>
      </c>
      <c r="BB117" s="28">
        <f t="shared" ref="BB117:BD117" si="381">((AT117/AS117)*100)-100</f>
        <v>221.11111111111114</v>
      </c>
      <c r="BC117" s="28">
        <f t="shared" si="381"/>
        <v>116.60899653979237</v>
      </c>
      <c r="BD117" s="28">
        <f t="shared" si="381"/>
        <v>57.348242811501592</v>
      </c>
      <c r="BE117" s="28">
        <f t="shared" si="373"/>
        <v>595.55555555555543</v>
      </c>
      <c r="BF117" s="28">
        <f t="shared" si="374"/>
        <v>994.44444444444457</v>
      </c>
      <c r="BG117" s="28">
        <f t="shared" si="375"/>
        <v>240.83044982698959</v>
      </c>
      <c r="BH117" s="3">
        <f t="shared" ref="BH117:BJ117" si="382">AT117-AS117</f>
        <v>3.9800000000000004</v>
      </c>
      <c r="BI117" s="3">
        <f t="shared" si="382"/>
        <v>6.7399999999999993</v>
      </c>
      <c r="BJ117" s="3">
        <f t="shared" si="382"/>
        <v>7.18</v>
      </c>
      <c r="BK117" s="3">
        <f t="shared" si="377"/>
        <v>10.719999999999999</v>
      </c>
      <c r="BL117" s="3">
        <f t="shared" si="378"/>
        <v>17.899999999999999</v>
      </c>
      <c r="BM117" s="3">
        <f t="shared" si="379"/>
        <v>13.919999999999998</v>
      </c>
      <c r="BN117" s="24">
        <v>274</v>
      </c>
      <c r="BO117" s="21"/>
      <c r="BP117" s="21">
        <v>273</v>
      </c>
      <c r="BQ117" s="21">
        <v>348.5</v>
      </c>
      <c r="BR117" s="21"/>
      <c r="BS117" s="21">
        <v>382.1</v>
      </c>
      <c r="BT117" s="21"/>
      <c r="BU117" s="24">
        <v>37.9</v>
      </c>
      <c r="BV117" s="21">
        <v>37.4</v>
      </c>
      <c r="BW117" s="21">
        <v>37</v>
      </c>
      <c r="BX117" s="21">
        <v>38.6</v>
      </c>
      <c r="BY117" s="21">
        <v>38.5</v>
      </c>
      <c r="BZ117" s="21">
        <v>37</v>
      </c>
      <c r="CA117" s="21">
        <v>37</v>
      </c>
      <c r="CB117" s="21">
        <v>37.6</v>
      </c>
      <c r="CC117" s="21">
        <v>37.4</v>
      </c>
      <c r="CD117" s="6"/>
      <c r="CE117" s="24" t="s">
        <v>1022</v>
      </c>
      <c r="CF117" s="21" t="s">
        <v>1023</v>
      </c>
      <c r="CG117" s="21"/>
      <c r="CH117" s="21" t="s">
        <v>1024</v>
      </c>
      <c r="CI117" s="21" t="s">
        <v>1025</v>
      </c>
      <c r="CJ117" s="21"/>
      <c r="CK117" s="21"/>
      <c r="CL117" s="24" t="s">
        <v>1026</v>
      </c>
      <c r="CM117" s="21" t="s">
        <v>331</v>
      </c>
      <c r="CN117" s="21"/>
      <c r="CO117" s="21" t="s">
        <v>331</v>
      </c>
      <c r="CP117" s="21" t="s">
        <v>331</v>
      </c>
      <c r="CQ117" s="21"/>
      <c r="CR117" s="21"/>
      <c r="CS117" s="24">
        <v>2</v>
      </c>
      <c r="CT117" s="21">
        <v>1</v>
      </c>
      <c r="CU117" s="21"/>
      <c r="CV117" s="21">
        <v>1</v>
      </c>
      <c r="CW117" s="21">
        <v>1</v>
      </c>
      <c r="CX117" s="21"/>
      <c r="CY117" s="21"/>
      <c r="CZ117" s="24" t="s">
        <v>331</v>
      </c>
      <c r="DA117" s="21" t="s">
        <v>331</v>
      </c>
      <c r="DB117" s="21"/>
      <c r="DC117" s="21" t="s">
        <v>331</v>
      </c>
      <c r="DD117" s="21" t="s">
        <v>331</v>
      </c>
      <c r="DE117" s="21"/>
      <c r="DF117" s="21"/>
      <c r="DG117" s="24" t="s">
        <v>1027</v>
      </c>
      <c r="DH117" s="21" t="s">
        <v>1027</v>
      </c>
      <c r="DI117" s="21" t="s">
        <v>1027</v>
      </c>
      <c r="DJ117" s="21" t="s">
        <v>1028</v>
      </c>
      <c r="DK117" s="21" t="s">
        <v>1029</v>
      </c>
      <c r="DL117" s="21" t="s">
        <v>1030</v>
      </c>
      <c r="DM117" s="21" t="s">
        <v>1031</v>
      </c>
      <c r="DN117" s="26" t="s">
        <v>673</v>
      </c>
      <c r="DO117" s="6"/>
      <c r="DP117" s="24">
        <v>165.6</v>
      </c>
      <c r="DQ117" s="21">
        <v>92.4</v>
      </c>
      <c r="DR117" s="21">
        <v>143.1</v>
      </c>
      <c r="DS117" s="21">
        <v>143.1</v>
      </c>
      <c r="DT117" s="21">
        <v>81.2</v>
      </c>
      <c r="DU117" s="21">
        <v>134</v>
      </c>
      <c r="DV117" s="21">
        <v>107</v>
      </c>
      <c r="DW117" s="24">
        <v>0.8</v>
      </c>
      <c r="DX117" s="21">
        <v>0.5</v>
      </c>
      <c r="DY117" s="21">
        <v>0.5</v>
      </c>
      <c r="DZ117" s="21">
        <v>0.5</v>
      </c>
      <c r="EA117" s="21">
        <v>0.4</v>
      </c>
      <c r="EB117" s="21">
        <v>0.5</v>
      </c>
      <c r="EC117" s="21">
        <v>0.45</v>
      </c>
      <c r="ED117" s="78">
        <f t="shared" ref="ED117:EJ117" si="383">DP117/DW117</f>
        <v>206.99999999999997</v>
      </c>
      <c r="EE117" s="79">
        <f t="shared" si="383"/>
        <v>184.8</v>
      </c>
      <c r="EF117" s="79">
        <f t="shared" si="383"/>
        <v>286.2</v>
      </c>
      <c r="EG117" s="79">
        <f t="shared" si="383"/>
        <v>286.2</v>
      </c>
      <c r="EH117" s="79">
        <f t="shared" si="383"/>
        <v>203</v>
      </c>
      <c r="EI117" s="79">
        <f t="shared" si="383"/>
        <v>268</v>
      </c>
      <c r="EJ117" s="79">
        <f t="shared" si="383"/>
        <v>237.77777777777777</v>
      </c>
      <c r="EK117" s="24">
        <v>1</v>
      </c>
      <c r="EL117" s="21">
        <v>1</v>
      </c>
      <c r="EM117" s="21">
        <v>1</v>
      </c>
      <c r="EN117" s="21">
        <v>1</v>
      </c>
      <c r="EO117" s="21">
        <v>1</v>
      </c>
      <c r="EP117" s="21">
        <v>1</v>
      </c>
      <c r="EQ117" s="21">
        <v>1</v>
      </c>
      <c r="ER117" s="24">
        <v>15</v>
      </c>
      <c r="ES117" s="21">
        <v>6</v>
      </c>
      <c r="ET117" s="21">
        <v>9</v>
      </c>
      <c r="EU117" s="21">
        <v>4</v>
      </c>
      <c r="EV117" s="21">
        <v>5</v>
      </c>
      <c r="EW117" s="21">
        <v>4</v>
      </c>
      <c r="EX117" s="21">
        <v>1</v>
      </c>
      <c r="EY117" s="24">
        <v>10.9</v>
      </c>
      <c r="EZ117" s="21">
        <v>15</v>
      </c>
      <c r="FA117" s="21">
        <v>15</v>
      </c>
      <c r="FB117" s="21">
        <v>20.7</v>
      </c>
      <c r="FC117" s="21">
        <v>20.7</v>
      </c>
      <c r="FD117" s="21">
        <v>85.7</v>
      </c>
      <c r="FE117" s="21">
        <v>85.7</v>
      </c>
      <c r="FF117" s="24">
        <v>3</v>
      </c>
      <c r="FG117" s="21">
        <v>3</v>
      </c>
      <c r="FH117" s="21">
        <v>3</v>
      </c>
      <c r="FI117" s="21">
        <v>3</v>
      </c>
      <c r="FJ117" s="21">
        <v>3</v>
      </c>
      <c r="FK117" s="21">
        <v>3</v>
      </c>
      <c r="FL117" s="21">
        <v>3</v>
      </c>
      <c r="FM117" s="24">
        <v>150</v>
      </c>
      <c r="FN117" s="21">
        <v>86</v>
      </c>
      <c r="FO117" s="21">
        <v>92</v>
      </c>
      <c r="FP117" s="21">
        <v>79</v>
      </c>
      <c r="FQ117" s="21">
        <v>76</v>
      </c>
      <c r="FR117" s="21">
        <v>70</v>
      </c>
      <c r="FS117" s="21">
        <v>69</v>
      </c>
      <c r="FT117" s="24" t="s">
        <v>345</v>
      </c>
      <c r="FU117" s="21">
        <v>0</v>
      </c>
      <c r="FV117" s="21">
        <v>0</v>
      </c>
      <c r="FW117" s="21">
        <v>0</v>
      </c>
      <c r="FX117" s="21">
        <v>0</v>
      </c>
      <c r="FY117" s="21">
        <v>0</v>
      </c>
      <c r="FZ117" s="21">
        <v>0</v>
      </c>
      <c r="GA117" s="24">
        <v>283</v>
      </c>
      <c r="GB117" s="21">
        <v>223</v>
      </c>
      <c r="GC117" s="21">
        <v>210</v>
      </c>
      <c r="GD117" s="21">
        <v>211</v>
      </c>
      <c r="GE117" s="21">
        <v>241</v>
      </c>
      <c r="GF117" s="21">
        <v>383</v>
      </c>
      <c r="GG117" s="21">
        <v>422</v>
      </c>
      <c r="GH117" s="24">
        <v>2050</v>
      </c>
      <c r="GI117" s="21">
        <v>2490</v>
      </c>
      <c r="GJ117" s="21">
        <v>2210</v>
      </c>
      <c r="GK117" s="21">
        <v>1455</v>
      </c>
      <c r="GL117" s="21">
        <v>158</v>
      </c>
      <c r="GM117" s="21">
        <v>80</v>
      </c>
      <c r="GN117" s="21">
        <v>70</v>
      </c>
      <c r="GO117" s="6"/>
      <c r="GP117" s="24">
        <v>20</v>
      </c>
      <c r="GQ117" s="21">
        <v>90</v>
      </c>
      <c r="GR117" s="24">
        <v>19</v>
      </c>
      <c r="GS117" s="21">
        <v>90</v>
      </c>
      <c r="GT117" s="24">
        <v>18</v>
      </c>
      <c r="GU117" s="21">
        <v>90</v>
      </c>
      <c r="GV117" s="24">
        <v>18</v>
      </c>
      <c r="GW117" s="21">
        <v>90</v>
      </c>
      <c r="GX117" s="24">
        <v>18</v>
      </c>
      <c r="GY117" s="21">
        <v>90</v>
      </c>
      <c r="GZ117" s="24">
        <v>18</v>
      </c>
      <c r="HA117" s="21">
        <v>90</v>
      </c>
      <c r="HB117" s="24">
        <v>19</v>
      </c>
      <c r="HC117" s="21">
        <v>90</v>
      </c>
      <c r="HD117" s="6"/>
      <c r="HE117" s="21">
        <v>54</v>
      </c>
      <c r="HF117" s="21">
        <v>144</v>
      </c>
      <c r="HG117" s="21">
        <v>183</v>
      </c>
      <c r="HH117" s="21">
        <v>38.6</v>
      </c>
      <c r="HI117" s="21">
        <v>1</v>
      </c>
      <c r="HJ117" s="21">
        <v>76</v>
      </c>
      <c r="HK117" s="21">
        <v>1</v>
      </c>
      <c r="HL117" s="21">
        <v>80</v>
      </c>
      <c r="HM117" s="21">
        <v>62.46</v>
      </c>
      <c r="HN117" s="21">
        <v>56.6</v>
      </c>
      <c r="HO117" s="21">
        <v>3.85</v>
      </c>
      <c r="HP117" s="21">
        <v>138</v>
      </c>
      <c r="HQ117" s="21">
        <v>17.5</v>
      </c>
      <c r="HR117" s="21">
        <v>15</v>
      </c>
      <c r="HS117" s="21">
        <v>3</v>
      </c>
      <c r="HT117" s="6"/>
      <c r="HU117" s="99">
        <f t="shared" si="10"/>
        <v>1</v>
      </c>
    </row>
    <row r="118" spans="1:249" ht="15.75" customHeight="1" x14ac:dyDescent="0.3">
      <c r="A118" s="3">
        <v>103</v>
      </c>
      <c r="B118" s="21" t="s">
        <v>874</v>
      </c>
      <c r="C118" s="21">
        <v>2</v>
      </c>
      <c r="D118" s="22">
        <v>41337</v>
      </c>
      <c r="E118" s="22">
        <v>41337</v>
      </c>
      <c r="F118" s="21">
        <f t="shared" si="371"/>
        <v>0</v>
      </c>
      <c r="G118" s="21" t="s">
        <v>1032</v>
      </c>
      <c r="H118" s="21"/>
      <c r="I118" s="23">
        <v>16579</v>
      </c>
      <c r="J118" s="21">
        <v>67</v>
      </c>
      <c r="K118" s="21">
        <v>170</v>
      </c>
      <c r="L118" s="21">
        <v>65</v>
      </c>
      <c r="M118" s="21" t="s">
        <v>1033</v>
      </c>
      <c r="N118" s="21">
        <v>95</v>
      </c>
      <c r="O118" s="21">
        <v>97.8</v>
      </c>
      <c r="P118" s="21">
        <v>18</v>
      </c>
      <c r="Q118" s="21" t="s">
        <v>548</v>
      </c>
      <c r="R118" s="21">
        <v>2</v>
      </c>
      <c r="S118" s="21">
        <v>18</v>
      </c>
      <c r="T118" s="21" t="s">
        <v>548</v>
      </c>
      <c r="U118" s="21">
        <v>2</v>
      </c>
      <c r="V118" s="21">
        <v>17</v>
      </c>
      <c r="W118" s="21">
        <v>14</v>
      </c>
      <c r="X118" s="21">
        <v>4</v>
      </c>
      <c r="Y118" s="6"/>
      <c r="Z118" s="24" t="s">
        <v>884</v>
      </c>
      <c r="AA118" s="21" t="s">
        <v>1034</v>
      </c>
      <c r="AB118" s="25">
        <v>2</v>
      </c>
      <c r="AC118" s="25" t="s">
        <v>1010</v>
      </c>
      <c r="AD118" s="21" t="s">
        <v>249</v>
      </c>
      <c r="AE118" s="21"/>
      <c r="AF118" s="21" t="s">
        <v>246</v>
      </c>
      <c r="AG118" s="21" t="s">
        <v>248</v>
      </c>
      <c r="AH118" s="21" t="s">
        <v>246</v>
      </c>
      <c r="AI118" s="21" t="s">
        <v>246</v>
      </c>
      <c r="AJ118" s="21" t="s">
        <v>246</v>
      </c>
      <c r="AK118" s="21" t="s">
        <v>246</v>
      </c>
      <c r="AL118" s="21">
        <v>1.38</v>
      </c>
      <c r="AM118" s="6"/>
      <c r="AN118" s="26" t="s">
        <v>250</v>
      </c>
      <c r="AO118" s="26" t="s">
        <v>274</v>
      </c>
      <c r="AP118" s="26"/>
      <c r="AQ118" s="26" t="s">
        <v>1902</v>
      </c>
      <c r="AR118" s="26" t="s">
        <v>1910</v>
      </c>
      <c r="AS118" s="27">
        <v>1.33</v>
      </c>
      <c r="AT118" s="21">
        <v>1.36</v>
      </c>
      <c r="AU118" s="21">
        <v>1.38</v>
      </c>
      <c r="AV118" s="21">
        <v>1.87</v>
      </c>
      <c r="AW118" s="21">
        <v>2.9</v>
      </c>
      <c r="AX118" s="21">
        <v>4.07</v>
      </c>
      <c r="AY118" s="21">
        <v>4</v>
      </c>
      <c r="AZ118" s="21">
        <v>4.04</v>
      </c>
      <c r="BA118" s="21">
        <v>2.83</v>
      </c>
      <c r="BB118" s="28">
        <f t="shared" ref="BB118:BD118" si="384">((AT118/AS118)*100)-100</f>
        <v>2.2556390977443499</v>
      </c>
      <c r="BC118" s="28">
        <f t="shared" si="384"/>
        <v>1.470588235294116</v>
      </c>
      <c r="BD118" s="28">
        <f t="shared" si="384"/>
        <v>35.507246376811622</v>
      </c>
      <c r="BE118" s="28">
        <f t="shared" si="373"/>
        <v>3.7593984962405784</v>
      </c>
      <c r="BF118" s="28">
        <f t="shared" si="374"/>
        <v>40.601503759398497</v>
      </c>
      <c r="BG118" s="28">
        <f t="shared" si="375"/>
        <v>37.5</v>
      </c>
      <c r="BH118" s="3">
        <f t="shared" ref="BH118:BJ118" si="385">AT118-AS118</f>
        <v>3.0000000000000027E-2</v>
      </c>
      <c r="BI118" s="3">
        <f t="shared" si="385"/>
        <v>1.9999999999999796E-2</v>
      </c>
      <c r="BJ118" s="3">
        <f t="shared" si="385"/>
        <v>0.49000000000000021</v>
      </c>
      <c r="BK118" s="3">
        <f t="shared" si="377"/>
        <v>4.9999999999999822E-2</v>
      </c>
      <c r="BL118" s="3">
        <f t="shared" si="378"/>
        <v>0.54</v>
      </c>
      <c r="BM118" s="3">
        <f t="shared" si="379"/>
        <v>0.51</v>
      </c>
      <c r="BN118" s="24">
        <v>131</v>
      </c>
      <c r="BO118" s="21">
        <v>178</v>
      </c>
      <c r="BP118" s="21">
        <v>200</v>
      </c>
      <c r="BQ118" s="21">
        <v>196</v>
      </c>
      <c r="BR118" s="21">
        <v>150</v>
      </c>
      <c r="BS118" s="21"/>
      <c r="BT118" s="21">
        <v>37.6</v>
      </c>
      <c r="BU118" s="24">
        <v>35</v>
      </c>
      <c r="BV118" s="21">
        <v>35.9</v>
      </c>
      <c r="BW118" s="21">
        <v>36</v>
      </c>
      <c r="BX118" s="21">
        <v>36.9</v>
      </c>
      <c r="BY118" s="21">
        <v>37</v>
      </c>
      <c r="BZ118" s="21">
        <v>36.5</v>
      </c>
      <c r="CA118" s="21">
        <v>35</v>
      </c>
      <c r="CB118" s="21">
        <v>36</v>
      </c>
      <c r="CC118" s="21">
        <v>37</v>
      </c>
      <c r="CD118" s="6"/>
      <c r="CE118" s="24" t="s">
        <v>1035</v>
      </c>
      <c r="CF118" s="21" t="s">
        <v>879</v>
      </c>
      <c r="CG118" s="21"/>
      <c r="CH118" s="21"/>
      <c r="CI118" s="21"/>
      <c r="CJ118" s="21" t="s">
        <v>1025</v>
      </c>
      <c r="CK118" s="21"/>
      <c r="CL118" s="24" t="s">
        <v>1036</v>
      </c>
      <c r="CM118" s="21" t="s">
        <v>1037</v>
      </c>
      <c r="CN118" s="21"/>
      <c r="CO118" s="21"/>
      <c r="CP118" s="21"/>
      <c r="CQ118" s="21" t="s">
        <v>1038</v>
      </c>
      <c r="CR118" s="21"/>
      <c r="CS118" s="24">
        <v>2</v>
      </c>
      <c r="CT118" s="21">
        <v>1</v>
      </c>
      <c r="CU118" s="21"/>
      <c r="CV118" s="21"/>
      <c r="CW118" s="21"/>
      <c r="CX118" s="21">
        <v>1</v>
      </c>
      <c r="CY118" s="21"/>
      <c r="CZ118" s="24" t="s">
        <v>1039</v>
      </c>
      <c r="DA118" s="21" t="s">
        <v>782</v>
      </c>
      <c r="DB118" s="21"/>
      <c r="DC118" s="21"/>
      <c r="DD118" s="21"/>
      <c r="DE118" s="21"/>
      <c r="DF118" s="21"/>
      <c r="DG118" s="24" t="s">
        <v>1040</v>
      </c>
      <c r="DH118" s="21" t="s">
        <v>1040</v>
      </c>
      <c r="DI118" s="21" t="s">
        <v>1041</v>
      </c>
      <c r="DJ118" s="21" t="s">
        <v>1042</v>
      </c>
      <c r="DK118" s="21" t="s">
        <v>1042</v>
      </c>
      <c r="DL118" s="21" t="s">
        <v>1042</v>
      </c>
      <c r="DM118" s="21" t="s">
        <v>1042</v>
      </c>
      <c r="DN118" s="26">
        <v>8</v>
      </c>
      <c r="DO118" s="6"/>
      <c r="DP118" s="24">
        <v>68</v>
      </c>
      <c r="DQ118" s="21">
        <v>113.3</v>
      </c>
      <c r="DR118" s="21">
        <v>141</v>
      </c>
      <c r="DS118" s="21">
        <v>86.2</v>
      </c>
      <c r="DT118" s="21">
        <v>57.4</v>
      </c>
      <c r="DU118" s="21">
        <v>102.7</v>
      </c>
      <c r="DV118" s="21">
        <v>97.2</v>
      </c>
      <c r="DW118" s="24">
        <v>0.5</v>
      </c>
      <c r="DX118" s="21">
        <v>0.5</v>
      </c>
      <c r="DY118" s="21">
        <v>0.5</v>
      </c>
      <c r="DZ118" s="21">
        <v>0.45</v>
      </c>
      <c r="EA118" s="21">
        <v>0.5</v>
      </c>
      <c r="EB118" s="21">
        <v>0.5</v>
      </c>
      <c r="EC118" s="21">
        <v>0.5</v>
      </c>
      <c r="ED118" s="78">
        <f t="shared" ref="ED118:EJ118" si="386">DP118/DW118</f>
        <v>136</v>
      </c>
      <c r="EE118" s="79">
        <f t="shared" si="386"/>
        <v>226.6</v>
      </c>
      <c r="EF118" s="79">
        <f t="shared" si="386"/>
        <v>282</v>
      </c>
      <c r="EG118" s="79">
        <f t="shared" si="386"/>
        <v>191.55555555555557</v>
      </c>
      <c r="EH118" s="79">
        <f t="shared" si="386"/>
        <v>114.8</v>
      </c>
      <c r="EI118" s="79">
        <f t="shared" si="386"/>
        <v>205.4</v>
      </c>
      <c r="EJ118" s="79">
        <f t="shared" si="386"/>
        <v>194.4</v>
      </c>
      <c r="EK118" s="24">
        <v>0</v>
      </c>
      <c r="EL118" s="21">
        <v>1</v>
      </c>
      <c r="EM118" s="21">
        <v>1</v>
      </c>
      <c r="EN118" s="21">
        <v>1</v>
      </c>
      <c r="EO118" s="21">
        <v>1</v>
      </c>
      <c r="EP118" s="21">
        <v>1</v>
      </c>
      <c r="EQ118" s="21">
        <v>1</v>
      </c>
      <c r="ER118" s="24">
        <v>311</v>
      </c>
      <c r="ES118" s="21">
        <v>364</v>
      </c>
      <c r="ET118" s="21">
        <v>314</v>
      </c>
      <c r="EU118" s="21">
        <v>201</v>
      </c>
      <c r="EV118" s="21">
        <v>113</v>
      </c>
      <c r="EW118" s="21">
        <v>64</v>
      </c>
      <c r="EX118" s="21">
        <v>54</v>
      </c>
      <c r="EY118" s="24">
        <v>6.4</v>
      </c>
      <c r="EZ118" s="21">
        <v>8.4</v>
      </c>
      <c r="FA118" s="21">
        <v>11.3</v>
      </c>
      <c r="FB118" s="21">
        <v>23.5</v>
      </c>
      <c r="FC118" s="21">
        <v>44.6</v>
      </c>
      <c r="FD118" s="21">
        <v>65</v>
      </c>
      <c r="FE118" s="21">
        <v>51.8</v>
      </c>
      <c r="FF118" s="24">
        <v>4</v>
      </c>
      <c r="FG118" s="21">
        <v>5</v>
      </c>
      <c r="FH118" s="21">
        <v>3</v>
      </c>
      <c r="FI118" s="21">
        <v>3</v>
      </c>
      <c r="FJ118" s="21">
        <v>3</v>
      </c>
      <c r="FK118" s="21">
        <v>3</v>
      </c>
      <c r="FL118" s="21">
        <v>3</v>
      </c>
      <c r="FM118" s="24">
        <v>121</v>
      </c>
      <c r="FN118" s="21">
        <v>89</v>
      </c>
      <c r="FO118" s="21">
        <v>62</v>
      </c>
      <c r="FP118" s="21">
        <v>62</v>
      </c>
      <c r="FQ118" s="21">
        <v>81</v>
      </c>
      <c r="FR118" s="21">
        <v>88</v>
      </c>
      <c r="FS118" s="21">
        <v>78</v>
      </c>
      <c r="FT118" s="24" t="s">
        <v>321</v>
      </c>
      <c r="FU118" s="21" t="s">
        <v>941</v>
      </c>
      <c r="FV118" s="21" t="s">
        <v>294</v>
      </c>
      <c r="FW118" s="21" t="s">
        <v>559</v>
      </c>
      <c r="FX118" s="21" t="s">
        <v>665</v>
      </c>
      <c r="FY118" s="21" t="s">
        <v>378</v>
      </c>
      <c r="FZ118" s="21" t="s">
        <v>334</v>
      </c>
      <c r="GA118" s="24">
        <v>146</v>
      </c>
      <c r="GB118" s="21">
        <v>107.4</v>
      </c>
      <c r="GC118" s="21">
        <v>155</v>
      </c>
      <c r="GD118" s="21">
        <v>182</v>
      </c>
      <c r="GE118" s="21">
        <v>163</v>
      </c>
      <c r="GF118" s="21">
        <v>154</v>
      </c>
      <c r="GG118" s="21">
        <v>137</v>
      </c>
      <c r="GH118" s="24">
        <v>2250</v>
      </c>
      <c r="GI118" s="21">
        <v>550</v>
      </c>
      <c r="GJ118" s="21">
        <v>1120</v>
      </c>
      <c r="GK118" s="21">
        <v>30</v>
      </c>
      <c r="GL118" s="21">
        <v>30</v>
      </c>
      <c r="GM118" s="21">
        <v>140</v>
      </c>
      <c r="GN118" s="21">
        <v>460</v>
      </c>
      <c r="GO118" s="6"/>
      <c r="GP118" s="24">
        <v>16</v>
      </c>
      <c r="GQ118" s="21">
        <v>90</v>
      </c>
      <c r="GR118" s="24">
        <v>16</v>
      </c>
      <c r="GS118" s="21">
        <v>90</v>
      </c>
      <c r="GT118" s="24">
        <v>16</v>
      </c>
      <c r="GU118" s="21">
        <v>90</v>
      </c>
      <c r="GV118" s="24">
        <v>18</v>
      </c>
      <c r="GW118" s="21">
        <v>90</v>
      </c>
      <c r="GX118" s="24">
        <v>19</v>
      </c>
      <c r="GY118" s="21">
        <v>90</v>
      </c>
      <c r="GZ118" s="24">
        <v>19</v>
      </c>
      <c r="HA118" s="21">
        <v>90</v>
      </c>
      <c r="HB118" s="24">
        <v>20</v>
      </c>
      <c r="HC118" s="21">
        <v>90</v>
      </c>
      <c r="HD118" s="6"/>
      <c r="HE118" s="21">
        <v>67</v>
      </c>
      <c r="HF118" s="21">
        <v>160</v>
      </c>
      <c r="HG118" s="21">
        <v>136</v>
      </c>
      <c r="HH118" s="21">
        <v>35</v>
      </c>
      <c r="HI118" s="21">
        <v>1</v>
      </c>
      <c r="HJ118" s="21">
        <v>0.5</v>
      </c>
      <c r="HK118" s="21">
        <v>68</v>
      </c>
      <c r="HL118" s="21">
        <v>0</v>
      </c>
      <c r="HM118" s="21">
        <v>27.73</v>
      </c>
      <c r="HN118" s="21">
        <v>20</v>
      </c>
      <c r="HO118" s="21">
        <v>5.43</v>
      </c>
      <c r="HP118" s="21">
        <v>131.6</v>
      </c>
      <c r="HQ118" s="21">
        <v>16.2</v>
      </c>
      <c r="HR118" s="21">
        <v>8.4</v>
      </c>
      <c r="HS118" s="21">
        <v>4</v>
      </c>
      <c r="HT118" s="6"/>
      <c r="HU118" s="99">
        <f t="shared" si="10"/>
        <v>0</v>
      </c>
    </row>
    <row r="119" spans="1:249" ht="15.75" customHeight="1" x14ac:dyDescent="0.3">
      <c r="A119" s="3">
        <v>104</v>
      </c>
      <c r="B119" s="21" t="s">
        <v>635</v>
      </c>
      <c r="C119" s="21">
        <v>2</v>
      </c>
      <c r="D119" s="22">
        <v>41354</v>
      </c>
      <c r="E119" s="22">
        <v>41354</v>
      </c>
      <c r="F119" s="21">
        <f t="shared" si="371"/>
        <v>0</v>
      </c>
      <c r="G119" s="21"/>
      <c r="H119" s="21" t="s">
        <v>835</v>
      </c>
      <c r="I119" s="23">
        <v>6077</v>
      </c>
      <c r="J119" s="21">
        <v>97</v>
      </c>
      <c r="K119" s="21">
        <v>165</v>
      </c>
      <c r="L119" s="21">
        <v>56</v>
      </c>
      <c r="M119" s="21" t="s">
        <v>1043</v>
      </c>
      <c r="N119" s="21">
        <v>61</v>
      </c>
      <c r="O119" s="21">
        <v>70</v>
      </c>
      <c r="P119" s="21">
        <v>4</v>
      </c>
      <c r="Q119" s="21" t="s">
        <v>1044</v>
      </c>
      <c r="R119" s="21">
        <v>1</v>
      </c>
      <c r="S119" s="21">
        <v>9</v>
      </c>
      <c r="T119" s="21" t="s">
        <v>272</v>
      </c>
      <c r="U119" s="21">
        <v>1</v>
      </c>
      <c r="V119" s="21">
        <v>2</v>
      </c>
      <c r="W119" s="21">
        <v>2</v>
      </c>
      <c r="X119" s="21">
        <v>0</v>
      </c>
      <c r="Y119" s="6"/>
      <c r="Z119" s="24" t="s">
        <v>884</v>
      </c>
      <c r="AA119" s="21" t="s">
        <v>980</v>
      </c>
      <c r="AB119" s="25"/>
      <c r="AC119" s="25"/>
      <c r="AD119" s="21" t="s">
        <v>249</v>
      </c>
      <c r="AE119" s="21"/>
      <c r="AF119" s="21" t="s">
        <v>249</v>
      </c>
      <c r="AG119" s="21"/>
      <c r="AH119" s="21" t="s">
        <v>246</v>
      </c>
      <c r="AI119" s="21" t="s">
        <v>249</v>
      </c>
      <c r="AJ119" s="21" t="s">
        <v>249</v>
      </c>
      <c r="AK119" s="21" t="s">
        <v>246</v>
      </c>
      <c r="AL119" s="21">
        <v>8</v>
      </c>
      <c r="AM119" s="6"/>
      <c r="AN119" s="26" t="s">
        <v>250</v>
      </c>
      <c r="AO119" s="26" t="s">
        <v>274</v>
      </c>
      <c r="AP119" s="26"/>
      <c r="AQ119" s="26" t="s">
        <v>1906</v>
      </c>
      <c r="AR119" s="26" t="s">
        <v>1912</v>
      </c>
      <c r="AS119" s="27">
        <v>4</v>
      </c>
      <c r="AT119" s="21">
        <v>9.6999999999999993</v>
      </c>
      <c r="AU119" s="21">
        <v>19.989999999999998</v>
      </c>
      <c r="AV119" s="21">
        <v>13.13</v>
      </c>
      <c r="AW119" s="21">
        <v>8.49</v>
      </c>
      <c r="AX119" s="21">
        <v>4</v>
      </c>
      <c r="AY119" s="21"/>
      <c r="AZ119" s="21"/>
      <c r="BA119" s="21"/>
      <c r="BB119" s="28">
        <f t="shared" ref="BB119:BD119" si="387">((AT119/AS119)*100)-100</f>
        <v>142.49999999999997</v>
      </c>
      <c r="BC119" s="28">
        <f t="shared" si="387"/>
        <v>106.08247422680409</v>
      </c>
      <c r="BD119" s="28">
        <f t="shared" si="387"/>
        <v>-34.317158579289625</v>
      </c>
      <c r="BE119" s="28">
        <f t="shared" si="373"/>
        <v>399.74999999999994</v>
      </c>
      <c r="BF119" s="28">
        <f t="shared" si="374"/>
        <v>228.25</v>
      </c>
      <c r="BG119" s="28">
        <f t="shared" si="375"/>
        <v>35.360824742268051</v>
      </c>
      <c r="BH119" s="3">
        <f t="shared" ref="BH119:BJ119" si="388">AT119-AS119</f>
        <v>5.6999999999999993</v>
      </c>
      <c r="BI119" s="3">
        <f t="shared" si="388"/>
        <v>10.29</v>
      </c>
      <c r="BJ119" s="3">
        <f t="shared" si="388"/>
        <v>-6.8599999999999977</v>
      </c>
      <c r="BK119" s="3">
        <f t="shared" si="377"/>
        <v>15.989999999999998</v>
      </c>
      <c r="BL119" s="3">
        <f t="shared" si="378"/>
        <v>9.1300000000000008</v>
      </c>
      <c r="BM119" s="3">
        <f t="shared" si="379"/>
        <v>3.4300000000000015</v>
      </c>
      <c r="BN119" s="24">
        <v>33.9</v>
      </c>
      <c r="BO119" s="21">
        <v>155.5</v>
      </c>
      <c r="BP119" s="21">
        <v>140</v>
      </c>
      <c r="BQ119" s="21">
        <v>140</v>
      </c>
      <c r="BR119" s="21"/>
      <c r="BS119" s="21"/>
      <c r="BT119" s="21"/>
      <c r="BU119" s="24">
        <v>36.1</v>
      </c>
      <c r="BV119" s="21">
        <v>36.5</v>
      </c>
      <c r="BW119" s="21">
        <v>36.4</v>
      </c>
      <c r="BX119" s="21">
        <v>36.1</v>
      </c>
      <c r="BY119" s="21">
        <v>36.4</v>
      </c>
      <c r="BZ119" s="21">
        <v>35.5</v>
      </c>
      <c r="CA119" s="21"/>
      <c r="CB119" s="21"/>
      <c r="CC119" s="21"/>
      <c r="CD119" s="6"/>
      <c r="CE119" s="24" t="s">
        <v>981</v>
      </c>
      <c r="CF119" s="21"/>
      <c r="CG119" s="21"/>
      <c r="CH119" s="21"/>
      <c r="CI119" s="21"/>
      <c r="CJ119" s="21"/>
      <c r="CK119" s="21"/>
      <c r="CL119" s="24" t="s">
        <v>1045</v>
      </c>
      <c r="CM119" s="21"/>
      <c r="CN119" s="21"/>
      <c r="CO119" s="21"/>
      <c r="CP119" s="21"/>
      <c r="CQ119" s="21"/>
      <c r="CR119" s="21"/>
      <c r="CS119" s="24">
        <v>1</v>
      </c>
      <c r="CT119" s="21"/>
      <c r="CU119" s="21"/>
      <c r="CV119" s="21"/>
      <c r="CW119" s="21"/>
      <c r="CX119" s="21"/>
      <c r="CY119" s="21"/>
      <c r="CZ119" s="24" t="s">
        <v>331</v>
      </c>
      <c r="DA119" s="21"/>
      <c r="DB119" s="21"/>
      <c r="DC119" s="21"/>
      <c r="DD119" s="21"/>
      <c r="DE119" s="21"/>
      <c r="DF119" s="21"/>
      <c r="DG119" s="24" t="s">
        <v>1046</v>
      </c>
      <c r="DH119" s="21" t="s">
        <v>1047</v>
      </c>
      <c r="DI119" s="21" t="s">
        <v>1039</v>
      </c>
      <c r="DJ119" s="21" t="s">
        <v>1039</v>
      </c>
      <c r="DK119" s="21"/>
      <c r="DL119" s="21"/>
      <c r="DM119" s="21"/>
      <c r="DN119" s="26" t="s">
        <v>1020</v>
      </c>
      <c r="DO119" s="6"/>
      <c r="DP119" s="24">
        <v>310.2</v>
      </c>
      <c r="DQ119" s="21">
        <v>108.1</v>
      </c>
      <c r="DR119" s="21">
        <v>80</v>
      </c>
      <c r="DS119" s="21">
        <v>72</v>
      </c>
      <c r="DT119" s="21"/>
      <c r="DU119" s="21"/>
      <c r="DV119" s="21"/>
      <c r="DW119" s="24">
        <v>0.4</v>
      </c>
      <c r="DX119" s="21">
        <v>0.35</v>
      </c>
      <c r="DY119" s="21">
        <v>0.3</v>
      </c>
      <c r="DZ119" s="21">
        <v>0.3</v>
      </c>
      <c r="EA119" s="21"/>
      <c r="EB119" s="21"/>
      <c r="EC119" s="21"/>
      <c r="ED119" s="78">
        <f t="shared" ref="ED119:EG119" si="389">DP119/DW119</f>
        <v>775.49999999999989</v>
      </c>
      <c r="EE119" s="79">
        <f t="shared" si="389"/>
        <v>308.85714285714283</v>
      </c>
      <c r="EF119" s="79">
        <f t="shared" si="389"/>
        <v>266.66666666666669</v>
      </c>
      <c r="EG119" s="79">
        <f t="shared" si="389"/>
        <v>240</v>
      </c>
      <c r="EH119" s="79"/>
      <c r="EI119" s="79"/>
      <c r="EJ119" s="79"/>
      <c r="EK119" s="24">
        <v>1</v>
      </c>
      <c r="EL119" s="21">
        <v>0</v>
      </c>
      <c r="EM119" s="21">
        <v>0</v>
      </c>
      <c r="EN119" s="21">
        <v>0</v>
      </c>
      <c r="EO119" s="21"/>
      <c r="EP119" s="21"/>
      <c r="EQ119" s="21"/>
      <c r="ER119" s="24">
        <v>261</v>
      </c>
      <c r="ES119" s="21">
        <v>258</v>
      </c>
      <c r="ET119" s="21">
        <v>230</v>
      </c>
      <c r="EU119" s="21">
        <v>238</v>
      </c>
      <c r="EV119" s="21"/>
      <c r="EW119" s="21"/>
      <c r="EX119" s="21"/>
      <c r="EY119" s="24">
        <v>8</v>
      </c>
      <c r="EZ119" s="21">
        <v>8</v>
      </c>
      <c r="FA119" s="21">
        <v>8</v>
      </c>
      <c r="FB119" s="21">
        <v>8</v>
      </c>
      <c r="FC119" s="21"/>
      <c r="FD119" s="21"/>
      <c r="FE119" s="21"/>
      <c r="FF119" s="24">
        <v>15</v>
      </c>
      <c r="FG119" s="21">
        <v>15</v>
      </c>
      <c r="FH119" s="21">
        <v>15</v>
      </c>
      <c r="FI119" s="21">
        <v>15</v>
      </c>
      <c r="FJ119" s="21"/>
      <c r="FK119" s="21"/>
      <c r="FL119" s="21"/>
      <c r="FM119" s="24">
        <v>67</v>
      </c>
      <c r="FN119" s="21">
        <v>59</v>
      </c>
      <c r="FO119" s="21">
        <v>67</v>
      </c>
      <c r="FP119" s="21">
        <v>84</v>
      </c>
      <c r="FQ119" s="21"/>
      <c r="FR119" s="21"/>
      <c r="FS119" s="21"/>
      <c r="FT119" s="24">
        <v>0</v>
      </c>
      <c r="FU119" s="21" t="s">
        <v>311</v>
      </c>
      <c r="FV119" s="21" t="s">
        <v>311</v>
      </c>
      <c r="FW119" s="21">
        <v>0</v>
      </c>
      <c r="FX119" s="21"/>
      <c r="FY119" s="21"/>
      <c r="FZ119" s="21"/>
      <c r="GA119" s="24">
        <v>125</v>
      </c>
      <c r="GB119" s="21">
        <v>134</v>
      </c>
      <c r="GC119" s="21">
        <v>121</v>
      </c>
      <c r="GD119" s="21">
        <v>111</v>
      </c>
      <c r="GE119" s="21"/>
      <c r="GF119" s="21"/>
      <c r="GG119" s="21"/>
      <c r="GH119" s="24">
        <v>620</v>
      </c>
      <c r="GI119" s="21">
        <v>710</v>
      </c>
      <c r="GJ119" s="21">
        <v>1150</v>
      </c>
      <c r="GK119" s="21">
        <v>1335</v>
      </c>
      <c r="GL119" s="21"/>
      <c r="GM119" s="21"/>
      <c r="GN119" s="21"/>
      <c r="GO119" s="6"/>
      <c r="GP119" s="24">
        <v>8</v>
      </c>
      <c r="GQ119" s="21">
        <v>18</v>
      </c>
      <c r="GR119" s="24">
        <v>11</v>
      </c>
      <c r="GS119" s="21">
        <v>45</v>
      </c>
      <c r="GT119" s="24">
        <v>12</v>
      </c>
      <c r="GU119" s="21">
        <v>45</v>
      </c>
      <c r="GV119" s="24">
        <v>9</v>
      </c>
      <c r="GW119" s="21">
        <v>18</v>
      </c>
      <c r="GX119" s="24"/>
      <c r="GY119" s="21"/>
      <c r="GZ119" s="24"/>
      <c r="HA119" s="21"/>
      <c r="HB119" s="24"/>
      <c r="HC119" s="21"/>
      <c r="HD119" s="6"/>
      <c r="HE119" s="21">
        <v>97</v>
      </c>
      <c r="HF119" s="21">
        <v>60</v>
      </c>
      <c r="HG119" s="21">
        <v>150</v>
      </c>
      <c r="HH119" s="21">
        <v>35</v>
      </c>
      <c r="HI119" s="21">
        <v>1</v>
      </c>
      <c r="HJ119" s="21">
        <v>81</v>
      </c>
      <c r="HK119" s="21">
        <v>0.5</v>
      </c>
      <c r="HL119" s="21">
        <v>0</v>
      </c>
      <c r="HM119" s="21">
        <v>49.85</v>
      </c>
      <c r="HN119" s="21">
        <v>14.08</v>
      </c>
      <c r="HO119" s="21">
        <v>3.76</v>
      </c>
      <c r="HP119" s="21">
        <v>137</v>
      </c>
      <c r="HQ119" s="21">
        <v>24</v>
      </c>
      <c r="HR119" s="21">
        <v>8</v>
      </c>
      <c r="HS119" s="21">
        <v>15</v>
      </c>
      <c r="HT119" s="6"/>
      <c r="HU119" s="99">
        <f t="shared" si="10"/>
        <v>-3</v>
      </c>
    </row>
    <row r="120" spans="1:249" ht="15.75" customHeight="1" x14ac:dyDescent="0.3">
      <c r="A120" s="3">
        <v>105</v>
      </c>
      <c r="B120" s="21" t="s">
        <v>874</v>
      </c>
      <c r="C120" s="21">
        <v>2</v>
      </c>
      <c r="D120" s="22">
        <v>41338</v>
      </c>
      <c r="E120" s="22">
        <v>41339</v>
      </c>
      <c r="F120" s="21">
        <f t="shared" si="371"/>
        <v>1</v>
      </c>
      <c r="G120" s="21" t="s">
        <v>1048</v>
      </c>
      <c r="H120" s="21"/>
      <c r="I120" s="23">
        <v>14469</v>
      </c>
      <c r="J120" s="21">
        <v>73</v>
      </c>
      <c r="K120" s="21">
        <v>160</v>
      </c>
      <c r="L120" s="21">
        <v>70</v>
      </c>
      <c r="M120" s="21" t="s">
        <v>421</v>
      </c>
      <c r="N120" s="21">
        <v>64</v>
      </c>
      <c r="O120" s="21">
        <v>75.3</v>
      </c>
      <c r="P120" s="21">
        <v>21</v>
      </c>
      <c r="Q120" s="21" t="s">
        <v>547</v>
      </c>
      <c r="R120" s="21">
        <v>1</v>
      </c>
      <c r="S120" s="21">
        <v>31</v>
      </c>
      <c r="T120" s="21" t="s">
        <v>272</v>
      </c>
      <c r="U120" s="21">
        <v>1</v>
      </c>
      <c r="V120" s="21">
        <v>17</v>
      </c>
      <c r="W120" s="21">
        <v>5</v>
      </c>
      <c r="X120" s="21">
        <v>0</v>
      </c>
      <c r="Y120" s="6"/>
      <c r="Z120" s="24" t="s">
        <v>884</v>
      </c>
      <c r="AA120" s="21" t="s">
        <v>1049</v>
      </c>
      <c r="AB120" s="25">
        <v>1</v>
      </c>
      <c r="AC120" s="25"/>
      <c r="AD120" s="21" t="s">
        <v>249</v>
      </c>
      <c r="AE120" s="21"/>
      <c r="AF120" s="21" t="s">
        <v>246</v>
      </c>
      <c r="AG120" s="21"/>
      <c r="AH120" s="21" t="s">
        <v>246</v>
      </c>
      <c r="AI120" s="21" t="s">
        <v>246</v>
      </c>
      <c r="AJ120" s="21" t="s">
        <v>246</v>
      </c>
      <c r="AK120" s="21" t="s">
        <v>249</v>
      </c>
      <c r="AL120" s="21">
        <v>0.26</v>
      </c>
      <c r="AM120" s="6"/>
      <c r="AN120" s="26" t="s">
        <v>250</v>
      </c>
      <c r="AO120" s="26" t="s">
        <v>274</v>
      </c>
      <c r="AP120" s="26"/>
      <c r="AQ120" s="26" t="s">
        <v>1902</v>
      </c>
      <c r="AR120" s="26" t="s">
        <v>1905</v>
      </c>
      <c r="AS120" s="27">
        <v>0.26</v>
      </c>
      <c r="AT120" s="21">
        <v>1.27</v>
      </c>
      <c r="AU120" s="21">
        <v>2.4900000000000002</v>
      </c>
      <c r="AV120" s="21">
        <v>1.17</v>
      </c>
      <c r="AW120" s="21">
        <v>1</v>
      </c>
      <c r="AX120" s="21">
        <v>0.86</v>
      </c>
      <c r="AY120" s="21">
        <v>0.49</v>
      </c>
      <c r="AZ120" s="21">
        <v>0.39</v>
      </c>
      <c r="BA120" s="21">
        <v>0.28000000000000003</v>
      </c>
      <c r="BB120" s="28">
        <f t="shared" ref="BB120:BD120" si="390">((AT120/AS120)*100)-100</f>
        <v>388.4615384615384</v>
      </c>
      <c r="BC120" s="28">
        <f t="shared" si="390"/>
        <v>96.062992125984266</v>
      </c>
      <c r="BD120" s="28">
        <f t="shared" si="390"/>
        <v>-53.01204819277109</v>
      </c>
      <c r="BE120" s="28">
        <f t="shared" si="373"/>
        <v>857.69230769230762</v>
      </c>
      <c r="BF120" s="28">
        <f t="shared" si="374"/>
        <v>350</v>
      </c>
      <c r="BG120" s="28">
        <f t="shared" si="375"/>
        <v>-7.8740157480315105</v>
      </c>
      <c r="BH120" s="3">
        <f t="shared" ref="BH120:BJ120" si="391">AT120-AS120</f>
        <v>1.01</v>
      </c>
      <c r="BI120" s="3">
        <f t="shared" si="391"/>
        <v>1.2200000000000002</v>
      </c>
      <c r="BJ120" s="3">
        <f t="shared" si="391"/>
        <v>-1.3200000000000003</v>
      </c>
      <c r="BK120" s="3">
        <f t="shared" si="377"/>
        <v>2.2300000000000004</v>
      </c>
      <c r="BL120" s="3">
        <f t="shared" si="378"/>
        <v>0.90999999999999992</v>
      </c>
      <c r="BM120" s="3">
        <f t="shared" si="379"/>
        <v>-0.10000000000000009</v>
      </c>
      <c r="BN120" s="24">
        <v>166.1</v>
      </c>
      <c r="BO120" s="21">
        <v>302</v>
      </c>
      <c r="BP120" s="21">
        <v>185</v>
      </c>
      <c r="BQ120" s="21"/>
      <c r="BR120" s="21">
        <v>78.2</v>
      </c>
      <c r="BS120" s="21">
        <v>65.5</v>
      </c>
      <c r="BT120" s="21">
        <v>67.8</v>
      </c>
      <c r="BU120" s="24">
        <v>37</v>
      </c>
      <c r="BV120" s="21">
        <v>37</v>
      </c>
      <c r="BW120" s="21">
        <v>36</v>
      </c>
      <c r="BX120" s="21">
        <v>37</v>
      </c>
      <c r="BY120" s="21">
        <v>36.5</v>
      </c>
      <c r="BZ120" s="21">
        <v>36.4</v>
      </c>
      <c r="CA120" s="21">
        <v>36</v>
      </c>
      <c r="CB120" s="21">
        <v>36</v>
      </c>
      <c r="CC120" s="21">
        <v>36</v>
      </c>
      <c r="CD120" s="6"/>
      <c r="CE120" s="24" t="s">
        <v>1050</v>
      </c>
      <c r="CF120" s="21"/>
      <c r="CG120" s="21"/>
      <c r="CH120" s="21"/>
      <c r="CI120" s="21"/>
      <c r="CJ120" s="21"/>
      <c r="CK120" s="21"/>
      <c r="CL120" s="24" t="s">
        <v>1051</v>
      </c>
      <c r="CM120" s="21"/>
      <c r="CN120" s="21"/>
      <c r="CO120" s="21"/>
      <c r="CP120" s="21"/>
      <c r="CQ120" s="21"/>
      <c r="CR120" s="21"/>
      <c r="CS120" s="24">
        <v>1</v>
      </c>
      <c r="CT120" s="21"/>
      <c r="CU120" s="21"/>
      <c r="CV120" s="21"/>
      <c r="CW120" s="21"/>
      <c r="CX120" s="21"/>
      <c r="CY120" s="21"/>
      <c r="CZ120" s="24" t="s">
        <v>735</v>
      </c>
      <c r="DA120" s="21"/>
      <c r="DB120" s="21"/>
      <c r="DC120" s="21"/>
      <c r="DD120" s="21"/>
      <c r="DE120" s="21"/>
      <c r="DF120" s="21"/>
      <c r="DG120" s="24" t="s">
        <v>377</v>
      </c>
      <c r="DH120" s="21" t="s">
        <v>377</v>
      </c>
      <c r="DI120" s="21" t="s">
        <v>377</v>
      </c>
      <c r="DJ120" s="21" t="s">
        <v>377</v>
      </c>
      <c r="DK120" s="21" t="s">
        <v>377</v>
      </c>
      <c r="DL120" s="21" t="s">
        <v>377</v>
      </c>
      <c r="DM120" s="21" t="s">
        <v>377</v>
      </c>
      <c r="DN120" s="26">
        <v>8</v>
      </c>
      <c r="DO120" s="6"/>
      <c r="DP120" s="24">
        <v>91.5</v>
      </c>
      <c r="DQ120" s="21">
        <v>78</v>
      </c>
      <c r="DR120" s="21">
        <v>51.7</v>
      </c>
      <c r="DS120" s="21">
        <v>103.7</v>
      </c>
      <c r="DT120" s="21">
        <v>75</v>
      </c>
      <c r="DU120" s="21">
        <v>121.5</v>
      </c>
      <c r="DV120" s="21">
        <v>121.5</v>
      </c>
      <c r="DW120" s="24">
        <v>0.1</v>
      </c>
      <c r="DX120" s="21">
        <v>0.5</v>
      </c>
      <c r="DY120" s="21">
        <v>0.6</v>
      </c>
      <c r="DZ120" s="21">
        <v>0.5</v>
      </c>
      <c r="EA120" s="21">
        <v>0.5</v>
      </c>
      <c r="EB120" s="21">
        <v>0.5</v>
      </c>
      <c r="EC120" s="21">
        <v>0.5</v>
      </c>
      <c r="ED120" s="78">
        <f t="shared" ref="ED120:EJ120" si="392">DP120/DW120</f>
        <v>915</v>
      </c>
      <c r="EE120" s="79">
        <f t="shared" si="392"/>
        <v>156</v>
      </c>
      <c r="EF120" s="79">
        <f t="shared" si="392"/>
        <v>86.166666666666671</v>
      </c>
      <c r="EG120" s="79">
        <f t="shared" si="392"/>
        <v>207.4</v>
      </c>
      <c r="EH120" s="79">
        <f t="shared" si="392"/>
        <v>150</v>
      </c>
      <c r="EI120" s="79">
        <f t="shared" si="392"/>
        <v>243</v>
      </c>
      <c r="EJ120" s="79">
        <f t="shared" si="392"/>
        <v>243</v>
      </c>
      <c r="EK120" s="24">
        <v>1</v>
      </c>
      <c r="EL120" s="21">
        <v>1</v>
      </c>
      <c r="EM120" s="21">
        <v>1</v>
      </c>
      <c r="EN120" s="21">
        <v>1</v>
      </c>
      <c r="EO120" s="21">
        <v>1</v>
      </c>
      <c r="EP120" s="21">
        <v>1</v>
      </c>
      <c r="EQ120" s="21">
        <v>1</v>
      </c>
      <c r="ER120" s="24">
        <v>189</v>
      </c>
      <c r="ES120" s="21">
        <v>174</v>
      </c>
      <c r="ET120" s="21">
        <v>180</v>
      </c>
      <c r="EU120" s="21">
        <v>169</v>
      </c>
      <c r="EV120" s="21">
        <v>167</v>
      </c>
      <c r="EW120" s="21">
        <v>190</v>
      </c>
      <c r="EX120" s="21">
        <v>195</v>
      </c>
      <c r="EY120" s="24">
        <v>12.9</v>
      </c>
      <c r="EZ120" s="21">
        <v>16</v>
      </c>
      <c r="FA120" s="21">
        <v>9.4</v>
      </c>
      <c r="FB120" s="21">
        <v>5.6</v>
      </c>
      <c r="FC120" s="21">
        <v>5.6</v>
      </c>
      <c r="FD120" s="21">
        <v>10.3</v>
      </c>
      <c r="FE120" s="21">
        <v>9.6</v>
      </c>
      <c r="FF120" s="24">
        <v>10</v>
      </c>
      <c r="FG120" s="21">
        <v>10</v>
      </c>
      <c r="FH120" s="21">
        <v>10</v>
      </c>
      <c r="FI120" s="21">
        <v>14</v>
      </c>
      <c r="FJ120" s="21">
        <v>10</v>
      </c>
      <c r="FK120" s="21">
        <v>10</v>
      </c>
      <c r="FL120" s="21">
        <v>10</v>
      </c>
      <c r="FM120" s="24">
        <v>64</v>
      </c>
      <c r="FN120" s="21">
        <v>62</v>
      </c>
      <c r="FO120" s="21">
        <v>85</v>
      </c>
      <c r="FP120" s="21">
        <v>67</v>
      </c>
      <c r="FQ120" s="21">
        <v>74</v>
      </c>
      <c r="FR120" s="21">
        <v>79</v>
      </c>
      <c r="FS120" s="21">
        <v>93</v>
      </c>
      <c r="FT120" s="24" t="s">
        <v>403</v>
      </c>
      <c r="FU120" s="21" t="s">
        <v>321</v>
      </c>
      <c r="FV120" s="21" t="s">
        <v>310</v>
      </c>
      <c r="FW120" s="21">
        <v>0</v>
      </c>
      <c r="FX120" s="21">
        <v>0</v>
      </c>
      <c r="FY120" s="21">
        <v>0</v>
      </c>
      <c r="FZ120" s="21">
        <v>0</v>
      </c>
      <c r="GA120" s="24">
        <v>83</v>
      </c>
      <c r="GB120" s="21">
        <v>123</v>
      </c>
      <c r="GC120" s="21">
        <v>125</v>
      </c>
      <c r="GD120" s="21">
        <v>100</v>
      </c>
      <c r="GE120" s="21">
        <v>94</v>
      </c>
      <c r="GF120" s="21">
        <v>84</v>
      </c>
      <c r="GG120" s="21">
        <v>76</v>
      </c>
      <c r="GH120" s="24">
        <v>1300</v>
      </c>
      <c r="GI120" s="21">
        <v>1950</v>
      </c>
      <c r="GJ120" s="21">
        <v>1720</v>
      </c>
      <c r="GK120" s="21">
        <v>1710</v>
      </c>
      <c r="GL120" s="21">
        <v>2050</v>
      </c>
      <c r="GM120" s="21">
        <v>1820</v>
      </c>
      <c r="GN120" s="21">
        <v>2060</v>
      </c>
      <c r="GO120" s="6"/>
      <c r="GP120" s="24">
        <v>17</v>
      </c>
      <c r="GQ120" s="21">
        <v>90</v>
      </c>
      <c r="GR120" s="24">
        <v>16</v>
      </c>
      <c r="GS120" s="21">
        <v>90</v>
      </c>
      <c r="GT120" s="24">
        <v>16</v>
      </c>
      <c r="GU120" s="21">
        <v>90</v>
      </c>
      <c r="GV120" s="24">
        <v>10</v>
      </c>
      <c r="GW120" s="21">
        <v>45</v>
      </c>
      <c r="GX120" s="24">
        <v>11</v>
      </c>
      <c r="GY120" s="21">
        <v>45</v>
      </c>
      <c r="GZ120" s="24">
        <v>11</v>
      </c>
      <c r="HA120" s="21">
        <v>45</v>
      </c>
      <c r="HB120" s="24">
        <v>11</v>
      </c>
      <c r="HC120" s="21">
        <v>45</v>
      </c>
      <c r="HD120" s="6"/>
      <c r="HE120" s="21">
        <v>73</v>
      </c>
      <c r="HF120" s="21">
        <v>45</v>
      </c>
      <c r="HG120" s="21">
        <v>163</v>
      </c>
      <c r="HH120" s="21">
        <v>37</v>
      </c>
      <c r="HI120" s="21">
        <v>1</v>
      </c>
      <c r="HJ120" s="21">
        <v>62.6</v>
      </c>
      <c r="HK120" s="21">
        <v>1</v>
      </c>
      <c r="HL120" s="21">
        <v>20</v>
      </c>
      <c r="HM120" s="21">
        <v>36.97</v>
      </c>
      <c r="HN120" s="21">
        <v>14.1</v>
      </c>
      <c r="HO120" s="21">
        <v>2.86</v>
      </c>
      <c r="HP120" s="21">
        <v>144</v>
      </c>
      <c r="HQ120" s="21">
        <v>23.8</v>
      </c>
      <c r="HR120" s="21">
        <v>16</v>
      </c>
      <c r="HS120" s="21">
        <v>15</v>
      </c>
      <c r="HT120" s="6"/>
      <c r="HU120" s="99">
        <f t="shared" si="10"/>
        <v>1</v>
      </c>
    </row>
    <row r="121" spans="1:249" ht="15.75" customHeight="1" x14ac:dyDescent="0.3">
      <c r="A121" s="3">
        <v>106</v>
      </c>
      <c r="B121" s="21" t="s">
        <v>431</v>
      </c>
      <c r="C121" s="21">
        <v>2</v>
      </c>
      <c r="D121" s="22">
        <v>41353</v>
      </c>
      <c r="E121" s="22">
        <v>41354</v>
      </c>
      <c r="F121" s="21">
        <f t="shared" si="371"/>
        <v>1</v>
      </c>
      <c r="G121" s="21"/>
      <c r="H121" s="21" t="s">
        <v>440</v>
      </c>
      <c r="I121" s="23">
        <v>20750</v>
      </c>
      <c r="J121" s="21">
        <v>57</v>
      </c>
      <c r="K121" s="21">
        <v>168</v>
      </c>
      <c r="L121" s="21">
        <v>110</v>
      </c>
      <c r="M121" s="21" t="s">
        <v>1052</v>
      </c>
      <c r="N121" s="21">
        <v>68</v>
      </c>
      <c r="O121" s="21">
        <v>81.3</v>
      </c>
      <c r="P121" s="21">
        <v>7</v>
      </c>
      <c r="Q121" s="21" t="s">
        <v>547</v>
      </c>
      <c r="R121" s="21">
        <v>1</v>
      </c>
      <c r="S121" s="21">
        <v>26</v>
      </c>
      <c r="T121" s="21" t="s">
        <v>272</v>
      </c>
      <c r="U121" s="21">
        <v>1</v>
      </c>
      <c r="V121" s="21">
        <v>7</v>
      </c>
      <c r="W121" s="21">
        <v>3</v>
      </c>
      <c r="X121" s="21">
        <v>6</v>
      </c>
      <c r="Y121" s="9"/>
      <c r="Z121" s="24" t="s">
        <v>884</v>
      </c>
      <c r="AA121" s="21" t="s">
        <v>549</v>
      </c>
      <c r="AB121" s="25">
        <v>1</v>
      </c>
      <c r="AC121" s="25"/>
      <c r="AD121" s="21" t="s">
        <v>246</v>
      </c>
      <c r="AE121" s="21" t="s">
        <v>247</v>
      </c>
      <c r="AF121" s="21" t="s">
        <v>246</v>
      </c>
      <c r="AG121" s="21" t="s">
        <v>248</v>
      </c>
      <c r="AH121" s="21" t="s">
        <v>246</v>
      </c>
      <c r="AI121" s="21" t="s">
        <v>246</v>
      </c>
      <c r="AJ121" s="21" t="s">
        <v>246</v>
      </c>
      <c r="AK121" s="21" t="s">
        <v>246</v>
      </c>
      <c r="AL121" s="21">
        <v>130</v>
      </c>
      <c r="AM121" s="6"/>
      <c r="AN121" s="26" t="s">
        <v>250</v>
      </c>
      <c r="AO121" s="26" t="s">
        <v>274</v>
      </c>
      <c r="AP121" s="26" t="s">
        <v>1911</v>
      </c>
      <c r="AQ121" s="26" t="s">
        <v>1902</v>
      </c>
      <c r="AR121" s="26" t="s">
        <v>1905</v>
      </c>
      <c r="AS121" s="27">
        <v>164</v>
      </c>
      <c r="AT121" s="21">
        <v>174</v>
      </c>
      <c r="AU121" s="21">
        <v>173.9</v>
      </c>
      <c r="AV121" s="21">
        <v>105</v>
      </c>
      <c r="AW121" s="21">
        <v>57.35</v>
      </c>
      <c r="AX121" s="21">
        <v>30.95</v>
      </c>
      <c r="AY121" s="21">
        <v>19</v>
      </c>
      <c r="AZ121" s="21"/>
      <c r="BA121" s="21"/>
      <c r="BB121" s="28">
        <f t="shared" ref="BB121:BD121" si="393">((AT121/AS121)*100)-100</f>
        <v>6.0975609756097668</v>
      </c>
      <c r="BC121" s="28">
        <f t="shared" si="393"/>
        <v>-5.7471264367819686E-2</v>
      </c>
      <c r="BD121" s="28">
        <f t="shared" si="393"/>
        <v>-39.620471535365155</v>
      </c>
      <c r="BE121" s="28">
        <f t="shared" si="373"/>
        <v>6.0365853658536537</v>
      </c>
      <c r="BF121" s="28">
        <f t="shared" si="374"/>
        <v>-35.975609756097555</v>
      </c>
      <c r="BG121" s="28">
        <f t="shared" si="375"/>
        <v>-39.655172413793103</v>
      </c>
      <c r="BH121" s="3">
        <f t="shared" ref="BH121:BJ121" si="394">AT121-AS121</f>
        <v>10</v>
      </c>
      <c r="BI121" s="3">
        <f t="shared" si="394"/>
        <v>-9.9999999999994316E-2</v>
      </c>
      <c r="BJ121" s="3">
        <f t="shared" si="394"/>
        <v>-68.900000000000006</v>
      </c>
      <c r="BK121" s="3">
        <f t="shared" si="377"/>
        <v>9.9000000000000057</v>
      </c>
      <c r="BL121" s="3">
        <f t="shared" si="378"/>
        <v>-59</v>
      </c>
      <c r="BM121" s="3">
        <f t="shared" si="379"/>
        <v>-69</v>
      </c>
      <c r="BN121" s="24">
        <v>103</v>
      </c>
      <c r="BO121" s="21">
        <v>49.8</v>
      </c>
      <c r="BP121" s="21">
        <v>26</v>
      </c>
      <c r="BQ121" s="21"/>
      <c r="BR121" s="21"/>
      <c r="BS121" s="21"/>
      <c r="BT121" s="21"/>
      <c r="BU121" s="24">
        <v>38</v>
      </c>
      <c r="BV121" s="21">
        <v>37.6</v>
      </c>
      <c r="BW121" s="21">
        <v>37.5</v>
      </c>
      <c r="BX121" s="21">
        <v>36</v>
      </c>
      <c r="BY121" s="21">
        <v>36</v>
      </c>
      <c r="BZ121" s="21">
        <v>36.5</v>
      </c>
      <c r="CA121" s="21">
        <v>36</v>
      </c>
      <c r="CB121" s="21"/>
      <c r="CC121" s="21"/>
      <c r="CD121" s="6"/>
      <c r="CE121" s="24" t="s">
        <v>1053</v>
      </c>
      <c r="CF121" s="21"/>
      <c r="CG121" s="21"/>
      <c r="CH121" s="21"/>
      <c r="CI121" s="21"/>
      <c r="CJ121" s="21"/>
      <c r="CK121" s="21"/>
      <c r="CL121" s="24" t="s">
        <v>1054</v>
      </c>
      <c r="CM121" s="21"/>
      <c r="CN121" s="21"/>
      <c r="CO121" s="21"/>
      <c r="CP121" s="21"/>
      <c r="CQ121" s="21"/>
      <c r="CR121" s="21"/>
      <c r="CS121" s="24">
        <v>2</v>
      </c>
      <c r="CT121" s="21"/>
      <c r="CU121" s="21"/>
      <c r="CV121" s="21"/>
      <c r="CW121" s="21"/>
      <c r="CX121" s="21"/>
      <c r="CY121" s="21"/>
      <c r="CZ121" s="24" t="s">
        <v>1055</v>
      </c>
      <c r="DA121" s="21"/>
      <c r="DB121" s="21"/>
      <c r="DC121" s="21"/>
      <c r="DD121" s="21"/>
      <c r="DE121" s="21"/>
      <c r="DF121" s="21"/>
      <c r="DG121" s="24" t="s">
        <v>558</v>
      </c>
      <c r="DH121" s="21" t="s">
        <v>965</v>
      </c>
      <c r="DI121" s="21" t="s">
        <v>611</v>
      </c>
      <c r="DJ121" s="21" t="s">
        <v>1056</v>
      </c>
      <c r="DK121" s="21" t="s">
        <v>812</v>
      </c>
      <c r="DL121" s="21"/>
      <c r="DM121" s="21"/>
      <c r="DN121" s="26">
        <v>8</v>
      </c>
      <c r="DO121" s="6"/>
      <c r="DP121" s="24">
        <v>112</v>
      </c>
      <c r="DQ121" s="21">
        <v>95.4</v>
      </c>
      <c r="DR121" s="21">
        <v>114.2</v>
      </c>
      <c r="DS121" s="21">
        <v>111.2</v>
      </c>
      <c r="DT121" s="21">
        <v>103.7</v>
      </c>
      <c r="DU121" s="21"/>
      <c r="DV121" s="21"/>
      <c r="DW121" s="24">
        <v>0.9</v>
      </c>
      <c r="DX121" s="21">
        <v>0.45</v>
      </c>
      <c r="DY121" s="21">
        <v>0.4</v>
      </c>
      <c r="DZ121" s="21">
        <v>0.35</v>
      </c>
      <c r="EA121" s="21">
        <v>0.3</v>
      </c>
      <c r="EB121" s="21"/>
      <c r="EC121" s="21"/>
      <c r="ED121" s="78">
        <f t="shared" ref="ED121:EH121" si="395">DP121/DW121</f>
        <v>124.44444444444444</v>
      </c>
      <c r="EE121" s="79">
        <f t="shared" si="395"/>
        <v>212</v>
      </c>
      <c r="EF121" s="79">
        <f t="shared" si="395"/>
        <v>285.5</v>
      </c>
      <c r="EG121" s="79">
        <f t="shared" si="395"/>
        <v>317.71428571428572</v>
      </c>
      <c r="EH121" s="79">
        <f t="shared" si="395"/>
        <v>345.66666666666669</v>
      </c>
      <c r="EI121" s="79"/>
      <c r="EJ121" s="79"/>
      <c r="EK121" s="24">
        <v>1</v>
      </c>
      <c r="EL121" s="21">
        <v>1</v>
      </c>
      <c r="EM121" s="21">
        <v>1</v>
      </c>
      <c r="EN121" s="21">
        <v>0</v>
      </c>
      <c r="EO121" s="21">
        <v>0</v>
      </c>
      <c r="EP121" s="21"/>
      <c r="EQ121" s="21"/>
      <c r="ER121" s="24">
        <v>383</v>
      </c>
      <c r="ES121" s="21">
        <v>186</v>
      </c>
      <c r="ET121" s="21">
        <v>177</v>
      </c>
      <c r="EU121" s="21">
        <v>174</v>
      </c>
      <c r="EV121" s="21">
        <v>160</v>
      </c>
      <c r="EW121" s="21"/>
      <c r="EX121" s="21"/>
      <c r="EY121" s="24">
        <v>5.8</v>
      </c>
      <c r="EZ121" s="21">
        <v>5.2</v>
      </c>
      <c r="FA121" s="21">
        <v>5.9</v>
      </c>
      <c r="FB121" s="21">
        <v>5.9</v>
      </c>
      <c r="FC121" s="21">
        <v>5.9</v>
      </c>
      <c r="FD121" s="21"/>
      <c r="FE121" s="21"/>
      <c r="FF121" s="24">
        <v>8</v>
      </c>
      <c r="FG121" s="21">
        <v>15</v>
      </c>
      <c r="FH121" s="21">
        <v>15</v>
      </c>
      <c r="FI121" s="21">
        <v>15</v>
      </c>
      <c r="FJ121" s="21">
        <v>15</v>
      </c>
      <c r="FK121" s="21"/>
      <c r="FL121" s="21"/>
      <c r="FM121" s="24">
        <v>83</v>
      </c>
      <c r="FN121" s="21">
        <v>70</v>
      </c>
      <c r="FO121" s="21">
        <v>84</v>
      </c>
      <c r="FP121" s="21">
        <v>87</v>
      </c>
      <c r="FQ121" s="21">
        <v>89</v>
      </c>
      <c r="FR121" s="21"/>
      <c r="FS121" s="21"/>
      <c r="FT121" s="24" t="s">
        <v>430</v>
      </c>
      <c r="FU121" s="21" t="s">
        <v>311</v>
      </c>
      <c r="FV121" s="21">
        <v>0</v>
      </c>
      <c r="FW121" s="21">
        <v>0</v>
      </c>
      <c r="FX121" s="21">
        <v>0</v>
      </c>
      <c r="FY121" s="21"/>
      <c r="FZ121" s="21"/>
      <c r="GA121" s="24">
        <v>278</v>
      </c>
      <c r="GB121" s="21">
        <v>388</v>
      </c>
      <c r="GC121" s="21">
        <v>367</v>
      </c>
      <c r="GD121" s="21">
        <v>393</v>
      </c>
      <c r="GE121" s="21">
        <v>573</v>
      </c>
      <c r="GF121" s="21"/>
      <c r="GG121" s="21"/>
      <c r="GH121" s="24">
        <v>150</v>
      </c>
      <c r="GI121" s="21">
        <v>0</v>
      </c>
      <c r="GJ121" s="21">
        <v>40</v>
      </c>
      <c r="GK121" s="21">
        <v>0</v>
      </c>
      <c r="GL121" s="21">
        <v>0</v>
      </c>
      <c r="GM121" s="21"/>
      <c r="GN121" s="21"/>
      <c r="GO121" s="6"/>
      <c r="GP121" s="24">
        <v>15</v>
      </c>
      <c r="GQ121" s="21">
        <v>80</v>
      </c>
      <c r="GR121" s="24">
        <v>11</v>
      </c>
      <c r="GS121" s="21">
        <v>45</v>
      </c>
      <c r="GT121" s="24">
        <v>8</v>
      </c>
      <c r="GU121" s="21">
        <v>18</v>
      </c>
      <c r="GV121" s="24">
        <v>7</v>
      </c>
      <c r="GW121" s="21">
        <v>18</v>
      </c>
      <c r="GX121" s="24">
        <v>7</v>
      </c>
      <c r="GY121" s="21">
        <v>18</v>
      </c>
      <c r="GZ121" s="24"/>
      <c r="HA121" s="21"/>
      <c r="HB121" s="24"/>
      <c r="HC121" s="21"/>
      <c r="HD121" s="6"/>
      <c r="HE121" s="21">
        <v>57</v>
      </c>
      <c r="HF121" s="21">
        <v>146</v>
      </c>
      <c r="HG121" s="21">
        <v>151</v>
      </c>
      <c r="HH121" s="21">
        <v>39</v>
      </c>
      <c r="HI121" s="21">
        <v>1</v>
      </c>
      <c r="HJ121" s="21">
        <v>61.8</v>
      </c>
      <c r="HK121" s="21">
        <v>1</v>
      </c>
      <c r="HL121" s="21">
        <v>5</v>
      </c>
      <c r="HM121" s="21">
        <v>46.49</v>
      </c>
      <c r="HN121" s="21">
        <v>21.8</v>
      </c>
      <c r="HO121" s="21">
        <v>4.04</v>
      </c>
      <c r="HP121" s="21">
        <v>141</v>
      </c>
      <c r="HQ121" s="21">
        <v>19.7</v>
      </c>
      <c r="HR121" s="21">
        <v>5.8</v>
      </c>
      <c r="HS121" s="21">
        <v>8</v>
      </c>
      <c r="HT121" s="6"/>
      <c r="HU121" s="99">
        <f t="shared" si="10"/>
        <v>4</v>
      </c>
    </row>
    <row r="122" spans="1:249" ht="15.75" customHeight="1" x14ac:dyDescent="0.3">
      <c r="A122" s="3">
        <v>107</v>
      </c>
      <c r="B122" s="21" t="s">
        <v>635</v>
      </c>
      <c r="C122" s="21">
        <v>1</v>
      </c>
      <c r="D122" s="22">
        <v>41358</v>
      </c>
      <c r="E122" s="22">
        <v>41359</v>
      </c>
      <c r="F122" s="21">
        <f t="shared" si="371"/>
        <v>1</v>
      </c>
      <c r="G122" s="21"/>
      <c r="H122" s="21" t="s">
        <v>324</v>
      </c>
      <c r="I122" s="23">
        <v>25976</v>
      </c>
      <c r="J122" s="21">
        <v>42</v>
      </c>
      <c r="K122" s="21">
        <v>177</v>
      </c>
      <c r="L122" s="21">
        <v>120</v>
      </c>
      <c r="M122" s="21" t="s">
        <v>1063</v>
      </c>
      <c r="N122" s="21">
        <v>48</v>
      </c>
      <c r="O122" s="21">
        <v>41.5</v>
      </c>
      <c r="P122" s="21">
        <v>7</v>
      </c>
      <c r="Q122" s="21" t="s">
        <v>893</v>
      </c>
      <c r="R122" s="21">
        <v>1</v>
      </c>
      <c r="S122" s="21">
        <v>11</v>
      </c>
      <c r="T122" s="21" t="s">
        <v>272</v>
      </c>
      <c r="U122" s="21">
        <v>1</v>
      </c>
      <c r="V122" s="21">
        <v>1</v>
      </c>
      <c r="W122" s="21">
        <v>2</v>
      </c>
      <c r="X122" s="21">
        <v>0</v>
      </c>
      <c r="Y122" s="6"/>
      <c r="Z122" s="24" t="s">
        <v>884</v>
      </c>
      <c r="AA122" s="21" t="s">
        <v>1064</v>
      </c>
      <c r="AB122" s="25">
        <v>2</v>
      </c>
      <c r="AC122" s="25" t="s">
        <v>486</v>
      </c>
      <c r="AD122" s="21" t="s">
        <v>249</v>
      </c>
      <c r="AE122" s="21"/>
      <c r="AF122" s="21" t="s">
        <v>249</v>
      </c>
      <c r="AG122" s="21"/>
      <c r="AH122" s="21" t="s">
        <v>249</v>
      </c>
      <c r="AI122" s="21" t="s">
        <v>249</v>
      </c>
      <c r="AJ122" s="21" t="s">
        <v>249</v>
      </c>
      <c r="AK122" s="21" t="s">
        <v>246</v>
      </c>
      <c r="AL122" s="21">
        <v>62.59</v>
      </c>
      <c r="AM122" s="6"/>
      <c r="AN122" s="26" t="s">
        <v>250</v>
      </c>
      <c r="AO122" s="26" t="s">
        <v>274</v>
      </c>
      <c r="AP122" s="26" t="s">
        <v>1911</v>
      </c>
      <c r="AQ122" s="26" t="s">
        <v>1906</v>
      </c>
      <c r="AR122" s="26" t="s">
        <v>1919</v>
      </c>
      <c r="AS122" s="27">
        <v>62.59</v>
      </c>
      <c r="AT122" s="21">
        <v>33</v>
      </c>
      <c r="AU122" s="21">
        <v>25.6</v>
      </c>
      <c r="AV122" s="21">
        <v>22.05</v>
      </c>
      <c r="AW122" s="21">
        <v>15.4</v>
      </c>
      <c r="AX122" s="21">
        <v>6.29</v>
      </c>
      <c r="AY122" s="21">
        <v>4</v>
      </c>
      <c r="AZ122" s="21">
        <v>2.6</v>
      </c>
      <c r="BA122" s="21"/>
      <c r="BB122" s="28">
        <f t="shared" ref="BB122:BD122" si="396">((AT122/AS122)*100)-100</f>
        <v>-47.275922671353257</v>
      </c>
      <c r="BC122" s="28">
        <f t="shared" si="396"/>
        <v>-22.424242424242422</v>
      </c>
      <c r="BD122" s="28">
        <f t="shared" si="396"/>
        <v>-13.8671875</v>
      </c>
      <c r="BE122" s="28">
        <f t="shared" si="373"/>
        <v>-59.098897587474035</v>
      </c>
      <c r="BF122" s="28">
        <f t="shared" si="374"/>
        <v>-64.77073014858604</v>
      </c>
      <c r="BG122" s="28">
        <f t="shared" si="375"/>
        <v>-33.181818181818173</v>
      </c>
      <c r="BH122" s="3">
        <f t="shared" ref="BH122:BJ122" si="397">AT122-AS122</f>
        <v>-29.590000000000003</v>
      </c>
      <c r="BI122" s="3">
        <f t="shared" si="397"/>
        <v>-7.3999999999999986</v>
      </c>
      <c r="BJ122" s="3">
        <f t="shared" si="397"/>
        <v>-3.5500000000000007</v>
      </c>
      <c r="BK122" s="3">
        <f t="shared" si="377"/>
        <v>-36.99</v>
      </c>
      <c r="BL122" s="3">
        <f t="shared" si="378"/>
        <v>-40.540000000000006</v>
      </c>
      <c r="BM122" s="3">
        <f t="shared" si="379"/>
        <v>-10.95</v>
      </c>
      <c r="BN122" s="24">
        <v>253.1</v>
      </c>
      <c r="BO122" s="21">
        <v>438.5</v>
      </c>
      <c r="BP122" s="21"/>
      <c r="BQ122" s="21">
        <v>337.8</v>
      </c>
      <c r="BR122" s="21">
        <v>210.2</v>
      </c>
      <c r="BS122" s="21">
        <v>106</v>
      </c>
      <c r="BT122" s="21"/>
      <c r="BU122" s="24">
        <v>36.6</v>
      </c>
      <c r="BV122" s="21">
        <v>37.5</v>
      </c>
      <c r="BW122" s="21">
        <v>37.4</v>
      </c>
      <c r="BX122" s="21">
        <v>37.4</v>
      </c>
      <c r="BY122" s="21">
        <v>37</v>
      </c>
      <c r="BZ122" s="21">
        <v>37</v>
      </c>
      <c r="CA122" s="21">
        <v>36</v>
      </c>
      <c r="CB122" s="21">
        <v>37.5</v>
      </c>
      <c r="CC122" s="21"/>
      <c r="CD122" s="6"/>
      <c r="CE122" s="24" t="s">
        <v>1065</v>
      </c>
      <c r="CF122" s="21" t="s">
        <v>1066</v>
      </c>
      <c r="CG122" s="21"/>
      <c r="CH122" s="21"/>
      <c r="CI122" s="21"/>
      <c r="CJ122" s="21"/>
      <c r="CK122" s="21"/>
      <c r="CL122" s="24" t="s">
        <v>607</v>
      </c>
      <c r="CM122" s="21" t="s">
        <v>607</v>
      </c>
      <c r="CN122" s="21"/>
      <c r="CO122" s="21"/>
      <c r="CP122" s="21"/>
      <c r="CQ122" s="21"/>
      <c r="CR122" s="21"/>
      <c r="CS122" s="24">
        <v>2</v>
      </c>
      <c r="CT122" s="21">
        <v>4</v>
      </c>
      <c r="CU122" s="21"/>
      <c r="CV122" s="21"/>
      <c r="CW122" s="21"/>
      <c r="CX122" s="21"/>
      <c r="CY122" s="21"/>
      <c r="CZ122" s="24" t="s">
        <v>331</v>
      </c>
      <c r="DA122" s="21" t="s">
        <v>331</v>
      </c>
      <c r="DB122" s="21"/>
      <c r="DC122" s="21"/>
      <c r="DD122" s="21"/>
      <c r="DE122" s="21"/>
      <c r="DF122" s="21"/>
      <c r="DG122" s="24" t="s">
        <v>606</v>
      </c>
      <c r="DH122" s="21" t="s">
        <v>606</v>
      </c>
      <c r="DI122" s="21" t="s">
        <v>1067</v>
      </c>
      <c r="DJ122" s="21" t="s">
        <v>606</v>
      </c>
      <c r="DK122" s="21" t="s">
        <v>1067</v>
      </c>
      <c r="DL122" s="21" t="s">
        <v>606</v>
      </c>
      <c r="DM122" s="21"/>
      <c r="DN122" s="26">
        <v>8</v>
      </c>
      <c r="DO122" s="6"/>
      <c r="DP122" s="24">
        <v>65</v>
      </c>
      <c r="DQ122" s="21">
        <v>70.8</v>
      </c>
      <c r="DR122" s="21">
        <v>82.4</v>
      </c>
      <c r="DS122" s="21">
        <v>59</v>
      </c>
      <c r="DT122" s="21">
        <v>64.7</v>
      </c>
      <c r="DU122" s="21">
        <v>64.7</v>
      </c>
      <c r="DV122" s="21"/>
      <c r="DW122" s="24">
        <v>0.3</v>
      </c>
      <c r="DX122" s="21">
        <v>0.5</v>
      </c>
      <c r="DY122" s="21">
        <v>0.5</v>
      </c>
      <c r="DZ122" s="21">
        <v>0.35</v>
      </c>
      <c r="EA122" s="21">
        <v>0.3</v>
      </c>
      <c r="EB122" s="21">
        <v>0.3</v>
      </c>
      <c r="EC122" s="21"/>
      <c r="ED122" s="78">
        <f t="shared" ref="ED122:EI122" si="398">DP122/DW122</f>
        <v>216.66666666666669</v>
      </c>
      <c r="EE122" s="79">
        <f t="shared" si="398"/>
        <v>141.6</v>
      </c>
      <c r="EF122" s="79">
        <f t="shared" si="398"/>
        <v>164.8</v>
      </c>
      <c r="EG122" s="79">
        <f t="shared" si="398"/>
        <v>168.57142857142858</v>
      </c>
      <c r="EH122" s="79">
        <f t="shared" si="398"/>
        <v>215.66666666666669</v>
      </c>
      <c r="EI122" s="79">
        <f t="shared" si="398"/>
        <v>215.66666666666669</v>
      </c>
      <c r="EJ122" s="79"/>
      <c r="EK122" s="24">
        <v>0</v>
      </c>
      <c r="EL122" s="21">
        <v>0</v>
      </c>
      <c r="EM122" s="21">
        <v>1</v>
      </c>
      <c r="EN122" s="21">
        <v>0</v>
      </c>
      <c r="EO122" s="21">
        <v>0</v>
      </c>
      <c r="EP122" s="21">
        <v>0</v>
      </c>
      <c r="EQ122" s="21"/>
      <c r="ER122" s="24">
        <v>275</v>
      </c>
      <c r="ES122" s="21">
        <v>335</v>
      </c>
      <c r="ET122" s="21">
        <v>301</v>
      </c>
      <c r="EU122" s="21">
        <v>396</v>
      </c>
      <c r="EV122" s="21">
        <v>569</v>
      </c>
      <c r="EW122" s="21">
        <v>738</v>
      </c>
      <c r="EX122" s="21"/>
      <c r="EY122" s="24">
        <v>24.8</v>
      </c>
      <c r="EZ122" s="21">
        <v>31</v>
      </c>
      <c r="FA122" s="21">
        <v>35.4</v>
      </c>
      <c r="FB122" s="21">
        <v>14.4</v>
      </c>
      <c r="FC122" s="21">
        <v>9</v>
      </c>
      <c r="FD122" s="21">
        <v>9.4</v>
      </c>
      <c r="FE122" s="21"/>
      <c r="FF122" s="24">
        <v>15</v>
      </c>
      <c r="FG122" s="21">
        <v>15</v>
      </c>
      <c r="FH122" s="21">
        <v>15</v>
      </c>
      <c r="FI122" s="21">
        <v>15</v>
      </c>
      <c r="FJ122" s="21">
        <v>15</v>
      </c>
      <c r="FK122" s="21">
        <v>15</v>
      </c>
      <c r="FL122" s="21"/>
      <c r="FM122" s="24">
        <v>90</v>
      </c>
      <c r="FN122" s="21">
        <v>96</v>
      </c>
      <c r="FO122" s="21">
        <v>85</v>
      </c>
      <c r="FP122" s="21">
        <v>99</v>
      </c>
      <c r="FQ122" s="21">
        <v>107</v>
      </c>
      <c r="FR122" s="21">
        <v>102</v>
      </c>
      <c r="FS122" s="21"/>
      <c r="FT122" s="24">
        <v>0</v>
      </c>
      <c r="FU122" s="21">
        <v>0</v>
      </c>
      <c r="FV122" s="21" t="s">
        <v>345</v>
      </c>
      <c r="FW122" s="21" t="s">
        <v>804</v>
      </c>
      <c r="FX122" s="21">
        <v>0</v>
      </c>
      <c r="FY122" s="21">
        <v>0</v>
      </c>
      <c r="FZ122" s="21"/>
      <c r="GA122" s="24">
        <v>245</v>
      </c>
      <c r="GB122" s="21">
        <v>141</v>
      </c>
      <c r="GC122" s="21">
        <v>126</v>
      </c>
      <c r="GD122" s="21">
        <v>98</v>
      </c>
      <c r="GE122" s="21">
        <v>115</v>
      </c>
      <c r="GF122" s="21">
        <v>115</v>
      </c>
      <c r="GG122" s="21"/>
      <c r="GH122" s="24">
        <v>3010</v>
      </c>
      <c r="GI122" s="21">
        <v>1560</v>
      </c>
      <c r="GJ122" s="21">
        <v>2435</v>
      </c>
      <c r="GK122" s="21">
        <v>1250</v>
      </c>
      <c r="GL122" s="21">
        <v>1960</v>
      </c>
      <c r="GM122" s="21">
        <v>910</v>
      </c>
      <c r="GN122" s="21"/>
      <c r="GO122" s="6"/>
      <c r="GP122" s="24">
        <v>10</v>
      </c>
      <c r="GQ122" s="21">
        <v>45</v>
      </c>
      <c r="GR122" s="24">
        <v>10</v>
      </c>
      <c r="GS122" s="21">
        <v>45</v>
      </c>
      <c r="GT122" s="24">
        <v>14</v>
      </c>
      <c r="GU122" s="21">
        <v>55</v>
      </c>
      <c r="GV122" s="24">
        <v>13</v>
      </c>
      <c r="GW122" s="21">
        <v>55</v>
      </c>
      <c r="GX122" s="24">
        <v>9</v>
      </c>
      <c r="GY122" s="21">
        <v>18</v>
      </c>
      <c r="GZ122" s="24">
        <v>9</v>
      </c>
      <c r="HA122" s="21">
        <v>18</v>
      </c>
      <c r="HB122" s="24"/>
      <c r="HC122" s="21"/>
      <c r="HD122" s="6"/>
      <c r="HE122" s="21">
        <v>42</v>
      </c>
      <c r="HF122" s="21">
        <v>153</v>
      </c>
      <c r="HG122" s="21">
        <v>97</v>
      </c>
      <c r="HH122" s="21">
        <v>37.5</v>
      </c>
      <c r="HI122" s="21">
        <v>2</v>
      </c>
      <c r="HJ122" s="21">
        <v>65.3</v>
      </c>
      <c r="HK122" s="21">
        <v>0.3</v>
      </c>
      <c r="HL122" s="21">
        <v>10</v>
      </c>
      <c r="HM122" s="21">
        <v>36</v>
      </c>
      <c r="HN122" s="21">
        <v>12.61</v>
      </c>
      <c r="HO122" s="21">
        <v>3.48</v>
      </c>
      <c r="HP122" s="21">
        <v>136.1</v>
      </c>
      <c r="HQ122" s="21">
        <v>21.2</v>
      </c>
      <c r="HR122" s="21">
        <v>31</v>
      </c>
      <c r="HS122" s="21">
        <v>15</v>
      </c>
      <c r="HT122" s="6"/>
      <c r="HU122" s="99">
        <f t="shared" si="10"/>
        <v>0</v>
      </c>
    </row>
    <row r="123" spans="1:249" ht="15.75" customHeight="1" x14ac:dyDescent="0.3">
      <c r="A123" s="3">
        <v>108</v>
      </c>
      <c r="B123" s="21" t="s">
        <v>431</v>
      </c>
      <c r="C123" s="21">
        <v>1</v>
      </c>
      <c r="D123" s="22">
        <v>41358</v>
      </c>
      <c r="E123" s="22">
        <v>41359</v>
      </c>
      <c r="F123" s="21">
        <f t="shared" si="371"/>
        <v>1</v>
      </c>
      <c r="G123" s="21"/>
      <c r="H123" s="21" t="s">
        <v>440</v>
      </c>
      <c r="I123" s="23">
        <v>21078</v>
      </c>
      <c r="J123" s="21">
        <v>55</v>
      </c>
      <c r="K123" s="21">
        <v>185</v>
      </c>
      <c r="L123" s="21">
        <v>95</v>
      </c>
      <c r="M123" s="21" t="s">
        <v>1068</v>
      </c>
      <c r="N123" s="21">
        <v>86</v>
      </c>
      <c r="O123" s="21">
        <v>95.4</v>
      </c>
      <c r="P123" s="21">
        <v>8</v>
      </c>
      <c r="Q123" s="21" t="s">
        <v>548</v>
      </c>
      <c r="R123" s="21">
        <v>2</v>
      </c>
      <c r="S123" s="21">
        <v>8</v>
      </c>
      <c r="T123" s="21" t="s">
        <v>548</v>
      </c>
      <c r="U123" s="21">
        <v>2</v>
      </c>
      <c r="V123" s="21">
        <v>8</v>
      </c>
      <c r="W123" s="21">
        <v>5</v>
      </c>
      <c r="X123" s="21">
        <v>0</v>
      </c>
      <c r="Y123" s="6"/>
      <c r="Z123" s="24" t="s">
        <v>513</v>
      </c>
      <c r="AA123" s="21" t="s">
        <v>497</v>
      </c>
      <c r="AB123" s="25">
        <v>1</v>
      </c>
      <c r="AC123" s="25"/>
      <c r="AD123" s="21" t="s">
        <v>249</v>
      </c>
      <c r="AE123" s="21"/>
      <c r="AF123" s="21" t="s">
        <v>249</v>
      </c>
      <c r="AG123" s="21"/>
      <c r="AH123" s="21" t="s">
        <v>246</v>
      </c>
      <c r="AI123" s="21" t="s">
        <v>249</v>
      </c>
      <c r="AJ123" s="21" t="s">
        <v>246</v>
      </c>
      <c r="AK123" s="21" t="s">
        <v>246</v>
      </c>
      <c r="AL123" s="21">
        <v>4.53</v>
      </c>
      <c r="AM123" s="6"/>
      <c r="AN123" s="26" t="s">
        <v>250</v>
      </c>
      <c r="AO123" s="26" t="s">
        <v>251</v>
      </c>
      <c r="AP123" s="26"/>
      <c r="AQ123" s="26" t="s">
        <v>1902</v>
      </c>
      <c r="AR123" s="26" t="s">
        <v>1905</v>
      </c>
      <c r="AS123" s="27">
        <v>2.93</v>
      </c>
      <c r="AT123" s="21">
        <v>5.9</v>
      </c>
      <c r="AU123" s="21">
        <v>8</v>
      </c>
      <c r="AV123" s="21">
        <v>9.84</v>
      </c>
      <c r="AW123" s="21">
        <v>13</v>
      </c>
      <c r="AX123" s="21">
        <v>7.29</v>
      </c>
      <c r="AY123" s="21">
        <v>3.76</v>
      </c>
      <c r="AZ123" s="21"/>
      <c r="BA123" s="21"/>
      <c r="BB123" s="28">
        <f t="shared" ref="BB123:BD123" si="399">((AT123/AS123)*100)-100</f>
        <v>101.3651877133106</v>
      </c>
      <c r="BC123" s="28">
        <f t="shared" si="399"/>
        <v>35.593220338983031</v>
      </c>
      <c r="BD123" s="28">
        <f t="shared" si="399"/>
        <v>23</v>
      </c>
      <c r="BE123" s="28">
        <f t="shared" si="373"/>
        <v>173.03754266211604</v>
      </c>
      <c r="BF123" s="28">
        <f t="shared" si="374"/>
        <v>235.83617747440269</v>
      </c>
      <c r="BG123" s="28">
        <f t="shared" si="375"/>
        <v>66.779661016949149</v>
      </c>
      <c r="BH123" s="3">
        <f t="shared" ref="BH123:BJ123" si="400">AT123-AS123</f>
        <v>2.97</v>
      </c>
      <c r="BI123" s="3">
        <f t="shared" si="400"/>
        <v>2.0999999999999996</v>
      </c>
      <c r="BJ123" s="3">
        <f t="shared" si="400"/>
        <v>1.8399999999999999</v>
      </c>
      <c r="BK123" s="3">
        <f t="shared" si="377"/>
        <v>5.07</v>
      </c>
      <c r="BL123" s="3">
        <f t="shared" si="378"/>
        <v>6.91</v>
      </c>
      <c r="BM123" s="3">
        <f t="shared" si="379"/>
        <v>3.9399999999999995</v>
      </c>
      <c r="BN123" s="24"/>
      <c r="BO123" s="21">
        <v>472</v>
      </c>
      <c r="BP123" s="21">
        <v>446.6</v>
      </c>
      <c r="BQ123" s="21"/>
      <c r="BR123" s="21">
        <v>383.5</v>
      </c>
      <c r="BS123" s="21"/>
      <c r="BT123" s="21"/>
      <c r="BU123" s="24">
        <v>37.6</v>
      </c>
      <c r="BV123" s="21">
        <v>38</v>
      </c>
      <c r="BW123" s="21">
        <v>38.6</v>
      </c>
      <c r="BX123" s="21">
        <v>39</v>
      </c>
      <c r="BY123" s="21">
        <v>37</v>
      </c>
      <c r="BZ123" s="21">
        <v>37.4</v>
      </c>
      <c r="CA123" s="21">
        <v>39.4</v>
      </c>
      <c r="CB123" s="21"/>
      <c r="CC123" s="21"/>
      <c r="CD123" s="6"/>
      <c r="CE123" s="24" t="s">
        <v>1069</v>
      </c>
      <c r="CF123" s="21"/>
      <c r="CG123" s="21" t="s">
        <v>1070</v>
      </c>
      <c r="CH123" s="21"/>
      <c r="CI123" s="21"/>
      <c r="CJ123" s="21"/>
      <c r="CK123" s="21"/>
      <c r="CL123" s="24" t="s">
        <v>1071</v>
      </c>
      <c r="CM123" s="21"/>
      <c r="CN123" s="21" t="s">
        <v>1072</v>
      </c>
      <c r="CO123" s="21"/>
      <c r="CP123" s="21"/>
      <c r="CQ123" s="21"/>
      <c r="CR123" s="21"/>
      <c r="CS123" s="24">
        <v>1</v>
      </c>
      <c r="CT123" s="21"/>
      <c r="CU123" s="21">
        <v>1</v>
      </c>
      <c r="CV123" s="21"/>
      <c r="CW123" s="21"/>
      <c r="CX123" s="21"/>
      <c r="CY123" s="21"/>
      <c r="CZ123" s="24" t="s">
        <v>1073</v>
      </c>
      <c r="DA123" s="21"/>
      <c r="DB123" s="21"/>
      <c r="DC123" s="21"/>
      <c r="DD123" s="21"/>
      <c r="DE123" s="21"/>
      <c r="DF123" s="21"/>
      <c r="DG123" s="24" t="s">
        <v>1074</v>
      </c>
      <c r="DH123" s="21" t="s">
        <v>1074</v>
      </c>
      <c r="DI123" s="21" t="s">
        <v>1075</v>
      </c>
      <c r="DJ123" s="21" t="s">
        <v>1075</v>
      </c>
      <c r="DK123" s="21" t="s">
        <v>1076</v>
      </c>
      <c r="DL123" s="21"/>
      <c r="DM123" s="21"/>
      <c r="DN123" s="26">
        <v>8</v>
      </c>
      <c r="DO123" s="6"/>
      <c r="DP123" s="24">
        <v>116.6</v>
      </c>
      <c r="DQ123" s="21">
        <v>76.2</v>
      </c>
      <c r="DR123" s="21">
        <v>85.1</v>
      </c>
      <c r="DS123" s="21">
        <v>77</v>
      </c>
      <c r="DT123" s="21">
        <v>77</v>
      </c>
      <c r="DU123" s="21"/>
      <c r="DV123" s="21"/>
      <c r="DW123" s="24">
        <v>0.6</v>
      </c>
      <c r="DX123" s="21">
        <v>0.6</v>
      </c>
      <c r="DY123" s="21">
        <v>0.5</v>
      </c>
      <c r="DZ123" s="21">
        <v>0.4</v>
      </c>
      <c r="EA123" s="21">
        <v>0.5</v>
      </c>
      <c r="EB123" s="21"/>
      <c r="EC123" s="21"/>
      <c r="ED123" s="78">
        <f t="shared" ref="ED123:EH123" si="401">DP123/DW123</f>
        <v>194.33333333333334</v>
      </c>
      <c r="EE123" s="79">
        <f t="shared" si="401"/>
        <v>127.00000000000001</v>
      </c>
      <c r="EF123" s="79">
        <f t="shared" si="401"/>
        <v>170.2</v>
      </c>
      <c r="EG123" s="79">
        <f t="shared" si="401"/>
        <v>192.5</v>
      </c>
      <c r="EH123" s="79">
        <f t="shared" si="401"/>
        <v>154</v>
      </c>
      <c r="EI123" s="79"/>
      <c r="EJ123" s="79"/>
      <c r="EK123" s="24">
        <v>1</v>
      </c>
      <c r="EL123" s="21">
        <v>1</v>
      </c>
      <c r="EM123" s="21">
        <v>1</v>
      </c>
      <c r="EN123" s="21">
        <v>1</v>
      </c>
      <c r="EO123" s="21">
        <v>1</v>
      </c>
      <c r="EP123" s="21"/>
      <c r="EQ123" s="21"/>
      <c r="ER123" s="24">
        <v>10</v>
      </c>
      <c r="ES123" s="21">
        <v>25</v>
      </c>
      <c r="ET123" s="21">
        <v>9</v>
      </c>
      <c r="EU123" s="21">
        <v>23</v>
      </c>
      <c r="EV123" s="21">
        <v>12</v>
      </c>
      <c r="EW123" s="21"/>
      <c r="EX123" s="21"/>
      <c r="EY123" s="24">
        <v>26</v>
      </c>
      <c r="EZ123" s="21">
        <v>54.4</v>
      </c>
      <c r="FA123" s="21">
        <v>40.1</v>
      </c>
      <c r="FB123" s="21">
        <v>24.6</v>
      </c>
      <c r="FC123" s="21">
        <v>22</v>
      </c>
      <c r="FD123" s="21"/>
      <c r="FE123" s="21"/>
      <c r="FF123" s="24">
        <v>11</v>
      </c>
      <c r="FG123" s="21">
        <v>10</v>
      </c>
      <c r="FH123" s="21">
        <v>14</v>
      </c>
      <c r="FI123" s="21">
        <v>14</v>
      </c>
      <c r="FJ123" s="21">
        <v>11</v>
      </c>
      <c r="FK123" s="21"/>
      <c r="FL123" s="21"/>
      <c r="FM123" s="24">
        <v>81</v>
      </c>
      <c r="FN123" s="21">
        <v>74</v>
      </c>
      <c r="FO123" s="21">
        <v>84</v>
      </c>
      <c r="FP123" s="21">
        <v>69</v>
      </c>
      <c r="FQ123" s="21">
        <v>90</v>
      </c>
      <c r="FR123" s="21"/>
      <c r="FS123" s="21"/>
      <c r="FT123" s="24" t="s">
        <v>294</v>
      </c>
      <c r="FU123" s="21" t="s">
        <v>439</v>
      </c>
      <c r="FV123" s="21" t="s">
        <v>378</v>
      </c>
      <c r="FW123" s="21" t="s">
        <v>322</v>
      </c>
      <c r="FX123" s="21">
        <v>0</v>
      </c>
      <c r="FY123" s="21"/>
      <c r="FZ123" s="21"/>
      <c r="GA123" s="24">
        <v>131</v>
      </c>
      <c r="GB123" s="21">
        <v>152</v>
      </c>
      <c r="GC123" s="21">
        <v>160</v>
      </c>
      <c r="GD123" s="21">
        <v>147</v>
      </c>
      <c r="GE123" s="21">
        <v>156</v>
      </c>
      <c r="GF123" s="21"/>
      <c r="GG123" s="21"/>
      <c r="GH123" s="24">
        <v>1370</v>
      </c>
      <c r="GI123" s="21">
        <v>1360</v>
      </c>
      <c r="GJ123" s="21">
        <v>1540</v>
      </c>
      <c r="GK123" s="21">
        <v>2060</v>
      </c>
      <c r="GL123" s="21">
        <v>320</v>
      </c>
      <c r="GM123" s="21"/>
      <c r="GN123" s="21"/>
      <c r="GO123" s="6"/>
      <c r="GP123" s="24">
        <v>20</v>
      </c>
      <c r="GQ123" s="21">
        <v>90</v>
      </c>
      <c r="GR123" s="24">
        <v>19</v>
      </c>
      <c r="GS123" s="21">
        <v>90</v>
      </c>
      <c r="GT123" s="24">
        <v>19</v>
      </c>
      <c r="GU123" s="21">
        <v>90</v>
      </c>
      <c r="GV123" s="24">
        <v>18</v>
      </c>
      <c r="GW123" s="21">
        <v>90</v>
      </c>
      <c r="GX123" s="24">
        <v>17</v>
      </c>
      <c r="GY123" s="21">
        <v>90</v>
      </c>
      <c r="GZ123" s="24"/>
      <c r="HA123" s="21"/>
      <c r="HB123" s="24"/>
      <c r="HC123" s="21"/>
      <c r="HD123" s="6"/>
      <c r="HE123" s="21">
        <v>55</v>
      </c>
      <c r="HF123" s="21">
        <v>117</v>
      </c>
      <c r="HG123" s="21">
        <v>80</v>
      </c>
      <c r="HH123" s="21">
        <v>38</v>
      </c>
      <c r="HI123" s="21">
        <v>1</v>
      </c>
      <c r="HJ123" s="21">
        <v>74</v>
      </c>
      <c r="HK123" s="21">
        <v>1</v>
      </c>
      <c r="HL123" s="21">
        <v>10</v>
      </c>
      <c r="HM123" s="21">
        <v>37.81</v>
      </c>
      <c r="HN123" s="21">
        <v>0.1</v>
      </c>
      <c r="HO123" s="21">
        <v>2.54</v>
      </c>
      <c r="HP123" s="21">
        <v>140</v>
      </c>
      <c r="HQ123" s="21">
        <v>17</v>
      </c>
      <c r="HR123" s="21">
        <v>26</v>
      </c>
      <c r="HS123" s="21">
        <v>8</v>
      </c>
      <c r="HT123" s="6"/>
      <c r="HU123" s="99">
        <f t="shared" si="10"/>
        <v>1</v>
      </c>
    </row>
    <row r="124" spans="1:249" ht="15.75" customHeight="1" x14ac:dyDescent="0.3">
      <c r="A124" s="3">
        <v>109</v>
      </c>
      <c r="B124" s="52" t="s">
        <v>626</v>
      </c>
      <c r="C124" s="52">
        <v>1</v>
      </c>
      <c r="D124" s="53">
        <v>41319</v>
      </c>
      <c r="E124" s="53">
        <v>41324</v>
      </c>
      <c r="F124" s="52">
        <f t="shared" si="371"/>
        <v>5</v>
      </c>
      <c r="G124" s="52"/>
      <c r="H124" s="52" t="s">
        <v>1084</v>
      </c>
      <c r="I124" s="54">
        <v>17384</v>
      </c>
      <c r="J124" s="52">
        <v>65</v>
      </c>
      <c r="K124" s="52">
        <v>185</v>
      </c>
      <c r="L124" s="52">
        <v>90</v>
      </c>
      <c r="M124" s="52" t="s">
        <v>1085</v>
      </c>
      <c r="N124" s="52">
        <v>45</v>
      </c>
      <c r="O124" s="52">
        <v>34</v>
      </c>
      <c r="P124" s="52">
        <v>9</v>
      </c>
      <c r="Q124" s="52" t="s">
        <v>1086</v>
      </c>
      <c r="R124" s="52">
        <v>1</v>
      </c>
      <c r="S124" s="52">
        <v>9</v>
      </c>
      <c r="T124" s="52" t="s">
        <v>1086</v>
      </c>
      <c r="U124" s="52">
        <v>1</v>
      </c>
      <c r="V124" s="52">
        <v>9</v>
      </c>
      <c r="W124" s="52">
        <v>2</v>
      </c>
      <c r="X124" s="52">
        <v>0</v>
      </c>
      <c r="Y124" s="6"/>
      <c r="Z124" s="55" t="s">
        <v>884</v>
      </c>
      <c r="AA124" s="52" t="s">
        <v>549</v>
      </c>
      <c r="AB124" s="56">
        <v>1</v>
      </c>
      <c r="AC124" s="56"/>
      <c r="AD124" s="52" t="s">
        <v>249</v>
      </c>
      <c r="AE124" s="52"/>
      <c r="AF124" s="52" t="s">
        <v>249</v>
      </c>
      <c r="AG124" s="52"/>
      <c r="AH124" s="52" t="s">
        <v>246</v>
      </c>
      <c r="AI124" s="52" t="s">
        <v>246</v>
      </c>
      <c r="AJ124" s="52" t="s">
        <v>246</v>
      </c>
      <c r="AK124" s="52" t="s">
        <v>246</v>
      </c>
      <c r="AL124" s="52">
        <v>6.63</v>
      </c>
      <c r="AM124" s="6"/>
      <c r="AN124" s="57" t="s">
        <v>250</v>
      </c>
      <c r="AO124" s="57" t="s">
        <v>274</v>
      </c>
      <c r="AP124" s="26" t="s">
        <v>1911</v>
      </c>
      <c r="AQ124" s="57" t="s">
        <v>1902</v>
      </c>
      <c r="AR124" s="57" t="s">
        <v>1905</v>
      </c>
      <c r="AS124" s="76">
        <v>6.63</v>
      </c>
      <c r="AT124" s="52">
        <v>5.45</v>
      </c>
      <c r="AU124" s="52">
        <v>4.3</v>
      </c>
      <c r="AV124" s="52">
        <v>2</v>
      </c>
      <c r="AW124" s="52">
        <v>0.96</v>
      </c>
      <c r="AX124" s="52"/>
      <c r="AY124" s="52"/>
      <c r="AZ124" s="52"/>
      <c r="BA124" s="52"/>
      <c r="BB124" s="77">
        <f t="shared" ref="BB124:BD124" si="402">((AT124/AS124)*100)-100</f>
        <v>-17.797888386123674</v>
      </c>
      <c r="BC124" s="77">
        <f t="shared" si="402"/>
        <v>-21.10091743119267</v>
      </c>
      <c r="BD124" s="77">
        <f t="shared" si="402"/>
        <v>-53.488372093023258</v>
      </c>
      <c r="BE124" s="77">
        <f t="shared" si="373"/>
        <v>-35.143288084464558</v>
      </c>
      <c r="BF124" s="77">
        <f t="shared" si="374"/>
        <v>-69.834087481146298</v>
      </c>
      <c r="BG124" s="77">
        <f t="shared" si="375"/>
        <v>-63.302752293577988</v>
      </c>
      <c r="BH124" s="51">
        <f t="shared" ref="BH124:BJ124" si="403">AT124-AS124</f>
        <v>-1.1799999999999997</v>
      </c>
      <c r="BI124" s="51">
        <f t="shared" si="403"/>
        <v>-1.1500000000000004</v>
      </c>
      <c r="BJ124" s="51">
        <f t="shared" si="403"/>
        <v>-2.2999999999999998</v>
      </c>
      <c r="BK124" s="51">
        <f t="shared" si="377"/>
        <v>-2.33</v>
      </c>
      <c r="BL124" s="51">
        <f t="shared" si="378"/>
        <v>-4.63</v>
      </c>
      <c r="BM124" s="51">
        <f t="shared" si="379"/>
        <v>-3.45</v>
      </c>
      <c r="BN124" s="55"/>
      <c r="BO124" s="52">
        <v>144</v>
      </c>
      <c r="BP124" s="52">
        <v>135.1</v>
      </c>
      <c r="BQ124" s="52"/>
      <c r="BR124" s="52"/>
      <c r="BS124" s="52"/>
      <c r="BT124" s="52"/>
      <c r="BU124" s="55">
        <v>37</v>
      </c>
      <c r="BV124" s="52">
        <v>37.1</v>
      </c>
      <c r="BW124" s="52">
        <v>36.4</v>
      </c>
      <c r="BX124" s="52">
        <v>36.5</v>
      </c>
      <c r="BY124" s="52">
        <v>37</v>
      </c>
      <c r="BZ124" s="52"/>
      <c r="CA124" s="52"/>
      <c r="CB124" s="52"/>
      <c r="CC124" s="52"/>
      <c r="CD124" s="6"/>
      <c r="CE124" s="55" t="s">
        <v>1087</v>
      </c>
      <c r="CF124" s="52"/>
      <c r="CG124" s="52"/>
      <c r="CH124" s="52"/>
      <c r="CI124" s="52"/>
      <c r="CJ124" s="52"/>
      <c r="CK124" s="52"/>
      <c r="CL124" s="55" t="s">
        <v>1088</v>
      </c>
      <c r="CM124" s="52"/>
      <c r="CN124" s="52"/>
      <c r="CO124" s="52"/>
      <c r="CP124" s="52"/>
      <c r="CQ124" s="52"/>
      <c r="CR124" s="52"/>
      <c r="CS124" s="55">
        <v>2</v>
      </c>
      <c r="CT124" s="52"/>
      <c r="CU124" s="52"/>
      <c r="CV124" s="52"/>
      <c r="CW124" s="52"/>
      <c r="CX124" s="52"/>
      <c r="CY124" s="52"/>
      <c r="CZ124" s="55" t="s">
        <v>1089</v>
      </c>
      <c r="DA124" s="52"/>
      <c r="DB124" s="52"/>
      <c r="DC124" s="52"/>
      <c r="DD124" s="52"/>
      <c r="DE124" s="52"/>
      <c r="DF124" s="52"/>
      <c r="DG124" s="55" t="s">
        <v>1090</v>
      </c>
      <c r="DH124" s="52" t="s">
        <v>1090</v>
      </c>
      <c r="DI124" s="52" t="s">
        <v>1090</v>
      </c>
      <c r="DJ124" s="52"/>
      <c r="DK124" s="52"/>
      <c r="DL124" s="52"/>
      <c r="DM124" s="52"/>
      <c r="DN124" s="57">
        <v>8</v>
      </c>
      <c r="DO124" s="6"/>
      <c r="DP124" s="55">
        <v>117.9</v>
      </c>
      <c r="DQ124" s="52">
        <v>121.2</v>
      </c>
      <c r="DR124" s="52">
        <v>104.1</v>
      </c>
      <c r="DS124" s="52"/>
      <c r="DT124" s="52"/>
      <c r="DU124" s="52"/>
      <c r="DV124" s="52"/>
      <c r="DW124" s="55">
        <v>0.4</v>
      </c>
      <c r="DX124" s="52">
        <v>0.4</v>
      </c>
      <c r="DY124" s="52">
        <v>0.4</v>
      </c>
      <c r="DZ124" s="52"/>
      <c r="EA124" s="52"/>
      <c r="EB124" s="52"/>
      <c r="EC124" s="52"/>
      <c r="ED124" s="78">
        <f t="shared" ref="ED124:EF124" si="404">DP124/DW124</f>
        <v>294.75</v>
      </c>
      <c r="EE124" s="79">
        <f t="shared" si="404"/>
        <v>303</v>
      </c>
      <c r="EF124" s="79">
        <f t="shared" si="404"/>
        <v>260.24999999999994</v>
      </c>
      <c r="EG124" s="79"/>
      <c r="EH124" s="79"/>
      <c r="EI124" s="79"/>
      <c r="EJ124" s="79"/>
      <c r="EK124" s="55">
        <v>1</v>
      </c>
      <c r="EL124" s="52">
        <v>1</v>
      </c>
      <c r="EM124" s="52">
        <v>1</v>
      </c>
      <c r="EN124" s="52"/>
      <c r="EO124" s="52"/>
      <c r="EP124" s="52"/>
      <c r="EQ124" s="52"/>
      <c r="ER124" s="55">
        <v>200</v>
      </c>
      <c r="ES124" s="52">
        <v>269</v>
      </c>
      <c r="ET124" s="52">
        <v>364</v>
      </c>
      <c r="EU124" s="52"/>
      <c r="EV124" s="52"/>
      <c r="EW124" s="52"/>
      <c r="EX124" s="52"/>
      <c r="EY124" s="55">
        <v>5.7</v>
      </c>
      <c r="EZ124" s="52">
        <v>5.3</v>
      </c>
      <c r="FA124" s="52">
        <v>5.7</v>
      </c>
      <c r="FB124" s="52"/>
      <c r="FC124" s="52"/>
      <c r="FD124" s="52"/>
      <c r="FE124" s="52"/>
      <c r="FF124" s="55">
        <v>4</v>
      </c>
      <c r="FG124" s="52">
        <v>8</v>
      </c>
      <c r="FH124" s="52">
        <v>8</v>
      </c>
      <c r="FI124" s="52"/>
      <c r="FJ124" s="52"/>
      <c r="FK124" s="52"/>
      <c r="FL124" s="52"/>
      <c r="FM124" s="55">
        <v>106</v>
      </c>
      <c r="FN124" s="52">
        <v>86</v>
      </c>
      <c r="FO124" s="52">
        <v>93</v>
      </c>
      <c r="FP124" s="52"/>
      <c r="FQ124" s="52"/>
      <c r="FR124" s="52"/>
      <c r="FS124" s="52"/>
      <c r="FT124" s="55" t="s">
        <v>311</v>
      </c>
      <c r="FU124" s="52">
        <v>0</v>
      </c>
      <c r="FV124" s="52">
        <v>0</v>
      </c>
      <c r="FW124" s="52"/>
      <c r="FX124" s="52"/>
      <c r="FY124" s="52"/>
      <c r="FZ124" s="52"/>
      <c r="GA124" s="55">
        <v>48</v>
      </c>
      <c r="GB124" s="52">
        <v>48</v>
      </c>
      <c r="GC124" s="52">
        <v>45</v>
      </c>
      <c r="GD124" s="52"/>
      <c r="GE124" s="52"/>
      <c r="GF124" s="52"/>
      <c r="GG124" s="52"/>
      <c r="GH124" s="55">
        <v>1490</v>
      </c>
      <c r="GI124" s="52">
        <v>1410</v>
      </c>
      <c r="GJ124" s="52">
        <v>550</v>
      </c>
      <c r="GK124" s="52"/>
      <c r="GL124" s="52"/>
      <c r="GM124" s="52"/>
      <c r="GN124" s="52"/>
      <c r="GO124" s="6"/>
      <c r="GP124" s="55">
        <v>15</v>
      </c>
      <c r="GQ124" s="52">
        <v>80</v>
      </c>
      <c r="GR124" s="55">
        <v>10</v>
      </c>
      <c r="GS124" s="52">
        <v>45</v>
      </c>
      <c r="GT124" s="55">
        <v>11</v>
      </c>
      <c r="GU124" s="52">
        <v>45</v>
      </c>
      <c r="GV124" s="55"/>
      <c r="GW124" s="52"/>
      <c r="GX124" s="55"/>
      <c r="GY124" s="52"/>
      <c r="GZ124" s="55"/>
      <c r="HA124" s="52"/>
      <c r="HB124" s="55"/>
      <c r="HC124" s="52"/>
      <c r="HD124" s="6"/>
      <c r="HE124" s="52">
        <v>65</v>
      </c>
      <c r="HF124" s="52">
        <v>132</v>
      </c>
      <c r="HG124" s="52">
        <v>163</v>
      </c>
      <c r="HH124" s="52">
        <v>37</v>
      </c>
      <c r="HI124" s="52">
        <v>2</v>
      </c>
      <c r="HJ124" s="52">
        <v>117.9</v>
      </c>
      <c r="HK124" s="52">
        <v>0.4</v>
      </c>
      <c r="HL124" s="52">
        <v>10</v>
      </c>
      <c r="HM124" s="52">
        <v>29.8</v>
      </c>
      <c r="HN124" s="52">
        <v>12.93</v>
      </c>
      <c r="HO124" s="52">
        <v>3.38</v>
      </c>
      <c r="HP124" s="52">
        <v>133</v>
      </c>
      <c r="HQ124" s="52">
        <v>17.8</v>
      </c>
      <c r="HR124" s="52">
        <v>21.2</v>
      </c>
      <c r="HS124" s="52">
        <v>11</v>
      </c>
      <c r="HT124" s="6"/>
      <c r="HU124" s="99">
        <f t="shared" si="10"/>
        <v>5</v>
      </c>
    </row>
    <row r="125" spans="1:249" ht="15.75" customHeight="1" x14ac:dyDescent="0.3">
      <c r="A125" s="3">
        <v>110</v>
      </c>
      <c r="B125" s="21" t="s">
        <v>635</v>
      </c>
      <c r="C125" s="21">
        <v>2</v>
      </c>
      <c r="D125" s="22">
        <v>41332</v>
      </c>
      <c r="E125" s="22">
        <v>41332</v>
      </c>
      <c r="F125" s="21">
        <f t="shared" si="371"/>
        <v>0</v>
      </c>
      <c r="G125" s="21"/>
      <c r="H125" s="21"/>
      <c r="I125" s="23">
        <v>14618</v>
      </c>
      <c r="J125" s="21">
        <v>74</v>
      </c>
      <c r="K125" s="21">
        <v>165</v>
      </c>
      <c r="L125" s="21">
        <v>80</v>
      </c>
      <c r="M125" s="21" t="s">
        <v>1091</v>
      </c>
      <c r="N125" s="21">
        <v>60</v>
      </c>
      <c r="O125" s="21">
        <v>68</v>
      </c>
      <c r="P125" s="21">
        <v>41</v>
      </c>
      <c r="Q125" s="21" t="s">
        <v>695</v>
      </c>
      <c r="R125" s="21">
        <v>1</v>
      </c>
      <c r="S125" s="21">
        <v>50</v>
      </c>
      <c r="T125" s="21" t="s">
        <v>272</v>
      </c>
      <c r="U125" s="21">
        <v>1</v>
      </c>
      <c r="V125" s="21">
        <v>28</v>
      </c>
      <c r="W125" s="21">
        <v>3</v>
      </c>
      <c r="X125" s="21">
        <v>0</v>
      </c>
      <c r="Y125" s="6"/>
      <c r="Z125" s="24" t="s">
        <v>884</v>
      </c>
      <c r="AA125" s="21" t="s">
        <v>1092</v>
      </c>
      <c r="AB125" s="25">
        <v>1</v>
      </c>
      <c r="AC125" s="25"/>
      <c r="AD125" s="21" t="s">
        <v>249</v>
      </c>
      <c r="AE125" s="21"/>
      <c r="AF125" s="21" t="s">
        <v>246</v>
      </c>
      <c r="AG125" s="21" t="s">
        <v>248</v>
      </c>
      <c r="AH125" s="21" t="s">
        <v>246</v>
      </c>
      <c r="AI125" s="21" t="s">
        <v>249</v>
      </c>
      <c r="AJ125" s="21" t="s">
        <v>246</v>
      </c>
      <c r="AK125" s="21" t="s">
        <v>246</v>
      </c>
      <c r="AL125" s="21">
        <v>2.06</v>
      </c>
      <c r="AM125" s="6"/>
      <c r="AN125" s="26" t="s">
        <v>250</v>
      </c>
      <c r="AO125" s="26" t="s">
        <v>274</v>
      </c>
      <c r="AP125" s="26"/>
      <c r="AQ125" s="26" t="s">
        <v>1906</v>
      </c>
      <c r="AR125" s="26" t="s">
        <v>1912</v>
      </c>
      <c r="AS125" s="27">
        <v>2.06</v>
      </c>
      <c r="AT125" s="21">
        <v>2.41</v>
      </c>
      <c r="AU125" s="21">
        <v>6.9</v>
      </c>
      <c r="AV125" s="21">
        <v>3.85</v>
      </c>
      <c r="AW125" s="21">
        <v>2.87</v>
      </c>
      <c r="AX125" s="21">
        <v>1</v>
      </c>
      <c r="AY125" s="21">
        <v>1.99</v>
      </c>
      <c r="AZ125" s="21">
        <v>1.38</v>
      </c>
      <c r="BA125" s="21">
        <v>0.85</v>
      </c>
      <c r="BB125" s="28">
        <f t="shared" ref="BB125:BD125" si="405">((AT125/AS125)*100)-100</f>
        <v>16.990291262135941</v>
      </c>
      <c r="BC125" s="28">
        <f t="shared" si="405"/>
        <v>186.30705394190869</v>
      </c>
      <c r="BD125" s="28">
        <f t="shared" si="405"/>
        <v>-44.202898550724633</v>
      </c>
      <c r="BE125" s="28">
        <f t="shared" si="373"/>
        <v>234.95145631067965</v>
      </c>
      <c r="BF125" s="28">
        <f t="shared" si="374"/>
        <v>86.893203883495147</v>
      </c>
      <c r="BG125" s="28">
        <f t="shared" si="375"/>
        <v>59.751037344398327</v>
      </c>
      <c r="BH125" s="3">
        <f t="shared" ref="BH125:BJ125" si="406">AT125-AS125</f>
        <v>0.35000000000000009</v>
      </c>
      <c r="BI125" s="3">
        <f t="shared" si="406"/>
        <v>4.49</v>
      </c>
      <c r="BJ125" s="3">
        <f t="shared" si="406"/>
        <v>-3.0500000000000003</v>
      </c>
      <c r="BK125" s="3">
        <f t="shared" si="377"/>
        <v>4.84</v>
      </c>
      <c r="BL125" s="3">
        <f t="shared" si="378"/>
        <v>1.79</v>
      </c>
      <c r="BM125" s="3">
        <f t="shared" si="379"/>
        <v>1.44</v>
      </c>
      <c r="BN125" s="24">
        <v>335.8</v>
      </c>
      <c r="BO125" s="21">
        <v>325.14</v>
      </c>
      <c r="BP125" s="21"/>
      <c r="BQ125" s="21">
        <v>277</v>
      </c>
      <c r="BR125" s="21">
        <v>254.3</v>
      </c>
      <c r="BS125" s="21">
        <v>172</v>
      </c>
      <c r="BT125" s="21">
        <v>138</v>
      </c>
      <c r="BU125" s="24">
        <v>36.5</v>
      </c>
      <c r="BV125" s="21">
        <v>36.4</v>
      </c>
      <c r="BW125" s="21">
        <v>36</v>
      </c>
      <c r="BX125" s="21">
        <v>36.9</v>
      </c>
      <c r="BY125" s="21">
        <v>36.9</v>
      </c>
      <c r="BZ125" s="21">
        <v>36.5</v>
      </c>
      <c r="CA125" s="21">
        <v>36.4</v>
      </c>
      <c r="CB125" s="21">
        <v>36</v>
      </c>
      <c r="CC125" s="21">
        <v>36.4</v>
      </c>
      <c r="CD125" s="6"/>
      <c r="CE125" s="24" t="s">
        <v>1093</v>
      </c>
      <c r="CF125" s="21"/>
      <c r="CG125" s="21" t="s">
        <v>1094</v>
      </c>
      <c r="CH125" s="21" t="s">
        <v>1095</v>
      </c>
      <c r="CI125" s="21" t="s">
        <v>1095</v>
      </c>
      <c r="CJ125" s="21"/>
      <c r="CK125" s="21"/>
      <c r="CL125" s="24" t="s">
        <v>1096</v>
      </c>
      <c r="CM125" s="21"/>
      <c r="CN125" s="21" t="s">
        <v>1097</v>
      </c>
      <c r="CO125" s="21" t="s">
        <v>1098</v>
      </c>
      <c r="CP125" s="21" t="s">
        <v>1098</v>
      </c>
      <c r="CQ125" s="21"/>
      <c r="CR125" s="21"/>
      <c r="CS125" s="24">
        <v>2</v>
      </c>
      <c r="CT125" s="21"/>
      <c r="CU125" s="21">
        <v>2</v>
      </c>
      <c r="CV125" s="21">
        <v>1</v>
      </c>
      <c r="CW125" s="21">
        <v>1</v>
      </c>
      <c r="CX125" s="21"/>
      <c r="CY125" s="21"/>
      <c r="CZ125" s="24" t="s">
        <v>1099</v>
      </c>
      <c r="DA125" s="21"/>
      <c r="DB125" s="21" t="s">
        <v>1100</v>
      </c>
      <c r="DC125" s="21"/>
      <c r="DD125" s="21"/>
      <c r="DE125" s="21"/>
      <c r="DF125" s="21"/>
      <c r="DG125" s="24" t="s">
        <v>606</v>
      </c>
      <c r="DH125" s="21" t="s">
        <v>606</v>
      </c>
      <c r="DI125" s="21" t="s">
        <v>606</v>
      </c>
      <c r="DJ125" s="21" t="s">
        <v>606</v>
      </c>
      <c r="DK125" s="21" t="s">
        <v>606</v>
      </c>
      <c r="DL125" s="21" t="s">
        <v>888</v>
      </c>
      <c r="DM125" s="21" t="s">
        <v>1101</v>
      </c>
      <c r="DN125" s="26">
        <v>8</v>
      </c>
      <c r="DO125" s="6"/>
      <c r="DP125" s="24">
        <v>79.2</v>
      </c>
      <c r="DQ125" s="21">
        <v>95.4</v>
      </c>
      <c r="DR125" s="21">
        <v>103.9</v>
      </c>
      <c r="DS125" s="21">
        <v>66.5</v>
      </c>
      <c r="DT125" s="21">
        <v>87.2</v>
      </c>
      <c r="DU125" s="21">
        <v>71</v>
      </c>
      <c r="DV125" s="21">
        <v>73</v>
      </c>
      <c r="DW125" s="24">
        <v>0.4</v>
      </c>
      <c r="DX125" s="21">
        <v>0.4</v>
      </c>
      <c r="DY125" s="21">
        <v>0.5</v>
      </c>
      <c r="DZ125" s="21">
        <v>0.4</v>
      </c>
      <c r="EA125" s="21">
        <v>0.4</v>
      </c>
      <c r="EB125" s="21">
        <v>0.4</v>
      </c>
      <c r="EC125" s="21">
        <v>0.4</v>
      </c>
      <c r="ED125" s="78">
        <f t="shared" ref="ED125:EJ125" si="407">DP125/DW125</f>
        <v>198</v>
      </c>
      <c r="EE125" s="79">
        <f t="shared" si="407"/>
        <v>238.5</v>
      </c>
      <c r="EF125" s="79">
        <f t="shared" si="407"/>
        <v>207.8</v>
      </c>
      <c r="EG125" s="79">
        <f t="shared" si="407"/>
        <v>166.25</v>
      </c>
      <c r="EH125" s="79">
        <f t="shared" si="407"/>
        <v>218</v>
      </c>
      <c r="EI125" s="79">
        <f t="shared" si="407"/>
        <v>177.5</v>
      </c>
      <c r="EJ125" s="79">
        <f t="shared" si="407"/>
        <v>182.5</v>
      </c>
      <c r="EK125" s="24">
        <v>0</v>
      </c>
      <c r="EL125" s="21">
        <v>0</v>
      </c>
      <c r="EM125" s="21">
        <v>1</v>
      </c>
      <c r="EN125" s="21">
        <v>0</v>
      </c>
      <c r="EO125" s="21">
        <v>0</v>
      </c>
      <c r="EP125" s="21">
        <v>0</v>
      </c>
      <c r="EQ125" s="21">
        <v>0</v>
      </c>
      <c r="ER125" s="24">
        <v>269</v>
      </c>
      <c r="ES125" s="21">
        <v>265</v>
      </c>
      <c r="ET125" s="21">
        <v>258</v>
      </c>
      <c r="EU125" s="21">
        <v>224</v>
      </c>
      <c r="EV125" s="21">
        <v>243</v>
      </c>
      <c r="EW125" s="21">
        <v>309</v>
      </c>
      <c r="EX125" s="21">
        <v>311</v>
      </c>
      <c r="EY125" s="24">
        <v>12.1</v>
      </c>
      <c r="EZ125" s="21">
        <v>10.7</v>
      </c>
      <c r="FA125" s="21">
        <v>10.7</v>
      </c>
      <c r="FB125" s="21">
        <v>7.7</v>
      </c>
      <c r="FC125" s="21">
        <v>6.7</v>
      </c>
      <c r="FD125" s="21">
        <v>6.2</v>
      </c>
      <c r="FE125" s="21">
        <v>4</v>
      </c>
      <c r="FF125" s="24">
        <v>15</v>
      </c>
      <c r="FG125" s="21">
        <v>15</v>
      </c>
      <c r="FH125" s="21">
        <v>15</v>
      </c>
      <c r="FI125" s="21">
        <v>15</v>
      </c>
      <c r="FJ125" s="21">
        <v>15</v>
      </c>
      <c r="FK125" s="21">
        <v>15</v>
      </c>
      <c r="FL125" s="21">
        <v>15</v>
      </c>
      <c r="FM125" s="24">
        <v>77</v>
      </c>
      <c r="FN125" s="21">
        <v>71</v>
      </c>
      <c r="FO125" s="21">
        <v>79</v>
      </c>
      <c r="FP125" s="21">
        <v>86</v>
      </c>
      <c r="FQ125" s="21">
        <v>76</v>
      </c>
      <c r="FR125" s="21">
        <v>94</v>
      </c>
      <c r="FS125" s="21">
        <v>90</v>
      </c>
      <c r="FT125" s="24" t="s">
        <v>803</v>
      </c>
      <c r="FU125" s="21" t="s">
        <v>378</v>
      </c>
      <c r="FV125" s="21" t="s">
        <v>334</v>
      </c>
      <c r="FW125" s="21">
        <v>0</v>
      </c>
      <c r="FX125" s="21">
        <v>0</v>
      </c>
      <c r="FY125" s="21">
        <v>0</v>
      </c>
      <c r="FZ125" s="21">
        <v>0</v>
      </c>
      <c r="GA125" s="24">
        <v>116</v>
      </c>
      <c r="GB125" s="21">
        <v>162</v>
      </c>
      <c r="GC125" s="21">
        <v>176</v>
      </c>
      <c r="GD125" s="21">
        <v>104</v>
      </c>
      <c r="GE125" s="21">
        <v>63</v>
      </c>
      <c r="GF125" s="21">
        <v>52</v>
      </c>
      <c r="GG125" s="21">
        <v>31</v>
      </c>
      <c r="GH125" s="24">
        <v>740</v>
      </c>
      <c r="GI125" s="21">
        <v>610</v>
      </c>
      <c r="GJ125" s="21">
        <v>1275</v>
      </c>
      <c r="GK125" s="21">
        <v>1500</v>
      </c>
      <c r="GL125" s="21">
        <v>1990</v>
      </c>
      <c r="GM125" s="21">
        <v>1600</v>
      </c>
      <c r="GN125" s="21">
        <v>2020</v>
      </c>
      <c r="GO125" s="6"/>
      <c r="GP125" s="24">
        <v>13</v>
      </c>
      <c r="GQ125" s="21">
        <v>55</v>
      </c>
      <c r="GR125" s="24">
        <v>12</v>
      </c>
      <c r="GS125" s="21">
        <v>45</v>
      </c>
      <c r="GT125" s="24">
        <v>12</v>
      </c>
      <c r="GU125" s="21">
        <v>45</v>
      </c>
      <c r="GV125" s="24">
        <v>9</v>
      </c>
      <c r="GW125" s="21">
        <v>18</v>
      </c>
      <c r="GX125" s="24">
        <v>9</v>
      </c>
      <c r="GY125" s="21">
        <v>18</v>
      </c>
      <c r="GZ125" s="24">
        <v>9</v>
      </c>
      <c r="HA125" s="21">
        <v>18</v>
      </c>
      <c r="HB125" s="24">
        <v>8</v>
      </c>
      <c r="HC125" s="21">
        <v>18</v>
      </c>
      <c r="HD125" s="9"/>
      <c r="HE125" s="21">
        <v>74</v>
      </c>
      <c r="HF125" s="21">
        <v>132</v>
      </c>
      <c r="HG125" s="21">
        <v>167</v>
      </c>
      <c r="HH125" s="21">
        <v>36.5</v>
      </c>
      <c r="HI125" s="21">
        <v>2</v>
      </c>
      <c r="HJ125" s="21">
        <v>79.2</v>
      </c>
      <c r="HK125" s="21">
        <v>0.4</v>
      </c>
      <c r="HL125" s="21">
        <v>5</v>
      </c>
      <c r="HM125" s="21">
        <v>33</v>
      </c>
      <c r="HN125" s="21">
        <v>20.48</v>
      </c>
      <c r="HO125" s="21">
        <v>5.68</v>
      </c>
      <c r="HP125" s="21">
        <v>132</v>
      </c>
      <c r="HQ125" s="21">
        <v>18</v>
      </c>
      <c r="HR125" s="21">
        <v>12.1</v>
      </c>
      <c r="HS125" s="21">
        <v>15</v>
      </c>
      <c r="HT125" s="6"/>
      <c r="HU125" s="99">
        <f t="shared" si="10"/>
        <v>1</v>
      </c>
    </row>
    <row r="126" spans="1:249" ht="15.75" customHeight="1" x14ac:dyDescent="0.3">
      <c r="A126" s="14"/>
      <c r="B126" s="14"/>
      <c r="C126" s="14"/>
      <c r="D126" s="82"/>
      <c r="E126" s="82"/>
      <c r="F126" s="14"/>
      <c r="G126" s="14"/>
      <c r="H126" s="14"/>
      <c r="I126" s="83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6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4"/>
      <c r="AM126" s="6"/>
      <c r="AN126" s="14"/>
      <c r="AO126" s="14"/>
      <c r="AP126" s="14"/>
      <c r="AQ126" s="15"/>
      <c r="AR126" s="15"/>
      <c r="BB126" s="36"/>
      <c r="BC126" s="36"/>
      <c r="BD126" s="36"/>
      <c r="BE126" s="36"/>
      <c r="BF126" s="36"/>
      <c r="BG126" s="36"/>
      <c r="BH126" s="14"/>
      <c r="BI126" s="14"/>
      <c r="BJ126" s="14"/>
      <c r="BK126" s="14"/>
      <c r="BL126" s="14"/>
      <c r="BM126" s="14"/>
      <c r="BN126" s="14"/>
      <c r="BO126" s="14"/>
      <c r="BP126" s="14"/>
      <c r="BQ126" s="14"/>
      <c r="BR126" s="14"/>
      <c r="BS126" s="14"/>
      <c r="BT126" s="14"/>
      <c r="BU126" s="14"/>
      <c r="BV126" s="14"/>
      <c r="BW126" s="14"/>
      <c r="BX126" s="14"/>
      <c r="BY126" s="14"/>
      <c r="BZ126" s="14"/>
      <c r="CA126" s="14"/>
      <c r="CB126" s="14"/>
      <c r="CC126" s="14"/>
      <c r="CD126" s="6"/>
      <c r="CE126" s="14"/>
      <c r="CF126" s="14"/>
      <c r="CG126" s="14"/>
      <c r="CH126" s="14"/>
      <c r="CI126" s="14"/>
      <c r="CJ126" s="14"/>
      <c r="CK126" s="14"/>
      <c r="CL126" s="14"/>
      <c r="CM126" s="14"/>
      <c r="CN126" s="14"/>
      <c r="CO126" s="14"/>
      <c r="CP126" s="14"/>
      <c r="CQ126" s="14"/>
      <c r="CR126" s="14"/>
      <c r="CS126" s="14"/>
      <c r="CT126" s="14"/>
      <c r="CU126" s="14"/>
      <c r="CV126" s="14"/>
      <c r="CW126" s="14"/>
      <c r="CX126" s="14"/>
      <c r="CY126" s="14"/>
      <c r="CZ126" s="14"/>
      <c r="DA126" s="14"/>
      <c r="DB126" s="14"/>
      <c r="DC126" s="14"/>
      <c r="DD126" s="14"/>
      <c r="DE126" s="14"/>
      <c r="DF126" s="14"/>
      <c r="DG126" s="14"/>
      <c r="DH126" s="14"/>
      <c r="DI126" s="14"/>
      <c r="DJ126" s="14"/>
      <c r="DK126" s="14"/>
      <c r="DL126" s="14"/>
      <c r="DM126" s="14"/>
      <c r="DN126" s="14"/>
      <c r="DO126" s="6"/>
      <c r="DP126" s="14"/>
      <c r="DQ126" s="14"/>
      <c r="DR126" s="14"/>
      <c r="DS126" s="14"/>
      <c r="DT126" s="14"/>
      <c r="DU126" s="14"/>
      <c r="DV126" s="14"/>
      <c r="DW126" s="14"/>
      <c r="DX126" s="14"/>
      <c r="DY126" s="14"/>
      <c r="DZ126" s="14"/>
      <c r="EA126" s="14"/>
      <c r="EB126" s="14"/>
      <c r="EC126" s="14"/>
      <c r="ED126" s="91"/>
      <c r="EE126" s="91"/>
      <c r="EF126" s="91"/>
      <c r="EG126" s="91"/>
      <c r="EH126" s="91"/>
      <c r="EI126" s="91"/>
      <c r="EJ126" s="91"/>
      <c r="EK126" s="14"/>
      <c r="EL126" s="14"/>
      <c r="EM126" s="14"/>
      <c r="EN126" s="14"/>
      <c r="EO126" s="14"/>
      <c r="EP126" s="14"/>
      <c r="EQ126" s="14"/>
      <c r="ER126" s="14"/>
      <c r="ES126" s="14"/>
      <c r="ET126" s="14"/>
      <c r="EU126" s="14"/>
      <c r="EV126" s="14"/>
      <c r="EW126" s="14"/>
      <c r="EX126" s="14"/>
      <c r="EY126" s="14"/>
      <c r="EZ126" s="14"/>
      <c r="FA126" s="14"/>
      <c r="FB126" s="14"/>
      <c r="FC126" s="14"/>
      <c r="FD126" s="14"/>
      <c r="FE126" s="14"/>
      <c r="FF126" s="14"/>
      <c r="FG126" s="14"/>
      <c r="FH126" s="14"/>
      <c r="FI126" s="14"/>
      <c r="FJ126" s="14"/>
      <c r="FK126" s="14"/>
      <c r="FL126" s="14"/>
      <c r="FM126" s="14"/>
      <c r="FN126" s="14"/>
      <c r="FO126" s="14"/>
      <c r="FP126" s="14"/>
      <c r="FQ126" s="14"/>
      <c r="FR126" s="14"/>
      <c r="FS126" s="14"/>
      <c r="FT126" s="14"/>
      <c r="FU126" s="14"/>
      <c r="FV126" s="14"/>
      <c r="FW126" s="14"/>
      <c r="FX126" s="14"/>
      <c r="FY126" s="14"/>
      <c r="FZ126" s="14"/>
      <c r="GA126" s="14"/>
      <c r="GB126" s="14"/>
      <c r="GC126" s="14"/>
      <c r="GD126" s="14"/>
      <c r="GE126" s="14"/>
      <c r="GF126" s="14"/>
      <c r="GG126" s="14"/>
      <c r="GH126" s="14"/>
      <c r="GI126" s="14"/>
      <c r="GJ126" s="14"/>
      <c r="GK126" s="14"/>
      <c r="GL126" s="14"/>
      <c r="GM126" s="14"/>
      <c r="GN126" s="14"/>
      <c r="GO126" s="6"/>
      <c r="GP126" s="14"/>
      <c r="GQ126" s="14"/>
      <c r="GR126" s="14"/>
      <c r="GS126" s="14"/>
      <c r="GT126" s="14"/>
      <c r="GU126" s="14"/>
      <c r="GV126" s="14"/>
      <c r="GW126" s="14"/>
      <c r="GX126" s="14"/>
      <c r="GY126" s="14"/>
      <c r="GZ126" s="14"/>
      <c r="HA126" s="14"/>
      <c r="HB126" s="14"/>
      <c r="HC126" s="14"/>
      <c r="HD126" s="6"/>
      <c r="HE126" s="14"/>
      <c r="HF126" s="14"/>
      <c r="HG126" s="14"/>
      <c r="HH126" s="14"/>
      <c r="HI126" s="14"/>
      <c r="HJ126" s="14"/>
      <c r="HK126" s="14"/>
      <c r="HL126" s="14"/>
      <c r="HM126" s="14"/>
      <c r="HN126" s="14"/>
      <c r="HO126" s="14"/>
      <c r="HP126" s="14"/>
      <c r="HQ126" s="14"/>
      <c r="HR126" s="14"/>
      <c r="HS126" s="14"/>
      <c r="HT126" s="6"/>
      <c r="HU126" s="99">
        <f t="shared" si="10"/>
        <v>0</v>
      </c>
      <c r="HV126" s="15"/>
      <c r="HW126" s="15"/>
      <c r="HX126" s="15"/>
      <c r="HY126" s="15"/>
      <c r="HZ126" s="15"/>
      <c r="IA126" s="15"/>
      <c r="IB126" s="15"/>
      <c r="IC126" s="15"/>
      <c r="ID126" s="15"/>
      <c r="IE126" s="15"/>
      <c r="IF126" s="15"/>
      <c r="IG126" s="15"/>
      <c r="IH126" s="15"/>
      <c r="II126" s="15"/>
      <c r="IJ126" s="15"/>
      <c r="IK126" s="15"/>
      <c r="IL126" s="15"/>
      <c r="IM126" s="15"/>
      <c r="IN126" s="15"/>
      <c r="IO126" s="15"/>
    </row>
    <row r="127" spans="1:249" ht="15.75" customHeight="1" x14ac:dyDescent="0.3">
      <c r="A127" s="3">
        <v>111</v>
      </c>
      <c r="B127" s="21" t="s">
        <v>874</v>
      </c>
      <c r="C127" s="21">
        <v>1</v>
      </c>
      <c r="D127" s="22">
        <v>41355</v>
      </c>
      <c r="E127" s="22">
        <v>41355</v>
      </c>
      <c r="F127" s="21">
        <f t="shared" ref="F127:F136" si="408">E127-D127</f>
        <v>0</v>
      </c>
      <c r="G127" s="21"/>
      <c r="H127" s="21" t="s">
        <v>432</v>
      </c>
      <c r="I127" s="23">
        <v>22183</v>
      </c>
      <c r="J127" s="21">
        <v>53</v>
      </c>
      <c r="K127" s="21">
        <v>110</v>
      </c>
      <c r="L127" s="21">
        <v>176</v>
      </c>
      <c r="M127" s="21" t="s">
        <v>1102</v>
      </c>
      <c r="N127" s="21">
        <v>80</v>
      </c>
      <c r="O127" s="21">
        <v>92.5</v>
      </c>
      <c r="P127" s="21">
        <v>22</v>
      </c>
      <c r="Q127" s="21" t="s">
        <v>695</v>
      </c>
      <c r="R127" s="21">
        <v>1</v>
      </c>
      <c r="S127" s="21">
        <v>46</v>
      </c>
      <c r="T127" s="21" t="s">
        <v>272</v>
      </c>
      <c r="U127" s="21">
        <v>1</v>
      </c>
      <c r="V127" s="21">
        <v>16</v>
      </c>
      <c r="W127" s="21">
        <v>15</v>
      </c>
      <c r="X127" s="21">
        <v>5</v>
      </c>
      <c r="Y127" s="6"/>
      <c r="Z127" s="24" t="s">
        <v>513</v>
      </c>
      <c r="AA127" s="21" t="s">
        <v>497</v>
      </c>
      <c r="AB127" s="25">
        <v>1</v>
      </c>
      <c r="AC127" s="25"/>
      <c r="AD127" s="21" t="s">
        <v>249</v>
      </c>
      <c r="AE127" s="21"/>
      <c r="AF127" s="21" t="s">
        <v>249</v>
      </c>
      <c r="AG127" s="21"/>
      <c r="AH127" s="21" t="s">
        <v>246</v>
      </c>
      <c r="AI127" s="21" t="s">
        <v>246</v>
      </c>
      <c r="AJ127" s="21" t="s">
        <v>246</v>
      </c>
      <c r="AK127" s="21" t="s">
        <v>246</v>
      </c>
      <c r="AL127" s="21">
        <v>525</v>
      </c>
      <c r="AM127" s="6"/>
      <c r="AN127" s="26" t="s">
        <v>250</v>
      </c>
      <c r="AO127" s="26" t="s">
        <v>274</v>
      </c>
      <c r="AP127" s="26"/>
      <c r="AQ127" s="26" t="s">
        <v>1906</v>
      </c>
      <c r="AR127" s="26" t="s">
        <v>1905</v>
      </c>
      <c r="AS127" s="27">
        <v>26</v>
      </c>
      <c r="AT127" s="21">
        <v>39</v>
      </c>
      <c r="AU127" s="21">
        <v>85</v>
      </c>
      <c r="AV127" s="21">
        <v>70.2</v>
      </c>
      <c r="AW127" s="21">
        <v>64.760000000000005</v>
      </c>
      <c r="AX127" s="21">
        <v>56.33</v>
      </c>
      <c r="AY127" s="21">
        <v>35.4</v>
      </c>
      <c r="AZ127" s="21">
        <v>19.96</v>
      </c>
      <c r="BA127" s="21">
        <v>10.77</v>
      </c>
      <c r="BB127" s="28">
        <f t="shared" ref="BB127:BD127" si="409">((AT127/AS127)*100)-100</f>
        <v>50</v>
      </c>
      <c r="BC127" s="28">
        <f t="shared" si="409"/>
        <v>117.94871794871793</v>
      </c>
      <c r="BD127" s="28">
        <f t="shared" si="409"/>
        <v>-17.411764705882348</v>
      </c>
      <c r="BE127" s="28">
        <f t="shared" ref="BE127:BE136" si="410">((AU127/AS127)*100)-100</f>
        <v>226.92307692307691</v>
      </c>
      <c r="BF127" s="28">
        <f t="shared" ref="BF127:BF136" si="411">((AV127/AS127)*100)-100</f>
        <v>170</v>
      </c>
      <c r="BG127" s="28">
        <f t="shared" ref="BG127:BG136" si="412">((AV127/AT127)*100)-100</f>
        <v>80</v>
      </c>
      <c r="BH127" s="3">
        <f t="shared" ref="BH127:BJ127" si="413">AT127-AS127</f>
        <v>13</v>
      </c>
      <c r="BI127" s="3">
        <f t="shared" si="413"/>
        <v>46</v>
      </c>
      <c r="BJ127" s="3">
        <f t="shared" si="413"/>
        <v>-14.799999999999997</v>
      </c>
      <c r="BK127" s="3">
        <f t="shared" ref="BK127:BK136" si="414">AU127-AS127</f>
        <v>59</v>
      </c>
      <c r="BL127" s="3">
        <f t="shared" ref="BL127:BL136" si="415">AV127-AS127</f>
        <v>44.2</v>
      </c>
      <c r="BM127" s="3">
        <f t="shared" ref="BM127:BM136" si="416">AV127-AT127</f>
        <v>31.200000000000003</v>
      </c>
      <c r="BN127" s="24">
        <v>309</v>
      </c>
      <c r="BO127" s="21">
        <v>131</v>
      </c>
      <c r="BP127" s="21">
        <v>339</v>
      </c>
      <c r="BQ127" s="21">
        <v>207.9</v>
      </c>
      <c r="BR127" s="21">
        <v>128</v>
      </c>
      <c r="BS127" s="21">
        <v>101.8</v>
      </c>
      <c r="BT127" s="21">
        <v>95.3</v>
      </c>
      <c r="BU127" s="24">
        <v>36</v>
      </c>
      <c r="BV127" s="21">
        <v>36</v>
      </c>
      <c r="BW127" s="21">
        <v>39.6</v>
      </c>
      <c r="BX127" s="21">
        <v>39.4</v>
      </c>
      <c r="BY127" s="21">
        <v>38.5</v>
      </c>
      <c r="BZ127" s="21">
        <v>38</v>
      </c>
      <c r="CA127" s="21">
        <v>38</v>
      </c>
      <c r="CB127" s="21">
        <v>38</v>
      </c>
      <c r="CC127" s="21">
        <v>36</v>
      </c>
      <c r="CD127" s="6"/>
      <c r="CE127" s="24" t="s">
        <v>1103</v>
      </c>
      <c r="CF127" s="21" t="s">
        <v>263</v>
      </c>
      <c r="CG127" s="21" t="s">
        <v>1025</v>
      </c>
      <c r="CH127" s="21"/>
      <c r="CI127" s="21"/>
      <c r="CJ127" s="21"/>
      <c r="CK127" s="21"/>
      <c r="CL127" s="24" t="s">
        <v>1104</v>
      </c>
      <c r="CM127" s="21" t="s">
        <v>331</v>
      </c>
      <c r="CN127" s="21" t="s">
        <v>331</v>
      </c>
      <c r="CO127" s="21" t="s">
        <v>331</v>
      </c>
      <c r="CP127" s="21"/>
      <c r="CQ127" s="21"/>
      <c r="CR127" s="21"/>
      <c r="CS127" s="24">
        <v>2</v>
      </c>
      <c r="CT127" s="21">
        <v>1</v>
      </c>
      <c r="CU127" s="21">
        <v>1</v>
      </c>
      <c r="CV127" s="21">
        <v>4</v>
      </c>
      <c r="CW127" s="21"/>
      <c r="CX127" s="21"/>
      <c r="CY127" s="21"/>
      <c r="CZ127" s="60" t="s">
        <v>1105</v>
      </c>
      <c r="DA127" s="21"/>
      <c r="DB127" s="21"/>
      <c r="DC127" s="21"/>
      <c r="DD127" s="21"/>
      <c r="DE127" s="21"/>
      <c r="DF127" s="21"/>
      <c r="DG127" s="24" t="s">
        <v>1106</v>
      </c>
      <c r="DH127" s="21" t="s">
        <v>1107</v>
      </c>
      <c r="DI127" s="21" t="s">
        <v>1107</v>
      </c>
      <c r="DJ127" s="21" t="s">
        <v>1108</v>
      </c>
      <c r="DK127" s="21" t="s">
        <v>1108</v>
      </c>
      <c r="DL127" s="21" t="s">
        <v>1108</v>
      </c>
      <c r="DM127" s="21" t="s">
        <v>1108</v>
      </c>
      <c r="DN127" s="26">
        <v>8</v>
      </c>
      <c r="DO127" s="6"/>
      <c r="DP127" s="24">
        <v>60.1</v>
      </c>
      <c r="DQ127" s="21">
        <v>90</v>
      </c>
      <c r="DR127" s="21">
        <v>101</v>
      </c>
      <c r="DS127" s="21">
        <v>114.3</v>
      </c>
      <c r="DT127" s="21">
        <v>76.8</v>
      </c>
      <c r="DU127" s="21">
        <v>133</v>
      </c>
      <c r="DV127" s="21">
        <v>70</v>
      </c>
      <c r="DW127" s="24">
        <v>0.1</v>
      </c>
      <c r="DX127" s="21">
        <v>0.7</v>
      </c>
      <c r="DY127" s="21">
        <v>0.7</v>
      </c>
      <c r="DZ127" s="21">
        <v>0.65</v>
      </c>
      <c r="EA127" s="21">
        <v>0.75</v>
      </c>
      <c r="EB127" s="21">
        <v>0.7</v>
      </c>
      <c r="EC127" s="21">
        <v>0.4</v>
      </c>
      <c r="ED127" s="78">
        <f t="shared" ref="ED127:EJ127" si="417">DP127/DW127</f>
        <v>601</v>
      </c>
      <c r="EE127" s="79">
        <f t="shared" si="417"/>
        <v>128.57142857142858</v>
      </c>
      <c r="EF127" s="79">
        <f t="shared" si="417"/>
        <v>144.28571428571431</v>
      </c>
      <c r="EG127" s="79">
        <f t="shared" si="417"/>
        <v>175.84615384615384</v>
      </c>
      <c r="EH127" s="79">
        <f t="shared" si="417"/>
        <v>102.39999999999999</v>
      </c>
      <c r="EI127" s="79">
        <f t="shared" si="417"/>
        <v>190</v>
      </c>
      <c r="EJ127" s="79">
        <f t="shared" si="417"/>
        <v>175</v>
      </c>
      <c r="EK127" s="24">
        <v>1</v>
      </c>
      <c r="EL127" s="21">
        <v>1</v>
      </c>
      <c r="EM127" s="21">
        <v>1</v>
      </c>
      <c r="EN127" s="21">
        <v>1</v>
      </c>
      <c r="EO127" s="21">
        <v>1</v>
      </c>
      <c r="EP127" s="21">
        <v>1</v>
      </c>
      <c r="EQ127" s="21">
        <v>1</v>
      </c>
      <c r="ER127" s="24">
        <v>205</v>
      </c>
      <c r="ES127" s="21">
        <v>162</v>
      </c>
      <c r="ET127" s="21">
        <v>155</v>
      </c>
      <c r="EU127" s="21">
        <v>146</v>
      </c>
      <c r="EV127" s="21">
        <v>152</v>
      </c>
      <c r="EW127" s="21">
        <v>192</v>
      </c>
      <c r="EX127" s="21">
        <v>271</v>
      </c>
      <c r="EY127" s="24">
        <v>14</v>
      </c>
      <c r="EZ127" s="21">
        <v>14.5</v>
      </c>
      <c r="FA127" s="21">
        <v>18.3</v>
      </c>
      <c r="FB127" s="21">
        <v>14.2</v>
      </c>
      <c r="FC127" s="21">
        <v>14.8</v>
      </c>
      <c r="FD127" s="21">
        <v>12.1</v>
      </c>
      <c r="FE127" s="21">
        <v>11.4</v>
      </c>
      <c r="FF127" s="24">
        <v>15</v>
      </c>
      <c r="FG127" s="21">
        <v>3</v>
      </c>
      <c r="FH127" s="21">
        <v>9</v>
      </c>
      <c r="FI127" s="21">
        <v>9</v>
      </c>
      <c r="FJ127" s="21">
        <v>3</v>
      </c>
      <c r="FK127" s="21">
        <v>3</v>
      </c>
      <c r="FL127" s="21">
        <v>3</v>
      </c>
      <c r="FM127" s="24">
        <v>56</v>
      </c>
      <c r="FN127" s="21">
        <v>72</v>
      </c>
      <c r="FO127" s="21">
        <v>84</v>
      </c>
      <c r="FP127" s="21">
        <v>82</v>
      </c>
      <c r="FQ127" s="21">
        <v>79</v>
      </c>
      <c r="FR127" s="21">
        <v>77</v>
      </c>
      <c r="FS127" s="21">
        <v>87</v>
      </c>
      <c r="FT127" s="24" t="s">
        <v>804</v>
      </c>
      <c r="FU127" s="21" t="s">
        <v>834</v>
      </c>
      <c r="FV127" s="21" t="s">
        <v>834</v>
      </c>
      <c r="FW127" s="21" t="s">
        <v>803</v>
      </c>
      <c r="FX127" s="21">
        <v>0</v>
      </c>
      <c r="FY127" s="21" t="s">
        <v>834</v>
      </c>
      <c r="FZ127" s="21" t="s">
        <v>834</v>
      </c>
      <c r="GA127" s="24">
        <v>510</v>
      </c>
      <c r="GB127" s="21">
        <v>582</v>
      </c>
      <c r="GC127" s="21">
        <v>638</v>
      </c>
      <c r="GD127" s="21">
        <v>498</v>
      </c>
      <c r="GE127" s="21">
        <v>400</v>
      </c>
      <c r="GF127" s="21">
        <v>329</v>
      </c>
      <c r="GG127" s="21">
        <v>330</v>
      </c>
      <c r="GH127" s="24">
        <v>500</v>
      </c>
      <c r="GI127" s="21">
        <v>1880</v>
      </c>
      <c r="GJ127" s="21">
        <v>1290</v>
      </c>
      <c r="GK127" s="21">
        <v>685</v>
      </c>
      <c r="GL127" s="21">
        <v>1070</v>
      </c>
      <c r="GM127" s="21">
        <v>880</v>
      </c>
      <c r="GN127" s="21">
        <v>900</v>
      </c>
      <c r="GO127" s="6"/>
      <c r="GP127" s="24">
        <v>15</v>
      </c>
      <c r="GQ127" s="21">
        <v>80</v>
      </c>
      <c r="GR127" s="24">
        <v>18</v>
      </c>
      <c r="GS127" s="21">
        <v>90</v>
      </c>
      <c r="GT127" s="24">
        <v>17</v>
      </c>
      <c r="GU127" s="21">
        <v>90</v>
      </c>
      <c r="GV127" s="24">
        <v>18</v>
      </c>
      <c r="GW127" s="21">
        <v>90</v>
      </c>
      <c r="GX127" s="24">
        <v>15</v>
      </c>
      <c r="GY127" s="21">
        <v>80</v>
      </c>
      <c r="GZ127" s="24">
        <v>18</v>
      </c>
      <c r="HA127" s="21">
        <v>90</v>
      </c>
      <c r="HB127" s="24">
        <v>17</v>
      </c>
      <c r="HC127" s="21">
        <v>90</v>
      </c>
      <c r="HD127" s="6"/>
      <c r="HE127" s="21">
        <v>53</v>
      </c>
      <c r="HF127" s="21">
        <v>107</v>
      </c>
      <c r="HG127" s="21">
        <v>98</v>
      </c>
      <c r="HH127" s="21">
        <v>39.6</v>
      </c>
      <c r="HI127" s="21">
        <v>1</v>
      </c>
      <c r="HJ127" s="21">
        <v>58.8</v>
      </c>
      <c r="HK127" s="21">
        <v>1</v>
      </c>
      <c r="HL127" s="21">
        <v>15</v>
      </c>
      <c r="HM127" s="21">
        <v>124.36</v>
      </c>
      <c r="HN127" s="21">
        <v>5</v>
      </c>
      <c r="HO127" s="21">
        <v>3.44</v>
      </c>
      <c r="HP127" s="21">
        <v>120.7</v>
      </c>
      <c r="HQ127" s="21">
        <v>24.1</v>
      </c>
      <c r="HR127" s="21">
        <v>14.5</v>
      </c>
      <c r="HS127" s="21">
        <v>8</v>
      </c>
      <c r="HT127" s="6"/>
      <c r="HU127" s="99">
        <f t="shared" si="10"/>
        <v>-3</v>
      </c>
    </row>
    <row r="128" spans="1:249" ht="15.75" customHeight="1" x14ac:dyDescent="0.3">
      <c r="A128" s="3">
        <v>112</v>
      </c>
      <c r="B128" s="21" t="s">
        <v>431</v>
      </c>
      <c r="C128" s="21">
        <v>1</v>
      </c>
      <c r="D128" s="22">
        <v>41358</v>
      </c>
      <c r="E128" s="22">
        <v>41361</v>
      </c>
      <c r="F128" s="21">
        <f t="shared" si="408"/>
        <v>3</v>
      </c>
      <c r="G128" s="21"/>
      <c r="H128" s="21" t="s">
        <v>432</v>
      </c>
      <c r="I128" s="23">
        <v>15960</v>
      </c>
      <c r="J128" s="21">
        <v>69</v>
      </c>
      <c r="K128" s="21">
        <v>176</v>
      </c>
      <c r="L128" s="21">
        <v>80</v>
      </c>
      <c r="M128" s="21" t="s">
        <v>1109</v>
      </c>
      <c r="N128" s="21">
        <v>102</v>
      </c>
      <c r="O128" s="21">
        <v>98.8</v>
      </c>
      <c r="P128" s="21">
        <v>17</v>
      </c>
      <c r="Q128" s="21" t="s">
        <v>548</v>
      </c>
      <c r="R128" s="21">
        <v>2</v>
      </c>
      <c r="S128" s="21">
        <v>17</v>
      </c>
      <c r="T128" s="21" t="s">
        <v>548</v>
      </c>
      <c r="U128" s="21">
        <v>2</v>
      </c>
      <c r="V128" s="21">
        <v>17</v>
      </c>
      <c r="W128" s="21">
        <v>17</v>
      </c>
      <c r="X128" s="21">
        <v>8</v>
      </c>
      <c r="Y128" s="6"/>
      <c r="Z128" s="24" t="s">
        <v>513</v>
      </c>
      <c r="AA128" s="21" t="s">
        <v>1110</v>
      </c>
      <c r="AB128" s="25">
        <v>1</v>
      </c>
      <c r="AC128" s="25"/>
      <c r="AD128" s="21" t="s">
        <v>246</v>
      </c>
      <c r="AE128" s="21" t="s">
        <v>247</v>
      </c>
      <c r="AF128" s="21" t="s">
        <v>246</v>
      </c>
      <c r="AG128" s="21" t="s">
        <v>248</v>
      </c>
      <c r="AH128" s="21" t="s">
        <v>246</v>
      </c>
      <c r="AI128" s="21" t="s">
        <v>246</v>
      </c>
      <c r="AJ128" s="21" t="s">
        <v>246</v>
      </c>
      <c r="AK128" s="21" t="s">
        <v>246</v>
      </c>
      <c r="AL128" s="21">
        <v>2</v>
      </c>
      <c r="AM128" s="6"/>
      <c r="AN128" s="26" t="s">
        <v>250</v>
      </c>
      <c r="AO128" s="26" t="s">
        <v>251</v>
      </c>
      <c r="AP128" s="26"/>
      <c r="AQ128" s="26" t="s">
        <v>1902</v>
      </c>
      <c r="AR128" s="26" t="s">
        <v>1905</v>
      </c>
      <c r="AS128" s="27">
        <v>12.6</v>
      </c>
      <c r="AT128" s="21">
        <v>29</v>
      </c>
      <c r="AU128" s="21">
        <v>76.95</v>
      </c>
      <c r="AV128" s="21">
        <v>70</v>
      </c>
      <c r="AW128" s="21">
        <v>94</v>
      </c>
      <c r="AX128" s="21">
        <v>55.59</v>
      </c>
      <c r="AY128" s="21">
        <v>40.68</v>
      </c>
      <c r="AZ128" s="21">
        <v>39</v>
      </c>
      <c r="BA128" s="21">
        <v>26.56</v>
      </c>
      <c r="BB128" s="28">
        <f t="shared" ref="BB128:BD128" si="418">((AT128/AS128)*100)-100</f>
        <v>130.15873015873018</v>
      </c>
      <c r="BC128" s="28">
        <f t="shared" si="418"/>
        <v>165.34482758620692</v>
      </c>
      <c r="BD128" s="28">
        <f t="shared" si="418"/>
        <v>-9.0318388564002703</v>
      </c>
      <c r="BE128" s="28">
        <f t="shared" si="410"/>
        <v>510.71428571428578</v>
      </c>
      <c r="BF128" s="28">
        <f t="shared" si="411"/>
        <v>455.55555555555554</v>
      </c>
      <c r="BG128" s="28">
        <f t="shared" si="412"/>
        <v>141.37931034482759</v>
      </c>
      <c r="BH128" s="3">
        <f t="shared" ref="BH128:BJ128" si="419">AT128-AS128</f>
        <v>16.399999999999999</v>
      </c>
      <c r="BI128" s="3">
        <f t="shared" si="419"/>
        <v>47.95</v>
      </c>
      <c r="BJ128" s="3">
        <f t="shared" si="419"/>
        <v>-6.9500000000000028</v>
      </c>
      <c r="BK128" s="3">
        <f t="shared" si="414"/>
        <v>64.350000000000009</v>
      </c>
      <c r="BL128" s="3">
        <f t="shared" si="415"/>
        <v>57.4</v>
      </c>
      <c r="BM128" s="3">
        <f t="shared" si="416"/>
        <v>41</v>
      </c>
      <c r="BN128" s="24"/>
      <c r="BO128" s="21"/>
      <c r="BP128" s="21">
        <v>462.6</v>
      </c>
      <c r="BQ128" s="21">
        <v>317</v>
      </c>
      <c r="BR128" s="21">
        <v>308.8</v>
      </c>
      <c r="BS128" s="21"/>
      <c r="BT128" s="21"/>
      <c r="BU128" s="24">
        <v>39.1</v>
      </c>
      <c r="BV128" s="21">
        <v>36</v>
      </c>
      <c r="BW128" s="21">
        <v>36</v>
      </c>
      <c r="BX128" s="21">
        <v>37</v>
      </c>
      <c r="BY128" s="21">
        <v>36</v>
      </c>
      <c r="BZ128" s="21">
        <v>38</v>
      </c>
      <c r="CA128" s="21">
        <v>38</v>
      </c>
      <c r="CB128" s="21">
        <v>37.5</v>
      </c>
      <c r="CC128" s="21">
        <v>38.5</v>
      </c>
      <c r="CD128" s="6"/>
      <c r="CE128" s="24" t="s">
        <v>1111</v>
      </c>
      <c r="CF128" s="21"/>
      <c r="CG128" s="21"/>
      <c r="CH128" s="21"/>
      <c r="CI128" s="21"/>
      <c r="CJ128" s="21" t="s">
        <v>914</v>
      </c>
      <c r="CK128" s="21"/>
      <c r="CL128" s="24" t="s">
        <v>1112</v>
      </c>
      <c r="CM128" s="21"/>
      <c r="CN128" s="21"/>
      <c r="CO128" s="21"/>
      <c r="CP128" s="21"/>
      <c r="CQ128" s="21" t="s">
        <v>331</v>
      </c>
      <c r="CR128" s="21"/>
      <c r="CS128" s="24">
        <v>2</v>
      </c>
      <c r="CT128" s="21"/>
      <c r="CU128" s="21"/>
      <c r="CV128" s="21"/>
      <c r="CW128" s="21"/>
      <c r="CX128" s="21">
        <v>2</v>
      </c>
      <c r="CY128" s="21"/>
      <c r="CZ128" s="24" t="s">
        <v>1113</v>
      </c>
      <c r="DA128" s="21"/>
      <c r="DB128" s="21"/>
      <c r="DC128" s="21"/>
      <c r="DD128" s="21"/>
      <c r="DE128" s="21"/>
      <c r="DF128" s="21"/>
      <c r="DG128" s="24" t="s">
        <v>787</v>
      </c>
      <c r="DH128" s="21" t="s">
        <v>1114</v>
      </c>
      <c r="DI128" s="21" t="s">
        <v>1115</v>
      </c>
      <c r="DJ128" s="21" t="s">
        <v>1116</v>
      </c>
      <c r="DK128" s="21" t="s">
        <v>1117</v>
      </c>
      <c r="DL128" s="21" t="s">
        <v>400</v>
      </c>
      <c r="DM128" s="21" t="s">
        <v>400</v>
      </c>
      <c r="DN128" s="26">
        <v>9</v>
      </c>
      <c r="DO128" s="6"/>
      <c r="DP128" s="24">
        <v>79.3</v>
      </c>
      <c r="DQ128" s="21">
        <v>62.3</v>
      </c>
      <c r="DR128" s="21">
        <v>144.5</v>
      </c>
      <c r="DS128" s="21">
        <v>92.3</v>
      </c>
      <c r="DT128" s="21">
        <v>84.3</v>
      </c>
      <c r="DU128" s="21">
        <v>80.7</v>
      </c>
      <c r="DV128" s="21">
        <v>92.8</v>
      </c>
      <c r="DW128" s="24">
        <v>0.9</v>
      </c>
      <c r="DX128" s="21">
        <v>0.5</v>
      </c>
      <c r="DY128" s="21">
        <v>0.4</v>
      </c>
      <c r="DZ128" s="21">
        <v>0.4</v>
      </c>
      <c r="EA128" s="21">
        <v>0.4</v>
      </c>
      <c r="EB128" s="21">
        <v>0.4</v>
      </c>
      <c r="EC128" s="21">
        <v>0.4</v>
      </c>
      <c r="ED128" s="78">
        <f t="shared" ref="ED128:EJ128" si="420">DP128/DW128</f>
        <v>88.1111111111111</v>
      </c>
      <c r="EE128" s="79">
        <f t="shared" si="420"/>
        <v>124.6</v>
      </c>
      <c r="EF128" s="79">
        <f t="shared" si="420"/>
        <v>361.25</v>
      </c>
      <c r="EG128" s="79">
        <f t="shared" si="420"/>
        <v>230.74999999999997</v>
      </c>
      <c r="EH128" s="79">
        <f t="shared" si="420"/>
        <v>210.74999999999997</v>
      </c>
      <c r="EI128" s="79">
        <f t="shared" si="420"/>
        <v>201.75</v>
      </c>
      <c r="EJ128" s="79">
        <f t="shared" si="420"/>
        <v>231.99999999999997</v>
      </c>
      <c r="EK128" s="24">
        <v>1</v>
      </c>
      <c r="EL128" s="21">
        <v>1</v>
      </c>
      <c r="EM128" s="21">
        <v>1</v>
      </c>
      <c r="EN128" s="21">
        <v>1</v>
      </c>
      <c r="EO128" s="21">
        <v>1</v>
      </c>
      <c r="EP128" s="21">
        <v>1</v>
      </c>
      <c r="EQ128" s="21">
        <v>1</v>
      </c>
      <c r="ER128" s="24">
        <v>113</v>
      </c>
      <c r="ES128" s="21">
        <v>128</v>
      </c>
      <c r="ET128" s="21">
        <v>114</v>
      </c>
      <c r="EU128" s="21">
        <v>72</v>
      </c>
      <c r="EV128" s="21">
        <v>23</v>
      </c>
      <c r="EW128" s="21">
        <v>4</v>
      </c>
      <c r="EX128" s="21">
        <v>173</v>
      </c>
      <c r="EY128" s="24">
        <v>25.6</v>
      </c>
      <c r="EZ128" s="21">
        <v>25.6</v>
      </c>
      <c r="FA128" s="21">
        <v>29.9</v>
      </c>
      <c r="FB128" s="21">
        <v>13.6</v>
      </c>
      <c r="FC128" s="21">
        <v>10.4</v>
      </c>
      <c r="FD128" s="21">
        <v>10.4</v>
      </c>
      <c r="FE128" s="21">
        <v>8</v>
      </c>
      <c r="FF128" s="24">
        <v>3</v>
      </c>
      <c r="FG128" s="21">
        <v>3</v>
      </c>
      <c r="FH128" s="21">
        <v>3</v>
      </c>
      <c r="FI128" s="21">
        <v>3</v>
      </c>
      <c r="FJ128" s="21">
        <v>3</v>
      </c>
      <c r="FK128" s="21">
        <v>3</v>
      </c>
      <c r="FL128" s="21">
        <v>3</v>
      </c>
      <c r="FM128" s="24">
        <v>69</v>
      </c>
      <c r="FN128" s="21">
        <v>70</v>
      </c>
      <c r="FO128" s="21">
        <v>73</v>
      </c>
      <c r="FP128" s="21">
        <v>73</v>
      </c>
      <c r="FQ128" s="21">
        <v>81</v>
      </c>
      <c r="FR128" s="21">
        <v>74</v>
      </c>
      <c r="FS128" s="21">
        <v>71</v>
      </c>
      <c r="FT128" s="24" t="s">
        <v>310</v>
      </c>
      <c r="FU128" s="21" t="s">
        <v>403</v>
      </c>
      <c r="FV128" s="21" t="s">
        <v>321</v>
      </c>
      <c r="FW128" s="21" t="s">
        <v>378</v>
      </c>
      <c r="FX128" s="21" t="s">
        <v>322</v>
      </c>
      <c r="FY128" s="21" t="s">
        <v>310</v>
      </c>
      <c r="FZ128" s="21" t="s">
        <v>321</v>
      </c>
      <c r="GA128" s="24">
        <v>140</v>
      </c>
      <c r="GB128" s="21">
        <v>253</v>
      </c>
      <c r="GC128" s="21">
        <v>325</v>
      </c>
      <c r="GD128" s="21">
        <v>280</v>
      </c>
      <c r="GE128" s="21">
        <v>290</v>
      </c>
      <c r="GF128" s="21">
        <v>362</v>
      </c>
      <c r="GG128" s="21">
        <v>338</v>
      </c>
      <c r="GH128" s="24">
        <v>619</v>
      </c>
      <c r="GI128" s="21">
        <v>470</v>
      </c>
      <c r="GJ128" s="21">
        <v>820</v>
      </c>
      <c r="GK128" s="21">
        <v>1035</v>
      </c>
      <c r="GL128" s="21">
        <v>690</v>
      </c>
      <c r="GM128" s="21">
        <v>930</v>
      </c>
      <c r="GN128" s="21">
        <v>1200</v>
      </c>
      <c r="GO128" s="6"/>
      <c r="GP128" s="24">
        <v>20</v>
      </c>
      <c r="GQ128" s="21">
        <v>90</v>
      </c>
      <c r="GR128" s="24">
        <v>19</v>
      </c>
      <c r="GS128" s="21">
        <v>90</v>
      </c>
      <c r="GT128" s="24">
        <v>17</v>
      </c>
      <c r="GU128" s="21">
        <v>90</v>
      </c>
      <c r="GV128" s="24">
        <v>19</v>
      </c>
      <c r="GW128" s="21">
        <v>90</v>
      </c>
      <c r="GX128" s="24">
        <v>19</v>
      </c>
      <c r="GY128" s="21">
        <v>90</v>
      </c>
      <c r="GZ128" s="24">
        <v>20</v>
      </c>
      <c r="HA128" s="21">
        <v>90</v>
      </c>
      <c r="HB128" s="24">
        <v>16</v>
      </c>
      <c r="HC128" s="21">
        <v>90</v>
      </c>
      <c r="HD128" s="9"/>
      <c r="HE128" s="21">
        <v>69</v>
      </c>
      <c r="HF128" s="21">
        <v>123</v>
      </c>
      <c r="HG128" s="21">
        <v>95</v>
      </c>
      <c r="HH128" s="21">
        <v>39.1</v>
      </c>
      <c r="HI128" s="21">
        <v>1</v>
      </c>
      <c r="HJ128" s="21">
        <v>42.9</v>
      </c>
      <c r="HK128" s="21">
        <v>0.7</v>
      </c>
      <c r="HL128" s="21">
        <v>20</v>
      </c>
      <c r="HM128" s="21">
        <v>33.33</v>
      </c>
      <c r="HN128" s="21">
        <v>22.3</v>
      </c>
      <c r="HO128" s="21">
        <v>5.75</v>
      </c>
      <c r="HP128" s="21">
        <v>138.9</v>
      </c>
      <c r="HQ128" s="21">
        <v>15.9</v>
      </c>
      <c r="HR128" s="21">
        <v>16</v>
      </c>
      <c r="HS128" s="21">
        <v>3</v>
      </c>
      <c r="HT128" s="6"/>
      <c r="HU128" s="99">
        <f t="shared" si="10"/>
        <v>1</v>
      </c>
    </row>
    <row r="129" spans="1:249" ht="15.75" customHeight="1" x14ac:dyDescent="0.3">
      <c r="A129" s="3">
        <v>113</v>
      </c>
      <c r="B129" s="21" t="s">
        <v>431</v>
      </c>
      <c r="C129" s="21">
        <v>2</v>
      </c>
      <c r="D129" s="22">
        <v>41367</v>
      </c>
      <c r="E129" s="22">
        <v>41368</v>
      </c>
      <c r="F129" s="21">
        <f t="shared" si="408"/>
        <v>1</v>
      </c>
      <c r="G129" s="21"/>
      <c r="H129" s="21"/>
      <c r="I129" s="23">
        <v>16176</v>
      </c>
      <c r="J129" s="21">
        <v>69</v>
      </c>
      <c r="K129" s="21">
        <v>165</v>
      </c>
      <c r="L129" s="21">
        <v>120</v>
      </c>
      <c r="M129" s="21" t="s">
        <v>1124</v>
      </c>
      <c r="N129" s="21">
        <v>64</v>
      </c>
      <c r="O129" s="21">
        <v>75.3</v>
      </c>
      <c r="P129" s="21">
        <v>14</v>
      </c>
      <c r="Q129" s="21" t="s">
        <v>548</v>
      </c>
      <c r="R129" s="21">
        <v>2</v>
      </c>
      <c r="S129" s="21">
        <v>14</v>
      </c>
      <c r="T129" s="21" t="s">
        <v>548</v>
      </c>
      <c r="U129" s="21">
        <v>2</v>
      </c>
      <c r="V129" s="21">
        <v>14</v>
      </c>
      <c r="W129" s="21">
        <v>3</v>
      </c>
      <c r="X129" s="21">
        <v>0</v>
      </c>
      <c r="Y129" s="6"/>
      <c r="Z129" s="24" t="s">
        <v>884</v>
      </c>
      <c r="AA129" s="21" t="s">
        <v>497</v>
      </c>
      <c r="AB129" s="25">
        <v>2</v>
      </c>
      <c r="AC129" s="25" t="s">
        <v>1125</v>
      </c>
      <c r="AD129" s="21" t="s">
        <v>249</v>
      </c>
      <c r="AE129" s="21"/>
      <c r="AF129" s="21" t="s">
        <v>249</v>
      </c>
      <c r="AG129" s="21"/>
      <c r="AH129" s="21" t="s">
        <v>246</v>
      </c>
      <c r="AI129" s="21" t="s">
        <v>246</v>
      </c>
      <c r="AJ129" s="21" t="s">
        <v>246</v>
      </c>
      <c r="AK129" s="21" t="s">
        <v>246</v>
      </c>
      <c r="AL129" s="21">
        <v>0.83</v>
      </c>
      <c r="AM129" s="6"/>
      <c r="AN129" s="26" t="s">
        <v>350</v>
      </c>
      <c r="AO129" s="26"/>
      <c r="AP129" s="26"/>
      <c r="AQ129" s="26" t="s">
        <v>1902</v>
      </c>
      <c r="AR129" s="3"/>
      <c r="AS129" s="27">
        <v>0.83</v>
      </c>
      <c r="AT129" s="21">
        <v>0.83</v>
      </c>
      <c r="AU129" s="21">
        <v>0.86</v>
      </c>
      <c r="AV129" s="21">
        <v>0.67</v>
      </c>
      <c r="AW129" s="21">
        <v>0.76</v>
      </c>
      <c r="AX129" s="21">
        <v>0.51</v>
      </c>
      <c r="AY129" s="21">
        <v>0.4</v>
      </c>
      <c r="AZ129" s="21">
        <v>0.25</v>
      </c>
      <c r="BA129" s="21">
        <v>0.72</v>
      </c>
      <c r="BB129" s="28">
        <f t="shared" ref="BB129:BD129" si="421">((AT129/AS129)*100)-100</f>
        <v>0</v>
      </c>
      <c r="BC129" s="28">
        <f t="shared" si="421"/>
        <v>3.6144578313252964</v>
      </c>
      <c r="BD129" s="28">
        <f t="shared" si="421"/>
        <v>-22.093023255813947</v>
      </c>
      <c r="BE129" s="28">
        <f t="shared" si="410"/>
        <v>3.6144578313252964</v>
      </c>
      <c r="BF129" s="28">
        <f t="shared" si="411"/>
        <v>-19.277108433734938</v>
      </c>
      <c r="BG129" s="28">
        <f t="shared" si="412"/>
        <v>-19.277108433734938</v>
      </c>
      <c r="BH129" s="3">
        <f t="shared" ref="BH129:BJ129" si="422">AT129-AS129</f>
        <v>0</v>
      </c>
      <c r="BI129" s="3">
        <f t="shared" si="422"/>
        <v>3.0000000000000027E-2</v>
      </c>
      <c r="BJ129" s="3">
        <f t="shared" si="422"/>
        <v>-0.18999999999999995</v>
      </c>
      <c r="BK129" s="3">
        <f t="shared" si="414"/>
        <v>3.0000000000000027E-2</v>
      </c>
      <c r="BL129" s="3">
        <f t="shared" si="415"/>
        <v>-0.15999999999999992</v>
      </c>
      <c r="BM129" s="3">
        <f t="shared" si="416"/>
        <v>-0.15999999999999992</v>
      </c>
      <c r="BN129" s="24">
        <v>95.8</v>
      </c>
      <c r="BO129" s="21">
        <v>88.6</v>
      </c>
      <c r="BP129" s="21">
        <v>76</v>
      </c>
      <c r="BQ129" s="21">
        <v>46.2</v>
      </c>
      <c r="BR129" s="21"/>
      <c r="BS129" s="21"/>
      <c r="BT129" s="21">
        <v>47.8</v>
      </c>
      <c r="BU129" s="24">
        <v>36</v>
      </c>
      <c r="BV129" s="21">
        <v>37.4</v>
      </c>
      <c r="BW129" s="21">
        <v>36</v>
      </c>
      <c r="BX129" s="21">
        <v>36</v>
      </c>
      <c r="BY129" s="21">
        <v>37</v>
      </c>
      <c r="BZ129" s="21">
        <v>36</v>
      </c>
      <c r="CA129" s="21">
        <v>36</v>
      </c>
      <c r="CB129" s="21">
        <v>37</v>
      </c>
      <c r="CC129" s="21">
        <v>37.1</v>
      </c>
      <c r="CD129" s="6"/>
      <c r="CE129" s="24" t="s">
        <v>1126</v>
      </c>
      <c r="CF129" s="21"/>
      <c r="CG129" s="21"/>
      <c r="CH129" s="21"/>
      <c r="CI129" s="21"/>
      <c r="CJ129" s="21"/>
      <c r="CK129" s="21"/>
      <c r="CL129" s="24" t="s">
        <v>331</v>
      </c>
      <c r="CM129" s="21"/>
      <c r="CN129" s="21"/>
      <c r="CO129" s="21"/>
      <c r="CP129" s="21"/>
      <c r="CQ129" s="21"/>
      <c r="CR129" s="21"/>
      <c r="CS129" s="24">
        <v>2</v>
      </c>
      <c r="CT129" s="21"/>
      <c r="CU129" s="21"/>
      <c r="CV129" s="21"/>
      <c r="CW129" s="21"/>
      <c r="CX129" s="21"/>
      <c r="CY129" s="21"/>
      <c r="CZ129" s="24" t="s">
        <v>331</v>
      </c>
      <c r="DA129" s="21"/>
      <c r="DB129" s="21"/>
      <c r="DC129" s="21"/>
      <c r="DD129" s="21"/>
      <c r="DE129" s="21"/>
      <c r="DF129" s="21"/>
      <c r="DG129" s="24" t="s">
        <v>1127</v>
      </c>
      <c r="DH129" s="21" t="s">
        <v>1127</v>
      </c>
      <c r="DI129" s="21" t="s">
        <v>1127</v>
      </c>
      <c r="DJ129" s="21" t="s">
        <v>1128</v>
      </c>
      <c r="DK129" s="21">
        <v>0</v>
      </c>
      <c r="DL129" s="21">
        <v>0</v>
      </c>
      <c r="DM129" s="21">
        <v>0</v>
      </c>
      <c r="DN129" s="26" t="s">
        <v>607</v>
      </c>
      <c r="DO129" s="6"/>
      <c r="DP129" s="24">
        <v>155.1</v>
      </c>
      <c r="DQ129" s="21">
        <v>76.3</v>
      </c>
      <c r="DR129" s="21">
        <v>117.8</v>
      </c>
      <c r="DS129" s="21">
        <v>118.2</v>
      </c>
      <c r="DT129" s="21">
        <v>116.2</v>
      </c>
      <c r="DU129" s="21">
        <v>98</v>
      </c>
      <c r="DV129" s="21">
        <v>79.3</v>
      </c>
      <c r="DW129" s="24">
        <v>0.6</v>
      </c>
      <c r="DX129" s="21">
        <v>0.4</v>
      </c>
      <c r="DY129" s="21">
        <v>0.4</v>
      </c>
      <c r="DZ129" s="21">
        <v>0.4</v>
      </c>
      <c r="EA129" s="21">
        <v>0.4</v>
      </c>
      <c r="EB129" s="21">
        <v>0.4</v>
      </c>
      <c r="EC129" s="21">
        <v>0.4</v>
      </c>
      <c r="ED129" s="78">
        <f t="shared" ref="ED129:EJ129" si="423">DP129/DW129</f>
        <v>258.5</v>
      </c>
      <c r="EE129" s="79">
        <f t="shared" si="423"/>
        <v>190.74999999999997</v>
      </c>
      <c r="EF129" s="79">
        <f t="shared" si="423"/>
        <v>294.5</v>
      </c>
      <c r="EG129" s="79">
        <f t="shared" si="423"/>
        <v>295.5</v>
      </c>
      <c r="EH129" s="79">
        <f t="shared" si="423"/>
        <v>290.5</v>
      </c>
      <c r="EI129" s="79">
        <f t="shared" si="423"/>
        <v>245</v>
      </c>
      <c r="EJ129" s="79">
        <f t="shared" si="423"/>
        <v>198.24999999999997</v>
      </c>
      <c r="EK129" s="24">
        <v>1</v>
      </c>
      <c r="EL129" s="21">
        <v>1</v>
      </c>
      <c r="EM129" s="21">
        <v>1</v>
      </c>
      <c r="EN129" s="21">
        <v>1</v>
      </c>
      <c r="EO129" s="21">
        <v>1</v>
      </c>
      <c r="EP129" s="21">
        <v>1</v>
      </c>
      <c r="EQ129" s="21">
        <v>1</v>
      </c>
      <c r="ER129" s="24">
        <v>171</v>
      </c>
      <c r="ES129" s="21">
        <v>160</v>
      </c>
      <c r="ET129" s="21">
        <v>141</v>
      </c>
      <c r="EU129" s="21">
        <v>133</v>
      </c>
      <c r="EV129" s="21">
        <v>161</v>
      </c>
      <c r="EW129" s="21">
        <v>190</v>
      </c>
      <c r="EX129" s="21">
        <v>159</v>
      </c>
      <c r="EY129" s="24">
        <v>10.8</v>
      </c>
      <c r="EZ129" s="21">
        <v>8</v>
      </c>
      <c r="FA129" s="21">
        <v>6.2</v>
      </c>
      <c r="FB129" s="21">
        <v>7</v>
      </c>
      <c r="FC129" s="21">
        <v>7.9</v>
      </c>
      <c r="FD129" s="21">
        <v>7.9</v>
      </c>
      <c r="FE129" s="21">
        <v>9</v>
      </c>
      <c r="FF129" s="24">
        <v>13</v>
      </c>
      <c r="FG129" s="21">
        <v>9</v>
      </c>
      <c r="FH129" s="21">
        <v>10</v>
      </c>
      <c r="FI129" s="21">
        <v>14</v>
      </c>
      <c r="FJ129" s="21">
        <v>10</v>
      </c>
      <c r="FK129" s="21">
        <v>11</v>
      </c>
      <c r="FL129" s="21">
        <v>6</v>
      </c>
      <c r="FM129" s="24">
        <v>77</v>
      </c>
      <c r="FN129" s="21">
        <v>74</v>
      </c>
      <c r="FO129" s="21">
        <v>73</v>
      </c>
      <c r="FP129" s="21">
        <v>96</v>
      </c>
      <c r="FQ129" s="21">
        <v>87</v>
      </c>
      <c r="FR129" s="21">
        <v>104</v>
      </c>
      <c r="FS129" s="21">
        <v>86</v>
      </c>
      <c r="FT129" s="24" t="s">
        <v>859</v>
      </c>
      <c r="FU129" s="21" t="s">
        <v>804</v>
      </c>
      <c r="FV129" s="21">
        <v>0</v>
      </c>
      <c r="FW129" s="21">
        <v>0</v>
      </c>
      <c r="FX129" s="21">
        <v>0</v>
      </c>
      <c r="FY129" s="21">
        <v>0</v>
      </c>
      <c r="FZ129" s="21">
        <v>0</v>
      </c>
      <c r="GA129" s="24">
        <v>157</v>
      </c>
      <c r="GB129" s="21">
        <v>153</v>
      </c>
      <c r="GC129" s="21">
        <v>187</v>
      </c>
      <c r="GD129" s="21">
        <v>196</v>
      </c>
      <c r="GE129" s="21">
        <v>229</v>
      </c>
      <c r="GF129" s="21">
        <v>230</v>
      </c>
      <c r="GG129" s="21">
        <v>300</v>
      </c>
      <c r="GH129" s="24">
        <v>710</v>
      </c>
      <c r="GI129" s="21">
        <v>1050</v>
      </c>
      <c r="GJ129" s="21">
        <v>1195</v>
      </c>
      <c r="GK129" s="21">
        <v>1340</v>
      </c>
      <c r="GL129" s="21">
        <v>1070</v>
      </c>
      <c r="GM129" s="21">
        <v>780</v>
      </c>
      <c r="GN129" s="21">
        <v>2035</v>
      </c>
      <c r="GO129" s="6"/>
      <c r="GP129" s="24">
        <v>13</v>
      </c>
      <c r="GQ129" s="21">
        <v>55</v>
      </c>
      <c r="GR129" s="24">
        <v>16</v>
      </c>
      <c r="GS129" s="21">
        <v>90</v>
      </c>
      <c r="GT129" s="24">
        <v>12</v>
      </c>
      <c r="GU129" s="21">
        <v>45</v>
      </c>
      <c r="GV129" s="24">
        <v>11</v>
      </c>
      <c r="GW129" s="21">
        <v>45</v>
      </c>
      <c r="GX129" s="24">
        <v>11</v>
      </c>
      <c r="GY129" s="21">
        <v>45</v>
      </c>
      <c r="GZ129" s="24">
        <v>11</v>
      </c>
      <c r="HA129" s="21">
        <v>45</v>
      </c>
      <c r="HB129" s="24">
        <v>13</v>
      </c>
      <c r="HC129" s="21">
        <v>55</v>
      </c>
      <c r="HD129" s="6"/>
      <c r="HE129" s="21">
        <v>69</v>
      </c>
      <c r="HF129" s="21">
        <v>150</v>
      </c>
      <c r="HG129" s="21">
        <v>140</v>
      </c>
      <c r="HH129" s="21">
        <v>37.4</v>
      </c>
      <c r="HI129" s="21">
        <v>1</v>
      </c>
      <c r="HJ129" s="21">
        <v>82.8</v>
      </c>
      <c r="HK129" s="21">
        <v>0.6</v>
      </c>
      <c r="HL129" s="21">
        <v>10</v>
      </c>
      <c r="HM129" s="21">
        <v>40.89</v>
      </c>
      <c r="HN129" s="21">
        <v>9</v>
      </c>
      <c r="HO129" s="21">
        <v>3.78</v>
      </c>
      <c r="HP129" s="21">
        <v>143.1</v>
      </c>
      <c r="HQ129" s="21">
        <v>22.4</v>
      </c>
      <c r="HR129" s="21">
        <v>10.8</v>
      </c>
      <c r="HS129" s="21">
        <v>9</v>
      </c>
      <c r="HT129" s="6"/>
      <c r="HU129" s="99">
        <f t="shared" si="10"/>
        <v>-3</v>
      </c>
    </row>
    <row r="130" spans="1:249" ht="15.75" customHeight="1" x14ac:dyDescent="0.3">
      <c r="A130" s="3">
        <v>114</v>
      </c>
      <c r="B130" s="21" t="s">
        <v>626</v>
      </c>
      <c r="C130" s="21">
        <v>1</v>
      </c>
      <c r="D130" s="22">
        <v>41369</v>
      </c>
      <c r="E130" s="22">
        <v>41371</v>
      </c>
      <c r="F130" s="21">
        <f t="shared" si="408"/>
        <v>2</v>
      </c>
      <c r="G130" s="21"/>
      <c r="H130" s="21" t="s">
        <v>989</v>
      </c>
      <c r="I130" s="23">
        <v>12843</v>
      </c>
      <c r="J130" s="21">
        <v>78</v>
      </c>
      <c r="K130" s="21">
        <v>165</v>
      </c>
      <c r="L130" s="21">
        <v>60</v>
      </c>
      <c r="M130" s="21" t="s">
        <v>1129</v>
      </c>
      <c r="N130" s="21">
        <v>45</v>
      </c>
      <c r="O130" s="21">
        <v>34</v>
      </c>
      <c r="P130" s="21">
        <v>8</v>
      </c>
      <c r="Q130" s="21" t="s">
        <v>1086</v>
      </c>
      <c r="R130" s="21">
        <v>1</v>
      </c>
      <c r="S130" s="21">
        <v>8</v>
      </c>
      <c r="T130" s="21" t="s">
        <v>1086</v>
      </c>
      <c r="U130" s="21">
        <v>1</v>
      </c>
      <c r="V130" s="21">
        <v>4</v>
      </c>
      <c r="W130" s="21">
        <v>5</v>
      </c>
      <c r="X130" s="21">
        <v>0</v>
      </c>
      <c r="Y130" s="6"/>
      <c r="Z130" s="24" t="s">
        <v>884</v>
      </c>
      <c r="AA130" s="21" t="s">
        <v>497</v>
      </c>
      <c r="AB130" s="25">
        <v>1</v>
      </c>
      <c r="AC130" s="25"/>
      <c r="AD130" s="21" t="s">
        <v>249</v>
      </c>
      <c r="AE130" s="21"/>
      <c r="AF130" s="21" t="s">
        <v>246</v>
      </c>
      <c r="AG130" s="21" t="s">
        <v>248</v>
      </c>
      <c r="AH130" s="21" t="s">
        <v>246</v>
      </c>
      <c r="AI130" s="21" t="s">
        <v>246</v>
      </c>
      <c r="AJ130" s="21" t="s">
        <v>246</v>
      </c>
      <c r="AK130" s="21" t="s">
        <v>246</v>
      </c>
      <c r="AL130" s="21">
        <v>3.82</v>
      </c>
      <c r="AM130" s="6"/>
      <c r="AN130" s="26" t="s">
        <v>250</v>
      </c>
      <c r="AO130" s="26" t="s">
        <v>251</v>
      </c>
      <c r="AP130" s="26" t="s">
        <v>1911</v>
      </c>
      <c r="AQ130" s="26" t="s">
        <v>1904</v>
      </c>
      <c r="AR130" s="26" t="s">
        <v>1905</v>
      </c>
      <c r="AS130" s="27">
        <v>3.82</v>
      </c>
      <c r="AT130" s="21">
        <v>4.71</v>
      </c>
      <c r="AU130" s="21">
        <v>5.38</v>
      </c>
      <c r="AV130" s="21">
        <v>4.8</v>
      </c>
      <c r="AW130" s="21">
        <v>4</v>
      </c>
      <c r="AX130" s="21">
        <v>2.69</v>
      </c>
      <c r="AY130" s="21">
        <v>1.86</v>
      </c>
      <c r="AZ130" s="21">
        <v>1</v>
      </c>
      <c r="BA130" s="21"/>
      <c r="BB130" s="28">
        <f t="shared" ref="BB130:BD130" si="424">((AT130/AS130)*100)-100</f>
        <v>23.298429319371735</v>
      </c>
      <c r="BC130" s="28">
        <f t="shared" si="424"/>
        <v>14.225053078556257</v>
      </c>
      <c r="BD130" s="28">
        <f t="shared" si="424"/>
        <v>-10.780669144981417</v>
      </c>
      <c r="BE130" s="28">
        <f t="shared" si="410"/>
        <v>40.837696335078533</v>
      </c>
      <c r="BF130" s="28">
        <f t="shared" si="411"/>
        <v>25.654450261780099</v>
      </c>
      <c r="BG130" s="28">
        <f t="shared" si="412"/>
        <v>1.9108280254777128</v>
      </c>
      <c r="BH130" s="3">
        <f t="shared" ref="BH130:BJ130" si="425">AT130-AS130</f>
        <v>0.89000000000000012</v>
      </c>
      <c r="BI130" s="3">
        <f t="shared" si="425"/>
        <v>0.66999999999999993</v>
      </c>
      <c r="BJ130" s="3">
        <f t="shared" si="425"/>
        <v>-0.58000000000000007</v>
      </c>
      <c r="BK130" s="3">
        <f t="shared" si="414"/>
        <v>1.56</v>
      </c>
      <c r="BL130" s="3">
        <f t="shared" si="415"/>
        <v>0.98</v>
      </c>
      <c r="BM130" s="3">
        <f t="shared" si="416"/>
        <v>8.9999999999999858E-2</v>
      </c>
      <c r="BN130" s="24">
        <v>302.3</v>
      </c>
      <c r="BO130" s="21">
        <v>440.3</v>
      </c>
      <c r="BP130" s="21"/>
      <c r="BQ130" s="21"/>
      <c r="BR130" s="21"/>
      <c r="BS130" s="21"/>
      <c r="BT130" s="21"/>
      <c r="BU130" s="24">
        <v>34</v>
      </c>
      <c r="BV130" s="21">
        <v>36.4</v>
      </c>
      <c r="BW130" s="21">
        <v>36.5</v>
      </c>
      <c r="BX130" s="21">
        <v>36</v>
      </c>
      <c r="BY130" s="21">
        <v>36.1</v>
      </c>
      <c r="BZ130" s="21">
        <v>36</v>
      </c>
      <c r="CA130" s="21">
        <v>36</v>
      </c>
      <c r="CB130" s="21">
        <v>36</v>
      </c>
      <c r="CC130" s="21"/>
      <c r="CD130" s="6"/>
      <c r="CE130" s="24" t="s">
        <v>1130</v>
      </c>
      <c r="CF130" s="21" t="s">
        <v>1131</v>
      </c>
      <c r="CG130" s="21"/>
      <c r="CH130" s="21"/>
      <c r="CI130" s="21"/>
      <c r="CJ130" s="21"/>
      <c r="CK130" s="21"/>
      <c r="CL130" s="24" t="s">
        <v>331</v>
      </c>
      <c r="CM130" s="21" t="s">
        <v>1132</v>
      </c>
      <c r="CN130" s="21"/>
      <c r="CO130" s="21"/>
      <c r="CP130" s="21"/>
      <c r="CQ130" s="21"/>
      <c r="CR130" s="21"/>
      <c r="CS130" s="24">
        <v>2</v>
      </c>
      <c r="CT130" s="21">
        <v>2</v>
      </c>
      <c r="CU130" s="21"/>
      <c r="CV130" s="21"/>
      <c r="CW130" s="21"/>
      <c r="CX130" s="21"/>
      <c r="CY130" s="21"/>
      <c r="CZ130" s="24" t="s">
        <v>331</v>
      </c>
      <c r="DA130" s="21" t="s">
        <v>1133</v>
      </c>
      <c r="DB130" s="21"/>
      <c r="DC130" s="21"/>
      <c r="DD130" s="21"/>
      <c r="DE130" s="21"/>
      <c r="DF130" s="21"/>
      <c r="DG130" s="24" t="s">
        <v>1134</v>
      </c>
      <c r="DH130" s="21" t="s">
        <v>1135</v>
      </c>
      <c r="DI130" s="21" t="s">
        <v>1136</v>
      </c>
      <c r="DJ130" s="21" t="s">
        <v>1137</v>
      </c>
      <c r="DK130" s="21" t="s">
        <v>1136</v>
      </c>
      <c r="DL130" s="21" t="s">
        <v>1138</v>
      </c>
      <c r="DM130" s="21"/>
      <c r="DN130" s="26">
        <v>9</v>
      </c>
      <c r="DO130" s="6"/>
      <c r="DP130" s="24">
        <v>204.3</v>
      </c>
      <c r="DQ130" s="21">
        <v>85.9</v>
      </c>
      <c r="DR130" s="21">
        <v>127.3</v>
      </c>
      <c r="DS130" s="21">
        <v>182.8</v>
      </c>
      <c r="DT130" s="21">
        <v>97.6</v>
      </c>
      <c r="DU130" s="21">
        <v>97.6</v>
      </c>
      <c r="DV130" s="21"/>
      <c r="DW130" s="24">
        <v>0.7</v>
      </c>
      <c r="DX130" s="21">
        <v>0.4</v>
      </c>
      <c r="DY130" s="21">
        <v>0.4</v>
      </c>
      <c r="DZ130" s="21">
        <v>0.4</v>
      </c>
      <c r="EA130" s="21">
        <v>0.4</v>
      </c>
      <c r="EB130" s="21">
        <v>0.35</v>
      </c>
      <c r="EC130" s="21"/>
      <c r="ED130" s="78">
        <f t="shared" ref="ED130:EI130" si="426">DP130/DW130</f>
        <v>291.85714285714289</v>
      </c>
      <c r="EE130" s="79">
        <f t="shared" si="426"/>
        <v>214.75</v>
      </c>
      <c r="EF130" s="79">
        <f t="shared" si="426"/>
        <v>318.25</v>
      </c>
      <c r="EG130" s="79">
        <f t="shared" si="426"/>
        <v>457</v>
      </c>
      <c r="EH130" s="79">
        <f t="shared" si="426"/>
        <v>243.99999999999997</v>
      </c>
      <c r="EI130" s="79">
        <f t="shared" si="426"/>
        <v>278.85714285714283</v>
      </c>
      <c r="EJ130" s="79"/>
      <c r="EK130" s="24">
        <v>1</v>
      </c>
      <c r="EL130" s="21">
        <v>1</v>
      </c>
      <c r="EM130" s="21">
        <v>1</v>
      </c>
      <c r="EN130" s="21">
        <v>1</v>
      </c>
      <c r="EO130" s="21">
        <v>0</v>
      </c>
      <c r="EP130" s="21">
        <v>0</v>
      </c>
      <c r="EQ130" s="21"/>
      <c r="ER130" s="24">
        <v>293</v>
      </c>
      <c r="ES130" s="21">
        <v>293</v>
      </c>
      <c r="ET130" s="21">
        <v>250</v>
      </c>
      <c r="EU130" s="21">
        <v>146</v>
      </c>
      <c r="EV130" s="21">
        <v>103</v>
      </c>
      <c r="EW130" s="21">
        <v>118</v>
      </c>
      <c r="EX130" s="21"/>
      <c r="EY130" s="24">
        <v>20.9</v>
      </c>
      <c r="EZ130" s="21">
        <v>7.1</v>
      </c>
      <c r="FA130" s="21">
        <v>7</v>
      </c>
      <c r="FB130" s="21">
        <v>7</v>
      </c>
      <c r="FC130" s="21">
        <v>7</v>
      </c>
      <c r="FD130" s="21">
        <v>7</v>
      </c>
      <c r="FE130" s="21"/>
      <c r="FF130" s="24">
        <v>3</v>
      </c>
      <c r="FG130" s="21">
        <v>3</v>
      </c>
      <c r="FH130" s="21">
        <v>3</v>
      </c>
      <c r="FI130" s="21">
        <v>4</v>
      </c>
      <c r="FJ130" s="21">
        <v>6</v>
      </c>
      <c r="FK130" s="21">
        <v>8</v>
      </c>
      <c r="FL130" s="21"/>
      <c r="FM130" s="24">
        <v>90</v>
      </c>
      <c r="FN130" s="21">
        <v>73</v>
      </c>
      <c r="FO130" s="21">
        <v>86</v>
      </c>
      <c r="FP130" s="21">
        <v>77</v>
      </c>
      <c r="FQ130" s="21">
        <v>70</v>
      </c>
      <c r="FR130" s="21">
        <v>107</v>
      </c>
      <c r="FS130" s="21"/>
      <c r="FT130" s="24" t="s">
        <v>859</v>
      </c>
      <c r="FU130" s="21" t="s">
        <v>294</v>
      </c>
      <c r="FV130" s="21" t="s">
        <v>1123</v>
      </c>
      <c r="FW130" s="21" t="s">
        <v>345</v>
      </c>
      <c r="FX130" s="21" t="s">
        <v>311</v>
      </c>
      <c r="FY130" s="21">
        <v>0</v>
      </c>
      <c r="FZ130" s="21"/>
      <c r="GA130" s="24">
        <v>34</v>
      </c>
      <c r="GB130" s="21">
        <v>83</v>
      </c>
      <c r="GC130" s="21">
        <v>101</v>
      </c>
      <c r="GD130" s="21">
        <v>75</v>
      </c>
      <c r="GE130" s="21">
        <v>101</v>
      </c>
      <c r="GF130" s="21">
        <v>126</v>
      </c>
      <c r="GG130" s="21"/>
      <c r="GH130" s="24">
        <v>650</v>
      </c>
      <c r="GI130" s="21">
        <v>2490</v>
      </c>
      <c r="GJ130" s="21">
        <v>2495</v>
      </c>
      <c r="GK130" s="21">
        <v>745</v>
      </c>
      <c r="GL130" s="21">
        <v>1425</v>
      </c>
      <c r="GM130" s="21">
        <v>610</v>
      </c>
      <c r="GN130" s="21"/>
      <c r="GO130" s="6"/>
      <c r="GP130" s="24">
        <v>17</v>
      </c>
      <c r="GQ130" s="21">
        <v>90</v>
      </c>
      <c r="GR130" s="24">
        <v>16</v>
      </c>
      <c r="GS130" s="21">
        <v>90</v>
      </c>
      <c r="GT130" s="24">
        <v>15</v>
      </c>
      <c r="GU130" s="21">
        <v>80</v>
      </c>
      <c r="GV130" s="24">
        <v>15</v>
      </c>
      <c r="GW130" s="21">
        <v>80</v>
      </c>
      <c r="GX130" s="24">
        <v>16</v>
      </c>
      <c r="GY130" s="21">
        <v>90</v>
      </c>
      <c r="GZ130" s="24">
        <v>13</v>
      </c>
      <c r="HA130" s="21">
        <v>55</v>
      </c>
      <c r="HB130" s="24"/>
      <c r="HC130" s="21"/>
      <c r="HD130" s="6"/>
      <c r="HE130" s="21">
        <v>78</v>
      </c>
      <c r="HF130" s="21">
        <v>116</v>
      </c>
      <c r="HG130" s="21">
        <v>195</v>
      </c>
      <c r="HH130" s="21">
        <v>35</v>
      </c>
      <c r="HI130" s="21">
        <v>2</v>
      </c>
      <c r="HJ130" s="21">
        <v>69.8</v>
      </c>
      <c r="HK130" s="21">
        <v>0.4</v>
      </c>
      <c r="HL130" s="21">
        <v>25</v>
      </c>
      <c r="HM130" s="21">
        <v>19.88</v>
      </c>
      <c r="HN130" s="21">
        <v>1.62</v>
      </c>
      <c r="HO130" s="21">
        <v>3.08</v>
      </c>
      <c r="HP130" s="21">
        <v>139</v>
      </c>
      <c r="HQ130" s="21">
        <v>16</v>
      </c>
      <c r="HR130" s="21">
        <v>20.9</v>
      </c>
      <c r="HS130" s="21">
        <v>9</v>
      </c>
      <c r="HT130" s="6"/>
      <c r="HU130" s="99">
        <f t="shared" si="10"/>
        <v>1</v>
      </c>
    </row>
    <row r="131" spans="1:249" ht="15.75" customHeight="1" x14ac:dyDescent="0.3">
      <c r="A131" s="3">
        <v>115</v>
      </c>
      <c r="B131" s="21" t="s">
        <v>626</v>
      </c>
      <c r="C131" s="21">
        <v>1</v>
      </c>
      <c r="D131" s="22">
        <v>41370</v>
      </c>
      <c r="E131" s="22">
        <v>41371</v>
      </c>
      <c r="F131" s="21">
        <f t="shared" si="408"/>
        <v>1</v>
      </c>
      <c r="G131" s="21"/>
      <c r="H131" s="21" t="s">
        <v>989</v>
      </c>
      <c r="I131" s="23">
        <v>17995</v>
      </c>
      <c r="J131" s="21">
        <v>64</v>
      </c>
      <c r="K131" s="21">
        <v>180</v>
      </c>
      <c r="L131" s="21">
        <v>90</v>
      </c>
      <c r="M131" s="21" t="s">
        <v>1139</v>
      </c>
      <c r="N131" s="21">
        <v>77</v>
      </c>
      <c r="O131" s="21">
        <v>90.5</v>
      </c>
      <c r="P131" s="21">
        <v>7</v>
      </c>
      <c r="Q131" s="21" t="s">
        <v>1140</v>
      </c>
      <c r="R131" s="21">
        <v>1</v>
      </c>
      <c r="S131" s="21">
        <v>7</v>
      </c>
      <c r="T131" s="21" t="s">
        <v>912</v>
      </c>
      <c r="U131" s="21">
        <v>1</v>
      </c>
      <c r="V131" s="21">
        <v>3</v>
      </c>
      <c r="W131" s="21">
        <v>0</v>
      </c>
      <c r="X131" s="21">
        <v>0</v>
      </c>
      <c r="Y131" s="6"/>
      <c r="Z131" s="24" t="s">
        <v>884</v>
      </c>
      <c r="AA131" s="21" t="s">
        <v>497</v>
      </c>
      <c r="AB131" s="25">
        <v>1</v>
      </c>
      <c r="AC131" s="25"/>
      <c r="AD131" s="21" t="s">
        <v>246</v>
      </c>
      <c r="AE131" s="21" t="s">
        <v>247</v>
      </c>
      <c r="AF131" s="21" t="s">
        <v>246</v>
      </c>
      <c r="AG131" s="21" t="s">
        <v>248</v>
      </c>
      <c r="AH131" s="21" t="s">
        <v>246</v>
      </c>
      <c r="AI131" s="21" t="s">
        <v>246</v>
      </c>
      <c r="AJ131" s="21" t="s">
        <v>249</v>
      </c>
      <c r="AK131" s="21" t="s">
        <v>249</v>
      </c>
      <c r="AL131" s="21">
        <v>0.14000000000000001</v>
      </c>
      <c r="AM131" s="6"/>
      <c r="AN131" s="26" t="s">
        <v>350</v>
      </c>
      <c r="AO131" s="26"/>
      <c r="AP131" s="26"/>
      <c r="AQ131" s="26" t="s">
        <v>1902</v>
      </c>
      <c r="AR131" s="3"/>
      <c r="AS131" s="27">
        <v>0.14000000000000001</v>
      </c>
      <c r="AT131" s="21">
        <v>0.18</v>
      </c>
      <c r="AU131" s="21">
        <v>0.15</v>
      </c>
      <c r="AV131" s="21">
        <v>0.13</v>
      </c>
      <c r="AW131" s="21">
        <v>0.13</v>
      </c>
      <c r="AX131" s="21">
        <v>0.13</v>
      </c>
      <c r="AY131" s="21">
        <v>0.1</v>
      </c>
      <c r="AZ131" s="21">
        <v>0.09</v>
      </c>
      <c r="BA131" s="21"/>
      <c r="BB131" s="28">
        <f t="shared" ref="BB131:BD131" si="427">((AT131/AS131)*100)-100</f>
        <v>28.571428571428555</v>
      </c>
      <c r="BC131" s="28">
        <f t="shared" si="427"/>
        <v>-16.666666666666657</v>
      </c>
      <c r="BD131" s="28">
        <f t="shared" si="427"/>
        <v>-13.333333333333329</v>
      </c>
      <c r="BE131" s="28">
        <f t="shared" si="410"/>
        <v>7.1428571428571388</v>
      </c>
      <c r="BF131" s="28">
        <f t="shared" si="411"/>
        <v>-7.142857142857153</v>
      </c>
      <c r="BG131" s="28">
        <f t="shared" si="412"/>
        <v>-27.777777777777771</v>
      </c>
      <c r="BH131" s="3">
        <f t="shared" ref="BH131:BJ131" si="428">AT131-AS131</f>
        <v>3.999999999999998E-2</v>
      </c>
      <c r="BI131" s="3">
        <f t="shared" si="428"/>
        <v>-0.03</v>
      </c>
      <c r="BJ131" s="3">
        <f t="shared" si="428"/>
        <v>-1.999999999999999E-2</v>
      </c>
      <c r="BK131" s="3">
        <f t="shared" si="414"/>
        <v>9.9999999999999811E-3</v>
      </c>
      <c r="BL131" s="3">
        <f t="shared" si="415"/>
        <v>-1.0000000000000009E-2</v>
      </c>
      <c r="BM131" s="3">
        <f t="shared" si="416"/>
        <v>-4.9999999999999989E-2</v>
      </c>
      <c r="BN131" s="24"/>
      <c r="BO131" s="21">
        <v>256.3</v>
      </c>
      <c r="BP131" s="21"/>
      <c r="BQ131" s="21"/>
      <c r="BR131" s="21"/>
      <c r="BS131" s="21"/>
      <c r="BT131" s="21"/>
      <c r="BU131" s="24">
        <v>38</v>
      </c>
      <c r="BV131" s="21">
        <v>37</v>
      </c>
      <c r="BW131" s="21">
        <v>37.1</v>
      </c>
      <c r="BX131" s="21">
        <v>36</v>
      </c>
      <c r="BY131" s="21">
        <v>37.4</v>
      </c>
      <c r="BZ131" s="21">
        <v>36</v>
      </c>
      <c r="CA131" s="21">
        <v>36.1</v>
      </c>
      <c r="CB131" s="21">
        <v>36</v>
      </c>
      <c r="CC131" s="21"/>
      <c r="CD131" s="6"/>
      <c r="CE131" s="24" t="s">
        <v>1141</v>
      </c>
      <c r="CF131" s="21"/>
      <c r="CG131" s="21"/>
      <c r="CH131" s="21"/>
      <c r="CI131" s="21"/>
      <c r="CJ131" s="21"/>
      <c r="CK131" s="21"/>
      <c r="CL131" s="24" t="s">
        <v>499</v>
      </c>
      <c r="CM131" s="21"/>
      <c r="CN131" s="21"/>
      <c r="CO131" s="21"/>
      <c r="CP131" s="21"/>
      <c r="CQ131" s="21"/>
      <c r="CR131" s="21"/>
      <c r="CS131" s="24">
        <v>4</v>
      </c>
      <c r="CT131" s="21"/>
      <c r="CU131" s="21"/>
      <c r="CV131" s="21"/>
      <c r="CW131" s="21"/>
      <c r="CX131" s="21"/>
      <c r="CY131" s="21"/>
      <c r="CZ131" s="24" t="s">
        <v>1142</v>
      </c>
      <c r="DA131" s="21"/>
      <c r="DB131" s="21"/>
      <c r="DC131" s="21"/>
      <c r="DD131" s="21"/>
      <c r="DE131" s="21"/>
      <c r="DF131" s="21"/>
      <c r="DG131" s="24" t="s">
        <v>374</v>
      </c>
      <c r="DH131" s="21" t="s">
        <v>374</v>
      </c>
      <c r="DI131" s="21" t="s">
        <v>374</v>
      </c>
      <c r="DJ131" s="21" t="s">
        <v>374</v>
      </c>
      <c r="DK131" s="21" t="s">
        <v>374</v>
      </c>
      <c r="DL131" s="21" t="s">
        <v>374</v>
      </c>
      <c r="DM131" s="21"/>
      <c r="DN131" s="26">
        <v>9</v>
      </c>
      <c r="DO131" s="6"/>
      <c r="DP131" s="24">
        <v>89.2</v>
      </c>
      <c r="DQ131" s="21">
        <v>81</v>
      </c>
      <c r="DR131" s="21">
        <v>112</v>
      </c>
      <c r="DS131" s="21">
        <v>70.2</v>
      </c>
      <c r="DT131" s="21">
        <v>85.7</v>
      </c>
      <c r="DU131" s="21">
        <v>91.9</v>
      </c>
      <c r="DV131" s="21"/>
      <c r="DW131" s="24">
        <v>0.5</v>
      </c>
      <c r="DX131" s="21">
        <v>0.5</v>
      </c>
      <c r="DY131" s="21">
        <v>0.4</v>
      </c>
      <c r="DZ131" s="21">
        <v>0.4</v>
      </c>
      <c r="EA131" s="21">
        <v>0.4</v>
      </c>
      <c r="EB131" s="21">
        <v>0.4</v>
      </c>
      <c r="EC131" s="21"/>
      <c r="ED131" s="78">
        <f t="shared" ref="ED131:EI131" si="429">DP131/DW131</f>
        <v>178.4</v>
      </c>
      <c r="EE131" s="79">
        <f t="shared" si="429"/>
        <v>162</v>
      </c>
      <c r="EF131" s="79">
        <f t="shared" si="429"/>
        <v>280</v>
      </c>
      <c r="EG131" s="79">
        <f t="shared" si="429"/>
        <v>175.5</v>
      </c>
      <c r="EH131" s="79">
        <f t="shared" si="429"/>
        <v>214.25</v>
      </c>
      <c r="EI131" s="79">
        <f t="shared" si="429"/>
        <v>229.75</v>
      </c>
      <c r="EJ131" s="79"/>
      <c r="EK131" s="24">
        <v>1</v>
      </c>
      <c r="EL131" s="21">
        <v>1</v>
      </c>
      <c r="EM131" s="21">
        <v>0</v>
      </c>
      <c r="EN131" s="21">
        <v>0</v>
      </c>
      <c r="EO131" s="21">
        <v>0</v>
      </c>
      <c r="EP131" s="21">
        <v>0</v>
      </c>
      <c r="EQ131" s="21"/>
      <c r="ER131" s="24">
        <v>236</v>
      </c>
      <c r="ES131" s="21">
        <v>198</v>
      </c>
      <c r="ET131" s="21">
        <v>204</v>
      </c>
      <c r="EU131" s="21">
        <v>204</v>
      </c>
      <c r="EV131" s="21">
        <v>285</v>
      </c>
      <c r="EW131" s="21">
        <v>347</v>
      </c>
      <c r="EX131" s="21"/>
      <c r="EY131" s="24">
        <v>9.5</v>
      </c>
      <c r="EZ131" s="21">
        <v>9.5</v>
      </c>
      <c r="FA131" s="21">
        <v>9.5</v>
      </c>
      <c r="FB131" s="21">
        <v>9.5</v>
      </c>
      <c r="FC131" s="21">
        <v>9.5</v>
      </c>
      <c r="FD131" s="21">
        <v>9.5</v>
      </c>
      <c r="FE131" s="21"/>
      <c r="FF131" s="24">
        <v>3</v>
      </c>
      <c r="FG131" s="21">
        <v>3</v>
      </c>
      <c r="FH131" s="21">
        <v>5</v>
      </c>
      <c r="FI131" s="21">
        <v>10</v>
      </c>
      <c r="FJ131" s="21">
        <v>11</v>
      </c>
      <c r="FK131" s="21">
        <v>12</v>
      </c>
      <c r="FL131" s="21"/>
      <c r="FM131" s="24">
        <v>69</v>
      </c>
      <c r="FN131" s="21">
        <v>73</v>
      </c>
      <c r="FO131" s="21">
        <v>74</v>
      </c>
      <c r="FP131" s="21">
        <v>82</v>
      </c>
      <c r="FQ131" s="21">
        <v>83</v>
      </c>
      <c r="FR131" s="21">
        <v>83</v>
      </c>
      <c r="FS131" s="21"/>
      <c r="FT131" s="24">
        <v>0</v>
      </c>
      <c r="FU131" s="21">
        <v>0</v>
      </c>
      <c r="FV131" s="21">
        <v>0</v>
      </c>
      <c r="FW131" s="21">
        <v>0</v>
      </c>
      <c r="FX131" s="21">
        <v>0</v>
      </c>
      <c r="FY131" s="21">
        <v>0</v>
      </c>
      <c r="FZ131" s="21"/>
      <c r="GA131" s="24">
        <v>67</v>
      </c>
      <c r="GB131" s="21">
        <v>66</v>
      </c>
      <c r="GC131" s="21">
        <v>54</v>
      </c>
      <c r="GD131" s="21">
        <v>54</v>
      </c>
      <c r="GE131" s="21">
        <v>38</v>
      </c>
      <c r="GF131" s="21">
        <v>38</v>
      </c>
      <c r="GG131" s="21"/>
      <c r="GH131" s="24">
        <v>1860</v>
      </c>
      <c r="GI131" s="21">
        <v>1310</v>
      </c>
      <c r="GJ131" s="21">
        <v>1690</v>
      </c>
      <c r="GK131" s="21">
        <v>1625</v>
      </c>
      <c r="GL131" s="21">
        <v>2145</v>
      </c>
      <c r="GM131" s="21">
        <v>2160</v>
      </c>
      <c r="GN131" s="21"/>
      <c r="GO131" s="6"/>
      <c r="GP131" s="24">
        <v>15</v>
      </c>
      <c r="GQ131" s="21">
        <v>80</v>
      </c>
      <c r="GR131" s="24">
        <v>14</v>
      </c>
      <c r="GS131" s="21">
        <v>55</v>
      </c>
      <c r="GT131" s="24">
        <v>13</v>
      </c>
      <c r="GU131" s="21">
        <v>55</v>
      </c>
      <c r="GV131" s="24">
        <v>11</v>
      </c>
      <c r="GW131" s="21">
        <v>45</v>
      </c>
      <c r="GX131" s="24">
        <v>11</v>
      </c>
      <c r="GY131" s="21">
        <v>45</v>
      </c>
      <c r="GZ131" s="24">
        <v>11</v>
      </c>
      <c r="HA131" s="21">
        <v>45</v>
      </c>
      <c r="HB131" s="24"/>
      <c r="HC131" s="21"/>
      <c r="HD131" s="6"/>
      <c r="HE131" s="21">
        <v>64</v>
      </c>
      <c r="HF131" s="21">
        <v>66</v>
      </c>
      <c r="HG131" s="21">
        <v>220</v>
      </c>
      <c r="HH131" s="21">
        <v>37</v>
      </c>
      <c r="HI131" s="21">
        <v>1</v>
      </c>
      <c r="HJ131" s="21">
        <v>89.1</v>
      </c>
      <c r="HK131" s="21">
        <v>0.5</v>
      </c>
      <c r="HL131" s="21">
        <v>15</v>
      </c>
      <c r="HM131" s="21">
        <v>14.28</v>
      </c>
      <c r="HN131" s="21">
        <v>17</v>
      </c>
      <c r="HO131" s="21">
        <v>3.42</v>
      </c>
      <c r="HP131" s="21">
        <v>136</v>
      </c>
      <c r="HQ131" s="21">
        <v>21.1</v>
      </c>
      <c r="HR131" s="21">
        <v>7</v>
      </c>
      <c r="HS131" s="21">
        <v>3</v>
      </c>
      <c r="HT131" s="6"/>
      <c r="HU131" s="99">
        <f t="shared" si="10"/>
        <v>1</v>
      </c>
    </row>
    <row r="132" spans="1:249" ht="15.75" customHeight="1" x14ac:dyDescent="0.3">
      <c r="A132" s="3">
        <v>116</v>
      </c>
      <c r="B132" s="21" t="s">
        <v>626</v>
      </c>
      <c r="C132" s="21">
        <v>2</v>
      </c>
      <c r="D132" s="22">
        <v>41374</v>
      </c>
      <c r="E132" s="22">
        <v>41375</v>
      </c>
      <c r="F132" s="21">
        <f t="shared" si="408"/>
        <v>1</v>
      </c>
      <c r="G132" s="21"/>
      <c r="H132" s="21" t="s">
        <v>599</v>
      </c>
      <c r="I132" s="23">
        <v>22387</v>
      </c>
      <c r="J132" s="21">
        <v>52</v>
      </c>
      <c r="K132" s="21">
        <v>165</v>
      </c>
      <c r="L132" s="21">
        <v>70</v>
      </c>
      <c r="M132" s="21" t="s">
        <v>1143</v>
      </c>
      <c r="N132" s="21">
        <v>84</v>
      </c>
      <c r="O132" s="21">
        <v>94.6</v>
      </c>
      <c r="P132" s="21">
        <v>7</v>
      </c>
      <c r="Q132" s="21" t="s">
        <v>548</v>
      </c>
      <c r="R132" s="21">
        <v>2</v>
      </c>
      <c r="S132" s="21">
        <v>7</v>
      </c>
      <c r="T132" s="21" t="s">
        <v>548</v>
      </c>
      <c r="U132" s="21">
        <v>2</v>
      </c>
      <c r="V132" s="21">
        <v>7</v>
      </c>
      <c r="W132" s="21">
        <v>2</v>
      </c>
      <c r="X132" s="21">
        <v>1</v>
      </c>
      <c r="Y132" s="6"/>
      <c r="Z132" s="24" t="s">
        <v>884</v>
      </c>
      <c r="AA132" s="21" t="s">
        <v>1144</v>
      </c>
      <c r="AB132" s="25">
        <v>1</v>
      </c>
      <c r="AC132" s="25"/>
      <c r="AD132" s="21" t="s">
        <v>249</v>
      </c>
      <c r="AE132" s="21"/>
      <c r="AF132" s="21" t="s">
        <v>246</v>
      </c>
      <c r="AG132" s="21" t="s">
        <v>248</v>
      </c>
      <c r="AH132" s="21" t="s">
        <v>246</v>
      </c>
      <c r="AI132" s="21" t="s">
        <v>246</v>
      </c>
      <c r="AJ132" s="21" t="s">
        <v>249</v>
      </c>
      <c r="AK132" s="21" t="s">
        <v>246</v>
      </c>
      <c r="AL132" s="21">
        <v>6.72</v>
      </c>
      <c r="AM132" s="6"/>
      <c r="AN132" s="26" t="s">
        <v>250</v>
      </c>
      <c r="AO132" s="26" t="s">
        <v>251</v>
      </c>
      <c r="AP132" s="26"/>
      <c r="AQ132" s="26" t="s">
        <v>1906</v>
      </c>
      <c r="AR132" s="26" t="s">
        <v>1912</v>
      </c>
      <c r="AS132" s="100">
        <v>6.72</v>
      </c>
      <c r="AT132" s="101">
        <v>15.56</v>
      </c>
      <c r="AU132" s="101">
        <v>20.37</v>
      </c>
      <c r="AV132" s="101">
        <v>55.98</v>
      </c>
      <c r="AW132" s="101">
        <v>42</v>
      </c>
      <c r="AX132" s="101">
        <v>26.55</v>
      </c>
      <c r="AY132" s="101">
        <v>15.91</v>
      </c>
      <c r="AZ132" s="21"/>
      <c r="BA132" s="21"/>
      <c r="BB132" s="28">
        <f t="shared" ref="BB132:BD132" si="430">((AT132/AS132)*100)-100</f>
        <v>131.54761904761907</v>
      </c>
      <c r="BC132" s="28">
        <f t="shared" si="430"/>
        <v>30.912596401028281</v>
      </c>
      <c r="BD132" s="28">
        <f t="shared" si="430"/>
        <v>174.81590574374076</v>
      </c>
      <c r="BE132" s="28">
        <f t="shared" si="410"/>
        <v>203.12500000000006</v>
      </c>
      <c r="BF132" s="28">
        <f t="shared" si="411"/>
        <v>733.03571428571422</v>
      </c>
      <c r="BG132" s="28">
        <f t="shared" si="412"/>
        <v>259.76863753213365</v>
      </c>
      <c r="BH132" s="3">
        <f t="shared" ref="BH132:BJ132" si="431">AT132-AS132</f>
        <v>8.84</v>
      </c>
      <c r="BI132" s="3">
        <f t="shared" si="431"/>
        <v>4.8100000000000005</v>
      </c>
      <c r="BJ132" s="3">
        <f t="shared" si="431"/>
        <v>35.61</v>
      </c>
      <c r="BK132" s="3">
        <f t="shared" si="414"/>
        <v>13.650000000000002</v>
      </c>
      <c r="BL132" s="3">
        <f t="shared" si="415"/>
        <v>49.26</v>
      </c>
      <c r="BM132" s="3">
        <f t="shared" si="416"/>
        <v>40.419999999999995</v>
      </c>
      <c r="BN132" s="24"/>
      <c r="BO132" s="21">
        <v>183.2</v>
      </c>
      <c r="BP132" s="21"/>
      <c r="BQ132" s="21"/>
      <c r="BR132" s="21"/>
      <c r="BS132" s="21"/>
      <c r="BT132" s="21"/>
      <c r="BU132" s="24">
        <v>37</v>
      </c>
      <c r="BV132" s="21">
        <v>37</v>
      </c>
      <c r="BW132" s="21">
        <v>36</v>
      </c>
      <c r="BX132" s="21">
        <v>36.5</v>
      </c>
      <c r="BY132" s="21">
        <v>36</v>
      </c>
      <c r="BZ132" s="21">
        <v>38.1</v>
      </c>
      <c r="CA132" s="21">
        <v>36</v>
      </c>
      <c r="CB132" s="21"/>
      <c r="CC132" s="21"/>
      <c r="CD132" s="6"/>
      <c r="CE132" s="24" t="s">
        <v>1145</v>
      </c>
      <c r="CF132" s="21"/>
      <c r="CG132" s="21"/>
      <c r="CH132" s="21"/>
      <c r="CI132" s="21"/>
      <c r="CJ132" s="21"/>
      <c r="CK132" s="21"/>
      <c r="CL132" s="24" t="s">
        <v>1146</v>
      </c>
      <c r="CM132" s="21"/>
      <c r="CN132" s="21"/>
      <c r="CO132" s="21"/>
      <c r="CP132" s="21"/>
      <c r="CQ132" s="21"/>
      <c r="CR132" s="21"/>
      <c r="CS132" s="24">
        <v>1</v>
      </c>
      <c r="CT132" s="21"/>
      <c r="CU132" s="21"/>
      <c r="CV132" s="21"/>
      <c r="CW132" s="21"/>
      <c r="CX132" s="21"/>
      <c r="CY132" s="21"/>
      <c r="CZ132" s="24" t="s">
        <v>1147</v>
      </c>
      <c r="DA132" s="21"/>
      <c r="DB132" s="21"/>
      <c r="DC132" s="21"/>
      <c r="DD132" s="21"/>
      <c r="DE132" s="21"/>
      <c r="DF132" s="21"/>
      <c r="DG132" s="24" t="s">
        <v>1148</v>
      </c>
      <c r="DH132" s="21" t="s">
        <v>1149</v>
      </c>
      <c r="DI132" s="21" t="s">
        <v>1150</v>
      </c>
      <c r="DJ132" s="21" t="s">
        <v>1150</v>
      </c>
      <c r="DK132" s="21" t="s">
        <v>1150</v>
      </c>
      <c r="DL132" s="21"/>
      <c r="DM132" s="21"/>
      <c r="DN132" s="26">
        <v>9</v>
      </c>
      <c r="DO132" s="6"/>
      <c r="DP132" s="24">
        <v>108.7</v>
      </c>
      <c r="DQ132" s="21">
        <v>111.7</v>
      </c>
      <c r="DR132" s="21">
        <v>124.2</v>
      </c>
      <c r="DS132" s="21">
        <v>115.2</v>
      </c>
      <c r="DT132" s="21">
        <v>128</v>
      </c>
      <c r="DU132" s="21"/>
      <c r="DV132" s="21"/>
      <c r="DW132" s="24">
        <v>0.5</v>
      </c>
      <c r="DX132" s="21">
        <v>0.5</v>
      </c>
      <c r="DY132" s="21">
        <v>0.4</v>
      </c>
      <c r="DZ132" s="21">
        <v>0.4</v>
      </c>
      <c r="EA132" s="21">
        <v>0.4</v>
      </c>
      <c r="EB132" s="21"/>
      <c r="EC132" s="21"/>
      <c r="ED132" s="78">
        <f t="shared" ref="ED132:EH132" si="432">DP132/DW132</f>
        <v>217.4</v>
      </c>
      <c r="EE132" s="79">
        <f t="shared" si="432"/>
        <v>223.4</v>
      </c>
      <c r="EF132" s="79">
        <f t="shared" si="432"/>
        <v>310.5</v>
      </c>
      <c r="EG132" s="79">
        <f t="shared" si="432"/>
        <v>288</v>
      </c>
      <c r="EH132" s="79">
        <f t="shared" si="432"/>
        <v>320</v>
      </c>
      <c r="EI132" s="79"/>
      <c r="EJ132" s="79"/>
      <c r="EK132" s="24">
        <v>1</v>
      </c>
      <c r="EL132" s="21">
        <v>1</v>
      </c>
      <c r="EM132" s="21">
        <v>1</v>
      </c>
      <c r="EN132" s="21">
        <v>1</v>
      </c>
      <c r="EO132" s="21">
        <v>1</v>
      </c>
      <c r="EP132" s="21"/>
      <c r="EQ132" s="21"/>
      <c r="ER132" s="24">
        <v>325</v>
      </c>
      <c r="ES132" s="21">
        <v>126</v>
      </c>
      <c r="ET132" s="21">
        <v>132</v>
      </c>
      <c r="EU132" s="21">
        <v>114</v>
      </c>
      <c r="EV132" s="21">
        <v>95</v>
      </c>
      <c r="EW132" s="21"/>
      <c r="EX132" s="21"/>
      <c r="EY132" s="24">
        <v>27.7</v>
      </c>
      <c r="EZ132" s="21">
        <v>28</v>
      </c>
      <c r="FA132" s="21">
        <v>28.6</v>
      </c>
      <c r="FB132" s="21">
        <v>28.6</v>
      </c>
      <c r="FC132" s="21">
        <v>19.3</v>
      </c>
      <c r="FD132" s="21"/>
      <c r="FE132" s="21"/>
      <c r="FF132" s="24">
        <v>3</v>
      </c>
      <c r="FG132" s="21">
        <v>3</v>
      </c>
      <c r="FH132" s="21">
        <v>3</v>
      </c>
      <c r="FI132" s="21">
        <v>3</v>
      </c>
      <c r="FJ132" s="21">
        <v>3</v>
      </c>
      <c r="FK132" s="21"/>
      <c r="FL132" s="21"/>
      <c r="FM132" s="24">
        <v>68</v>
      </c>
      <c r="FN132" s="21">
        <v>62</v>
      </c>
      <c r="FO132" s="21">
        <v>66</v>
      </c>
      <c r="FP132" s="21">
        <v>57</v>
      </c>
      <c r="FQ132" s="21">
        <v>69</v>
      </c>
      <c r="FR132" s="21"/>
      <c r="FS132" s="21"/>
      <c r="FT132" s="24">
        <v>0</v>
      </c>
      <c r="FU132" s="21">
        <v>0</v>
      </c>
      <c r="FV132" s="21">
        <v>0</v>
      </c>
      <c r="FW132" s="21">
        <v>0</v>
      </c>
      <c r="FX132" s="21">
        <v>0</v>
      </c>
      <c r="FY132" s="21"/>
      <c r="FZ132" s="21"/>
      <c r="GA132" s="24">
        <v>221</v>
      </c>
      <c r="GB132" s="21">
        <v>226</v>
      </c>
      <c r="GC132" s="21">
        <v>186</v>
      </c>
      <c r="GD132" s="21">
        <v>170</v>
      </c>
      <c r="GE132" s="21">
        <v>254</v>
      </c>
      <c r="GF132" s="21"/>
      <c r="GG132" s="21"/>
      <c r="GH132" s="24">
        <v>165</v>
      </c>
      <c r="GI132" s="21">
        <v>95</v>
      </c>
      <c r="GJ132" s="21">
        <v>32</v>
      </c>
      <c r="GK132" s="21">
        <v>28</v>
      </c>
      <c r="GL132" s="21">
        <v>165</v>
      </c>
      <c r="GM132" s="21"/>
      <c r="GN132" s="21"/>
      <c r="GO132" s="6"/>
      <c r="GP132" s="24">
        <v>15</v>
      </c>
      <c r="GQ132" s="21">
        <v>80</v>
      </c>
      <c r="GR132" s="24">
        <v>16</v>
      </c>
      <c r="GS132" s="21">
        <v>90</v>
      </c>
      <c r="GT132" s="24">
        <v>15</v>
      </c>
      <c r="GU132" s="21">
        <v>80</v>
      </c>
      <c r="GV132" s="24">
        <v>16</v>
      </c>
      <c r="GW132" s="21">
        <v>90</v>
      </c>
      <c r="GX132" s="24">
        <v>16</v>
      </c>
      <c r="GY132" s="21">
        <v>90</v>
      </c>
      <c r="GZ132" s="24"/>
      <c r="HA132" s="21"/>
      <c r="HB132" s="24"/>
      <c r="HC132" s="21"/>
      <c r="HD132" s="6"/>
      <c r="HE132" s="21">
        <v>52</v>
      </c>
      <c r="HF132" s="21">
        <v>54</v>
      </c>
      <c r="HG132" s="21">
        <v>93</v>
      </c>
      <c r="HH132" s="21">
        <v>34</v>
      </c>
      <c r="HI132" s="21">
        <v>1</v>
      </c>
      <c r="HJ132" s="21">
        <v>75.8</v>
      </c>
      <c r="HK132" s="21">
        <v>0.5</v>
      </c>
      <c r="HL132" s="21">
        <v>0</v>
      </c>
      <c r="HM132" s="21">
        <v>38</v>
      </c>
      <c r="HN132" s="21">
        <v>12.65</v>
      </c>
      <c r="HO132" s="21">
        <v>2.91</v>
      </c>
      <c r="HP132" s="21">
        <v>135</v>
      </c>
      <c r="HQ132" s="21">
        <v>22.4</v>
      </c>
      <c r="HR132" s="21">
        <v>27.7</v>
      </c>
      <c r="HS132" s="21">
        <v>3</v>
      </c>
      <c r="HT132" s="6"/>
      <c r="HU132" s="99">
        <f t="shared" si="10"/>
        <v>-1</v>
      </c>
    </row>
    <row r="133" spans="1:249" ht="15.75" customHeight="1" x14ac:dyDescent="0.3">
      <c r="A133" s="3">
        <v>117</v>
      </c>
      <c r="B133" s="21" t="s">
        <v>431</v>
      </c>
      <c r="C133" s="21">
        <v>2</v>
      </c>
      <c r="D133" s="22">
        <v>41357</v>
      </c>
      <c r="E133" s="22">
        <v>41357</v>
      </c>
      <c r="F133" s="21">
        <f t="shared" si="408"/>
        <v>0</v>
      </c>
      <c r="G133" s="21"/>
      <c r="H133" s="21" t="s">
        <v>876</v>
      </c>
      <c r="I133" s="23">
        <v>26001</v>
      </c>
      <c r="J133" s="21">
        <v>42</v>
      </c>
      <c r="K133" s="21">
        <v>180</v>
      </c>
      <c r="L133" s="21">
        <v>120</v>
      </c>
      <c r="M133" s="21" t="s">
        <v>1151</v>
      </c>
      <c r="N133" s="21">
        <v>88</v>
      </c>
      <c r="O133" s="21">
        <v>96.1</v>
      </c>
      <c r="P133" s="21">
        <v>26</v>
      </c>
      <c r="Q133" s="21" t="s">
        <v>512</v>
      </c>
      <c r="R133" s="21">
        <v>1</v>
      </c>
      <c r="S133" s="21">
        <v>26</v>
      </c>
      <c r="T133" s="21" t="s">
        <v>512</v>
      </c>
      <c r="U133" s="21">
        <v>1</v>
      </c>
      <c r="V133" s="21">
        <v>24</v>
      </c>
      <c r="W133" s="21">
        <v>5</v>
      </c>
      <c r="X133" s="21">
        <v>6</v>
      </c>
      <c r="Y133" s="6"/>
      <c r="Z133" s="24" t="s">
        <v>884</v>
      </c>
      <c r="AA133" s="21" t="s">
        <v>497</v>
      </c>
      <c r="AB133" s="25">
        <v>2</v>
      </c>
      <c r="AC133" s="25" t="s">
        <v>486</v>
      </c>
      <c r="AD133" s="21" t="s">
        <v>249</v>
      </c>
      <c r="AE133" s="21"/>
      <c r="AF133" s="21" t="s">
        <v>249</v>
      </c>
      <c r="AG133" s="21"/>
      <c r="AH133" s="21" t="s">
        <v>246</v>
      </c>
      <c r="AI133" s="21" t="s">
        <v>246</v>
      </c>
      <c r="AJ133" s="21" t="s">
        <v>246</v>
      </c>
      <c r="AK133" s="21" t="s">
        <v>249</v>
      </c>
      <c r="AL133" s="21">
        <v>0.32</v>
      </c>
      <c r="AM133" s="6"/>
      <c r="AN133" s="26" t="s">
        <v>250</v>
      </c>
      <c r="AO133" s="26" t="s">
        <v>251</v>
      </c>
      <c r="AP133" s="26"/>
      <c r="AQ133" s="26" t="s">
        <v>1902</v>
      </c>
      <c r="AR133" s="26" t="s">
        <v>1905</v>
      </c>
      <c r="AS133" s="27">
        <v>0.32</v>
      </c>
      <c r="AT133" s="21">
        <v>0.43</v>
      </c>
      <c r="AU133" s="21">
        <v>1.08</v>
      </c>
      <c r="AV133" s="21">
        <v>3.54</v>
      </c>
      <c r="AW133" s="21">
        <v>15.42</v>
      </c>
      <c r="AX133" s="21">
        <v>110</v>
      </c>
      <c r="AY133" s="21">
        <v>84.21</v>
      </c>
      <c r="AZ133" s="21">
        <v>32.15</v>
      </c>
      <c r="BA133" s="21">
        <v>15</v>
      </c>
      <c r="BB133" s="28">
        <f t="shared" ref="BB133:BD133" si="433">((AT133/AS133)*100)-100</f>
        <v>34.375</v>
      </c>
      <c r="BC133" s="28">
        <f t="shared" si="433"/>
        <v>151.16279069767441</v>
      </c>
      <c r="BD133" s="28">
        <f t="shared" si="433"/>
        <v>227.77777777777777</v>
      </c>
      <c r="BE133" s="28">
        <f t="shared" si="410"/>
        <v>237.5</v>
      </c>
      <c r="BF133" s="28">
        <f t="shared" si="411"/>
        <v>1006.25</v>
      </c>
      <c r="BG133" s="28">
        <f t="shared" si="412"/>
        <v>723.25581395348843</v>
      </c>
      <c r="BH133" s="3">
        <f t="shared" ref="BH133:BJ133" si="434">AT133-AS133</f>
        <v>0.10999999999999999</v>
      </c>
      <c r="BI133" s="3">
        <f t="shared" si="434"/>
        <v>0.65000000000000013</v>
      </c>
      <c r="BJ133" s="3">
        <f t="shared" si="434"/>
        <v>2.46</v>
      </c>
      <c r="BK133" s="3">
        <f t="shared" si="414"/>
        <v>0.76</v>
      </c>
      <c r="BL133" s="3">
        <f t="shared" si="415"/>
        <v>3.22</v>
      </c>
      <c r="BM133" s="3">
        <f t="shared" si="416"/>
        <v>3.11</v>
      </c>
      <c r="BN133" s="24">
        <v>243.9</v>
      </c>
      <c r="BO133" s="21">
        <v>341.3</v>
      </c>
      <c r="BP133" s="21"/>
      <c r="BQ133" s="21"/>
      <c r="BR133" s="21">
        <v>184</v>
      </c>
      <c r="BS133" s="21">
        <v>160.75</v>
      </c>
      <c r="BT133" s="21">
        <v>174.2</v>
      </c>
      <c r="BU133" s="24">
        <v>37</v>
      </c>
      <c r="BV133" s="21">
        <v>37</v>
      </c>
      <c r="BW133" s="21">
        <v>37.9</v>
      </c>
      <c r="BX133" s="21">
        <v>39</v>
      </c>
      <c r="BY133" s="21">
        <v>39</v>
      </c>
      <c r="BZ133" s="21">
        <v>39.1</v>
      </c>
      <c r="CA133" s="21">
        <v>38.6</v>
      </c>
      <c r="CB133" s="21">
        <v>37</v>
      </c>
      <c r="CC133" s="21">
        <v>38</v>
      </c>
      <c r="CD133" s="6"/>
      <c r="CE133" s="24" t="s">
        <v>1050</v>
      </c>
      <c r="CF133" s="21"/>
      <c r="CG133" s="21"/>
      <c r="CH133" s="21" t="s">
        <v>1152</v>
      </c>
      <c r="CI133" s="21"/>
      <c r="CJ133" s="21"/>
      <c r="CK133" s="21" t="s">
        <v>1153</v>
      </c>
      <c r="CL133" s="24" t="s">
        <v>331</v>
      </c>
      <c r="CM133" s="21"/>
      <c r="CN133" s="21"/>
      <c r="CO133" s="21" t="s">
        <v>1154</v>
      </c>
      <c r="CP133" s="21"/>
      <c r="CQ133" s="21"/>
      <c r="CR133" s="21" t="s">
        <v>1155</v>
      </c>
      <c r="CS133" s="24">
        <v>1</v>
      </c>
      <c r="CT133" s="21"/>
      <c r="CU133" s="21"/>
      <c r="CV133" s="21">
        <v>2</v>
      </c>
      <c r="CW133" s="21"/>
      <c r="CX133" s="21"/>
      <c r="CY133" s="21">
        <v>1</v>
      </c>
      <c r="CZ133" s="24" t="s">
        <v>331</v>
      </c>
      <c r="DA133" s="21"/>
      <c r="DB133" s="21"/>
      <c r="DC133" s="21" t="s">
        <v>1156</v>
      </c>
      <c r="DD133" s="21"/>
      <c r="DE133" s="21"/>
      <c r="DF133" s="21"/>
      <c r="DG133" s="24" t="s">
        <v>585</v>
      </c>
      <c r="DH133" s="21" t="s">
        <v>705</v>
      </c>
      <c r="DI133" s="21" t="s">
        <v>705</v>
      </c>
      <c r="DJ133" s="21" t="s">
        <v>1157</v>
      </c>
      <c r="DK133" s="21" t="s">
        <v>1158</v>
      </c>
      <c r="DL133" s="21" t="s">
        <v>1159</v>
      </c>
      <c r="DM133" s="21" t="s">
        <v>1159</v>
      </c>
      <c r="DN133" s="26"/>
      <c r="DO133" s="6"/>
      <c r="DP133" s="24">
        <v>38</v>
      </c>
      <c r="DQ133" s="21">
        <v>76</v>
      </c>
      <c r="DR133" s="21">
        <v>71.7</v>
      </c>
      <c r="DS133" s="21">
        <v>129.5</v>
      </c>
      <c r="DT133" s="21">
        <v>68</v>
      </c>
      <c r="DU133" s="21">
        <v>81</v>
      </c>
      <c r="DV133" s="21">
        <v>72</v>
      </c>
      <c r="DW133" s="24">
        <v>0.1</v>
      </c>
      <c r="DX133" s="21">
        <v>0.7</v>
      </c>
      <c r="DY133" s="21">
        <v>0.6</v>
      </c>
      <c r="DZ133" s="21">
        <v>0.5</v>
      </c>
      <c r="EA133" s="21">
        <v>0.5</v>
      </c>
      <c r="EB133" s="21">
        <v>0.4</v>
      </c>
      <c r="EC133" s="21">
        <v>0.5</v>
      </c>
      <c r="ED133" s="78">
        <f t="shared" ref="ED133:EJ133" si="435">DP133/DW133</f>
        <v>380</v>
      </c>
      <c r="EE133" s="79">
        <f t="shared" si="435"/>
        <v>108.57142857142858</v>
      </c>
      <c r="EF133" s="79">
        <f t="shared" si="435"/>
        <v>119.50000000000001</v>
      </c>
      <c r="EG133" s="79">
        <f t="shared" si="435"/>
        <v>259</v>
      </c>
      <c r="EH133" s="79">
        <f t="shared" si="435"/>
        <v>136</v>
      </c>
      <c r="EI133" s="79">
        <f t="shared" si="435"/>
        <v>202.5</v>
      </c>
      <c r="EJ133" s="79">
        <f t="shared" si="435"/>
        <v>144</v>
      </c>
      <c r="EK133" s="24">
        <v>1</v>
      </c>
      <c r="EL133" s="21">
        <v>1</v>
      </c>
      <c r="EM133" s="21">
        <v>1</v>
      </c>
      <c r="EN133" s="21">
        <v>1</v>
      </c>
      <c r="EO133" s="21">
        <v>1</v>
      </c>
      <c r="EP133" s="21">
        <v>1</v>
      </c>
      <c r="EQ133" s="21">
        <v>1</v>
      </c>
      <c r="ER133" s="24">
        <v>119</v>
      </c>
      <c r="ES133" s="21">
        <v>140</v>
      </c>
      <c r="ET133" s="21">
        <v>173</v>
      </c>
      <c r="EU133" s="21">
        <v>203</v>
      </c>
      <c r="EV133" s="21">
        <v>201</v>
      </c>
      <c r="EW133" s="21">
        <v>184</v>
      </c>
      <c r="EX133" s="21">
        <v>256</v>
      </c>
      <c r="EY133" s="24">
        <v>6</v>
      </c>
      <c r="EZ133" s="21">
        <v>5.3</v>
      </c>
      <c r="FA133" s="21">
        <v>5.7</v>
      </c>
      <c r="FB133" s="21">
        <v>5.6</v>
      </c>
      <c r="FC133" s="21">
        <v>6.1</v>
      </c>
      <c r="FD133" s="21">
        <v>6.1</v>
      </c>
      <c r="FE133" s="21">
        <v>6.2</v>
      </c>
      <c r="FF133" s="24">
        <v>3</v>
      </c>
      <c r="FG133" s="21">
        <v>3</v>
      </c>
      <c r="FH133" s="21">
        <v>3</v>
      </c>
      <c r="FI133" s="21">
        <v>3</v>
      </c>
      <c r="FJ133" s="21">
        <v>3</v>
      </c>
      <c r="FK133" s="21">
        <v>3</v>
      </c>
      <c r="FL133" s="21">
        <v>3</v>
      </c>
      <c r="FM133" s="24">
        <v>102</v>
      </c>
      <c r="FN133" s="21">
        <v>87</v>
      </c>
      <c r="FO133" s="21">
        <v>75</v>
      </c>
      <c r="FP133" s="21">
        <v>76</v>
      </c>
      <c r="FQ133" s="21">
        <v>67</v>
      </c>
      <c r="FR133" s="21">
        <v>75</v>
      </c>
      <c r="FS133" s="21">
        <v>77</v>
      </c>
      <c r="FT133" s="24" t="s">
        <v>859</v>
      </c>
      <c r="FU133" s="21" t="s">
        <v>1160</v>
      </c>
      <c r="FV133" s="21" t="s">
        <v>321</v>
      </c>
      <c r="FW133" s="21" t="s">
        <v>311</v>
      </c>
      <c r="FX133" s="21" t="s">
        <v>311</v>
      </c>
      <c r="FY133" s="21">
        <v>0</v>
      </c>
      <c r="FZ133" s="21">
        <v>0</v>
      </c>
      <c r="GA133" s="24">
        <v>68</v>
      </c>
      <c r="GB133" s="21">
        <v>58</v>
      </c>
      <c r="GC133" s="21">
        <v>136</v>
      </c>
      <c r="GD133" s="21">
        <v>187</v>
      </c>
      <c r="GE133" s="21">
        <v>338</v>
      </c>
      <c r="GF133" s="21">
        <v>317</v>
      </c>
      <c r="GG133" s="21">
        <v>267</v>
      </c>
      <c r="GH133" s="24">
        <v>1130</v>
      </c>
      <c r="GI133" s="21">
        <v>960</v>
      </c>
      <c r="GJ133" s="21">
        <v>770</v>
      </c>
      <c r="GK133" s="21">
        <v>430</v>
      </c>
      <c r="GL133" s="21">
        <v>260</v>
      </c>
      <c r="GM133" s="21">
        <v>530</v>
      </c>
      <c r="GN133" s="21">
        <v>570</v>
      </c>
      <c r="GO133" s="6"/>
      <c r="GP133" s="24">
        <v>19</v>
      </c>
      <c r="GQ133" s="21">
        <v>90</v>
      </c>
      <c r="GR133" s="24">
        <v>17</v>
      </c>
      <c r="GS133" s="21">
        <v>90</v>
      </c>
      <c r="GT133" s="24">
        <v>16</v>
      </c>
      <c r="GU133" s="21">
        <v>90</v>
      </c>
      <c r="GV133" s="24">
        <v>15</v>
      </c>
      <c r="GW133" s="21">
        <v>80</v>
      </c>
      <c r="GX133" s="24">
        <v>17</v>
      </c>
      <c r="GY133" s="21">
        <v>90</v>
      </c>
      <c r="GZ133" s="24">
        <v>13</v>
      </c>
      <c r="HA133" s="21">
        <v>55</v>
      </c>
      <c r="HB133" s="24">
        <v>14</v>
      </c>
      <c r="HC133" s="21">
        <v>55</v>
      </c>
      <c r="HD133" s="6"/>
      <c r="HE133" s="21">
        <v>42</v>
      </c>
      <c r="HF133" s="21">
        <v>169</v>
      </c>
      <c r="HG133" s="21">
        <v>98</v>
      </c>
      <c r="HH133" s="21">
        <v>39</v>
      </c>
      <c r="HI133" s="21">
        <v>1</v>
      </c>
      <c r="HJ133" s="21">
        <v>69.3</v>
      </c>
      <c r="HK133" s="21">
        <v>1</v>
      </c>
      <c r="HL133" s="21">
        <v>10</v>
      </c>
      <c r="HM133" s="21">
        <v>14.56</v>
      </c>
      <c r="HN133" s="21">
        <v>3.14</v>
      </c>
      <c r="HO133" s="21">
        <v>2.75</v>
      </c>
      <c r="HP133" s="21">
        <v>138</v>
      </c>
      <c r="HQ133" s="21">
        <v>21.1</v>
      </c>
      <c r="HR133" s="21">
        <v>6</v>
      </c>
      <c r="HS133" s="21">
        <v>3</v>
      </c>
      <c r="HT133" s="6"/>
      <c r="HU133" s="99">
        <f t="shared" si="10"/>
        <v>2</v>
      </c>
    </row>
    <row r="134" spans="1:249" ht="15.75" customHeight="1" x14ac:dyDescent="0.3">
      <c r="A134" s="3">
        <v>118</v>
      </c>
      <c r="B134" s="21" t="s">
        <v>874</v>
      </c>
      <c r="C134" s="21">
        <v>1</v>
      </c>
      <c r="D134" s="22">
        <v>41362</v>
      </c>
      <c r="E134" s="22">
        <v>41362</v>
      </c>
      <c r="F134" s="21">
        <f t="shared" si="408"/>
        <v>0</v>
      </c>
      <c r="G134" s="21"/>
      <c r="H134" s="21"/>
      <c r="I134" s="23">
        <v>14778</v>
      </c>
      <c r="J134" s="21">
        <v>73</v>
      </c>
      <c r="K134" s="21">
        <v>180</v>
      </c>
      <c r="L134" s="21">
        <v>70</v>
      </c>
      <c r="M134" s="21" t="s">
        <v>421</v>
      </c>
      <c r="N134" s="21">
        <v>79</v>
      </c>
      <c r="O134" s="21">
        <v>91.9</v>
      </c>
      <c r="P134" s="21">
        <v>18</v>
      </c>
      <c r="Q134" s="21" t="s">
        <v>1161</v>
      </c>
      <c r="R134" s="21">
        <v>1</v>
      </c>
      <c r="S134" s="21">
        <v>26</v>
      </c>
      <c r="T134" s="21" t="s">
        <v>512</v>
      </c>
      <c r="U134" s="21">
        <v>1</v>
      </c>
      <c r="V134" s="21">
        <v>5</v>
      </c>
      <c r="W134" s="21">
        <v>0</v>
      </c>
      <c r="X134" s="21">
        <v>0</v>
      </c>
      <c r="Y134" s="6"/>
      <c r="Z134" s="24" t="s">
        <v>884</v>
      </c>
      <c r="AA134" s="21" t="s">
        <v>497</v>
      </c>
      <c r="AB134" s="25">
        <v>2</v>
      </c>
      <c r="AC134" s="25" t="s">
        <v>486</v>
      </c>
      <c r="AD134" s="21" t="s">
        <v>249</v>
      </c>
      <c r="AE134" s="21"/>
      <c r="AF134" s="21" t="s">
        <v>246</v>
      </c>
      <c r="AG134" s="21" t="s">
        <v>248</v>
      </c>
      <c r="AH134" s="21" t="s">
        <v>246</v>
      </c>
      <c r="AI134" s="21" t="s">
        <v>246</v>
      </c>
      <c r="AJ134" s="21" t="s">
        <v>249</v>
      </c>
      <c r="AK134" s="21" t="s">
        <v>246</v>
      </c>
      <c r="AL134" s="21">
        <v>0.85</v>
      </c>
      <c r="AM134" s="6"/>
      <c r="AN134" s="26" t="s">
        <v>250</v>
      </c>
      <c r="AO134" s="26" t="s">
        <v>251</v>
      </c>
      <c r="AP134" s="26" t="s">
        <v>1911</v>
      </c>
      <c r="AQ134" s="26" t="s">
        <v>1902</v>
      </c>
      <c r="AR134" s="26" t="s">
        <v>1905</v>
      </c>
      <c r="AS134" s="27">
        <v>0.85</v>
      </c>
      <c r="AT134" s="21">
        <v>4</v>
      </c>
      <c r="AU134" s="21">
        <v>6.94</v>
      </c>
      <c r="AV134" s="21">
        <v>5.72</v>
      </c>
      <c r="AW134" s="21">
        <v>2.42</v>
      </c>
      <c r="AX134" s="21">
        <v>1.24</v>
      </c>
      <c r="AY134" s="21">
        <v>0.81</v>
      </c>
      <c r="AZ134" s="21">
        <v>1.08</v>
      </c>
      <c r="BA134" s="21">
        <v>1.45</v>
      </c>
      <c r="BB134" s="28">
        <f t="shared" ref="BB134:BD134" si="436">((AT134/AS134)*100)-100</f>
        <v>370.58823529411768</v>
      </c>
      <c r="BC134" s="28">
        <f t="shared" si="436"/>
        <v>73.5</v>
      </c>
      <c r="BD134" s="28">
        <f t="shared" si="436"/>
        <v>-17.579250720461104</v>
      </c>
      <c r="BE134" s="28">
        <f t="shared" si="410"/>
        <v>716.47058823529426</v>
      </c>
      <c r="BF134" s="28">
        <f t="shared" si="411"/>
        <v>572.94117647058829</v>
      </c>
      <c r="BG134" s="28">
        <f t="shared" si="412"/>
        <v>43</v>
      </c>
      <c r="BH134" s="3">
        <f t="shared" ref="BH134:BJ134" si="437">AT134-AS134</f>
        <v>3.15</v>
      </c>
      <c r="BI134" s="3">
        <f t="shared" si="437"/>
        <v>2.9400000000000004</v>
      </c>
      <c r="BJ134" s="3">
        <f t="shared" si="437"/>
        <v>-1.2200000000000006</v>
      </c>
      <c r="BK134" s="3">
        <f t="shared" si="414"/>
        <v>6.0900000000000007</v>
      </c>
      <c r="BL134" s="3">
        <f t="shared" si="415"/>
        <v>4.87</v>
      </c>
      <c r="BM134" s="3">
        <f t="shared" si="416"/>
        <v>1.7199999999999998</v>
      </c>
      <c r="BN134" s="24">
        <v>27.7</v>
      </c>
      <c r="BO134" s="21">
        <v>49.4</v>
      </c>
      <c r="BP134" s="21">
        <v>42.7</v>
      </c>
      <c r="BQ134" s="21">
        <v>37</v>
      </c>
      <c r="BR134" s="21">
        <v>49</v>
      </c>
      <c r="BS134" s="21">
        <v>74.8</v>
      </c>
      <c r="BT134" s="21">
        <v>102.1</v>
      </c>
      <c r="BU134" s="24">
        <v>36</v>
      </c>
      <c r="BV134" s="21">
        <v>36</v>
      </c>
      <c r="BW134" s="21">
        <v>36.4</v>
      </c>
      <c r="BX134" s="21">
        <v>36.5</v>
      </c>
      <c r="BY134" s="21">
        <v>36</v>
      </c>
      <c r="BZ134" s="21">
        <v>36.5</v>
      </c>
      <c r="CA134" s="21">
        <v>37</v>
      </c>
      <c r="CB134" s="21">
        <v>36</v>
      </c>
      <c r="CC134" s="21">
        <v>36</v>
      </c>
      <c r="CD134" s="6"/>
      <c r="CE134" s="24" t="s">
        <v>1162</v>
      </c>
      <c r="CF134" s="21"/>
      <c r="CG134" s="21"/>
      <c r="CH134" s="21"/>
      <c r="CI134" s="21"/>
      <c r="CJ134" s="21"/>
      <c r="CK134" s="21" t="s">
        <v>1163</v>
      </c>
      <c r="CL134" s="24" t="s">
        <v>331</v>
      </c>
      <c r="CM134" s="21"/>
      <c r="CN134" s="21"/>
      <c r="CO134" s="21"/>
      <c r="CP134" s="21"/>
      <c r="CQ134" s="21"/>
      <c r="CR134" s="21" t="s">
        <v>842</v>
      </c>
      <c r="CS134" s="24">
        <v>10</v>
      </c>
      <c r="CT134" s="21"/>
      <c r="CU134" s="21"/>
      <c r="CV134" s="21"/>
      <c r="CW134" s="21"/>
      <c r="CX134" s="21"/>
      <c r="CY134" s="21">
        <v>2</v>
      </c>
      <c r="CZ134" s="24" t="s">
        <v>331</v>
      </c>
      <c r="DA134" s="21"/>
      <c r="DB134" s="21"/>
      <c r="DC134" s="21"/>
      <c r="DD134" s="21"/>
      <c r="DE134" s="21"/>
      <c r="DF134" s="21" t="s">
        <v>1164</v>
      </c>
      <c r="DG134" s="24" t="s">
        <v>1165</v>
      </c>
      <c r="DH134" s="21" t="s">
        <v>1166</v>
      </c>
      <c r="DI134" s="21" t="s">
        <v>1166</v>
      </c>
      <c r="DJ134" s="21" t="s">
        <v>1166</v>
      </c>
      <c r="DK134" s="21" t="s">
        <v>1166</v>
      </c>
      <c r="DL134" s="21" t="s">
        <v>1167</v>
      </c>
      <c r="DM134" s="21" t="s">
        <v>1167</v>
      </c>
      <c r="DN134" s="26"/>
      <c r="DO134" s="6"/>
      <c r="DP134" s="24">
        <v>85.5</v>
      </c>
      <c r="DQ134" s="21">
        <v>168.4</v>
      </c>
      <c r="DR134" s="21">
        <v>107.1</v>
      </c>
      <c r="DS134" s="21">
        <v>149</v>
      </c>
      <c r="DT134" s="21">
        <v>77</v>
      </c>
      <c r="DU134" s="21">
        <v>78.8</v>
      </c>
      <c r="DV134" s="21">
        <v>143.6</v>
      </c>
      <c r="DW134" s="24">
        <v>0.7</v>
      </c>
      <c r="DX134" s="21">
        <v>0.6</v>
      </c>
      <c r="DY134" s="21">
        <v>0.4</v>
      </c>
      <c r="DZ134" s="21">
        <v>0.5</v>
      </c>
      <c r="EA134" s="21">
        <v>0.4</v>
      </c>
      <c r="EB134" s="21">
        <v>0.8</v>
      </c>
      <c r="EC134" s="21">
        <v>0.3</v>
      </c>
      <c r="ED134" s="78">
        <f t="shared" ref="ED134:EJ134" si="438">DP134/DW134</f>
        <v>122.14285714285715</v>
      </c>
      <c r="EE134" s="79">
        <f t="shared" si="438"/>
        <v>280.66666666666669</v>
      </c>
      <c r="EF134" s="79">
        <f t="shared" si="438"/>
        <v>267.74999999999994</v>
      </c>
      <c r="EG134" s="79">
        <f t="shared" si="438"/>
        <v>298</v>
      </c>
      <c r="EH134" s="79">
        <f t="shared" si="438"/>
        <v>192.5</v>
      </c>
      <c r="EI134" s="79">
        <f t="shared" si="438"/>
        <v>98.499999999999986</v>
      </c>
      <c r="EJ134" s="79">
        <f t="shared" si="438"/>
        <v>478.66666666666669</v>
      </c>
      <c r="EK134" s="24">
        <v>1</v>
      </c>
      <c r="EL134" s="21">
        <v>1</v>
      </c>
      <c r="EM134" s="21">
        <v>1</v>
      </c>
      <c r="EN134" s="21">
        <v>1</v>
      </c>
      <c r="EO134" s="21">
        <v>1</v>
      </c>
      <c r="EP134" s="21">
        <v>0</v>
      </c>
      <c r="EQ134" s="21">
        <v>0</v>
      </c>
      <c r="ER134" s="24">
        <v>538</v>
      </c>
      <c r="ES134" s="21">
        <v>317</v>
      </c>
      <c r="ET134" s="21">
        <v>297</v>
      </c>
      <c r="EU134" s="21">
        <v>281</v>
      </c>
      <c r="EV134" s="21">
        <v>257</v>
      </c>
      <c r="EW134" s="21">
        <v>300</v>
      </c>
      <c r="EX134" s="21">
        <v>232</v>
      </c>
      <c r="EY134" s="24">
        <v>4.7</v>
      </c>
      <c r="EZ134" s="21">
        <v>4</v>
      </c>
      <c r="FA134" s="21">
        <v>4</v>
      </c>
      <c r="FB134" s="21">
        <v>9.9</v>
      </c>
      <c r="FC134" s="21">
        <v>9.1</v>
      </c>
      <c r="FD134" s="21">
        <v>9.9</v>
      </c>
      <c r="FE134" s="21">
        <v>10.5</v>
      </c>
      <c r="FF134" s="24">
        <v>4</v>
      </c>
      <c r="FG134" s="21">
        <v>3</v>
      </c>
      <c r="FH134" s="21">
        <v>6</v>
      </c>
      <c r="FI134" s="21">
        <v>6</v>
      </c>
      <c r="FJ134" s="21">
        <v>9</v>
      </c>
      <c r="FK134" s="21">
        <v>15</v>
      </c>
      <c r="FL134" s="21">
        <v>15</v>
      </c>
      <c r="FM134" s="24">
        <v>80</v>
      </c>
      <c r="FN134" s="21">
        <v>95</v>
      </c>
      <c r="FO134" s="21">
        <v>86</v>
      </c>
      <c r="FP134" s="21">
        <v>79</v>
      </c>
      <c r="FQ134" s="21">
        <v>73</v>
      </c>
      <c r="FR134" s="21">
        <v>75</v>
      </c>
      <c r="FS134" s="21">
        <v>70</v>
      </c>
      <c r="FT134" s="24">
        <v>0</v>
      </c>
      <c r="FU134" s="21">
        <v>0</v>
      </c>
      <c r="FV134" s="21">
        <v>0</v>
      </c>
      <c r="FW134" s="21">
        <v>0</v>
      </c>
      <c r="FX134" s="21">
        <v>0</v>
      </c>
      <c r="FY134" s="21">
        <v>0</v>
      </c>
      <c r="FZ134" s="21">
        <v>0</v>
      </c>
      <c r="GA134" s="24">
        <v>137</v>
      </c>
      <c r="GB134" s="21">
        <v>141</v>
      </c>
      <c r="GC134" s="21">
        <v>89</v>
      </c>
      <c r="GD134" s="21">
        <v>73</v>
      </c>
      <c r="GE134" s="21">
        <v>71</v>
      </c>
      <c r="GF134" s="21">
        <v>83</v>
      </c>
      <c r="GG134" s="21">
        <v>69</v>
      </c>
      <c r="GH134" s="24">
        <v>3290</v>
      </c>
      <c r="GI134" s="21">
        <v>1850</v>
      </c>
      <c r="GJ134" s="21">
        <v>3550</v>
      </c>
      <c r="GK134" s="21">
        <v>2310</v>
      </c>
      <c r="GL134" s="21">
        <v>1470</v>
      </c>
      <c r="GM134" s="21">
        <v>2650</v>
      </c>
      <c r="GN134" s="21">
        <v>2700</v>
      </c>
      <c r="GO134" s="6"/>
      <c r="GP134" s="24">
        <v>13</v>
      </c>
      <c r="GQ134" s="21">
        <v>55</v>
      </c>
      <c r="GR134" s="24">
        <v>12</v>
      </c>
      <c r="GS134" s="21">
        <v>45</v>
      </c>
      <c r="GT134" s="24">
        <v>11</v>
      </c>
      <c r="GU134" s="21">
        <v>45</v>
      </c>
      <c r="GV134" s="24">
        <v>12</v>
      </c>
      <c r="GW134" s="21">
        <v>45</v>
      </c>
      <c r="GX134" s="24">
        <v>13</v>
      </c>
      <c r="GY134" s="21">
        <v>55</v>
      </c>
      <c r="GZ134" s="24">
        <v>9</v>
      </c>
      <c r="HA134" s="21">
        <v>18</v>
      </c>
      <c r="HB134" s="24">
        <v>7</v>
      </c>
      <c r="HC134" s="21">
        <v>18</v>
      </c>
      <c r="HD134" s="6"/>
      <c r="HE134" s="21">
        <v>73</v>
      </c>
      <c r="HF134" s="21">
        <v>104</v>
      </c>
      <c r="HG134" s="21">
        <v>164</v>
      </c>
      <c r="HH134" s="21">
        <v>35</v>
      </c>
      <c r="HI134" s="21">
        <v>1</v>
      </c>
      <c r="HJ134" s="21">
        <v>0.7</v>
      </c>
      <c r="HK134" s="21">
        <v>65</v>
      </c>
      <c r="HL134" s="21">
        <v>20</v>
      </c>
      <c r="HM134" s="21">
        <v>24.08</v>
      </c>
      <c r="HN134" s="21">
        <v>38.81</v>
      </c>
      <c r="HO134" s="21">
        <v>6.64</v>
      </c>
      <c r="HP134" s="21">
        <v>144.5</v>
      </c>
      <c r="HQ134" s="21">
        <v>19.7</v>
      </c>
      <c r="HR134" s="21">
        <v>4.7</v>
      </c>
      <c r="HS134" s="21">
        <v>4</v>
      </c>
      <c r="HT134" s="6"/>
      <c r="HU134" s="99">
        <f t="shared" si="10"/>
        <v>1</v>
      </c>
    </row>
    <row r="135" spans="1:249" ht="15.75" customHeight="1" x14ac:dyDescent="0.3">
      <c r="A135" s="3">
        <v>119</v>
      </c>
      <c r="B135" s="21" t="s">
        <v>431</v>
      </c>
      <c r="C135" s="21">
        <v>2</v>
      </c>
      <c r="D135" s="22">
        <v>41364</v>
      </c>
      <c r="E135" s="22">
        <v>41375</v>
      </c>
      <c r="F135" s="21">
        <f t="shared" si="408"/>
        <v>11</v>
      </c>
      <c r="G135" s="21"/>
      <c r="H135" s="21"/>
      <c r="I135" s="23">
        <v>18030</v>
      </c>
      <c r="J135" s="21">
        <v>63</v>
      </c>
      <c r="K135" s="21">
        <v>150</v>
      </c>
      <c r="L135" s="21">
        <v>55</v>
      </c>
      <c r="M135" s="21" t="s">
        <v>1168</v>
      </c>
      <c r="N135" s="21">
        <v>64</v>
      </c>
      <c r="O135" s="21">
        <v>75.3</v>
      </c>
      <c r="P135" s="21">
        <v>23</v>
      </c>
      <c r="Q135" s="21" t="s">
        <v>548</v>
      </c>
      <c r="R135" s="21">
        <v>2</v>
      </c>
      <c r="S135" s="21">
        <v>23</v>
      </c>
      <c r="T135" s="21" t="s">
        <v>548</v>
      </c>
      <c r="U135" s="21">
        <v>2</v>
      </c>
      <c r="V135" s="21">
        <v>21</v>
      </c>
      <c r="W135" s="21">
        <v>1</v>
      </c>
      <c r="X135" s="21">
        <v>0</v>
      </c>
      <c r="Y135" s="6"/>
      <c r="Z135" s="24" t="s">
        <v>486</v>
      </c>
      <c r="AA135" s="21" t="s">
        <v>486</v>
      </c>
      <c r="AB135" s="25" t="s">
        <v>486</v>
      </c>
      <c r="AC135" s="25" t="s">
        <v>486</v>
      </c>
      <c r="AD135" s="21" t="s">
        <v>246</v>
      </c>
      <c r="AE135" s="21" t="s">
        <v>247</v>
      </c>
      <c r="AF135" s="21" t="s">
        <v>246</v>
      </c>
      <c r="AG135" s="21" t="s">
        <v>248</v>
      </c>
      <c r="AH135" s="21" t="s">
        <v>246</v>
      </c>
      <c r="AI135" s="21" t="s">
        <v>246</v>
      </c>
      <c r="AJ135" s="21" t="s">
        <v>249</v>
      </c>
      <c r="AK135" s="21" t="s">
        <v>246</v>
      </c>
      <c r="AL135" s="21">
        <v>0.51</v>
      </c>
      <c r="AM135" s="6"/>
      <c r="AN135" s="26" t="s">
        <v>250</v>
      </c>
      <c r="AO135" s="26" t="s">
        <v>274</v>
      </c>
      <c r="AP135" s="26"/>
      <c r="AQ135" s="26" t="s">
        <v>1902</v>
      </c>
      <c r="AR135" s="26" t="s">
        <v>1905</v>
      </c>
      <c r="AS135" s="27">
        <v>0.51</v>
      </c>
      <c r="AT135" s="21">
        <v>1.73</v>
      </c>
      <c r="AU135" s="21">
        <v>2.8</v>
      </c>
      <c r="AV135" s="21">
        <v>1.58</v>
      </c>
      <c r="AW135" s="21">
        <v>0.88</v>
      </c>
      <c r="AX135" s="21">
        <v>0.47</v>
      </c>
      <c r="AY135" s="21">
        <v>0.28000000000000003</v>
      </c>
      <c r="AZ135" s="21">
        <v>0.12</v>
      </c>
      <c r="BA135" s="21">
        <v>0.08</v>
      </c>
      <c r="BB135" s="28">
        <f t="shared" ref="BB135:BD135" si="439">((AT135/AS135)*100)-100</f>
        <v>239.21568627450978</v>
      </c>
      <c r="BC135" s="28">
        <f t="shared" si="439"/>
        <v>61.849710982658934</v>
      </c>
      <c r="BD135" s="28">
        <f t="shared" si="439"/>
        <v>-43.571428571428562</v>
      </c>
      <c r="BE135" s="28">
        <f t="shared" si="410"/>
        <v>449.01960784313712</v>
      </c>
      <c r="BF135" s="28">
        <f t="shared" si="411"/>
        <v>209.80392156862746</v>
      </c>
      <c r="BG135" s="28">
        <f t="shared" si="412"/>
        <v>-8.6705202312138567</v>
      </c>
      <c r="BH135" s="3">
        <f t="shared" ref="BH135:BJ135" si="440">AT135-AS135</f>
        <v>1.22</v>
      </c>
      <c r="BI135" s="3">
        <f t="shared" si="440"/>
        <v>1.0699999999999998</v>
      </c>
      <c r="BJ135" s="3">
        <f t="shared" si="440"/>
        <v>-1.2199999999999998</v>
      </c>
      <c r="BK135" s="3">
        <f t="shared" si="414"/>
        <v>2.29</v>
      </c>
      <c r="BL135" s="3">
        <f t="shared" si="415"/>
        <v>1.07</v>
      </c>
      <c r="BM135" s="3">
        <f t="shared" si="416"/>
        <v>-0.14999999999999991</v>
      </c>
      <c r="BN135" s="24">
        <v>220</v>
      </c>
      <c r="BO135" s="21">
        <v>212.2</v>
      </c>
      <c r="BP135" s="21">
        <v>185</v>
      </c>
      <c r="BQ135" s="21">
        <v>175</v>
      </c>
      <c r="BR135" s="21">
        <v>170</v>
      </c>
      <c r="BS135" s="21"/>
      <c r="BT135" s="21">
        <v>34</v>
      </c>
      <c r="BU135" s="24">
        <v>38</v>
      </c>
      <c r="BV135" s="21">
        <v>37</v>
      </c>
      <c r="BW135" s="21">
        <v>37</v>
      </c>
      <c r="BX135" s="21">
        <v>36.6</v>
      </c>
      <c r="BY135" s="21">
        <v>37.5</v>
      </c>
      <c r="BZ135" s="21">
        <v>37</v>
      </c>
      <c r="CA135" s="21">
        <v>36</v>
      </c>
      <c r="CB135" s="21">
        <v>36</v>
      </c>
      <c r="CC135" s="21">
        <v>36</v>
      </c>
      <c r="CD135" s="6"/>
      <c r="CE135" s="24" t="s">
        <v>1169</v>
      </c>
      <c r="CF135" s="21"/>
      <c r="CG135" s="21"/>
      <c r="CH135" s="21"/>
      <c r="CI135" s="21" t="s">
        <v>263</v>
      </c>
      <c r="CJ135" s="21"/>
      <c r="CK135" s="21"/>
      <c r="CL135" s="24" t="s">
        <v>1170</v>
      </c>
      <c r="CM135" s="21"/>
      <c r="CN135" s="21"/>
      <c r="CO135" s="21"/>
      <c r="CP135" s="21" t="s">
        <v>1171</v>
      </c>
      <c r="CQ135" s="21"/>
      <c r="CR135" s="21"/>
      <c r="CS135" s="24">
        <v>2</v>
      </c>
      <c r="CT135" s="21"/>
      <c r="CU135" s="21"/>
      <c r="CV135" s="21"/>
      <c r="CW135" s="21">
        <v>1</v>
      </c>
      <c r="CX135" s="21"/>
      <c r="CY135" s="21"/>
      <c r="CZ135" s="24" t="s">
        <v>1172</v>
      </c>
      <c r="DA135" s="21"/>
      <c r="DB135" s="21"/>
      <c r="DC135" s="21"/>
      <c r="DD135" s="21" t="s">
        <v>1173</v>
      </c>
      <c r="DE135" s="21"/>
      <c r="DF135" s="21"/>
      <c r="DG135" s="24" t="s">
        <v>611</v>
      </c>
      <c r="DH135" s="21" t="s">
        <v>611</v>
      </c>
      <c r="DI135" s="21" t="s">
        <v>1174</v>
      </c>
      <c r="DJ135" s="21" t="s">
        <v>611</v>
      </c>
      <c r="DK135" s="21" t="s">
        <v>611</v>
      </c>
      <c r="DL135" s="21" t="s">
        <v>255</v>
      </c>
      <c r="DM135" s="21">
        <v>0</v>
      </c>
      <c r="DN135" s="26"/>
      <c r="DO135" s="6"/>
      <c r="DP135" s="24">
        <v>65</v>
      </c>
      <c r="DQ135" s="21">
        <v>78.2</v>
      </c>
      <c r="DR135" s="21">
        <v>68</v>
      </c>
      <c r="DS135" s="21">
        <v>57.9</v>
      </c>
      <c r="DT135" s="21">
        <v>70.7</v>
      </c>
      <c r="DU135" s="21">
        <v>90.5</v>
      </c>
      <c r="DV135" s="21">
        <v>70</v>
      </c>
      <c r="DW135" s="24">
        <v>0.5</v>
      </c>
      <c r="DX135" s="21">
        <v>0.4</v>
      </c>
      <c r="DY135" s="21">
        <v>0.4</v>
      </c>
      <c r="DZ135" s="21">
        <v>0.4</v>
      </c>
      <c r="EA135" s="21">
        <v>0.4</v>
      </c>
      <c r="EB135" s="21">
        <v>0.4</v>
      </c>
      <c r="EC135" s="21">
        <v>0.5</v>
      </c>
      <c r="ED135" s="78">
        <f t="shared" ref="ED135:EJ135" si="441">DP135/DW135</f>
        <v>130</v>
      </c>
      <c r="EE135" s="79">
        <f t="shared" si="441"/>
        <v>195.5</v>
      </c>
      <c r="EF135" s="79">
        <f t="shared" si="441"/>
        <v>170</v>
      </c>
      <c r="EG135" s="79">
        <f t="shared" si="441"/>
        <v>144.75</v>
      </c>
      <c r="EH135" s="79">
        <f t="shared" si="441"/>
        <v>176.75</v>
      </c>
      <c r="EI135" s="79">
        <f t="shared" si="441"/>
        <v>226.25</v>
      </c>
      <c r="EJ135" s="79">
        <f t="shared" si="441"/>
        <v>140</v>
      </c>
      <c r="EK135" s="24">
        <v>1</v>
      </c>
      <c r="EL135" s="21">
        <v>1</v>
      </c>
      <c r="EM135" s="21">
        <v>1</v>
      </c>
      <c r="EN135" s="21">
        <v>1</v>
      </c>
      <c r="EO135" s="21">
        <v>1</v>
      </c>
      <c r="EP135" s="21">
        <v>1</v>
      </c>
      <c r="EQ135" s="21">
        <v>1</v>
      </c>
      <c r="ER135" s="24">
        <v>424</v>
      </c>
      <c r="ES135" s="21">
        <v>405</v>
      </c>
      <c r="ET135" s="21">
        <v>480</v>
      </c>
      <c r="EU135" s="21">
        <v>456</v>
      </c>
      <c r="EV135" s="21">
        <v>478</v>
      </c>
      <c r="EW135" s="21">
        <v>527</v>
      </c>
      <c r="EX135" s="21">
        <v>431</v>
      </c>
      <c r="EY135" s="24">
        <v>5.2</v>
      </c>
      <c r="EZ135" s="21">
        <v>5.2</v>
      </c>
      <c r="FA135" s="21">
        <v>6.3</v>
      </c>
      <c r="FB135" s="21">
        <v>4</v>
      </c>
      <c r="FC135" s="21">
        <v>4</v>
      </c>
      <c r="FD135" s="21">
        <v>4</v>
      </c>
      <c r="FE135" s="21">
        <v>5.4</v>
      </c>
      <c r="FF135" s="24">
        <v>13</v>
      </c>
      <c r="FG135" s="21">
        <v>15</v>
      </c>
      <c r="FH135" s="21">
        <v>15</v>
      </c>
      <c r="FI135" s="21">
        <v>15</v>
      </c>
      <c r="FJ135" s="21">
        <v>15</v>
      </c>
      <c r="FK135" s="21">
        <v>15</v>
      </c>
      <c r="FL135" s="21">
        <v>15</v>
      </c>
      <c r="FM135" s="24">
        <v>75</v>
      </c>
      <c r="FN135" s="21">
        <v>90</v>
      </c>
      <c r="FO135" s="21">
        <v>91</v>
      </c>
      <c r="FP135" s="21">
        <v>63</v>
      </c>
      <c r="FQ135" s="21">
        <v>77</v>
      </c>
      <c r="FR135" s="21">
        <v>63</v>
      </c>
      <c r="FS135" s="21">
        <v>81</v>
      </c>
      <c r="FT135" s="24">
        <v>0</v>
      </c>
      <c r="FU135" s="21">
        <v>0</v>
      </c>
      <c r="FV135" s="21">
        <v>0</v>
      </c>
      <c r="FW135" s="21">
        <v>0</v>
      </c>
      <c r="FX135" s="21">
        <v>0</v>
      </c>
      <c r="FY135" s="21">
        <v>0</v>
      </c>
      <c r="FZ135" s="21">
        <v>0</v>
      </c>
      <c r="GA135" s="24">
        <v>54</v>
      </c>
      <c r="GB135" s="21">
        <v>44</v>
      </c>
      <c r="GC135" s="21">
        <v>36</v>
      </c>
      <c r="GD135" s="21">
        <v>42</v>
      </c>
      <c r="GE135" s="21">
        <v>42</v>
      </c>
      <c r="GF135" s="21">
        <v>33</v>
      </c>
      <c r="GG135" s="21">
        <v>42</v>
      </c>
      <c r="GH135" s="24">
        <v>2740</v>
      </c>
      <c r="GI135" s="21">
        <v>2640</v>
      </c>
      <c r="GJ135" s="21">
        <v>1150</v>
      </c>
      <c r="GK135" s="21">
        <v>980</v>
      </c>
      <c r="GL135" s="21">
        <v>2050</v>
      </c>
      <c r="GM135" s="21">
        <v>1870</v>
      </c>
      <c r="GN135" s="21">
        <v>2255</v>
      </c>
      <c r="GO135" s="6"/>
      <c r="GP135" s="24">
        <v>10</v>
      </c>
      <c r="GQ135" s="21">
        <v>45</v>
      </c>
      <c r="GR135" s="24">
        <v>9</v>
      </c>
      <c r="GS135" s="21">
        <v>18</v>
      </c>
      <c r="GT135" s="24">
        <v>10</v>
      </c>
      <c r="GU135" s="21">
        <v>45</v>
      </c>
      <c r="GV135" s="24">
        <v>10</v>
      </c>
      <c r="GW135" s="21">
        <v>45</v>
      </c>
      <c r="GX135" s="24">
        <v>9</v>
      </c>
      <c r="GY135" s="21">
        <v>18</v>
      </c>
      <c r="GZ135" s="24">
        <v>9</v>
      </c>
      <c r="HA135" s="21">
        <v>18</v>
      </c>
      <c r="HB135" s="24">
        <v>9</v>
      </c>
      <c r="HC135" s="21">
        <v>18</v>
      </c>
      <c r="HD135" s="6"/>
      <c r="HE135" s="21">
        <v>63</v>
      </c>
      <c r="HF135" s="21">
        <v>66</v>
      </c>
      <c r="HG135" s="21">
        <v>96</v>
      </c>
      <c r="HH135" s="21">
        <v>37.4</v>
      </c>
      <c r="HI135" s="21">
        <v>1</v>
      </c>
      <c r="HJ135" s="21">
        <v>64.8</v>
      </c>
      <c r="HK135" s="21">
        <v>0.8</v>
      </c>
      <c r="HL135" s="21">
        <v>0</v>
      </c>
      <c r="HM135" s="21">
        <v>52.38</v>
      </c>
      <c r="HN135" s="21">
        <v>11.12</v>
      </c>
      <c r="HO135" s="21">
        <v>2.66</v>
      </c>
      <c r="HP135" s="21">
        <v>146.5</v>
      </c>
      <c r="HQ135" s="21">
        <v>17</v>
      </c>
      <c r="HR135" s="21">
        <v>5.7</v>
      </c>
      <c r="HS135" s="21">
        <v>15</v>
      </c>
      <c r="HT135" s="6"/>
      <c r="HU135" s="99">
        <f t="shared" si="10"/>
        <v>1</v>
      </c>
    </row>
    <row r="136" spans="1:249" ht="15.75" customHeight="1" x14ac:dyDescent="0.3">
      <c r="A136" s="3">
        <v>120</v>
      </c>
      <c r="B136" s="21" t="s">
        <v>635</v>
      </c>
      <c r="C136" s="21">
        <v>2</v>
      </c>
      <c r="D136" s="22">
        <v>41380</v>
      </c>
      <c r="E136" s="22">
        <v>41380</v>
      </c>
      <c r="F136" s="21">
        <f t="shared" si="408"/>
        <v>0</v>
      </c>
      <c r="G136" s="21"/>
      <c r="H136" s="21" t="s">
        <v>1175</v>
      </c>
      <c r="I136" s="23">
        <v>14898</v>
      </c>
      <c r="J136" s="21">
        <v>72</v>
      </c>
      <c r="K136" s="21">
        <v>160</v>
      </c>
      <c r="L136" s="21">
        <v>60</v>
      </c>
      <c r="M136" s="21" t="s">
        <v>1176</v>
      </c>
      <c r="N136" s="21">
        <v>49</v>
      </c>
      <c r="O136" s="21">
        <v>43.8</v>
      </c>
      <c r="P136" s="21">
        <v>4</v>
      </c>
      <c r="Q136" s="21" t="s">
        <v>695</v>
      </c>
      <c r="R136" s="21">
        <v>1</v>
      </c>
      <c r="S136" s="21">
        <v>11</v>
      </c>
      <c r="T136" s="21" t="s">
        <v>272</v>
      </c>
      <c r="U136" s="21">
        <v>1</v>
      </c>
      <c r="V136" s="21">
        <v>0</v>
      </c>
      <c r="W136" s="21">
        <v>0</v>
      </c>
      <c r="X136" s="21">
        <v>0</v>
      </c>
      <c r="Y136" s="6"/>
      <c r="Z136" s="24" t="s">
        <v>513</v>
      </c>
      <c r="AA136" s="21" t="s">
        <v>1144</v>
      </c>
      <c r="AB136" s="25">
        <v>1</v>
      </c>
      <c r="AC136" s="25"/>
      <c r="AD136" s="21" t="s">
        <v>249</v>
      </c>
      <c r="AE136" s="21"/>
      <c r="AF136" s="21" t="s">
        <v>246</v>
      </c>
      <c r="AG136" s="21" t="s">
        <v>248</v>
      </c>
      <c r="AH136" s="21" t="s">
        <v>249</v>
      </c>
      <c r="AI136" s="21" t="s">
        <v>249</v>
      </c>
      <c r="AJ136" s="21" t="s">
        <v>249</v>
      </c>
      <c r="AK136" s="21" t="s">
        <v>246</v>
      </c>
      <c r="AL136" s="21">
        <v>1.87</v>
      </c>
      <c r="AM136" s="6"/>
      <c r="AN136" s="26" t="s">
        <v>250</v>
      </c>
      <c r="AO136" s="26" t="s">
        <v>251</v>
      </c>
      <c r="AP136" s="26"/>
      <c r="AQ136" s="26" t="s">
        <v>1906</v>
      </c>
      <c r="AR136" s="26" t="s">
        <v>1912</v>
      </c>
      <c r="AS136" s="33">
        <v>1.87</v>
      </c>
      <c r="AT136" s="34">
        <v>3.46</v>
      </c>
      <c r="AU136" s="34">
        <v>5.17</v>
      </c>
      <c r="AV136" s="34">
        <v>17.05</v>
      </c>
      <c r="AW136" s="34">
        <v>18.3</v>
      </c>
      <c r="AX136" s="21"/>
      <c r="AY136" s="21"/>
      <c r="AZ136" s="21"/>
      <c r="BA136" s="21"/>
      <c r="BB136" s="28">
        <f t="shared" ref="BB136:BD136" si="442">((AT136/AS136)*100)-100</f>
        <v>85.026737967914414</v>
      </c>
      <c r="BC136" s="28">
        <f t="shared" si="442"/>
        <v>49.421965317919074</v>
      </c>
      <c r="BD136" s="28">
        <f t="shared" si="442"/>
        <v>229.78723404255322</v>
      </c>
      <c r="BE136" s="28">
        <f t="shared" si="410"/>
        <v>176.47058823529409</v>
      </c>
      <c r="BF136" s="28">
        <f t="shared" si="411"/>
        <v>811.76470588235293</v>
      </c>
      <c r="BG136" s="28">
        <f t="shared" si="412"/>
        <v>392.77456647398844</v>
      </c>
      <c r="BH136" s="3">
        <f t="shared" ref="BH136:BJ136" si="443">AT136-AS136</f>
        <v>1.5899999999999999</v>
      </c>
      <c r="BI136" s="3">
        <f t="shared" si="443"/>
        <v>1.71</v>
      </c>
      <c r="BJ136" s="3">
        <f t="shared" si="443"/>
        <v>11.88</v>
      </c>
      <c r="BK136" s="3">
        <f t="shared" si="414"/>
        <v>3.3</v>
      </c>
      <c r="BL136" s="3">
        <f t="shared" si="415"/>
        <v>15.18</v>
      </c>
      <c r="BM136" s="3">
        <f t="shared" si="416"/>
        <v>13.59</v>
      </c>
      <c r="BN136" s="24">
        <v>307</v>
      </c>
      <c r="BO136" s="21"/>
      <c r="BP136" s="21">
        <v>246</v>
      </c>
      <c r="BQ136" s="21">
        <v>117.3</v>
      </c>
      <c r="BR136" s="21"/>
      <c r="BS136" s="21"/>
      <c r="BT136" s="21"/>
      <c r="BU136" s="24">
        <v>36.5</v>
      </c>
      <c r="BV136" s="21">
        <v>37</v>
      </c>
      <c r="BW136" s="21">
        <v>36.9</v>
      </c>
      <c r="BX136" s="21">
        <v>36</v>
      </c>
      <c r="BY136" s="21">
        <v>36.6</v>
      </c>
      <c r="BZ136" s="21">
        <v>36.9</v>
      </c>
      <c r="CA136" s="21"/>
      <c r="CB136" s="21"/>
      <c r="CC136" s="21"/>
      <c r="CD136" s="6"/>
      <c r="CE136" s="24" t="s">
        <v>981</v>
      </c>
      <c r="CF136" s="21" t="s">
        <v>1177</v>
      </c>
      <c r="CG136" s="21"/>
      <c r="CH136" s="21"/>
      <c r="CI136" s="21"/>
      <c r="CJ136" s="21"/>
      <c r="CK136" s="21"/>
      <c r="CL136" s="24" t="s">
        <v>1178</v>
      </c>
      <c r="CM136" s="21"/>
      <c r="CN136" s="21"/>
      <c r="CO136" s="21"/>
      <c r="CP136" s="21"/>
      <c r="CQ136" s="21"/>
      <c r="CR136" s="21"/>
      <c r="CS136" s="24">
        <v>2</v>
      </c>
      <c r="CT136" s="21">
        <v>1</v>
      </c>
      <c r="CU136" s="21"/>
      <c r="CV136" s="21"/>
      <c r="CW136" s="21"/>
      <c r="CX136" s="21"/>
      <c r="CY136" s="21"/>
      <c r="CZ136" s="60" t="s">
        <v>1179</v>
      </c>
      <c r="DA136" s="21" t="s">
        <v>331</v>
      </c>
      <c r="DB136" s="21"/>
      <c r="DC136" s="21"/>
      <c r="DD136" s="21"/>
      <c r="DE136" s="21"/>
      <c r="DF136" s="21"/>
      <c r="DG136" s="24" t="s">
        <v>445</v>
      </c>
      <c r="DH136" s="21" t="s">
        <v>1180</v>
      </c>
      <c r="DI136" s="21" t="s">
        <v>1181</v>
      </c>
      <c r="DJ136" s="21" t="s">
        <v>1182</v>
      </c>
      <c r="DK136" s="21"/>
      <c r="DL136" s="21"/>
      <c r="DM136" s="21"/>
      <c r="DN136" s="26"/>
      <c r="DO136" s="6"/>
      <c r="DP136" s="24">
        <v>102</v>
      </c>
      <c r="DQ136" s="21">
        <v>63</v>
      </c>
      <c r="DR136" s="21">
        <v>66</v>
      </c>
      <c r="DS136" s="21">
        <v>79.7</v>
      </c>
      <c r="DT136" s="21"/>
      <c r="DU136" s="21"/>
      <c r="DV136" s="21"/>
      <c r="DW136" s="24">
        <v>0.4</v>
      </c>
      <c r="DX136" s="21">
        <v>0.35</v>
      </c>
      <c r="DY136" s="21">
        <v>0.35</v>
      </c>
      <c r="DZ136" s="21">
        <v>0.35</v>
      </c>
      <c r="EA136" s="21"/>
      <c r="EB136" s="21"/>
      <c r="EC136" s="21"/>
      <c r="ED136" s="78">
        <f t="shared" ref="ED136:EG136" si="444">DP136/DW136</f>
        <v>255</v>
      </c>
      <c r="EE136" s="79">
        <f t="shared" si="444"/>
        <v>180</v>
      </c>
      <c r="EF136" s="79">
        <f t="shared" si="444"/>
        <v>188.57142857142858</v>
      </c>
      <c r="EG136" s="79">
        <f t="shared" si="444"/>
        <v>227.71428571428575</v>
      </c>
      <c r="EH136" s="79"/>
      <c r="EI136" s="79"/>
      <c r="EJ136" s="79"/>
      <c r="EK136" s="24">
        <v>0</v>
      </c>
      <c r="EL136" s="21">
        <v>0</v>
      </c>
      <c r="EM136" s="21">
        <v>0</v>
      </c>
      <c r="EN136" s="21">
        <v>0</v>
      </c>
      <c r="EO136" s="21"/>
      <c r="EP136" s="21"/>
      <c r="EQ136" s="21"/>
      <c r="ER136" s="24">
        <v>224</v>
      </c>
      <c r="ES136" s="21">
        <v>254</v>
      </c>
      <c r="ET136" s="21">
        <v>267</v>
      </c>
      <c r="EU136" s="21">
        <v>336</v>
      </c>
      <c r="EV136" s="21"/>
      <c r="EW136" s="21"/>
      <c r="EX136" s="21"/>
      <c r="EY136" s="24">
        <v>6.1</v>
      </c>
      <c r="EZ136" s="21">
        <v>6.1</v>
      </c>
      <c r="FA136" s="21">
        <v>4.7</v>
      </c>
      <c r="FB136" s="21">
        <v>6.1</v>
      </c>
      <c r="FC136" s="21"/>
      <c r="FD136" s="21"/>
      <c r="FE136" s="21"/>
      <c r="FF136" s="24">
        <v>15</v>
      </c>
      <c r="FG136" s="21">
        <v>15</v>
      </c>
      <c r="FH136" s="21">
        <v>15</v>
      </c>
      <c r="FI136" s="21">
        <v>15</v>
      </c>
      <c r="FJ136" s="21"/>
      <c r="FK136" s="21"/>
      <c r="FL136" s="21"/>
      <c r="FM136" s="24">
        <v>79</v>
      </c>
      <c r="FN136" s="21">
        <v>66</v>
      </c>
      <c r="FO136" s="21">
        <v>93</v>
      </c>
      <c r="FP136" s="21">
        <v>100</v>
      </c>
      <c r="FQ136" s="21"/>
      <c r="FR136" s="21"/>
      <c r="FS136" s="21"/>
      <c r="FT136" s="24">
        <v>0</v>
      </c>
      <c r="FU136" s="21">
        <v>0</v>
      </c>
      <c r="FV136" s="21">
        <v>0</v>
      </c>
      <c r="FW136" s="21">
        <v>0</v>
      </c>
      <c r="FX136" s="21"/>
      <c r="FY136" s="21"/>
      <c r="FZ136" s="21"/>
      <c r="GA136" s="24">
        <v>66</v>
      </c>
      <c r="GB136" s="21">
        <v>90</v>
      </c>
      <c r="GC136" s="21">
        <v>75</v>
      </c>
      <c r="GD136" s="21">
        <v>65</v>
      </c>
      <c r="GE136" s="21"/>
      <c r="GF136" s="21"/>
      <c r="GG136" s="21"/>
      <c r="GH136" s="24">
        <v>860</v>
      </c>
      <c r="GI136" s="21">
        <v>1670</v>
      </c>
      <c r="GJ136" s="21">
        <v>2160</v>
      </c>
      <c r="GK136" s="21">
        <v>570</v>
      </c>
      <c r="GL136" s="21"/>
      <c r="GM136" s="21"/>
      <c r="GN136" s="21"/>
      <c r="GO136" s="6"/>
      <c r="GP136" s="24">
        <v>9</v>
      </c>
      <c r="GQ136" s="21">
        <v>18</v>
      </c>
      <c r="GR136" s="24">
        <v>10</v>
      </c>
      <c r="GS136" s="21">
        <v>45</v>
      </c>
      <c r="GT136" s="24">
        <v>8</v>
      </c>
      <c r="GU136" s="21">
        <v>18</v>
      </c>
      <c r="GV136" s="24">
        <v>9</v>
      </c>
      <c r="GW136" s="21">
        <v>18</v>
      </c>
      <c r="GX136" s="24"/>
      <c r="GY136" s="21"/>
      <c r="GZ136" s="24"/>
      <c r="HA136" s="21"/>
      <c r="HB136" s="24"/>
      <c r="HC136" s="21"/>
      <c r="HD136" s="6"/>
      <c r="HE136" s="21">
        <v>72</v>
      </c>
      <c r="HF136" s="21">
        <v>70</v>
      </c>
      <c r="HG136" s="21">
        <v>87</v>
      </c>
      <c r="HH136" s="21">
        <v>37</v>
      </c>
      <c r="HI136" s="21">
        <v>2</v>
      </c>
      <c r="HJ136" s="21">
        <v>97</v>
      </c>
      <c r="HK136" s="21">
        <v>0.35</v>
      </c>
      <c r="HL136" s="21">
        <v>0</v>
      </c>
      <c r="HM136" s="21">
        <v>19.04</v>
      </c>
      <c r="HN136" s="21">
        <v>14.17</v>
      </c>
      <c r="HO136" s="21">
        <v>3.55</v>
      </c>
      <c r="HP136" s="21">
        <v>139.1</v>
      </c>
      <c r="HQ136" s="21">
        <v>18.5</v>
      </c>
      <c r="HR136" s="21">
        <v>6.1</v>
      </c>
      <c r="HS136" s="21">
        <v>15</v>
      </c>
      <c r="HT136" s="6"/>
      <c r="HU136" s="99">
        <f t="shared" si="10"/>
        <v>-1</v>
      </c>
    </row>
    <row r="137" spans="1:249" ht="15.75" customHeight="1" x14ac:dyDescent="0.3">
      <c r="A137" s="14"/>
      <c r="B137" s="14"/>
      <c r="C137" s="14"/>
      <c r="D137" s="82"/>
      <c r="E137" s="82"/>
      <c r="F137" s="14"/>
      <c r="G137" s="14"/>
      <c r="H137" s="14"/>
      <c r="I137" s="83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6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  <c r="AL137" s="14"/>
      <c r="AM137" s="6"/>
      <c r="AN137" s="14"/>
      <c r="AO137" s="14"/>
      <c r="AP137" s="14"/>
      <c r="AQ137" s="15"/>
      <c r="AR137" s="15"/>
      <c r="BB137" s="36"/>
      <c r="BC137" s="36"/>
      <c r="BD137" s="36"/>
      <c r="BE137" s="36"/>
      <c r="BF137" s="36"/>
      <c r="BG137" s="36"/>
      <c r="BH137" s="14"/>
      <c r="BI137" s="14"/>
      <c r="BJ137" s="14"/>
      <c r="BK137" s="14"/>
      <c r="BL137" s="14"/>
      <c r="BM137" s="14"/>
      <c r="BN137" s="14"/>
      <c r="BO137" s="14"/>
      <c r="BP137" s="14"/>
      <c r="BQ137" s="14"/>
      <c r="BR137" s="14"/>
      <c r="BS137" s="14"/>
      <c r="BT137" s="14"/>
      <c r="BU137" s="14"/>
      <c r="BV137" s="14"/>
      <c r="BW137" s="14"/>
      <c r="BX137" s="14"/>
      <c r="BY137" s="14"/>
      <c r="BZ137" s="14"/>
      <c r="CA137" s="14"/>
      <c r="CB137" s="14"/>
      <c r="CC137" s="14"/>
      <c r="CD137" s="6"/>
      <c r="CE137" s="14"/>
      <c r="CF137" s="14"/>
      <c r="CG137" s="14"/>
      <c r="CH137" s="14"/>
      <c r="CI137" s="14"/>
      <c r="CJ137" s="14"/>
      <c r="CK137" s="14"/>
      <c r="CL137" s="14"/>
      <c r="CM137" s="14"/>
      <c r="CN137" s="14"/>
      <c r="CO137" s="14"/>
      <c r="CP137" s="14"/>
      <c r="CQ137" s="14"/>
      <c r="CR137" s="14"/>
      <c r="CS137" s="14"/>
      <c r="CT137" s="14"/>
      <c r="CU137" s="14"/>
      <c r="CV137" s="14"/>
      <c r="CW137" s="14"/>
      <c r="CX137" s="14"/>
      <c r="CY137" s="14"/>
      <c r="CZ137" s="107"/>
      <c r="DA137" s="14"/>
      <c r="DB137" s="14"/>
      <c r="DC137" s="14"/>
      <c r="DD137" s="14"/>
      <c r="DE137" s="14"/>
      <c r="DF137" s="14"/>
      <c r="DG137" s="14"/>
      <c r="DH137" s="14"/>
      <c r="DI137" s="14"/>
      <c r="DJ137" s="14"/>
      <c r="DK137" s="14"/>
      <c r="DL137" s="14"/>
      <c r="DM137" s="14"/>
      <c r="DN137" s="14"/>
      <c r="DO137" s="6"/>
      <c r="DP137" s="14"/>
      <c r="DQ137" s="14"/>
      <c r="DR137" s="14"/>
      <c r="DS137" s="14"/>
      <c r="DT137" s="14"/>
      <c r="DU137" s="14"/>
      <c r="DV137" s="14"/>
      <c r="DW137" s="14"/>
      <c r="DX137" s="14"/>
      <c r="DY137" s="14"/>
      <c r="DZ137" s="14"/>
      <c r="EA137" s="14"/>
      <c r="EB137" s="14"/>
      <c r="EC137" s="14"/>
      <c r="ED137" s="91"/>
      <c r="EE137" s="91"/>
      <c r="EF137" s="91"/>
      <c r="EG137" s="91"/>
      <c r="EH137" s="91"/>
      <c r="EI137" s="91"/>
      <c r="EJ137" s="91"/>
      <c r="EK137" s="14"/>
      <c r="EL137" s="14"/>
      <c r="EM137" s="14"/>
      <c r="EN137" s="14"/>
      <c r="EO137" s="14"/>
      <c r="EP137" s="14"/>
      <c r="EQ137" s="14"/>
      <c r="ER137" s="14"/>
      <c r="ES137" s="14"/>
      <c r="ET137" s="14"/>
      <c r="EU137" s="14"/>
      <c r="EV137" s="14"/>
      <c r="EW137" s="14"/>
      <c r="EX137" s="14"/>
      <c r="EY137" s="14"/>
      <c r="EZ137" s="14"/>
      <c r="FA137" s="14"/>
      <c r="FB137" s="14"/>
      <c r="FC137" s="14"/>
      <c r="FD137" s="14"/>
      <c r="FE137" s="14"/>
      <c r="FF137" s="14"/>
      <c r="FG137" s="14"/>
      <c r="FH137" s="14"/>
      <c r="FI137" s="14"/>
      <c r="FJ137" s="14"/>
      <c r="FK137" s="14"/>
      <c r="FL137" s="14"/>
      <c r="FM137" s="14"/>
      <c r="FN137" s="14"/>
      <c r="FO137" s="14"/>
      <c r="FP137" s="14"/>
      <c r="FQ137" s="14"/>
      <c r="FR137" s="14"/>
      <c r="FS137" s="14"/>
      <c r="FT137" s="14"/>
      <c r="FU137" s="14"/>
      <c r="FV137" s="14"/>
      <c r="FW137" s="14"/>
      <c r="FX137" s="14"/>
      <c r="FY137" s="14"/>
      <c r="FZ137" s="14"/>
      <c r="GA137" s="14"/>
      <c r="GB137" s="14"/>
      <c r="GC137" s="14"/>
      <c r="GD137" s="14"/>
      <c r="GE137" s="14"/>
      <c r="GF137" s="14"/>
      <c r="GG137" s="14"/>
      <c r="GH137" s="14"/>
      <c r="GI137" s="14"/>
      <c r="GJ137" s="14"/>
      <c r="GK137" s="14"/>
      <c r="GL137" s="14"/>
      <c r="GM137" s="14"/>
      <c r="GN137" s="14"/>
      <c r="GO137" s="6"/>
      <c r="GP137" s="14"/>
      <c r="GQ137" s="14"/>
      <c r="GR137" s="14"/>
      <c r="GS137" s="14"/>
      <c r="GT137" s="14"/>
      <c r="GU137" s="14"/>
      <c r="GV137" s="14"/>
      <c r="GW137" s="14"/>
      <c r="GX137" s="14"/>
      <c r="GY137" s="14"/>
      <c r="GZ137" s="14"/>
      <c r="HA137" s="14"/>
      <c r="HB137" s="14"/>
      <c r="HC137" s="14"/>
      <c r="HD137" s="6"/>
      <c r="HE137" s="14"/>
      <c r="HF137" s="14"/>
      <c r="HG137" s="14"/>
      <c r="HH137" s="14"/>
      <c r="HI137" s="14"/>
      <c r="HJ137" s="14"/>
      <c r="HK137" s="14"/>
      <c r="HL137" s="14"/>
      <c r="HM137" s="14"/>
      <c r="HN137" s="14"/>
      <c r="HO137" s="14"/>
      <c r="HP137" s="14"/>
      <c r="HQ137" s="14"/>
      <c r="HR137" s="14"/>
      <c r="HS137" s="14"/>
      <c r="HT137" s="6"/>
      <c r="HU137" s="99">
        <f t="shared" si="10"/>
        <v>0</v>
      </c>
      <c r="HV137" s="15"/>
      <c r="HW137" s="15"/>
      <c r="HX137" s="15"/>
      <c r="HY137" s="15"/>
      <c r="HZ137" s="15"/>
      <c r="IA137" s="15"/>
      <c r="IB137" s="15"/>
      <c r="IC137" s="15"/>
      <c r="ID137" s="15"/>
      <c r="IE137" s="15"/>
      <c r="IF137" s="15"/>
      <c r="IG137" s="15"/>
      <c r="IH137" s="15"/>
      <c r="II137" s="15"/>
      <c r="IJ137" s="15"/>
      <c r="IK137" s="15"/>
      <c r="IL137" s="15"/>
      <c r="IM137" s="15"/>
      <c r="IN137" s="15"/>
      <c r="IO137" s="15"/>
    </row>
    <row r="138" spans="1:249" ht="15.75" customHeight="1" x14ac:dyDescent="0.3">
      <c r="A138" s="3">
        <v>121</v>
      </c>
      <c r="B138" s="21" t="s">
        <v>874</v>
      </c>
      <c r="C138" s="21">
        <v>1</v>
      </c>
      <c r="D138" s="22">
        <v>41381</v>
      </c>
      <c r="E138" s="22">
        <v>41383</v>
      </c>
      <c r="F138" s="21">
        <f t="shared" ref="F138:F147" si="445">E138-D138</f>
        <v>2</v>
      </c>
      <c r="G138" s="21"/>
      <c r="H138" s="21" t="s">
        <v>1183</v>
      </c>
      <c r="I138" s="23">
        <v>15685</v>
      </c>
      <c r="J138" s="21">
        <v>70</v>
      </c>
      <c r="K138" s="21">
        <v>164</v>
      </c>
      <c r="L138" s="21">
        <v>90</v>
      </c>
      <c r="M138" s="21" t="s">
        <v>1184</v>
      </c>
      <c r="N138" s="21">
        <v>53</v>
      </c>
      <c r="O138" s="21">
        <v>53</v>
      </c>
      <c r="P138" s="21">
        <v>6</v>
      </c>
      <c r="Q138" s="21" t="s">
        <v>547</v>
      </c>
      <c r="R138" s="21">
        <v>1</v>
      </c>
      <c r="S138" s="21">
        <v>8</v>
      </c>
      <c r="T138" s="21" t="s">
        <v>272</v>
      </c>
      <c r="U138" s="21">
        <v>1</v>
      </c>
      <c r="V138" s="21">
        <v>0</v>
      </c>
      <c r="W138" s="21">
        <v>0</v>
      </c>
      <c r="X138" s="21">
        <v>0</v>
      </c>
      <c r="Y138" s="6"/>
      <c r="Z138" s="24" t="s">
        <v>513</v>
      </c>
      <c r="AA138" s="21" t="s">
        <v>549</v>
      </c>
      <c r="AB138" s="25">
        <v>1</v>
      </c>
      <c r="AC138" s="25"/>
      <c r="AD138" s="21" t="s">
        <v>249</v>
      </c>
      <c r="AE138" s="21"/>
      <c r="AF138" s="21" t="s">
        <v>246</v>
      </c>
      <c r="AG138" s="21" t="s">
        <v>248</v>
      </c>
      <c r="AH138" s="21" t="s">
        <v>246</v>
      </c>
      <c r="AI138" s="21" t="s">
        <v>249</v>
      </c>
      <c r="AJ138" s="21" t="s">
        <v>249</v>
      </c>
      <c r="AK138" s="21" t="s">
        <v>246</v>
      </c>
      <c r="AL138" s="21">
        <v>6.25</v>
      </c>
      <c r="AM138" s="6"/>
      <c r="AN138" s="26" t="s">
        <v>250</v>
      </c>
      <c r="AO138" s="26" t="s">
        <v>274</v>
      </c>
      <c r="AP138" s="26" t="s">
        <v>1911</v>
      </c>
      <c r="AQ138" s="26" t="s">
        <v>1902</v>
      </c>
      <c r="AR138" s="26" t="s">
        <v>1905</v>
      </c>
      <c r="AS138" s="27">
        <v>5.7</v>
      </c>
      <c r="AT138" s="21">
        <v>4.47</v>
      </c>
      <c r="AU138" s="21">
        <v>2.93</v>
      </c>
      <c r="AV138" s="21">
        <v>2</v>
      </c>
      <c r="AW138" s="21">
        <v>1.05</v>
      </c>
      <c r="AX138" s="21">
        <v>0.52</v>
      </c>
      <c r="AY138" s="21"/>
      <c r="AZ138" s="21"/>
      <c r="BA138" s="21"/>
      <c r="BB138" s="28">
        <f t="shared" ref="BB138:BD138" si="446">((AT138/AS138)*100)-100</f>
        <v>-21.578947368421069</v>
      </c>
      <c r="BC138" s="28">
        <f t="shared" si="446"/>
        <v>-34.451901565995513</v>
      </c>
      <c r="BD138" s="28">
        <f t="shared" si="446"/>
        <v>-31.74061433447099</v>
      </c>
      <c r="BE138" s="28">
        <f t="shared" ref="BE138:BE147" si="447">((AU138/AS138)*100)-100</f>
        <v>-48.596491228070171</v>
      </c>
      <c r="BF138" s="28">
        <f t="shared" ref="BF138:BF147" si="448">((AV138/AS138)*100)-100</f>
        <v>-64.912280701754383</v>
      </c>
      <c r="BG138" s="28">
        <f t="shared" ref="BG138:BG147" si="449">((AV138/AT138)*100)-100</f>
        <v>-55.257270693512304</v>
      </c>
      <c r="BH138" s="3">
        <f t="shared" ref="BH138:BJ138" si="450">AT138-AS138</f>
        <v>-1.2300000000000004</v>
      </c>
      <c r="BI138" s="3">
        <f t="shared" si="450"/>
        <v>-1.5399999999999996</v>
      </c>
      <c r="BJ138" s="3">
        <f t="shared" si="450"/>
        <v>-0.93000000000000016</v>
      </c>
      <c r="BK138" s="3">
        <f t="shared" ref="BK138:BK147" si="451">AU138-AS138</f>
        <v>-2.77</v>
      </c>
      <c r="BL138" s="3">
        <f t="shared" ref="BL138:BL147" si="452">AV138-AS138</f>
        <v>-3.7</v>
      </c>
      <c r="BM138" s="3">
        <f t="shared" ref="BM138:BM147" si="453">AV138-AT138</f>
        <v>-2.4699999999999998</v>
      </c>
      <c r="BN138" s="24">
        <v>43.9</v>
      </c>
      <c r="BO138" s="21">
        <v>17.3</v>
      </c>
      <c r="BP138" s="21">
        <v>9</v>
      </c>
      <c r="BQ138" s="21">
        <v>11.9</v>
      </c>
      <c r="BR138" s="21"/>
      <c r="BS138" s="21"/>
      <c r="BT138" s="21"/>
      <c r="BU138" s="24">
        <v>36</v>
      </c>
      <c r="BV138" s="21">
        <v>36</v>
      </c>
      <c r="BW138" s="21">
        <v>36</v>
      </c>
      <c r="BX138" s="21">
        <v>36.6</v>
      </c>
      <c r="BY138" s="21">
        <v>36.1</v>
      </c>
      <c r="BZ138" s="21">
        <v>36.4</v>
      </c>
      <c r="CA138" s="21"/>
      <c r="CB138" s="21"/>
      <c r="CC138" s="21"/>
      <c r="CD138" s="6"/>
      <c r="CE138" s="24" t="s">
        <v>1185</v>
      </c>
      <c r="CF138" s="21"/>
      <c r="CG138" s="21"/>
      <c r="CH138" s="21"/>
      <c r="CI138" s="21"/>
      <c r="CJ138" s="21"/>
      <c r="CK138" s="21"/>
      <c r="CL138" s="24" t="s">
        <v>331</v>
      </c>
      <c r="CM138" s="21"/>
      <c r="CN138" s="21"/>
      <c r="CO138" s="21"/>
      <c r="CP138" s="21"/>
      <c r="CQ138" s="21"/>
      <c r="CR138" s="21"/>
      <c r="CS138" s="24">
        <v>2</v>
      </c>
      <c r="CT138" s="21"/>
      <c r="CU138" s="21"/>
      <c r="CV138" s="21"/>
      <c r="CW138" s="21"/>
      <c r="CX138" s="21"/>
      <c r="CY138" s="21"/>
      <c r="CZ138" s="24" t="s">
        <v>331</v>
      </c>
      <c r="DA138" s="21"/>
      <c r="DB138" s="21"/>
      <c r="DC138" s="21"/>
      <c r="DD138" s="21"/>
      <c r="DE138" s="21"/>
      <c r="DF138" s="21"/>
      <c r="DG138" s="24" t="s">
        <v>465</v>
      </c>
      <c r="DH138" s="21" t="s">
        <v>465</v>
      </c>
      <c r="DI138" s="21" t="s">
        <v>1186</v>
      </c>
      <c r="DJ138" s="21" t="s">
        <v>1186</v>
      </c>
      <c r="DK138" s="21"/>
      <c r="DL138" s="21"/>
      <c r="DM138" s="21"/>
      <c r="DN138" s="26" t="s">
        <v>607</v>
      </c>
      <c r="DO138" s="6"/>
      <c r="DP138" s="24">
        <v>101.4</v>
      </c>
      <c r="DQ138" s="21">
        <v>113.6</v>
      </c>
      <c r="DR138" s="21">
        <v>134.5</v>
      </c>
      <c r="DS138" s="21">
        <v>134.5</v>
      </c>
      <c r="DT138" s="21"/>
      <c r="DU138" s="21"/>
      <c r="DV138" s="21"/>
      <c r="DW138" s="24">
        <v>0.45</v>
      </c>
      <c r="DX138" s="21">
        <v>0.4</v>
      </c>
      <c r="DY138" s="21">
        <v>0.35</v>
      </c>
      <c r="DZ138" s="21">
        <v>0.35</v>
      </c>
      <c r="EA138" s="21"/>
      <c r="EB138" s="21"/>
      <c r="EC138" s="21"/>
      <c r="ED138" s="78">
        <f t="shared" ref="ED138:EG138" si="454">DP138/DW138</f>
        <v>225.33333333333334</v>
      </c>
      <c r="EE138" s="79">
        <f t="shared" si="454"/>
        <v>283.99999999999994</v>
      </c>
      <c r="EF138" s="79">
        <f t="shared" si="454"/>
        <v>384.28571428571433</v>
      </c>
      <c r="EG138" s="79">
        <f t="shared" si="454"/>
        <v>384.28571428571433</v>
      </c>
      <c r="EH138" s="79"/>
      <c r="EI138" s="79"/>
      <c r="EJ138" s="79"/>
      <c r="EK138" s="24">
        <v>0</v>
      </c>
      <c r="EL138" s="21">
        <v>0</v>
      </c>
      <c r="EM138" s="21">
        <v>0</v>
      </c>
      <c r="EN138" s="21">
        <v>0</v>
      </c>
      <c r="EO138" s="21"/>
      <c r="EP138" s="21"/>
      <c r="EQ138" s="21"/>
      <c r="ER138" s="24">
        <v>229</v>
      </c>
      <c r="ES138" s="21">
        <v>259</v>
      </c>
      <c r="ET138" s="21">
        <v>256</v>
      </c>
      <c r="EU138" s="21">
        <v>276</v>
      </c>
      <c r="EV138" s="21"/>
      <c r="EW138" s="21"/>
      <c r="EX138" s="21"/>
      <c r="EY138" s="24">
        <v>18.5</v>
      </c>
      <c r="EZ138" s="21">
        <v>14.7</v>
      </c>
      <c r="FA138" s="21">
        <v>16</v>
      </c>
      <c r="FB138" s="21">
        <v>24.8</v>
      </c>
      <c r="FC138" s="21"/>
      <c r="FD138" s="21"/>
      <c r="FE138" s="21"/>
      <c r="FF138" s="24">
        <v>15</v>
      </c>
      <c r="FG138" s="21">
        <v>15</v>
      </c>
      <c r="FH138" s="21">
        <v>15</v>
      </c>
      <c r="FI138" s="21">
        <v>15</v>
      </c>
      <c r="FJ138" s="21"/>
      <c r="FK138" s="21"/>
      <c r="FL138" s="21"/>
      <c r="FM138" s="24">
        <v>76</v>
      </c>
      <c r="FN138" s="21">
        <v>77</v>
      </c>
      <c r="FO138" s="21">
        <v>100</v>
      </c>
      <c r="FP138" s="21">
        <v>101</v>
      </c>
      <c r="FQ138" s="21"/>
      <c r="FR138" s="21"/>
      <c r="FS138" s="21"/>
      <c r="FT138" s="24">
        <v>0</v>
      </c>
      <c r="FU138" s="21">
        <v>0</v>
      </c>
      <c r="FV138" s="21">
        <v>0</v>
      </c>
      <c r="FW138" s="21">
        <v>0</v>
      </c>
      <c r="FX138" s="21"/>
      <c r="FY138" s="21"/>
      <c r="FZ138" s="21"/>
      <c r="GA138" s="24">
        <v>136</v>
      </c>
      <c r="GB138" s="21">
        <v>128</v>
      </c>
      <c r="GC138" s="21">
        <v>96</v>
      </c>
      <c r="GD138" s="21">
        <v>94</v>
      </c>
      <c r="GE138" s="21"/>
      <c r="GF138" s="21"/>
      <c r="GG138" s="21"/>
      <c r="GH138" s="24">
        <v>1930</v>
      </c>
      <c r="GI138" s="21">
        <v>2100</v>
      </c>
      <c r="GJ138" s="21">
        <v>3010</v>
      </c>
      <c r="GK138" s="21">
        <v>200</v>
      </c>
      <c r="GL138" s="21"/>
      <c r="GM138" s="21"/>
      <c r="GN138" s="21"/>
      <c r="GO138" s="6"/>
      <c r="GP138" s="24">
        <v>10</v>
      </c>
      <c r="GQ138" s="21">
        <v>45</v>
      </c>
      <c r="GR138" s="24">
        <v>10</v>
      </c>
      <c r="GS138" s="21">
        <v>45</v>
      </c>
      <c r="GT138" s="24">
        <v>9</v>
      </c>
      <c r="GU138" s="21">
        <v>18</v>
      </c>
      <c r="GV138" s="24">
        <v>9</v>
      </c>
      <c r="GW138" s="21">
        <v>18</v>
      </c>
      <c r="GX138" s="24"/>
      <c r="GY138" s="21"/>
      <c r="GZ138" s="24"/>
      <c r="HA138" s="21"/>
      <c r="HB138" s="24"/>
      <c r="HC138" s="21"/>
      <c r="HD138" s="6"/>
      <c r="HE138" s="21">
        <v>71</v>
      </c>
      <c r="HF138" s="21">
        <v>76</v>
      </c>
      <c r="HG138" s="21">
        <v>107</v>
      </c>
      <c r="HH138" s="21">
        <v>36</v>
      </c>
      <c r="HI138" s="21">
        <v>2</v>
      </c>
      <c r="HJ138" s="21">
        <v>80.3</v>
      </c>
      <c r="HK138" s="21">
        <v>0.45</v>
      </c>
      <c r="HL138" s="21">
        <v>0</v>
      </c>
      <c r="HM138" s="21">
        <v>36</v>
      </c>
      <c r="HN138" s="21">
        <v>22.46</v>
      </c>
      <c r="HO138" s="21">
        <v>3.3</v>
      </c>
      <c r="HP138" s="21">
        <v>139</v>
      </c>
      <c r="HQ138" s="21">
        <v>17.5</v>
      </c>
      <c r="HR138" s="21">
        <v>39.4</v>
      </c>
      <c r="HS138" s="21">
        <v>15</v>
      </c>
      <c r="HT138" s="6"/>
      <c r="HU138" s="99">
        <f t="shared" si="10"/>
        <v>0</v>
      </c>
    </row>
    <row r="139" spans="1:249" ht="15.75" customHeight="1" x14ac:dyDescent="0.3">
      <c r="A139" s="3">
        <v>122</v>
      </c>
      <c r="B139" s="21" t="s">
        <v>431</v>
      </c>
      <c r="C139" s="21">
        <v>2</v>
      </c>
      <c r="D139" s="22">
        <v>41382</v>
      </c>
      <c r="E139" s="22">
        <v>41382</v>
      </c>
      <c r="F139" s="21">
        <f t="shared" si="445"/>
        <v>0</v>
      </c>
      <c r="G139" s="21"/>
      <c r="H139" s="21" t="s">
        <v>599</v>
      </c>
      <c r="I139" s="23">
        <v>15117</v>
      </c>
      <c r="J139" s="21">
        <v>72</v>
      </c>
      <c r="K139" s="21">
        <v>160</v>
      </c>
      <c r="L139" s="21">
        <v>90</v>
      </c>
      <c r="M139" s="21" t="s">
        <v>1187</v>
      </c>
      <c r="N139" s="21">
        <v>62</v>
      </c>
      <c r="O139" s="21">
        <v>71</v>
      </c>
      <c r="P139" s="21">
        <v>5</v>
      </c>
      <c r="Q139" s="21" t="s">
        <v>548</v>
      </c>
      <c r="R139" s="21">
        <v>2</v>
      </c>
      <c r="S139" s="21">
        <v>5</v>
      </c>
      <c r="T139" s="21" t="s">
        <v>548</v>
      </c>
      <c r="U139" s="21">
        <v>2</v>
      </c>
      <c r="V139" s="21">
        <v>5</v>
      </c>
      <c r="W139" s="21">
        <v>1</v>
      </c>
      <c r="X139" s="21">
        <v>0</v>
      </c>
      <c r="Y139" s="6"/>
      <c r="Z139" s="24" t="s">
        <v>513</v>
      </c>
      <c r="AA139" s="21" t="s">
        <v>1188</v>
      </c>
      <c r="AB139" s="25">
        <v>1</v>
      </c>
      <c r="AC139" s="25"/>
      <c r="AD139" s="21" t="s">
        <v>249</v>
      </c>
      <c r="AE139" s="21"/>
      <c r="AF139" s="21" t="s">
        <v>246</v>
      </c>
      <c r="AG139" s="21" t="s">
        <v>248</v>
      </c>
      <c r="AH139" s="21" t="s">
        <v>246</v>
      </c>
      <c r="AI139" s="21" t="s">
        <v>249</v>
      </c>
      <c r="AJ139" s="21" t="s">
        <v>246</v>
      </c>
      <c r="AK139" s="21" t="s">
        <v>246</v>
      </c>
      <c r="AL139" s="21">
        <v>0.92</v>
      </c>
      <c r="AM139" s="6"/>
      <c r="AN139" s="26" t="s">
        <v>250</v>
      </c>
      <c r="AO139" s="26" t="s">
        <v>274</v>
      </c>
      <c r="AP139" s="26"/>
      <c r="AQ139" s="26" t="s">
        <v>1902</v>
      </c>
      <c r="AR139" s="26" t="s">
        <v>1913</v>
      </c>
      <c r="AS139" s="27">
        <v>0.92</v>
      </c>
      <c r="AT139" s="21">
        <v>0.88</v>
      </c>
      <c r="AU139" s="21">
        <v>0.77</v>
      </c>
      <c r="AV139" s="21">
        <v>0.52</v>
      </c>
      <c r="AW139" s="21">
        <v>0.46</v>
      </c>
      <c r="AX139" s="21">
        <v>0.32</v>
      </c>
      <c r="AY139" s="21">
        <v>0.22</v>
      </c>
      <c r="AZ139" s="21"/>
      <c r="BA139" s="21"/>
      <c r="BB139" s="28">
        <f t="shared" ref="BB139:BD139" si="455">((AT139/AS139)*100)-100</f>
        <v>-4.3478260869565304</v>
      </c>
      <c r="BC139" s="28">
        <f t="shared" si="455"/>
        <v>-12.5</v>
      </c>
      <c r="BD139" s="28">
        <f t="shared" si="455"/>
        <v>-32.467532467532465</v>
      </c>
      <c r="BE139" s="28">
        <f t="shared" si="447"/>
        <v>-16.304347826086968</v>
      </c>
      <c r="BF139" s="28">
        <f t="shared" si="448"/>
        <v>-43.478260869565219</v>
      </c>
      <c r="BG139" s="28">
        <f t="shared" si="449"/>
        <v>-40.909090909090907</v>
      </c>
      <c r="BH139" s="3">
        <f t="shared" ref="BH139:BJ139" si="456">AT139-AS139</f>
        <v>-4.0000000000000036E-2</v>
      </c>
      <c r="BI139" s="3">
        <f t="shared" si="456"/>
        <v>-0.10999999999999999</v>
      </c>
      <c r="BJ139" s="3">
        <f t="shared" si="456"/>
        <v>-0.25</v>
      </c>
      <c r="BK139" s="3">
        <f t="shared" si="451"/>
        <v>-0.15000000000000002</v>
      </c>
      <c r="BL139" s="3">
        <f t="shared" si="452"/>
        <v>-0.4</v>
      </c>
      <c r="BM139" s="3">
        <f t="shared" si="453"/>
        <v>-0.36</v>
      </c>
      <c r="BN139" s="24"/>
      <c r="BO139" s="21">
        <v>123</v>
      </c>
      <c r="BP139" s="21"/>
      <c r="BQ139" s="21">
        <v>43.9</v>
      </c>
      <c r="BR139" s="21">
        <v>30.1</v>
      </c>
      <c r="BS139" s="21"/>
      <c r="BT139" s="21"/>
      <c r="BU139" s="24">
        <v>37.6</v>
      </c>
      <c r="BV139" s="21">
        <v>37</v>
      </c>
      <c r="BW139" s="21">
        <v>38.9</v>
      </c>
      <c r="BX139" s="21">
        <v>37.6</v>
      </c>
      <c r="BY139" s="21">
        <v>37</v>
      </c>
      <c r="BZ139" s="21">
        <v>37.6</v>
      </c>
      <c r="CA139" s="21">
        <v>37</v>
      </c>
      <c r="CB139" s="21"/>
      <c r="CC139" s="21"/>
      <c r="CD139" s="6"/>
      <c r="CE139" s="24" t="s">
        <v>1189</v>
      </c>
      <c r="CF139" s="21"/>
      <c r="CG139" s="21"/>
      <c r="CH139" s="21"/>
      <c r="CI139" s="21"/>
      <c r="CJ139" s="21"/>
      <c r="CK139" s="21"/>
      <c r="CL139" s="24" t="s">
        <v>1921</v>
      </c>
      <c r="CM139" s="21"/>
      <c r="CN139" s="21"/>
      <c r="CO139" s="21"/>
      <c r="CP139" s="21"/>
      <c r="CQ139" s="21"/>
      <c r="CR139" s="21"/>
      <c r="CS139" s="24">
        <v>2</v>
      </c>
      <c r="CT139" s="21"/>
      <c r="CU139" s="21"/>
      <c r="CV139" s="21"/>
      <c r="CW139" s="21"/>
      <c r="CX139" s="21"/>
      <c r="CY139" s="21"/>
      <c r="CZ139" s="24" t="s">
        <v>1191</v>
      </c>
      <c r="DA139" s="21"/>
      <c r="DB139" s="21"/>
      <c r="DC139" s="21"/>
      <c r="DD139" s="21"/>
      <c r="DE139" s="21"/>
      <c r="DF139" s="21"/>
      <c r="DG139" s="24" t="s">
        <v>255</v>
      </c>
      <c r="DH139" s="21" t="s">
        <v>255</v>
      </c>
      <c r="DI139" s="21" t="s">
        <v>1192</v>
      </c>
      <c r="DJ139" s="21" t="s">
        <v>1193</v>
      </c>
      <c r="DK139" s="21" t="s">
        <v>1193</v>
      </c>
      <c r="DL139" s="21"/>
      <c r="DM139" s="21"/>
      <c r="DN139" s="26"/>
      <c r="DO139" s="6"/>
      <c r="DP139" s="24">
        <v>126.3</v>
      </c>
      <c r="DQ139" s="21">
        <v>115.4</v>
      </c>
      <c r="DR139" s="21">
        <v>114.9</v>
      </c>
      <c r="DS139" s="21">
        <v>86</v>
      </c>
      <c r="DT139" s="21">
        <v>74</v>
      </c>
      <c r="DU139" s="21"/>
      <c r="DV139" s="21"/>
      <c r="DW139" s="24">
        <v>0.6</v>
      </c>
      <c r="DX139" s="21">
        <v>0.5</v>
      </c>
      <c r="DY139" s="21">
        <v>0.5</v>
      </c>
      <c r="DZ139" s="21">
        <v>0.4</v>
      </c>
      <c r="EA139" s="21">
        <v>0.4</v>
      </c>
      <c r="EB139" s="21"/>
      <c r="EC139" s="21"/>
      <c r="ED139" s="78">
        <f t="shared" ref="ED139:EH139" si="457">DP139/DW139</f>
        <v>210.5</v>
      </c>
      <c r="EE139" s="79">
        <f t="shared" si="457"/>
        <v>230.8</v>
      </c>
      <c r="EF139" s="79">
        <f t="shared" si="457"/>
        <v>229.8</v>
      </c>
      <c r="EG139" s="79">
        <f t="shared" si="457"/>
        <v>215</v>
      </c>
      <c r="EH139" s="79">
        <f t="shared" si="457"/>
        <v>185</v>
      </c>
      <c r="EI139" s="79"/>
      <c r="EJ139" s="79"/>
      <c r="EK139" s="24">
        <v>1</v>
      </c>
      <c r="EL139" s="21">
        <v>1</v>
      </c>
      <c r="EM139" s="21">
        <v>1</v>
      </c>
      <c r="EN139" s="21">
        <v>1</v>
      </c>
      <c r="EO139" s="21">
        <v>1</v>
      </c>
      <c r="EP139" s="21"/>
      <c r="EQ139" s="21"/>
      <c r="ER139" s="24">
        <v>249</v>
      </c>
      <c r="ES139" s="21">
        <v>285</v>
      </c>
      <c r="ET139" s="21">
        <v>225</v>
      </c>
      <c r="EU139" s="21">
        <v>198</v>
      </c>
      <c r="EV139" s="21">
        <v>213</v>
      </c>
      <c r="EW139" s="21"/>
      <c r="EX139" s="21"/>
      <c r="EY139" s="24">
        <v>10.7</v>
      </c>
      <c r="EZ139" s="21">
        <v>11.7</v>
      </c>
      <c r="FA139" s="21">
        <v>11.7</v>
      </c>
      <c r="FB139" s="21">
        <v>11.7</v>
      </c>
      <c r="FC139" s="21">
        <v>11.7</v>
      </c>
      <c r="FD139" s="21"/>
      <c r="FE139" s="21"/>
      <c r="FF139" s="24">
        <v>9</v>
      </c>
      <c r="FG139" s="21">
        <v>7</v>
      </c>
      <c r="FH139" s="21">
        <v>9</v>
      </c>
      <c r="FI139" s="21">
        <v>6</v>
      </c>
      <c r="FJ139" s="21">
        <v>4</v>
      </c>
      <c r="FK139" s="21"/>
      <c r="FL139" s="21"/>
      <c r="FM139" s="24">
        <v>100</v>
      </c>
      <c r="FN139" s="21">
        <v>80</v>
      </c>
      <c r="FO139" s="21">
        <v>77</v>
      </c>
      <c r="FP139" s="21">
        <v>87</v>
      </c>
      <c r="FQ139" s="21">
        <v>66</v>
      </c>
      <c r="FR139" s="21"/>
      <c r="FS139" s="21"/>
      <c r="FT139" s="24" t="s">
        <v>1194</v>
      </c>
      <c r="FU139" s="21">
        <v>0</v>
      </c>
      <c r="FV139" s="21">
        <v>0</v>
      </c>
      <c r="FW139" s="21">
        <v>0</v>
      </c>
      <c r="FX139" s="21">
        <v>0</v>
      </c>
      <c r="FY139" s="21"/>
      <c r="FZ139" s="21"/>
      <c r="GA139" s="24">
        <v>125</v>
      </c>
      <c r="GB139" s="21">
        <v>120</v>
      </c>
      <c r="GC139" s="21">
        <v>69</v>
      </c>
      <c r="GD139" s="21">
        <v>69</v>
      </c>
      <c r="GE139" s="21">
        <v>43</v>
      </c>
      <c r="GF139" s="21"/>
      <c r="GG139" s="21"/>
      <c r="GH139" s="24">
        <v>1666</v>
      </c>
      <c r="GI139" s="21">
        <v>2190</v>
      </c>
      <c r="GJ139" s="21">
        <v>2030</v>
      </c>
      <c r="GK139" s="21">
        <v>2000</v>
      </c>
      <c r="GL139" s="21">
        <v>155</v>
      </c>
      <c r="GM139" s="21"/>
      <c r="GN139" s="21"/>
      <c r="GO139" s="6"/>
      <c r="GP139" s="24">
        <v>15</v>
      </c>
      <c r="GQ139" s="21">
        <v>80</v>
      </c>
      <c r="GR139" s="24">
        <v>12</v>
      </c>
      <c r="GS139" s="21">
        <v>45</v>
      </c>
      <c r="GT139" s="24">
        <v>12</v>
      </c>
      <c r="GU139" s="21">
        <v>45</v>
      </c>
      <c r="GV139" s="24">
        <v>12</v>
      </c>
      <c r="GW139" s="21">
        <v>45</v>
      </c>
      <c r="GX139" s="24">
        <v>15</v>
      </c>
      <c r="GY139" s="21">
        <v>80</v>
      </c>
      <c r="GZ139" s="24"/>
      <c r="HA139" s="21"/>
      <c r="HB139" s="24"/>
      <c r="HC139" s="21"/>
      <c r="HD139" s="6"/>
      <c r="HE139" s="21">
        <v>72</v>
      </c>
      <c r="HF139" s="21">
        <v>67</v>
      </c>
      <c r="HG139" s="21">
        <v>149</v>
      </c>
      <c r="HH139" s="21">
        <v>38.9</v>
      </c>
      <c r="HI139" s="21">
        <v>1</v>
      </c>
      <c r="HJ139" s="21">
        <v>78.7</v>
      </c>
      <c r="HK139" s="21">
        <v>0.6</v>
      </c>
      <c r="HL139" s="21">
        <v>50</v>
      </c>
      <c r="HM139" s="21">
        <v>99.71</v>
      </c>
      <c r="HN139" s="21">
        <v>23</v>
      </c>
      <c r="HO139" s="21">
        <v>3.48</v>
      </c>
      <c r="HP139" s="21">
        <v>154.9</v>
      </c>
      <c r="HQ139" s="21">
        <v>23.6</v>
      </c>
      <c r="HR139" s="21">
        <v>11.7</v>
      </c>
      <c r="HS139" s="21">
        <v>9</v>
      </c>
      <c r="HT139" s="6"/>
      <c r="HU139" s="99">
        <f t="shared" si="10"/>
        <v>3</v>
      </c>
    </row>
    <row r="140" spans="1:249" ht="15.75" customHeight="1" x14ac:dyDescent="0.3">
      <c r="A140" s="3">
        <v>123</v>
      </c>
      <c r="B140" s="21" t="s">
        <v>874</v>
      </c>
      <c r="C140" s="21">
        <v>2</v>
      </c>
      <c r="D140" s="22">
        <v>41380</v>
      </c>
      <c r="E140" s="22">
        <v>41381</v>
      </c>
      <c r="F140" s="21">
        <f t="shared" si="445"/>
        <v>1</v>
      </c>
      <c r="G140" s="21"/>
      <c r="H140" s="21"/>
      <c r="I140" s="23">
        <v>14490</v>
      </c>
      <c r="J140" s="21">
        <v>73</v>
      </c>
      <c r="K140" s="21">
        <v>160</v>
      </c>
      <c r="L140" s="21">
        <v>54</v>
      </c>
      <c r="M140" s="21" t="s">
        <v>1195</v>
      </c>
      <c r="N140" s="21">
        <v>44</v>
      </c>
      <c r="O140" s="21">
        <v>32.6</v>
      </c>
      <c r="P140" s="21">
        <v>8</v>
      </c>
      <c r="Q140" s="21" t="s">
        <v>818</v>
      </c>
      <c r="R140" s="21">
        <v>1</v>
      </c>
      <c r="S140" s="21">
        <v>14</v>
      </c>
      <c r="T140" s="21" t="s">
        <v>272</v>
      </c>
      <c r="U140" s="21">
        <v>1</v>
      </c>
      <c r="V140" s="21">
        <v>0</v>
      </c>
      <c r="W140" s="21">
        <v>0</v>
      </c>
      <c r="X140" s="21">
        <v>0</v>
      </c>
      <c r="Y140" s="6"/>
      <c r="Z140" s="24" t="s">
        <v>884</v>
      </c>
      <c r="AA140" s="21" t="s">
        <v>1144</v>
      </c>
      <c r="AB140" s="25">
        <v>2</v>
      </c>
      <c r="AC140" s="25" t="s">
        <v>486</v>
      </c>
      <c r="AD140" s="21" t="s">
        <v>249</v>
      </c>
      <c r="AE140" s="21"/>
      <c r="AF140" s="21" t="s">
        <v>246</v>
      </c>
      <c r="AG140" s="21" t="s">
        <v>248</v>
      </c>
      <c r="AH140" s="21" t="s">
        <v>249</v>
      </c>
      <c r="AI140" s="21" t="s">
        <v>249</v>
      </c>
      <c r="AJ140" s="21" t="s">
        <v>249</v>
      </c>
      <c r="AK140" s="21" t="s">
        <v>246</v>
      </c>
      <c r="AL140" s="21">
        <v>0.67</v>
      </c>
      <c r="AM140" s="6"/>
      <c r="AN140" s="26" t="s">
        <v>350</v>
      </c>
      <c r="AO140" s="26"/>
      <c r="AP140" s="26"/>
      <c r="AQ140" s="26" t="s">
        <v>1902</v>
      </c>
      <c r="AR140" s="3"/>
      <c r="AS140" s="27">
        <v>0.67</v>
      </c>
      <c r="AT140" s="21">
        <v>0.67</v>
      </c>
      <c r="AU140" s="21">
        <v>0.56000000000000005</v>
      </c>
      <c r="AV140" s="21">
        <v>0.56000000000000005</v>
      </c>
      <c r="AW140" s="21">
        <v>0.49</v>
      </c>
      <c r="AX140" s="21">
        <v>0.39</v>
      </c>
      <c r="AY140" s="21">
        <v>0.21</v>
      </c>
      <c r="AZ140" s="21">
        <v>0.17</v>
      </c>
      <c r="BA140" s="21">
        <v>0.13</v>
      </c>
      <c r="BB140" s="28">
        <f t="shared" ref="BB140:BD140" si="458">((AT140/AS140)*100)-100</f>
        <v>0</v>
      </c>
      <c r="BC140" s="28">
        <f t="shared" si="458"/>
        <v>-16.417910447761187</v>
      </c>
      <c r="BD140" s="28">
        <f t="shared" si="458"/>
        <v>0</v>
      </c>
      <c r="BE140" s="28">
        <f t="shared" si="447"/>
        <v>-16.417910447761187</v>
      </c>
      <c r="BF140" s="28">
        <f t="shared" si="448"/>
        <v>-16.417910447761187</v>
      </c>
      <c r="BG140" s="28">
        <f t="shared" si="449"/>
        <v>-16.417910447761187</v>
      </c>
      <c r="BH140" s="3">
        <f t="shared" ref="BH140:BJ140" si="459">AT140-AS140</f>
        <v>0</v>
      </c>
      <c r="BI140" s="3">
        <f t="shared" si="459"/>
        <v>-0.10999999999999999</v>
      </c>
      <c r="BJ140" s="3">
        <f t="shared" si="459"/>
        <v>0</v>
      </c>
      <c r="BK140" s="3">
        <f t="shared" si="451"/>
        <v>-0.10999999999999999</v>
      </c>
      <c r="BL140" s="3">
        <f t="shared" si="452"/>
        <v>-0.10999999999999999</v>
      </c>
      <c r="BM140" s="3">
        <f t="shared" si="453"/>
        <v>-0.10999999999999999</v>
      </c>
      <c r="BN140" s="24"/>
      <c r="BO140" s="21">
        <v>203.2</v>
      </c>
      <c r="BP140" s="21">
        <v>205.2</v>
      </c>
      <c r="BQ140" s="21">
        <v>195.4</v>
      </c>
      <c r="BR140" s="21">
        <v>152</v>
      </c>
      <c r="BS140" s="21">
        <v>117.2</v>
      </c>
      <c r="BT140" s="21">
        <v>104.6</v>
      </c>
      <c r="BU140" s="24">
        <v>36.6</v>
      </c>
      <c r="BV140" s="21">
        <v>36</v>
      </c>
      <c r="BW140" s="21">
        <v>36.5</v>
      </c>
      <c r="BX140" s="21">
        <v>36.6</v>
      </c>
      <c r="BY140" s="21">
        <v>36</v>
      </c>
      <c r="BZ140" s="21">
        <v>37</v>
      </c>
      <c r="CA140" s="21">
        <v>36</v>
      </c>
      <c r="CB140" s="21">
        <v>36.4</v>
      </c>
      <c r="CC140" s="21">
        <v>36.1</v>
      </c>
      <c r="CD140" s="6"/>
      <c r="CE140" s="24" t="s">
        <v>1196</v>
      </c>
      <c r="CF140" s="21"/>
      <c r="CG140" s="21"/>
      <c r="CH140" s="21"/>
      <c r="CI140" s="21"/>
      <c r="CJ140" s="21" t="s">
        <v>1025</v>
      </c>
      <c r="CK140" s="21"/>
      <c r="CL140" s="24" t="s">
        <v>331</v>
      </c>
      <c r="CM140" s="21"/>
      <c r="CN140" s="21"/>
      <c r="CO140" s="21"/>
      <c r="CP140" s="21"/>
      <c r="CQ140" s="21" t="s">
        <v>1197</v>
      </c>
      <c r="CR140" s="21"/>
      <c r="CS140" s="24">
        <v>2</v>
      </c>
      <c r="CT140" s="21"/>
      <c r="CU140" s="21"/>
      <c r="CV140" s="21"/>
      <c r="CW140" s="21"/>
      <c r="CX140" s="21">
        <v>1</v>
      </c>
      <c r="CY140" s="21"/>
      <c r="CZ140" s="24" t="s">
        <v>331</v>
      </c>
      <c r="DA140" s="21"/>
      <c r="DB140" s="21"/>
      <c r="DC140" s="21"/>
      <c r="DD140" s="21"/>
      <c r="DE140" s="21" t="s">
        <v>544</v>
      </c>
      <c r="DF140" s="21"/>
      <c r="DG140" s="24" t="s">
        <v>255</v>
      </c>
      <c r="DH140" s="21" t="s">
        <v>255</v>
      </c>
      <c r="DI140" s="21" t="s">
        <v>255</v>
      </c>
      <c r="DJ140" s="21" t="s">
        <v>1106</v>
      </c>
      <c r="DK140" s="21" t="s">
        <v>1106</v>
      </c>
      <c r="DL140" s="21">
        <v>0</v>
      </c>
      <c r="DM140" s="21" t="s">
        <v>544</v>
      </c>
      <c r="DN140" s="26"/>
      <c r="DO140" s="6"/>
      <c r="DP140" s="24">
        <v>123.2</v>
      </c>
      <c r="DQ140" s="21">
        <v>123.2</v>
      </c>
      <c r="DR140" s="21">
        <v>80.3</v>
      </c>
      <c r="DS140" s="21">
        <v>60.5</v>
      </c>
      <c r="DT140" s="21">
        <v>76.7</v>
      </c>
      <c r="DU140" s="21">
        <v>91.1</v>
      </c>
      <c r="DV140" s="21">
        <v>74.3</v>
      </c>
      <c r="DW140" s="24">
        <v>0.35</v>
      </c>
      <c r="DX140" s="21">
        <v>0.35</v>
      </c>
      <c r="DY140" s="21">
        <v>0.35</v>
      </c>
      <c r="DZ140" s="21">
        <v>0.35</v>
      </c>
      <c r="EA140" s="21">
        <v>0.35</v>
      </c>
      <c r="EB140" s="21">
        <v>0.35</v>
      </c>
      <c r="EC140" s="21">
        <v>0.35</v>
      </c>
      <c r="ED140" s="78">
        <f t="shared" ref="ED140:EJ140" si="460">DP140/DW140</f>
        <v>352.00000000000006</v>
      </c>
      <c r="EE140" s="79">
        <f t="shared" si="460"/>
        <v>352.00000000000006</v>
      </c>
      <c r="EF140" s="79">
        <f t="shared" si="460"/>
        <v>229.42857142857144</v>
      </c>
      <c r="EG140" s="79">
        <f t="shared" si="460"/>
        <v>172.85714285714286</v>
      </c>
      <c r="EH140" s="79">
        <f t="shared" si="460"/>
        <v>219.14285714285717</v>
      </c>
      <c r="EI140" s="79">
        <f t="shared" si="460"/>
        <v>260.28571428571428</v>
      </c>
      <c r="EJ140" s="79">
        <f t="shared" si="460"/>
        <v>212.28571428571428</v>
      </c>
      <c r="EK140" s="24">
        <v>0</v>
      </c>
      <c r="EL140" s="21">
        <v>0</v>
      </c>
      <c r="EM140" s="21">
        <v>0</v>
      </c>
      <c r="EN140" s="21">
        <v>0</v>
      </c>
      <c r="EO140" s="21">
        <v>0</v>
      </c>
      <c r="EP140" s="21">
        <v>0</v>
      </c>
      <c r="EQ140" s="21">
        <v>0</v>
      </c>
      <c r="ER140" s="24">
        <v>459</v>
      </c>
      <c r="ES140" s="21">
        <v>372</v>
      </c>
      <c r="ET140" s="21">
        <v>400</v>
      </c>
      <c r="EU140" s="21">
        <v>400</v>
      </c>
      <c r="EV140" s="21">
        <v>471</v>
      </c>
      <c r="EW140" s="21">
        <v>519</v>
      </c>
      <c r="EX140" s="21">
        <v>488</v>
      </c>
      <c r="EY140" s="24">
        <v>16.5</v>
      </c>
      <c r="EZ140" s="21">
        <v>10</v>
      </c>
      <c r="FA140" s="21">
        <v>7.9</v>
      </c>
      <c r="FB140" s="21">
        <v>6.8</v>
      </c>
      <c r="FC140" s="21">
        <v>6.1</v>
      </c>
      <c r="FD140" s="21">
        <v>6.1</v>
      </c>
      <c r="FE140" s="21">
        <v>4.3</v>
      </c>
      <c r="FF140" s="24">
        <v>15</v>
      </c>
      <c r="FG140" s="21">
        <v>15</v>
      </c>
      <c r="FH140" s="21">
        <v>15</v>
      </c>
      <c r="FI140" s="21">
        <v>15</v>
      </c>
      <c r="FJ140" s="21">
        <v>15</v>
      </c>
      <c r="FK140" s="21">
        <v>15</v>
      </c>
      <c r="FL140" s="21">
        <v>15</v>
      </c>
      <c r="FM140" s="24">
        <v>68</v>
      </c>
      <c r="FN140" s="21">
        <v>86</v>
      </c>
      <c r="FO140" s="21">
        <v>71</v>
      </c>
      <c r="FP140" s="21">
        <v>78</v>
      </c>
      <c r="FQ140" s="21">
        <v>79</v>
      </c>
      <c r="FR140" s="21">
        <v>92</v>
      </c>
      <c r="FS140" s="21">
        <v>104</v>
      </c>
      <c r="FT140" s="24">
        <v>0</v>
      </c>
      <c r="FU140" s="21">
        <v>0</v>
      </c>
      <c r="FV140" s="21">
        <v>0</v>
      </c>
      <c r="FW140" s="21">
        <v>0</v>
      </c>
      <c r="FX140" s="21">
        <v>0</v>
      </c>
      <c r="FY140" s="21">
        <v>0</v>
      </c>
      <c r="FZ140" s="21">
        <v>0</v>
      </c>
      <c r="GA140" s="24">
        <v>51</v>
      </c>
      <c r="GB140" s="21">
        <v>48</v>
      </c>
      <c r="GC140" s="21">
        <v>53</v>
      </c>
      <c r="GD140" s="21">
        <v>55</v>
      </c>
      <c r="GE140" s="21">
        <v>61</v>
      </c>
      <c r="GF140" s="21">
        <v>51</v>
      </c>
      <c r="GG140" s="21">
        <v>63</v>
      </c>
      <c r="GH140" s="24">
        <v>1020</v>
      </c>
      <c r="GI140" s="21">
        <v>1050</v>
      </c>
      <c r="GJ140" s="21">
        <v>1300</v>
      </c>
      <c r="GK140" s="21">
        <v>1290</v>
      </c>
      <c r="GL140" s="21">
        <v>2230</v>
      </c>
      <c r="GM140" s="21">
        <v>2350</v>
      </c>
      <c r="GN140" s="21">
        <v>3930</v>
      </c>
      <c r="GO140" s="6"/>
      <c r="GP140" s="24">
        <v>10</v>
      </c>
      <c r="GQ140" s="21">
        <v>45</v>
      </c>
      <c r="GR140" s="24">
        <v>8</v>
      </c>
      <c r="GS140" s="21">
        <v>18</v>
      </c>
      <c r="GT140" s="24">
        <v>9</v>
      </c>
      <c r="GU140" s="21">
        <v>18</v>
      </c>
      <c r="GV140" s="24">
        <v>9</v>
      </c>
      <c r="GW140" s="21">
        <v>18</v>
      </c>
      <c r="GX140" s="24">
        <v>9</v>
      </c>
      <c r="GY140" s="21">
        <v>18</v>
      </c>
      <c r="GZ140" s="24">
        <v>9</v>
      </c>
      <c r="HA140" s="21">
        <v>18</v>
      </c>
      <c r="HB140" s="24">
        <v>8</v>
      </c>
      <c r="HC140" s="21">
        <v>18</v>
      </c>
      <c r="HD140" s="6"/>
      <c r="HE140" s="21">
        <v>73</v>
      </c>
      <c r="HF140" s="21">
        <v>71</v>
      </c>
      <c r="HG140" s="21">
        <v>133</v>
      </c>
      <c r="HH140" s="21">
        <v>36.6</v>
      </c>
      <c r="HI140" s="21">
        <v>2</v>
      </c>
      <c r="HJ140" s="21">
        <v>72</v>
      </c>
      <c r="HK140" s="21">
        <v>0.35</v>
      </c>
      <c r="HL140" s="21">
        <v>20</v>
      </c>
      <c r="HM140" s="21">
        <v>10.36</v>
      </c>
      <c r="HN140" s="21">
        <v>23.69</v>
      </c>
      <c r="HO140" s="21">
        <v>3.44</v>
      </c>
      <c r="HP140" s="21">
        <v>135</v>
      </c>
      <c r="HQ140" s="21">
        <v>23.1</v>
      </c>
      <c r="HR140" s="21">
        <v>16.5</v>
      </c>
      <c r="HS140" s="21">
        <v>15</v>
      </c>
      <c r="HT140" s="6"/>
      <c r="HU140" s="99">
        <f t="shared" si="10"/>
        <v>2</v>
      </c>
    </row>
    <row r="141" spans="1:249" ht="15.75" customHeight="1" x14ac:dyDescent="0.3">
      <c r="A141" s="3">
        <v>124</v>
      </c>
      <c r="B141" s="21" t="s">
        <v>626</v>
      </c>
      <c r="C141" s="21">
        <v>1</v>
      </c>
      <c r="D141" s="22">
        <v>41383</v>
      </c>
      <c r="E141" s="22">
        <v>41386</v>
      </c>
      <c r="F141" s="21">
        <f t="shared" si="445"/>
        <v>3</v>
      </c>
      <c r="G141" s="21"/>
      <c r="H141" s="21" t="s">
        <v>1084</v>
      </c>
      <c r="I141" s="23">
        <v>15650</v>
      </c>
      <c r="J141" s="21">
        <v>71</v>
      </c>
      <c r="K141" s="21">
        <v>175</v>
      </c>
      <c r="L141" s="21">
        <v>70</v>
      </c>
      <c r="M141" s="21" t="s">
        <v>1198</v>
      </c>
      <c r="N141" s="21">
        <v>56</v>
      </c>
      <c r="O141" s="21">
        <v>59.8</v>
      </c>
      <c r="P141" s="21">
        <v>5</v>
      </c>
      <c r="Q141" s="21" t="s">
        <v>548</v>
      </c>
      <c r="R141" s="21">
        <v>2</v>
      </c>
      <c r="S141" s="21">
        <v>5</v>
      </c>
      <c r="T141" s="21" t="s">
        <v>548</v>
      </c>
      <c r="U141" s="21">
        <v>2</v>
      </c>
      <c r="V141" s="21">
        <v>0</v>
      </c>
      <c r="W141" s="21">
        <v>5</v>
      </c>
      <c r="X141" s="21">
        <v>2</v>
      </c>
      <c r="Y141" s="6"/>
      <c r="Z141" s="24" t="s">
        <v>1199</v>
      </c>
      <c r="AA141" s="93" t="s">
        <v>261</v>
      </c>
      <c r="AB141" s="25">
        <v>1</v>
      </c>
      <c r="AC141" s="25"/>
      <c r="AD141" s="21" t="s">
        <v>246</v>
      </c>
      <c r="AE141" s="21" t="s">
        <v>247</v>
      </c>
      <c r="AF141" s="21" t="s">
        <v>246</v>
      </c>
      <c r="AG141" s="21" t="s">
        <v>248</v>
      </c>
      <c r="AH141" s="21" t="s">
        <v>249</v>
      </c>
      <c r="AI141" s="21" t="s">
        <v>249</v>
      </c>
      <c r="AJ141" s="21" t="s">
        <v>246</v>
      </c>
      <c r="AK141" s="21" t="s">
        <v>246</v>
      </c>
      <c r="AL141" s="21">
        <v>0.91</v>
      </c>
      <c r="AM141" s="6"/>
      <c r="AN141" s="26" t="s">
        <v>250</v>
      </c>
      <c r="AO141" s="26" t="s">
        <v>251</v>
      </c>
      <c r="AP141" s="26" t="s">
        <v>1911</v>
      </c>
      <c r="AQ141" s="26" t="s">
        <v>1902</v>
      </c>
      <c r="AR141" s="26" t="s">
        <v>1905</v>
      </c>
      <c r="AS141" s="27">
        <v>0.91</v>
      </c>
      <c r="AT141" s="21">
        <v>0.48</v>
      </c>
      <c r="AU141" s="21">
        <v>0.8</v>
      </c>
      <c r="AV141" s="21">
        <v>0.89</v>
      </c>
      <c r="AW141" s="21">
        <v>0.91</v>
      </c>
      <c r="AX141" s="21"/>
      <c r="AY141" s="21"/>
      <c r="AZ141" s="21"/>
      <c r="BA141" s="21"/>
      <c r="BB141" s="28">
        <f t="shared" ref="BB141:BD141" si="461">((AT141/AS141)*100)-100</f>
        <v>-47.252747252747248</v>
      </c>
      <c r="BC141" s="28">
        <f t="shared" si="461"/>
        <v>66.666666666666686</v>
      </c>
      <c r="BD141" s="28">
        <f t="shared" si="461"/>
        <v>11.25</v>
      </c>
      <c r="BE141" s="28">
        <f t="shared" si="447"/>
        <v>-12.087912087912088</v>
      </c>
      <c r="BF141" s="28">
        <f t="shared" si="448"/>
        <v>-2.1978021978022042</v>
      </c>
      <c r="BG141" s="28">
        <f t="shared" si="449"/>
        <v>85.416666666666686</v>
      </c>
      <c r="BH141" s="3">
        <f t="shared" ref="BH141:BJ141" si="462">AT141-AS141</f>
        <v>-0.43000000000000005</v>
      </c>
      <c r="BI141" s="3">
        <f t="shared" si="462"/>
        <v>0.32000000000000006</v>
      </c>
      <c r="BJ141" s="3">
        <f t="shared" si="462"/>
        <v>8.9999999999999969E-2</v>
      </c>
      <c r="BK141" s="3">
        <f t="shared" si="451"/>
        <v>-0.10999999999999999</v>
      </c>
      <c r="BL141" s="3">
        <f t="shared" si="452"/>
        <v>-2.0000000000000018E-2</v>
      </c>
      <c r="BM141" s="3">
        <f t="shared" si="453"/>
        <v>0.41000000000000003</v>
      </c>
      <c r="BN141" s="24"/>
      <c r="BO141" s="21">
        <v>64.3</v>
      </c>
      <c r="BP141" s="21">
        <v>48.4</v>
      </c>
      <c r="BQ141" s="21"/>
      <c r="BR141" s="21"/>
      <c r="BS141" s="21"/>
      <c r="BT141" s="21"/>
      <c r="BU141" s="24">
        <v>36</v>
      </c>
      <c r="BV141" s="21">
        <v>37</v>
      </c>
      <c r="BW141" s="21">
        <v>37.9</v>
      </c>
      <c r="BX141" s="21">
        <v>38</v>
      </c>
      <c r="BY141" s="21">
        <v>38.1</v>
      </c>
      <c r="BZ141" s="21"/>
      <c r="CA141" s="21"/>
      <c r="CB141" s="21"/>
      <c r="CC141" s="21"/>
      <c r="CD141" s="6"/>
      <c r="CE141" s="24" t="s">
        <v>1200</v>
      </c>
      <c r="CF141" s="21"/>
      <c r="CG141" s="21"/>
      <c r="CH141" s="21"/>
      <c r="CI141" s="21"/>
      <c r="CJ141" s="21"/>
      <c r="CK141" s="21"/>
      <c r="CL141" s="24" t="s">
        <v>1201</v>
      </c>
      <c r="CM141" s="21"/>
      <c r="CN141" s="21"/>
      <c r="CO141" s="21"/>
      <c r="CP141" s="21"/>
      <c r="CQ141" s="21"/>
      <c r="CR141" s="21"/>
      <c r="CS141" s="24">
        <v>1</v>
      </c>
      <c r="CT141" s="21"/>
      <c r="CU141" s="21"/>
      <c r="CV141" s="21"/>
      <c r="CW141" s="21"/>
      <c r="CX141" s="21"/>
      <c r="CY141" s="21"/>
      <c r="CZ141" s="24" t="s">
        <v>1202</v>
      </c>
      <c r="DA141" s="21"/>
      <c r="DB141" s="21"/>
      <c r="DC141" s="21"/>
      <c r="DD141" s="21"/>
      <c r="DE141" s="21"/>
      <c r="DF141" s="21"/>
      <c r="DG141" s="24" t="s">
        <v>1203</v>
      </c>
      <c r="DH141" s="21" t="s">
        <v>1203</v>
      </c>
      <c r="DI141" s="21" t="s">
        <v>1204</v>
      </c>
      <c r="DJ141" s="21"/>
      <c r="DK141" s="21"/>
      <c r="DL141" s="21"/>
      <c r="DM141" s="21"/>
      <c r="DN141" s="26"/>
      <c r="DO141" s="6"/>
      <c r="DP141" s="24">
        <v>219.2</v>
      </c>
      <c r="DQ141" s="21">
        <v>171</v>
      </c>
      <c r="DR141" s="21">
        <v>184.5</v>
      </c>
      <c r="DS141" s="21"/>
      <c r="DT141" s="21"/>
      <c r="DU141" s="21"/>
      <c r="DV141" s="21"/>
      <c r="DW141" s="24">
        <v>0.5</v>
      </c>
      <c r="DX141" s="21">
        <v>0.5</v>
      </c>
      <c r="DY141" s="21">
        <v>0.35</v>
      </c>
      <c r="DZ141" s="21"/>
      <c r="EA141" s="21"/>
      <c r="EB141" s="21"/>
      <c r="EC141" s="21"/>
      <c r="ED141" s="78">
        <f t="shared" ref="ED141:EF141" si="463">DP141/DW141</f>
        <v>438.4</v>
      </c>
      <c r="EE141" s="79">
        <f t="shared" si="463"/>
        <v>342</v>
      </c>
      <c r="EF141" s="79">
        <f t="shared" si="463"/>
        <v>527.14285714285722</v>
      </c>
      <c r="EG141" s="79"/>
      <c r="EH141" s="79"/>
      <c r="EI141" s="79"/>
      <c r="EJ141" s="79"/>
      <c r="EK141" s="24">
        <v>0</v>
      </c>
      <c r="EL141" s="21">
        <v>0</v>
      </c>
      <c r="EM141" s="21">
        <v>0</v>
      </c>
      <c r="EN141" s="21"/>
      <c r="EO141" s="21"/>
      <c r="EP141" s="21"/>
      <c r="EQ141" s="21"/>
      <c r="ER141" s="24">
        <v>254</v>
      </c>
      <c r="ES141" s="21">
        <v>281</v>
      </c>
      <c r="ET141" s="21">
        <v>202</v>
      </c>
      <c r="EU141" s="21"/>
      <c r="EV141" s="21"/>
      <c r="EW141" s="21"/>
      <c r="EX141" s="21"/>
      <c r="EY141" s="24">
        <v>32</v>
      </c>
      <c r="EZ141" s="21">
        <v>60.7</v>
      </c>
      <c r="FA141" s="21">
        <v>45.9</v>
      </c>
      <c r="FB141" s="21"/>
      <c r="FC141" s="21"/>
      <c r="FD141" s="21"/>
      <c r="FE141" s="21"/>
      <c r="FF141" s="24">
        <v>15</v>
      </c>
      <c r="FG141" s="21">
        <v>15</v>
      </c>
      <c r="FH141" s="21">
        <v>5</v>
      </c>
      <c r="FI141" s="21"/>
      <c r="FJ141" s="21"/>
      <c r="FK141" s="21"/>
      <c r="FL141" s="21"/>
      <c r="FM141" s="24">
        <v>83</v>
      </c>
      <c r="FN141" s="21">
        <v>78</v>
      </c>
      <c r="FO141" s="21">
        <v>50</v>
      </c>
      <c r="FP141" s="21"/>
      <c r="FQ141" s="21"/>
      <c r="FR141" s="21"/>
      <c r="FS141" s="21"/>
      <c r="FT141" s="24" t="s">
        <v>859</v>
      </c>
      <c r="FU141" s="21" t="s">
        <v>859</v>
      </c>
      <c r="FV141" s="21">
        <v>0</v>
      </c>
      <c r="FW141" s="21"/>
      <c r="FX141" s="21"/>
      <c r="FY141" s="21"/>
      <c r="FZ141" s="21"/>
      <c r="GA141" s="24">
        <v>105</v>
      </c>
      <c r="GB141" s="21">
        <v>139</v>
      </c>
      <c r="GC141" s="21">
        <v>205</v>
      </c>
      <c r="GD141" s="21"/>
      <c r="GE141" s="21"/>
      <c r="GF141" s="21"/>
      <c r="GG141" s="21"/>
      <c r="GH141" s="24">
        <v>110</v>
      </c>
      <c r="GI141" s="21">
        <v>150</v>
      </c>
      <c r="GJ141" s="21">
        <v>0</v>
      </c>
      <c r="GK141" s="21"/>
      <c r="GL141" s="21"/>
      <c r="GM141" s="21"/>
      <c r="GN141" s="21"/>
      <c r="GO141" s="6"/>
      <c r="GP141" s="24">
        <v>11</v>
      </c>
      <c r="GQ141" s="21">
        <v>45</v>
      </c>
      <c r="GR141" s="24">
        <v>12</v>
      </c>
      <c r="GS141" s="21">
        <v>45</v>
      </c>
      <c r="GT141" s="24">
        <v>13</v>
      </c>
      <c r="GU141" s="21">
        <v>55</v>
      </c>
      <c r="GV141" s="24"/>
      <c r="GW141" s="21"/>
      <c r="GX141" s="24"/>
      <c r="GY141" s="21"/>
      <c r="GZ141" s="24"/>
      <c r="HA141" s="21"/>
      <c r="HB141" s="24"/>
      <c r="HC141" s="21"/>
      <c r="HD141" s="6"/>
      <c r="HE141" s="21">
        <v>71</v>
      </c>
      <c r="HF141" s="21">
        <v>125</v>
      </c>
      <c r="HG141" s="21">
        <v>90</v>
      </c>
      <c r="HH141" s="21">
        <v>36.5</v>
      </c>
      <c r="HI141" s="21">
        <v>2</v>
      </c>
      <c r="HJ141" s="21">
        <v>67.5</v>
      </c>
      <c r="HK141" s="21">
        <v>0.5</v>
      </c>
      <c r="HL141" s="21">
        <v>0</v>
      </c>
      <c r="HM141" s="21">
        <v>19</v>
      </c>
      <c r="HN141" s="21">
        <v>22.65</v>
      </c>
      <c r="HO141" s="21">
        <v>5.66</v>
      </c>
      <c r="HP141" s="21">
        <v>135</v>
      </c>
      <c r="HQ141" s="21">
        <v>19</v>
      </c>
      <c r="HR141" s="21">
        <v>43.7</v>
      </c>
      <c r="HS141" s="21">
        <v>15</v>
      </c>
      <c r="HT141" s="6"/>
      <c r="HU141" s="99">
        <f t="shared" si="10"/>
        <v>-1</v>
      </c>
    </row>
    <row r="142" spans="1:249" ht="15.75" customHeight="1" x14ac:dyDescent="0.3">
      <c r="A142" s="3">
        <v>125</v>
      </c>
      <c r="B142" s="21" t="s">
        <v>635</v>
      </c>
      <c r="C142" s="21">
        <v>2</v>
      </c>
      <c r="D142" s="22">
        <v>41388</v>
      </c>
      <c r="E142" s="22">
        <v>41388</v>
      </c>
      <c r="F142" s="21">
        <f t="shared" si="445"/>
        <v>0</v>
      </c>
      <c r="G142" s="21"/>
      <c r="H142" s="21" t="s">
        <v>989</v>
      </c>
      <c r="I142" s="23">
        <v>13537</v>
      </c>
      <c r="J142" s="21">
        <v>76</v>
      </c>
      <c r="K142" s="21">
        <v>156</v>
      </c>
      <c r="L142" s="21">
        <v>82</v>
      </c>
      <c r="M142" s="21" t="s">
        <v>1205</v>
      </c>
      <c r="N142" s="21">
        <v>75</v>
      </c>
      <c r="O142" s="21">
        <v>88.9</v>
      </c>
      <c r="P142" s="21">
        <v>5</v>
      </c>
      <c r="Q142" s="21" t="s">
        <v>695</v>
      </c>
      <c r="R142" s="21">
        <v>1</v>
      </c>
      <c r="S142" s="21">
        <v>12</v>
      </c>
      <c r="T142" s="21" t="s">
        <v>912</v>
      </c>
      <c r="U142" s="21">
        <v>1</v>
      </c>
      <c r="V142" s="21">
        <v>1</v>
      </c>
      <c r="W142" s="21">
        <v>5</v>
      </c>
      <c r="X142" s="21">
        <v>0</v>
      </c>
      <c r="Y142" s="6"/>
      <c r="Z142" s="24" t="s">
        <v>513</v>
      </c>
      <c r="AA142" s="21" t="s">
        <v>1144</v>
      </c>
      <c r="AB142" s="25">
        <v>1</v>
      </c>
      <c r="AC142" s="25"/>
      <c r="AD142" s="21" t="s">
        <v>249</v>
      </c>
      <c r="AE142" s="21"/>
      <c r="AF142" s="21" t="s">
        <v>249</v>
      </c>
      <c r="AG142" s="21"/>
      <c r="AH142" s="21" t="s">
        <v>249</v>
      </c>
      <c r="AI142" s="21" t="s">
        <v>249</v>
      </c>
      <c r="AJ142" s="21" t="s">
        <v>246</v>
      </c>
      <c r="AK142" s="21" t="s">
        <v>246</v>
      </c>
      <c r="AL142" s="21">
        <v>5.91</v>
      </c>
      <c r="AM142" s="6"/>
      <c r="AN142" s="26" t="s">
        <v>250</v>
      </c>
      <c r="AO142" s="26" t="s">
        <v>251</v>
      </c>
      <c r="AP142" s="26"/>
      <c r="AQ142" s="26" t="s">
        <v>1906</v>
      </c>
      <c r="AR142" s="26" t="s">
        <v>1912</v>
      </c>
      <c r="AS142" s="33">
        <v>5.91</v>
      </c>
      <c r="AT142" s="34">
        <v>7.11</v>
      </c>
      <c r="AU142" s="34">
        <v>10.119999999999999</v>
      </c>
      <c r="AV142" s="34">
        <v>19.079999999999998</v>
      </c>
      <c r="AW142" s="34">
        <v>21.46</v>
      </c>
      <c r="AX142" s="34">
        <v>15.26</v>
      </c>
      <c r="AY142" s="34">
        <v>8.7899999999999991</v>
      </c>
      <c r="AZ142" s="34">
        <v>2.4500000000000002</v>
      </c>
      <c r="BA142" s="21"/>
      <c r="BB142" s="28">
        <f t="shared" ref="BB142:BD142" si="464">((AT142/AS142)*100)-100</f>
        <v>20.304568527918775</v>
      </c>
      <c r="BC142" s="28">
        <f t="shared" si="464"/>
        <v>42.334739803094209</v>
      </c>
      <c r="BD142" s="28">
        <f t="shared" si="464"/>
        <v>88.537549407114625</v>
      </c>
      <c r="BE142" s="28">
        <f t="shared" si="447"/>
        <v>71.235194585448369</v>
      </c>
      <c r="BF142" s="28">
        <f t="shared" si="448"/>
        <v>222.84263959390859</v>
      </c>
      <c r="BG142" s="28">
        <f t="shared" si="449"/>
        <v>168.35443037974682</v>
      </c>
      <c r="BH142" s="3">
        <f t="shared" ref="BH142:BJ142" si="465">AT142-AS142</f>
        <v>1.2000000000000002</v>
      </c>
      <c r="BI142" s="3">
        <f t="shared" si="465"/>
        <v>3.0099999999999989</v>
      </c>
      <c r="BJ142" s="3">
        <f t="shared" si="465"/>
        <v>8.9599999999999991</v>
      </c>
      <c r="BK142" s="3">
        <f t="shared" si="451"/>
        <v>4.2099999999999991</v>
      </c>
      <c r="BL142" s="3">
        <f t="shared" si="452"/>
        <v>13.169999999999998</v>
      </c>
      <c r="BM142" s="3">
        <f t="shared" si="453"/>
        <v>11.969999999999999</v>
      </c>
      <c r="BN142" s="24"/>
      <c r="BO142" s="21">
        <v>457.5</v>
      </c>
      <c r="BP142" s="21">
        <v>279</v>
      </c>
      <c r="BQ142" s="21">
        <v>224.7</v>
      </c>
      <c r="BR142" s="21"/>
      <c r="BS142" s="21"/>
      <c r="BT142" s="21"/>
      <c r="BU142" s="24">
        <v>36</v>
      </c>
      <c r="BV142" s="21">
        <v>37.5</v>
      </c>
      <c r="BW142" s="21">
        <v>37.6</v>
      </c>
      <c r="BX142" s="21">
        <v>36</v>
      </c>
      <c r="BY142" s="21">
        <v>36.4</v>
      </c>
      <c r="BZ142" s="21">
        <v>36</v>
      </c>
      <c r="CA142" s="21">
        <v>37</v>
      </c>
      <c r="CB142" s="21">
        <v>37</v>
      </c>
      <c r="CC142" s="21"/>
      <c r="CD142" s="6"/>
      <c r="CE142" s="24" t="s">
        <v>981</v>
      </c>
      <c r="CF142" s="21"/>
      <c r="CG142" s="21" t="s">
        <v>1206</v>
      </c>
      <c r="CH142" s="21"/>
      <c r="CI142" s="21"/>
      <c r="CJ142" s="21" t="s">
        <v>1207</v>
      </c>
      <c r="CK142" s="21"/>
      <c r="CL142" s="24" t="s">
        <v>1208</v>
      </c>
      <c r="CM142" s="21"/>
      <c r="CN142" s="21" t="s">
        <v>1209</v>
      </c>
      <c r="CO142" s="21"/>
      <c r="CP142" s="21"/>
      <c r="CQ142" s="21"/>
      <c r="CR142" s="21"/>
      <c r="CS142" s="24">
        <v>1</v>
      </c>
      <c r="CT142" s="21"/>
      <c r="CU142" s="21">
        <v>1</v>
      </c>
      <c r="CV142" s="21"/>
      <c r="CW142" s="21"/>
      <c r="CX142" s="21"/>
      <c r="CY142" s="21"/>
      <c r="CZ142" s="24" t="s">
        <v>1210</v>
      </c>
      <c r="DA142" s="21"/>
      <c r="DB142" s="21" t="s">
        <v>331</v>
      </c>
      <c r="DC142" s="21"/>
      <c r="DD142" s="21"/>
      <c r="DE142" s="21"/>
      <c r="DF142" s="21"/>
      <c r="DG142" s="24" t="s">
        <v>606</v>
      </c>
      <c r="DH142" s="21" t="s">
        <v>1211</v>
      </c>
      <c r="DI142" s="21" t="s">
        <v>1211</v>
      </c>
      <c r="DJ142" s="21" t="s">
        <v>1211</v>
      </c>
      <c r="DK142" s="21" t="s">
        <v>1211</v>
      </c>
      <c r="DL142" s="21" t="s">
        <v>1211</v>
      </c>
      <c r="DM142" s="21"/>
      <c r="DN142" s="26"/>
      <c r="DO142" s="6"/>
      <c r="DP142" s="24">
        <v>178</v>
      </c>
      <c r="DQ142" s="21">
        <v>116.7</v>
      </c>
      <c r="DR142" s="21">
        <v>122.6</v>
      </c>
      <c r="DS142" s="21">
        <v>88.1</v>
      </c>
      <c r="DT142" s="21">
        <v>96.6</v>
      </c>
      <c r="DU142" s="21">
        <v>99.5</v>
      </c>
      <c r="DV142" s="21"/>
      <c r="DW142" s="24">
        <v>0.4</v>
      </c>
      <c r="DX142" s="21">
        <v>0.45</v>
      </c>
      <c r="DY142" s="21">
        <v>0.45</v>
      </c>
      <c r="DZ142" s="21">
        <v>0.4</v>
      </c>
      <c r="EA142" s="21">
        <v>0.3</v>
      </c>
      <c r="EB142" s="21">
        <v>0.3</v>
      </c>
      <c r="EC142" s="21"/>
      <c r="ED142" s="78">
        <f t="shared" ref="ED142:EI142" si="466">DP142/DW142</f>
        <v>445</v>
      </c>
      <c r="EE142" s="79">
        <f t="shared" si="466"/>
        <v>259.33333333333331</v>
      </c>
      <c r="EF142" s="79">
        <f t="shared" si="466"/>
        <v>272.4444444444444</v>
      </c>
      <c r="EG142" s="79">
        <f t="shared" si="466"/>
        <v>220.24999999999997</v>
      </c>
      <c r="EH142" s="79">
        <f t="shared" si="466"/>
        <v>322</v>
      </c>
      <c r="EI142" s="79">
        <f t="shared" si="466"/>
        <v>331.66666666666669</v>
      </c>
      <c r="EJ142" s="79"/>
      <c r="EK142" s="24">
        <v>1</v>
      </c>
      <c r="EL142" s="21">
        <v>0</v>
      </c>
      <c r="EM142" s="21">
        <v>0</v>
      </c>
      <c r="EN142" s="21">
        <v>0</v>
      </c>
      <c r="EO142" s="21">
        <v>0</v>
      </c>
      <c r="EP142" s="21">
        <v>0</v>
      </c>
      <c r="EQ142" s="21"/>
      <c r="ER142" s="24">
        <v>371</v>
      </c>
      <c r="ES142" s="21">
        <v>352</v>
      </c>
      <c r="ET142" s="21">
        <v>274</v>
      </c>
      <c r="EU142" s="21">
        <v>251</v>
      </c>
      <c r="EV142" s="21">
        <v>280</v>
      </c>
      <c r="EW142" s="21">
        <v>296</v>
      </c>
      <c r="EX142" s="21"/>
      <c r="EY142" s="24">
        <v>6.4</v>
      </c>
      <c r="EZ142" s="21">
        <v>6.4</v>
      </c>
      <c r="FA142" s="21">
        <v>10.5</v>
      </c>
      <c r="FB142" s="21">
        <v>10.5</v>
      </c>
      <c r="FC142" s="21">
        <v>6.7</v>
      </c>
      <c r="FD142" s="21">
        <v>6.7</v>
      </c>
      <c r="FE142" s="21"/>
      <c r="FF142" s="24">
        <v>15</v>
      </c>
      <c r="FG142" s="21">
        <v>8</v>
      </c>
      <c r="FH142" s="21">
        <v>15</v>
      </c>
      <c r="FI142" s="21">
        <v>15</v>
      </c>
      <c r="FJ142" s="21">
        <v>15</v>
      </c>
      <c r="FK142" s="21">
        <v>15</v>
      </c>
      <c r="FL142" s="21"/>
      <c r="FM142" s="24">
        <v>59</v>
      </c>
      <c r="FN142" s="21">
        <v>82</v>
      </c>
      <c r="FO142" s="21">
        <v>72</v>
      </c>
      <c r="FP142" s="21">
        <v>64</v>
      </c>
      <c r="FQ142" s="21">
        <v>75</v>
      </c>
      <c r="FR142" s="21">
        <v>75</v>
      </c>
      <c r="FS142" s="21"/>
      <c r="FT142" s="24" t="s">
        <v>1212</v>
      </c>
      <c r="FU142" s="21" t="s">
        <v>310</v>
      </c>
      <c r="FV142" s="21" t="s">
        <v>1213</v>
      </c>
      <c r="FW142" s="21" t="s">
        <v>625</v>
      </c>
      <c r="FX142" s="21" t="s">
        <v>1214</v>
      </c>
      <c r="FY142" s="21" t="s">
        <v>1215</v>
      </c>
      <c r="FZ142" s="21"/>
      <c r="GA142" s="24">
        <v>206</v>
      </c>
      <c r="GB142" s="21">
        <v>153</v>
      </c>
      <c r="GC142" s="21">
        <v>103</v>
      </c>
      <c r="GD142" s="21">
        <v>68</v>
      </c>
      <c r="GE142" s="21">
        <v>61</v>
      </c>
      <c r="GF142" s="21">
        <v>61</v>
      </c>
      <c r="GG142" s="21"/>
      <c r="GH142" s="24">
        <v>1300</v>
      </c>
      <c r="GI142" s="21">
        <v>1695</v>
      </c>
      <c r="GJ142" s="21">
        <v>620</v>
      </c>
      <c r="GK142" s="21">
        <v>630</v>
      </c>
      <c r="GL142" s="21">
        <v>1150</v>
      </c>
      <c r="GM142" s="21">
        <v>900</v>
      </c>
      <c r="GN142" s="21"/>
      <c r="GO142" s="6"/>
      <c r="GP142" s="24">
        <v>10</v>
      </c>
      <c r="GQ142" s="21">
        <v>45</v>
      </c>
      <c r="GR142" s="24">
        <v>15</v>
      </c>
      <c r="GS142" s="21">
        <v>80</v>
      </c>
      <c r="GT142" s="24">
        <v>12</v>
      </c>
      <c r="GU142" s="21">
        <v>45</v>
      </c>
      <c r="GV142" s="24">
        <v>12</v>
      </c>
      <c r="GW142" s="21">
        <v>45</v>
      </c>
      <c r="GX142" s="24">
        <v>11</v>
      </c>
      <c r="GY142" s="21">
        <v>45</v>
      </c>
      <c r="GZ142" s="24">
        <v>11</v>
      </c>
      <c r="HA142" s="21">
        <v>45</v>
      </c>
      <c r="HB142" s="24"/>
      <c r="HC142" s="21"/>
      <c r="HD142" s="6"/>
      <c r="HE142" s="21">
        <v>76</v>
      </c>
      <c r="HF142" s="21">
        <v>83</v>
      </c>
      <c r="HG142" s="21">
        <v>78</v>
      </c>
      <c r="HH142" s="21">
        <v>38</v>
      </c>
      <c r="HI142" s="21">
        <v>1</v>
      </c>
      <c r="HJ142" s="21">
        <v>126.1</v>
      </c>
      <c r="HK142" s="21">
        <v>0.45</v>
      </c>
      <c r="HL142" s="21">
        <v>20</v>
      </c>
      <c r="HM142" s="21">
        <v>56.02</v>
      </c>
      <c r="HN142" s="21">
        <v>10.36</v>
      </c>
      <c r="HO142" s="21">
        <v>4.26</v>
      </c>
      <c r="HP142" s="21">
        <v>135</v>
      </c>
      <c r="HQ142" s="21">
        <v>17</v>
      </c>
      <c r="HR142" s="21">
        <v>6.4</v>
      </c>
      <c r="HS142" s="21">
        <v>7</v>
      </c>
      <c r="HT142" s="6"/>
      <c r="HU142" s="99">
        <f t="shared" si="10"/>
        <v>-5</v>
      </c>
    </row>
    <row r="143" spans="1:249" ht="15.75" customHeight="1" x14ac:dyDescent="0.3">
      <c r="A143" s="3">
        <v>126</v>
      </c>
      <c r="B143" s="21" t="s">
        <v>874</v>
      </c>
      <c r="C143" s="21">
        <v>2</v>
      </c>
      <c r="D143" s="22">
        <v>41379</v>
      </c>
      <c r="E143" s="22">
        <v>41380</v>
      </c>
      <c r="F143" s="21">
        <f t="shared" si="445"/>
        <v>1</v>
      </c>
      <c r="G143" s="21"/>
      <c r="H143" s="21" t="s">
        <v>432</v>
      </c>
      <c r="I143" s="23">
        <v>20022</v>
      </c>
      <c r="J143" s="21">
        <v>59</v>
      </c>
      <c r="K143" s="21">
        <v>175</v>
      </c>
      <c r="L143" s="21">
        <v>90</v>
      </c>
      <c r="M143" s="21" t="s">
        <v>1216</v>
      </c>
      <c r="N143" s="21">
        <v>88</v>
      </c>
      <c r="O143" s="21">
        <v>96.1</v>
      </c>
      <c r="P143" s="21">
        <v>19</v>
      </c>
      <c r="Q143" s="21" t="s">
        <v>548</v>
      </c>
      <c r="R143" s="21">
        <v>2</v>
      </c>
      <c r="S143" s="21">
        <v>19</v>
      </c>
      <c r="T143" s="21" t="s">
        <v>548</v>
      </c>
      <c r="U143" s="21">
        <v>2</v>
      </c>
      <c r="V143" s="21">
        <v>13</v>
      </c>
      <c r="W143" s="21">
        <v>3</v>
      </c>
      <c r="X143" s="21">
        <v>0</v>
      </c>
      <c r="Y143" s="6"/>
      <c r="Z143" s="24" t="s">
        <v>884</v>
      </c>
      <c r="AA143" s="21" t="s">
        <v>549</v>
      </c>
      <c r="AB143" s="25">
        <v>2</v>
      </c>
      <c r="AC143" s="25" t="s">
        <v>1217</v>
      </c>
      <c r="AD143" s="21" t="s">
        <v>249</v>
      </c>
      <c r="AE143" s="21"/>
      <c r="AF143" s="21" t="s">
        <v>246</v>
      </c>
      <c r="AG143" s="21" t="s">
        <v>248</v>
      </c>
      <c r="AH143" s="21" t="s">
        <v>246</v>
      </c>
      <c r="AI143" s="21" t="s">
        <v>246</v>
      </c>
      <c r="AJ143" s="21" t="s">
        <v>246</v>
      </c>
      <c r="AK143" s="21" t="s">
        <v>246</v>
      </c>
      <c r="AL143" s="21">
        <v>4</v>
      </c>
      <c r="AM143" s="6"/>
      <c r="AN143" s="26" t="s">
        <v>250</v>
      </c>
      <c r="AO143" s="26" t="s">
        <v>251</v>
      </c>
      <c r="AP143" s="26"/>
      <c r="AQ143" s="26" t="s">
        <v>1902</v>
      </c>
      <c r="AR143" s="26" t="s">
        <v>1905</v>
      </c>
      <c r="AS143" s="27">
        <v>4</v>
      </c>
      <c r="AT143" s="21">
        <v>4.9000000000000004</v>
      </c>
      <c r="AU143" s="21">
        <v>5.74</v>
      </c>
      <c r="AV143" s="21">
        <v>3.57</v>
      </c>
      <c r="AW143" s="21">
        <v>2.06</v>
      </c>
      <c r="AX143" s="21">
        <v>1</v>
      </c>
      <c r="AY143" s="21">
        <v>0.49</v>
      </c>
      <c r="AZ143" s="21">
        <v>0.28000000000000003</v>
      </c>
      <c r="BA143" s="21">
        <v>0.2</v>
      </c>
      <c r="BB143" s="28">
        <f t="shared" ref="BB143:BD143" si="467">((AT143/AS143)*100)-100</f>
        <v>22.500000000000014</v>
      </c>
      <c r="BC143" s="28">
        <f t="shared" si="467"/>
        <v>17.142857142857153</v>
      </c>
      <c r="BD143" s="28">
        <f t="shared" si="467"/>
        <v>-37.804878048780488</v>
      </c>
      <c r="BE143" s="28">
        <f t="shared" si="447"/>
        <v>43.5</v>
      </c>
      <c r="BF143" s="28">
        <f t="shared" si="448"/>
        <v>-10.75</v>
      </c>
      <c r="BG143" s="28">
        <f t="shared" si="449"/>
        <v>-27.142857142857153</v>
      </c>
      <c r="BH143" s="3">
        <f t="shared" ref="BH143:BJ143" si="468">AT143-AS143</f>
        <v>0.90000000000000036</v>
      </c>
      <c r="BI143" s="3">
        <f t="shared" si="468"/>
        <v>0.83999999999999986</v>
      </c>
      <c r="BJ143" s="3">
        <f t="shared" si="468"/>
        <v>-2.1700000000000004</v>
      </c>
      <c r="BK143" s="3">
        <f t="shared" si="451"/>
        <v>1.7400000000000002</v>
      </c>
      <c r="BL143" s="3">
        <f t="shared" si="452"/>
        <v>-0.43000000000000016</v>
      </c>
      <c r="BM143" s="3">
        <f t="shared" si="453"/>
        <v>-1.3300000000000005</v>
      </c>
      <c r="BN143" s="24">
        <v>84.1</v>
      </c>
      <c r="BO143" s="21">
        <v>182.3</v>
      </c>
      <c r="BP143" s="21">
        <v>163</v>
      </c>
      <c r="BQ143" s="21">
        <v>68.2</v>
      </c>
      <c r="BR143" s="21">
        <v>31.7</v>
      </c>
      <c r="BS143" s="21">
        <v>17.7</v>
      </c>
      <c r="BT143" s="21">
        <v>10</v>
      </c>
      <c r="BU143" s="24">
        <v>37</v>
      </c>
      <c r="BV143" s="21">
        <v>37.6</v>
      </c>
      <c r="BW143" s="21">
        <v>37.9</v>
      </c>
      <c r="BX143" s="21">
        <v>37</v>
      </c>
      <c r="BY143" s="21">
        <v>37.1</v>
      </c>
      <c r="BZ143" s="21">
        <v>36</v>
      </c>
      <c r="CA143" s="21">
        <v>36.4</v>
      </c>
      <c r="CB143" s="21">
        <v>36.5</v>
      </c>
      <c r="CC143" s="21">
        <v>36.5</v>
      </c>
      <c r="CD143" s="6"/>
      <c r="CE143" s="24" t="s">
        <v>1218</v>
      </c>
      <c r="CF143" s="21" t="s">
        <v>1219</v>
      </c>
      <c r="CG143" s="21" t="s">
        <v>1025</v>
      </c>
      <c r="CH143" s="21"/>
      <c r="CI143" s="21"/>
      <c r="CJ143" s="21"/>
      <c r="CK143" s="21"/>
      <c r="CL143" s="24" t="s">
        <v>1220</v>
      </c>
      <c r="CM143" s="21" t="s">
        <v>1221</v>
      </c>
      <c r="CN143" s="21" t="s">
        <v>1222</v>
      </c>
      <c r="CO143" s="21"/>
      <c r="CP143" s="21"/>
      <c r="CQ143" s="21"/>
      <c r="CR143" s="21"/>
      <c r="CS143" s="24">
        <v>1</v>
      </c>
      <c r="CT143" s="21">
        <v>1</v>
      </c>
      <c r="CU143" s="21">
        <v>1</v>
      </c>
      <c r="CV143" s="21"/>
      <c r="CW143" s="21"/>
      <c r="CX143" s="21"/>
      <c r="CY143" s="21"/>
      <c r="CZ143" s="24" t="s">
        <v>1223</v>
      </c>
      <c r="DA143" s="21" t="s">
        <v>1223</v>
      </c>
      <c r="DB143" s="21" t="s">
        <v>1224</v>
      </c>
      <c r="DC143" s="21"/>
      <c r="DD143" s="21"/>
      <c r="DE143" s="21"/>
      <c r="DF143" s="21"/>
      <c r="DG143" s="24" t="s">
        <v>255</v>
      </c>
      <c r="DH143" s="21" t="s">
        <v>255</v>
      </c>
      <c r="DI143" s="21" t="s">
        <v>606</v>
      </c>
      <c r="DJ143" s="21" t="s">
        <v>606</v>
      </c>
      <c r="DK143" s="21" t="s">
        <v>606</v>
      </c>
      <c r="DL143" s="21" t="s">
        <v>606</v>
      </c>
      <c r="DM143" s="21" t="s">
        <v>606</v>
      </c>
      <c r="DN143" s="26">
        <v>9</v>
      </c>
      <c r="DO143" s="6"/>
      <c r="DP143" s="24">
        <v>65</v>
      </c>
      <c r="DQ143" s="21">
        <v>74</v>
      </c>
      <c r="DR143" s="21">
        <v>60.8</v>
      </c>
      <c r="DS143" s="21">
        <v>87.6</v>
      </c>
      <c r="DT143" s="21">
        <v>82.7</v>
      </c>
      <c r="DU143" s="21">
        <v>100.4</v>
      </c>
      <c r="DV143" s="21">
        <v>93.1</v>
      </c>
      <c r="DW143" s="24">
        <v>0.4</v>
      </c>
      <c r="DX143" s="21">
        <v>0.4</v>
      </c>
      <c r="DY143" s="21">
        <v>0.4</v>
      </c>
      <c r="DZ143" s="21">
        <v>0.4</v>
      </c>
      <c r="EA143" s="21">
        <v>0.5</v>
      </c>
      <c r="EB143" s="21">
        <v>0.5</v>
      </c>
      <c r="EC143" s="21">
        <v>0.45</v>
      </c>
      <c r="ED143" s="78">
        <f t="shared" ref="ED143:EJ143" si="469">DP143/DW143</f>
        <v>162.5</v>
      </c>
      <c r="EE143" s="79">
        <f t="shared" si="469"/>
        <v>185</v>
      </c>
      <c r="EF143" s="79">
        <f t="shared" si="469"/>
        <v>151.99999999999997</v>
      </c>
      <c r="EG143" s="79">
        <f t="shared" si="469"/>
        <v>218.99999999999997</v>
      </c>
      <c r="EH143" s="79">
        <f t="shared" si="469"/>
        <v>165.4</v>
      </c>
      <c r="EI143" s="79">
        <f t="shared" si="469"/>
        <v>200.8</v>
      </c>
      <c r="EJ143" s="79">
        <f t="shared" si="469"/>
        <v>206.88888888888886</v>
      </c>
      <c r="EK143" s="24">
        <v>1</v>
      </c>
      <c r="EL143" s="21">
        <v>1</v>
      </c>
      <c r="EM143" s="21">
        <v>1</v>
      </c>
      <c r="EN143" s="21">
        <v>1</v>
      </c>
      <c r="EO143" s="21">
        <v>1</v>
      </c>
      <c r="EP143" s="21">
        <v>1</v>
      </c>
      <c r="EQ143" s="21">
        <v>1</v>
      </c>
      <c r="ER143" s="24">
        <v>222</v>
      </c>
      <c r="ES143" s="21">
        <v>261</v>
      </c>
      <c r="ET143" s="21">
        <v>286</v>
      </c>
      <c r="EU143" s="21">
        <v>284</v>
      </c>
      <c r="EV143" s="21">
        <v>295</v>
      </c>
      <c r="EW143" s="21">
        <v>285</v>
      </c>
      <c r="EX143" s="21">
        <v>265</v>
      </c>
      <c r="EY143" s="24">
        <v>13.6</v>
      </c>
      <c r="EZ143" s="21">
        <v>16</v>
      </c>
      <c r="FA143" s="21">
        <v>8.5</v>
      </c>
      <c r="FB143" s="21">
        <v>8</v>
      </c>
      <c r="FC143" s="21">
        <v>6.2</v>
      </c>
      <c r="FD143" s="21">
        <v>4</v>
      </c>
      <c r="FE143" s="21">
        <v>7</v>
      </c>
      <c r="FF143" s="24">
        <v>3</v>
      </c>
      <c r="FG143" s="21">
        <v>3</v>
      </c>
      <c r="FH143" s="21">
        <v>15</v>
      </c>
      <c r="FI143" s="21">
        <v>15</v>
      </c>
      <c r="FJ143" s="21">
        <v>15</v>
      </c>
      <c r="FK143" s="21">
        <v>15</v>
      </c>
      <c r="FL143" s="21">
        <v>15</v>
      </c>
      <c r="FM143" s="24">
        <v>80</v>
      </c>
      <c r="FN143" s="21">
        <v>74</v>
      </c>
      <c r="FO143" s="21">
        <v>96</v>
      </c>
      <c r="FP143" s="21">
        <v>83</v>
      </c>
      <c r="FQ143" s="21">
        <v>92</v>
      </c>
      <c r="FR143" s="21">
        <v>87</v>
      </c>
      <c r="FS143" s="21">
        <v>84</v>
      </c>
      <c r="FT143" s="24" t="s">
        <v>378</v>
      </c>
      <c r="FU143" s="21" t="s">
        <v>311</v>
      </c>
      <c r="FV143" s="21" t="s">
        <v>378</v>
      </c>
      <c r="FW143" s="21" t="s">
        <v>322</v>
      </c>
      <c r="FX143" s="21">
        <v>0</v>
      </c>
      <c r="FY143" s="21">
        <v>0</v>
      </c>
      <c r="FZ143" s="21">
        <v>0</v>
      </c>
      <c r="GA143" s="24">
        <v>93</v>
      </c>
      <c r="GB143" s="21">
        <v>76</v>
      </c>
      <c r="GC143" s="21">
        <v>68</v>
      </c>
      <c r="GD143" s="21">
        <v>59</v>
      </c>
      <c r="GE143" s="21">
        <v>54</v>
      </c>
      <c r="GF143" s="21">
        <v>45</v>
      </c>
      <c r="GG143" s="21">
        <v>44</v>
      </c>
      <c r="GH143" s="24">
        <v>2400</v>
      </c>
      <c r="GI143" s="21">
        <v>2340</v>
      </c>
      <c r="GJ143" s="21">
        <v>2230</v>
      </c>
      <c r="GK143" s="21">
        <v>2420</v>
      </c>
      <c r="GL143" s="21">
        <v>1550</v>
      </c>
      <c r="GM143" s="21">
        <v>2650</v>
      </c>
      <c r="GN143" s="21">
        <v>1880</v>
      </c>
      <c r="GO143" s="6"/>
      <c r="GP143" s="24">
        <v>18</v>
      </c>
      <c r="GQ143" s="21">
        <v>90</v>
      </c>
      <c r="GR143" s="24">
        <v>18</v>
      </c>
      <c r="GS143" s="21">
        <v>90</v>
      </c>
      <c r="GT143" s="24">
        <v>13</v>
      </c>
      <c r="GU143" s="21">
        <v>55</v>
      </c>
      <c r="GV143" s="24">
        <v>12</v>
      </c>
      <c r="GW143" s="21">
        <v>45</v>
      </c>
      <c r="GX143" s="24">
        <v>10</v>
      </c>
      <c r="GY143" s="21">
        <v>45</v>
      </c>
      <c r="GZ143" s="24">
        <v>9</v>
      </c>
      <c r="HA143" s="21">
        <v>18</v>
      </c>
      <c r="HB143" s="24">
        <v>9</v>
      </c>
      <c r="HC143" s="21">
        <v>18</v>
      </c>
      <c r="HD143" s="6"/>
      <c r="HE143" s="21">
        <v>59</v>
      </c>
      <c r="HF143" s="21">
        <v>129</v>
      </c>
      <c r="HG143" s="21">
        <v>78</v>
      </c>
      <c r="HH143" s="21">
        <v>37.9</v>
      </c>
      <c r="HI143" s="21">
        <v>1</v>
      </c>
      <c r="HJ143" s="21">
        <v>65</v>
      </c>
      <c r="HK143" s="21">
        <v>1</v>
      </c>
      <c r="HL143" s="21">
        <v>15</v>
      </c>
      <c r="HM143" s="21">
        <v>47.89</v>
      </c>
      <c r="HN143" s="21">
        <v>29.38</v>
      </c>
      <c r="HO143" s="21">
        <v>3.37</v>
      </c>
      <c r="HP143" s="21">
        <v>135</v>
      </c>
      <c r="HQ143" s="21">
        <v>51.7</v>
      </c>
      <c r="HR143" s="21">
        <v>13.6</v>
      </c>
      <c r="HS143" s="21">
        <v>3</v>
      </c>
      <c r="HT143" s="6"/>
      <c r="HU143" s="99">
        <f t="shared" si="10"/>
        <v>0</v>
      </c>
    </row>
    <row r="144" spans="1:249" ht="15.75" customHeight="1" x14ac:dyDescent="0.3">
      <c r="A144" s="3">
        <v>127</v>
      </c>
      <c r="B144" s="21" t="s">
        <v>431</v>
      </c>
      <c r="C144" s="21">
        <v>2</v>
      </c>
      <c r="D144" s="22">
        <v>41395</v>
      </c>
      <c r="E144" s="22">
        <v>41395</v>
      </c>
      <c r="F144" s="21">
        <f t="shared" si="445"/>
        <v>0</v>
      </c>
      <c r="G144" s="21"/>
      <c r="H144" s="21" t="s">
        <v>989</v>
      </c>
      <c r="I144" s="23">
        <v>14821</v>
      </c>
      <c r="J144" s="21">
        <v>72</v>
      </c>
      <c r="K144" s="21">
        <v>155</v>
      </c>
      <c r="L144" s="21">
        <v>59</v>
      </c>
      <c r="M144" s="21" t="s">
        <v>1225</v>
      </c>
      <c r="N144" s="21">
        <v>92</v>
      </c>
      <c r="O144" s="21">
        <v>97.2</v>
      </c>
      <c r="P144" s="21">
        <v>6</v>
      </c>
      <c r="Q144" s="21" t="s">
        <v>695</v>
      </c>
      <c r="R144" s="21">
        <v>1</v>
      </c>
      <c r="S144" s="21">
        <v>75</v>
      </c>
      <c r="T144" s="21" t="s">
        <v>548</v>
      </c>
      <c r="U144" s="21">
        <v>2</v>
      </c>
      <c r="V144" s="21">
        <v>3</v>
      </c>
      <c r="W144" s="21">
        <v>3</v>
      </c>
      <c r="X144" s="21">
        <v>0</v>
      </c>
      <c r="Y144" s="6"/>
      <c r="Z144" s="24" t="s">
        <v>884</v>
      </c>
      <c r="AA144" s="21" t="s">
        <v>1010</v>
      </c>
      <c r="AB144" s="25">
        <v>1</v>
      </c>
      <c r="AC144" s="25"/>
      <c r="AD144" s="21" t="s">
        <v>249</v>
      </c>
      <c r="AE144" s="21"/>
      <c r="AF144" s="21" t="s">
        <v>246</v>
      </c>
      <c r="AG144" s="21" t="s">
        <v>328</v>
      </c>
      <c r="AH144" s="21" t="s">
        <v>246</v>
      </c>
      <c r="AI144" s="21" t="s">
        <v>249</v>
      </c>
      <c r="AJ144" s="21" t="s">
        <v>246</v>
      </c>
      <c r="AK144" s="21" t="s">
        <v>246</v>
      </c>
      <c r="AL144" s="21">
        <v>210</v>
      </c>
      <c r="AM144" s="6"/>
      <c r="AN144" s="26" t="s">
        <v>250</v>
      </c>
      <c r="AO144" s="26" t="s">
        <v>274</v>
      </c>
      <c r="AP144" s="26"/>
      <c r="AQ144" s="26" t="s">
        <v>1906</v>
      </c>
      <c r="AR144" s="26" t="s">
        <v>1913</v>
      </c>
      <c r="AS144" s="27">
        <v>10</v>
      </c>
      <c r="AT144" s="21">
        <v>56.15</v>
      </c>
      <c r="AU144" s="21">
        <v>138.6</v>
      </c>
      <c r="AV144" s="21">
        <v>90.37</v>
      </c>
      <c r="AW144" s="21">
        <v>78.73</v>
      </c>
      <c r="AX144" s="21">
        <v>42</v>
      </c>
      <c r="AY144" s="21">
        <v>19.77</v>
      </c>
      <c r="AZ144" s="21">
        <v>9</v>
      </c>
      <c r="BA144" s="21"/>
      <c r="BB144" s="28">
        <f t="shared" ref="BB144:BD144" si="470">((AT144/AS144)*100)-100</f>
        <v>461.5</v>
      </c>
      <c r="BC144" s="28">
        <f t="shared" si="470"/>
        <v>146.83882457702583</v>
      </c>
      <c r="BD144" s="28">
        <f t="shared" si="470"/>
        <v>-34.797979797979792</v>
      </c>
      <c r="BE144" s="28">
        <f t="shared" si="447"/>
        <v>1286</v>
      </c>
      <c r="BF144" s="28">
        <f t="shared" si="448"/>
        <v>803.7</v>
      </c>
      <c r="BG144" s="28">
        <f t="shared" si="449"/>
        <v>60.943900267141601</v>
      </c>
      <c r="BH144" s="3">
        <f t="shared" ref="BH144:BJ144" si="471">AT144-AS144</f>
        <v>46.15</v>
      </c>
      <c r="BI144" s="3">
        <f t="shared" si="471"/>
        <v>82.449999999999989</v>
      </c>
      <c r="BJ144" s="3">
        <f t="shared" si="471"/>
        <v>-48.22999999999999</v>
      </c>
      <c r="BK144" s="3">
        <f t="shared" si="451"/>
        <v>128.6</v>
      </c>
      <c r="BL144" s="3">
        <f t="shared" si="452"/>
        <v>80.37</v>
      </c>
      <c r="BM144" s="3">
        <f t="shared" si="453"/>
        <v>34.220000000000006</v>
      </c>
      <c r="BN144" s="24">
        <v>340.9</v>
      </c>
      <c r="BO144" s="21">
        <v>267</v>
      </c>
      <c r="BP144" s="21">
        <v>381.9</v>
      </c>
      <c r="BQ144" s="21">
        <v>321</v>
      </c>
      <c r="BR144" s="21"/>
      <c r="BS144" s="21"/>
      <c r="BT144" s="21"/>
      <c r="BU144" s="24">
        <v>36.1</v>
      </c>
      <c r="BV144" s="21">
        <v>35.6</v>
      </c>
      <c r="BW144" s="21">
        <v>35.6</v>
      </c>
      <c r="BX144" s="21">
        <v>37</v>
      </c>
      <c r="BY144" s="21">
        <v>36</v>
      </c>
      <c r="BZ144" s="21">
        <v>36</v>
      </c>
      <c r="CA144" s="21">
        <v>36</v>
      </c>
      <c r="CB144" s="21">
        <v>36.4</v>
      </c>
      <c r="CC144" s="21"/>
      <c r="CD144" s="6"/>
      <c r="CE144" s="24" t="s">
        <v>1093</v>
      </c>
      <c r="CF144" s="21"/>
      <c r="CG144" s="21"/>
      <c r="CH144" s="21" t="s">
        <v>1025</v>
      </c>
      <c r="CI144" s="21"/>
      <c r="CJ144" s="21"/>
      <c r="CK144" s="21"/>
      <c r="CL144" s="24" t="s">
        <v>1226</v>
      </c>
      <c r="CM144" s="21"/>
      <c r="CN144" s="21"/>
      <c r="CO144" s="21" t="s">
        <v>331</v>
      </c>
      <c r="CP144" s="21"/>
      <c r="CQ144" s="21"/>
      <c r="CR144" s="21"/>
      <c r="CS144" s="24">
        <v>2</v>
      </c>
      <c r="CT144" s="21"/>
      <c r="CU144" s="21"/>
      <c r="CV144" s="21">
        <v>1</v>
      </c>
      <c r="CW144" s="21"/>
      <c r="CX144" s="21"/>
      <c r="CY144" s="21"/>
      <c r="CZ144" s="24" t="s">
        <v>735</v>
      </c>
      <c r="DA144" s="21"/>
      <c r="DB144" s="21"/>
      <c r="DC144" s="21" t="s">
        <v>331</v>
      </c>
      <c r="DD144" s="21"/>
      <c r="DE144" s="21"/>
      <c r="DF144" s="21"/>
      <c r="DG144" s="24" t="s">
        <v>255</v>
      </c>
      <c r="DH144" s="21" t="s">
        <v>558</v>
      </c>
      <c r="DI144" s="21" t="s">
        <v>558</v>
      </c>
      <c r="DJ144" s="21" t="s">
        <v>1227</v>
      </c>
      <c r="DK144" s="21" t="s">
        <v>1228</v>
      </c>
      <c r="DL144" s="21" t="s">
        <v>1228</v>
      </c>
      <c r="DM144" s="21"/>
      <c r="DN144" s="26">
        <v>8</v>
      </c>
      <c r="DO144" s="6"/>
      <c r="DP144" s="24">
        <v>82</v>
      </c>
      <c r="DQ144" s="21">
        <v>100.3</v>
      </c>
      <c r="DR144" s="21">
        <v>105.9</v>
      </c>
      <c r="DS144" s="21">
        <v>79</v>
      </c>
      <c r="DT144" s="21">
        <v>75.3</v>
      </c>
      <c r="DU144" s="21">
        <v>51</v>
      </c>
      <c r="DV144" s="21"/>
      <c r="DW144" s="24">
        <v>0.5</v>
      </c>
      <c r="DX144" s="21">
        <v>0.55000000000000004</v>
      </c>
      <c r="DY144" s="21">
        <v>0.55000000000000004</v>
      </c>
      <c r="DZ144" s="21">
        <v>0.45</v>
      </c>
      <c r="EA144" s="21">
        <v>0.4</v>
      </c>
      <c r="EB144" s="21">
        <v>0.35</v>
      </c>
      <c r="EC144" s="21"/>
      <c r="ED144" s="78">
        <f t="shared" ref="ED144:EI144" si="472">DP144/DW144</f>
        <v>164</v>
      </c>
      <c r="EE144" s="79">
        <f t="shared" si="472"/>
        <v>182.36363636363635</v>
      </c>
      <c r="EF144" s="79">
        <f t="shared" si="472"/>
        <v>192.54545454545453</v>
      </c>
      <c r="EG144" s="79">
        <f t="shared" si="472"/>
        <v>175.55555555555554</v>
      </c>
      <c r="EH144" s="79">
        <f t="shared" si="472"/>
        <v>188.24999999999997</v>
      </c>
      <c r="EI144" s="79">
        <f t="shared" si="472"/>
        <v>145.71428571428572</v>
      </c>
      <c r="EJ144" s="79"/>
      <c r="EK144" s="24">
        <v>0</v>
      </c>
      <c r="EL144" s="21">
        <v>1</v>
      </c>
      <c r="EM144" s="21">
        <v>1</v>
      </c>
      <c r="EN144" s="21">
        <v>0</v>
      </c>
      <c r="EO144" s="21">
        <v>0</v>
      </c>
      <c r="EP144" s="21">
        <v>0</v>
      </c>
      <c r="EQ144" s="21"/>
      <c r="ER144" s="24">
        <v>188</v>
      </c>
      <c r="ES144" s="21">
        <v>124</v>
      </c>
      <c r="ET144" s="21">
        <v>119</v>
      </c>
      <c r="EU144" s="21">
        <v>84</v>
      </c>
      <c r="EV144" s="21">
        <v>130</v>
      </c>
      <c r="EW144" s="21">
        <v>115</v>
      </c>
      <c r="EX144" s="21"/>
      <c r="EY144" s="24">
        <v>21.7</v>
      </c>
      <c r="EZ144" s="21">
        <v>21.7</v>
      </c>
      <c r="FA144" s="21">
        <v>22.2</v>
      </c>
      <c r="FB144" s="21">
        <v>12.9</v>
      </c>
      <c r="FC144" s="21">
        <v>12</v>
      </c>
      <c r="FD144" s="21">
        <v>16</v>
      </c>
      <c r="FE144" s="21"/>
      <c r="FF144" s="24">
        <v>3</v>
      </c>
      <c r="FG144" s="21">
        <v>3</v>
      </c>
      <c r="FH144" s="21">
        <v>15</v>
      </c>
      <c r="FI144" s="21">
        <v>15</v>
      </c>
      <c r="FJ144" s="21">
        <v>15</v>
      </c>
      <c r="FK144" s="21">
        <v>15</v>
      </c>
      <c r="FL144" s="21"/>
      <c r="FM144" s="24">
        <v>63</v>
      </c>
      <c r="FN144" s="21">
        <v>58</v>
      </c>
      <c r="FO144" s="21">
        <v>92</v>
      </c>
      <c r="FP144" s="21">
        <v>98</v>
      </c>
      <c r="FQ144" s="21">
        <v>103</v>
      </c>
      <c r="FR144" s="21">
        <v>100</v>
      </c>
      <c r="FS144" s="21"/>
      <c r="FT144" s="24" t="s">
        <v>495</v>
      </c>
      <c r="FU144" s="21" t="s">
        <v>294</v>
      </c>
      <c r="FV144" s="21" t="s">
        <v>296</v>
      </c>
      <c r="FW144" s="21">
        <v>0</v>
      </c>
      <c r="FX144" s="21">
        <v>0</v>
      </c>
      <c r="FY144" s="21">
        <v>0</v>
      </c>
      <c r="FZ144" s="21"/>
      <c r="GA144" s="24">
        <v>199</v>
      </c>
      <c r="GB144" s="21">
        <v>222</v>
      </c>
      <c r="GC144" s="21">
        <v>179</v>
      </c>
      <c r="GD144" s="21">
        <v>121</v>
      </c>
      <c r="GE144" s="21">
        <v>86</v>
      </c>
      <c r="GF144" s="21">
        <v>66</v>
      </c>
      <c r="GG144" s="21"/>
      <c r="GH144" s="24">
        <v>610</v>
      </c>
      <c r="GI144" s="21">
        <v>2010</v>
      </c>
      <c r="GJ144" s="21">
        <v>1315</v>
      </c>
      <c r="GK144" s="21">
        <v>2030</v>
      </c>
      <c r="GL144" s="21">
        <v>1360</v>
      </c>
      <c r="GM144" s="21">
        <v>560</v>
      </c>
      <c r="GN144" s="21"/>
      <c r="GO144" s="6"/>
      <c r="GP144" s="24">
        <v>17</v>
      </c>
      <c r="GQ144" s="21">
        <v>90</v>
      </c>
      <c r="GR144" s="24">
        <v>19</v>
      </c>
      <c r="GS144" s="21">
        <v>90</v>
      </c>
      <c r="GT144" s="24">
        <v>15</v>
      </c>
      <c r="GU144" s="21">
        <v>80</v>
      </c>
      <c r="GV144" s="24">
        <v>12</v>
      </c>
      <c r="GW144" s="21">
        <v>45</v>
      </c>
      <c r="GX144" s="24">
        <v>7</v>
      </c>
      <c r="GY144" s="21">
        <v>18</v>
      </c>
      <c r="GZ144" s="24">
        <v>11</v>
      </c>
      <c r="HA144" s="21">
        <v>45</v>
      </c>
      <c r="HB144" s="24"/>
      <c r="HC144" s="21"/>
      <c r="HD144" s="6"/>
      <c r="HE144" s="21">
        <v>73</v>
      </c>
      <c r="HF144" s="21">
        <v>154</v>
      </c>
      <c r="HG144" s="21">
        <v>160</v>
      </c>
      <c r="HH144" s="21">
        <v>35.6</v>
      </c>
      <c r="HI144" s="21">
        <v>1</v>
      </c>
      <c r="HJ144" s="21">
        <v>75</v>
      </c>
      <c r="HK144" s="21">
        <v>0.45</v>
      </c>
      <c r="HL144" s="21">
        <v>0</v>
      </c>
      <c r="HM144" s="21">
        <v>46.49</v>
      </c>
      <c r="HN144" s="21">
        <v>2.65</v>
      </c>
      <c r="HO144" s="21">
        <v>2.83</v>
      </c>
      <c r="HP144" s="21">
        <v>135.4</v>
      </c>
      <c r="HQ144" s="21">
        <v>18</v>
      </c>
      <c r="HR144" s="21">
        <v>21.7</v>
      </c>
      <c r="HS144" s="21">
        <v>3</v>
      </c>
      <c r="HT144" s="6"/>
      <c r="HU144" s="99">
        <f t="shared" si="10"/>
        <v>-2</v>
      </c>
    </row>
    <row r="145" spans="1:249" ht="15.75" customHeight="1" x14ac:dyDescent="0.3">
      <c r="A145" s="3">
        <v>128</v>
      </c>
      <c r="B145" s="21" t="s">
        <v>626</v>
      </c>
      <c r="C145" s="21">
        <v>2</v>
      </c>
      <c r="D145" s="22">
        <v>41399</v>
      </c>
      <c r="E145" s="22">
        <v>41399</v>
      </c>
      <c r="F145" s="21">
        <f t="shared" si="445"/>
        <v>0</v>
      </c>
      <c r="G145" s="21"/>
      <c r="H145" s="21" t="s">
        <v>907</v>
      </c>
      <c r="I145" s="23">
        <v>10831</v>
      </c>
      <c r="J145" s="21">
        <v>84</v>
      </c>
      <c r="K145" s="21">
        <v>160</v>
      </c>
      <c r="L145" s="21">
        <v>65</v>
      </c>
      <c r="M145" s="21" t="s">
        <v>1229</v>
      </c>
      <c r="N145" s="21">
        <v>68</v>
      </c>
      <c r="O145" s="21">
        <v>81.3</v>
      </c>
      <c r="P145" s="21">
        <v>2</v>
      </c>
      <c r="Q145" s="21" t="s">
        <v>794</v>
      </c>
      <c r="R145" s="21">
        <v>1</v>
      </c>
      <c r="S145" s="21">
        <v>18</v>
      </c>
      <c r="T145" s="21" t="s">
        <v>548</v>
      </c>
      <c r="U145" s="21">
        <v>2</v>
      </c>
      <c r="V145" s="21">
        <v>0</v>
      </c>
      <c r="W145" s="21">
        <v>0</v>
      </c>
      <c r="X145" s="21">
        <v>0</v>
      </c>
      <c r="Y145" s="6"/>
      <c r="Z145" s="24" t="s">
        <v>884</v>
      </c>
      <c r="AA145" s="21" t="s">
        <v>486</v>
      </c>
      <c r="AB145" s="25"/>
      <c r="AC145" s="25" t="s">
        <v>486</v>
      </c>
      <c r="AD145" s="21" t="s">
        <v>249</v>
      </c>
      <c r="AE145" s="21"/>
      <c r="AF145" s="21" t="s">
        <v>249</v>
      </c>
      <c r="AG145" s="21"/>
      <c r="AH145" s="21" t="s">
        <v>249</v>
      </c>
      <c r="AI145" s="21" t="s">
        <v>246</v>
      </c>
      <c r="AJ145" s="21" t="s">
        <v>249</v>
      </c>
      <c r="AK145" s="21" t="s">
        <v>246</v>
      </c>
      <c r="AL145" s="21">
        <v>1.69</v>
      </c>
      <c r="AM145" s="6"/>
      <c r="AN145" s="26" t="s">
        <v>350</v>
      </c>
      <c r="AO145" s="26"/>
      <c r="AP145" s="26"/>
      <c r="AQ145" s="26" t="s">
        <v>1904</v>
      </c>
      <c r="AR145" s="3"/>
      <c r="AS145" s="27">
        <v>1.69</v>
      </c>
      <c r="AT145" s="21">
        <v>1.69</v>
      </c>
      <c r="AU145" s="21">
        <v>1.46</v>
      </c>
      <c r="AV145" s="21">
        <v>1.42</v>
      </c>
      <c r="AW145" s="21"/>
      <c r="AX145" s="21"/>
      <c r="AY145" s="21"/>
      <c r="AZ145" s="21"/>
      <c r="BA145" s="21"/>
      <c r="BB145" s="28">
        <f t="shared" ref="BB145:BD145" si="473">((AT145/AS145)*100)-100</f>
        <v>0</v>
      </c>
      <c r="BC145" s="28">
        <f t="shared" si="473"/>
        <v>-13.609467455621299</v>
      </c>
      <c r="BD145" s="28">
        <f t="shared" si="473"/>
        <v>-2.7397260273972535</v>
      </c>
      <c r="BE145" s="28">
        <f t="shared" si="447"/>
        <v>-13.609467455621299</v>
      </c>
      <c r="BF145" s="28">
        <f t="shared" si="448"/>
        <v>-15.976331360946745</v>
      </c>
      <c r="BG145" s="28">
        <f t="shared" si="449"/>
        <v>-15.976331360946745</v>
      </c>
      <c r="BH145" s="3">
        <f t="shared" ref="BH145:BJ145" si="474">AT145-AS145</f>
        <v>0</v>
      </c>
      <c r="BI145" s="3">
        <f t="shared" si="474"/>
        <v>-0.22999999999999998</v>
      </c>
      <c r="BJ145" s="3">
        <f t="shared" si="474"/>
        <v>-4.0000000000000036E-2</v>
      </c>
      <c r="BK145" s="3">
        <f t="shared" si="451"/>
        <v>-0.22999999999999998</v>
      </c>
      <c r="BL145" s="3">
        <f t="shared" si="452"/>
        <v>-0.27</v>
      </c>
      <c r="BM145" s="3">
        <f t="shared" si="453"/>
        <v>-0.27</v>
      </c>
      <c r="BN145" s="24"/>
      <c r="BO145" s="21">
        <v>151.1</v>
      </c>
      <c r="BP145" s="21"/>
      <c r="BQ145" s="21"/>
      <c r="BR145" s="21"/>
      <c r="BS145" s="21"/>
      <c r="BT145" s="21"/>
      <c r="BU145" s="24">
        <v>36</v>
      </c>
      <c r="BV145" s="21">
        <v>36.5</v>
      </c>
      <c r="BW145" s="21">
        <v>36.4</v>
      </c>
      <c r="BX145" s="21">
        <v>36</v>
      </c>
      <c r="BY145" s="21"/>
      <c r="BZ145" s="21"/>
      <c r="CA145" s="21"/>
      <c r="CB145" s="21"/>
      <c r="CC145" s="21"/>
      <c r="CD145" s="6"/>
      <c r="CE145" s="24" t="s">
        <v>962</v>
      </c>
      <c r="CF145" s="21"/>
      <c r="CG145" s="21"/>
      <c r="CH145" s="21"/>
      <c r="CI145" s="21"/>
      <c r="CJ145" s="21"/>
      <c r="CK145" s="21"/>
      <c r="CL145" s="24" t="s">
        <v>1209</v>
      </c>
      <c r="CM145" s="21"/>
      <c r="CN145" s="21"/>
      <c r="CO145" s="21"/>
      <c r="CP145" s="21"/>
      <c r="CQ145" s="21"/>
      <c r="CR145" s="21"/>
      <c r="CS145" s="24">
        <v>1</v>
      </c>
      <c r="CT145" s="21"/>
      <c r="CU145" s="21"/>
      <c r="CV145" s="21"/>
      <c r="CW145" s="21"/>
      <c r="CX145" s="21"/>
      <c r="CY145" s="21"/>
      <c r="CZ145" s="24" t="s">
        <v>331</v>
      </c>
      <c r="DA145" s="21"/>
      <c r="DB145" s="21"/>
      <c r="DC145" s="21"/>
      <c r="DD145" s="21"/>
      <c r="DE145" s="21"/>
      <c r="DF145" s="21"/>
      <c r="DG145" s="24" t="s">
        <v>1230</v>
      </c>
      <c r="DH145" s="21" t="s">
        <v>917</v>
      </c>
      <c r="DI145" s="21"/>
      <c r="DJ145" s="21"/>
      <c r="DK145" s="21"/>
      <c r="DL145" s="21"/>
      <c r="DM145" s="21"/>
      <c r="DN145" s="26" t="s">
        <v>607</v>
      </c>
      <c r="DO145" s="6"/>
      <c r="DP145" s="24">
        <v>86.5</v>
      </c>
      <c r="DQ145" s="21">
        <v>59.7</v>
      </c>
      <c r="DR145" s="21"/>
      <c r="DS145" s="21"/>
      <c r="DT145" s="21"/>
      <c r="DU145" s="21"/>
      <c r="DV145" s="21"/>
      <c r="DW145" s="24">
        <v>0.35</v>
      </c>
      <c r="DX145" s="21">
        <v>0.4</v>
      </c>
      <c r="DY145" s="21"/>
      <c r="DZ145" s="21"/>
      <c r="EA145" s="21"/>
      <c r="EB145" s="21"/>
      <c r="EC145" s="21"/>
      <c r="ED145" s="78">
        <f t="shared" ref="ED145:EE145" si="475">DP145/DW145</f>
        <v>247.14285714285717</v>
      </c>
      <c r="EE145" s="79">
        <f t="shared" si="475"/>
        <v>149.25</v>
      </c>
      <c r="EF145" s="79"/>
      <c r="EG145" s="79"/>
      <c r="EH145" s="79"/>
      <c r="EI145" s="79"/>
      <c r="EJ145" s="79"/>
      <c r="EK145" s="24">
        <v>0</v>
      </c>
      <c r="EL145" s="21">
        <v>0</v>
      </c>
      <c r="EM145" s="21"/>
      <c r="EN145" s="21"/>
      <c r="EO145" s="21"/>
      <c r="EP145" s="21"/>
      <c r="EQ145" s="21"/>
      <c r="ER145" s="24">
        <v>233</v>
      </c>
      <c r="ES145" s="21">
        <v>233</v>
      </c>
      <c r="ET145" s="21"/>
      <c r="EU145" s="21"/>
      <c r="EV145" s="21"/>
      <c r="EW145" s="21"/>
      <c r="EX145" s="21"/>
      <c r="EY145" s="24">
        <v>9</v>
      </c>
      <c r="EZ145" s="21">
        <v>9</v>
      </c>
      <c r="FA145" s="21"/>
      <c r="FB145" s="21"/>
      <c r="FC145" s="21"/>
      <c r="FD145" s="21"/>
      <c r="FE145" s="21"/>
      <c r="FF145" s="24">
        <v>8</v>
      </c>
      <c r="FG145" s="21">
        <v>9</v>
      </c>
      <c r="FH145" s="21"/>
      <c r="FI145" s="21"/>
      <c r="FJ145" s="21"/>
      <c r="FK145" s="21"/>
      <c r="FL145" s="21"/>
      <c r="FM145" s="24">
        <v>72</v>
      </c>
      <c r="FN145" s="21">
        <v>56</v>
      </c>
      <c r="FO145" s="21"/>
      <c r="FP145" s="21"/>
      <c r="FQ145" s="21"/>
      <c r="FR145" s="21"/>
      <c r="FS145" s="21"/>
      <c r="FT145" s="24">
        <v>0</v>
      </c>
      <c r="FU145" s="21">
        <v>0</v>
      </c>
      <c r="FV145" s="21"/>
      <c r="FW145" s="21"/>
      <c r="FX145" s="21"/>
      <c r="FY145" s="21"/>
      <c r="FZ145" s="21"/>
      <c r="GA145" s="24">
        <v>203</v>
      </c>
      <c r="GB145" s="21">
        <v>203</v>
      </c>
      <c r="GC145" s="21"/>
      <c r="GD145" s="21"/>
      <c r="GE145" s="21"/>
      <c r="GF145" s="21"/>
      <c r="GG145" s="21"/>
      <c r="GH145" s="24">
        <v>950</v>
      </c>
      <c r="GI145" s="21">
        <v>415</v>
      </c>
      <c r="GJ145" s="21"/>
      <c r="GK145" s="21"/>
      <c r="GL145" s="21"/>
      <c r="GM145" s="21"/>
      <c r="GN145" s="21"/>
      <c r="GO145" s="6"/>
      <c r="GP145" s="24">
        <v>12</v>
      </c>
      <c r="GQ145" s="21">
        <v>45</v>
      </c>
      <c r="GR145" s="24">
        <v>13</v>
      </c>
      <c r="GS145" s="21">
        <v>55</v>
      </c>
      <c r="GT145" s="24"/>
      <c r="GU145" s="21"/>
      <c r="GV145" s="24"/>
      <c r="GW145" s="21"/>
      <c r="GX145" s="24"/>
      <c r="GY145" s="21"/>
      <c r="GZ145" s="24"/>
      <c r="HA145" s="21"/>
      <c r="HB145" s="24"/>
      <c r="HC145" s="21"/>
      <c r="HD145" s="6"/>
      <c r="HE145" s="21">
        <v>84</v>
      </c>
      <c r="HF145" s="21">
        <v>161</v>
      </c>
      <c r="HG145" s="21">
        <v>100</v>
      </c>
      <c r="HH145" s="21">
        <v>36</v>
      </c>
      <c r="HI145" s="21">
        <v>2</v>
      </c>
      <c r="HJ145" s="21">
        <v>46.8</v>
      </c>
      <c r="HK145" s="21">
        <v>0.21</v>
      </c>
      <c r="HL145" s="21">
        <v>40</v>
      </c>
      <c r="HM145" s="21">
        <v>90.19</v>
      </c>
      <c r="HN145" s="21">
        <v>7.86</v>
      </c>
      <c r="HO145" s="21">
        <v>4.7</v>
      </c>
      <c r="HP145" s="21">
        <v>158</v>
      </c>
      <c r="HQ145" s="21">
        <v>19</v>
      </c>
      <c r="HR145" s="21">
        <v>9</v>
      </c>
      <c r="HS145" s="21">
        <v>8</v>
      </c>
      <c r="HT145" s="6"/>
      <c r="HU145" s="99">
        <f t="shared" si="10"/>
        <v>-1</v>
      </c>
    </row>
    <row r="146" spans="1:249" ht="15.75" customHeight="1" x14ac:dyDescent="0.3">
      <c r="A146" s="3">
        <v>129</v>
      </c>
      <c r="B146" s="21" t="s">
        <v>431</v>
      </c>
      <c r="C146" s="21">
        <v>2</v>
      </c>
      <c r="D146" s="22">
        <v>41394</v>
      </c>
      <c r="E146" s="22">
        <v>41395</v>
      </c>
      <c r="F146" s="21">
        <f t="shared" si="445"/>
        <v>1</v>
      </c>
      <c r="G146" s="21"/>
      <c r="H146" s="21" t="s">
        <v>1231</v>
      </c>
      <c r="I146" s="23">
        <v>19478</v>
      </c>
      <c r="J146" s="21">
        <v>60</v>
      </c>
      <c r="K146" s="21">
        <v>170</v>
      </c>
      <c r="L146" s="21">
        <v>70</v>
      </c>
      <c r="M146" s="21" t="s">
        <v>1232</v>
      </c>
      <c r="N146" s="21">
        <v>74</v>
      </c>
      <c r="O146" s="21">
        <v>88</v>
      </c>
      <c r="P146" s="21">
        <v>9</v>
      </c>
      <c r="Q146" s="21" t="s">
        <v>512</v>
      </c>
      <c r="R146" s="21">
        <v>1</v>
      </c>
      <c r="S146" s="21">
        <v>9</v>
      </c>
      <c r="T146" s="21" t="s">
        <v>512</v>
      </c>
      <c r="U146" s="21">
        <v>1</v>
      </c>
      <c r="V146" s="21">
        <v>7</v>
      </c>
      <c r="W146" s="21">
        <v>3</v>
      </c>
      <c r="X146" s="21">
        <v>0</v>
      </c>
      <c r="Y146" s="6"/>
      <c r="Z146" s="24" t="s">
        <v>513</v>
      </c>
      <c r="AA146" s="21" t="s">
        <v>497</v>
      </c>
      <c r="AB146" s="25">
        <v>1</v>
      </c>
      <c r="AC146" s="25"/>
      <c r="AD146" s="21" t="s">
        <v>249</v>
      </c>
      <c r="AE146" s="21"/>
      <c r="AF146" s="21" t="s">
        <v>246</v>
      </c>
      <c r="AG146" s="21" t="s">
        <v>248</v>
      </c>
      <c r="AH146" s="21" t="s">
        <v>246</v>
      </c>
      <c r="AI146" s="21" t="s">
        <v>249</v>
      </c>
      <c r="AJ146" s="21" t="s">
        <v>246</v>
      </c>
      <c r="AK146" s="21" t="s">
        <v>246</v>
      </c>
      <c r="AL146" s="21">
        <v>4.26</v>
      </c>
      <c r="AM146" s="6"/>
      <c r="AN146" s="26" t="s">
        <v>250</v>
      </c>
      <c r="AO146" s="26" t="s">
        <v>274</v>
      </c>
      <c r="AP146" s="26"/>
      <c r="AQ146" s="26" t="s">
        <v>1902</v>
      </c>
      <c r="AR146" s="26" t="s">
        <v>1905</v>
      </c>
      <c r="AS146" s="27">
        <v>4.26</v>
      </c>
      <c r="AT146" s="21">
        <v>3.09</v>
      </c>
      <c r="AU146" s="21">
        <v>2.59</v>
      </c>
      <c r="AV146" s="21">
        <v>2.04</v>
      </c>
      <c r="AW146" s="21">
        <v>1.05</v>
      </c>
      <c r="AX146" s="21">
        <v>0.42</v>
      </c>
      <c r="AY146" s="21">
        <v>0.2</v>
      </c>
      <c r="AZ146" s="21">
        <v>0.14000000000000001</v>
      </c>
      <c r="BA146" s="21">
        <v>0.1</v>
      </c>
      <c r="BB146" s="28">
        <f t="shared" ref="BB146:BD146" si="476">((AT146/AS146)*100)-100</f>
        <v>-27.464788732394368</v>
      </c>
      <c r="BC146" s="28">
        <f t="shared" si="476"/>
        <v>-16.181229773462775</v>
      </c>
      <c r="BD146" s="28">
        <f t="shared" si="476"/>
        <v>-21.235521235521233</v>
      </c>
      <c r="BE146" s="28">
        <f t="shared" si="447"/>
        <v>-39.201877934272304</v>
      </c>
      <c r="BF146" s="28">
        <f t="shared" si="448"/>
        <v>-52.112676056338024</v>
      </c>
      <c r="BG146" s="28">
        <f t="shared" si="449"/>
        <v>-33.980582524271838</v>
      </c>
      <c r="BH146" s="3">
        <f t="shared" ref="BH146:BJ146" si="477">AT146-AS146</f>
        <v>-1.17</v>
      </c>
      <c r="BI146" s="3">
        <f t="shared" si="477"/>
        <v>-0.5</v>
      </c>
      <c r="BJ146" s="3">
        <f t="shared" si="477"/>
        <v>-0.54999999999999982</v>
      </c>
      <c r="BK146" s="3">
        <f t="shared" si="451"/>
        <v>-1.67</v>
      </c>
      <c r="BL146" s="3">
        <f t="shared" si="452"/>
        <v>-2.2199999999999998</v>
      </c>
      <c r="BM146" s="3">
        <f t="shared" si="453"/>
        <v>-1.0499999999999998</v>
      </c>
      <c r="BN146" s="24"/>
      <c r="BO146" s="21">
        <v>80</v>
      </c>
      <c r="BP146" s="21">
        <v>38.4</v>
      </c>
      <c r="BQ146" s="21">
        <v>13.7</v>
      </c>
      <c r="BR146" s="21"/>
      <c r="BS146" s="21"/>
      <c r="BT146" s="21">
        <v>2</v>
      </c>
      <c r="BU146" s="24">
        <v>36.1</v>
      </c>
      <c r="BV146" s="21">
        <v>35</v>
      </c>
      <c r="BW146" s="21">
        <v>36.5</v>
      </c>
      <c r="BX146" s="21">
        <v>36</v>
      </c>
      <c r="BY146" s="21">
        <v>36.5</v>
      </c>
      <c r="BZ146" s="21">
        <v>36.5</v>
      </c>
      <c r="CA146" s="21">
        <v>37.6</v>
      </c>
      <c r="CB146" s="21">
        <v>36.9</v>
      </c>
      <c r="CC146" s="21">
        <v>37.1</v>
      </c>
      <c r="CD146" s="6"/>
      <c r="CE146" s="24" t="s">
        <v>1233</v>
      </c>
      <c r="CF146" s="21"/>
      <c r="CG146" s="21"/>
      <c r="CH146" s="21"/>
      <c r="CI146" s="21"/>
      <c r="CJ146" s="21"/>
      <c r="CK146" s="21"/>
      <c r="CL146" s="24" t="s">
        <v>1234</v>
      </c>
      <c r="CM146" s="21"/>
      <c r="CN146" s="21"/>
      <c r="CO146" s="21"/>
      <c r="CP146" s="21"/>
      <c r="CQ146" s="21"/>
      <c r="CR146" s="21"/>
      <c r="CS146" s="24">
        <v>2</v>
      </c>
      <c r="CT146" s="21"/>
      <c r="CU146" s="21"/>
      <c r="CV146" s="21"/>
      <c r="CW146" s="21"/>
      <c r="CX146" s="21"/>
      <c r="CY146" s="21"/>
      <c r="CZ146" s="24" t="s">
        <v>1235</v>
      </c>
      <c r="DA146" s="21"/>
      <c r="DB146" s="21"/>
      <c r="DC146" s="21"/>
      <c r="DD146" s="21"/>
      <c r="DE146" s="21"/>
      <c r="DF146" s="21"/>
      <c r="DG146" s="24" t="s">
        <v>1236</v>
      </c>
      <c r="DH146" s="21" t="s">
        <v>1236</v>
      </c>
      <c r="DI146" s="21" t="s">
        <v>374</v>
      </c>
      <c r="DJ146" s="21" t="s">
        <v>374</v>
      </c>
      <c r="DK146" s="21" t="s">
        <v>374</v>
      </c>
      <c r="DL146" s="21" t="s">
        <v>374</v>
      </c>
      <c r="DM146" s="21" t="s">
        <v>374</v>
      </c>
      <c r="DN146" s="26"/>
      <c r="DO146" s="6"/>
      <c r="DP146" s="24">
        <v>86.8</v>
      </c>
      <c r="DQ146" s="21">
        <v>76</v>
      </c>
      <c r="DR146" s="21">
        <v>85.7</v>
      </c>
      <c r="DS146" s="21">
        <v>87.8</v>
      </c>
      <c r="DT146" s="21">
        <v>76</v>
      </c>
      <c r="DU146" s="21">
        <v>89.1</v>
      </c>
      <c r="DV146" s="21">
        <v>71</v>
      </c>
      <c r="DW146" s="24">
        <v>0.4</v>
      </c>
      <c r="DX146" s="21">
        <v>0.4</v>
      </c>
      <c r="DY146" s="21">
        <v>0.4</v>
      </c>
      <c r="DZ146" s="21">
        <v>0.5</v>
      </c>
      <c r="EA146" s="21">
        <v>0.4</v>
      </c>
      <c r="EB146" s="21">
        <v>0.4</v>
      </c>
      <c r="EC146" s="21">
        <v>0.3</v>
      </c>
      <c r="ED146" s="78">
        <f t="shared" ref="ED146:EJ146" si="478">DP146/DW146</f>
        <v>216.99999999999997</v>
      </c>
      <c r="EE146" s="79">
        <f t="shared" si="478"/>
        <v>190</v>
      </c>
      <c r="EF146" s="79">
        <f t="shared" si="478"/>
        <v>214.25</v>
      </c>
      <c r="EG146" s="79">
        <f t="shared" si="478"/>
        <v>175.6</v>
      </c>
      <c r="EH146" s="79">
        <f t="shared" si="478"/>
        <v>190</v>
      </c>
      <c r="EI146" s="79">
        <f t="shared" si="478"/>
        <v>222.74999999999997</v>
      </c>
      <c r="EJ146" s="79">
        <f t="shared" si="478"/>
        <v>236.66666666666669</v>
      </c>
      <c r="EK146" s="24">
        <v>1</v>
      </c>
      <c r="EL146" s="21">
        <v>1</v>
      </c>
      <c r="EM146" s="21">
        <v>1</v>
      </c>
      <c r="EN146" s="21">
        <v>1</v>
      </c>
      <c r="EO146" s="21">
        <v>1</v>
      </c>
      <c r="EP146" s="21">
        <v>1</v>
      </c>
      <c r="EQ146" s="21">
        <v>0</v>
      </c>
      <c r="ER146" s="24">
        <v>593</v>
      </c>
      <c r="ES146" s="21">
        <v>553</v>
      </c>
      <c r="ET146" s="21">
        <v>514</v>
      </c>
      <c r="EU146" s="21">
        <v>544</v>
      </c>
      <c r="EV146" s="21">
        <v>490</v>
      </c>
      <c r="EW146" s="21">
        <v>477</v>
      </c>
      <c r="EX146" s="21">
        <v>418</v>
      </c>
      <c r="EY146" s="24">
        <v>3.1</v>
      </c>
      <c r="EZ146" s="21">
        <v>1.7</v>
      </c>
      <c r="FA146" s="21">
        <v>1.7</v>
      </c>
      <c r="FB146" s="21">
        <v>1.7</v>
      </c>
      <c r="FC146" s="21">
        <v>5.6</v>
      </c>
      <c r="FD146" s="21">
        <v>5.6</v>
      </c>
      <c r="FE146" s="21">
        <v>5.6</v>
      </c>
      <c r="FF146" s="24">
        <v>8</v>
      </c>
      <c r="FG146" s="21">
        <v>8</v>
      </c>
      <c r="FH146" s="21">
        <v>8</v>
      </c>
      <c r="FI146" s="21">
        <v>8</v>
      </c>
      <c r="FJ146" s="21">
        <v>11</v>
      </c>
      <c r="FK146" s="21">
        <v>15</v>
      </c>
      <c r="FL146" s="21">
        <v>15</v>
      </c>
      <c r="FM146" s="24">
        <v>77</v>
      </c>
      <c r="FN146" s="21">
        <v>77</v>
      </c>
      <c r="FO146" s="21">
        <v>91</v>
      </c>
      <c r="FP146" s="21">
        <v>91</v>
      </c>
      <c r="FQ146" s="21">
        <v>82</v>
      </c>
      <c r="FR146" s="21">
        <v>61</v>
      </c>
      <c r="FS146" s="21">
        <v>79</v>
      </c>
      <c r="FT146" s="24" t="s">
        <v>1237</v>
      </c>
      <c r="FU146" s="21" t="s">
        <v>834</v>
      </c>
      <c r="FV146" s="21">
        <v>0</v>
      </c>
      <c r="FW146" s="21">
        <v>0</v>
      </c>
      <c r="FX146" s="21">
        <v>0</v>
      </c>
      <c r="FY146" s="21">
        <v>0</v>
      </c>
      <c r="FZ146" s="21">
        <v>0</v>
      </c>
      <c r="GA146" s="24">
        <v>54</v>
      </c>
      <c r="GB146" s="21">
        <v>45</v>
      </c>
      <c r="GC146" s="21">
        <v>47</v>
      </c>
      <c r="GD146" s="21">
        <v>47</v>
      </c>
      <c r="GE146" s="21">
        <v>30</v>
      </c>
      <c r="GF146" s="21">
        <v>42</v>
      </c>
      <c r="GG146" s="21">
        <v>37</v>
      </c>
      <c r="GH146" s="24">
        <v>670</v>
      </c>
      <c r="GI146" s="21">
        <v>1795</v>
      </c>
      <c r="GJ146" s="21">
        <v>990</v>
      </c>
      <c r="GK146" s="21">
        <v>3750</v>
      </c>
      <c r="GL146" s="21">
        <v>1920</v>
      </c>
      <c r="GM146" s="21">
        <v>1705</v>
      </c>
      <c r="GN146" s="21">
        <v>1690</v>
      </c>
      <c r="GO146" s="6"/>
      <c r="GP146" s="24">
        <v>14</v>
      </c>
      <c r="GQ146" s="21">
        <v>55</v>
      </c>
      <c r="GR146" s="24">
        <v>14</v>
      </c>
      <c r="GS146" s="21">
        <v>55</v>
      </c>
      <c r="GT146" s="24">
        <v>10</v>
      </c>
      <c r="GU146" s="21">
        <v>45</v>
      </c>
      <c r="GV146" s="24">
        <v>11</v>
      </c>
      <c r="GW146" s="21">
        <v>45</v>
      </c>
      <c r="GX146" s="24">
        <v>11</v>
      </c>
      <c r="GY146" s="21">
        <v>45</v>
      </c>
      <c r="GZ146" s="24">
        <v>9</v>
      </c>
      <c r="HA146" s="21">
        <v>18</v>
      </c>
      <c r="HB146" s="24">
        <v>8</v>
      </c>
      <c r="HC146" s="21">
        <v>18</v>
      </c>
      <c r="HD146" s="6"/>
      <c r="HE146" s="21">
        <v>60</v>
      </c>
      <c r="HF146" s="21">
        <v>114</v>
      </c>
      <c r="HG146" s="21">
        <v>82</v>
      </c>
      <c r="HH146" s="21">
        <v>37.6</v>
      </c>
      <c r="HI146" s="21">
        <v>1</v>
      </c>
      <c r="HJ146" s="21">
        <v>64</v>
      </c>
      <c r="HK146" s="21">
        <v>0.8</v>
      </c>
      <c r="HL146" s="21">
        <v>10</v>
      </c>
      <c r="HM146" s="21">
        <v>21.56</v>
      </c>
      <c r="HN146" s="21">
        <v>27.54</v>
      </c>
      <c r="HO146" s="21">
        <v>4.83</v>
      </c>
      <c r="HP146" s="21">
        <v>138</v>
      </c>
      <c r="HQ146" s="21">
        <v>32.1</v>
      </c>
      <c r="HR146" s="21">
        <v>3.1</v>
      </c>
      <c r="HS146" s="21">
        <v>3</v>
      </c>
      <c r="HT146" s="6"/>
      <c r="HU146" s="99">
        <f t="shared" si="10"/>
        <v>0</v>
      </c>
    </row>
    <row r="147" spans="1:249" ht="15.75" customHeight="1" x14ac:dyDescent="0.3">
      <c r="A147" s="3">
        <v>130</v>
      </c>
      <c r="B147" s="21" t="s">
        <v>431</v>
      </c>
      <c r="C147" s="21">
        <v>2</v>
      </c>
      <c r="D147" s="22">
        <v>41399</v>
      </c>
      <c r="E147" s="22">
        <v>41399</v>
      </c>
      <c r="F147" s="21">
        <f t="shared" si="445"/>
        <v>0</v>
      </c>
      <c r="G147" s="21"/>
      <c r="H147" s="21" t="s">
        <v>1238</v>
      </c>
      <c r="I147" s="23">
        <v>23201</v>
      </c>
      <c r="J147" s="21">
        <v>50</v>
      </c>
      <c r="K147" s="21">
        <v>160</v>
      </c>
      <c r="L147" s="21">
        <v>50</v>
      </c>
      <c r="M147" s="21" t="s">
        <v>1239</v>
      </c>
      <c r="N147" s="21">
        <v>80</v>
      </c>
      <c r="O147" s="21">
        <v>92.5</v>
      </c>
      <c r="P147" s="21">
        <v>4</v>
      </c>
      <c r="Q147" s="21" t="s">
        <v>547</v>
      </c>
      <c r="R147" s="21">
        <v>1</v>
      </c>
      <c r="S147" s="21">
        <v>26</v>
      </c>
      <c r="T147" s="21" t="s">
        <v>272</v>
      </c>
      <c r="U147" s="21">
        <v>1</v>
      </c>
      <c r="V147" s="21">
        <v>3</v>
      </c>
      <c r="W147" s="21">
        <v>0</v>
      </c>
      <c r="X147" s="21">
        <v>0</v>
      </c>
      <c r="Y147" s="6"/>
      <c r="Z147" s="24" t="s">
        <v>884</v>
      </c>
      <c r="AA147" s="21" t="s">
        <v>497</v>
      </c>
      <c r="AB147" s="25"/>
      <c r="AC147" s="25" t="s">
        <v>331</v>
      </c>
      <c r="AD147" s="21" t="s">
        <v>249</v>
      </c>
      <c r="AE147" s="21"/>
      <c r="AF147" s="21" t="s">
        <v>249</v>
      </c>
      <c r="AG147" s="21"/>
      <c r="AH147" s="21" t="s">
        <v>246</v>
      </c>
      <c r="AI147" s="21" t="s">
        <v>246</v>
      </c>
      <c r="AJ147" s="21" t="s">
        <v>249</v>
      </c>
      <c r="AK147" s="21" t="s">
        <v>249</v>
      </c>
      <c r="AL147" s="21">
        <v>0.14000000000000001</v>
      </c>
      <c r="AM147" s="6"/>
      <c r="AN147" s="26" t="s">
        <v>350</v>
      </c>
      <c r="AO147" s="26"/>
      <c r="AP147" s="26"/>
      <c r="AQ147" s="26" t="s">
        <v>1902</v>
      </c>
      <c r="AR147" s="3"/>
      <c r="AS147" s="27">
        <v>0.14000000000000001</v>
      </c>
      <c r="AT147" s="21">
        <v>0.18</v>
      </c>
      <c r="AU147" s="21">
        <v>0.2</v>
      </c>
      <c r="AV147" s="21">
        <v>0.13</v>
      </c>
      <c r="AW147" s="21">
        <v>0.11</v>
      </c>
      <c r="AX147" s="21">
        <v>0.08</v>
      </c>
      <c r="AY147" s="21"/>
      <c r="AZ147" s="21"/>
      <c r="BA147" s="21"/>
      <c r="BB147" s="28">
        <f t="shared" ref="BB147:BD147" si="479">((AT147/AS147)*100)-100</f>
        <v>28.571428571428555</v>
      </c>
      <c r="BC147" s="28">
        <f t="shared" si="479"/>
        <v>11.111111111111114</v>
      </c>
      <c r="BD147" s="28">
        <f t="shared" si="479"/>
        <v>-35</v>
      </c>
      <c r="BE147" s="28">
        <f t="shared" si="447"/>
        <v>42.857142857142861</v>
      </c>
      <c r="BF147" s="28">
        <f t="shared" si="448"/>
        <v>-7.142857142857153</v>
      </c>
      <c r="BG147" s="28">
        <f t="shared" si="449"/>
        <v>-27.777777777777771</v>
      </c>
      <c r="BH147" s="3">
        <f t="shared" ref="BH147:BJ147" si="480">AT147-AS147</f>
        <v>3.999999999999998E-2</v>
      </c>
      <c r="BI147" s="3">
        <f t="shared" si="480"/>
        <v>2.0000000000000018E-2</v>
      </c>
      <c r="BJ147" s="3">
        <f t="shared" si="480"/>
        <v>-7.0000000000000007E-2</v>
      </c>
      <c r="BK147" s="3">
        <f t="shared" si="451"/>
        <v>0.06</v>
      </c>
      <c r="BL147" s="3">
        <f t="shared" si="452"/>
        <v>-1.0000000000000009E-2</v>
      </c>
      <c r="BM147" s="3">
        <f t="shared" si="453"/>
        <v>-4.9999999999999989E-2</v>
      </c>
      <c r="BN147" s="24"/>
      <c r="BO147" s="21">
        <v>258</v>
      </c>
      <c r="BP147" s="21">
        <v>254</v>
      </c>
      <c r="BQ147" s="21">
        <v>205</v>
      </c>
      <c r="BR147" s="21"/>
      <c r="BS147" s="21"/>
      <c r="BT147" s="21"/>
      <c r="BU147" s="24">
        <v>36.6</v>
      </c>
      <c r="BV147" s="21">
        <v>37</v>
      </c>
      <c r="BW147" s="21">
        <v>36</v>
      </c>
      <c r="BX147" s="21">
        <v>36.5</v>
      </c>
      <c r="BY147" s="21">
        <v>36</v>
      </c>
      <c r="BZ147" s="21">
        <v>36.6</v>
      </c>
      <c r="CA147" s="21"/>
      <c r="CB147" s="21"/>
      <c r="CC147" s="21"/>
      <c r="CD147" s="6"/>
      <c r="CE147" s="24" t="s">
        <v>1240</v>
      </c>
      <c r="CF147" s="21"/>
      <c r="CG147" s="21"/>
      <c r="CH147" s="21"/>
      <c r="CI147" s="21"/>
      <c r="CJ147" s="21"/>
      <c r="CK147" s="21"/>
      <c r="CL147" s="24" t="s">
        <v>1241</v>
      </c>
      <c r="CM147" s="21"/>
      <c r="CN147" s="21"/>
      <c r="CO147" s="21"/>
      <c r="CP147" s="21"/>
      <c r="CQ147" s="21"/>
      <c r="CR147" s="21"/>
      <c r="CS147" s="24">
        <v>2</v>
      </c>
      <c r="CT147" s="21"/>
      <c r="CU147" s="21"/>
      <c r="CV147" s="21"/>
      <c r="CW147" s="21"/>
      <c r="CX147" s="21"/>
      <c r="CY147" s="21"/>
      <c r="CZ147" s="24" t="s">
        <v>331</v>
      </c>
      <c r="DA147" s="21"/>
      <c r="DB147" s="21"/>
      <c r="DC147" s="21"/>
      <c r="DD147" s="21"/>
      <c r="DE147" s="21"/>
      <c r="DF147" s="21"/>
      <c r="DG147" s="24" t="s">
        <v>1242</v>
      </c>
      <c r="DH147" s="21" t="s">
        <v>1242</v>
      </c>
      <c r="DI147" s="21" t="s">
        <v>1242</v>
      </c>
      <c r="DJ147" s="21" t="s">
        <v>1242</v>
      </c>
      <c r="DK147" s="21"/>
      <c r="DL147" s="21"/>
      <c r="DM147" s="21"/>
      <c r="DN147" s="26" t="s">
        <v>607</v>
      </c>
      <c r="DO147" s="6"/>
      <c r="DP147" s="24">
        <v>102.7</v>
      </c>
      <c r="DQ147" s="21">
        <v>387.8</v>
      </c>
      <c r="DR147" s="21">
        <v>109.4</v>
      </c>
      <c r="DS147" s="21">
        <v>109.4</v>
      </c>
      <c r="DT147" s="21"/>
      <c r="DU147" s="21"/>
      <c r="DV147" s="21"/>
      <c r="DW147" s="24">
        <v>0.6</v>
      </c>
      <c r="DX147" s="21">
        <v>0.4</v>
      </c>
      <c r="DY147" s="21">
        <v>0.4</v>
      </c>
      <c r="DZ147" s="21">
        <v>0.3</v>
      </c>
      <c r="EA147" s="21"/>
      <c r="EB147" s="21"/>
      <c r="EC147" s="21"/>
      <c r="ED147" s="29">
        <f t="shared" ref="ED147:EG147" si="481">DP147/DW147</f>
        <v>171.16666666666669</v>
      </c>
      <c r="EE147" s="30">
        <f t="shared" si="481"/>
        <v>969.5</v>
      </c>
      <c r="EF147" s="30">
        <f t="shared" si="481"/>
        <v>273.5</v>
      </c>
      <c r="EG147" s="30">
        <f t="shared" si="481"/>
        <v>364.66666666666669</v>
      </c>
      <c r="EH147" s="30"/>
      <c r="EI147" s="30"/>
      <c r="EJ147" s="30"/>
      <c r="EK147" s="24">
        <v>1</v>
      </c>
      <c r="EL147" s="21">
        <v>1</v>
      </c>
      <c r="EM147" s="21">
        <v>1</v>
      </c>
      <c r="EN147" s="21">
        <v>0</v>
      </c>
      <c r="EO147" s="21"/>
      <c r="EP147" s="21"/>
      <c r="EQ147" s="21"/>
      <c r="ER147" s="24">
        <v>139</v>
      </c>
      <c r="ES147" s="21">
        <v>106</v>
      </c>
      <c r="ET147" s="21">
        <v>94</v>
      </c>
      <c r="EU147" s="21">
        <v>141</v>
      </c>
      <c r="EV147" s="21"/>
      <c r="EW147" s="21"/>
      <c r="EX147" s="21"/>
      <c r="EY147" s="24">
        <v>9</v>
      </c>
      <c r="EZ147" s="21">
        <v>5.4</v>
      </c>
      <c r="FA147" s="21">
        <v>5.6</v>
      </c>
      <c r="FB147" s="21">
        <v>10</v>
      </c>
      <c r="FC147" s="21"/>
      <c r="FD147" s="21"/>
      <c r="FE147" s="21"/>
      <c r="FF147" s="24">
        <v>3</v>
      </c>
      <c r="FG147" s="21">
        <v>3</v>
      </c>
      <c r="FH147" s="21">
        <v>14</v>
      </c>
      <c r="FI147" s="21">
        <v>15</v>
      </c>
      <c r="FJ147" s="21"/>
      <c r="FK147" s="21"/>
      <c r="FL147" s="21"/>
      <c r="FM147" s="24">
        <v>74</v>
      </c>
      <c r="FN147" s="21">
        <v>74</v>
      </c>
      <c r="FO147" s="21">
        <v>83</v>
      </c>
      <c r="FP147" s="21">
        <v>94</v>
      </c>
      <c r="FQ147" s="21"/>
      <c r="FR147" s="21"/>
      <c r="FS147" s="21"/>
      <c r="FT147" s="24">
        <v>0</v>
      </c>
      <c r="FU147" s="21">
        <v>0</v>
      </c>
      <c r="FV147" s="21">
        <v>0</v>
      </c>
      <c r="FW147" s="21">
        <v>0</v>
      </c>
      <c r="FX147" s="21"/>
      <c r="FY147" s="21"/>
      <c r="FZ147" s="21"/>
      <c r="GA147" s="24">
        <v>54</v>
      </c>
      <c r="GB147" s="21">
        <v>40</v>
      </c>
      <c r="GC147" s="21">
        <v>33</v>
      </c>
      <c r="GD147" s="21">
        <v>27</v>
      </c>
      <c r="GE147" s="21"/>
      <c r="GF147" s="21"/>
      <c r="GG147" s="21"/>
      <c r="GH147" s="24">
        <v>145</v>
      </c>
      <c r="GI147" s="21">
        <v>635</v>
      </c>
      <c r="GJ147" s="21">
        <v>1560</v>
      </c>
      <c r="GK147" s="21">
        <v>650</v>
      </c>
      <c r="GL147" s="21"/>
      <c r="GM147" s="21"/>
      <c r="GN147" s="21"/>
      <c r="GO147" s="6"/>
      <c r="GP147" s="24">
        <v>15</v>
      </c>
      <c r="GQ147" s="21">
        <v>80</v>
      </c>
      <c r="GR147" s="24">
        <v>11</v>
      </c>
      <c r="GS147" s="21">
        <v>45</v>
      </c>
      <c r="GT147" s="24">
        <v>11</v>
      </c>
      <c r="GU147" s="21">
        <v>45</v>
      </c>
      <c r="GV147" s="24">
        <v>9</v>
      </c>
      <c r="GW147" s="21">
        <v>18</v>
      </c>
      <c r="GX147" s="24"/>
      <c r="GY147" s="21"/>
      <c r="GZ147" s="24"/>
      <c r="HA147" s="21"/>
      <c r="HB147" s="24"/>
      <c r="HC147" s="21"/>
      <c r="HD147" s="6"/>
      <c r="HE147" s="21">
        <v>50</v>
      </c>
      <c r="HF147" s="21">
        <v>131</v>
      </c>
      <c r="HG147" s="21">
        <v>90</v>
      </c>
      <c r="HH147" s="21">
        <v>37</v>
      </c>
      <c r="HI147" s="21">
        <v>1</v>
      </c>
      <c r="HJ147" s="21">
        <v>88.7</v>
      </c>
      <c r="HK147" s="21">
        <v>0.6</v>
      </c>
      <c r="HL147" s="21">
        <v>0</v>
      </c>
      <c r="HM147" s="21">
        <v>14</v>
      </c>
      <c r="HN147" s="21">
        <v>9.94</v>
      </c>
      <c r="HO147" s="21">
        <v>2.87</v>
      </c>
      <c r="HP147" s="21">
        <v>139.6</v>
      </c>
      <c r="HQ147" s="21">
        <v>27.1</v>
      </c>
      <c r="HR147" s="21">
        <v>9</v>
      </c>
      <c r="HS147" s="21">
        <v>3</v>
      </c>
      <c r="HT147" s="6"/>
      <c r="HU147" s="99">
        <f t="shared" si="10"/>
        <v>4</v>
      </c>
    </row>
    <row r="148" spans="1:249" ht="15.75" customHeight="1" x14ac:dyDescent="0.3">
      <c r="A148" s="14"/>
      <c r="B148" s="14"/>
      <c r="C148" s="14"/>
      <c r="D148" s="82"/>
      <c r="E148" s="82"/>
      <c r="F148" s="14"/>
      <c r="G148" s="14"/>
      <c r="H148" s="14"/>
      <c r="I148" s="83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6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  <c r="AL148" s="14"/>
      <c r="AM148" s="6"/>
      <c r="AN148" s="14"/>
      <c r="AO148" s="14"/>
      <c r="AP148" s="14"/>
      <c r="AQ148" s="15"/>
      <c r="AR148" s="15"/>
      <c r="BB148" s="36"/>
      <c r="BC148" s="36"/>
      <c r="BD148" s="36"/>
      <c r="BE148" s="36"/>
      <c r="BF148" s="36"/>
      <c r="BG148" s="36"/>
      <c r="BH148" s="14"/>
      <c r="BI148" s="14"/>
      <c r="BJ148" s="14"/>
      <c r="BK148" s="14"/>
      <c r="BL148" s="14"/>
      <c r="BM148" s="14"/>
      <c r="BN148" s="14"/>
      <c r="BO148" s="14"/>
      <c r="BP148" s="14"/>
      <c r="BQ148" s="14"/>
      <c r="BR148" s="14"/>
      <c r="BS148" s="14"/>
      <c r="BT148" s="14"/>
      <c r="BU148" s="14"/>
      <c r="BV148" s="14"/>
      <c r="BW148" s="14"/>
      <c r="BX148" s="14"/>
      <c r="BY148" s="14"/>
      <c r="BZ148" s="14"/>
      <c r="CA148" s="14"/>
      <c r="CB148" s="14"/>
      <c r="CC148" s="14"/>
      <c r="CD148" s="6"/>
      <c r="CE148" s="14"/>
      <c r="CF148" s="14"/>
      <c r="CG148" s="14"/>
      <c r="CH148" s="14"/>
      <c r="CI148" s="14"/>
      <c r="CJ148" s="14"/>
      <c r="CK148" s="14"/>
      <c r="CL148" s="14"/>
      <c r="CM148" s="14"/>
      <c r="CN148" s="14"/>
      <c r="CO148" s="14"/>
      <c r="CP148" s="14"/>
      <c r="CQ148" s="14"/>
      <c r="CR148" s="14"/>
      <c r="CS148" s="14"/>
      <c r="CT148" s="14"/>
      <c r="CU148" s="14"/>
      <c r="CV148" s="14"/>
      <c r="CW148" s="14"/>
      <c r="CX148" s="14"/>
      <c r="CY148" s="14"/>
      <c r="CZ148" s="14"/>
      <c r="DA148" s="14"/>
      <c r="DB148" s="14"/>
      <c r="DC148" s="14"/>
      <c r="DD148" s="14"/>
      <c r="DE148" s="14"/>
      <c r="DF148" s="14"/>
      <c r="DG148" s="14"/>
      <c r="DH148" s="14"/>
      <c r="DI148" s="14"/>
      <c r="DJ148" s="14"/>
      <c r="DK148" s="14"/>
      <c r="DL148" s="14"/>
      <c r="DM148" s="14"/>
      <c r="DN148" s="14"/>
      <c r="DO148" s="6"/>
      <c r="DP148" s="14"/>
      <c r="DQ148" s="14"/>
      <c r="DR148" s="14"/>
      <c r="DS148" s="14"/>
      <c r="DT148" s="14"/>
      <c r="DU148" s="14"/>
      <c r="DV148" s="14"/>
      <c r="DW148" s="14"/>
      <c r="DX148" s="14"/>
      <c r="DY148" s="14"/>
      <c r="DZ148" s="14"/>
      <c r="EA148" s="14"/>
      <c r="EB148" s="14"/>
      <c r="EC148" s="14"/>
      <c r="ED148" s="36"/>
      <c r="EE148" s="36"/>
      <c r="EF148" s="36"/>
      <c r="EG148" s="36"/>
      <c r="EH148" s="36"/>
      <c r="EI148" s="36"/>
      <c r="EJ148" s="36"/>
      <c r="EK148" s="14"/>
      <c r="EL148" s="14"/>
      <c r="EM148" s="14"/>
      <c r="EN148" s="14"/>
      <c r="EO148" s="14"/>
      <c r="EP148" s="14"/>
      <c r="EQ148" s="14"/>
      <c r="ER148" s="14"/>
      <c r="ES148" s="14"/>
      <c r="ET148" s="14"/>
      <c r="EU148" s="14"/>
      <c r="EV148" s="14"/>
      <c r="EW148" s="14"/>
      <c r="EX148" s="14"/>
      <c r="EY148" s="14"/>
      <c r="EZ148" s="14"/>
      <c r="FA148" s="14"/>
      <c r="FB148" s="14"/>
      <c r="FC148" s="14"/>
      <c r="FD148" s="14"/>
      <c r="FE148" s="14"/>
      <c r="FF148" s="14"/>
      <c r="FG148" s="14"/>
      <c r="FH148" s="14"/>
      <c r="FI148" s="14"/>
      <c r="FJ148" s="14"/>
      <c r="FK148" s="14"/>
      <c r="FL148" s="14"/>
      <c r="FM148" s="14"/>
      <c r="FN148" s="14"/>
      <c r="FO148" s="14"/>
      <c r="FP148" s="14"/>
      <c r="FQ148" s="14"/>
      <c r="FR148" s="14"/>
      <c r="FS148" s="14"/>
      <c r="FT148" s="14"/>
      <c r="FU148" s="14"/>
      <c r="FV148" s="14"/>
      <c r="FW148" s="14"/>
      <c r="FX148" s="14"/>
      <c r="FY148" s="14"/>
      <c r="FZ148" s="14"/>
      <c r="GA148" s="14"/>
      <c r="GB148" s="14"/>
      <c r="GC148" s="14"/>
      <c r="GD148" s="14"/>
      <c r="GE148" s="14"/>
      <c r="GF148" s="14"/>
      <c r="GG148" s="14"/>
      <c r="GH148" s="14"/>
      <c r="GI148" s="14"/>
      <c r="GJ148" s="14"/>
      <c r="GK148" s="14"/>
      <c r="GL148" s="14"/>
      <c r="GM148" s="14"/>
      <c r="GN148" s="14"/>
      <c r="GO148" s="6"/>
      <c r="GP148" s="14"/>
      <c r="GQ148" s="14"/>
      <c r="GR148" s="14"/>
      <c r="GS148" s="14"/>
      <c r="GT148" s="14"/>
      <c r="GU148" s="14"/>
      <c r="GV148" s="14"/>
      <c r="GW148" s="14"/>
      <c r="GX148" s="14"/>
      <c r="GY148" s="14"/>
      <c r="GZ148" s="14"/>
      <c r="HA148" s="14"/>
      <c r="HB148" s="14"/>
      <c r="HC148" s="14"/>
      <c r="HD148" s="6"/>
      <c r="HE148" s="14"/>
      <c r="HF148" s="14"/>
      <c r="HG148" s="14"/>
      <c r="HH148" s="14"/>
      <c r="HI148" s="14"/>
      <c r="HJ148" s="14"/>
      <c r="HK148" s="14"/>
      <c r="HL148" s="14"/>
      <c r="HM148" s="14"/>
      <c r="HN148" s="14"/>
      <c r="HO148" s="14"/>
      <c r="HP148" s="14"/>
      <c r="HQ148" s="14"/>
      <c r="HR148" s="14"/>
      <c r="HS148" s="14"/>
      <c r="HT148" s="6"/>
      <c r="HU148" s="99">
        <f t="shared" si="10"/>
        <v>0</v>
      </c>
      <c r="HV148" s="15"/>
      <c r="HW148" s="15"/>
      <c r="HX148" s="15"/>
      <c r="HY148" s="15"/>
      <c r="HZ148" s="15"/>
      <c r="IA148" s="15"/>
      <c r="IB148" s="15"/>
      <c r="IC148" s="15"/>
      <c r="ID148" s="15"/>
      <c r="IE148" s="15"/>
      <c r="IF148" s="15"/>
      <c r="IG148" s="15"/>
      <c r="IH148" s="15"/>
      <c r="II148" s="15"/>
      <c r="IJ148" s="15"/>
      <c r="IK148" s="15"/>
      <c r="IL148" s="15"/>
      <c r="IM148" s="15"/>
      <c r="IN148" s="15"/>
      <c r="IO148" s="15"/>
    </row>
    <row r="149" spans="1:249" ht="15.75" customHeight="1" x14ac:dyDescent="0.3">
      <c r="A149" s="3">
        <v>131</v>
      </c>
      <c r="B149" s="21" t="s">
        <v>874</v>
      </c>
      <c r="C149" s="21">
        <v>1</v>
      </c>
      <c r="D149" s="22">
        <v>41389</v>
      </c>
      <c r="E149" s="22">
        <v>41389</v>
      </c>
      <c r="F149" s="21">
        <f t="shared" ref="F149:F158" si="482">E149-D149</f>
        <v>0</v>
      </c>
      <c r="G149" s="21" t="s">
        <v>240</v>
      </c>
      <c r="H149" s="21"/>
      <c r="I149" s="23">
        <v>12462</v>
      </c>
      <c r="J149" s="21">
        <v>79</v>
      </c>
      <c r="K149" s="21">
        <v>170</v>
      </c>
      <c r="L149" s="21">
        <v>75</v>
      </c>
      <c r="M149" s="21" t="s">
        <v>1019</v>
      </c>
      <c r="N149" s="21">
        <v>75</v>
      </c>
      <c r="O149" s="21">
        <v>88.9</v>
      </c>
      <c r="P149" s="21">
        <v>16</v>
      </c>
      <c r="Q149" s="21" t="s">
        <v>547</v>
      </c>
      <c r="R149" s="21">
        <v>1</v>
      </c>
      <c r="S149" s="21">
        <v>22</v>
      </c>
      <c r="T149" s="21" t="s">
        <v>272</v>
      </c>
      <c r="U149" s="21">
        <v>1</v>
      </c>
      <c r="V149" s="21">
        <v>14</v>
      </c>
      <c r="W149" s="21">
        <v>5</v>
      </c>
      <c r="X149" s="21">
        <v>1</v>
      </c>
      <c r="Y149" s="6"/>
      <c r="Z149" s="24" t="s">
        <v>513</v>
      </c>
      <c r="AA149" s="21" t="s">
        <v>815</v>
      </c>
      <c r="AB149" s="25">
        <v>1</v>
      </c>
      <c r="AC149" s="25"/>
      <c r="AD149" s="21" t="s">
        <v>249</v>
      </c>
      <c r="AE149" s="21"/>
      <c r="AF149" s="21" t="s">
        <v>246</v>
      </c>
      <c r="AG149" s="21" t="s">
        <v>328</v>
      </c>
      <c r="AH149" s="21" t="s">
        <v>246</v>
      </c>
      <c r="AI149" s="21" t="s">
        <v>249</v>
      </c>
      <c r="AJ149" s="21" t="s">
        <v>246</v>
      </c>
      <c r="AK149" s="21" t="s">
        <v>246</v>
      </c>
      <c r="AL149" s="21">
        <v>108.55</v>
      </c>
      <c r="AM149" s="6"/>
      <c r="AN149" s="26" t="s">
        <v>250</v>
      </c>
      <c r="AO149" s="26" t="s">
        <v>274</v>
      </c>
      <c r="AP149" s="26"/>
      <c r="AQ149" s="26" t="s">
        <v>1906</v>
      </c>
      <c r="AR149" s="26" t="s">
        <v>1905</v>
      </c>
      <c r="AS149" s="27">
        <v>108.55</v>
      </c>
      <c r="AT149" s="21">
        <v>148.4</v>
      </c>
      <c r="AU149" s="21">
        <v>220.5</v>
      </c>
      <c r="AV149" s="21">
        <v>201.1</v>
      </c>
      <c r="AW149" s="21">
        <v>185.15</v>
      </c>
      <c r="AX149" s="21">
        <v>94.66</v>
      </c>
      <c r="AY149" s="21">
        <v>44.6</v>
      </c>
      <c r="AZ149" s="21">
        <v>12.99</v>
      </c>
      <c r="BA149" s="21">
        <v>3.38</v>
      </c>
      <c r="BB149" s="28">
        <f t="shared" ref="BB149:BD149" si="483">((AT149/AS149)*100)-100</f>
        <v>36.711192998618145</v>
      </c>
      <c r="BC149" s="28">
        <f t="shared" si="483"/>
        <v>48.584905660377331</v>
      </c>
      <c r="BD149" s="28">
        <f t="shared" si="483"/>
        <v>-8.7981859410430872</v>
      </c>
      <c r="BE149" s="28">
        <f t="shared" ref="BE149:BE158" si="484">((AU149/AS149)*100)-100</f>
        <v>103.1321971441732</v>
      </c>
      <c r="BF149" s="28">
        <f t="shared" ref="BF149:BF158" si="485">((AV149/AS149)*100)-100</f>
        <v>85.260248733302632</v>
      </c>
      <c r="BG149" s="28">
        <f t="shared" ref="BG149:BG158" si="486">((AV149/AT149)*100)-100</f>
        <v>35.512129380053892</v>
      </c>
      <c r="BH149" s="3">
        <f t="shared" ref="BH149:BJ149" si="487">AT149-AS149</f>
        <v>39.850000000000009</v>
      </c>
      <c r="BI149" s="3">
        <f t="shared" si="487"/>
        <v>72.099999999999994</v>
      </c>
      <c r="BJ149" s="3">
        <f t="shared" si="487"/>
        <v>-19.400000000000006</v>
      </c>
      <c r="BK149" s="3">
        <f t="shared" ref="BK149:BK158" si="488">AU149-AS149</f>
        <v>111.95</v>
      </c>
      <c r="BL149" s="3">
        <f t="shared" ref="BL149:BL158" si="489">AV149-AS149</f>
        <v>92.55</v>
      </c>
      <c r="BM149" s="3">
        <f t="shared" ref="BM149:BM158" si="490">AV149-AT149</f>
        <v>52.699999999999989</v>
      </c>
      <c r="BN149" s="24">
        <v>293</v>
      </c>
      <c r="BO149" s="21">
        <v>387.6</v>
      </c>
      <c r="BP149" s="21">
        <v>353</v>
      </c>
      <c r="BQ149" s="21">
        <v>165.4</v>
      </c>
      <c r="BR149" s="21">
        <v>76.5</v>
      </c>
      <c r="BS149" s="21">
        <v>68.5</v>
      </c>
      <c r="BT149" s="21">
        <v>58.9</v>
      </c>
      <c r="BU149" s="24">
        <v>36</v>
      </c>
      <c r="BV149" s="21">
        <v>37.4</v>
      </c>
      <c r="BW149" s="21">
        <v>37</v>
      </c>
      <c r="BX149" s="21">
        <v>37.1</v>
      </c>
      <c r="BY149" s="21">
        <v>36.4</v>
      </c>
      <c r="BZ149" s="21">
        <v>36</v>
      </c>
      <c r="CA149" s="21">
        <v>36</v>
      </c>
      <c r="CB149" s="21">
        <v>36</v>
      </c>
      <c r="CC149" s="21">
        <v>36.4</v>
      </c>
      <c r="CD149" s="6"/>
      <c r="CE149" s="24" t="s">
        <v>1243</v>
      </c>
      <c r="CF149" s="21"/>
      <c r="CG149" s="21"/>
      <c r="CH149" s="21"/>
      <c r="CI149" s="21" t="s">
        <v>263</v>
      </c>
      <c r="CJ149" s="21"/>
      <c r="CK149" s="21"/>
      <c r="CL149" s="24" t="s">
        <v>499</v>
      </c>
      <c r="CM149" s="21"/>
      <c r="CN149" s="21"/>
      <c r="CO149" s="21"/>
      <c r="CP149" s="21" t="s">
        <v>331</v>
      </c>
      <c r="CQ149" s="21"/>
      <c r="CR149" s="21"/>
      <c r="CS149" s="24">
        <v>2</v>
      </c>
      <c r="CT149" s="21"/>
      <c r="CU149" s="21"/>
      <c r="CV149" s="21"/>
      <c r="CW149" s="21">
        <v>2</v>
      </c>
      <c r="CX149" s="21"/>
      <c r="CY149" s="21"/>
      <c r="CZ149" s="24" t="s">
        <v>1244</v>
      </c>
      <c r="DA149" s="21"/>
      <c r="DB149" s="21"/>
      <c r="DC149" s="21"/>
      <c r="DD149" s="21" t="s">
        <v>331</v>
      </c>
      <c r="DE149" s="21"/>
      <c r="DF149" s="21"/>
      <c r="DG149" s="24" t="s">
        <v>1245</v>
      </c>
      <c r="DH149" s="21" t="s">
        <v>1246</v>
      </c>
      <c r="DI149" s="21" t="s">
        <v>1247</v>
      </c>
      <c r="DJ149" s="21" t="s">
        <v>1248</v>
      </c>
      <c r="DK149" s="21" t="s">
        <v>1248</v>
      </c>
      <c r="DL149" s="21" t="s">
        <v>1249</v>
      </c>
      <c r="DM149" s="21" t="s">
        <v>1250</v>
      </c>
      <c r="DN149" s="26"/>
      <c r="DO149" s="6"/>
      <c r="DP149" s="24">
        <v>83.1</v>
      </c>
      <c r="DQ149" s="21">
        <v>79</v>
      </c>
      <c r="DR149" s="21">
        <v>112.5</v>
      </c>
      <c r="DS149" s="21">
        <v>104.5</v>
      </c>
      <c r="DT149" s="21">
        <v>64</v>
      </c>
      <c r="DU149" s="21">
        <v>111.1</v>
      </c>
      <c r="DV149" s="21">
        <v>69.7</v>
      </c>
      <c r="DW149" s="24">
        <v>0.8</v>
      </c>
      <c r="DX149" s="21">
        <v>0.65</v>
      </c>
      <c r="DY149" s="21">
        <v>0.6</v>
      </c>
      <c r="DZ149" s="21">
        <v>0.5</v>
      </c>
      <c r="EA149" s="21">
        <v>0.5</v>
      </c>
      <c r="EB149" s="21">
        <v>0.6</v>
      </c>
      <c r="EC149" s="21">
        <v>0.5</v>
      </c>
      <c r="ED149" s="29">
        <f t="shared" ref="ED149:EJ149" si="491">DP149/DW149</f>
        <v>103.87499999999999</v>
      </c>
      <c r="EE149" s="30">
        <f t="shared" si="491"/>
        <v>121.53846153846153</v>
      </c>
      <c r="EF149" s="30">
        <f t="shared" si="491"/>
        <v>187.5</v>
      </c>
      <c r="EG149" s="30">
        <f t="shared" si="491"/>
        <v>209</v>
      </c>
      <c r="EH149" s="30">
        <f t="shared" si="491"/>
        <v>128</v>
      </c>
      <c r="EI149" s="30">
        <f t="shared" si="491"/>
        <v>185.16666666666666</v>
      </c>
      <c r="EJ149" s="30">
        <f t="shared" si="491"/>
        <v>139.4</v>
      </c>
      <c r="EK149" s="24">
        <v>1</v>
      </c>
      <c r="EL149" s="21">
        <v>1</v>
      </c>
      <c r="EM149" s="21">
        <v>1</v>
      </c>
      <c r="EN149" s="21">
        <v>1</v>
      </c>
      <c r="EO149" s="21">
        <v>1</v>
      </c>
      <c r="EP149" s="21">
        <v>1</v>
      </c>
      <c r="EQ149" s="21">
        <v>1</v>
      </c>
      <c r="ER149" s="24">
        <v>126</v>
      </c>
      <c r="ES149" s="21">
        <v>85</v>
      </c>
      <c r="ET149" s="21">
        <v>29</v>
      </c>
      <c r="EU149" s="21">
        <v>22</v>
      </c>
      <c r="EV149" s="21">
        <v>38</v>
      </c>
      <c r="EW149" s="21">
        <v>64</v>
      </c>
      <c r="EX149" s="21">
        <v>83</v>
      </c>
      <c r="EY149" s="24">
        <v>8.1</v>
      </c>
      <c r="EZ149" s="21">
        <v>8.1</v>
      </c>
      <c r="FA149" s="21">
        <v>10</v>
      </c>
      <c r="FB149" s="21">
        <v>7.5</v>
      </c>
      <c r="FC149" s="21">
        <v>6.1</v>
      </c>
      <c r="FD149" s="21">
        <v>9.1</v>
      </c>
      <c r="FE149" s="21">
        <v>9.1</v>
      </c>
      <c r="FF149" s="24">
        <v>15</v>
      </c>
      <c r="FG149" s="21">
        <v>10</v>
      </c>
      <c r="FH149" s="21">
        <v>10</v>
      </c>
      <c r="FI149" s="21">
        <v>5</v>
      </c>
      <c r="FJ149" s="21">
        <v>5</v>
      </c>
      <c r="FK149" s="21">
        <v>8</v>
      </c>
      <c r="FL149" s="21">
        <v>9</v>
      </c>
      <c r="FM149" s="24">
        <v>76</v>
      </c>
      <c r="FN149" s="21">
        <v>68</v>
      </c>
      <c r="FO149" s="21">
        <v>77</v>
      </c>
      <c r="FP149" s="21">
        <v>78</v>
      </c>
      <c r="FQ149" s="21">
        <v>108</v>
      </c>
      <c r="FR149" s="21">
        <v>67</v>
      </c>
      <c r="FS149" s="21">
        <v>74</v>
      </c>
      <c r="FT149" s="24" t="s">
        <v>950</v>
      </c>
      <c r="FU149" s="21" t="s">
        <v>295</v>
      </c>
      <c r="FV149" s="21" t="s">
        <v>345</v>
      </c>
      <c r="FW149" s="21" t="s">
        <v>334</v>
      </c>
      <c r="FX149" s="21">
        <v>0</v>
      </c>
      <c r="FY149" s="21">
        <v>0</v>
      </c>
      <c r="FZ149" s="21">
        <v>0</v>
      </c>
      <c r="GA149" s="24">
        <v>269</v>
      </c>
      <c r="GB149" s="21">
        <v>334</v>
      </c>
      <c r="GC149" s="21">
        <v>310</v>
      </c>
      <c r="GD149" s="21">
        <v>267</v>
      </c>
      <c r="GE149" s="21">
        <v>260</v>
      </c>
      <c r="GF149" s="21">
        <v>202</v>
      </c>
      <c r="GG149" s="21">
        <v>146</v>
      </c>
      <c r="GH149" s="24">
        <v>600</v>
      </c>
      <c r="GI149" s="21">
        <v>340</v>
      </c>
      <c r="GJ149" s="21">
        <v>560</v>
      </c>
      <c r="GK149" s="21">
        <v>2680</v>
      </c>
      <c r="GL149" s="21">
        <v>3710</v>
      </c>
      <c r="GM149" s="21">
        <v>2440</v>
      </c>
      <c r="GN149" s="21">
        <v>2550</v>
      </c>
      <c r="GO149" s="6"/>
      <c r="GP149" s="24">
        <v>14</v>
      </c>
      <c r="GQ149" s="21">
        <v>55</v>
      </c>
      <c r="GR149" s="24">
        <v>17</v>
      </c>
      <c r="GS149" s="21">
        <v>90</v>
      </c>
      <c r="GT149" s="24">
        <v>18</v>
      </c>
      <c r="GU149" s="21">
        <v>90</v>
      </c>
      <c r="GV149" s="24">
        <v>19</v>
      </c>
      <c r="GW149" s="21">
        <v>90</v>
      </c>
      <c r="GX149" s="24">
        <v>17</v>
      </c>
      <c r="GY149" s="21">
        <v>90</v>
      </c>
      <c r="GZ149" s="24">
        <v>16</v>
      </c>
      <c r="HA149" s="21">
        <v>90</v>
      </c>
      <c r="HB149" s="24">
        <v>15</v>
      </c>
      <c r="HC149" s="21">
        <v>80</v>
      </c>
      <c r="HD149" s="6"/>
      <c r="HE149" s="21">
        <v>79</v>
      </c>
      <c r="HF149" s="21">
        <v>112</v>
      </c>
      <c r="HG149" s="21">
        <v>64</v>
      </c>
      <c r="HH149" s="21">
        <v>37.4</v>
      </c>
      <c r="HI149" s="21">
        <v>1</v>
      </c>
      <c r="HJ149" s="21">
        <v>62.1</v>
      </c>
      <c r="HK149" s="21">
        <v>0.8</v>
      </c>
      <c r="HL149" s="21">
        <v>10</v>
      </c>
      <c r="HM149" s="21">
        <v>55.18</v>
      </c>
      <c r="HN149" s="21">
        <v>2.56</v>
      </c>
      <c r="HO149" s="21">
        <v>3.34</v>
      </c>
      <c r="HP149" s="21">
        <v>137.6</v>
      </c>
      <c r="HQ149" s="21">
        <v>16</v>
      </c>
      <c r="HR149" s="21">
        <v>8.1</v>
      </c>
      <c r="HS149" s="21">
        <v>15</v>
      </c>
      <c r="HT149" s="6"/>
      <c r="HU149" s="99">
        <f t="shared" si="10"/>
        <v>-3</v>
      </c>
    </row>
    <row r="150" spans="1:249" ht="15.75" customHeight="1" x14ac:dyDescent="0.3">
      <c r="A150" s="3">
        <v>132</v>
      </c>
      <c r="B150" s="21" t="s">
        <v>626</v>
      </c>
      <c r="C150" s="21">
        <v>1</v>
      </c>
      <c r="D150" s="22">
        <v>41394</v>
      </c>
      <c r="E150" s="22">
        <v>41395</v>
      </c>
      <c r="F150" s="21">
        <f t="shared" si="482"/>
        <v>1</v>
      </c>
      <c r="G150" s="21"/>
      <c r="H150" s="21" t="s">
        <v>432</v>
      </c>
      <c r="I150" s="23">
        <v>13050</v>
      </c>
      <c r="J150" s="21">
        <v>78</v>
      </c>
      <c r="K150" s="21">
        <v>180</v>
      </c>
      <c r="L150" s="21">
        <v>85</v>
      </c>
      <c r="M150" s="21" t="s">
        <v>1251</v>
      </c>
      <c r="N150" s="21">
        <v>93</v>
      </c>
      <c r="O150" s="21">
        <v>97.4</v>
      </c>
      <c r="P150" s="21">
        <v>13</v>
      </c>
      <c r="Q150" s="21" t="s">
        <v>1252</v>
      </c>
      <c r="R150" s="21">
        <v>1</v>
      </c>
      <c r="S150" s="21">
        <v>15</v>
      </c>
      <c r="T150" s="21" t="s">
        <v>548</v>
      </c>
      <c r="U150" s="21">
        <v>2</v>
      </c>
      <c r="V150" s="21">
        <v>5</v>
      </c>
      <c r="W150" s="21">
        <v>4</v>
      </c>
      <c r="X150" s="21">
        <v>0</v>
      </c>
      <c r="Y150" s="6"/>
      <c r="Z150" s="24" t="s">
        <v>884</v>
      </c>
      <c r="AA150" s="21" t="s">
        <v>549</v>
      </c>
      <c r="AB150" s="25">
        <v>2</v>
      </c>
      <c r="AC150" s="25" t="s">
        <v>486</v>
      </c>
      <c r="AD150" s="21" t="s">
        <v>246</v>
      </c>
      <c r="AE150" s="21" t="s">
        <v>247</v>
      </c>
      <c r="AF150" s="21" t="s">
        <v>246</v>
      </c>
      <c r="AG150" s="21" t="s">
        <v>248</v>
      </c>
      <c r="AH150" s="21" t="s">
        <v>246</v>
      </c>
      <c r="AI150" s="21" t="s">
        <v>246</v>
      </c>
      <c r="AJ150" s="21" t="s">
        <v>246</v>
      </c>
      <c r="AK150" s="21" t="s">
        <v>249</v>
      </c>
      <c r="AL150" s="21">
        <v>0.32</v>
      </c>
      <c r="AM150" s="6"/>
      <c r="AN150" s="26" t="s">
        <v>350</v>
      </c>
      <c r="AO150" s="26"/>
      <c r="AP150" s="26"/>
      <c r="AQ150" s="26" t="s">
        <v>1902</v>
      </c>
      <c r="AR150" s="3"/>
      <c r="AS150" s="27">
        <v>0.32</v>
      </c>
      <c r="AT150" s="21">
        <v>0.86</v>
      </c>
      <c r="AU150" s="21">
        <v>0.95</v>
      </c>
      <c r="AV150" s="21">
        <v>1</v>
      </c>
      <c r="AW150" s="21">
        <v>1.01</v>
      </c>
      <c r="AX150" s="21">
        <v>0.65</v>
      </c>
      <c r="AY150" s="21">
        <v>0.32</v>
      </c>
      <c r="AZ150" s="21">
        <v>0.21</v>
      </c>
      <c r="BA150" s="21">
        <v>0.21</v>
      </c>
      <c r="BB150" s="28">
        <f t="shared" ref="BB150:BD150" si="492">((AT150/AS150)*100)-100</f>
        <v>168.75</v>
      </c>
      <c r="BC150" s="28">
        <f t="shared" si="492"/>
        <v>10.465116279069761</v>
      </c>
      <c r="BD150" s="28">
        <f t="shared" si="492"/>
        <v>5.2631578947368354</v>
      </c>
      <c r="BE150" s="28">
        <f t="shared" si="484"/>
        <v>196.875</v>
      </c>
      <c r="BF150" s="28">
        <f t="shared" si="485"/>
        <v>212.5</v>
      </c>
      <c r="BG150" s="28">
        <f t="shared" si="486"/>
        <v>16.279069767441868</v>
      </c>
      <c r="BH150" s="3">
        <f t="shared" ref="BH150:BJ150" si="493">AT150-AS150</f>
        <v>0.54</v>
      </c>
      <c r="BI150" s="3">
        <f t="shared" si="493"/>
        <v>8.9999999999999969E-2</v>
      </c>
      <c r="BJ150" s="3">
        <f t="shared" si="493"/>
        <v>5.0000000000000044E-2</v>
      </c>
      <c r="BK150" s="3">
        <f t="shared" si="488"/>
        <v>0.62999999999999989</v>
      </c>
      <c r="BL150" s="3">
        <f t="shared" si="489"/>
        <v>0.67999999999999994</v>
      </c>
      <c r="BM150" s="3">
        <f t="shared" si="490"/>
        <v>0.14000000000000001</v>
      </c>
      <c r="BN150" s="24"/>
      <c r="BO150" s="21">
        <v>245.9</v>
      </c>
      <c r="BP150" s="21">
        <v>230.2</v>
      </c>
      <c r="BQ150" s="21"/>
      <c r="BR150" s="21"/>
      <c r="BS150" s="21"/>
      <c r="BT150" s="21"/>
      <c r="BU150" s="24">
        <v>39</v>
      </c>
      <c r="BV150" s="21">
        <v>38</v>
      </c>
      <c r="BW150" s="21">
        <v>37</v>
      </c>
      <c r="BX150" s="21">
        <v>37</v>
      </c>
      <c r="BY150" s="21">
        <v>38</v>
      </c>
      <c r="BZ150" s="21">
        <v>37</v>
      </c>
      <c r="CA150" s="21">
        <v>35</v>
      </c>
      <c r="CB150" s="21">
        <v>37</v>
      </c>
      <c r="CC150" s="21">
        <v>36.6</v>
      </c>
      <c r="CD150" s="6"/>
      <c r="CE150" s="24" t="s">
        <v>1011</v>
      </c>
      <c r="CF150" s="21" t="s">
        <v>914</v>
      </c>
      <c r="CG150" s="21"/>
      <c r="CH150" s="21"/>
      <c r="CI150" s="21"/>
      <c r="CJ150" s="21"/>
      <c r="CK150" s="21"/>
      <c r="CL150" s="24" t="s">
        <v>331</v>
      </c>
      <c r="CM150" s="21" t="s">
        <v>331</v>
      </c>
      <c r="CN150" s="21"/>
      <c r="CO150" s="21"/>
      <c r="CP150" s="21"/>
      <c r="CQ150" s="21"/>
      <c r="CR150" s="21"/>
      <c r="CS150" s="24">
        <v>2</v>
      </c>
      <c r="CT150" s="21">
        <v>1</v>
      </c>
      <c r="CU150" s="21"/>
      <c r="CV150" s="21"/>
      <c r="CW150" s="21"/>
      <c r="CX150" s="21"/>
      <c r="CY150" s="21"/>
      <c r="CZ150" s="24" t="s">
        <v>331</v>
      </c>
      <c r="DA150" s="21" t="s">
        <v>331</v>
      </c>
      <c r="DB150" s="21"/>
      <c r="DC150" s="21"/>
      <c r="DD150" s="21"/>
      <c r="DE150" s="21"/>
      <c r="DF150" s="21"/>
      <c r="DG150" s="24" t="s">
        <v>1253</v>
      </c>
      <c r="DH150" s="21" t="s">
        <v>1253</v>
      </c>
      <c r="DI150" s="21" t="s">
        <v>1253</v>
      </c>
      <c r="DJ150" s="21" t="s">
        <v>255</v>
      </c>
      <c r="DK150" s="21" t="s">
        <v>255</v>
      </c>
      <c r="DL150" s="21" t="s">
        <v>255</v>
      </c>
      <c r="DM150" s="21">
        <v>0</v>
      </c>
      <c r="DN150" s="26" t="s">
        <v>607</v>
      </c>
      <c r="DO150" s="6"/>
      <c r="DP150" s="24">
        <v>74</v>
      </c>
      <c r="DQ150" s="21">
        <v>128</v>
      </c>
      <c r="DR150" s="21">
        <v>115.9</v>
      </c>
      <c r="DS150" s="21">
        <v>110.5</v>
      </c>
      <c r="DT150" s="21">
        <v>76.8</v>
      </c>
      <c r="DU150" s="21">
        <v>90.5</v>
      </c>
      <c r="DV150" s="21">
        <v>70.5</v>
      </c>
      <c r="DW150" s="24">
        <v>0.4</v>
      </c>
      <c r="DX150" s="21">
        <v>0.4</v>
      </c>
      <c r="DY150" s="21">
        <v>0.35</v>
      </c>
      <c r="DZ150" s="21">
        <v>0.45</v>
      </c>
      <c r="EA150" s="21">
        <v>0.35</v>
      </c>
      <c r="EB150" s="21">
        <v>0.4</v>
      </c>
      <c r="EC150" s="21">
        <v>0.4</v>
      </c>
      <c r="ED150" s="29">
        <f t="shared" ref="ED150:EJ150" si="494">DP150/DW150</f>
        <v>185</v>
      </c>
      <c r="EE150" s="30">
        <f t="shared" si="494"/>
        <v>320</v>
      </c>
      <c r="EF150" s="30">
        <f t="shared" si="494"/>
        <v>331.14285714285717</v>
      </c>
      <c r="EG150" s="30">
        <f t="shared" si="494"/>
        <v>245.55555555555554</v>
      </c>
      <c r="EH150" s="30">
        <f t="shared" si="494"/>
        <v>219.42857142857144</v>
      </c>
      <c r="EI150" s="30">
        <f t="shared" si="494"/>
        <v>226.25</v>
      </c>
      <c r="EJ150" s="30">
        <f t="shared" si="494"/>
        <v>176.25</v>
      </c>
      <c r="EK150" s="24">
        <v>1</v>
      </c>
      <c r="EL150" s="21">
        <v>1</v>
      </c>
      <c r="EM150" s="21">
        <v>1</v>
      </c>
      <c r="EN150" s="21">
        <v>1</v>
      </c>
      <c r="EO150" s="21">
        <v>0</v>
      </c>
      <c r="EP150" s="21">
        <v>0</v>
      </c>
      <c r="EQ150" s="21">
        <v>0</v>
      </c>
      <c r="ER150" s="24">
        <v>241</v>
      </c>
      <c r="ES150" s="21">
        <v>187</v>
      </c>
      <c r="ET150" s="21">
        <v>134</v>
      </c>
      <c r="EU150" s="21">
        <v>136</v>
      </c>
      <c r="EV150" s="21">
        <v>147</v>
      </c>
      <c r="EW150" s="21">
        <v>160</v>
      </c>
      <c r="EX150" s="21">
        <v>178</v>
      </c>
      <c r="EY150" s="24">
        <v>20.6</v>
      </c>
      <c r="EZ150" s="21">
        <v>50</v>
      </c>
      <c r="FA150" s="21">
        <v>50</v>
      </c>
      <c r="FB150" s="21">
        <v>50</v>
      </c>
      <c r="FC150" s="21">
        <v>50</v>
      </c>
      <c r="FD150" s="21">
        <v>50</v>
      </c>
      <c r="FE150" s="21">
        <v>50</v>
      </c>
      <c r="FF150" s="24">
        <v>3</v>
      </c>
      <c r="FG150" s="21">
        <v>15</v>
      </c>
      <c r="FH150" s="21">
        <v>15</v>
      </c>
      <c r="FI150" s="21">
        <v>15</v>
      </c>
      <c r="FJ150" s="21">
        <v>15</v>
      </c>
      <c r="FK150" s="21">
        <v>15</v>
      </c>
      <c r="FL150" s="21">
        <v>15</v>
      </c>
      <c r="FM150" s="24">
        <v>96</v>
      </c>
      <c r="FN150" s="21">
        <v>64</v>
      </c>
      <c r="FO150" s="21">
        <v>79</v>
      </c>
      <c r="FP150" s="21">
        <v>84</v>
      </c>
      <c r="FQ150" s="21">
        <v>77</v>
      </c>
      <c r="FR150" s="21">
        <v>69</v>
      </c>
      <c r="FS150" s="21">
        <v>75</v>
      </c>
      <c r="FT150" s="24" t="s">
        <v>294</v>
      </c>
      <c r="FU150" s="21">
        <v>0</v>
      </c>
      <c r="FV150" s="21">
        <v>0</v>
      </c>
      <c r="FW150" s="21">
        <v>0</v>
      </c>
      <c r="FX150" s="21">
        <v>0</v>
      </c>
      <c r="FY150" s="21">
        <v>0</v>
      </c>
      <c r="FZ150" s="21">
        <v>0</v>
      </c>
      <c r="GA150" s="24">
        <v>108</v>
      </c>
      <c r="GB150" s="21">
        <v>117</v>
      </c>
      <c r="GC150" s="21">
        <v>123</v>
      </c>
      <c r="GD150" s="21">
        <v>99</v>
      </c>
      <c r="GE150" s="21">
        <v>72</v>
      </c>
      <c r="GF150" s="21">
        <v>74</v>
      </c>
      <c r="GG150" s="21">
        <v>74</v>
      </c>
      <c r="GH150" s="24">
        <v>1550</v>
      </c>
      <c r="GI150" s="21">
        <v>1180</v>
      </c>
      <c r="GJ150" s="21">
        <v>1660</v>
      </c>
      <c r="GK150" s="21">
        <v>2170</v>
      </c>
      <c r="GL150" s="21">
        <v>2090</v>
      </c>
      <c r="GM150" s="21">
        <v>2140</v>
      </c>
      <c r="GN150" s="21">
        <v>1740</v>
      </c>
      <c r="GO150" s="6"/>
      <c r="GP150" s="24">
        <v>18</v>
      </c>
      <c r="GQ150" s="21">
        <v>90</v>
      </c>
      <c r="GR150" s="24">
        <v>10</v>
      </c>
      <c r="GS150" s="21">
        <v>45</v>
      </c>
      <c r="GT150" s="24">
        <v>10</v>
      </c>
      <c r="GU150" s="21">
        <v>45</v>
      </c>
      <c r="GV150" s="24">
        <v>11</v>
      </c>
      <c r="GW150" s="21">
        <v>45</v>
      </c>
      <c r="GX150" s="24">
        <v>11</v>
      </c>
      <c r="GY150" s="21">
        <v>45</v>
      </c>
      <c r="GZ150" s="24">
        <v>11</v>
      </c>
      <c r="HA150" s="21">
        <v>45</v>
      </c>
      <c r="HB150" s="24">
        <v>10</v>
      </c>
      <c r="HC150" s="21">
        <v>45</v>
      </c>
      <c r="HD150" s="6"/>
      <c r="HE150" s="21">
        <v>78</v>
      </c>
      <c r="HF150" s="21">
        <v>145</v>
      </c>
      <c r="HG150" s="21">
        <v>84</v>
      </c>
      <c r="HH150" s="21">
        <v>37</v>
      </c>
      <c r="HI150" s="21">
        <v>1</v>
      </c>
      <c r="HJ150" s="21">
        <v>56.6</v>
      </c>
      <c r="HK150" s="21">
        <v>0.4</v>
      </c>
      <c r="HL150" s="21">
        <v>0</v>
      </c>
      <c r="HM150" s="21">
        <v>50.98</v>
      </c>
      <c r="HN150" s="21">
        <v>18.73</v>
      </c>
      <c r="HO150" s="21">
        <v>3.49</v>
      </c>
      <c r="HP150" s="21">
        <v>145.6</v>
      </c>
      <c r="HQ150" s="21">
        <v>33.6</v>
      </c>
      <c r="HR150" s="21">
        <v>20.6</v>
      </c>
      <c r="HS150" s="21">
        <v>3</v>
      </c>
      <c r="HT150" s="6"/>
      <c r="HU150" s="99">
        <f t="shared" si="10"/>
        <v>8</v>
      </c>
    </row>
    <row r="151" spans="1:249" ht="15.75" customHeight="1" x14ac:dyDescent="0.3">
      <c r="A151" s="3">
        <v>133</v>
      </c>
      <c r="B151" s="21" t="s">
        <v>626</v>
      </c>
      <c r="C151" s="21">
        <v>2</v>
      </c>
      <c r="D151" s="22">
        <v>41389</v>
      </c>
      <c r="E151" s="22">
        <v>41401</v>
      </c>
      <c r="F151" s="21">
        <f t="shared" si="482"/>
        <v>12</v>
      </c>
      <c r="G151" s="21"/>
      <c r="H151" s="21" t="s">
        <v>432</v>
      </c>
      <c r="I151" s="23">
        <v>18490</v>
      </c>
      <c r="J151" s="21">
        <v>63</v>
      </c>
      <c r="K151" s="21">
        <v>170</v>
      </c>
      <c r="L151" s="21">
        <v>70</v>
      </c>
      <c r="M151" s="21" t="s">
        <v>1254</v>
      </c>
      <c r="N151" s="21">
        <v>48</v>
      </c>
      <c r="O151" s="21">
        <v>41.5</v>
      </c>
      <c r="P151" s="21">
        <v>18</v>
      </c>
      <c r="Q151" s="21" t="s">
        <v>1140</v>
      </c>
      <c r="R151" s="21">
        <v>1</v>
      </c>
      <c r="S151" s="21">
        <v>25</v>
      </c>
      <c r="T151" s="21" t="s">
        <v>548</v>
      </c>
      <c r="U151" s="21">
        <v>2</v>
      </c>
      <c r="V151" s="21">
        <v>16</v>
      </c>
      <c r="W151" s="21">
        <v>6</v>
      </c>
      <c r="X151" s="21">
        <v>0</v>
      </c>
      <c r="Y151" s="6"/>
      <c r="Z151" s="24" t="s">
        <v>513</v>
      </c>
      <c r="AA151" s="21" t="s">
        <v>1255</v>
      </c>
      <c r="AB151" s="25">
        <v>1</v>
      </c>
      <c r="AC151" s="25"/>
      <c r="AD151" s="21" t="s">
        <v>246</v>
      </c>
      <c r="AE151" s="21" t="s">
        <v>247</v>
      </c>
      <c r="AF151" s="21" t="s">
        <v>249</v>
      </c>
      <c r="AG151" s="21"/>
      <c r="AH151" s="21" t="s">
        <v>249</v>
      </c>
      <c r="AI151" s="21" t="s">
        <v>249</v>
      </c>
      <c r="AJ151" s="21" t="s">
        <v>246</v>
      </c>
      <c r="AK151" s="21" t="s">
        <v>246</v>
      </c>
      <c r="AL151" s="21">
        <v>3.23</v>
      </c>
      <c r="AM151" s="6"/>
      <c r="AN151" s="26" t="s">
        <v>250</v>
      </c>
      <c r="AO151" s="26" t="s">
        <v>274</v>
      </c>
      <c r="AP151" s="26"/>
      <c r="AQ151" s="26" t="s">
        <v>1902</v>
      </c>
      <c r="AR151" s="26" t="s">
        <v>1922</v>
      </c>
      <c r="AS151" s="27">
        <v>2.23</v>
      </c>
      <c r="AT151" s="21">
        <v>3.2</v>
      </c>
      <c r="AU151" s="21">
        <v>4.04</v>
      </c>
      <c r="AV151" s="21">
        <v>2.27</v>
      </c>
      <c r="AW151" s="21">
        <v>1.99</v>
      </c>
      <c r="AX151" s="21">
        <v>1.23</v>
      </c>
      <c r="AY151" s="21">
        <v>1.01</v>
      </c>
      <c r="AZ151" s="21">
        <v>1</v>
      </c>
      <c r="BA151" s="21">
        <v>1.01</v>
      </c>
      <c r="BB151" s="28">
        <f t="shared" ref="BB151:BD151" si="495">((AT151/AS151)*100)-100</f>
        <v>43.497757847533649</v>
      </c>
      <c r="BC151" s="28">
        <f t="shared" si="495"/>
        <v>26.25</v>
      </c>
      <c r="BD151" s="28">
        <f t="shared" si="495"/>
        <v>-43.811881188118804</v>
      </c>
      <c r="BE151" s="28">
        <f t="shared" si="484"/>
        <v>81.165919282511226</v>
      </c>
      <c r="BF151" s="28">
        <f t="shared" si="485"/>
        <v>1.7937219730941791</v>
      </c>
      <c r="BG151" s="28">
        <f t="shared" si="486"/>
        <v>-29.0625</v>
      </c>
      <c r="BH151" s="3">
        <f t="shared" ref="BH151:BJ151" si="496">AT151-AS151</f>
        <v>0.9700000000000002</v>
      </c>
      <c r="BI151" s="3">
        <f t="shared" si="496"/>
        <v>0.83999999999999986</v>
      </c>
      <c r="BJ151" s="3">
        <f t="shared" si="496"/>
        <v>-1.77</v>
      </c>
      <c r="BK151" s="3">
        <f t="shared" si="488"/>
        <v>1.81</v>
      </c>
      <c r="BL151" s="3">
        <f t="shared" si="489"/>
        <v>4.0000000000000036E-2</v>
      </c>
      <c r="BM151" s="3">
        <f t="shared" si="490"/>
        <v>-0.93000000000000016</v>
      </c>
      <c r="BN151" s="24"/>
      <c r="BO151" s="21">
        <v>192.4</v>
      </c>
      <c r="BP151" s="21"/>
      <c r="BQ151" s="21"/>
      <c r="BR151" s="21"/>
      <c r="BS151" s="21"/>
      <c r="BT151" s="21"/>
      <c r="BU151" s="24">
        <v>37.5</v>
      </c>
      <c r="BV151" s="21">
        <v>36.1</v>
      </c>
      <c r="BW151" s="21">
        <v>36</v>
      </c>
      <c r="BX151" s="21">
        <v>37</v>
      </c>
      <c r="BY151" s="21">
        <v>36.4</v>
      </c>
      <c r="BZ151" s="21">
        <v>36</v>
      </c>
      <c r="CA151" s="21">
        <v>38.1</v>
      </c>
      <c r="CB151" s="21">
        <v>36</v>
      </c>
      <c r="CC151" s="21">
        <v>36.9</v>
      </c>
      <c r="CD151" s="6"/>
      <c r="CE151" s="24" t="s">
        <v>1256</v>
      </c>
      <c r="CF151" s="21"/>
      <c r="CG151" s="21"/>
      <c r="CH151" s="21"/>
      <c r="CI151" s="21"/>
      <c r="CJ151" s="21"/>
      <c r="CK151" s="21"/>
      <c r="CL151" s="24" t="s">
        <v>1257</v>
      </c>
      <c r="CM151" s="21"/>
      <c r="CN151" s="21"/>
      <c r="CO151" s="21"/>
      <c r="CP151" s="21"/>
      <c r="CQ151" s="21"/>
      <c r="CR151" s="21"/>
      <c r="CS151" s="24">
        <v>1</v>
      </c>
      <c r="CT151" s="21"/>
      <c r="CU151" s="21"/>
      <c r="CV151" s="21"/>
      <c r="CW151" s="21"/>
      <c r="CX151" s="21"/>
      <c r="CY151" s="21"/>
      <c r="CZ151" s="24" t="s">
        <v>1258</v>
      </c>
      <c r="DA151" s="21"/>
      <c r="DB151" s="21"/>
      <c r="DC151" s="21"/>
      <c r="DD151" s="21"/>
      <c r="DE151" s="21"/>
      <c r="DF151" s="21"/>
      <c r="DG151" s="24" t="s">
        <v>1028</v>
      </c>
      <c r="DH151" s="21" t="s">
        <v>1259</v>
      </c>
      <c r="DI151" s="21" t="s">
        <v>1259</v>
      </c>
      <c r="DJ151" s="21" t="s">
        <v>621</v>
      </c>
      <c r="DK151" s="21" t="s">
        <v>621</v>
      </c>
      <c r="DL151" s="21" t="s">
        <v>1260</v>
      </c>
      <c r="DM151" s="21" t="s">
        <v>948</v>
      </c>
      <c r="DN151" s="26"/>
      <c r="DO151" s="6"/>
      <c r="DP151" s="24">
        <v>119.5</v>
      </c>
      <c r="DQ151" s="21">
        <v>109.8</v>
      </c>
      <c r="DR151" s="21">
        <v>115.2</v>
      </c>
      <c r="DS151" s="21">
        <v>70.5</v>
      </c>
      <c r="DT151" s="21">
        <v>114.4</v>
      </c>
      <c r="DU151" s="21">
        <v>113</v>
      </c>
      <c r="DV151" s="21">
        <v>113.6</v>
      </c>
      <c r="DW151" s="24">
        <v>0.4</v>
      </c>
      <c r="DX151" s="21">
        <v>0.4</v>
      </c>
      <c r="DY151" s="21">
        <v>0.4</v>
      </c>
      <c r="DZ151" s="21">
        <v>0.35</v>
      </c>
      <c r="EA151" s="21">
        <v>0.4</v>
      </c>
      <c r="EB151" s="21">
        <v>0.3</v>
      </c>
      <c r="EC151" s="21">
        <v>0.3</v>
      </c>
      <c r="ED151" s="29">
        <f t="shared" ref="ED151:EJ151" si="497">DP151/DW151</f>
        <v>298.75</v>
      </c>
      <c r="EE151" s="30">
        <f t="shared" si="497"/>
        <v>274.5</v>
      </c>
      <c r="EF151" s="30">
        <f t="shared" si="497"/>
        <v>288</v>
      </c>
      <c r="EG151" s="30">
        <f t="shared" si="497"/>
        <v>201.42857142857144</v>
      </c>
      <c r="EH151" s="30">
        <f t="shared" si="497"/>
        <v>286</v>
      </c>
      <c r="EI151" s="30">
        <f t="shared" si="497"/>
        <v>376.66666666666669</v>
      </c>
      <c r="EJ151" s="30">
        <f t="shared" si="497"/>
        <v>378.66666666666669</v>
      </c>
      <c r="EK151" s="24">
        <v>1</v>
      </c>
      <c r="EL151" s="21">
        <v>1</v>
      </c>
      <c r="EM151" s="21">
        <v>1</v>
      </c>
      <c r="EN151" s="21">
        <v>0</v>
      </c>
      <c r="EO151" s="21">
        <v>1</v>
      </c>
      <c r="EP151" s="21">
        <v>0</v>
      </c>
      <c r="EQ151" s="21">
        <v>0</v>
      </c>
      <c r="ER151" s="24">
        <v>352</v>
      </c>
      <c r="ES151" s="21">
        <v>336</v>
      </c>
      <c r="ET151" s="21">
        <v>366</v>
      </c>
      <c r="EU151" s="21">
        <v>465</v>
      </c>
      <c r="EV151" s="21">
        <v>477</v>
      </c>
      <c r="EW151" s="21">
        <v>360</v>
      </c>
      <c r="EX151" s="21">
        <v>310</v>
      </c>
      <c r="EY151" s="24">
        <v>3.7</v>
      </c>
      <c r="EZ151" s="21">
        <v>3.7</v>
      </c>
      <c r="FA151" s="21">
        <v>3.7</v>
      </c>
      <c r="FB151" s="21">
        <v>5.9</v>
      </c>
      <c r="FC151" s="21">
        <v>5.9</v>
      </c>
      <c r="FD151" s="21">
        <v>5.9</v>
      </c>
      <c r="FE151" s="21">
        <v>5.9</v>
      </c>
      <c r="FF151" s="24">
        <v>15</v>
      </c>
      <c r="FG151" s="21">
        <v>15</v>
      </c>
      <c r="FH151" s="21">
        <v>15</v>
      </c>
      <c r="FI151" s="21">
        <v>15</v>
      </c>
      <c r="FJ151" s="21">
        <v>15</v>
      </c>
      <c r="FK151" s="21">
        <v>15</v>
      </c>
      <c r="FL151" s="21">
        <v>15</v>
      </c>
      <c r="FM151" s="24">
        <v>87</v>
      </c>
      <c r="FN151" s="21">
        <v>95</v>
      </c>
      <c r="FO151" s="21">
        <v>95</v>
      </c>
      <c r="FP151" s="21">
        <v>120</v>
      </c>
      <c r="FQ151" s="21">
        <v>100</v>
      </c>
      <c r="FR151" s="21">
        <v>71</v>
      </c>
      <c r="FS151" s="21">
        <v>93</v>
      </c>
      <c r="FT151" s="24">
        <v>0</v>
      </c>
      <c r="FU151" s="21">
        <v>0</v>
      </c>
      <c r="FV151" s="21">
        <v>0</v>
      </c>
      <c r="FW151" s="21">
        <v>0</v>
      </c>
      <c r="FX151" s="21">
        <v>0</v>
      </c>
      <c r="FY151" s="21">
        <v>0</v>
      </c>
      <c r="FZ151" s="21">
        <v>0</v>
      </c>
      <c r="GA151" s="24">
        <v>28</v>
      </c>
      <c r="GB151" s="21">
        <v>29</v>
      </c>
      <c r="GC151" s="21">
        <v>32</v>
      </c>
      <c r="GD151" s="21">
        <v>47</v>
      </c>
      <c r="GE151" s="21">
        <v>45</v>
      </c>
      <c r="GF151" s="21">
        <v>48</v>
      </c>
      <c r="GG151" s="21">
        <v>52</v>
      </c>
      <c r="GH151" s="24">
        <v>1935</v>
      </c>
      <c r="GI151" s="21">
        <v>2880</v>
      </c>
      <c r="GJ151" s="21">
        <v>2580</v>
      </c>
      <c r="GK151" s="21">
        <v>2580</v>
      </c>
      <c r="GL151" s="21">
        <v>3030</v>
      </c>
      <c r="GM151" s="21">
        <v>1795</v>
      </c>
      <c r="GN151" s="21">
        <v>690</v>
      </c>
      <c r="GO151" s="6"/>
      <c r="GP151" s="24">
        <v>8</v>
      </c>
      <c r="GQ151" s="21">
        <v>18</v>
      </c>
      <c r="GR151" s="24">
        <v>8</v>
      </c>
      <c r="GS151" s="21">
        <v>18</v>
      </c>
      <c r="GT151" s="24">
        <v>8</v>
      </c>
      <c r="GU151" s="21">
        <v>18</v>
      </c>
      <c r="GV151" s="24">
        <v>8</v>
      </c>
      <c r="GW151" s="21">
        <v>18</v>
      </c>
      <c r="GX151" s="24">
        <v>8</v>
      </c>
      <c r="GY151" s="21">
        <v>18</v>
      </c>
      <c r="GZ151" s="24">
        <v>7</v>
      </c>
      <c r="HA151" s="21">
        <v>18</v>
      </c>
      <c r="HB151" s="24">
        <v>7</v>
      </c>
      <c r="HC151" s="21">
        <v>18</v>
      </c>
      <c r="HD151" s="6"/>
      <c r="HE151" s="21">
        <v>63</v>
      </c>
      <c r="HF151" s="21">
        <v>61</v>
      </c>
      <c r="HG151" s="21">
        <v>142</v>
      </c>
      <c r="HH151" s="21">
        <v>37</v>
      </c>
      <c r="HI151" s="21">
        <v>1</v>
      </c>
      <c r="HJ151" s="21">
        <v>77.2</v>
      </c>
      <c r="HK151" s="21">
        <v>0.35</v>
      </c>
      <c r="HL151" s="21">
        <v>35</v>
      </c>
      <c r="HM151" s="21">
        <v>14</v>
      </c>
      <c r="HN151" s="21">
        <v>16</v>
      </c>
      <c r="HO151" s="21">
        <v>3.27</v>
      </c>
      <c r="HP151" s="21">
        <v>149.9</v>
      </c>
      <c r="HQ151" s="21">
        <v>21.4</v>
      </c>
      <c r="HR151" s="21">
        <v>5.5</v>
      </c>
      <c r="HS151" s="21">
        <v>7</v>
      </c>
      <c r="HT151" s="6"/>
      <c r="HU151" s="99">
        <f t="shared" si="10"/>
        <v>0</v>
      </c>
    </row>
    <row r="152" spans="1:249" ht="15.75" customHeight="1" x14ac:dyDescent="0.3">
      <c r="A152" s="3">
        <v>134</v>
      </c>
      <c r="B152" s="21" t="s">
        <v>431</v>
      </c>
      <c r="C152" s="21">
        <v>1</v>
      </c>
      <c r="D152" s="22">
        <v>41403</v>
      </c>
      <c r="E152" s="22">
        <v>41404</v>
      </c>
      <c r="F152" s="21">
        <f t="shared" si="482"/>
        <v>1</v>
      </c>
      <c r="G152" s="21" t="s">
        <v>240</v>
      </c>
      <c r="H152" s="21" t="s">
        <v>440</v>
      </c>
      <c r="I152" s="23">
        <v>27669</v>
      </c>
      <c r="J152" s="21">
        <v>37</v>
      </c>
      <c r="K152" s="21">
        <v>170</v>
      </c>
      <c r="L152" s="21">
        <v>125</v>
      </c>
      <c r="M152" s="21" t="s">
        <v>485</v>
      </c>
      <c r="N152" s="21">
        <v>35</v>
      </c>
      <c r="O152" s="21">
        <v>16.7</v>
      </c>
      <c r="P152" s="21">
        <v>5</v>
      </c>
      <c r="Q152" s="21" t="s">
        <v>547</v>
      </c>
      <c r="R152" s="21">
        <v>1</v>
      </c>
      <c r="S152" s="21">
        <v>13</v>
      </c>
      <c r="T152" s="21" t="s">
        <v>272</v>
      </c>
      <c r="U152" s="21">
        <v>1</v>
      </c>
      <c r="V152" s="21">
        <v>0</v>
      </c>
      <c r="W152" s="21">
        <v>2</v>
      </c>
      <c r="X152" s="21">
        <v>1</v>
      </c>
      <c r="Y152" s="6"/>
      <c r="Z152" s="24" t="s">
        <v>884</v>
      </c>
      <c r="AA152" s="21" t="s">
        <v>1261</v>
      </c>
      <c r="AB152" s="25">
        <v>2</v>
      </c>
      <c r="AC152" s="25" t="s">
        <v>486</v>
      </c>
      <c r="AD152" s="21" t="s">
        <v>249</v>
      </c>
      <c r="AE152" s="21"/>
      <c r="AF152" s="21" t="s">
        <v>246</v>
      </c>
      <c r="AG152" s="21" t="s">
        <v>248</v>
      </c>
      <c r="AH152" s="21" t="s">
        <v>249</v>
      </c>
      <c r="AI152" s="21" t="s">
        <v>249</v>
      </c>
      <c r="AJ152" s="21" t="s">
        <v>246</v>
      </c>
      <c r="AK152" s="21" t="s">
        <v>249</v>
      </c>
      <c r="AL152" s="21">
        <v>24.79</v>
      </c>
      <c r="AM152" s="6"/>
      <c r="AN152" s="26" t="s">
        <v>350</v>
      </c>
      <c r="AO152" s="26"/>
      <c r="AP152" s="26"/>
      <c r="AQ152" s="26" t="s">
        <v>1902</v>
      </c>
      <c r="AR152" s="3"/>
      <c r="AS152" s="27">
        <v>24.79</v>
      </c>
      <c r="AT152" s="21">
        <v>14.24</v>
      </c>
      <c r="AU152" s="21">
        <v>12.19</v>
      </c>
      <c r="AV152" s="21">
        <v>7.79</v>
      </c>
      <c r="AW152" s="21">
        <v>3.22</v>
      </c>
      <c r="AX152" s="21">
        <v>1.57</v>
      </c>
      <c r="AY152" s="21">
        <v>0.88</v>
      </c>
      <c r="AZ152" s="21"/>
      <c r="BA152" s="21"/>
      <c r="BB152" s="28">
        <f t="shared" ref="BB152:BD152" si="498">((AT152/AS152)*100)-100</f>
        <v>-42.557482855990315</v>
      </c>
      <c r="BC152" s="28">
        <f t="shared" si="498"/>
        <v>-14.396067415730343</v>
      </c>
      <c r="BD152" s="28">
        <f t="shared" si="498"/>
        <v>-36.09515996718622</v>
      </c>
      <c r="BE152" s="28">
        <f t="shared" si="484"/>
        <v>-50.826946349334413</v>
      </c>
      <c r="BF152" s="28">
        <f t="shared" si="485"/>
        <v>-68.576038725292449</v>
      </c>
      <c r="BG152" s="28">
        <f t="shared" si="486"/>
        <v>-45.294943820224717</v>
      </c>
      <c r="BH152" s="3">
        <f t="shared" ref="BH152:BJ152" si="499">AT152-AS152</f>
        <v>-10.549999999999999</v>
      </c>
      <c r="BI152" s="3">
        <f t="shared" si="499"/>
        <v>-2.0500000000000007</v>
      </c>
      <c r="BJ152" s="3">
        <f t="shared" si="499"/>
        <v>-4.3999999999999995</v>
      </c>
      <c r="BK152" s="3">
        <f t="shared" si="488"/>
        <v>-12.6</v>
      </c>
      <c r="BL152" s="3">
        <f t="shared" si="489"/>
        <v>-17</v>
      </c>
      <c r="BM152" s="3">
        <f t="shared" si="490"/>
        <v>-6.45</v>
      </c>
      <c r="BN152" s="24">
        <v>325</v>
      </c>
      <c r="BO152" s="21">
        <v>275.5</v>
      </c>
      <c r="BP152" s="21">
        <v>127</v>
      </c>
      <c r="BQ152" s="21">
        <v>55.7</v>
      </c>
      <c r="BR152" s="21">
        <v>23.7</v>
      </c>
      <c r="BS152" s="21"/>
      <c r="BT152" s="21"/>
      <c r="BU152" s="24">
        <v>36.5</v>
      </c>
      <c r="BV152" s="21">
        <v>38</v>
      </c>
      <c r="BW152" s="21">
        <v>36</v>
      </c>
      <c r="BX152" s="21">
        <v>36.6</v>
      </c>
      <c r="BY152" s="21">
        <v>36.1</v>
      </c>
      <c r="BZ152" s="21">
        <v>36.1</v>
      </c>
      <c r="CA152" s="21">
        <v>36</v>
      </c>
      <c r="CB152" s="21"/>
      <c r="CC152" s="21"/>
      <c r="CD152" s="6"/>
      <c r="CE152" s="24" t="s">
        <v>1262</v>
      </c>
      <c r="CF152" s="21"/>
      <c r="CG152" s="21"/>
      <c r="CH152" s="21"/>
      <c r="CI152" s="21"/>
      <c r="CJ152" s="21"/>
      <c r="CK152" s="21"/>
      <c r="CL152" s="24" t="s">
        <v>331</v>
      </c>
      <c r="CM152" s="21"/>
      <c r="CN152" s="21"/>
      <c r="CO152" s="21"/>
      <c r="CP152" s="21"/>
      <c r="CQ152" s="21"/>
      <c r="CR152" s="21"/>
      <c r="CS152" s="24">
        <v>1</v>
      </c>
      <c r="CT152" s="21"/>
      <c r="CU152" s="21"/>
      <c r="CV152" s="21"/>
      <c r="CW152" s="21"/>
      <c r="CX152" s="21"/>
      <c r="CY152" s="21"/>
      <c r="CZ152" s="24" t="s">
        <v>331</v>
      </c>
      <c r="DA152" s="21"/>
      <c r="DB152" s="21"/>
      <c r="DC152" s="21"/>
      <c r="DD152" s="21"/>
      <c r="DE152" s="21"/>
      <c r="DF152" s="21"/>
      <c r="DG152" s="24" t="s">
        <v>787</v>
      </c>
      <c r="DH152" s="21" t="s">
        <v>787</v>
      </c>
      <c r="DI152" s="21" t="s">
        <v>787</v>
      </c>
      <c r="DJ152" s="21" t="s">
        <v>255</v>
      </c>
      <c r="DK152" s="21" t="s">
        <v>255</v>
      </c>
      <c r="DL152" s="21"/>
      <c r="DM152" s="21"/>
      <c r="DN152" s="26"/>
      <c r="DO152" s="6"/>
      <c r="DP152" s="24">
        <v>83</v>
      </c>
      <c r="DQ152" s="21">
        <v>87</v>
      </c>
      <c r="DR152" s="21">
        <v>87</v>
      </c>
      <c r="DS152" s="21">
        <v>70.3</v>
      </c>
      <c r="DT152" s="21">
        <v>81.3</v>
      </c>
      <c r="DU152" s="21"/>
      <c r="DV152" s="21"/>
      <c r="DW152" s="24">
        <v>0.3</v>
      </c>
      <c r="DX152" s="21">
        <v>0.3</v>
      </c>
      <c r="DY152" s="21">
        <v>0.21</v>
      </c>
      <c r="DZ152" s="21">
        <v>0.21</v>
      </c>
      <c r="EA152" s="21">
        <v>0.21</v>
      </c>
      <c r="EB152" s="21"/>
      <c r="EC152" s="21"/>
      <c r="ED152" s="29">
        <f t="shared" ref="ED152:EH152" si="500">DP152/DW152</f>
        <v>276.66666666666669</v>
      </c>
      <c r="EE152" s="30">
        <f t="shared" si="500"/>
        <v>290</v>
      </c>
      <c r="EF152" s="30">
        <f t="shared" si="500"/>
        <v>414.28571428571428</v>
      </c>
      <c r="EG152" s="30">
        <f t="shared" si="500"/>
        <v>334.76190476190476</v>
      </c>
      <c r="EH152" s="30">
        <f t="shared" si="500"/>
        <v>387.14285714285717</v>
      </c>
      <c r="EI152" s="30"/>
      <c r="EJ152" s="30"/>
      <c r="EK152" s="24">
        <v>0</v>
      </c>
      <c r="EL152" s="21">
        <v>0</v>
      </c>
      <c r="EM152" s="21">
        <v>0</v>
      </c>
      <c r="EN152" s="21">
        <v>0</v>
      </c>
      <c r="EO152" s="21">
        <v>0</v>
      </c>
      <c r="EP152" s="21"/>
      <c r="EQ152" s="21"/>
      <c r="ER152" s="24">
        <v>216</v>
      </c>
      <c r="ES152" s="21">
        <v>174</v>
      </c>
      <c r="ET152" s="21">
        <v>247</v>
      </c>
      <c r="EU152" s="21">
        <v>300</v>
      </c>
      <c r="EV152" s="21">
        <v>348</v>
      </c>
      <c r="EW152" s="21"/>
      <c r="EX152" s="21"/>
      <c r="EY152" s="24">
        <v>7</v>
      </c>
      <c r="EZ152" s="21">
        <v>6.2</v>
      </c>
      <c r="FA152" s="21">
        <v>6.2</v>
      </c>
      <c r="FB152" s="21">
        <v>5.3</v>
      </c>
      <c r="FC152" s="21">
        <v>6.4</v>
      </c>
      <c r="FD152" s="21"/>
      <c r="FE152" s="21"/>
      <c r="FF152" s="24">
        <v>15</v>
      </c>
      <c r="FG152" s="21">
        <v>15</v>
      </c>
      <c r="FH152" s="21">
        <v>15</v>
      </c>
      <c r="FI152" s="21">
        <v>15</v>
      </c>
      <c r="FJ152" s="21">
        <v>15</v>
      </c>
      <c r="FK152" s="21"/>
      <c r="FL152" s="21"/>
      <c r="FM152" s="24">
        <v>70</v>
      </c>
      <c r="FN152" s="21">
        <v>71</v>
      </c>
      <c r="FO152" s="21">
        <v>93</v>
      </c>
      <c r="FP152" s="21">
        <v>102</v>
      </c>
      <c r="FQ152" s="21">
        <v>114</v>
      </c>
      <c r="FR152" s="21"/>
      <c r="FS152" s="21"/>
      <c r="FT152" s="24" t="s">
        <v>439</v>
      </c>
      <c r="FU152" s="21">
        <v>0</v>
      </c>
      <c r="FV152" s="21">
        <v>0</v>
      </c>
      <c r="FW152" s="21">
        <v>0</v>
      </c>
      <c r="FX152" s="21">
        <v>0</v>
      </c>
      <c r="FY152" s="21"/>
      <c r="FZ152" s="21"/>
      <c r="GA152" s="24">
        <v>835</v>
      </c>
      <c r="GB152" s="21">
        <v>320</v>
      </c>
      <c r="GC152" s="21">
        <v>171</v>
      </c>
      <c r="GD152" s="21">
        <v>122</v>
      </c>
      <c r="GE152" s="21">
        <v>108</v>
      </c>
      <c r="GF152" s="21"/>
      <c r="GG152" s="21"/>
      <c r="GH152" s="24">
        <v>7860</v>
      </c>
      <c r="GI152" s="21">
        <v>7210</v>
      </c>
      <c r="GJ152" s="21">
        <v>6920</v>
      </c>
      <c r="GK152" s="21">
        <v>5990</v>
      </c>
      <c r="GL152" s="21">
        <v>1860</v>
      </c>
      <c r="GM152" s="21"/>
      <c r="GN152" s="21"/>
      <c r="GO152" s="6"/>
      <c r="GP152" s="24">
        <v>12</v>
      </c>
      <c r="GQ152" s="21">
        <v>45</v>
      </c>
      <c r="GR152" s="24">
        <v>9</v>
      </c>
      <c r="GS152" s="21">
        <v>18</v>
      </c>
      <c r="GT152" s="24">
        <v>7</v>
      </c>
      <c r="GU152" s="21">
        <v>18</v>
      </c>
      <c r="GV152" s="24">
        <v>7</v>
      </c>
      <c r="GW152" s="21">
        <v>18</v>
      </c>
      <c r="GX152" s="24">
        <v>8</v>
      </c>
      <c r="GY152" s="21">
        <v>18</v>
      </c>
      <c r="GZ152" s="24"/>
      <c r="HA152" s="21"/>
      <c r="HB152" s="24"/>
      <c r="HC152" s="21"/>
      <c r="HD152" s="6"/>
      <c r="HE152" s="21">
        <v>37</v>
      </c>
      <c r="HF152" s="21">
        <v>110</v>
      </c>
      <c r="HG152" s="21">
        <v>83</v>
      </c>
      <c r="HH152" s="21">
        <v>38</v>
      </c>
      <c r="HI152" s="21">
        <v>2</v>
      </c>
      <c r="HJ152" s="21">
        <v>74.7</v>
      </c>
      <c r="HK152" s="21">
        <v>0.3</v>
      </c>
      <c r="HL152" s="21">
        <v>200</v>
      </c>
      <c r="HM152" s="21">
        <v>73</v>
      </c>
      <c r="HN152" s="21">
        <v>15.55</v>
      </c>
      <c r="HO152" s="21">
        <v>2.81</v>
      </c>
      <c r="HP152" s="21">
        <v>135.9</v>
      </c>
      <c r="HQ152" s="21">
        <v>13.8</v>
      </c>
      <c r="HR152" s="21">
        <v>7</v>
      </c>
      <c r="HS152" s="21">
        <v>15</v>
      </c>
      <c r="HT152" s="6"/>
      <c r="HU152" s="99">
        <f t="shared" si="10"/>
        <v>3</v>
      </c>
    </row>
    <row r="153" spans="1:249" ht="15.75" customHeight="1" x14ac:dyDescent="0.3">
      <c r="A153" s="3">
        <v>135</v>
      </c>
      <c r="B153" s="21" t="s">
        <v>626</v>
      </c>
      <c r="C153" s="21">
        <v>1</v>
      </c>
      <c r="D153" s="22">
        <v>41385</v>
      </c>
      <c r="E153" s="22">
        <v>41402</v>
      </c>
      <c r="F153" s="21">
        <f t="shared" si="482"/>
        <v>17</v>
      </c>
      <c r="G153" s="21"/>
      <c r="H153" s="21" t="s">
        <v>432</v>
      </c>
      <c r="I153" s="23">
        <v>23598</v>
      </c>
      <c r="J153" s="21">
        <v>48</v>
      </c>
      <c r="K153" s="21">
        <v>175</v>
      </c>
      <c r="L153" s="21">
        <v>75</v>
      </c>
      <c r="M153" s="21" t="s">
        <v>1263</v>
      </c>
      <c r="N153" s="21">
        <v>37</v>
      </c>
      <c r="O153" s="21">
        <v>19</v>
      </c>
      <c r="P153" s="21">
        <v>24</v>
      </c>
      <c r="Q153" s="21" t="s">
        <v>548</v>
      </c>
      <c r="R153" s="21">
        <v>2</v>
      </c>
      <c r="S153" s="21">
        <v>24</v>
      </c>
      <c r="T153" s="21" t="s">
        <v>548</v>
      </c>
      <c r="U153" s="21">
        <v>2</v>
      </c>
      <c r="V153" s="21">
        <v>23</v>
      </c>
      <c r="W153" s="21">
        <v>12</v>
      </c>
      <c r="X153" s="21">
        <v>0</v>
      </c>
      <c r="Y153" s="6"/>
      <c r="Z153" s="24" t="s">
        <v>884</v>
      </c>
      <c r="AA153" s="21" t="s">
        <v>1264</v>
      </c>
      <c r="AB153" s="25">
        <v>2</v>
      </c>
      <c r="AC153" s="25" t="s">
        <v>1265</v>
      </c>
      <c r="AD153" s="21" t="s">
        <v>249</v>
      </c>
      <c r="AE153" s="21"/>
      <c r="AF153" s="21" t="s">
        <v>246</v>
      </c>
      <c r="AG153" s="21" t="s">
        <v>248</v>
      </c>
      <c r="AH153" s="21" t="s">
        <v>246</v>
      </c>
      <c r="AI153" s="21" t="s">
        <v>249</v>
      </c>
      <c r="AJ153" s="21" t="s">
        <v>246</v>
      </c>
      <c r="AK153" s="21" t="s">
        <v>246</v>
      </c>
      <c r="AL153" s="21">
        <v>2.87</v>
      </c>
      <c r="AM153" s="6"/>
      <c r="AN153" s="26" t="s">
        <v>250</v>
      </c>
      <c r="AO153" s="26" t="s">
        <v>274</v>
      </c>
      <c r="AP153" s="26"/>
      <c r="AQ153" s="26" t="s">
        <v>1902</v>
      </c>
      <c r="AR153" s="26" t="s">
        <v>1917</v>
      </c>
      <c r="AS153" s="27">
        <v>2.87</v>
      </c>
      <c r="AT153" s="21">
        <v>2.6</v>
      </c>
      <c r="AU153" s="21">
        <v>2.1800000000000002</v>
      </c>
      <c r="AV153" s="21">
        <v>1.52</v>
      </c>
      <c r="AW153" s="21">
        <v>1.34</v>
      </c>
      <c r="AX153" s="21">
        <v>1.2</v>
      </c>
      <c r="AY153" s="21">
        <v>0.94</v>
      </c>
      <c r="AZ153" s="21">
        <v>1.21</v>
      </c>
      <c r="BA153" s="21">
        <v>0.85</v>
      </c>
      <c r="BB153" s="28">
        <f t="shared" ref="BB153:BD153" si="501">((AT153/AS153)*100)-100</f>
        <v>-9.4076655052264755</v>
      </c>
      <c r="BC153" s="28">
        <f t="shared" si="501"/>
        <v>-16.153846153846146</v>
      </c>
      <c r="BD153" s="28">
        <f t="shared" si="501"/>
        <v>-30.275229357798167</v>
      </c>
      <c r="BE153" s="28">
        <f t="shared" si="484"/>
        <v>-24.041811846689896</v>
      </c>
      <c r="BF153" s="28">
        <f t="shared" si="485"/>
        <v>-47.038327526132406</v>
      </c>
      <c r="BG153" s="28">
        <f t="shared" si="486"/>
        <v>-41.538461538461533</v>
      </c>
      <c r="BH153" s="3">
        <f t="shared" ref="BH153:BJ153" si="502">AT153-AS153</f>
        <v>-0.27</v>
      </c>
      <c r="BI153" s="3">
        <f t="shared" si="502"/>
        <v>-0.41999999999999993</v>
      </c>
      <c r="BJ153" s="3">
        <f t="shared" si="502"/>
        <v>-0.66000000000000014</v>
      </c>
      <c r="BK153" s="3">
        <f t="shared" si="488"/>
        <v>-0.69</v>
      </c>
      <c r="BL153" s="3">
        <f t="shared" si="489"/>
        <v>-1.35</v>
      </c>
      <c r="BM153" s="3">
        <f t="shared" si="490"/>
        <v>-1.08</v>
      </c>
      <c r="BN153" s="24"/>
      <c r="BO153" s="21">
        <v>134</v>
      </c>
      <c r="BP153" s="21"/>
      <c r="BQ153" s="21"/>
      <c r="BR153" s="21"/>
      <c r="BS153" s="21"/>
      <c r="BT153" s="21"/>
      <c r="BU153" s="24">
        <v>37</v>
      </c>
      <c r="BV153" s="21">
        <v>37</v>
      </c>
      <c r="BW153" s="21">
        <v>36.9</v>
      </c>
      <c r="BX153" s="21">
        <v>36.4</v>
      </c>
      <c r="BY153" s="21">
        <v>38</v>
      </c>
      <c r="BZ153" s="21">
        <v>38</v>
      </c>
      <c r="CA153" s="21">
        <v>38</v>
      </c>
      <c r="CB153" s="21">
        <v>37.9</v>
      </c>
      <c r="CC153" s="21">
        <v>37</v>
      </c>
      <c r="CD153" s="6"/>
      <c r="CE153" s="24" t="s">
        <v>1266</v>
      </c>
      <c r="CF153" s="21"/>
      <c r="CG153" s="21"/>
      <c r="CH153" s="21"/>
      <c r="CI153" s="21"/>
      <c r="CJ153" s="21"/>
      <c r="CK153" s="21"/>
      <c r="CL153" s="24" t="s">
        <v>1267</v>
      </c>
      <c r="CM153" s="21"/>
      <c r="CN153" s="21"/>
      <c r="CO153" s="21"/>
      <c r="CP153" s="21"/>
      <c r="CQ153" s="21"/>
      <c r="CR153" s="21"/>
      <c r="CS153" s="24">
        <v>2</v>
      </c>
      <c r="CT153" s="21"/>
      <c r="CU153" s="21"/>
      <c r="CV153" s="21"/>
      <c r="CW153" s="21"/>
      <c r="CX153" s="21"/>
      <c r="CY153" s="21"/>
      <c r="CZ153" s="24" t="s">
        <v>1268</v>
      </c>
      <c r="DA153" s="21"/>
      <c r="DB153" s="21"/>
      <c r="DC153" s="21"/>
      <c r="DD153" s="21"/>
      <c r="DE153" s="21"/>
      <c r="DF153" s="21"/>
      <c r="DG153" s="24" t="s">
        <v>1269</v>
      </c>
      <c r="DH153" s="21" t="s">
        <v>1269</v>
      </c>
      <c r="DI153" s="21" t="s">
        <v>1269</v>
      </c>
      <c r="DJ153" s="21" t="s">
        <v>1269</v>
      </c>
      <c r="DK153" s="21" t="s">
        <v>1269</v>
      </c>
      <c r="DL153" s="21" t="s">
        <v>1269</v>
      </c>
      <c r="DM153" s="21" t="s">
        <v>1269</v>
      </c>
      <c r="DN153" s="26"/>
      <c r="DO153" s="6"/>
      <c r="DP153" s="24">
        <v>100.6</v>
      </c>
      <c r="DQ153" s="21">
        <v>62.4</v>
      </c>
      <c r="DR153" s="21">
        <v>65</v>
      </c>
      <c r="DS153" s="21">
        <v>129.4</v>
      </c>
      <c r="DT153" s="21">
        <v>98</v>
      </c>
      <c r="DU153" s="21">
        <v>137</v>
      </c>
      <c r="DV153" s="21">
        <v>108.3</v>
      </c>
      <c r="DW153" s="24">
        <v>0.6</v>
      </c>
      <c r="DX153" s="21">
        <v>0.5</v>
      </c>
      <c r="DY153" s="21">
        <v>0.5</v>
      </c>
      <c r="DZ153" s="21">
        <v>0.5</v>
      </c>
      <c r="EA153" s="21">
        <v>0.45</v>
      </c>
      <c r="EB153" s="21">
        <v>0.45</v>
      </c>
      <c r="EC153" s="21">
        <v>0.45</v>
      </c>
      <c r="ED153" s="29">
        <f t="shared" ref="ED153:EJ153" si="503">DP153/DW153</f>
        <v>167.66666666666666</v>
      </c>
      <c r="EE153" s="30">
        <f t="shared" si="503"/>
        <v>124.8</v>
      </c>
      <c r="EF153" s="30">
        <f t="shared" si="503"/>
        <v>130</v>
      </c>
      <c r="EG153" s="30">
        <f t="shared" si="503"/>
        <v>258.8</v>
      </c>
      <c r="EH153" s="30">
        <f t="shared" si="503"/>
        <v>217.77777777777777</v>
      </c>
      <c r="EI153" s="30">
        <f t="shared" si="503"/>
        <v>304.44444444444446</v>
      </c>
      <c r="EJ153" s="30">
        <f t="shared" si="503"/>
        <v>240.66666666666666</v>
      </c>
      <c r="EK153" s="24">
        <v>1</v>
      </c>
      <c r="EL153" s="21">
        <v>1</v>
      </c>
      <c r="EM153" s="21">
        <v>1</v>
      </c>
      <c r="EN153" s="21">
        <v>1</v>
      </c>
      <c r="EO153" s="21">
        <v>1</v>
      </c>
      <c r="EP153" s="21">
        <v>1</v>
      </c>
      <c r="EQ153" s="21">
        <v>1</v>
      </c>
      <c r="ER153" s="24">
        <v>535</v>
      </c>
      <c r="ES153" s="21">
        <v>533</v>
      </c>
      <c r="ET153" s="21">
        <v>457</v>
      </c>
      <c r="EU153" s="21">
        <v>433</v>
      </c>
      <c r="EV153" s="21">
        <v>462</v>
      </c>
      <c r="EW153" s="21">
        <v>391</v>
      </c>
      <c r="EX153" s="21">
        <v>357</v>
      </c>
      <c r="EY153" s="24">
        <v>5</v>
      </c>
      <c r="EZ153" s="21">
        <v>5</v>
      </c>
      <c r="FA153" s="21">
        <v>4</v>
      </c>
      <c r="FB153" s="21">
        <v>4</v>
      </c>
      <c r="FC153" s="21">
        <v>4</v>
      </c>
      <c r="FD153" s="21">
        <v>4</v>
      </c>
      <c r="FE153" s="21">
        <v>4</v>
      </c>
      <c r="FF153" s="24">
        <v>3</v>
      </c>
      <c r="FG153" s="21">
        <v>3</v>
      </c>
      <c r="FH153" s="21">
        <v>3</v>
      </c>
      <c r="FI153" s="21">
        <v>3</v>
      </c>
      <c r="FJ153" s="21">
        <v>3</v>
      </c>
      <c r="FK153" s="21">
        <v>3</v>
      </c>
      <c r="FL153" s="21">
        <v>3</v>
      </c>
      <c r="FM153" s="24">
        <v>90</v>
      </c>
      <c r="FN153" s="21">
        <v>70</v>
      </c>
      <c r="FO153" s="21">
        <v>97</v>
      </c>
      <c r="FP153" s="21">
        <v>72</v>
      </c>
      <c r="FQ153" s="21">
        <v>86</v>
      </c>
      <c r="FR153" s="21">
        <v>76</v>
      </c>
      <c r="FS153" s="21">
        <v>81</v>
      </c>
      <c r="FT153" s="24" t="s">
        <v>803</v>
      </c>
      <c r="FU153" s="21" t="s">
        <v>1214</v>
      </c>
      <c r="FV153" s="21">
        <v>0</v>
      </c>
      <c r="FW153" s="21">
        <v>0</v>
      </c>
      <c r="FX153" s="21">
        <v>0</v>
      </c>
      <c r="FY153" s="21">
        <v>0</v>
      </c>
      <c r="FZ153" s="21">
        <v>0</v>
      </c>
      <c r="GA153" s="24">
        <v>60</v>
      </c>
      <c r="GB153" s="21">
        <v>56</v>
      </c>
      <c r="GC153" s="21">
        <v>54</v>
      </c>
      <c r="GD153" s="21">
        <v>61</v>
      </c>
      <c r="GE153" s="21">
        <v>70</v>
      </c>
      <c r="GF153" s="21">
        <v>107</v>
      </c>
      <c r="GG153" s="21">
        <v>107</v>
      </c>
      <c r="GH153" s="24">
        <v>2380</v>
      </c>
      <c r="GI153" s="21">
        <v>1440</v>
      </c>
      <c r="GJ153" s="21">
        <v>3540</v>
      </c>
      <c r="GK153" s="21">
        <v>1580</v>
      </c>
      <c r="GL153" s="21">
        <v>1920</v>
      </c>
      <c r="GM153" s="21">
        <v>1790</v>
      </c>
      <c r="GN153" s="21">
        <v>1870</v>
      </c>
      <c r="GO153" s="6"/>
      <c r="GP153" s="24">
        <v>16</v>
      </c>
      <c r="GQ153" s="21">
        <v>90</v>
      </c>
      <c r="GR153" s="24">
        <v>16</v>
      </c>
      <c r="GS153" s="21">
        <v>90</v>
      </c>
      <c r="GT153" s="24">
        <v>13</v>
      </c>
      <c r="GU153" s="21">
        <v>55</v>
      </c>
      <c r="GV153" s="24">
        <v>12</v>
      </c>
      <c r="GW153" s="21">
        <v>45</v>
      </c>
      <c r="GX153" s="24">
        <v>12</v>
      </c>
      <c r="GY153" s="21">
        <v>45</v>
      </c>
      <c r="GZ153" s="24">
        <v>11</v>
      </c>
      <c r="HA153" s="21">
        <v>45</v>
      </c>
      <c r="HB153" s="24">
        <v>12</v>
      </c>
      <c r="HC153" s="21">
        <v>45</v>
      </c>
      <c r="HD153" s="6"/>
      <c r="HE153" s="21">
        <v>48</v>
      </c>
      <c r="HF153" s="21">
        <v>52</v>
      </c>
      <c r="HG153" s="21">
        <v>186</v>
      </c>
      <c r="HH153" s="21">
        <v>37.6</v>
      </c>
      <c r="HI153" s="21">
        <v>1</v>
      </c>
      <c r="HJ153" s="21">
        <v>66</v>
      </c>
      <c r="HK153" s="21">
        <v>0.6</v>
      </c>
      <c r="HL153" s="21">
        <v>25</v>
      </c>
      <c r="HM153" s="21">
        <v>16.8</v>
      </c>
      <c r="HN153" s="21">
        <v>18.41</v>
      </c>
      <c r="HO153" s="21">
        <v>3.18</v>
      </c>
      <c r="HP153" s="21">
        <v>140.1</v>
      </c>
      <c r="HQ153" s="21">
        <v>21.3</v>
      </c>
      <c r="HR153" s="21">
        <v>12.9</v>
      </c>
      <c r="HS153" s="21">
        <v>15</v>
      </c>
      <c r="HT153" s="6"/>
      <c r="HU153" s="99">
        <f t="shared" si="10"/>
        <v>0</v>
      </c>
    </row>
    <row r="154" spans="1:249" ht="15.75" customHeight="1" x14ac:dyDescent="0.3">
      <c r="A154" s="3">
        <v>136</v>
      </c>
      <c r="B154" s="21" t="s">
        <v>431</v>
      </c>
      <c r="C154" s="21">
        <v>2</v>
      </c>
      <c r="D154" s="22">
        <v>41406</v>
      </c>
      <c r="E154" s="22">
        <v>41406</v>
      </c>
      <c r="F154" s="21">
        <f t="shared" si="482"/>
        <v>0</v>
      </c>
      <c r="G154" s="21"/>
      <c r="H154" s="21" t="s">
        <v>432</v>
      </c>
      <c r="I154" s="23">
        <v>8922</v>
      </c>
      <c r="J154" s="21">
        <v>89</v>
      </c>
      <c r="K154" s="21">
        <v>156</v>
      </c>
      <c r="L154" s="21">
        <v>60</v>
      </c>
      <c r="M154" s="21" t="s">
        <v>1270</v>
      </c>
      <c r="N154" s="21">
        <v>76</v>
      </c>
      <c r="O154" s="21">
        <v>89.7</v>
      </c>
      <c r="P154" s="21">
        <v>4</v>
      </c>
      <c r="Q154" s="21" t="s">
        <v>548</v>
      </c>
      <c r="R154" s="21">
        <v>2</v>
      </c>
      <c r="S154" s="21">
        <v>4</v>
      </c>
      <c r="T154" s="21" t="s">
        <v>548</v>
      </c>
      <c r="U154" s="21">
        <v>2</v>
      </c>
      <c r="V154" s="21">
        <v>4</v>
      </c>
      <c r="W154" s="21">
        <v>4</v>
      </c>
      <c r="X154" s="21">
        <v>0</v>
      </c>
      <c r="Y154" s="6"/>
      <c r="Z154" s="24" t="s">
        <v>884</v>
      </c>
      <c r="AA154" s="21" t="s">
        <v>497</v>
      </c>
      <c r="AB154" s="25">
        <v>2</v>
      </c>
      <c r="AC154" s="25" t="s">
        <v>708</v>
      </c>
      <c r="AD154" s="21" t="s">
        <v>246</v>
      </c>
      <c r="AE154" s="21" t="s">
        <v>247</v>
      </c>
      <c r="AF154" s="21" t="s">
        <v>249</v>
      </c>
      <c r="AG154" s="21"/>
      <c r="AH154" s="21" t="s">
        <v>246</v>
      </c>
      <c r="AI154" s="21" t="s">
        <v>246</v>
      </c>
      <c r="AJ154" s="21" t="s">
        <v>249</v>
      </c>
      <c r="AK154" s="21" t="s">
        <v>246</v>
      </c>
      <c r="AL154" s="21">
        <v>2</v>
      </c>
      <c r="AM154" s="6"/>
      <c r="AN154" s="26" t="s">
        <v>250</v>
      </c>
      <c r="AO154" s="26" t="s">
        <v>274</v>
      </c>
      <c r="AP154" s="26"/>
      <c r="AQ154" s="57" t="s">
        <v>1902</v>
      </c>
      <c r="AR154" s="57" t="s">
        <v>1905</v>
      </c>
      <c r="AS154" s="27">
        <v>2</v>
      </c>
      <c r="AT154" s="21">
        <v>3.64</v>
      </c>
      <c r="AU154" s="21">
        <v>5.03</v>
      </c>
      <c r="AV154" s="21">
        <v>3.7</v>
      </c>
      <c r="AW154" s="21">
        <v>3.66</v>
      </c>
      <c r="AX154" s="21">
        <v>2.2200000000000002</v>
      </c>
      <c r="AY154" s="21"/>
      <c r="AZ154" s="21"/>
      <c r="BA154" s="21"/>
      <c r="BB154" s="28">
        <f t="shared" ref="BB154:BD154" si="504">((AT154/AS154)*100)-100</f>
        <v>82</v>
      </c>
      <c r="BC154" s="28">
        <f t="shared" si="504"/>
        <v>38.186813186813197</v>
      </c>
      <c r="BD154" s="28">
        <f t="shared" si="504"/>
        <v>-26.441351888667995</v>
      </c>
      <c r="BE154" s="28">
        <f t="shared" si="484"/>
        <v>151.5</v>
      </c>
      <c r="BF154" s="28">
        <f t="shared" si="485"/>
        <v>85</v>
      </c>
      <c r="BG154" s="28">
        <f t="shared" si="486"/>
        <v>1.6483516483516496</v>
      </c>
      <c r="BH154" s="3">
        <f t="shared" ref="BH154:BJ154" si="505">AT154-AS154</f>
        <v>1.6400000000000001</v>
      </c>
      <c r="BI154" s="3">
        <f t="shared" si="505"/>
        <v>1.3900000000000001</v>
      </c>
      <c r="BJ154" s="3">
        <f t="shared" si="505"/>
        <v>-1.33</v>
      </c>
      <c r="BK154" s="3">
        <f t="shared" si="488"/>
        <v>3.0300000000000002</v>
      </c>
      <c r="BL154" s="3">
        <f t="shared" si="489"/>
        <v>1.7000000000000002</v>
      </c>
      <c r="BM154" s="3">
        <f t="shared" si="490"/>
        <v>6.0000000000000053E-2</v>
      </c>
      <c r="BN154" s="24">
        <v>253.7</v>
      </c>
      <c r="BO154" s="21">
        <v>307.8</v>
      </c>
      <c r="BP154" s="21"/>
      <c r="BQ154" s="21"/>
      <c r="BR154" s="21"/>
      <c r="BS154" s="21"/>
      <c r="BT154" s="21"/>
      <c r="BU154" s="24">
        <v>34</v>
      </c>
      <c r="BV154" s="21">
        <v>37</v>
      </c>
      <c r="BW154" s="21">
        <v>37</v>
      </c>
      <c r="BX154" s="21">
        <v>36.5</v>
      </c>
      <c r="BY154" s="21">
        <v>36</v>
      </c>
      <c r="BZ154" s="21">
        <v>36</v>
      </c>
      <c r="CA154" s="21"/>
      <c r="CB154" s="21"/>
      <c r="CC154" s="21"/>
      <c r="CD154" s="6"/>
      <c r="CE154" s="24" t="s">
        <v>1271</v>
      </c>
      <c r="CF154" s="21"/>
      <c r="CG154" s="21"/>
      <c r="CH154" s="21"/>
      <c r="CI154" s="21"/>
      <c r="CJ154" s="21"/>
      <c r="CK154" s="21"/>
      <c r="CL154" s="24" t="s">
        <v>280</v>
      </c>
      <c r="CM154" s="21"/>
      <c r="CN154" s="21"/>
      <c r="CO154" s="21"/>
      <c r="CP154" s="21"/>
      <c r="CQ154" s="21"/>
      <c r="CR154" s="21"/>
      <c r="CS154" s="24">
        <v>2</v>
      </c>
      <c r="CT154" s="21"/>
      <c r="CU154" s="21"/>
      <c r="CV154" s="21"/>
      <c r="CW154" s="21"/>
      <c r="CX154" s="21"/>
      <c r="CY154" s="21"/>
      <c r="CZ154" s="24" t="s">
        <v>1272</v>
      </c>
      <c r="DA154" s="21"/>
      <c r="DB154" s="21"/>
      <c r="DC154" s="21"/>
      <c r="DD154" s="21"/>
      <c r="DE154" s="21"/>
      <c r="DF154" s="21"/>
      <c r="DG154" s="24" t="s">
        <v>255</v>
      </c>
      <c r="DH154" s="21" t="s">
        <v>255</v>
      </c>
      <c r="DI154" s="21" t="s">
        <v>255</v>
      </c>
      <c r="DJ154" s="21">
        <v>0</v>
      </c>
      <c r="DK154" s="21"/>
      <c r="DL154" s="21"/>
      <c r="DM154" s="21"/>
      <c r="DN154" s="26"/>
      <c r="DO154" s="6"/>
      <c r="DP154" s="24">
        <v>201.5</v>
      </c>
      <c r="DQ154" s="21">
        <v>147</v>
      </c>
      <c r="DR154" s="21">
        <v>225.2</v>
      </c>
      <c r="DS154" s="21">
        <v>104.3</v>
      </c>
      <c r="DT154" s="21"/>
      <c r="DU154" s="21"/>
      <c r="DV154" s="21"/>
      <c r="DW154" s="24">
        <v>0.5</v>
      </c>
      <c r="DX154" s="21">
        <v>0.6</v>
      </c>
      <c r="DY154" s="21">
        <v>0.5</v>
      </c>
      <c r="DZ154" s="21">
        <v>0.6</v>
      </c>
      <c r="EA154" s="21"/>
      <c r="EB154" s="21"/>
      <c r="EC154" s="21"/>
      <c r="ED154" s="29">
        <f t="shared" ref="ED154:EG154" si="506">DP154/DW154</f>
        <v>403</v>
      </c>
      <c r="EE154" s="30">
        <f t="shared" si="506"/>
        <v>245</v>
      </c>
      <c r="EF154" s="30">
        <f t="shared" si="506"/>
        <v>450.4</v>
      </c>
      <c r="EG154" s="30">
        <f t="shared" si="506"/>
        <v>173.83333333333334</v>
      </c>
      <c r="EH154" s="30"/>
      <c r="EI154" s="30"/>
      <c r="EJ154" s="30"/>
      <c r="EK154" s="24">
        <v>1</v>
      </c>
      <c r="EL154" s="21">
        <v>1</v>
      </c>
      <c r="EM154" s="21">
        <v>1</v>
      </c>
      <c r="EN154" s="21">
        <v>1</v>
      </c>
      <c r="EO154" s="21"/>
      <c r="EP154" s="21"/>
      <c r="EQ154" s="21"/>
      <c r="ER154" s="24">
        <v>380</v>
      </c>
      <c r="ES154" s="21">
        <v>375</v>
      </c>
      <c r="ET154" s="21">
        <v>299</v>
      </c>
      <c r="EU154" s="21">
        <v>411</v>
      </c>
      <c r="EV154" s="21"/>
      <c r="EW154" s="21"/>
      <c r="EX154" s="21"/>
      <c r="EY154" s="24">
        <v>14.1</v>
      </c>
      <c r="EZ154" s="21">
        <v>12.8</v>
      </c>
      <c r="FA154" s="21">
        <v>14.1</v>
      </c>
      <c r="FB154" s="21">
        <v>12.1</v>
      </c>
      <c r="FC154" s="21"/>
      <c r="FD154" s="21"/>
      <c r="FE154" s="21"/>
      <c r="FF154" s="24">
        <v>10</v>
      </c>
      <c r="FG154" s="21">
        <v>10</v>
      </c>
      <c r="FH154" s="21">
        <v>10</v>
      </c>
      <c r="FI154" s="21">
        <v>3</v>
      </c>
      <c r="FJ154" s="21"/>
      <c r="FK154" s="21"/>
      <c r="FL154" s="21"/>
      <c r="FM154" s="24">
        <v>86</v>
      </c>
      <c r="FN154" s="21">
        <v>99</v>
      </c>
      <c r="FO154" s="21">
        <v>74</v>
      </c>
      <c r="FP154" s="21">
        <v>52</v>
      </c>
      <c r="FQ154" s="21"/>
      <c r="FR154" s="21"/>
      <c r="FS154" s="21"/>
      <c r="FT154" s="24">
        <v>0</v>
      </c>
      <c r="FU154" s="21" t="s">
        <v>804</v>
      </c>
      <c r="FV154" s="21">
        <v>0</v>
      </c>
      <c r="FW154" s="21" t="s">
        <v>560</v>
      </c>
      <c r="FX154" s="21"/>
      <c r="FY154" s="21"/>
      <c r="FZ154" s="21"/>
      <c r="GA154" s="24">
        <v>147</v>
      </c>
      <c r="GB154" s="21">
        <v>194</v>
      </c>
      <c r="GC154" s="21">
        <v>186</v>
      </c>
      <c r="GD154" s="21">
        <v>145</v>
      </c>
      <c r="GE154" s="21"/>
      <c r="GF154" s="21"/>
      <c r="GG154" s="21"/>
      <c r="GH154" s="24">
        <v>900</v>
      </c>
      <c r="GI154" s="21">
        <v>1190</v>
      </c>
      <c r="GJ154" s="21">
        <v>2180</v>
      </c>
      <c r="GK154" s="21">
        <v>27</v>
      </c>
      <c r="GL154" s="21"/>
      <c r="GM154" s="21"/>
      <c r="GN154" s="21"/>
      <c r="GO154" s="6"/>
      <c r="GP154" s="24">
        <v>10</v>
      </c>
      <c r="GQ154" s="21">
        <v>45</v>
      </c>
      <c r="GR154" s="24">
        <v>15</v>
      </c>
      <c r="GS154" s="21">
        <v>80</v>
      </c>
      <c r="GT154" s="24">
        <v>10</v>
      </c>
      <c r="GU154" s="21">
        <v>45</v>
      </c>
      <c r="GV154" s="24">
        <v>18</v>
      </c>
      <c r="GW154" s="21">
        <v>90</v>
      </c>
      <c r="GX154" s="24"/>
      <c r="GY154" s="21"/>
      <c r="GZ154" s="24"/>
      <c r="HA154" s="21"/>
      <c r="HB154" s="24"/>
      <c r="HC154" s="21"/>
      <c r="HD154" s="6"/>
      <c r="HE154" s="21">
        <v>89</v>
      </c>
      <c r="HF154" s="21">
        <v>114</v>
      </c>
      <c r="HG154" s="21">
        <v>149</v>
      </c>
      <c r="HH154" s="21">
        <v>34</v>
      </c>
      <c r="HI154" s="21">
        <v>1</v>
      </c>
      <c r="HJ154" s="21">
        <v>147</v>
      </c>
      <c r="HK154" s="21">
        <v>0.8</v>
      </c>
      <c r="HL154" s="21">
        <v>0</v>
      </c>
      <c r="HM154" s="21">
        <v>89.91</v>
      </c>
      <c r="HN154" s="21">
        <v>12.1</v>
      </c>
      <c r="HO154" s="21">
        <v>2.88</v>
      </c>
      <c r="HP154" s="21">
        <v>140</v>
      </c>
      <c r="HQ154" s="21">
        <v>15.9</v>
      </c>
      <c r="HR154" s="21">
        <v>14.1</v>
      </c>
      <c r="HS154" s="21">
        <v>10</v>
      </c>
      <c r="HT154" s="6"/>
      <c r="HU154" s="99">
        <f t="shared" si="10"/>
        <v>-5</v>
      </c>
    </row>
    <row r="155" spans="1:249" ht="15.75" customHeight="1" x14ac:dyDescent="0.3">
      <c r="A155" s="3">
        <v>137</v>
      </c>
      <c r="B155" s="21" t="s">
        <v>874</v>
      </c>
      <c r="C155" s="21">
        <v>1</v>
      </c>
      <c r="D155" s="22">
        <v>41406</v>
      </c>
      <c r="E155" s="22">
        <v>41406</v>
      </c>
      <c r="F155" s="21">
        <f t="shared" si="482"/>
        <v>0</v>
      </c>
      <c r="G155" s="21" t="s">
        <v>395</v>
      </c>
      <c r="H155" s="21" t="s">
        <v>347</v>
      </c>
      <c r="I155" s="23">
        <v>18134</v>
      </c>
      <c r="J155" s="21">
        <v>64</v>
      </c>
      <c r="K155" s="21">
        <v>172</v>
      </c>
      <c r="L155" s="21">
        <v>80</v>
      </c>
      <c r="M155" s="21" t="s">
        <v>1273</v>
      </c>
      <c r="N155" s="21">
        <v>76</v>
      </c>
      <c r="O155" s="21">
        <v>89.7</v>
      </c>
      <c r="P155" s="21">
        <v>4</v>
      </c>
      <c r="Q155" s="21" t="s">
        <v>548</v>
      </c>
      <c r="R155" s="21">
        <v>2</v>
      </c>
      <c r="S155" s="21">
        <v>4</v>
      </c>
      <c r="T155" s="21" t="s">
        <v>548</v>
      </c>
      <c r="U155" s="21">
        <v>2</v>
      </c>
      <c r="V155" s="21">
        <v>1</v>
      </c>
      <c r="W155" s="21">
        <v>4</v>
      </c>
      <c r="X155" s="21">
        <v>1</v>
      </c>
      <c r="Y155" s="6"/>
      <c r="Z155" s="24" t="s">
        <v>884</v>
      </c>
      <c r="AA155" s="21" t="s">
        <v>1274</v>
      </c>
      <c r="AB155" s="25">
        <v>1</v>
      </c>
      <c r="AC155" s="25"/>
      <c r="AD155" s="21" t="s">
        <v>246</v>
      </c>
      <c r="AE155" s="21" t="s">
        <v>479</v>
      </c>
      <c r="AF155" s="21" t="s">
        <v>249</v>
      </c>
      <c r="AG155" s="21"/>
      <c r="AH155" s="21" t="s">
        <v>246</v>
      </c>
      <c r="AI155" s="21" t="s">
        <v>246</v>
      </c>
      <c r="AJ155" s="21" t="s">
        <v>246</v>
      </c>
      <c r="AK155" s="21" t="s">
        <v>249</v>
      </c>
      <c r="AL155" s="21">
        <v>7.68</v>
      </c>
      <c r="AM155" s="6"/>
      <c r="AN155" s="26" t="s">
        <v>250</v>
      </c>
      <c r="AO155" s="26" t="s">
        <v>274</v>
      </c>
      <c r="AP155" s="26"/>
      <c r="AQ155" s="26" t="s">
        <v>1902</v>
      </c>
      <c r="AR155" s="26" t="s">
        <v>299</v>
      </c>
      <c r="AS155" s="27">
        <v>2.68</v>
      </c>
      <c r="AT155" s="21">
        <v>7.03</v>
      </c>
      <c r="AU155" s="21">
        <v>11.56</v>
      </c>
      <c r="AV155" s="21">
        <v>8</v>
      </c>
      <c r="AW155" s="21">
        <v>7.5</v>
      </c>
      <c r="AX155" s="21">
        <v>7.06</v>
      </c>
      <c r="AY155" s="21"/>
      <c r="AZ155" s="21"/>
      <c r="BA155" s="21"/>
      <c r="BB155" s="28">
        <f t="shared" ref="BB155:BD155" si="507">((AT155/AS155)*100)-100</f>
        <v>162.31343283582089</v>
      </c>
      <c r="BC155" s="28">
        <f t="shared" si="507"/>
        <v>64.438122332859166</v>
      </c>
      <c r="BD155" s="28">
        <f t="shared" si="507"/>
        <v>-30.79584775086505</v>
      </c>
      <c r="BE155" s="28">
        <f t="shared" si="484"/>
        <v>331.34328358208955</v>
      </c>
      <c r="BF155" s="28">
        <f t="shared" si="485"/>
        <v>198.50746268656712</v>
      </c>
      <c r="BG155" s="28">
        <f t="shared" si="486"/>
        <v>13.798008534850624</v>
      </c>
      <c r="BH155" s="3">
        <f t="shared" ref="BH155:BJ155" si="508">AT155-AS155</f>
        <v>4.3499999999999996</v>
      </c>
      <c r="BI155" s="3">
        <f t="shared" si="508"/>
        <v>4.53</v>
      </c>
      <c r="BJ155" s="3">
        <f t="shared" si="508"/>
        <v>-3.5600000000000005</v>
      </c>
      <c r="BK155" s="3">
        <f t="shared" si="488"/>
        <v>8.8800000000000008</v>
      </c>
      <c r="BL155" s="3">
        <f t="shared" si="489"/>
        <v>5.32</v>
      </c>
      <c r="BM155" s="3">
        <f t="shared" si="490"/>
        <v>0.96999999999999975</v>
      </c>
      <c r="BN155" s="24">
        <v>222</v>
      </c>
      <c r="BO155" s="21">
        <v>223</v>
      </c>
      <c r="BP155" s="21">
        <v>233</v>
      </c>
      <c r="BQ155" s="21">
        <v>200.8</v>
      </c>
      <c r="BR155" s="21"/>
      <c r="BS155" s="21"/>
      <c r="BT155" s="21"/>
      <c r="BU155" s="24">
        <v>34</v>
      </c>
      <c r="BV155" s="21">
        <v>35</v>
      </c>
      <c r="BW155" s="21">
        <v>35.6</v>
      </c>
      <c r="BX155" s="21">
        <v>35</v>
      </c>
      <c r="BY155" s="21">
        <v>35.9</v>
      </c>
      <c r="BZ155" s="21">
        <v>34</v>
      </c>
      <c r="CA155" s="21"/>
      <c r="CB155" s="21"/>
      <c r="CC155" s="21"/>
      <c r="CD155" s="6"/>
      <c r="CE155" s="24" t="s">
        <v>957</v>
      </c>
      <c r="CF155" s="21"/>
      <c r="CG155" s="21"/>
      <c r="CH155" s="21"/>
      <c r="CI155" s="21"/>
      <c r="CJ155" s="21"/>
      <c r="CK155" s="21"/>
      <c r="CL155" s="24" t="s">
        <v>1275</v>
      </c>
      <c r="CM155" s="21"/>
      <c r="CN155" s="21"/>
      <c r="CO155" s="21"/>
      <c r="CP155" s="21"/>
      <c r="CQ155" s="21"/>
      <c r="CR155" s="21"/>
      <c r="CS155" s="24">
        <v>2</v>
      </c>
      <c r="CT155" s="21"/>
      <c r="CU155" s="21"/>
      <c r="CV155" s="21"/>
      <c r="CW155" s="21"/>
      <c r="CX155" s="21"/>
      <c r="CY155" s="21"/>
      <c r="CZ155" s="24" t="s">
        <v>1276</v>
      </c>
      <c r="DA155" s="21"/>
      <c r="DB155" s="21"/>
      <c r="DC155" s="21"/>
      <c r="DD155" s="21"/>
      <c r="DE155" s="21"/>
      <c r="DF155" s="21"/>
      <c r="DG155" s="24" t="s">
        <v>1277</v>
      </c>
      <c r="DH155" s="21" t="s">
        <v>1277</v>
      </c>
      <c r="DI155" s="21" t="s">
        <v>1278</v>
      </c>
      <c r="DJ155" s="21" t="s">
        <v>1279</v>
      </c>
      <c r="DK155" s="21"/>
      <c r="DL155" s="21"/>
      <c r="DM155" s="21"/>
      <c r="DN155" s="26"/>
      <c r="DO155" s="6"/>
      <c r="DP155" s="24">
        <v>279</v>
      </c>
      <c r="DQ155" s="21">
        <v>110.7</v>
      </c>
      <c r="DR155" s="21">
        <v>83.6</v>
      </c>
      <c r="DS155" s="21">
        <v>216.5</v>
      </c>
      <c r="DT155" s="21"/>
      <c r="DU155" s="21"/>
      <c r="DV155" s="21"/>
      <c r="DW155" s="24">
        <v>0.35</v>
      </c>
      <c r="DX155" s="21">
        <v>0.4</v>
      </c>
      <c r="DY155" s="21">
        <v>0.4</v>
      </c>
      <c r="DZ155" s="21">
        <v>0.1</v>
      </c>
      <c r="EA155" s="21"/>
      <c r="EB155" s="21"/>
      <c r="EC155" s="21"/>
      <c r="ED155" s="29">
        <f t="shared" ref="ED155:EG155" si="509">DP155/DW155</f>
        <v>797.14285714285722</v>
      </c>
      <c r="EE155" s="30">
        <f t="shared" si="509"/>
        <v>276.75</v>
      </c>
      <c r="EF155" s="30">
        <f t="shared" si="509"/>
        <v>208.99999999999997</v>
      </c>
      <c r="EG155" s="30">
        <f t="shared" si="509"/>
        <v>2165</v>
      </c>
      <c r="EH155" s="30"/>
      <c r="EI155" s="30"/>
      <c r="EJ155" s="30"/>
      <c r="EK155" s="24">
        <v>0</v>
      </c>
      <c r="EL155" s="21">
        <v>0</v>
      </c>
      <c r="EM155" s="21">
        <v>0</v>
      </c>
      <c r="EN155" s="21">
        <v>1</v>
      </c>
      <c r="EO155" s="21"/>
      <c r="EP155" s="21"/>
      <c r="EQ155" s="21"/>
      <c r="ER155" s="24">
        <v>65</v>
      </c>
      <c r="ES155" s="21">
        <v>40</v>
      </c>
      <c r="ET155" s="21">
        <v>40</v>
      </c>
      <c r="EU155" s="21">
        <v>65</v>
      </c>
      <c r="EV155" s="21"/>
      <c r="EW155" s="21"/>
      <c r="EX155" s="21"/>
      <c r="EY155" s="24">
        <v>66.7</v>
      </c>
      <c r="EZ155" s="21">
        <v>65.7</v>
      </c>
      <c r="FA155" s="21">
        <v>78</v>
      </c>
      <c r="FB155" s="21">
        <v>74.2</v>
      </c>
      <c r="FC155" s="21"/>
      <c r="FD155" s="21"/>
      <c r="FE155" s="21"/>
      <c r="FF155" s="24">
        <v>9</v>
      </c>
      <c r="FG155" s="21">
        <v>9</v>
      </c>
      <c r="FH155" s="21">
        <v>14</v>
      </c>
      <c r="FI155" s="21">
        <v>3</v>
      </c>
      <c r="FJ155" s="21"/>
      <c r="FK155" s="21"/>
      <c r="FL155" s="21"/>
      <c r="FM155" s="24">
        <v>53</v>
      </c>
      <c r="FN155" s="21">
        <v>69</v>
      </c>
      <c r="FO155" s="21">
        <v>62</v>
      </c>
      <c r="FP155" s="21">
        <v>63</v>
      </c>
      <c r="FQ155" s="21"/>
      <c r="FR155" s="21"/>
      <c r="FS155" s="21"/>
      <c r="FT155" s="24" t="s">
        <v>294</v>
      </c>
      <c r="FU155" s="21" t="s">
        <v>295</v>
      </c>
      <c r="FV155" s="21" t="s">
        <v>430</v>
      </c>
      <c r="FW155" s="21" t="s">
        <v>1280</v>
      </c>
      <c r="FX155" s="21"/>
      <c r="FY155" s="21"/>
      <c r="FZ155" s="21"/>
      <c r="GA155" s="24">
        <v>222</v>
      </c>
      <c r="GB155" s="21">
        <v>197</v>
      </c>
      <c r="GC155" s="21">
        <v>243</v>
      </c>
      <c r="GD155" s="21">
        <v>233</v>
      </c>
      <c r="GE155" s="21"/>
      <c r="GF155" s="21"/>
      <c r="GG155" s="21"/>
      <c r="GH155" s="24">
        <v>710</v>
      </c>
      <c r="GI155" s="21">
        <v>360</v>
      </c>
      <c r="GJ155" s="21">
        <v>20</v>
      </c>
      <c r="GK155" s="21">
        <v>0</v>
      </c>
      <c r="GL155" s="21"/>
      <c r="GM155" s="21"/>
      <c r="GN155" s="21"/>
      <c r="GO155" s="6"/>
      <c r="GP155" s="24">
        <v>16</v>
      </c>
      <c r="GQ155" s="21">
        <v>90</v>
      </c>
      <c r="GR155" s="24">
        <v>19</v>
      </c>
      <c r="GS155" s="21">
        <v>90</v>
      </c>
      <c r="GT155" s="24">
        <v>17</v>
      </c>
      <c r="GU155" s="21">
        <v>90</v>
      </c>
      <c r="GV155" s="24">
        <v>20</v>
      </c>
      <c r="GW155" s="21">
        <v>90</v>
      </c>
      <c r="GX155" s="24"/>
      <c r="GY155" s="21"/>
      <c r="GZ155" s="24"/>
      <c r="HA155" s="21"/>
      <c r="HB155" s="24"/>
      <c r="HC155" s="21"/>
      <c r="HD155" s="6"/>
      <c r="HE155" s="21">
        <v>64</v>
      </c>
      <c r="HF155" s="21">
        <v>69</v>
      </c>
      <c r="HG155" s="21">
        <v>67</v>
      </c>
      <c r="HH155" s="21">
        <v>34</v>
      </c>
      <c r="HI155" s="21">
        <v>2</v>
      </c>
      <c r="HJ155" s="21">
        <v>89.3</v>
      </c>
      <c r="HK155" s="21">
        <v>0.35</v>
      </c>
      <c r="HL155" s="21">
        <v>0</v>
      </c>
      <c r="HM155" s="21">
        <v>84.03</v>
      </c>
      <c r="HN155" s="21">
        <v>10.27</v>
      </c>
      <c r="HO155" s="21">
        <v>2.66</v>
      </c>
      <c r="HP155" s="21">
        <v>131.9</v>
      </c>
      <c r="HQ155" s="21">
        <v>18.3</v>
      </c>
      <c r="HR155" s="21">
        <v>66.7</v>
      </c>
      <c r="HS155" s="21">
        <v>9</v>
      </c>
      <c r="HT155" s="6"/>
      <c r="HU155" s="99">
        <f t="shared" si="10"/>
        <v>-3</v>
      </c>
    </row>
    <row r="156" spans="1:249" ht="15.75" customHeight="1" x14ac:dyDescent="0.3">
      <c r="A156" s="3">
        <v>138</v>
      </c>
      <c r="B156" s="21" t="s">
        <v>431</v>
      </c>
      <c r="C156" s="21">
        <v>2</v>
      </c>
      <c r="D156" s="22">
        <v>41385</v>
      </c>
      <c r="E156" s="22">
        <v>41385</v>
      </c>
      <c r="F156" s="21">
        <f t="shared" si="482"/>
        <v>0</v>
      </c>
      <c r="G156" s="21" t="s">
        <v>240</v>
      </c>
      <c r="H156" s="21"/>
      <c r="I156" s="23">
        <v>24551</v>
      </c>
      <c r="J156" s="21">
        <v>46</v>
      </c>
      <c r="K156" s="21">
        <v>156</v>
      </c>
      <c r="L156" s="21">
        <v>52</v>
      </c>
      <c r="M156" s="21" t="s">
        <v>1281</v>
      </c>
      <c r="N156" s="21">
        <v>66</v>
      </c>
      <c r="O156" s="21">
        <v>78.5</v>
      </c>
      <c r="P156" s="21">
        <v>31</v>
      </c>
      <c r="Q156" s="21" t="s">
        <v>1282</v>
      </c>
      <c r="R156" s="21">
        <v>1</v>
      </c>
      <c r="S156" s="21">
        <v>31</v>
      </c>
      <c r="T156" s="21" t="s">
        <v>1282</v>
      </c>
      <c r="U156" s="21">
        <v>1</v>
      </c>
      <c r="V156" s="21">
        <v>21</v>
      </c>
      <c r="W156" s="21">
        <v>2</v>
      </c>
      <c r="X156" s="21">
        <v>11</v>
      </c>
      <c r="Y156" s="6"/>
      <c r="Z156" s="24" t="s">
        <v>513</v>
      </c>
      <c r="AA156" s="21" t="s">
        <v>549</v>
      </c>
      <c r="AB156" s="25">
        <v>1</v>
      </c>
      <c r="AC156" s="25"/>
      <c r="AD156" s="21" t="s">
        <v>246</v>
      </c>
      <c r="AE156" s="21" t="s">
        <v>479</v>
      </c>
      <c r="AF156" s="21" t="s">
        <v>246</v>
      </c>
      <c r="AG156" s="21" t="s">
        <v>248</v>
      </c>
      <c r="AH156" s="21" t="s">
        <v>246</v>
      </c>
      <c r="AI156" s="21" t="s">
        <v>246</v>
      </c>
      <c r="AJ156" s="21" t="s">
        <v>249</v>
      </c>
      <c r="AK156" s="21" t="s">
        <v>246</v>
      </c>
      <c r="AL156" s="21">
        <v>3.52</v>
      </c>
      <c r="AM156" s="6"/>
      <c r="AN156" s="26" t="s">
        <v>250</v>
      </c>
      <c r="AO156" s="26" t="s">
        <v>251</v>
      </c>
      <c r="AP156" s="26"/>
      <c r="AQ156" s="26" t="s">
        <v>1906</v>
      </c>
      <c r="AR156" s="26" t="s">
        <v>1905</v>
      </c>
      <c r="AS156" s="108">
        <v>3.52</v>
      </c>
      <c r="AT156" s="109">
        <v>4.07</v>
      </c>
      <c r="AU156" s="109">
        <v>5.15</v>
      </c>
      <c r="AV156" s="109">
        <v>9.35</v>
      </c>
      <c r="AW156" s="109">
        <v>4.08</v>
      </c>
      <c r="AX156" s="109">
        <v>3.44</v>
      </c>
      <c r="AY156" s="109">
        <v>2.99</v>
      </c>
      <c r="AZ156" s="109">
        <v>2.17</v>
      </c>
      <c r="BA156" s="109">
        <v>2.41</v>
      </c>
      <c r="BB156" s="28">
        <f t="shared" ref="BB156:BD156" si="510">((AT156/AS156)*100)-100</f>
        <v>15.625</v>
      </c>
      <c r="BC156" s="28">
        <f t="shared" si="510"/>
        <v>26.535626535626534</v>
      </c>
      <c r="BD156" s="28">
        <f t="shared" si="510"/>
        <v>81.553398058252412</v>
      </c>
      <c r="BE156" s="28">
        <f t="shared" si="484"/>
        <v>46.306818181818187</v>
      </c>
      <c r="BF156" s="28">
        <f t="shared" si="485"/>
        <v>165.625</v>
      </c>
      <c r="BG156" s="28">
        <f t="shared" si="486"/>
        <v>129.72972972972968</v>
      </c>
      <c r="BH156" s="3">
        <f t="shared" ref="BH156:BJ156" si="511">AT156-AS156</f>
        <v>0.55000000000000027</v>
      </c>
      <c r="BI156" s="3">
        <f t="shared" si="511"/>
        <v>1.08</v>
      </c>
      <c r="BJ156" s="3">
        <f t="shared" si="511"/>
        <v>4.1999999999999993</v>
      </c>
      <c r="BK156" s="3">
        <f t="shared" si="488"/>
        <v>1.6300000000000003</v>
      </c>
      <c r="BL156" s="3">
        <f t="shared" si="489"/>
        <v>5.83</v>
      </c>
      <c r="BM156" s="3">
        <f t="shared" si="490"/>
        <v>5.2799999999999994</v>
      </c>
      <c r="BN156" s="24">
        <v>241.2</v>
      </c>
      <c r="BO156" s="21">
        <v>174.4</v>
      </c>
      <c r="BP156" s="21">
        <v>141</v>
      </c>
      <c r="BQ156" s="21">
        <v>185</v>
      </c>
      <c r="BR156" s="21">
        <v>179</v>
      </c>
      <c r="BS156" s="21">
        <v>111.3</v>
      </c>
      <c r="BT156" s="21">
        <v>88.1</v>
      </c>
      <c r="BU156" s="24">
        <v>36.6</v>
      </c>
      <c r="BV156" s="21">
        <v>36.4</v>
      </c>
      <c r="BW156" s="21">
        <v>36.4</v>
      </c>
      <c r="BX156" s="21">
        <v>36</v>
      </c>
      <c r="BY156" s="21">
        <v>36.5</v>
      </c>
      <c r="BZ156" s="21">
        <v>38.1</v>
      </c>
      <c r="CA156" s="21">
        <v>37</v>
      </c>
      <c r="CB156" s="21">
        <v>37</v>
      </c>
      <c r="CC156" s="21">
        <v>37</v>
      </c>
      <c r="CD156" s="6"/>
      <c r="CE156" s="24" t="s">
        <v>1283</v>
      </c>
      <c r="CF156" s="21"/>
      <c r="CG156" s="21"/>
      <c r="CH156" s="21" t="s">
        <v>1284</v>
      </c>
      <c r="CI156" s="21"/>
      <c r="CJ156" s="21" t="s">
        <v>1285</v>
      </c>
      <c r="CK156" s="21"/>
      <c r="CL156" s="24" t="s">
        <v>1286</v>
      </c>
      <c r="CM156" s="21"/>
      <c r="CN156" s="21"/>
      <c r="CO156" s="21" t="s">
        <v>1287</v>
      </c>
      <c r="CP156" s="21"/>
      <c r="CQ156" s="21" t="s">
        <v>1287</v>
      </c>
      <c r="CR156" s="21"/>
      <c r="CS156" s="24">
        <v>2</v>
      </c>
      <c r="CT156" s="21"/>
      <c r="CU156" s="21"/>
      <c r="CV156" s="21">
        <v>2</v>
      </c>
      <c r="CW156" s="21"/>
      <c r="CX156" s="21">
        <v>2</v>
      </c>
      <c r="CY156" s="21"/>
      <c r="CZ156" s="24" t="s">
        <v>1288</v>
      </c>
      <c r="DA156" s="21"/>
      <c r="DB156" s="21"/>
      <c r="DC156" s="21"/>
      <c r="DD156" s="21"/>
      <c r="DE156" s="21"/>
      <c r="DF156" s="21"/>
      <c r="DG156" s="24" t="s">
        <v>517</v>
      </c>
      <c r="DH156" s="21" t="s">
        <v>631</v>
      </c>
      <c r="DI156" s="21" t="s">
        <v>631</v>
      </c>
      <c r="DJ156" s="21" t="s">
        <v>1289</v>
      </c>
      <c r="DK156" s="21" t="s">
        <v>965</v>
      </c>
      <c r="DL156" s="21" t="s">
        <v>782</v>
      </c>
      <c r="DM156" s="21" t="s">
        <v>782</v>
      </c>
      <c r="DN156" s="26"/>
      <c r="DO156" s="6"/>
      <c r="DP156" s="24">
        <v>119</v>
      </c>
      <c r="DQ156" s="21">
        <v>122</v>
      </c>
      <c r="DR156" s="21">
        <v>111.9</v>
      </c>
      <c r="DS156" s="21">
        <v>133</v>
      </c>
      <c r="DT156" s="21">
        <v>113.8</v>
      </c>
      <c r="DU156" s="21">
        <v>118.5</v>
      </c>
      <c r="DV156" s="21">
        <v>120.8</v>
      </c>
      <c r="DW156" s="24">
        <v>0.5</v>
      </c>
      <c r="DX156" s="21">
        <v>0.4</v>
      </c>
      <c r="DY156" s="21">
        <v>0.4</v>
      </c>
      <c r="DZ156" s="21">
        <v>0.5</v>
      </c>
      <c r="EA156" s="21">
        <v>0.4</v>
      </c>
      <c r="EB156" s="21">
        <v>0.4</v>
      </c>
      <c r="EC156" s="21">
        <v>0.4</v>
      </c>
      <c r="ED156" s="29">
        <f t="shared" ref="ED156:EJ156" si="512">DP156/DW156</f>
        <v>238</v>
      </c>
      <c r="EE156" s="30">
        <f t="shared" si="512"/>
        <v>305</v>
      </c>
      <c r="EF156" s="30">
        <f t="shared" si="512"/>
        <v>279.75</v>
      </c>
      <c r="EG156" s="30">
        <f t="shared" si="512"/>
        <v>266</v>
      </c>
      <c r="EH156" s="30">
        <f t="shared" si="512"/>
        <v>284.5</v>
      </c>
      <c r="EI156" s="30">
        <f t="shared" si="512"/>
        <v>296.25</v>
      </c>
      <c r="EJ156" s="30">
        <f t="shared" si="512"/>
        <v>302</v>
      </c>
      <c r="EK156" s="24">
        <v>1</v>
      </c>
      <c r="EL156" s="21">
        <v>1</v>
      </c>
      <c r="EM156" s="21">
        <v>1</v>
      </c>
      <c r="EN156" s="21">
        <v>1</v>
      </c>
      <c r="EO156" s="21">
        <v>1</v>
      </c>
      <c r="EP156" s="21">
        <v>1</v>
      </c>
      <c r="EQ156" s="21">
        <v>1</v>
      </c>
      <c r="ER156" s="24">
        <v>725</v>
      </c>
      <c r="ES156" s="21">
        <v>496</v>
      </c>
      <c r="ET156" s="21">
        <v>424</v>
      </c>
      <c r="EU156" s="21">
        <v>276</v>
      </c>
      <c r="EV156" s="21">
        <v>252</v>
      </c>
      <c r="EW156" s="21">
        <v>262</v>
      </c>
      <c r="EX156" s="21">
        <v>279</v>
      </c>
      <c r="EY156" s="24">
        <v>14.1</v>
      </c>
      <c r="EZ156" s="21">
        <v>6.3</v>
      </c>
      <c r="FA156" s="21">
        <v>6.4</v>
      </c>
      <c r="FB156" s="21">
        <v>6.4</v>
      </c>
      <c r="FC156" s="21">
        <v>6.4</v>
      </c>
      <c r="FD156" s="21">
        <v>8.4</v>
      </c>
      <c r="FE156" s="21">
        <v>8.4</v>
      </c>
      <c r="FF156" s="24">
        <v>15</v>
      </c>
      <c r="FG156" s="21">
        <v>15</v>
      </c>
      <c r="FH156" s="21">
        <v>10</v>
      </c>
      <c r="FI156" s="21">
        <v>7</v>
      </c>
      <c r="FJ156" s="21">
        <v>7</v>
      </c>
      <c r="FK156" s="21">
        <v>3</v>
      </c>
      <c r="FL156" s="21">
        <v>3</v>
      </c>
      <c r="FM156" s="24">
        <v>85</v>
      </c>
      <c r="FN156" s="21">
        <v>74</v>
      </c>
      <c r="FO156" s="21">
        <v>70</v>
      </c>
      <c r="FP156" s="21">
        <v>63</v>
      </c>
      <c r="FQ156" s="21">
        <v>75</v>
      </c>
      <c r="FR156" s="21">
        <v>81</v>
      </c>
      <c r="FS156" s="21">
        <v>68</v>
      </c>
      <c r="FT156" s="24">
        <v>0</v>
      </c>
      <c r="FU156" s="21">
        <v>0</v>
      </c>
      <c r="FV156" s="21">
        <v>0</v>
      </c>
      <c r="FW156" s="21" t="s">
        <v>1214</v>
      </c>
      <c r="FX156" s="21">
        <v>0</v>
      </c>
      <c r="FY156" s="21">
        <v>0</v>
      </c>
      <c r="FZ156" s="21" t="s">
        <v>1214</v>
      </c>
      <c r="GA156" s="24">
        <v>91</v>
      </c>
      <c r="GB156" s="21">
        <v>37</v>
      </c>
      <c r="GC156" s="21">
        <v>37</v>
      </c>
      <c r="GD156" s="21">
        <v>71</v>
      </c>
      <c r="GE156" s="21">
        <v>76</v>
      </c>
      <c r="GF156" s="21">
        <v>65</v>
      </c>
      <c r="GG156" s="21">
        <v>89</v>
      </c>
      <c r="GH156" s="24">
        <v>1570</v>
      </c>
      <c r="GI156" s="21">
        <v>1015</v>
      </c>
      <c r="GJ156" s="21">
        <v>530</v>
      </c>
      <c r="GK156" s="21">
        <v>790</v>
      </c>
      <c r="GL156" s="21">
        <v>870</v>
      </c>
      <c r="GM156" s="21">
        <v>690</v>
      </c>
      <c r="GN156" s="21">
        <v>995</v>
      </c>
      <c r="GO156" s="6"/>
      <c r="GP156" s="24">
        <v>10</v>
      </c>
      <c r="GQ156" s="21">
        <v>45</v>
      </c>
      <c r="GR156" s="24">
        <v>8</v>
      </c>
      <c r="GS156" s="21">
        <v>18</v>
      </c>
      <c r="GT156" s="24">
        <v>11</v>
      </c>
      <c r="GU156" s="21">
        <v>45</v>
      </c>
      <c r="GV156" s="24">
        <v>15</v>
      </c>
      <c r="GW156" s="21">
        <v>80</v>
      </c>
      <c r="GX156" s="24">
        <v>12</v>
      </c>
      <c r="GY156" s="21">
        <v>45</v>
      </c>
      <c r="GZ156" s="24">
        <v>13</v>
      </c>
      <c r="HA156" s="21">
        <v>55</v>
      </c>
      <c r="HB156" s="24">
        <v>15</v>
      </c>
      <c r="HC156" s="21">
        <v>80</v>
      </c>
      <c r="HD156" s="6"/>
      <c r="HE156" s="21">
        <v>46</v>
      </c>
      <c r="HF156" s="21">
        <v>130</v>
      </c>
      <c r="HG156" s="21">
        <v>89</v>
      </c>
      <c r="HH156" s="21">
        <v>35</v>
      </c>
      <c r="HI156" s="21">
        <v>1</v>
      </c>
      <c r="HJ156" s="21">
        <v>97</v>
      </c>
      <c r="HK156" s="21">
        <v>0.8</v>
      </c>
      <c r="HL156" s="21">
        <v>40</v>
      </c>
      <c r="HM156" s="21">
        <v>65</v>
      </c>
      <c r="HN156" s="21">
        <v>32</v>
      </c>
      <c r="HO156" s="21">
        <v>6.31</v>
      </c>
      <c r="HP156" s="21">
        <v>133</v>
      </c>
      <c r="HQ156" s="21">
        <v>17.7</v>
      </c>
      <c r="HR156" s="21">
        <v>14.1</v>
      </c>
      <c r="HS156" s="21">
        <v>10</v>
      </c>
      <c r="HT156" s="6"/>
      <c r="HU156" s="99">
        <f t="shared" si="10"/>
        <v>2</v>
      </c>
    </row>
    <row r="157" spans="1:249" ht="15.75" customHeight="1" x14ac:dyDescent="0.3">
      <c r="A157" s="3">
        <v>139</v>
      </c>
      <c r="B157" s="21" t="s">
        <v>431</v>
      </c>
      <c r="C157" s="21">
        <v>1</v>
      </c>
      <c r="D157" s="22">
        <v>41412</v>
      </c>
      <c r="E157" s="22">
        <v>41415</v>
      </c>
      <c r="F157" s="21">
        <f t="shared" si="482"/>
        <v>3</v>
      </c>
      <c r="G157" s="21" t="s">
        <v>395</v>
      </c>
      <c r="H157" s="21"/>
      <c r="I157" s="23">
        <v>10686</v>
      </c>
      <c r="J157" s="21">
        <v>84</v>
      </c>
      <c r="K157" s="21">
        <v>165</v>
      </c>
      <c r="L157" s="21">
        <v>85</v>
      </c>
      <c r="M157" s="21" t="s">
        <v>1290</v>
      </c>
      <c r="N157" s="21">
        <v>65</v>
      </c>
      <c r="O157" s="21">
        <v>76</v>
      </c>
      <c r="P157" s="21">
        <v>10</v>
      </c>
      <c r="Q157" s="21" t="s">
        <v>1086</v>
      </c>
      <c r="R157" s="21">
        <v>1</v>
      </c>
      <c r="S157" s="21">
        <v>10</v>
      </c>
      <c r="T157" s="21" t="s">
        <v>1086</v>
      </c>
      <c r="U157" s="21">
        <v>1</v>
      </c>
      <c r="V157" s="21">
        <v>7</v>
      </c>
      <c r="W157" s="21">
        <v>4</v>
      </c>
      <c r="X157" s="21">
        <v>0</v>
      </c>
      <c r="Y157" s="6"/>
      <c r="Z157" s="24" t="s">
        <v>884</v>
      </c>
      <c r="AA157" s="21" t="s">
        <v>497</v>
      </c>
      <c r="AB157" s="25">
        <v>1</v>
      </c>
      <c r="AC157" s="25"/>
      <c r="AD157" s="21" t="s">
        <v>249</v>
      </c>
      <c r="AE157" s="21"/>
      <c r="AF157" s="21" t="s">
        <v>249</v>
      </c>
      <c r="AG157" s="21"/>
      <c r="AH157" s="21" t="s">
        <v>246</v>
      </c>
      <c r="AI157" s="21" t="s">
        <v>246</v>
      </c>
      <c r="AJ157" s="21" t="s">
        <v>249</v>
      </c>
      <c r="AK157" s="21" t="s">
        <v>246</v>
      </c>
      <c r="AL157" s="21">
        <v>2.12</v>
      </c>
      <c r="AM157" s="6"/>
      <c r="AN157" s="26" t="s">
        <v>250</v>
      </c>
      <c r="AO157" s="26" t="s">
        <v>251</v>
      </c>
      <c r="AP157" s="26"/>
      <c r="AQ157" s="26" t="s">
        <v>1902</v>
      </c>
      <c r="AR157" s="26" t="s">
        <v>1905</v>
      </c>
      <c r="AS157" s="27">
        <v>2.12</v>
      </c>
      <c r="AT157" s="21">
        <v>3.65</v>
      </c>
      <c r="AU157" s="21">
        <v>8.98</v>
      </c>
      <c r="AV157" s="21">
        <v>8.14</v>
      </c>
      <c r="AW157" s="21">
        <v>8.17</v>
      </c>
      <c r="AX157" s="21">
        <v>6.45</v>
      </c>
      <c r="AY157" s="21">
        <v>3.66</v>
      </c>
      <c r="AZ157" s="21">
        <v>1.92</v>
      </c>
      <c r="BA157" s="21">
        <v>0.75</v>
      </c>
      <c r="BB157" s="28">
        <f t="shared" ref="BB157:BD157" si="513">((AT157/AS157)*100)-100</f>
        <v>72.169811320754718</v>
      </c>
      <c r="BC157" s="28">
        <f t="shared" si="513"/>
        <v>146.027397260274</v>
      </c>
      <c r="BD157" s="28">
        <f t="shared" si="513"/>
        <v>-9.3541202672605834</v>
      </c>
      <c r="BE157" s="28">
        <f t="shared" si="484"/>
        <v>323.58490566037733</v>
      </c>
      <c r="BF157" s="28">
        <f t="shared" si="485"/>
        <v>283.96226415094338</v>
      </c>
      <c r="BG157" s="28">
        <f t="shared" si="486"/>
        <v>123.01369863013701</v>
      </c>
      <c r="BH157" s="3">
        <f t="shared" ref="BH157:BJ157" si="514">AT157-AS157</f>
        <v>1.5299999999999998</v>
      </c>
      <c r="BI157" s="3">
        <f t="shared" si="514"/>
        <v>5.33</v>
      </c>
      <c r="BJ157" s="3">
        <f t="shared" si="514"/>
        <v>-0.83999999999999986</v>
      </c>
      <c r="BK157" s="3">
        <f t="shared" si="488"/>
        <v>6.86</v>
      </c>
      <c r="BL157" s="3">
        <f t="shared" si="489"/>
        <v>6.0200000000000005</v>
      </c>
      <c r="BM157" s="3">
        <f t="shared" si="490"/>
        <v>4.49</v>
      </c>
      <c r="BN157" s="24">
        <v>194</v>
      </c>
      <c r="BO157" s="21">
        <v>243.1</v>
      </c>
      <c r="BP157" s="21">
        <v>242.5</v>
      </c>
      <c r="BQ157" s="21">
        <v>220.4</v>
      </c>
      <c r="BR157" s="21">
        <v>184.4</v>
      </c>
      <c r="BS157" s="21">
        <v>178</v>
      </c>
      <c r="BT157" s="21"/>
      <c r="BU157" s="24">
        <v>37.4</v>
      </c>
      <c r="BV157" s="21">
        <v>36.9</v>
      </c>
      <c r="BW157" s="21">
        <v>37</v>
      </c>
      <c r="BX157" s="21">
        <v>36.6</v>
      </c>
      <c r="BY157" s="21">
        <v>36.6</v>
      </c>
      <c r="BZ157" s="21">
        <v>36.5</v>
      </c>
      <c r="CA157" s="21">
        <v>36.6</v>
      </c>
      <c r="CB157" s="21">
        <v>35.6</v>
      </c>
      <c r="CC157" s="21">
        <v>36.5</v>
      </c>
      <c r="CD157" s="6"/>
      <c r="CE157" s="24" t="s">
        <v>1291</v>
      </c>
      <c r="CF157" s="21" t="s">
        <v>1292</v>
      </c>
      <c r="CG157" s="21"/>
      <c r="CH157" s="21" t="s">
        <v>1293</v>
      </c>
      <c r="CI157" s="21"/>
      <c r="CJ157" s="21"/>
      <c r="CK157" s="21"/>
      <c r="CL157" s="24" t="s">
        <v>1923</v>
      </c>
      <c r="CM157" s="21"/>
      <c r="CN157" s="21"/>
      <c r="CO157" s="21" t="s">
        <v>1295</v>
      </c>
      <c r="CP157" s="21"/>
      <c r="CQ157" s="21"/>
      <c r="CR157" s="21"/>
      <c r="CS157" s="24">
        <v>1</v>
      </c>
      <c r="CT157" s="21">
        <v>1</v>
      </c>
      <c r="CU157" s="21"/>
      <c r="CV157" s="21" t="s">
        <v>1296</v>
      </c>
      <c r="CW157" s="21"/>
      <c r="CX157" s="21"/>
      <c r="CY157" s="21"/>
      <c r="CZ157" s="24" t="s">
        <v>1297</v>
      </c>
      <c r="DA157" s="21"/>
      <c r="DB157" s="21"/>
      <c r="DC157" s="21"/>
      <c r="DD157" s="21"/>
      <c r="DE157" s="21"/>
      <c r="DF157" s="21"/>
      <c r="DG157" s="24" t="s">
        <v>1138</v>
      </c>
      <c r="DH157" s="21" t="s">
        <v>1298</v>
      </c>
      <c r="DI157" s="21" t="s">
        <v>1298</v>
      </c>
      <c r="DJ157" s="21" t="s">
        <v>1299</v>
      </c>
      <c r="DK157" s="21" t="s">
        <v>1300</v>
      </c>
      <c r="DL157" s="21" t="s">
        <v>1300</v>
      </c>
      <c r="DM157" s="21" t="s">
        <v>1300</v>
      </c>
      <c r="DN157" s="26"/>
      <c r="DO157" s="6"/>
      <c r="DP157" s="24">
        <v>78.8</v>
      </c>
      <c r="DQ157" s="21">
        <v>100.4</v>
      </c>
      <c r="DR157" s="21">
        <v>110.9</v>
      </c>
      <c r="DS157" s="21">
        <v>137</v>
      </c>
      <c r="DT157" s="21">
        <v>101.8</v>
      </c>
      <c r="DU157" s="21">
        <v>100</v>
      </c>
      <c r="DV157" s="21">
        <v>67.3</v>
      </c>
      <c r="DW157" s="24">
        <v>0.6</v>
      </c>
      <c r="DX157" s="21">
        <v>0.4</v>
      </c>
      <c r="DY157" s="21">
        <v>0.4</v>
      </c>
      <c r="DZ157" s="21">
        <v>0.4</v>
      </c>
      <c r="EA157" s="21">
        <v>0.4</v>
      </c>
      <c r="EB157" s="21">
        <v>0.3</v>
      </c>
      <c r="EC157" s="21">
        <v>0.45</v>
      </c>
      <c r="ED157" s="29">
        <f t="shared" ref="ED157:EJ157" si="515">DP157/DW157</f>
        <v>131.33333333333334</v>
      </c>
      <c r="EE157" s="30">
        <f t="shared" si="515"/>
        <v>251</v>
      </c>
      <c r="EF157" s="30">
        <f t="shared" si="515"/>
        <v>277.25</v>
      </c>
      <c r="EG157" s="30">
        <f t="shared" si="515"/>
        <v>342.5</v>
      </c>
      <c r="EH157" s="30">
        <f t="shared" si="515"/>
        <v>254.49999999999997</v>
      </c>
      <c r="EI157" s="30">
        <f t="shared" si="515"/>
        <v>333.33333333333337</v>
      </c>
      <c r="EJ157" s="30">
        <f t="shared" si="515"/>
        <v>149.55555555555554</v>
      </c>
      <c r="EK157" s="24">
        <v>1</v>
      </c>
      <c r="EL157" s="21">
        <v>1</v>
      </c>
      <c r="EM157" s="21">
        <v>1</v>
      </c>
      <c r="EN157" s="21">
        <v>1</v>
      </c>
      <c r="EO157" s="21">
        <v>1</v>
      </c>
      <c r="EP157" s="21">
        <v>1</v>
      </c>
      <c r="EQ157" s="21">
        <v>1</v>
      </c>
      <c r="ER157" s="24">
        <v>182</v>
      </c>
      <c r="ES157" s="21">
        <v>164</v>
      </c>
      <c r="ET157" s="21">
        <v>177</v>
      </c>
      <c r="EU157" s="21">
        <v>153</v>
      </c>
      <c r="EV157" s="21">
        <v>128</v>
      </c>
      <c r="EW157" s="21">
        <v>128</v>
      </c>
      <c r="EX157" s="21">
        <v>131</v>
      </c>
      <c r="EY157" s="24">
        <v>6.1</v>
      </c>
      <c r="EZ157" s="21">
        <v>10.8</v>
      </c>
      <c r="FA157" s="21">
        <v>11.5</v>
      </c>
      <c r="FB157" s="21">
        <v>8.6</v>
      </c>
      <c r="FC157" s="21">
        <v>9</v>
      </c>
      <c r="FD157" s="21">
        <v>8</v>
      </c>
      <c r="FE157" s="21">
        <v>8</v>
      </c>
      <c r="FF157" s="24">
        <v>10</v>
      </c>
      <c r="FG157" s="21">
        <v>6</v>
      </c>
      <c r="FH157" s="21">
        <v>5</v>
      </c>
      <c r="FI157" s="21">
        <v>3</v>
      </c>
      <c r="FJ157" s="21">
        <v>14</v>
      </c>
      <c r="FK157" s="21">
        <v>9</v>
      </c>
      <c r="FL157" s="21">
        <v>11</v>
      </c>
      <c r="FM157" s="24">
        <v>81</v>
      </c>
      <c r="FN157" s="21">
        <v>66</v>
      </c>
      <c r="FO157" s="21">
        <v>82</v>
      </c>
      <c r="FP157" s="21">
        <v>72</v>
      </c>
      <c r="FQ157" s="21">
        <v>80</v>
      </c>
      <c r="FR157" s="21">
        <v>76</v>
      </c>
      <c r="FS157" s="21">
        <v>83</v>
      </c>
      <c r="FT157" s="24">
        <v>0</v>
      </c>
      <c r="FU157" s="21" t="s">
        <v>295</v>
      </c>
      <c r="FV157" s="21" t="s">
        <v>321</v>
      </c>
      <c r="FW157" s="21" t="s">
        <v>310</v>
      </c>
      <c r="FX157" s="21">
        <v>0</v>
      </c>
      <c r="FY157" s="21">
        <v>0</v>
      </c>
      <c r="FZ157" s="21">
        <v>0</v>
      </c>
      <c r="GA157" s="24">
        <v>113</v>
      </c>
      <c r="GB157" s="21">
        <v>97</v>
      </c>
      <c r="GC157" s="21">
        <v>103</v>
      </c>
      <c r="GD157" s="21">
        <v>124</v>
      </c>
      <c r="GE157" s="21">
        <v>132</v>
      </c>
      <c r="GF157" s="21">
        <v>120</v>
      </c>
      <c r="GG157" s="21">
        <v>115</v>
      </c>
      <c r="GH157" s="24">
        <v>1700</v>
      </c>
      <c r="GI157" s="21">
        <v>1710</v>
      </c>
      <c r="GJ157" s="21">
        <v>1290</v>
      </c>
      <c r="GK157" s="21">
        <v>1220</v>
      </c>
      <c r="GL157" s="21">
        <v>1020</v>
      </c>
      <c r="GM157" s="21">
        <v>645</v>
      </c>
      <c r="GN157" s="21">
        <v>730</v>
      </c>
      <c r="GO157" s="6"/>
      <c r="GP157" s="24">
        <v>12</v>
      </c>
      <c r="GQ157" s="21">
        <v>45</v>
      </c>
      <c r="GR157" s="24">
        <v>15</v>
      </c>
      <c r="GS157" s="21">
        <v>80</v>
      </c>
      <c r="GT157" s="24">
        <v>16</v>
      </c>
      <c r="GU157" s="21">
        <v>90</v>
      </c>
      <c r="GV157" s="24">
        <v>15</v>
      </c>
      <c r="GW157" s="21">
        <v>80</v>
      </c>
      <c r="GX157" s="24">
        <v>11</v>
      </c>
      <c r="GY157" s="21">
        <v>45</v>
      </c>
      <c r="GZ157" s="24">
        <v>12</v>
      </c>
      <c r="HA157" s="21">
        <v>45</v>
      </c>
      <c r="HB157" s="24">
        <v>13</v>
      </c>
      <c r="HC157" s="21">
        <v>55</v>
      </c>
      <c r="HD157" s="6"/>
      <c r="HE157" s="21">
        <v>84</v>
      </c>
      <c r="HF157" s="21">
        <v>71</v>
      </c>
      <c r="HG157" s="21">
        <v>91</v>
      </c>
      <c r="HH157" s="21">
        <v>34.5</v>
      </c>
      <c r="HI157" s="21">
        <v>2</v>
      </c>
      <c r="HJ157" s="21">
        <v>98.5</v>
      </c>
      <c r="HK157" s="21">
        <v>0.35</v>
      </c>
      <c r="HL157" s="21">
        <v>5</v>
      </c>
      <c r="HM157" s="21">
        <v>40.61</v>
      </c>
      <c r="HN157" s="21">
        <v>5.98</v>
      </c>
      <c r="HO157" s="21">
        <v>5.51</v>
      </c>
      <c r="HP157" s="21">
        <v>136</v>
      </c>
      <c r="HQ157" s="21">
        <v>20</v>
      </c>
      <c r="HR157" s="21">
        <v>6.1</v>
      </c>
      <c r="HS157" s="21">
        <v>10</v>
      </c>
      <c r="HT157" s="6"/>
      <c r="HU157" s="99">
        <f t="shared" si="10"/>
        <v>-3</v>
      </c>
    </row>
    <row r="158" spans="1:249" ht="15.75" customHeight="1" x14ac:dyDescent="0.3">
      <c r="A158" s="3">
        <v>140</v>
      </c>
      <c r="B158" s="21" t="s">
        <v>635</v>
      </c>
      <c r="C158" s="21">
        <v>1</v>
      </c>
      <c r="D158" s="22">
        <v>41416</v>
      </c>
      <c r="E158" s="22">
        <v>41417</v>
      </c>
      <c r="F158" s="21">
        <f t="shared" si="482"/>
        <v>1</v>
      </c>
      <c r="G158" s="21"/>
      <c r="H158" s="21" t="s">
        <v>432</v>
      </c>
      <c r="I158" s="23">
        <v>7402</v>
      </c>
      <c r="J158" s="21">
        <v>93</v>
      </c>
      <c r="K158" s="21">
        <v>180</v>
      </c>
      <c r="L158" s="21">
        <v>90</v>
      </c>
      <c r="M158" s="21" t="s">
        <v>1301</v>
      </c>
      <c r="N158" s="21">
        <v>73</v>
      </c>
      <c r="O158" s="21">
        <v>87.1</v>
      </c>
      <c r="P158" s="21">
        <v>6</v>
      </c>
      <c r="Q158" s="21" t="s">
        <v>548</v>
      </c>
      <c r="R158" s="21">
        <v>2</v>
      </c>
      <c r="S158" s="21">
        <v>6</v>
      </c>
      <c r="T158" s="21" t="s">
        <v>548</v>
      </c>
      <c r="U158" s="21">
        <v>2</v>
      </c>
      <c r="V158" s="21">
        <v>2</v>
      </c>
      <c r="W158" s="21">
        <v>3</v>
      </c>
      <c r="X158" s="21">
        <v>0</v>
      </c>
      <c r="Y158" s="6"/>
      <c r="Z158" s="24" t="s">
        <v>513</v>
      </c>
      <c r="AA158" s="21" t="s">
        <v>981</v>
      </c>
      <c r="AB158" s="25">
        <v>1</v>
      </c>
      <c r="AC158" s="25"/>
      <c r="AD158" s="21" t="s">
        <v>249</v>
      </c>
      <c r="AE158" s="21"/>
      <c r="AF158" s="21" t="s">
        <v>249</v>
      </c>
      <c r="AG158" s="21"/>
      <c r="AH158" s="21" t="s">
        <v>246</v>
      </c>
      <c r="AI158" s="21" t="s">
        <v>246</v>
      </c>
      <c r="AJ158" s="21" t="s">
        <v>246</v>
      </c>
      <c r="AK158" s="21" t="s">
        <v>249</v>
      </c>
      <c r="AL158" s="21">
        <v>15.23</v>
      </c>
      <c r="AM158" s="6"/>
      <c r="AN158" s="26" t="s">
        <v>250</v>
      </c>
      <c r="AO158" s="26" t="s">
        <v>274</v>
      </c>
      <c r="AP158" s="26"/>
      <c r="AQ158" s="26" t="s">
        <v>1906</v>
      </c>
      <c r="AR158" s="26" t="s">
        <v>1912</v>
      </c>
      <c r="AS158" s="27">
        <v>8.23</v>
      </c>
      <c r="AT158" s="21">
        <v>8.42</v>
      </c>
      <c r="AU158" s="21">
        <v>13.36</v>
      </c>
      <c r="AV158" s="21">
        <v>10.3</v>
      </c>
      <c r="AW158" s="21">
        <v>8.23</v>
      </c>
      <c r="AX158" s="21">
        <v>5.21</v>
      </c>
      <c r="AY158" s="21"/>
      <c r="AZ158" s="21"/>
      <c r="BA158" s="21"/>
      <c r="BB158" s="28">
        <f t="shared" ref="BB158:BD158" si="516">((AT158/AS158)*100)-100</f>
        <v>2.3086269744836017</v>
      </c>
      <c r="BC158" s="28">
        <f t="shared" si="516"/>
        <v>58.669833729216151</v>
      </c>
      <c r="BD158" s="28">
        <f t="shared" si="516"/>
        <v>-22.904191616766454</v>
      </c>
      <c r="BE158" s="28">
        <f t="shared" si="484"/>
        <v>62.332928311057088</v>
      </c>
      <c r="BF158" s="28">
        <f t="shared" si="485"/>
        <v>25.151883353584452</v>
      </c>
      <c r="BG158" s="28">
        <f t="shared" si="486"/>
        <v>22.327790973871743</v>
      </c>
      <c r="BH158" s="3">
        <f t="shared" ref="BH158:BJ158" si="517">AT158-AS158</f>
        <v>0.1899999999999995</v>
      </c>
      <c r="BI158" s="3">
        <f t="shared" si="517"/>
        <v>4.9399999999999995</v>
      </c>
      <c r="BJ158" s="3">
        <f t="shared" si="517"/>
        <v>-3.0599999999999987</v>
      </c>
      <c r="BK158" s="3">
        <f t="shared" si="488"/>
        <v>5.129999999999999</v>
      </c>
      <c r="BL158" s="3">
        <f t="shared" si="489"/>
        <v>2.0700000000000003</v>
      </c>
      <c r="BM158" s="3">
        <f t="shared" si="490"/>
        <v>1.8800000000000008</v>
      </c>
      <c r="BN158" s="24">
        <v>360.4</v>
      </c>
      <c r="BO158" s="21">
        <v>424</v>
      </c>
      <c r="BP158" s="21">
        <v>318</v>
      </c>
      <c r="BQ158" s="21"/>
      <c r="BR158" s="21"/>
      <c r="BS158" s="21"/>
      <c r="BT158" s="21"/>
      <c r="BU158" s="24">
        <v>36</v>
      </c>
      <c r="BV158" s="21">
        <v>36</v>
      </c>
      <c r="BW158" s="21">
        <v>36</v>
      </c>
      <c r="BX158" s="21">
        <v>36</v>
      </c>
      <c r="BY158" s="21">
        <v>36.5</v>
      </c>
      <c r="BZ158" s="21">
        <v>35</v>
      </c>
      <c r="CA158" s="21"/>
      <c r="CB158" s="21"/>
      <c r="CC158" s="21"/>
      <c r="CD158" s="6"/>
      <c r="CE158" s="24" t="s">
        <v>1302</v>
      </c>
      <c r="CF158" s="21"/>
      <c r="CG158" s="21"/>
      <c r="CH158" s="21"/>
      <c r="CI158" s="21"/>
      <c r="CJ158" s="21"/>
      <c r="CK158" s="21"/>
      <c r="CL158" s="24" t="s">
        <v>1303</v>
      </c>
      <c r="CM158" s="21"/>
      <c r="CN158" s="21"/>
      <c r="CO158" s="21"/>
      <c r="CP158" s="21"/>
      <c r="CQ158" s="21"/>
      <c r="CR158" s="21"/>
      <c r="CS158" s="24">
        <v>4</v>
      </c>
      <c r="CT158" s="21"/>
      <c r="CU158" s="21"/>
      <c r="CV158" s="21"/>
      <c r="CW158" s="21"/>
      <c r="CX158" s="21"/>
      <c r="CY158" s="21"/>
      <c r="CZ158" s="24" t="s">
        <v>1304</v>
      </c>
      <c r="DA158" s="21"/>
      <c r="DB158" s="21"/>
      <c r="DC158" s="21"/>
      <c r="DD158" s="21"/>
      <c r="DE158" s="21"/>
      <c r="DF158" s="21"/>
      <c r="DG158" s="24" t="s">
        <v>1305</v>
      </c>
      <c r="DH158" s="21" t="s">
        <v>606</v>
      </c>
      <c r="DI158" s="21" t="s">
        <v>606</v>
      </c>
      <c r="DJ158" s="21" t="s">
        <v>606</v>
      </c>
      <c r="DK158" s="21"/>
      <c r="DL158" s="21"/>
      <c r="DM158" s="21"/>
      <c r="DN158" s="26"/>
      <c r="DO158" s="6"/>
      <c r="DP158" s="24">
        <v>163.1</v>
      </c>
      <c r="DQ158" s="21">
        <v>78.2</v>
      </c>
      <c r="DR158" s="21">
        <v>84.9</v>
      </c>
      <c r="DS158" s="21">
        <v>92.9</v>
      </c>
      <c r="DT158" s="21"/>
      <c r="DU158" s="21"/>
      <c r="DV158" s="21"/>
      <c r="DW158" s="24">
        <v>0.4</v>
      </c>
      <c r="DX158" s="21">
        <v>0.45</v>
      </c>
      <c r="DY158" s="21">
        <v>0.4</v>
      </c>
      <c r="DZ158" s="21">
        <v>0.4</v>
      </c>
      <c r="EA158" s="21"/>
      <c r="EB158" s="21"/>
      <c r="EC158" s="21"/>
      <c r="ED158" s="29">
        <f t="shared" ref="ED158:EG158" si="518">DP158/DW158</f>
        <v>407.74999999999994</v>
      </c>
      <c r="EE158" s="30">
        <f t="shared" si="518"/>
        <v>173.77777777777777</v>
      </c>
      <c r="EF158" s="30">
        <f t="shared" si="518"/>
        <v>212.25</v>
      </c>
      <c r="EG158" s="30">
        <f t="shared" si="518"/>
        <v>232.25</v>
      </c>
      <c r="EH158" s="30"/>
      <c r="EI158" s="30"/>
      <c r="EJ158" s="30"/>
      <c r="EK158" s="24">
        <v>1</v>
      </c>
      <c r="EL158" s="21">
        <v>0</v>
      </c>
      <c r="EM158" s="21">
        <v>0</v>
      </c>
      <c r="EN158" s="21">
        <v>0</v>
      </c>
      <c r="EO158" s="21"/>
      <c r="EP158" s="21"/>
      <c r="EQ158" s="21"/>
      <c r="ER158" s="24">
        <v>173</v>
      </c>
      <c r="ES158" s="21">
        <v>160</v>
      </c>
      <c r="ET158" s="21">
        <v>141</v>
      </c>
      <c r="EU158" s="21">
        <v>138</v>
      </c>
      <c r="EV158" s="21"/>
      <c r="EW158" s="21"/>
      <c r="EX158" s="21"/>
      <c r="EY158" s="24">
        <v>15.9</v>
      </c>
      <c r="EZ158" s="21">
        <v>7.1</v>
      </c>
      <c r="FA158" s="21">
        <v>8</v>
      </c>
      <c r="FB158" s="21">
        <v>8</v>
      </c>
      <c r="FC158" s="21"/>
      <c r="FD158" s="21"/>
      <c r="FE158" s="21"/>
      <c r="FF158" s="24">
        <v>6</v>
      </c>
      <c r="FG158" s="21">
        <v>10</v>
      </c>
      <c r="FH158" s="21">
        <v>10</v>
      </c>
      <c r="FI158" s="21">
        <v>11</v>
      </c>
      <c r="FJ158" s="21"/>
      <c r="FK158" s="21"/>
      <c r="FL158" s="21"/>
      <c r="FM158" s="24">
        <v>56</v>
      </c>
      <c r="FN158" s="21">
        <v>75</v>
      </c>
      <c r="FO158" s="21">
        <v>93</v>
      </c>
      <c r="FP158" s="21">
        <v>81</v>
      </c>
      <c r="FQ158" s="21"/>
      <c r="FR158" s="21"/>
      <c r="FS158" s="21"/>
      <c r="FT158" s="24" t="s">
        <v>1123</v>
      </c>
      <c r="FU158" s="21" t="s">
        <v>1160</v>
      </c>
      <c r="FV158" s="21">
        <v>0</v>
      </c>
      <c r="FW158" s="21">
        <v>0</v>
      </c>
      <c r="FX158" s="21"/>
      <c r="FY158" s="21"/>
      <c r="FZ158" s="21"/>
      <c r="GA158" s="24">
        <v>244</v>
      </c>
      <c r="GB158" s="21">
        <v>230</v>
      </c>
      <c r="GC158" s="21">
        <v>205</v>
      </c>
      <c r="GD158" s="21">
        <v>189</v>
      </c>
      <c r="GE158" s="21"/>
      <c r="GF158" s="21"/>
      <c r="GG158" s="21"/>
      <c r="GH158" s="24">
        <v>1940</v>
      </c>
      <c r="GI158" s="21">
        <v>2060</v>
      </c>
      <c r="GJ158" s="21">
        <v>1690</v>
      </c>
      <c r="GK158" s="21">
        <v>2230</v>
      </c>
      <c r="GL158" s="21"/>
      <c r="GM158" s="21"/>
      <c r="GN158" s="21"/>
      <c r="GO158" s="6"/>
      <c r="GP158" s="24">
        <v>14</v>
      </c>
      <c r="GQ158" s="21">
        <v>55</v>
      </c>
      <c r="GR158" s="24">
        <v>14</v>
      </c>
      <c r="GS158" s="21">
        <v>55</v>
      </c>
      <c r="GT158" s="24">
        <v>12</v>
      </c>
      <c r="GU158" s="21">
        <v>45</v>
      </c>
      <c r="GV158" s="24">
        <v>12</v>
      </c>
      <c r="GW158" s="21">
        <v>45</v>
      </c>
      <c r="GX158" s="24"/>
      <c r="GY158" s="21"/>
      <c r="GZ158" s="24"/>
      <c r="HA158" s="21"/>
      <c r="HB158" s="24"/>
      <c r="HC158" s="21"/>
      <c r="HD158" s="6"/>
      <c r="HE158" s="21">
        <v>93</v>
      </c>
      <c r="HF158" s="21">
        <v>70</v>
      </c>
      <c r="HG158" s="21">
        <v>83</v>
      </c>
      <c r="HH158" s="21">
        <v>36</v>
      </c>
      <c r="HI158" s="21">
        <v>1</v>
      </c>
      <c r="HJ158" s="21">
        <v>96.8</v>
      </c>
      <c r="HK158" s="21">
        <v>0.4</v>
      </c>
      <c r="HL158" s="21">
        <v>40</v>
      </c>
      <c r="HM158" s="21">
        <v>63.86</v>
      </c>
      <c r="HN158" s="21">
        <v>15.03</v>
      </c>
      <c r="HO158" s="21">
        <v>5.3</v>
      </c>
      <c r="HP158" s="21">
        <v>138.5</v>
      </c>
      <c r="HQ158" s="21">
        <v>16</v>
      </c>
      <c r="HR158" s="21">
        <v>15.9</v>
      </c>
      <c r="HS158" s="21">
        <v>6</v>
      </c>
      <c r="HT158" s="6"/>
      <c r="HU158" s="99">
        <f t="shared" si="10"/>
        <v>0</v>
      </c>
    </row>
    <row r="159" spans="1:249" ht="15.75" customHeight="1" x14ac:dyDescent="0.3">
      <c r="A159" s="14"/>
      <c r="B159" s="14"/>
      <c r="C159" s="14"/>
      <c r="D159" s="82"/>
      <c r="E159" s="82"/>
      <c r="F159" s="14"/>
      <c r="G159" s="14"/>
      <c r="H159" s="14"/>
      <c r="I159" s="83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6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4"/>
      <c r="AM159" s="6"/>
      <c r="AN159" s="14"/>
      <c r="AO159" s="14"/>
      <c r="AP159" s="14"/>
      <c r="AQ159" s="15"/>
      <c r="AR159" s="15"/>
      <c r="BB159" s="36"/>
      <c r="BC159" s="36"/>
      <c r="BD159" s="36"/>
      <c r="BE159" s="36"/>
      <c r="BF159" s="36"/>
      <c r="BG159" s="36"/>
      <c r="BH159" s="14"/>
      <c r="BI159" s="14"/>
      <c r="BJ159" s="14"/>
      <c r="BK159" s="14"/>
      <c r="BL159" s="14"/>
      <c r="BM159" s="14"/>
      <c r="BN159" s="14"/>
      <c r="BO159" s="14"/>
      <c r="BP159" s="14"/>
      <c r="BQ159" s="14"/>
      <c r="BR159" s="14"/>
      <c r="BS159" s="14"/>
      <c r="BT159" s="14"/>
      <c r="BU159" s="14"/>
      <c r="BV159" s="14"/>
      <c r="BW159" s="14"/>
      <c r="BX159" s="14"/>
      <c r="BY159" s="14"/>
      <c r="BZ159" s="14"/>
      <c r="CA159" s="14"/>
      <c r="CB159" s="14"/>
      <c r="CC159" s="14"/>
      <c r="CD159" s="6"/>
      <c r="CE159" s="14"/>
      <c r="CF159" s="14"/>
      <c r="CG159" s="14"/>
      <c r="CH159" s="14"/>
      <c r="CI159" s="14"/>
      <c r="CJ159" s="14"/>
      <c r="CK159" s="14"/>
      <c r="CL159" s="14"/>
      <c r="CM159" s="14"/>
      <c r="CN159" s="14"/>
      <c r="CO159" s="14"/>
      <c r="CP159" s="14"/>
      <c r="CQ159" s="14"/>
      <c r="CR159" s="14"/>
      <c r="CS159" s="14"/>
      <c r="CT159" s="14"/>
      <c r="CU159" s="14"/>
      <c r="CV159" s="14"/>
      <c r="CW159" s="14"/>
      <c r="CX159" s="14"/>
      <c r="CY159" s="14"/>
      <c r="CZ159" s="14"/>
      <c r="DA159" s="14"/>
      <c r="DB159" s="14"/>
      <c r="DC159" s="14"/>
      <c r="DD159" s="14"/>
      <c r="DE159" s="14"/>
      <c r="DF159" s="14"/>
      <c r="DG159" s="14"/>
      <c r="DH159" s="14"/>
      <c r="DI159" s="14"/>
      <c r="DJ159" s="14"/>
      <c r="DK159" s="14"/>
      <c r="DL159" s="14"/>
      <c r="DM159" s="14"/>
      <c r="DN159" s="14"/>
      <c r="DO159" s="6"/>
      <c r="DP159" s="14"/>
      <c r="DQ159" s="14"/>
      <c r="DR159" s="14"/>
      <c r="DS159" s="14"/>
      <c r="DT159" s="14"/>
      <c r="DU159" s="14"/>
      <c r="DV159" s="14"/>
      <c r="DW159" s="14"/>
      <c r="DX159" s="14"/>
      <c r="DY159" s="14"/>
      <c r="DZ159" s="14"/>
      <c r="EA159" s="14"/>
      <c r="EB159" s="14"/>
      <c r="EC159" s="14"/>
      <c r="ED159" s="36"/>
      <c r="EE159" s="36"/>
      <c r="EF159" s="36"/>
      <c r="EG159" s="36"/>
      <c r="EH159" s="36"/>
      <c r="EI159" s="36"/>
      <c r="EJ159" s="36"/>
      <c r="EK159" s="14"/>
      <c r="EL159" s="14"/>
      <c r="EM159" s="14"/>
      <c r="EN159" s="14"/>
      <c r="EO159" s="14"/>
      <c r="EP159" s="14"/>
      <c r="EQ159" s="14"/>
      <c r="ER159" s="14"/>
      <c r="ES159" s="14"/>
      <c r="ET159" s="14"/>
      <c r="EU159" s="14"/>
      <c r="EV159" s="14"/>
      <c r="EW159" s="14"/>
      <c r="EX159" s="14"/>
      <c r="EY159" s="14"/>
      <c r="EZ159" s="14"/>
      <c r="FA159" s="14"/>
      <c r="FB159" s="14"/>
      <c r="FC159" s="14"/>
      <c r="FD159" s="14"/>
      <c r="FE159" s="14"/>
      <c r="FF159" s="14"/>
      <c r="FG159" s="14"/>
      <c r="FH159" s="14"/>
      <c r="FI159" s="14"/>
      <c r="FJ159" s="14"/>
      <c r="FK159" s="14"/>
      <c r="FL159" s="14"/>
      <c r="FM159" s="14"/>
      <c r="FN159" s="14"/>
      <c r="FO159" s="14"/>
      <c r="FP159" s="14"/>
      <c r="FQ159" s="14"/>
      <c r="FR159" s="14"/>
      <c r="FS159" s="14"/>
      <c r="FT159" s="14"/>
      <c r="FU159" s="14"/>
      <c r="FV159" s="14"/>
      <c r="FW159" s="14"/>
      <c r="FX159" s="14"/>
      <c r="FY159" s="14"/>
      <c r="FZ159" s="14"/>
      <c r="GA159" s="14"/>
      <c r="GB159" s="14"/>
      <c r="GC159" s="14"/>
      <c r="GD159" s="14"/>
      <c r="GE159" s="14"/>
      <c r="GF159" s="14"/>
      <c r="GG159" s="14"/>
      <c r="GH159" s="14"/>
      <c r="GI159" s="14"/>
      <c r="GJ159" s="14"/>
      <c r="GK159" s="14"/>
      <c r="GL159" s="14"/>
      <c r="GM159" s="14"/>
      <c r="GN159" s="14"/>
      <c r="GO159" s="6"/>
      <c r="GP159" s="14"/>
      <c r="GQ159" s="14"/>
      <c r="GR159" s="14"/>
      <c r="GS159" s="14"/>
      <c r="GT159" s="14"/>
      <c r="GU159" s="14"/>
      <c r="GV159" s="14"/>
      <c r="GW159" s="14"/>
      <c r="GX159" s="14"/>
      <c r="GY159" s="14"/>
      <c r="GZ159" s="14"/>
      <c r="HA159" s="14"/>
      <c r="HB159" s="14"/>
      <c r="HC159" s="14"/>
      <c r="HD159" s="6"/>
      <c r="HE159" s="14"/>
      <c r="HF159" s="14"/>
      <c r="HG159" s="14"/>
      <c r="HH159" s="14"/>
      <c r="HI159" s="14"/>
      <c r="HJ159" s="14"/>
      <c r="HK159" s="14"/>
      <c r="HL159" s="14"/>
      <c r="HM159" s="14"/>
      <c r="HN159" s="14"/>
      <c r="HO159" s="14"/>
      <c r="HP159" s="14"/>
      <c r="HQ159" s="14"/>
      <c r="HR159" s="14"/>
      <c r="HS159" s="14"/>
      <c r="HT159" s="6"/>
      <c r="HU159" s="99">
        <f t="shared" si="10"/>
        <v>0</v>
      </c>
      <c r="HV159" s="15"/>
      <c r="HW159" s="15"/>
      <c r="HX159" s="15"/>
      <c r="HY159" s="15"/>
      <c r="HZ159" s="15"/>
      <c r="IA159" s="15"/>
      <c r="IB159" s="15"/>
      <c r="IC159" s="15"/>
      <c r="ID159" s="15"/>
      <c r="IE159" s="15"/>
      <c r="IF159" s="15"/>
      <c r="IG159" s="15"/>
      <c r="IH159" s="15"/>
      <c r="II159" s="15"/>
      <c r="IJ159" s="15"/>
      <c r="IK159" s="15"/>
      <c r="IL159" s="15"/>
      <c r="IM159" s="15"/>
      <c r="IN159" s="15"/>
      <c r="IO159" s="15"/>
    </row>
    <row r="160" spans="1:249" ht="15.75" customHeight="1" x14ac:dyDescent="0.3">
      <c r="A160" s="3">
        <v>141</v>
      </c>
      <c r="B160" s="21" t="s">
        <v>874</v>
      </c>
      <c r="C160" s="21">
        <v>2</v>
      </c>
      <c r="D160" s="22">
        <v>41414</v>
      </c>
      <c r="E160" s="22">
        <v>41414</v>
      </c>
      <c r="F160" s="21">
        <f t="shared" ref="F160:F169" si="519">E160-D160</f>
        <v>0</v>
      </c>
      <c r="G160" s="21" t="s">
        <v>1306</v>
      </c>
      <c r="H160" s="21" t="s">
        <v>432</v>
      </c>
      <c r="I160" s="23">
        <v>14889</v>
      </c>
      <c r="J160" s="21">
        <v>73</v>
      </c>
      <c r="K160" s="21">
        <v>165</v>
      </c>
      <c r="L160" s="21">
        <v>80</v>
      </c>
      <c r="M160" s="21" t="s">
        <v>1307</v>
      </c>
      <c r="N160" s="21">
        <v>91</v>
      </c>
      <c r="O160" s="21">
        <v>96.9</v>
      </c>
      <c r="P160" s="21">
        <v>8</v>
      </c>
      <c r="Q160" s="21" t="s">
        <v>547</v>
      </c>
      <c r="R160" s="21">
        <v>1</v>
      </c>
      <c r="S160" s="21">
        <v>19</v>
      </c>
      <c r="T160" s="21" t="s">
        <v>272</v>
      </c>
      <c r="U160" s="21">
        <v>1</v>
      </c>
      <c r="V160" s="21">
        <v>3</v>
      </c>
      <c r="W160" s="21">
        <v>2</v>
      </c>
      <c r="X160" s="21">
        <v>0</v>
      </c>
      <c r="Y160" s="6"/>
      <c r="Z160" s="24" t="s">
        <v>884</v>
      </c>
      <c r="AA160" s="21" t="s">
        <v>497</v>
      </c>
      <c r="AB160" s="25">
        <v>2</v>
      </c>
      <c r="AC160" s="25" t="s">
        <v>486</v>
      </c>
      <c r="AD160" s="21" t="s">
        <v>246</v>
      </c>
      <c r="AE160" s="21" t="s">
        <v>247</v>
      </c>
      <c r="AF160" s="21" t="s">
        <v>246</v>
      </c>
      <c r="AG160" s="21" t="s">
        <v>248</v>
      </c>
      <c r="AH160" s="21" t="s">
        <v>246</v>
      </c>
      <c r="AI160" s="21" t="s">
        <v>246</v>
      </c>
      <c r="AJ160" s="21" t="s">
        <v>246</v>
      </c>
      <c r="AK160" s="21" t="s">
        <v>249</v>
      </c>
      <c r="AL160" s="21">
        <v>0.31</v>
      </c>
      <c r="AM160" s="6"/>
      <c r="AN160" s="26" t="s">
        <v>250</v>
      </c>
      <c r="AO160" s="26" t="s">
        <v>274</v>
      </c>
      <c r="AP160" s="26" t="s">
        <v>1911</v>
      </c>
      <c r="AQ160" s="26" t="s">
        <v>1902</v>
      </c>
      <c r="AR160" s="26" t="s">
        <v>1905</v>
      </c>
      <c r="AS160" s="27">
        <v>0.31</v>
      </c>
      <c r="AT160" s="21">
        <v>0.34</v>
      </c>
      <c r="AU160" s="21">
        <v>0.37</v>
      </c>
      <c r="AV160" s="21">
        <v>0.37</v>
      </c>
      <c r="AW160" s="21">
        <v>0.26</v>
      </c>
      <c r="AX160" s="21">
        <v>0.15</v>
      </c>
      <c r="AY160" s="21">
        <v>0.14000000000000001</v>
      </c>
      <c r="AZ160" s="21">
        <v>0.14000000000000001</v>
      </c>
      <c r="BA160" s="21">
        <v>0.15</v>
      </c>
      <c r="BB160" s="28">
        <f t="shared" ref="BB160:BD160" si="520">((AT160/AS160)*100)-100</f>
        <v>9.6774193548387188</v>
      </c>
      <c r="BC160" s="28">
        <f t="shared" si="520"/>
        <v>8.8235294117646959</v>
      </c>
      <c r="BD160" s="28">
        <f t="shared" si="520"/>
        <v>0</v>
      </c>
      <c r="BE160" s="28">
        <f t="shared" ref="BE160:BE169" si="521">((AU160/AS160)*100)-100</f>
        <v>19.354838709677423</v>
      </c>
      <c r="BF160" s="28">
        <f t="shared" ref="BF160:BF169" si="522">((AV160/AS160)*100)-100</f>
        <v>19.354838709677423</v>
      </c>
      <c r="BG160" s="28">
        <f t="shared" ref="BG160:BG169" si="523">((AV160/AT160)*100)-100</f>
        <v>8.8235294117646959</v>
      </c>
      <c r="BH160" s="3">
        <f t="shared" ref="BH160:BJ160" si="524">AT160-AS160</f>
        <v>3.0000000000000027E-2</v>
      </c>
      <c r="BI160" s="3">
        <f t="shared" si="524"/>
        <v>2.9999999999999971E-2</v>
      </c>
      <c r="BJ160" s="3">
        <f t="shared" si="524"/>
        <v>0</v>
      </c>
      <c r="BK160" s="3">
        <f t="shared" ref="BK160:BK169" si="525">AU160-AS160</f>
        <v>0.06</v>
      </c>
      <c r="BL160" s="3">
        <f t="shared" ref="BL160:BL169" si="526">AV160-AS160</f>
        <v>0.06</v>
      </c>
      <c r="BM160" s="3">
        <f t="shared" ref="BM160:BM169" si="527">AV160-AT160</f>
        <v>2.9999999999999971E-2</v>
      </c>
      <c r="BN160" s="24">
        <v>237</v>
      </c>
      <c r="BO160" s="21">
        <v>276</v>
      </c>
      <c r="BP160" s="21">
        <v>282</v>
      </c>
      <c r="BQ160" s="21">
        <v>248.9</v>
      </c>
      <c r="BR160" s="21">
        <v>236.3</v>
      </c>
      <c r="BS160" s="21">
        <v>204</v>
      </c>
      <c r="BT160" s="21">
        <v>219.7</v>
      </c>
      <c r="BU160" s="24">
        <v>38.5</v>
      </c>
      <c r="BV160" s="21">
        <v>36</v>
      </c>
      <c r="BW160" s="21">
        <v>36.4</v>
      </c>
      <c r="BX160" s="21">
        <v>36</v>
      </c>
      <c r="BY160" s="21">
        <v>37.1</v>
      </c>
      <c r="BZ160" s="21">
        <v>37</v>
      </c>
      <c r="CA160" s="21">
        <v>38.5</v>
      </c>
      <c r="CB160" s="21">
        <v>36.6</v>
      </c>
      <c r="CC160" s="21">
        <v>36</v>
      </c>
      <c r="CD160" s="6"/>
      <c r="CE160" s="24" t="s">
        <v>1308</v>
      </c>
      <c r="CF160" s="21" t="s">
        <v>1309</v>
      </c>
      <c r="CG160" s="21" t="s">
        <v>1310</v>
      </c>
      <c r="CH160" s="21" t="s">
        <v>1025</v>
      </c>
      <c r="CI160" s="21" t="s">
        <v>1311</v>
      </c>
      <c r="CJ160" s="21"/>
      <c r="CK160" s="21"/>
      <c r="CL160" s="60" t="s">
        <v>1924</v>
      </c>
      <c r="CM160" s="21" t="s">
        <v>331</v>
      </c>
      <c r="CN160" s="93" t="s">
        <v>1313</v>
      </c>
      <c r="CO160" s="21" t="s">
        <v>331</v>
      </c>
      <c r="CP160" s="21" t="s">
        <v>1314</v>
      </c>
      <c r="CQ160" s="21"/>
      <c r="CR160" s="21"/>
      <c r="CS160" s="24">
        <v>2</v>
      </c>
      <c r="CT160" s="21">
        <v>3</v>
      </c>
      <c r="CU160" s="21">
        <v>1</v>
      </c>
      <c r="CV160" s="21">
        <v>1</v>
      </c>
      <c r="CW160" s="21">
        <v>2</v>
      </c>
      <c r="CX160" s="21"/>
      <c r="CY160" s="21"/>
      <c r="CZ160" s="24" t="s">
        <v>1099</v>
      </c>
      <c r="DA160" s="21"/>
      <c r="DB160" s="21"/>
      <c r="DC160" s="21"/>
      <c r="DD160" s="21" t="s">
        <v>1315</v>
      </c>
      <c r="DE160" s="21"/>
      <c r="DF160" s="21"/>
      <c r="DG160" s="24" t="s">
        <v>377</v>
      </c>
      <c r="DH160" s="21" t="s">
        <v>377</v>
      </c>
      <c r="DI160" s="21" t="s">
        <v>377</v>
      </c>
      <c r="DJ160" s="21" t="s">
        <v>1316</v>
      </c>
      <c r="DK160" s="21" t="s">
        <v>1317</v>
      </c>
      <c r="DL160" s="21" t="s">
        <v>1317</v>
      </c>
      <c r="DM160" s="21" t="s">
        <v>1317</v>
      </c>
      <c r="DN160" s="26"/>
      <c r="DO160" s="6"/>
      <c r="DP160" s="24">
        <v>210.4</v>
      </c>
      <c r="DQ160" s="21">
        <v>82.5</v>
      </c>
      <c r="DR160" s="21">
        <v>82.3</v>
      </c>
      <c r="DS160" s="21">
        <v>113.6</v>
      </c>
      <c r="DT160" s="21">
        <v>89.1</v>
      </c>
      <c r="DU160" s="21">
        <v>111.1</v>
      </c>
      <c r="DV160" s="21">
        <v>85.1</v>
      </c>
      <c r="DW160" s="24">
        <v>0.1</v>
      </c>
      <c r="DX160" s="21">
        <v>0.45</v>
      </c>
      <c r="DY160" s="21">
        <v>0.45</v>
      </c>
      <c r="DZ160" s="21">
        <v>0.4</v>
      </c>
      <c r="EA160" s="21">
        <v>0.4</v>
      </c>
      <c r="EB160" s="21">
        <v>0.35</v>
      </c>
      <c r="EC160" s="21">
        <v>0.35</v>
      </c>
      <c r="ED160" s="29">
        <f t="shared" ref="ED160:EJ160" si="528">DP160/DW160</f>
        <v>2104</v>
      </c>
      <c r="EE160" s="30">
        <f t="shared" si="528"/>
        <v>183.33333333333334</v>
      </c>
      <c r="EF160" s="30">
        <f t="shared" si="528"/>
        <v>182.88888888888889</v>
      </c>
      <c r="EG160" s="30">
        <f t="shared" si="528"/>
        <v>283.99999999999994</v>
      </c>
      <c r="EH160" s="30">
        <f t="shared" si="528"/>
        <v>222.74999999999997</v>
      </c>
      <c r="EI160" s="30">
        <f t="shared" si="528"/>
        <v>317.42857142857144</v>
      </c>
      <c r="EJ160" s="30">
        <f t="shared" si="528"/>
        <v>243.14285714285714</v>
      </c>
      <c r="EK160" s="24">
        <v>1</v>
      </c>
      <c r="EL160" s="21">
        <v>1</v>
      </c>
      <c r="EM160" s="21">
        <v>1</v>
      </c>
      <c r="EN160" s="21">
        <v>0</v>
      </c>
      <c r="EO160" s="21">
        <v>0</v>
      </c>
      <c r="EP160" s="21">
        <v>0</v>
      </c>
      <c r="EQ160" s="21">
        <v>0</v>
      </c>
      <c r="ER160" s="24">
        <v>282</v>
      </c>
      <c r="ES160" s="21">
        <v>306</v>
      </c>
      <c r="ET160" s="21">
        <v>293</v>
      </c>
      <c r="EU160" s="21">
        <v>314</v>
      </c>
      <c r="EV160" s="21">
        <v>359</v>
      </c>
      <c r="EW160" s="21">
        <v>355</v>
      </c>
      <c r="EX160" s="21">
        <v>377</v>
      </c>
      <c r="EY160" s="24">
        <v>5.4</v>
      </c>
      <c r="EZ160" s="21">
        <v>10</v>
      </c>
      <c r="FA160" s="21">
        <v>12</v>
      </c>
      <c r="FB160" s="21">
        <v>12</v>
      </c>
      <c r="FC160" s="21">
        <v>13.7</v>
      </c>
      <c r="FD160" s="21">
        <v>9</v>
      </c>
      <c r="FE160" s="21">
        <v>7.5</v>
      </c>
      <c r="FF160" s="24">
        <v>3</v>
      </c>
      <c r="FG160" s="21">
        <v>3</v>
      </c>
      <c r="FH160" s="21">
        <v>3</v>
      </c>
      <c r="FI160" s="21">
        <v>8</v>
      </c>
      <c r="FJ160" s="21">
        <v>15</v>
      </c>
      <c r="FK160" s="21">
        <v>15</v>
      </c>
      <c r="FL160" s="21">
        <v>15</v>
      </c>
      <c r="FM160" s="24">
        <v>58</v>
      </c>
      <c r="FN160" s="21">
        <v>76</v>
      </c>
      <c r="FO160" s="21">
        <v>74</v>
      </c>
      <c r="FP160" s="21">
        <v>85</v>
      </c>
      <c r="FQ160" s="21">
        <v>88</v>
      </c>
      <c r="FR160" s="21">
        <v>88</v>
      </c>
      <c r="FS160" s="21">
        <v>83</v>
      </c>
      <c r="FT160" s="24" t="s">
        <v>345</v>
      </c>
      <c r="FU160" s="21" t="s">
        <v>322</v>
      </c>
      <c r="FV160" s="21" t="s">
        <v>322</v>
      </c>
      <c r="FW160" s="21">
        <v>0</v>
      </c>
      <c r="FX160" s="21">
        <v>0</v>
      </c>
      <c r="FY160" s="21">
        <v>0</v>
      </c>
      <c r="FZ160" s="21">
        <v>0</v>
      </c>
      <c r="GA160" s="24">
        <v>96</v>
      </c>
      <c r="GB160" s="21">
        <v>71</v>
      </c>
      <c r="GC160" s="21">
        <v>66</v>
      </c>
      <c r="GD160" s="21">
        <v>31</v>
      </c>
      <c r="GE160" s="21">
        <v>60</v>
      </c>
      <c r="GF160" s="21">
        <v>53</v>
      </c>
      <c r="GG160" s="21">
        <v>58</v>
      </c>
      <c r="GH160" s="24">
        <v>2740</v>
      </c>
      <c r="GI160" s="21">
        <v>1835</v>
      </c>
      <c r="GJ160" s="21">
        <v>2310</v>
      </c>
      <c r="GK160" s="21">
        <v>2370</v>
      </c>
      <c r="GL160" s="21">
        <v>1180</v>
      </c>
      <c r="GM160" s="21">
        <v>3570</v>
      </c>
      <c r="GN160" s="21">
        <v>2570</v>
      </c>
      <c r="GO160" s="6"/>
      <c r="GP160" s="24">
        <v>15</v>
      </c>
      <c r="GQ160" s="21">
        <v>80</v>
      </c>
      <c r="GR160" s="24">
        <v>17</v>
      </c>
      <c r="GS160" s="21">
        <v>90</v>
      </c>
      <c r="GT160" s="24">
        <v>14</v>
      </c>
      <c r="GU160" s="21">
        <v>55</v>
      </c>
      <c r="GV160" s="24">
        <v>9</v>
      </c>
      <c r="GW160" s="21">
        <v>18</v>
      </c>
      <c r="GX160" s="24">
        <v>10</v>
      </c>
      <c r="GY160" s="21">
        <v>45</v>
      </c>
      <c r="GZ160" s="24">
        <v>8</v>
      </c>
      <c r="HA160" s="21">
        <v>18</v>
      </c>
      <c r="HB160" s="24">
        <v>9</v>
      </c>
      <c r="HC160" s="21">
        <v>18</v>
      </c>
      <c r="HD160" s="6"/>
      <c r="HE160" s="21">
        <v>73</v>
      </c>
      <c r="HF160" s="21">
        <v>68</v>
      </c>
      <c r="HG160" s="21">
        <v>72</v>
      </c>
      <c r="HH160" s="21">
        <v>38</v>
      </c>
      <c r="HI160" s="21">
        <v>1</v>
      </c>
      <c r="HJ160" s="21">
        <v>81.7</v>
      </c>
      <c r="HK160" s="21">
        <v>1</v>
      </c>
      <c r="HL160" s="21">
        <v>20</v>
      </c>
      <c r="HM160" s="21">
        <v>31.09</v>
      </c>
      <c r="HN160" s="21">
        <v>19.88</v>
      </c>
      <c r="HO160" s="21">
        <v>3.18</v>
      </c>
      <c r="HP160" s="21">
        <v>139</v>
      </c>
      <c r="HQ160" s="21">
        <v>20.7</v>
      </c>
      <c r="HR160" s="21">
        <v>10</v>
      </c>
      <c r="HS160" s="21">
        <v>3</v>
      </c>
      <c r="HT160" s="6"/>
      <c r="HU160" s="99">
        <f t="shared" si="10"/>
        <v>-2</v>
      </c>
    </row>
    <row r="161" spans="1:249" ht="15.75" customHeight="1" x14ac:dyDescent="0.3">
      <c r="A161" s="3">
        <v>142</v>
      </c>
      <c r="B161" s="21" t="s">
        <v>269</v>
      </c>
      <c r="C161" s="21">
        <v>2</v>
      </c>
      <c r="D161" s="22">
        <v>41428</v>
      </c>
      <c r="E161" s="22">
        <v>41428</v>
      </c>
      <c r="F161" s="21">
        <f t="shared" si="519"/>
        <v>0</v>
      </c>
      <c r="G161" s="21"/>
      <c r="H161" s="21" t="s">
        <v>440</v>
      </c>
      <c r="I161" s="23">
        <v>11980</v>
      </c>
      <c r="J161" s="21">
        <v>80</v>
      </c>
      <c r="K161" s="21">
        <v>165</v>
      </c>
      <c r="L161" s="21">
        <v>100</v>
      </c>
      <c r="M161" s="21" t="s">
        <v>1318</v>
      </c>
      <c r="N161" s="21">
        <v>49</v>
      </c>
      <c r="O161" s="21">
        <v>43.8</v>
      </c>
      <c r="P161" s="21">
        <v>4</v>
      </c>
      <c r="Q161" s="21" t="s">
        <v>794</v>
      </c>
      <c r="R161" s="21">
        <v>1</v>
      </c>
      <c r="S161" s="21">
        <v>9</v>
      </c>
      <c r="T161" s="21" t="s">
        <v>548</v>
      </c>
      <c r="U161" s="21">
        <v>2</v>
      </c>
      <c r="V161" s="21">
        <v>0</v>
      </c>
      <c r="W161" s="21">
        <v>1</v>
      </c>
      <c r="X161" s="21">
        <v>0</v>
      </c>
      <c r="Y161" s="6"/>
      <c r="Z161" s="24" t="s">
        <v>884</v>
      </c>
      <c r="AA161" s="21" t="s">
        <v>563</v>
      </c>
      <c r="AB161" s="25">
        <v>2</v>
      </c>
      <c r="AC161" s="25" t="s">
        <v>1010</v>
      </c>
      <c r="AD161" s="21" t="s">
        <v>249</v>
      </c>
      <c r="AE161" s="21"/>
      <c r="AF161" s="21" t="s">
        <v>246</v>
      </c>
      <c r="AG161" s="21" t="s">
        <v>248</v>
      </c>
      <c r="AH161" s="21" t="s">
        <v>249</v>
      </c>
      <c r="AI161" s="21" t="s">
        <v>249</v>
      </c>
      <c r="AJ161" s="21" t="s">
        <v>249</v>
      </c>
      <c r="AK161" s="21" t="s">
        <v>249</v>
      </c>
      <c r="AL161" s="21">
        <v>0.95</v>
      </c>
      <c r="AM161" s="6"/>
      <c r="AN161" s="26" t="s">
        <v>250</v>
      </c>
      <c r="AO161" s="26" t="s">
        <v>274</v>
      </c>
      <c r="AP161" s="26"/>
      <c r="AQ161" s="26" t="s">
        <v>1902</v>
      </c>
      <c r="AR161" s="26" t="s">
        <v>299</v>
      </c>
      <c r="AS161" s="27">
        <v>0.95</v>
      </c>
      <c r="AT161" s="21">
        <v>1</v>
      </c>
      <c r="AU161" s="21">
        <v>1.95</v>
      </c>
      <c r="AV161" s="21">
        <v>0.83</v>
      </c>
      <c r="AW161" s="21">
        <v>0.44</v>
      </c>
      <c r="AX161" s="21">
        <v>0.27</v>
      </c>
      <c r="AY161" s="21">
        <v>0.14000000000000001</v>
      </c>
      <c r="AZ161" s="21"/>
      <c r="BA161" s="21"/>
      <c r="BB161" s="28">
        <f t="shared" ref="BB161:BD161" si="529">((AT161/AS161)*100)-100</f>
        <v>5.2631578947368354</v>
      </c>
      <c r="BC161" s="28">
        <f t="shared" si="529"/>
        <v>95</v>
      </c>
      <c r="BD161" s="28">
        <f t="shared" si="529"/>
        <v>-57.435897435897438</v>
      </c>
      <c r="BE161" s="28">
        <f t="shared" si="521"/>
        <v>105.26315789473685</v>
      </c>
      <c r="BF161" s="28">
        <f t="shared" si="522"/>
        <v>-12.631578947368411</v>
      </c>
      <c r="BG161" s="28">
        <f t="shared" si="523"/>
        <v>-17</v>
      </c>
      <c r="BH161" s="3">
        <f t="shared" ref="BH161:BJ161" si="530">AT161-AS161</f>
        <v>5.0000000000000044E-2</v>
      </c>
      <c r="BI161" s="3">
        <f t="shared" si="530"/>
        <v>0.95</v>
      </c>
      <c r="BJ161" s="3">
        <f t="shared" si="530"/>
        <v>-1.1200000000000001</v>
      </c>
      <c r="BK161" s="3">
        <f t="shared" si="525"/>
        <v>1</v>
      </c>
      <c r="BL161" s="3">
        <f t="shared" si="526"/>
        <v>-0.12</v>
      </c>
      <c r="BM161" s="3">
        <f t="shared" si="527"/>
        <v>-0.17000000000000004</v>
      </c>
      <c r="BN161" s="24">
        <v>103.7</v>
      </c>
      <c r="BO161" s="21">
        <v>173.5</v>
      </c>
      <c r="BP161" s="21"/>
      <c r="BQ161" s="21"/>
      <c r="BR161" s="21"/>
      <c r="BS161" s="21"/>
      <c r="BT161" s="21"/>
      <c r="BU161" s="24">
        <v>36</v>
      </c>
      <c r="BV161" s="21">
        <v>37</v>
      </c>
      <c r="BW161" s="21">
        <v>35</v>
      </c>
      <c r="BX161" s="21">
        <v>35.6</v>
      </c>
      <c r="BY161" s="21">
        <v>35</v>
      </c>
      <c r="BZ161" s="21">
        <v>36</v>
      </c>
      <c r="CA161" s="21">
        <v>36.9</v>
      </c>
      <c r="CB161" s="21"/>
      <c r="CC161" s="21"/>
      <c r="CD161" s="6"/>
      <c r="CE161" s="24" t="s">
        <v>1319</v>
      </c>
      <c r="CF161" s="21"/>
      <c r="CG161" s="21"/>
      <c r="CH161" s="21"/>
      <c r="CI161" s="21"/>
      <c r="CJ161" s="21"/>
      <c r="CK161" s="21"/>
      <c r="CL161" s="24" t="s">
        <v>280</v>
      </c>
      <c r="CM161" s="21"/>
      <c r="CN161" s="21"/>
      <c r="CO161" s="21"/>
      <c r="CP161" s="21"/>
      <c r="CQ161" s="21"/>
      <c r="CR161" s="21"/>
      <c r="CS161" s="24">
        <v>2</v>
      </c>
      <c r="CT161" s="21"/>
      <c r="CU161" s="21"/>
      <c r="CV161" s="21"/>
      <c r="CW161" s="21"/>
      <c r="CX161" s="21"/>
      <c r="CY161" s="21"/>
      <c r="CZ161" s="24" t="s">
        <v>1320</v>
      </c>
      <c r="DA161" s="21"/>
      <c r="DB161" s="21"/>
      <c r="DC161" s="21"/>
      <c r="DD161" s="21"/>
      <c r="DE161" s="21"/>
      <c r="DF161" s="21"/>
      <c r="DG161" s="24" t="s">
        <v>255</v>
      </c>
      <c r="DH161" s="21" t="s">
        <v>255</v>
      </c>
      <c r="DI161" s="21" t="s">
        <v>255</v>
      </c>
      <c r="DJ161" s="21" t="s">
        <v>255</v>
      </c>
      <c r="DK161" s="21" t="s">
        <v>1106</v>
      </c>
      <c r="DL161" s="21"/>
      <c r="DM161" s="21"/>
      <c r="DN161" s="26"/>
      <c r="DO161" s="6"/>
      <c r="DP161" s="24">
        <v>103</v>
      </c>
      <c r="DQ161" s="21">
        <v>105.2</v>
      </c>
      <c r="DR161" s="21">
        <v>114.2</v>
      </c>
      <c r="DS161" s="21">
        <v>99</v>
      </c>
      <c r="DT161" s="21">
        <v>80</v>
      </c>
      <c r="DU161" s="21"/>
      <c r="DV161" s="21"/>
      <c r="DW161" s="24">
        <v>0.35</v>
      </c>
      <c r="DX161" s="21">
        <v>0.35</v>
      </c>
      <c r="DY161" s="21">
        <v>0.3</v>
      </c>
      <c r="DZ161" s="21">
        <v>0.3</v>
      </c>
      <c r="EA161" s="21">
        <v>0.3</v>
      </c>
      <c r="EB161" s="21"/>
      <c r="EC161" s="21"/>
      <c r="ED161" s="29">
        <f t="shared" ref="ED161:EH161" si="531">DP161/DW161</f>
        <v>294.28571428571428</v>
      </c>
      <c r="EE161" s="30">
        <f t="shared" si="531"/>
        <v>300.57142857142861</v>
      </c>
      <c r="EF161" s="30">
        <f t="shared" si="531"/>
        <v>380.66666666666669</v>
      </c>
      <c r="EG161" s="30">
        <f t="shared" si="531"/>
        <v>330</v>
      </c>
      <c r="EH161" s="30">
        <f t="shared" si="531"/>
        <v>266.66666666666669</v>
      </c>
      <c r="EI161" s="30"/>
      <c r="EJ161" s="30"/>
      <c r="EK161" s="24">
        <v>0</v>
      </c>
      <c r="EL161" s="21">
        <v>0</v>
      </c>
      <c r="EM161" s="21">
        <v>0</v>
      </c>
      <c r="EN161" s="21">
        <v>0</v>
      </c>
      <c r="EO161" s="21">
        <v>0</v>
      </c>
      <c r="EP161" s="21"/>
      <c r="EQ161" s="21"/>
      <c r="ER161" s="24">
        <v>210</v>
      </c>
      <c r="ES161" s="21">
        <v>195</v>
      </c>
      <c r="ET161" s="21">
        <v>174</v>
      </c>
      <c r="EU161" s="21">
        <v>184</v>
      </c>
      <c r="EV161" s="21">
        <v>199</v>
      </c>
      <c r="EW161" s="21"/>
      <c r="EX161" s="21"/>
      <c r="EY161" s="24">
        <v>9</v>
      </c>
      <c r="EZ161" s="21">
        <v>10.6</v>
      </c>
      <c r="FA161" s="21">
        <v>11.7</v>
      </c>
      <c r="FB161" s="21">
        <v>11.7</v>
      </c>
      <c r="FC161" s="21">
        <v>11.7</v>
      </c>
      <c r="FD161" s="21"/>
      <c r="FE161" s="21"/>
      <c r="FF161" s="24">
        <v>15</v>
      </c>
      <c r="FG161" s="21">
        <v>15</v>
      </c>
      <c r="FH161" s="21">
        <v>15</v>
      </c>
      <c r="FI161" s="21">
        <v>15</v>
      </c>
      <c r="FJ161" s="21">
        <v>15</v>
      </c>
      <c r="FK161" s="21"/>
      <c r="FL161" s="21"/>
      <c r="FM161" s="24">
        <v>80</v>
      </c>
      <c r="FN161" s="21">
        <v>75</v>
      </c>
      <c r="FO161" s="21">
        <v>97</v>
      </c>
      <c r="FP161" s="21">
        <v>84</v>
      </c>
      <c r="FQ161" s="21">
        <v>93</v>
      </c>
      <c r="FR161" s="21"/>
      <c r="FS161" s="21"/>
      <c r="FT161" s="24">
        <v>0</v>
      </c>
      <c r="FU161" s="21">
        <v>0</v>
      </c>
      <c r="FV161" s="21">
        <v>0</v>
      </c>
      <c r="FW161" s="21">
        <v>0</v>
      </c>
      <c r="FX161" s="21">
        <v>0</v>
      </c>
      <c r="FY161" s="21"/>
      <c r="FZ161" s="21"/>
      <c r="GA161" s="24">
        <v>67</v>
      </c>
      <c r="GB161" s="21">
        <v>47</v>
      </c>
      <c r="GC161" s="21">
        <v>37</v>
      </c>
      <c r="GD161" s="21">
        <v>30</v>
      </c>
      <c r="GE161" s="21">
        <v>26</v>
      </c>
      <c r="GF161" s="21"/>
      <c r="GG161" s="21"/>
      <c r="GH161" s="24">
        <v>890</v>
      </c>
      <c r="GI161" s="21">
        <v>1065</v>
      </c>
      <c r="GJ161" s="21">
        <v>1475</v>
      </c>
      <c r="GK161" s="21">
        <v>1800</v>
      </c>
      <c r="GL161" s="21">
        <v>1260</v>
      </c>
      <c r="GM161" s="21"/>
      <c r="GN161" s="21"/>
      <c r="GO161" s="6"/>
      <c r="GP161" s="24">
        <v>9</v>
      </c>
      <c r="GQ161" s="21">
        <v>18</v>
      </c>
      <c r="GR161" s="24">
        <v>9</v>
      </c>
      <c r="GS161" s="21">
        <v>18</v>
      </c>
      <c r="GT161" s="24">
        <v>8</v>
      </c>
      <c r="GU161" s="21">
        <v>18</v>
      </c>
      <c r="GV161" s="24">
        <v>8</v>
      </c>
      <c r="GW161" s="21">
        <v>18</v>
      </c>
      <c r="GX161" s="24">
        <v>9</v>
      </c>
      <c r="GY161" s="21">
        <v>18</v>
      </c>
      <c r="GZ161" s="24"/>
      <c r="HA161" s="21"/>
      <c r="HB161" s="24"/>
      <c r="HC161" s="21"/>
      <c r="HD161" s="6"/>
      <c r="HE161" s="21">
        <v>80</v>
      </c>
      <c r="HF161" s="21">
        <v>74</v>
      </c>
      <c r="HG161" s="21">
        <v>93</v>
      </c>
      <c r="HH161" s="21">
        <v>37</v>
      </c>
      <c r="HI161" s="21">
        <v>2</v>
      </c>
      <c r="HJ161" s="21">
        <v>93.4</v>
      </c>
      <c r="HK161" s="21">
        <v>0.35</v>
      </c>
      <c r="HL161" s="21">
        <v>10</v>
      </c>
      <c r="HM161" s="21">
        <v>19.32</v>
      </c>
      <c r="HN161" s="21">
        <v>19</v>
      </c>
      <c r="HO161" s="21">
        <v>3.16</v>
      </c>
      <c r="HP161" s="21">
        <v>134.4</v>
      </c>
      <c r="HQ161" s="21">
        <v>26.1</v>
      </c>
      <c r="HR161" s="21">
        <v>10.6</v>
      </c>
      <c r="HS161" s="21">
        <v>15</v>
      </c>
      <c r="HT161" s="6"/>
      <c r="HU161" s="99">
        <f t="shared" si="10"/>
        <v>0</v>
      </c>
    </row>
    <row r="162" spans="1:249" ht="15.75" customHeight="1" x14ac:dyDescent="0.3">
      <c r="A162" s="3">
        <v>143</v>
      </c>
      <c r="B162" s="21" t="s">
        <v>874</v>
      </c>
      <c r="C162" s="21">
        <v>1</v>
      </c>
      <c r="D162" s="22">
        <v>41425</v>
      </c>
      <c r="E162" s="22">
        <v>41428</v>
      </c>
      <c r="F162" s="21">
        <f t="shared" si="519"/>
        <v>3</v>
      </c>
      <c r="G162" s="21" t="s">
        <v>240</v>
      </c>
      <c r="H162" s="21" t="s">
        <v>440</v>
      </c>
      <c r="I162" s="23">
        <v>14560</v>
      </c>
      <c r="J162" s="21">
        <v>74</v>
      </c>
      <c r="K162" s="21">
        <v>174</v>
      </c>
      <c r="L162" s="21">
        <v>80</v>
      </c>
      <c r="M162" s="21" t="s">
        <v>1273</v>
      </c>
      <c r="N162" s="21">
        <v>94</v>
      </c>
      <c r="O162" s="21">
        <v>97.6</v>
      </c>
      <c r="P162" s="21">
        <v>8</v>
      </c>
      <c r="Q162" s="21" t="s">
        <v>548</v>
      </c>
      <c r="R162" s="21">
        <v>2</v>
      </c>
      <c r="S162" s="21">
        <v>8</v>
      </c>
      <c r="T162" s="21" t="s">
        <v>548</v>
      </c>
      <c r="U162" s="21">
        <v>2</v>
      </c>
      <c r="V162" s="21">
        <v>7</v>
      </c>
      <c r="W162" s="21">
        <v>4</v>
      </c>
      <c r="X162" s="21">
        <v>1</v>
      </c>
      <c r="Y162" s="6"/>
      <c r="Z162" s="24" t="s">
        <v>884</v>
      </c>
      <c r="AA162" s="21" t="s">
        <v>497</v>
      </c>
      <c r="AB162" s="25">
        <v>2</v>
      </c>
      <c r="AC162" s="25" t="s">
        <v>1010</v>
      </c>
      <c r="AD162" s="21" t="s">
        <v>249</v>
      </c>
      <c r="AE162" s="21"/>
      <c r="AF162" s="21" t="s">
        <v>246</v>
      </c>
      <c r="AG162" s="21" t="s">
        <v>248</v>
      </c>
      <c r="AH162" s="21" t="s">
        <v>246</v>
      </c>
      <c r="AI162" s="21" t="s">
        <v>246</v>
      </c>
      <c r="AJ162" s="21" t="s">
        <v>246</v>
      </c>
      <c r="AK162" s="21" t="s">
        <v>246</v>
      </c>
      <c r="AL162" s="21">
        <v>10</v>
      </c>
      <c r="AM162" s="6"/>
      <c r="AN162" s="26" t="s">
        <v>250</v>
      </c>
      <c r="AO162" s="26" t="s">
        <v>274</v>
      </c>
      <c r="AP162" s="26"/>
      <c r="AQ162" s="26" t="s">
        <v>1902</v>
      </c>
      <c r="AR162" s="26" t="s">
        <v>1905</v>
      </c>
      <c r="AS162" s="27">
        <v>10</v>
      </c>
      <c r="AT162" s="21">
        <v>11.02</v>
      </c>
      <c r="AU162" s="21">
        <v>16.41</v>
      </c>
      <c r="AV162" s="21">
        <v>10.09</v>
      </c>
      <c r="AW162" s="21">
        <v>7.84</v>
      </c>
      <c r="AX162" s="21">
        <v>6.68</v>
      </c>
      <c r="AY162" s="21">
        <v>5.81</v>
      </c>
      <c r="AZ162" s="21"/>
      <c r="BA162" s="21"/>
      <c r="BB162" s="28">
        <f t="shared" ref="BB162:BD162" si="532">((AT162/AS162)*100)-100</f>
        <v>10.199999999999989</v>
      </c>
      <c r="BC162" s="28">
        <f t="shared" si="532"/>
        <v>48.911070780399285</v>
      </c>
      <c r="BD162" s="28">
        <f t="shared" si="532"/>
        <v>-38.513101767215119</v>
      </c>
      <c r="BE162" s="28">
        <f t="shared" si="521"/>
        <v>64.099999999999994</v>
      </c>
      <c r="BF162" s="28">
        <f t="shared" si="522"/>
        <v>0.89999999999999147</v>
      </c>
      <c r="BG162" s="28">
        <f t="shared" si="523"/>
        <v>-8.4392014519056175</v>
      </c>
      <c r="BH162" s="3">
        <f t="shared" ref="BH162:BJ162" si="533">AT162-AS162</f>
        <v>1.0199999999999996</v>
      </c>
      <c r="BI162" s="3">
        <f t="shared" si="533"/>
        <v>5.3900000000000006</v>
      </c>
      <c r="BJ162" s="3">
        <f t="shared" si="533"/>
        <v>-6.32</v>
      </c>
      <c r="BK162" s="3">
        <f t="shared" si="525"/>
        <v>6.41</v>
      </c>
      <c r="BL162" s="3">
        <f t="shared" si="526"/>
        <v>8.9999999999999858E-2</v>
      </c>
      <c r="BM162" s="3">
        <f t="shared" si="527"/>
        <v>-0.92999999999999972</v>
      </c>
      <c r="BN162" s="24">
        <v>165.4</v>
      </c>
      <c r="BO162" s="21">
        <v>169.7</v>
      </c>
      <c r="BP162" s="21">
        <v>133.6</v>
      </c>
      <c r="BQ162" s="21">
        <v>118.3</v>
      </c>
      <c r="BR162" s="21">
        <v>97.7</v>
      </c>
      <c r="BS162" s="21"/>
      <c r="BT162" s="21"/>
      <c r="BU162" s="24">
        <v>37</v>
      </c>
      <c r="BV162" s="21">
        <v>36</v>
      </c>
      <c r="BW162" s="21">
        <v>36</v>
      </c>
      <c r="BX162" s="21">
        <v>37</v>
      </c>
      <c r="BY162" s="21">
        <v>36</v>
      </c>
      <c r="BZ162" s="21">
        <v>36.6</v>
      </c>
      <c r="CA162" s="21">
        <v>36.4</v>
      </c>
      <c r="CB162" s="21"/>
      <c r="CC162" s="21"/>
      <c r="CD162" s="6"/>
      <c r="CE162" s="24" t="s">
        <v>1321</v>
      </c>
      <c r="CF162" s="21"/>
      <c r="CG162" s="21"/>
      <c r="CH162" s="21"/>
      <c r="CI162" s="21"/>
      <c r="CJ162" s="21"/>
      <c r="CK162" s="21"/>
      <c r="CL162" s="24" t="s">
        <v>537</v>
      </c>
      <c r="CM162" s="21"/>
      <c r="CN162" s="21"/>
      <c r="CO162" s="21"/>
      <c r="CP162" s="21"/>
      <c r="CQ162" s="21"/>
      <c r="CR162" s="21"/>
      <c r="CS162" s="24">
        <v>2</v>
      </c>
      <c r="CT162" s="21"/>
      <c r="CU162" s="21"/>
      <c r="CV162" s="21"/>
      <c r="CW162" s="21"/>
      <c r="CX162" s="21"/>
      <c r="CY162" s="21"/>
      <c r="CZ162" s="24" t="s">
        <v>1322</v>
      </c>
      <c r="DA162" s="21"/>
      <c r="DB162" s="21"/>
      <c r="DC162" s="21"/>
      <c r="DD162" s="21"/>
      <c r="DE162" s="21"/>
      <c r="DF162" s="21"/>
      <c r="DG162" s="24" t="s">
        <v>1323</v>
      </c>
      <c r="DH162" s="21" t="s">
        <v>1324</v>
      </c>
      <c r="DI162" s="21" t="s">
        <v>1324</v>
      </c>
      <c r="DJ162" s="21" t="s">
        <v>1325</v>
      </c>
      <c r="DK162" s="21" t="s">
        <v>352</v>
      </c>
      <c r="DL162" s="21"/>
      <c r="DM162" s="21"/>
      <c r="DN162" s="26"/>
      <c r="DO162" s="6"/>
      <c r="DP162" s="24">
        <v>132.5</v>
      </c>
      <c r="DQ162" s="21">
        <v>83</v>
      </c>
      <c r="DR162" s="21">
        <v>74</v>
      </c>
      <c r="DS162" s="21">
        <v>136</v>
      </c>
      <c r="DT162" s="21">
        <v>85.5</v>
      </c>
      <c r="DU162" s="21"/>
      <c r="DV162" s="21"/>
      <c r="DW162" s="24">
        <v>0.7</v>
      </c>
      <c r="DX162" s="21">
        <v>0.5</v>
      </c>
      <c r="DY162" s="21">
        <v>0.55000000000000004</v>
      </c>
      <c r="DZ162" s="21">
        <v>0.4</v>
      </c>
      <c r="EA162" s="21">
        <v>0.4</v>
      </c>
      <c r="EB162" s="21"/>
      <c r="EC162" s="21"/>
      <c r="ED162" s="29">
        <f t="shared" ref="ED162:EH162" si="534">DP162/DW162</f>
        <v>189.28571428571431</v>
      </c>
      <c r="EE162" s="30">
        <f t="shared" si="534"/>
        <v>166</v>
      </c>
      <c r="EF162" s="30">
        <f t="shared" si="534"/>
        <v>134.54545454545453</v>
      </c>
      <c r="EG162" s="30">
        <f t="shared" si="534"/>
        <v>340</v>
      </c>
      <c r="EH162" s="30">
        <f t="shared" si="534"/>
        <v>213.75</v>
      </c>
      <c r="EI162" s="30"/>
      <c r="EJ162" s="30"/>
      <c r="EK162" s="24">
        <v>1</v>
      </c>
      <c r="EL162" s="21">
        <v>1</v>
      </c>
      <c r="EM162" s="21">
        <v>1</v>
      </c>
      <c r="EN162" s="21">
        <v>1</v>
      </c>
      <c r="EO162" s="21">
        <v>0</v>
      </c>
      <c r="EP162" s="21"/>
      <c r="EQ162" s="21"/>
      <c r="ER162" s="24">
        <v>317</v>
      </c>
      <c r="ES162" s="21">
        <v>177</v>
      </c>
      <c r="ET162" s="21">
        <v>191</v>
      </c>
      <c r="EU162" s="21">
        <v>196</v>
      </c>
      <c r="EV162" s="21">
        <v>280</v>
      </c>
      <c r="EW162" s="21"/>
      <c r="EX162" s="21"/>
      <c r="EY162" s="24">
        <v>6.5</v>
      </c>
      <c r="EZ162" s="21">
        <v>8.5</v>
      </c>
      <c r="FA162" s="21">
        <v>7.2</v>
      </c>
      <c r="FB162" s="21">
        <v>8.1</v>
      </c>
      <c r="FC162" s="21">
        <v>7.2</v>
      </c>
      <c r="FD162" s="21"/>
      <c r="FE162" s="21"/>
      <c r="FF162" s="24">
        <v>3</v>
      </c>
      <c r="FG162" s="21">
        <v>3</v>
      </c>
      <c r="FH162" s="21">
        <v>11</v>
      </c>
      <c r="FI162" s="21">
        <v>14</v>
      </c>
      <c r="FJ162" s="21">
        <v>15</v>
      </c>
      <c r="FK162" s="21"/>
      <c r="FL162" s="21"/>
      <c r="FM162" s="24">
        <v>65</v>
      </c>
      <c r="FN162" s="21">
        <v>70</v>
      </c>
      <c r="FO162" s="21">
        <v>82</v>
      </c>
      <c r="FP162" s="21">
        <v>67</v>
      </c>
      <c r="FQ162" s="21">
        <v>76</v>
      </c>
      <c r="FR162" s="21"/>
      <c r="FS162" s="21"/>
      <c r="FT162" s="24" t="s">
        <v>438</v>
      </c>
      <c r="FU162" s="21" t="s">
        <v>296</v>
      </c>
      <c r="FV162" s="21" t="s">
        <v>310</v>
      </c>
      <c r="FW162" s="21">
        <v>0</v>
      </c>
      <c r="FX162" s="21">
        <v>0</v>
      </c>
      <c r="FY162" s="21"/>
      <c r="FZ162" s="21"/>
      <c r="GA162" s="24">
        <v>474</v>
      </c>
      <c r="GB162" s="21">
        <v>321</v>
      </c>
      <c r="GC162" s="21">
        <v>377</v>
      </c>
      <c r="GD162" s="21">
        <v>276</v>
      </c>
      <c r="GE162" s="21">
        <v>380</v>
      </c>
      <c r="GF162" s="21"/>
      <c r="GG162" s="21"/>
      <c r="GH162" s="24">
        <v>1000</v>
      </c>
      <c r="GI162" s="21">
        <v>1410</v>
      </c>
      <c r="GJ162" s="21">
        <v>630</v>
      </c>
      <c r="GK162" s="21">
        <v>305</v>
      </c>
      <c r="GL162" s="21">
        <v>25</v>
      </c>
      <c r="GM162" s="21"/>
      <c r="GN162" s="21"/>
      <c r="GO162" s="6"/>
      <c r="GP162" s="24">
        <v>17</v>
      </c>
      <c r="GQ162" s="21">
        <v>90</v>
      </c>
      <c r="GR162" s="24">
        <v>17</v>
      </c>
      <c r="GS162" s="21">
        <v>90</v>
      </c>
      <c r="GT162" s="24">
        <v>15</v>
      </c>
      <c r="GU162" s="21">
        <v>80</v>
      </c>
      <c r="GV162" s="24">
        <v>10</v>
      </c>
      <c r="GW162" s="21">
        <v>45</v>
      </c>
      <c r="GX162" s="24">
        <v>9</v>
      </c>
      <c r="GY162" s="21">
        <v>18</v>
      </c>
      <c r="GZ162" s="24"/>
      <c r="HA162" s="21"/>
      <c r="HB162" s="24"/>
      <c r="HC162" s="21"/>
      <c r="HD162" s="6"/>
      <c r="HE162" s="21">
        <v>74</v>
      </c>
      <c r="HF162" s="21">
        <v>91</v>
      </c>
      <c r="HG162" s="21">
        <v>145</v>
      </c>
      <c r="HH162" s="21">
        <v>37</v>
      </c>
      <c r="HI162" s="21">
        <v>1</v>
      </c>
      <c r="HJ162" s="21">
        <v>65.5</v>
      </c>
      <c r="HK162" s="21">
        <v>0.7</v>
      </c>
      <c r="HL162" s="21">
        <v>5</v>
      </c>
      <c r="HM162" s="21">
        <v>110.36</v>
      </c>
      <c r="HN162" s="21">
        <v>24.95</v>
      </c>
      <c r="HO162" s="21">
        <v>2.8</v>
      </c>
      <c r="HP162" s="21">
        <v>138</v>
      </c>
      <c r="HQ162" s="21">
        <v>21.3</v>
      </c>
      <c r="HR162" s="21">
        <v>8.5</v>
      </c>
      <c r="HS162" s="21">
        <v>3</v>
      </c>
      <c r="HT162" s="6"/>
      <c r="HU162" s="99">
        <f t="shared" si="10"/>
        <v>0</v>
      </c>
    </row>
    <row r="163" spans="1:249" ht="15.75" customHeight="1" x14ac:dyDescent="0.3">
      <c r="A163" s="3">
        <v>144</v>
      </c>
      <c r="B163" s="21" t="s">
        <v>269</v>
      </c>
      <c r="C163" s="21">
        <v>1</v>
      </c>
      <c r="D163" s="22">
        <v>41434</v>
      </c>
      <c r="E163" s="22">
        <v>41437</v>
      </c>
      <c r="F163" s="21">
        <f t="shared" si="519"/>
        <v>3</v>
      </c>
      <c r="G163" s="21"/>
      <c r="H163" s="21" t="s">
        <v>907</v>
      </c>
      <c r="I163" s="23">
        <v>13703</v>
      </c>
      <c r="J163" s="21">
        <v>76</v>
      </c>
      <c r="K163" s="21">
        <v>180</v>
      </c>
      <c r="L163" s="21">
        <v>90</v>
      </c>
      <c r="M163" s="21" t="s">
        <v>1332</v>
      </c>
      <c r="N163" s="21">
        <v>51</v>
      </c>
      <c r="O163" s="21">
        <v>48.4</v>
      </c>
      <c r="P163" s="21">
        <v>5</v>
      </c>
      <c r="Q163" s="21" t="s">
        <v>1333</v>
      </c>
      <c r="R163" s="21">
        <v>1</v>
      </c>
      <c r="S163" s="21">
        <v>75</v>
      </c>
      <c r="T163" s="21" t="s">
        <v>272</v>
      </c>
      <c r="U163" s="21">
        <v>1</v>
      </c>
      <c r="V163" s="21">
        <v>3</v>
      </c>
      <c r="W163" s="21">
        <v>1</v>
      </c>
      <c r="X163" s="21">
        <v>0</v>
      </c>
      <c r="Y163" s="6"/>
      <c r="Z163" s="24" t="s">
        <v>884</v>
      </c>
      <c r="AA163" s="21" t="s">
        <v>549</v>
      </c>
      <c r="AB163" s="25">
        <v>2</v>
      </c>
      <c r="AC163" s="25" t="s">
        <v>1010</v>
      </c>
      <c r="AD163" s="21" t="s">
        <v>249</v>
      </c>
      <c r="AE163" s="21"/>
      <c r="AF163" s="21" t="s">
        <v>249</v>
      </c>
      <c r="AG163" s="21"/>
      <c r="AH163" s="21" t="s">
        <v>249</v>
      </c>
      <c r="AI163" s="21" t="s">
        <v>249</v>
      </c>
      <c r="AJ163" s="21" t="s">
        <v>246</v>
      </c>
      <c r="AK163" s="21" t="s">
        <v>246</v>
      </c>
      <c r="AL163" s="21">
        <v>1.3</v>
      </c>
      <c r="AM163" s="6"/>
      <c r="AN163" s="26" t="s">
        <v>250</v>
      </c>
      <c r="AO163" s="26" t="s">
        <v>274</v>
      </c>
      <c r="AP163" s="26"/>
      <c r="AQ163" s="48" t="s">
        <v>1902</v>
      </c>
      <c r="AR163" s="48" t="s">
        <v>1905</v>
      </c>
      <c r="AS163" s="27">
        <v>1.3</v>
      </c>
      <c r="AT163" s="21">
        <v>0.85</v>
      </c>
      <c r="AU163" s="21">
        <v>0.75</v>
      </c>
      <c r="AV163" s="21">
        <v>0.3</v>
      </c>
      <c r="AW163" s="21"/>
      <c r="AX163" s="21"/>
      <c r="AY163" s="21"/>
      <c r="AZ163" s="21"/>
      <c r="BA163" s="21"/>
      <c r="BB163" s="28">
        <f t="shared" ref="BB163:BD163" si="535">((AT163/AS163)*100)-100</f>
        <v>-34.615384615384613</v>
      </c>
      <c r="BC163" s="28">
        <f t="shared" si="535"/>
        <v>-11.764705882352942</v>
      </c>
      <c r="BD163" s="28">
        <f t="shared" si="535"/>
        <v>-60</v>
      </c>
      <c r="BE163" s="28">
        <f t="shared" si="521"/>
        <v>-42.307692307692314</v>
      </c>
      <c r="BF163" s="28">
        <f t="shared" si="522"/>
        <v>-76.92307692307692</v>
      </c>
      <c r="BG163" s="28">
        <f t="shared" si="523"/>
        <v>-64.705882352941174</v>
      </c>
      <c r="BH163" s="3">
        <f t="shared" ref="BH163:BJ163" si="536">AT163-AS163</f>
        <v>-0.45000000000000007</v>
      </c>
      <c r="BI163" s="3">
        <f t="shared" si="536"/>
        <v>-9.9999999999999978E-2</v>
      </c>
      <c r="BJ163" s="3">
        <f t="shared" si="536"/>
        <v>-0.45</v>
      </c>
      <c r="BK163" s="3">
        <f t="shared" si="525"/>
        <v>-0.55000000000000004</v>
      </c>
      <c r="BL163" s="3">
        <f t="shared" si="526"/>
        <v>-1</v>
      </c>
      <c r="BM163" s="3">
        <f t="shared" si="527"/>
        <v>-0.55000000000000004</v>
      </c>
      <c r="BN163" s="24"/>
      <c r="BO163" s="21">
        <v>257</v>
      </c>
      <c r="BP163" s="21"/>
      <c r="BQ163" s="21"/>
      <c r="BR163" s="21"/>
      <c r="BS163" s="21"/>
      <c r="BT163" s="21"/>
      <c r="BU163" s="24">
        <v>36</v>
      </c>
      <c r="BV163" s="21">
        <v>37.1</v>
      </c>
      <c r="BW163" s="21">
        <v>36</v>
      </c>
      <c r="BX163" s="21">
        <v>36</v>
      </c>
      <c r="BY163" s="21"/>
      <c r="BZ163" s="21"/>
      <c r="CA163" s="21"/>
      <c r="CB163" s="21"/>
      <c r="CC163" s="21"/>
      <c r="CD163" s="6"/>
      <c r="CE163" s="24" t="s">
        <v>1334</v>
      </c>
      <c r="CF163" s="21"/>
      <c r="CG163" s="21"/>
      <c r="CH163" s="21"/>
      <c r="CI163" s="21"/>
      <c r="CJ163" s="21"/>
      <c r="CK163" s="21"/>
      <c r="CL163" s="24" t="s">
        <v>1335</v>
      </c>
      <c r="CM163" s="21"/>
      <c r="CN163" s="21"/>
      <c r="CO163" s="21"/>
      <c r="CP163" s="21"/>
      <c r="CQ163" s="21"/>
      <c r="CR163" s="21"/>
      <c r="CS163" s="24">
        <v>1</v>
      </c>
      <c r="CT163" s="21"/>
      <c r="CU163" s="21"/>
      <c r="CV163" s="21"/>
      <c r="CW163" s="21"/>
      <c r="CX163" s="21"/>
      <c r="CY163" s="21"/>
      <c r="CZ163" s="24" t="s">
        <v>1336</v>
      </c>
      <c r="DA163" s="21"/>
      <c r="DB163" s="21"/>
      <c r="DC163" s="21"/>
      <c r="DD163" s="21"/>
      <c r="DE163" s="21"/>
      <c r="DF163" s="21"/>
      <c r="DG163" s="24" t="s">
        <v>1203</v>
      </c>
      <c r="DH163" s="21" t="s">
        <v>1203</v>
      </c>
      <c r="DI163" s="21"/>
      <c r="DJ163" s="21"/>
      <c r="DK163" s="21"/>
      <c r="DL163" s="21"/>
      <c r="DM163" s="21"/>
      <c r="DN163" s="26"/>
      <c r="DO163" s="6"/>
      <c r="DP163" s="24">
        <v>72</v>
      </c>
      <c r="DQ163" s="21">
        <v>76.5</v>
      </c>
      <c r="DR163" s="21"/>
      <c r="DS163" s="21"/>
      <c r="DT163" s="21"/>
      <c r="DU163" s="21"/>
      <c r="DV163" s="21"/>
      <c r="DW163" s="24">
        <v>0.4</v>
      </c>
      <c r="DX163" s="21">
        <v>0.35</v>
      </c>
      <c r="DY163" s="21"/>
      <c r="DZ163" s="21"/>
      <c r="EA163" s="21"/>
      <c r="EB163" s="21"/>
      <c r="EC163" s="21"/>
      <c r="ED163" s="29">
        <f t="shared" ref="ED163:EE163" si="537">DP163/DW163</f>
        <v>180</v>
      </c>
      <c r="EE163" s="30">
        <f t="shared" si="537"/>
        <v>218.57142857142858</v>
      </c>
      <c r="EF163" s="30"/>
      <c r="EG163" s="30"/>
      <c r="EH163" s="30"/>
      <c r="EI163" s="30"/>
      <c r="EJ163" s="30"/>
      <c r="EK163" s="24">
        <v>1</v>
      </c>
      <c r="EL163" s="21">
        <v>0</v>
      </c>
      <c r="EM163" s="21"/>
      <c r="EN163" s="21"/>
      <c r="EO163" s="21"/>
      <c r="EP163" s="21"/>
      <c r="EQ163" s="21"/>
      <c r="ER163" s="24">
        <v>170</v>
      </c>
      <c r="ES163" s="21">
        <v>183</v>
      </c>
      <c r="ET163" s="21"/>
      <c r="EU163" s="21"/>
      <c r="EV163" s="21"/>
      <c r="EW163" s="21"/>
      <c r="EX163" s="21"/>
      <c r="EY163" s="24">
        <v>9</v>
      </c>
      <c r="EZ163" s="21">
        <v>9</v>
      </c>
      <c r="FA163" s="21"/>
      <c r="FB163" s="21"/>
      <c r="FC163" s="21"/>
      <c r="FD163" s="21"/>
      <c r="FE163" s="21"/>
      <c r="FF163" s="24">
        <v>15</v>
      </c>
      <c r="FG163" s="21">
        <v>15</v>
      </c>
      <c r="FH163" s="21"/>
      <c r="FI163" s="21"/>
      <c r="FJ163" s="21"/>
      <c r="FK163" s="21"/>
      <c r="FL163" s="21"/>
      <c r="FM163" s="24">
        <v>92</v>
      </c>
      <c r="FN163" s="21">
        <v>71</v>
      </c>
      <c r="FO163" s="21"/>
      <c r="FP163" s="21"/>
      <c r="FQ163" s="21"/>
      <c r="FR163" s="21"/>
      <c r="FS163" s="21"/>
      <c r="FT163" s="24" t="s">
        <v>322</v>
      </c>
      <c r="FU163" s="21">
        <v>0</v>
      </c>
      <c r="FV163" s="21"/>
      <c r="FW163" s="21"/>
      <c r="FX163" s="21"/>
      <c r="FY163" s="21"/>
      <c r="FZ163" s="21"/>
      <c r="GA163" s="24">
        <v>135</v>
      </c>
      <c r="GB163" s="21">
        <v>121</v>
      </c>
      <c r="GC163" s="21"/>
      <c r="GD163" s="21"/>
      <c r="GE163" s="21"/>
      <c r="GF163" s="21"/>
      <c r="GG163" s="21"/>
      <c r="GH163" s="24">
        <v>1645</v>
      </c>
      <c r="GI163" s="21">
        <v>470</v>
      </c>
      <c r="GJ163" s="21"/>
      <c r="GK163" s="21"/>
      <c r="GL163" s="21"/>
      <c r="GM163" s="21"/>
      <c r="GN163" s="21"/>
      <c r="GO163" s="6"/>
      <c r="GP163" s="24">
        <v>13</v>
      </c>
      <c r="GQ163" s="21">
        <v>55</v>
      </c>
      <c r="GR163" s="24">
        <v>9</v>
      </c>
      <c r="GS163" s="21">
        <v>18</v>
      </c>
      <c r="GT163" s="24"/>
      <c r="GU163" s="21"/>
      <c r="GV163" s="24"/>
      <c r="GW163" s="21"/>
      <c r="GX163" s="24"/>
      <c r="GY163" s="21"/>
      <c r="GZ163" s="24"/>
      <c r="HA163" s="21"/>
      <c r="HB163" s="24"/>
      <c r="HC163" s="21"/>
      <c r="HD163" s="6"/>
      <c r="HE163" s="21">
        <v>76</v>
      </c>
      <c r="HF163" s="21">
        <v>74</v>
      </c>
      <c r="HG163" s="21">
        <v>166</v>
      </c>
      <c r="HH163" s="21">
        <v>37.1</v>
      </c>
      <c r="HI163" s="21">
        <v>1</v>
      </c>
      <c r="HJ163" s="21">
        <v>70.5</v>
      </c>
      <c r="HK163" s="21">
        <v>0.4</v>
      </c>
      <c r="HL163" s="21">
        <v>30</v>
      </c>
      <c r="HM163" s="21">
        <v>29.97</v>
      </c>
      <c r="HN163" s="21">
        <v>9</v>
      </c>
      <c r="HO163" s="21">
        <v>3.9</v>
      </c>
      <c r="HP163" s="21">
        <v>143.4</v>
      </c>
      <c r="HQ163" s="21">
        <v>24.5</v>
      </c>
      <c r="HR163" s="21">
        <v>17</v>
      </c>
      <c r="HS163" s="21">
        <v>15</v>
      </c>
      <c r="HT163" s="6"/>
      <c r="HU163" s="99">
        <f t="shared" si="10"/>
        <v>4</v>
      </c>
    </row>
    <row r="164" spans="1:249" ht="15.75" customHeight="1" x14ac:dyDescent="0.3">
      <c r="A164" s="3">
        <v>145</v>
      </c>
      <c r="B164" s="21" t="s">
        <v>626</v>
      </c>
      <c r="C164" s="21">
        <v>1</v>
      </c>
      <c r="D164" s="22">
        <v>41438</v>
      </c>
      <c r="E164" s="22">
        <v>41439</v>
      </c>
      <c r="F164" s="21">
        <f t="shared" si="519"/>
        <v>1</v>
      </c>
      <c r="G164" s="21"/>
      <c r="H164" s="21" t="s">
        <v>1084</v>
      </c>
      <c r="I164" s="23">
        <v>13659</v>
      </c>
      <c r="J164" s="21">
        <v>76</v>
      </c>
      <c r="K164" s="21">
        <v>172</v>
      </c>
      <c r="L164" s="21">
        <v>90</v>
      </c>
      <c r="M164" s="21" t="s">
        <v>1337</v>
      </c>
      <c r="N164" s="21">
        <v>79</v>
      </c>
      <c r="O164" s="21">
        <v>91.9</v>
      </c>
      <c r="P164" s="21">
        <v>3</v>
      </c>
      <c r="Q164" s="21" t="s">
        <v>548</v>
      </c>
      <c r="R164" s="21">
        <v>2</v>
      </c>
      <c r="S164" s="21">
        <v>3</v>
      </c>
      <c r="T164" s="21" t="s">
        <v>548</v>
      </c>
      <c r="U164" s="21">
        <v>2</v>
      </c>
      <c r="V164" s="21">
        <v>3</v>
      </c>
      <c r="W164" s="21">
        <v>3</v>
      </c>
      <c r="X164" s="21">
        <v>0</v>
      </c>
      <c r="Y164" s="6"/>
      <c r="Z164" s="24" t="s">
        <v>884</v>
      </c>
      <c r="AA164" s="21" t="s">
        <v>549</v>
      </c>
      <c r="AB164" s="25">
        <v>2</v>
      </c>
      <c r="AC164" s="25" t="s">
        <v>486</v>
      </c>
      <c r="AD164" s="21" t="s">
        <v>246</v>
      </c>
      <c r="AE164" s="21" t="s">
        <v>247</v>
      </c>
      <c r="AF164" s="21" t="s">
        <v>246</v>
      </c>
      <c r="AG164" s="21" t="s">
        <v>248</v>
      </c>
      <c r="AH164" s="21" t="s">
        <v>246</v>
      </c>
      <c r="AI164" s="21" t="s">
        <v>249</v>
      </c>
      <c r="AJ164" s="21" t="s">
        <v>246</v>
      </c>
      <c r="AK164" s="21" t="s">
        <v>246</v>
      </c>
      <c r="AL164" s="21">
        <v>12.71</v>
      </c>
      <c r="AM164" s="6"/>
      <c r="AN164" s="26" t="s">
        <v>350</v>
      </c>
      <c r="AO164" s="26"/>
      <c r="AP164" s="26"/>
      <c r="AQ164" s="57" t="s">
        <v>1904</v>
      </c>
      <c r="AR164" s="51"/>
      <c r="AS164" s="27">
        <v>12.71</v>
      </c>
      <c r="AT164" s="21">
        <v>15.53</v>
      </c>
      <c r="AU164" s="21">
        <v>17</v>
      </c>
      <c r="AV164" s="21">
        <v>18.25</v>
      </c>
      <c r="AW164" s="21">
        <v>16.8</v>
      </c>
      <c r="AX164" s="21"/>
      <c r="AY164" s="21"/>
      <c r="AZ164" s="21"/>
      <c r="BA164" s="21"/>
      <c r="BB164" s="28">
        <f t="shared" ref="BB164:BD164" si="538">((AT164/AS164)*100)-100</f>
        <v>22.187254130605808</v>
      </c>
      <c r="BC164" s="28">
        <f t="shared" si="538"/>
        <v>9.4655505473277657</v>
      </c>
      <c r="BD164" s="28">
        <f t="shared" si="538"/>
        <v>7.3529411764705799</v>
      </c>
      <c r="BE164" s="28">
        <f t="shared" si="521"/>
        <v>33.752950432730131</v>
      </c>
      <c r="BF164" s="28">
        <f t="shared" si="522"/>
        <v>43.587726199842649</v>
      </c>
      <c r="BG164" s="28">
        <f t="shared" si="523"/>
        <v>17.51448808757246</v>
      </c>
      <c r="BH164" s="3">
        <f t="shared" ref="BH164:BJ164" si="539">AT164-AS164</f>
        <v>2.8199999999999985</v>
      </c>
      <c r="BI164" s="3">
        <f t="shared" si="539"/>
        <v>1.4700000000000006</v>
      </c>
      <c r="BJ164" s="3">
        <f t="shared" si="539"/>
        <v>1.25</v>
      </c>
      <c r="BK164" s="3">
        <f t="shared" si="525"/>
        <v>4.2899999999999991</v>
      </c>
      <c r="BL164" s="3">
        <f t="shared" si="526"/>
        <v>5.5399999999999991</v>
      </c>
      <c r="BM164" s="3">
        <f t="shared" si="527"/>
        <v>2.7200000000000006</v>
      </c>
      <c r="BN164" s="24"/>
      <c r="BO164" s="21">
        <v>237.2</v>
      </c>
      <c r="BP164" s="21">
        <v>247</v>
      </c>
      <c r="BQ164" s="21"/>
      <c r="BR164" s="21"/>
      <c r="BS164" s="21"/>
      <c r="BT164" s="21"/>
      <c r="BU164" s="24">
        <v>36</v>
      </c>
      <c r="BV164" s="21">
        <v>36</v>
      </c>
      <c r="BW164" s="21">
        <v>38</v>
      </c>
      <c r="BX164" s="21">
        <v>37.6</v>
      </c>
      <c r="BY164" s="21">
        <v>36</v>
      </c>
      <c r="BZ164" s="21"/>
      <c r="CA164" s="21"/>
      <c r="CB164" s="21"/>
      <c r="CC164" s="21"/>
      <c r="CD164" s="6"/>
      <c r="CE164" s="24" t="s">
        <v>1338</v>
      </c>
      <c r="CF164" s="21"/>
      <c r="CG164" s="21"/>
      <c r="CH164" s="21"/>
      <c r="CI164" s="21"/>
      <c r="CJ164" s="21"/>
      <c r="CK164" s="21"/>
      <c r="CL164" s="24" t="s">
        <v>331</v>
      </c>
      <c r="CM164" s="21"/>
      <c r="CN164" s="21"/>
      <c r="CO164" s="21"/>
      <c r="CP164" s="21"/>
      <c r="CQ164" s="21"/>
      <c r="CR164" s="21"/>
      <c r="CS164" s="24">
        <v>1</v>
      </c>
      <c r="CT164" s="21"/>
      <c r="CU164" s="21"/>
      <c r="CV164" s="21"/>
      <c r="CW164" s="21"/>
      <c r="CX164" s="21"/>
      <c r="CY164" s="21"/>
      <c r="CZ164" s="24" t="s">
        <v>331</v>
      </c>
      <c r="DA164" s="21"/>
      <c r="DB164" s="21"/>
      <c r="DC164" s="21"/>
      <c r="DD164" s="21"/>
      <c r="DE164" s="21"/>
      <c r="DF164" s="21"/>
      <c r="DG164" s="24" t="s">
        <v>1046</v>
      </c>
      <c r="DH164" s="21" t="s">
        <v>1046</v>
      </c>
      <c r="DI164" s="21" t="s">
        <v>1046</v>
      </c>
      <c r="DJ164" s="21"/>
      <c r="DK164" s="21"/>
      <c r="DL164" s="21"/>
      <c r="DM164" s="21"/>
      <c r="DN164" s="26" t="s">
        <v>607</v>
      </c>
      <c r="DO164" s="6"/>
      <c r="DP164" s="24">
        <v>81.5</v>
      </c>
      <c r="DQ164" s="21">
        <v>97.3</v>
      </c>
      <c r="DR164" s="21">
        <v>105.2</v>
      </c>
      <c r="DS164" s="21"/>
      <c r="DT164" s="21"/>
      <c r="DU164" s="21"/>
      <c r="DV164" s="21"/>
      <c r="DW164" s="24">
        <v>0.6</v>
      </c>
      <c r="DX164" s="21">
        <v>0.7</v>
      </c>
      <c r="DY164" s="21">
        <v>0.7</v>
      </c>
      <c r="DZ164" s="21"/>
      <c r="EA164" s="21"/>
      <c r="EB164" s="21"/>
      <c r="EC164" s="21"/>
      <c r="ED164" s="29">
        <f t="shared" ref="ED164:EF164" si="540">DP164/DW164</f>
        <v>135.83333333333334</v>
      </c>
      <c r="EE164" s="30">
        <f t="shared" si="540"/>
        <v>139</v>
      </c>
      <c r="EF164" s="30">
        <f t="shared" si="540"/>
        <v>150.28571428571431</v>
      </c>
      <c r="EG164" s="30"/>
      <c r="EH164" s="30"/>
      <c r="EI164" s="30"/>
      <c r="EJ164" s="30"/>
      <c r="EK164" s="24">
        <v>1</v>
      </c>
      <c r="EL164" s="21">
        <v>1</v>
      </c>
      <c r="EM164" s="21">
        <v>1</v>
      </c>
      <c r="EN164" s="21"/>
      <c r="EO164" s="21"/>
      <c r="EP164" s="21"/>
      <c r="EQ164" s="21"/>
      <c r="ER164" s="24">
        <v>156</v>
      </c>
      <c r="ES164" s="21">
        <v>128</v>
      </c>
      <c r="ET164" s="21">
        <v>117</v>
      </c>
      <c r="EU164" s="21"/>
      <c r="EV164" s="21"/>
      <c r="EW164" s="21"/>
      <c r="EX164" s="21"/>
      <c r="EY164" s="24">
        <v>5.2</v>
      </c>
      <c r="EZ164" s="21">
        <v>5.2</v>
      </c>
      <c r="FA164" s="21">
        <v>5.2</v>
      </c>
      <c r="FB164" s="21"/>
      <c r="FC164" s="21"/>
      <c r="FD164" s="21"/>
      <c r="FE164" s="21"/>
      <c r="FF164" s="24">
        <v>7</v>
      </c>
      <c r="FG164" s="21">
        <v>3</v>
      </c>
      <c r="FH164" s="21">
        <v>3</v>
      </c>
      <c r="FI164" s="21"/>
      <c r="FJ164" s="21"/>
      <c r="FK164" s="21"/>
      <c r="FL164" s="21"/>
      <c r="FM164" s="24">
        <v>69</v>
      </c>
      <c r="FN164" s="21">
        <v>86</v>
      </c>
      <c r="FO164" s="21">
        <v>89</v>
      </c>
      <c r="FP164" s="21"/>
      <c r="FQ164" s="21"/>
      <c r="FR164" s="21"/>
      <c r="FS164" s="21"/>
      <c r="FT164" s="24" t="s">
        <v>295</v>
      </c>
      <c r="FU164" s="21" t="s">
        <v>392</v>
      </c>
      <c r="FV164" s="21" t="s">
        <v>1339</v>
      </c>
      <c r="FW164" s="21"/>
      <c r="FX164" s="21"/>
      <c r="FY164" s="21"/>
      <c r="FZ164" s="21"/>
      <c r="GA164" s="24">
        <v>127</v>
      </c>
      <c r="GB164" s="21">
        <v>293</v>
      </c>
      <c r="GC164" s="21">
        <v>293</v>
      </c>
      <c r="GD164" s="21"/>
      <c r="GE164" s="21"/>
      <c r="GF164" s="21"/>
      <c r="GG164" s="21"/>
      <c r="GH164" s="24">
        <v>1880</v>
      </c>
      <c r="GI164" s="21">
        <v>710</v>
      </c>
      <c r="GJ164" s="21">
        <v>375</v>
      </c>
      <c r="GK164" s="21"/>
      <c r="GL164" s="21"/>
      <c r="GM164" s="21"/>
      <c r="GN164" s="21"/>
      <c r="GO164" s="6"/>
      <c r="GP164" s="24">
        <v>15</v>
      </c>
      <c r="GQ164" s="21">
        <v>80</v>
      </c>
      <c r="GR164" s="24">
        <v>17</v>
      </c>
      <c r="GS164" s="21">
        <v>90</v>
      </c>
      <c r="GT164" s="24">
        <v>17</v>
      </c>
      <c r="GU164" s="21">
        <v>90</v>
      </c>
      <c r="GV164" s="24"/>
      <c r="GW164" s="21"/>
      <c r="GX164" s="24"/>
      <c r="GY164" s="21"/>
      <c r="GZ164" s="24"/>
      <c r="HA164" s="21"/>
      <c r="HB164" s="24"/>
      <c r="HC164" s="21"/>
      <c r="HD164" s="6"/>
      <c r="HE164" s="21">
        <v>76</v>
      </c>
      <c r="HF164" s="21">
        <v>61</v>
      </c>
      <c r="HG164" s="21">
        <v>141</v>
      </c>
      <c r="HH164" s="21">
        <v>38</v>
      </c>
      <c r="HI164" s="21">
        <v>1</v>
      </c>
      <c r="HJ164" s="21">
        <v>69.8</v>
      </c>
      <c r="HK164" s="21">
        <v>1</v>
      </c>
      <c r="HL164" s="21">
        <v>20</v>
      </c>
      <c r="HM164" s="21">
        <v>19</v>
      </c>
      <c r="HN164" s="21">
        <v>15.45</v>
      </c>
      <c r="HO164" s="21">
        <v>3.3</v>
      </c>
      <c r="HP164" s="21">
        <v>142.4</v>
      </c>
      <c r="HQ164" s="21">
        <v>16</v>
      </c>
      <c r="HR164" s="21">
        <v>5.2</v>
      </c>
      <c r="HS164" s="21">
        <v>3</v>
      </c>
      <c r="HT164" s="6"/>
      <c r="HU164" s="99">
        <f t="shared" si="10"/>
        <v>-2</v>
      </c>
    </row>
    <row r="165" spans="1:249" ht="15.75" customHeight="1" x14ac:dyDescent="0.3">
      <c r="A165" s="3">
        <v>146</v>
      </c>
      <c r="B165" s="21" t="s">
        <v>874</v>
      </c>
      <c r="C165" s="21">
        <v>1</v>
      </c>
      <c r="D165" s="22">
        <v>41416</v>
      </c>
      <c r="E165" s="22">
        <v>41416</v>
      </c>
      <c r="F165" s="21">
        <f t="shared" si="519"/>
        <v>0</v>
      </c>
      <c r="G165" s="21"/>
      <c r="H165" s="21" t="s">
        <v>876</v>
      </c>
      <c r="I165" s="23">
        <v>12890</v>
      </c>
      <c r="J165" s="21">
        <v>78</v>
      </c>
      <c r="K165" s="21">
        <v>170</v>
      </c>
      <c r="L165" s="21">
        <v>85</v>
      </c>
      <c r="M165" s="21" t="s">
        <v>1351</v>
      </c>
      <c r="N165" s="21">
        <v>83</v>
      </c>
      <c r="O165" s="21">
        <v>94.1</v>
      </c>
      <c r="P165" s="21">
        <v>24</v>
      </c>
      <c r="Q165" s="21" t="s">
        <v>1352</v>
      </c>
      <c r="R165" s="21">
        <v>1</v>
      </c>
      <c r="S165" s="21">
        <v>27</v>
      </c>
      <c r="T165" s="21" t="s">
        <v>548</v>
      </c>
      <c r="U165" s="21">
        <v>2</v>
      </c>
      <c r="V165" s="21">
        <v>13</v>
      </c>
      <c r="W165" s="21">
        <v>19</v>
      </c>
      <c r="X165" s="21">
        <v>0</v>
      </c>
      <c r="Y165" s="6"/>
      <c r="Z165" s="24" t="s">
        <v>884</v>
      </c>
      <c r="AA165" s="21" t="s">
        <v>497</v>
      </c>
      <c r="AB165" s="25">
        <v>2</v>
      </c>
      <c r="AC165" s="25" t="s">
        <v>1010</v>
      </c>
      <c r="AD165" s="21" t="s">
        <v>246</v>
      </c>
      <c r="AE165" s="21" t="s">
        <v>247</v>
      </c>
      <c r="AF165" s="21" t="s">
        <v>246</v>
      </c>
      <c r="AG165" s="21" t="s">
        <v>248</v>
      </c>
      <c r="AH165" s="21" t="s">
        <v>246</v>
      </c>
      <c r="AI165" s="21" t="s">
        <v>246</v>
      </c>
      <c r="AJ165" s="21" t="s">
        <v>246</v>
      </c>
      <c r="AK165" s="21" t="s">
        <v>249</v>
      </c>
      <c r="AL165" s="21">
        <v>54.53</v>
      </c>
      <c r="AM165" s="6"/>
      <c r="AN165" s="26" t="s">
        <v>250</v>
      </c>
      <c r="AO165" s="26" t="s">
        <v>274</v>
      </c>
      <c r="AP165" s="26"/>
      <c r="AQ165" s="26" t="s">
        <v>1906</v>
      </c>
      <c r="AR165" s="26" t="s">
        <v>1905</v>
      </c>
      <c r="AS165" s="27">
        <v>54.53</v>
      </c>
      <c r="AT165" s="21">
        <v>39</v>
      </c>
      <c r="AU165" s="21">
        <v>37.9</v>
      </c>
      <c r="AV165" s="21">
        <v>22.7</v>
      </c>
      <c r="AW165" s="21">
        <v>17.5</v>
      </c>
      <c r="AX165" s="21">
        <v>15.56</v>
      </c>
      <c r="AY165" s="21">
        <v>19.84</v>
      </c>
      <c r="AZ165" s="21">
        <v>12.25</v>
      </c>
      <c r="BA165" s="21">
        <v>4</v>
      </c>
      <c r="BB165" s="28">
        <f t="shared" ref="BB165:BD165" si="541">((AT165/AS165)*100)-100</f>
        <v>-28.479735925178801</v>
      </c>
      <c r="BC165" s="28">
        <f t="shared" si="541"/>
        <v>-2.8205128205128176</v>
      </c>
      <c r="BD165" s="28">
        <f t="shared" si="541"/>
        <v>-40.105540897097626</v>
      </c>
      <c r="BE165" s="28">
        <f t="shared" si="521"/>
        <v>-30.496974142673764</v>
      </c>
      <c r="BF165" s="28">
        <f t="shared" si="522"/>
        <v>-58.371538602604076</v>
      </c>
      <c r="BG165" s="28">
        <f t="shared" si="523"/>
        <v>-41.794871794871803</v>
      </c>
      <c r="BH165" s="3">
        <f t="shared" ref="BH165:BJ165" si="542">AT165-AS165</f>
        <v>-15.530000000000001</v>
      </c>
      <c r="BI165" s="3">
        <f t="shared" si="542"/>
        <v>-1.1000000000000014</v>
      </c>
      <c r="BJ165" s="3">
        <f t="shared" si="542"/>
        <v>-15.2</v>
      </c>
      <c r="BK165" s="3">
        <f t="shared" si="525"/>
        <v>-16.630000000000003</v>
      </c>
      <c r="BL165" s="3">
        <f t="shared" si="526"/>
        <v>-31.830000000000002</v>
      </c>
      <c r="BM165" s="3">
        <f t="shared" si="527"/>
        <v>-16.3</v>
      </c>
      <c r="BN165" s="24">
        <v>210.8</v>
      </c>
      <c r="BO165" s="21">
        <v>285.3</v>
      </c>
      <c r="BP165" s="21">
        <v>245.2</v>
      </c>
      <c r="BQ165" s="21">
        <v>235</v>
      </c>
      <c r="BR165" s="21">
        <v>205.4</v>
      </c>
      <c r="BS165" s="21">
        <v>169.3</v>
      </c>
      <c r="BT165" s="21">
        <v>149.1</v>
      </c>
      <c r="BU165" s="24">
        <v>35.4</v>
      </c>
      <c r="BV165" s="21">
        <v>36.9</v>
      </c>
      <c r="BW165" s="21">
        <v>37.1</v>
      </c>
      <c r="BX165" s="21">
        <v>36</v>
      </c>
      <c r="BY165" s="21">
        <v>36.4</v>
      </c>
      <c r="BZ165" s="21">
        <v>38.4</v>
      </c>
      <c r="CA165" s="21">
        <v>38.1</v>
      </c>
      <c r="CB165" s="21">
        <v>34.6</v>
      </c>
      <c r="CC165" s="21">
        <v>36.4</v>
      </c>
      <c r="CD165" s="6"/>
      <c r="CE165" s="24" t="s">
        <v>1353</v>
      </c>
      <c r="CF165" s="21"/>
      <c r="CG165" s="21"/>
      <c r="CH165" s="21"/>
      <c r="CI165" s="21"/>
      <c r="CJ165" s="21" t="s">
        <v>1293</v>
      </c>
      <c r="CK165" s="21"/>
      <c r="CL165" s="24" t="s">
        <v>1354</v>
      </c>
      <c r="CM165" s="21"/>
      <c r="CN165" s="21"/>
      <c r="CO165" s="21"/>
      <c r="CP165" s="21"/>
      <c r="CQ165" s="21" t="s">
        <v>1355</v>
      </c>
      <c r="CR165" s="21"/>
      <c r="CS165" s="24">
        <v>2</v>
      </c>
      <c r="CT165" s="21"/>
      <c r="CU165" s="21"/>
      <c r="CV165" s="21"/>
      <c r="CW165" s="21"/>
      <c r="CX165" s="21">
        <v>3</v>
      </c>
      <c r="CY165" s="21"/>
      <c r="CZ165" s="24" t="s">
        <v>1356</v>
      </c>
      <c r="DA165" s="21"/>
      <c r="DB165" s="21"/>
      <c r="DC165" s="21"/>
      <c r="DD165" s="21"/>
      <c r="DE165" s="21"/>
      <c r="DF165" s="21"/>
      <c r="DG165" s="24" t="s">
        <v>255</v>
      </c>
      <c r="DH165" s="21" t="s">
        <v>255</v>
      </c>
      <c r="DI165" s="21" t="s">
        <v>558</v>
      </c>
      <c r="DJ165" s="21" t="s">
        <v>558</v>
      </c>
      <c r="DK165" s="21" t="s">
        <v>558</v>
      </c>
      <c r="DL165" s="21" t="s">
        <v>558</v>
      </c>
      <c r="DM165" s="21" t="s">
        <v>558</v>
      </c>
      <c r="DN165" s="26"/>
      <c r="DO165" s="6"/>
      <c r="DP165" s="24">
        <v>86.2</v>
      </c>
      <c r="DQ165" s="21">
        <v>122.1</v>
      </c>
      <c r="DR165" s="21">
        <v>85.6</v>
      </c>
      <c r="DS165" s="21">
        <v>155</v>
      </c>
      <c r="DT165" s="21">
        <v>121.4</v>
      </c>
      <c r="DU165" s="21">
        <v>113.2</v>
      </c>
      <c r="DV165" s="21">
        <v>89</v>
      </c>
      <c r="DW165" s="24">
        <v>0.5</v>
      </c>
      <c r="DX165" s="21">
        <v>0.6</v>
      </c>
      <c r="DY165" s="21">
        <v>0.5</v>
      </c>
      <c r="DZ165" s="21">
        <v>0.6</v>
      </c>
      <c r="EA165" s="21">
        <v>0.6</v>
      </c>
      <c r="EB165" s="21">
        <v>0.45</v>
      </c>
      <c r="EC165" s="21">
        <v>0.5</v>
      </c>
      <c r="ED165" s="29">
        <f t="shared" ref="ED165:EJ165" si="543">DP165/DW165</f>
        <v>172.4</v>
      </c>
      <c r="EE165" s="30">
        <f t="shared" si="543"/>
        <v>203.5</v>
      </c>
      <c r="EF165" s="30">
        <f t="shared" si="543"/>
        <v>171.2</v>
      </c>
      <c r="EG165" s="30">
        <f t="shared" si="543"/>
        <v>258.33333333333337</v>
      </c>
      <c r="EH165" s="30">
        <f t="shared" si="543"/>
        <v>202.33333333333334</v>
      </c>
      <c r="EI165" s="30">
        <f t="shared" si="543"/>
        <v>251.55555555555554</v>
      </c>
      <c r="EJ165" s="30">
        <f t="shared" si="543"/>
        <v>178</v>
      </c>
      <c r="EK165" s="24">
        <v>1</v>
      </c>
      <c r="EL165" s="21">
        <v>1</v>
      </c>
      <c r="EM165" s="21">
        <v>1</v>
      </c>
      <c r="EN165" s="21">
        <v>1</v>
      </c>
      <c r="EO165" s="21">
        <v>1</v>
      </c>
      <c r="EP165" s="21">
        <v>1</v>
      </c>
      <c r="EQ165" s="21">
        <v>1</v>
      </c>
      <c r="ER165" s="24">
        <v>118</v>
      </c>
      <c r="ES165" s="21">
        <v>54</v>
      </c>
      <c r="ET165" s="21">
        <v>34</v>
      </c>
      <c r="EU165" s="21">
        <v>44</v>
      </c>
      <c r="EV165" s="21">
        <v>93</v>
      </c>
      <c r="EW165" s="21">
        <v>105</v>
      </c>
      <c r="EX165" s="21">
        <v>140</v>
      </c>
      <c r="EY165" s="24">
        <v>67</v>
      </c>
      <c r="EZ165" s="21">
        <v>93.2</v>
      </c>
      <c r="FA165" s="21">
        <v>123.9</v>
      </c>
      <c r="FB165" s="21">
        <v>112.1</v>
      </c>
      <c r="FC165" s="21">
        <v>105.3</v>
      </c>
      <c r="FD165" s="21">
        <v>63.7</v>
      </c>
      <c r="FE165" s="21">
        <v>49.6</v>
      </c>
      <c r="FF165" s="24">
        <v>5</v>
      </c>
      <c r="FG165" s="21">
        <v>3</v>
      </c>
      <c r="FH165" s="21">
        <v>3</v>
      </c>
      <c r="FI165" s="21">
        <v>3</v>
      </c>
      <c r="FJ165" s="21">
        <v>3</v>
      </c>
      <c r="FK165" s="21">
        <v>6</v>
      </c>
      <c r="FL165" s="21">
        <v>11</v>
      </c>
      <c r="FM165" s="24">
        <v>97</v>
      </c>
      <c r="FN165" s="21">
        <v>92</v>
      </c>
      <c r="FO165" s="21">
        <v>79</v>
      </c>
      <c r="FP165" s="21">
        <v>56</v>
      </c>
      <c r="FQ165" s="21">
        <v>87</v>
      </c>
      <c r="FR165" s="21">
        <v>86</v>
      </c>
      <c r="FS165" s="21">
        <v>74</v>
      </c>
      <c r="FT165" s="24" t="s">
        <v>345</v>
      </c>
      <c r="FU165" s="21" t="s">
        <v>1214</v>
      </c>
      <c r="FV165" s="21" t="s">
        <v>345</v>
      </c>
      <c r="FW165" s="21" t="s">
        <v>345</v>
      </c>
      <c r="FX165" s="21" t="s">
        <v>310</v>
      </c>
      <c r="FY165" s="21" t="s">
        <v>334</v>
      </c>
      <c r="FZ165" s="21" t="s">
        <v>378</v>
      </c>
      <c r="GA165" s="24">
        <v>158</v>
      </c>
      <c r="GB165" s="21">
        <v>98</v>
      </c>
      <c r="GC165" s="21">
        <v>93</v>
      </c>
      <c r="GD165" s="21">
        <v>126</v>
      </c>
      <c r="GE165" s="21">
        <v>151</v>
      </c>
      <c r="GF165" s="21">
        <v>132</v>
      </c>
      <c r="GG165" s="21">
        <v>96</v>
      </c>
      <c r="GH165" s="24">
        <v>1380</v>
      </c>
      <c r="GI165" s="21">
        <v>1550</v>
      </c>
      <c r="GJ165" s="21">
        <v>830</v>
      </c>
      <c r="GK165" s="21">
        <v>1770</v>
      </c>
      <c r="GL165" s="21">
        <v>1600</v>
      </c>
      <c r="GM165" s="21">
        <v>2190</v>
      </c>
      <c r="GN165" s="21">
        <v>1950</v>
      </c>
      <c r="GO165" s="6"/>
      <c r="GP165" s="24">
        <v>19</v>
      </c>
      <c r="GQ165" s="21">
        <v>90</v>
      </c>
      <c r="GR165" s="24">
        <v>19</v>
      </c>
      <c r="GS165" s="21">
        <v>90</v>
      </c>
      <c r="GT165" s="24">
        <v>21</v>
      </c>
      <c r="GU165" s="21">
        <v>90</v>
      </c>
      <c r="GV165" s="24">
        <v>20</v>
      </c>
      <c r="GW165" s="21">
        <v>90</v>
      </c>
      <c r="GX165" s="24">
        <v>19</v>
      </c>
      <c r="GY165" s="21">
        <v>90</v>
      </c>
      <c r="GZ165" s="24">
        <v>17</v>
      </c>
      <c r="HA165" s="21">
        <v>90</v>
      </c>
      <c r="HB165" s="24">
        <v>17</v>
      </c>
      <c r="HC165" s="21">
        <v>90</v>
      </c>
      <c r="HD165" s="6"/>
      <c r="HE165" s="21">
        <v>78</v>
      </c>
      <c r="HF165" s="21">
        <v>139</v>
      </c>
      <c r="HG165" s="21">
        <v>101</v>
      </c>
      <c r="HH165" s="21">
        <v>37.1</v>
      </c>
      <c r="HI165" s="21">
        <v>1</v>
      </c>
      <c r="HJ165" s="21">
        <v>68</v>
      </c>
      <c r="HK165" s="21">
        <v>0.6</v>
      </c>
      <c r="HL165" s="21">
        <v>40</v>
      </c>
      <c r="HM165" s="21">
        <v>58.54</v>
      </c>
      <c r="HN165" s="21">
        <v>16.53</v>
      </c>
      <c r="HO165" s="21">
        <v>3.2</v>
      </c>
      <c r="HP165" s="21">
        <v>137</v>
      </c>
      <c r="HQ165" s="21">
        <v>17</v>
      </c>
      <c r="HR165" s="21">
        <v>93.2</v>
      </c>
      <c r="HS165" s="21">
        <v>5</v>
      </c>
      <c r="HT165" s="6"/>
      <c r="HU165" s="99">
        <f t="shared" si="10"/>
        <v>0</v>
      </c>
    </row>
    <row r="166" spans="1:249" ht="15.75" customHeight="1" x14ac:dyDescent="0.3">
      <c r="A166" s="3">
        <v>147</v>
      </c>
      <c r="B166" s="21" t="s">
        <v>431</v>
      </c>
      <c r="C166" s="21">
        <v>2</v>
      </c>
      <c r="D166" s="22">
        <v>41429</v>
      </c>
      <c r="E166" s="22">
        <v>41430</v>
      </c>
      <c r="F166" s="21">
        <f t="shared" si="519"/>
        <v>1</v>
      </c>
      <c r="G166" s="21"/>
      <c r="H166" s="21"/>
      <c r="I166" s="23">
        <v>23988</v>
      </c>
      <c r="J166" s="21">
        <v>47</v>
      </c>
      <c r="K166" s="21">
        <v>163</v>
      </c>
      <c r="L166" s="21">
        <v>56</v>
      </c>
      <c r="M166" s="21" t="s">
        <v>1357</v>
      </c>
      <c r="N166" s="21">
        <v>68</v>
      </c>
      <c r="O166" s="21">
        <v>81.3</v>
      </c>
      <c r="P166" s="21">
        <v>15</v>
      </c>
      <c r="Q166" s="21" t="s">
        <v>547</v>
      </c>
      <c r="R166" s="21">
        <v>1</v>
      </c>
      <c r="S166" s="21">
        <v>22</v>
      </c>
      <c r="T166" s="21" t="s">
        <v>272</v>
      </c>
      <c r="U166" s="21">
        <v>1</v>
      </c>
      <c r="V166" s="21">
        <v>11</v>
      </c>
      <c r="W166" s="21">
        <v>3</v>
      </c>
      <c r="X166" s="21">
        <v>0</v>
      </c>
      <c r="Y166" s="6"/>
      <c r="Z166" s="24" t="s">
        <v>884</v>
      </c>
      <c r="AA166" s="21" t="s">
        <v>486</v>
      </c>
      <c r="AB166" s="25">
        <v>2</v>
      </c>
      <c r="AC166" s="25" t="s">
        <v>1010</v>
      </c>
      <c r="AD166" s="21" t="s">
        <v>249</v>
      </c>
      <c r="AE166" s="21"/>
      <c r="AF166" s="21" t="s">
        <v>246</v>
      </c>
      <c r="AG166" s="21" t="s">
        <v>248</v>
      </c>
      <c r="AH166" s="21" t="s">
        <v>246</v>
      </c>
      <c r="AI166" s="21" t="s">
        <v>249</v>
      </c>
      <c r="AJ166" s="21" t="s">
        <v>246</v>
      </c>
      <c r="AK166" s="21" t="s">
        <v>246</v>
      </c>
      <c r="AL166" s="21">
        <v>3.65</v>
      </c>
      <c r="AM166" s="6"/>
      <c r="AN166" s="26" t="s">
        <v>250</v>
      </c>
      <c r="AO166" s="26" t="s">
        <v>274</v>
      </c>
      <c r="AP166" s="26"/>
      <c r="AQ166" s="26" t="s">
        <v>1902</v>
      </c>
      <c r="AR166" s="26" t="s">
        <v>1905</v>
      </c>
      <c r="AS166" s="27">
        <v>1.65</v>
      </c>
      <c r="AT166" s="21">
        <v>2.84</v>
      </c>
      <c r="AU166" s="21">
        <v>1.61</v>
      </c>
      <c r="AV166" s="21">
        <v>0.42</v>
      </c>
      <c r="AW166" s="21">
        <v>0.26</v>
      </c>
      <c r="AX166" s="21">
        <v>0.22</v>
      </c>
      <c r="AY166" s="21"/>
      <c r="AZ166" s="21">
        <v>0.45</v>
      </c>
      <c r="BA166" s="21">
        <v>0.39</v>
      </c>
      <c r="BB166" s="28">
        <f t="shared" ref="BB166:BD166" si="544">((AT166/AS166)*100)-100</f>
        <v>72.121212121212125</v>
      </c>
      <c r="BC166" s="28">
        <f t="shared" si="544"/>
        <v>-43.309859154929576</v>
      </c>
      <c r="BD166" s="28">
        <f t="shared" si="544"/>
        <v>-73.913043478260875</v>
      </c>
      <c r="BE166" s="28">
        <f t="shared" si="521"/>
        <v>-2.4242424242424221</v>
      </c>
      <c r="BF166" s="28">
        <f t="shared" si="522"/>
        <v>-74.545454545454547</v>
      </c>
      <c r="BG166" s="28">
        <f t="shared" si="523"/>
        <v>-85.211267605633807</v>
      </c>
      <c r="BH166" s="3">
        <f t="shared" ref="BH166:BJ166" si="545">AT166-AS166</f>
        <v>1.19</v>
      </c>
      <c r="BI166" s="3">
        <f t="shared" si="545"/>
        <v>-1.2299999999999998</v>
      </c>
      <c r="BJ166" s="3">
        <f t="shared" si="545"/>
        <v>-1.1900000000000002</v>
      </c>
      <c r="BK166" s="3">
        <f t="shared" si="525"/>
        <v>-3.9999999999999813E-2</v>
      </c>
      <c r="BL166" s="3">
        <f t="shared" si="526"/>
        <v>-1.23</v>
      </c>
      <c r="BM166" s="3">
        <f t="shared" si="527"/>
        <v>-2.42</v>
      </c>
      <c r="BN166" s="24"/>
      <c r="BO166" s="21">
        <v>217</v>
      </c>
      <c r="BP166" s="21">
        <v>192</v>
      </c>
      <c r="BQ166" s="21"/>
      <c r="BR166" s="21"/>
      <c r="BS166" s="21"/>
      <c r="BT166" s="21"/>
      <c r="BU166" s="24">
        <v>37.1</v>
      </c>
      <c r="BV166" s="21">
        <v>37.1</v>
      </c>
      <c r="BW166" s="21">
        <v>37.4</v>
      </c>
      <c r="BX166" s="21">
        <v>37.6</v>
      </c>
      <c r="BY166" s="21">
        <v>36</v>
      </c>
      <c r="BZ166" s="21">
        <v>37.9</v>
      </c>
      <c r="CA166" s="21">
        <v>37</v>
      </c>
      <c r="CB166" s="21">
        <v>37.6</v>
      </c>
      <c r="CC166" s="21">
        <v>37</v>
      </c>
      <c r="CD166" s="6"/>
      <c r="CE166" s="24" t="s">
        <v>1358</v>
      </c>
      <c r="CF166" s="21"/>
      <c r="CG166" s="21"/>
      <c r="CH166" s="21"/>
      <c r="CI166" s="21"/>
      <c r="CJ166" s="21"/>
      <c r="CK166" s="21" t="s">
        <v>1359</v>
      </c>
      <c r="CL166" s="24" t="s">
        <v>1360</v>
      </c>
      <c r="CM166" s="21"/>
      <c r="CN166" s="21"/>
      <c r="CO166" s="21"/>
      <c r="CP166" s="21"/>
      <c r="CQ166" s="21"/>
      <c r="CR166" s="21" t="s">
        <v>1361</v>
      </c>
      <c r="CS166" s="24">
        <v>2</v>
      </c>
      <c r="CT166" s="21"/>
      <c r="CU166" s="21"/>
      <c r="CV166" s="21"/>
      <c r="CW166" s="21"/>
      <c r="CX166" s="21"/>
      <c r="CY166" s="21">
        <v>2</v>
      </c>
      <c r="CZ166" s="24" t="s">
        <v>1362</v>
      </c>
      <c r="DA166" s="21"/>
      <c r="DB166" s="21"/>
      <c r="DC166" s="21"/>
      <c r="DD166" s="21"/>
      <c r="DE166" s="21"/>
      <c r="DF166" s="21" t="s">
        <v>949</v>
      </c>
      <c r="DG166" s="24" t="s">
        <v>255</v>
      </c>
      <c r="DH166" s="21" t="s">
        <v>255</v>
      </c>
      <c r="DI166" s="21" t="s">
        <v>1363</v>
      </c>
      <c r="DJ166" s="21" t="s">
        <v>374</v>
      </c>
      <c r="DK166" s="21" t="s">
        <v>374</v>
      </c>
      <c r="DL166" s="21" t="s">
        <v>374</v>
      </c>
      <c r="DM166" s="21" t="s">
        <v>374</v>
      </c>
      <c r="DN166" s="26"/>
      <c r="DO166" s="6"/>
      <c r="DP166" s="24">
        <v>181.8</v>
      </c>
      <c r="DQ166" s="21">
        <v>80</v>
      </c>
      <c r="DR166" s="21">
        <v>133</v>
      </c>
      <c r="DS166" s="21">
        <v>82.3</v>
      </c>
      <c r="DT166" s="21">
        <v>96.4</v>
      </c>
      <c r="DU166" s="21">
        <v>99.3</v>
      </c>
      <c r="DV166" s="21">
        <v>80</v>
      </c>
      <c r="DW166" s="24">
        <v>0.6</v>
      </c>
      <c r="DX166" s="21">
        <v>0.4</v>
      </c>
      <c r="DY166" s="21">
        <v>0.6</v>
      </c>
      <c r="DZ166" s="21">
        <v>0.4</v>
      </c>
      <c r="EA166" s="21">
        <v>0.4</v>
      </c>
      <c r="EB166" s="21">
        <v>0.4</v>
      </c>
      <c r="EC166" s="21">
        <v>0.4</v>
      </c>
      <c r="ED166" s="29">
        <f t="shared" ref="ED166:EJ166" si="546">DP166/DW166</f>
        <v>303.00000000000006</v>
      </c>
      <c r="EE166" s="30">
        <f t="shared" si="546"/>
        <v>200</v>
      </c>
      <c r="EF166" s="30">
        <f t="shared" si="546"/>
        <v>221.66666666666669</v>
      </c>
      <c r="EG166" s="30">
        <f t="shared" si="546"/>
        <v>205.74999999999997</v>
      </c>
      <c r="EH166" s="30">
        <f t="shared" si="546"/>
        <v>241</v>
      </c>
      <c r="EI166" s="30">
        <f t="shared" si="546"/>
        <v>248.24999999999997</v>
      </c>
      <c r="EJ166" s="30">
        <f t="shared" si="546"/>
        <v>200</v>
      </c>
      <c r="EK166" s="24">
        <v>1</v>
      </c>
      <c r="EL166" s="21">
        <v>1</v>
      </c>
      <c r="EM166" s="21">
        <v>1</v>
      </c>
      <c r="EN166" s="21">
        <v>1</v>
      </c>
      <c r="EO166" s="21">
        <v>1</v>
      </c>
      <c r="EP166" s="21">
        <v>1</v>
      </c>
      <c r="EQ166" s="21">
        <v>1</v>
      </c>
      <c r="ER166" s="24">
        <v>211</v>
      </c>
      <c r="ES166" s="21">
        <v>150</v>
      </c>
      <c r="ET166" s="21">
        <v>133</v>
      </c>
      <c r="EU166" s="21">
        <v>112</v>
      </c>
      <c r="EV166" s="21">
        <v>155</v>
      </c>
      <c r="EW166" s="21">
        <v>254</v>
      </c>
      <c r="EX166" s="21">
        <v>440</v>
      </c>
      <c r="EY166" s="24">
        <v>5.2</v>
      </c>
      <c r="EZ166" s="21">
        <v>6.3</v>
      </c>
      <c r="FA166" s="21">
        <v>12</v>
      </c>
      <c r="FB166" s="21">
        <v>9</v>
      </c>
      <c r="FC166" s="21">
        <v>7.2</v>
      </c>
      <c r="FD166" s="21">
        <v>7.2</v>
      </c>
      <c r="FE166" s="21">
        <v>7.2</v>
      </c>
      <c r="FF166" s="24">
        <v>7</v>
      </c>
      <c r="FG166" s="21">
        <v>9</v>
      </c>
      <c r="FH166" s="21">
        <v>15</v>
      </c>
      <c r="FI166" s="21">
        <v>15</v>
      </c>
      <c r="FJ166" s="21">
        <v>15</v>
      </c>
      <c r="FK166" s="21">
        <v>15</v>
      </c>
      <c r="FL166" s="21">
        <v>15</v>
      </c>
      <c r="FM166" s="24">
        <v>82</v>
      </c>
      <c r="FN166" s="21">
        <v>70</v>
      </c>
      <c r="FO166" s="21">
        <v>67</v>
      </c>
      <c r="FP166" s="21">
        <v>68</v>
      </c>
      <c r="FQ166" s="21">
        <v>81</v>
      </c>
      <c r="FR166" s="21">
        <v>87</v>
      </c>
      <c r="FS166" s="21">
        <v>97</v>
      </c>
      <c r="FT166" s="24" t="s">
        <v>803</v>
      </c>
      <c r="FU166" s="21">
        <v>0</v>
      </c>
      <c r="FV166" s="21">
        <v>0</v>
      </c>
      <c r="FW166" s="21">
        <v>0</v>
      </c>
      <c r="FX166" s="21">
        <v>0</v>
      </c>
      <c r="FY166" s="21">
        <v>0</v>
      </c>
      <c r="FZ166" s="21">
        <v>0</v>
      </c>
      <c r="GA166" s="24">
        <v>116</v>
      </c>
      <c r="GB166" s="21">
        <v>101</v>
      </c>
      <c r="GC166" s="21">
        <v>66</v>
      </c>
      <c r="GD166" s="21">
        <v>62</v>
      </c>
      <c r="GE166" s="21">
        <v>62</v>
      </c>
      <c r="GF166" s="21">
        <v>55</v>
      </c>
      <c r="GG166" s="21">
        <v>37</v>
      </c>
      <c r="GH166" s="24">
        <v>2915</v>
      </c>
      <c r="GI166" s="21">
        <v>1610</v>
      </c>
      <c r="GJ166" s="21">
        <v>980</v>
      </c>
      <c r="GK166" s="21">
        <v>1750</v>
      </c>
      <c r="GL166" s="21">
        <v>1240</v>
      </c>
      <c r="GM166" s="21">
        <v>1855</v>
      </c>
      <c r="GN166" s="21">
        <v>1470</v>
      </c>
      <c r="GO166" s="6"/>
      <c r="GP166" s="24">
        <v>13</v>
      </c>
      <c r="GQ166" s="21">
        <v>55</v>
      </c>
      <c r="GR166" s="24">
        <v>13</v>
      </c>
      <c r="GS166" s="21">
        <v>55</v>
      </c>
      <c r="GT166" s="24">
        <v>8</v>
      </c>
      <c r="GU166" s="21">
        <v>18</v>
      </c>
      <c r="GV166" s="24">
        <v>11</v>
      </c>
      <c r="GW166" s="21">
        <v>45</v>
      </c>
      <c r="GX166" s="24">
        <v>9</v>
      </c>
      <c r="GY166" s="21">
        <v>18</v>
      </c>
      <c r="GZ166" s="24">
        <v>9</v>
      </c>
      <c r="HA166" s="21">
        <v>18</v>
      </c>
      <c r="HB166" s="24">
        <v>10</v>
      </c>
      <c r="HC166" s="21">
        <v>45</v>
      </c>
      <c r="HD166" s="6"/>
      <c r="HE166" s="21">
        <v>47</v>
      </c>
      <c r="HF166" s="21">
        <v>120</v>
      </c>
      <c r="HG166" s="21">
        <v>148</v>
      </c>
      <c r="HH166" s="21">
        <v>37.6</v>
      </c>
      <c r="HI166" s="21">
        <v>1</v>
      </c>
      <c r="HJ166" s="21">
        <v>80.5</v>
      </c>
      <c r="HK166" s="21">
        <v>0.6</v>
      </c>
      <c r="HL166" s="21">
        <v>20</v>
      </c>
      <c r="HM166" s="21">
        <v>31.09</v>
      </c>
      <c r="HN166" s="21">
        <v>19.02</v>
      </c>
      <c r="HO166" s="21">
        <v>3.4</v>
      </c>
      <c r="HP166" s="21">
        <v>129</v>
      </c>
      <c r="HQ166" s="21">
        <v>17.2</v>
      </c>
      <c r="HR166" s="21">
        <v>6.3</v>
      </c>
      <c r="HS166" s="21">
        <v>7</v>
      </c>
      <c r="HT166" s="6"/>
      <c r="HU166" s="99">
        <f t="shared" si="10"/>
        <v>0</v>
      </c>
    </row>
    <row r="167" spans="1:249" ht="15.75" customHeight="1" x14ac:dyDescent="0.3">
      <c r="A167" s="3">
        <v>148</v>
      </c>
      <c r="B167" s="21" t="s">
        <v>431</v>
      </c>
      <c r="C167" s="21">
        <v>2</v>
      </c>
      <c r="D167" s="22">
        <v>41398</v>
      </c>
      <c r="E167" s="22">
        <v>41423</v>
      </c>
      <c r="F167" s="21">
        <f t="shared" si="519"/>
        <v>25</v>
      </c>
      <c r="G167" s="21" t="s">
        <v>410</v>
      </c>
      <c r="H167" s="21"/>
      <c r="I167" s="23">
        <v>18228</v>
      </c>
      <c r="J167" s="21">
        <v>64</v>
      </c>
      <c r="K167" s="21">
        <v>165</v>
      </c>
      <c r="L167" s="21">
        <v>80</v>
      </c>
      <c r="M167" s="21" t="s">
        <v>1364</v>
      </c>
      <c r="N167" s="21">
        <v>47</v>
      </c>
      <c r="O167" s="21">
        <v>39</v>
      </c>
      <c r="P167" s="21">
        <v>52</v>
      </c>
      <c r="Q167" s="21" t="s">
        <v>1365</v>
      </c>
      <c r="R167" s="21">
        <v>1</v>
      </c>
      <c r="S167" s="21">
        <v>52</v>
      </c>
      <c r="T167" s="21" t="s">
        <v>1365</v>
      </c>
      <c r="U167" s="21">
        <v>1</v>
      </c>
      <c r="V167" s="21">
        <v>6</v>
      </c>
      <c r="W167" s="21">
        <v>0</v>
      </c>
      <c r="X167" s="21">
        <v>0</v>
      </c>
      <c r="Y167" s="6"/>
      <c r="Z167" s="24" t="s">
        <v>884</v>
      </c>
      <c r="AA167" s="21" t="s">
        <v>497</v>
      </c>
      <c r="AB167" s="25">
        <v>2</v>
      </c>
      <c r="AC167" s="25" t="s">
        <v>1010</v>
      </c>
      <c r="AD167" s="21" t="s">
        <v>246</v>
      </c>
      <c r="AE167" s="21" t="s">
        <v>247</v>
      </c>
      <c r="AF167" s="21" t="s">
        <v>249</v>
      </c>
      <c r="AG167" s="21"/>
      <c r="AH167" s="21" t="s">
        <v>246</v>
      </c>
      <c r="AI167" s="21" t="s">
        <v>246</v>
      </c>
      <c r="AJ167" s="21" t="s">
        <v>249</v>
      </c>
      <c r="AK167" s="21" t="s">
        <v>249</v>
      </c>
      <c r="AL167" s="21">
        <v>0.12</v>
      </c>
      <c r="AM167" s="6"/>
      <c r="AN167" s="26" t="s">
        <v>250</v>
      </c>
      <c r="AO167" s="26" t="s">
        <v>274</v>
      </c>
      <c r="AP167" s="26"/>
      <c r="AQ167" s="26" t="s">
        <v>1902</v>
      </c>
      <c r="AR167" s="26" t="s">
        <v>1905</v>
      </c>
      <c r="AS167" s="27">
        <v>0.12</v>
      </c>
      <c r="AT167" s="21">
        <v>0.14000000000000001</v>
      </c>
      <c r="AU167" s="21">
        <v>0.16</v>
      </c>
      <c r="AV167" s="21">
        <v>0.13</v>
      </c>
      <c r="AW167" s="21">
        <v>0.15</v>
      </c>
      <c r="AX167" s="21">
        <v>0.14000000000000001</v>
      </c>
      <c r="AY167" s="21">
        <v>0.16</v>
      </c>
      <c r="AZ167" s="21">
        <v>0.14000000000000001</v>
      </c>
      <c r="BA167" s="21">
        <v>0.14000000000000001</v>
      </c>
      <c r="BB167" s="28">
        <f t="shared" ref="BB167:BD167" si="547">((AT167/AS167)*100)-100</f>
        <v>16.666666666666671</v>
      </c>
      <c r="BC167" s="28">
        <f t="shared" si="547"/>
        <v>14.285714285714278</v>
      </c>
      <c r="BD167" s="28">
        <f t="shared" si="547"/>
        <v>-18.75</v>
      </c>
      <c r="BE167" s="28">
        <f t="shared" si="521"/>
        <v>33.333333333333343</v>
      </c>
      <c r="BF167" s="28">
        <f t="shared" si="522"/>
        <v>8.3333333333333428</v>
      </c>
      <c r="BG167" s="28">
        <f t="shared" si="523"/>
        <v>-7.142857142857153</v>
      </c>
      <c r="BH167" s="3">
        <f t="shared" ref="BH167:BJ167" si="548">AT167-AS167</f>
        <v>2.0000000000000018E-2</v>
      </c>
      <c r="BI167" s="3">
        <f t="shared" si="548"/>
        <v>1.999999999999999E-2</v>
      </c>
      <c r="BJ167" s="3">
        <f t="shared" si="548"/>
        <v>-0.03</v>
      </c>
      <c r="BK167" s="3">
        <f t="shared" si="525"/>
        <v>4.0000000000000008E-2</v>
      </c>
      <c r="BL167" s="3">
        <f t="shared" si="526"/>
        <v>1.0000000000000009E-2</v>
      </c>
      <c r="BM167" s="3">
        <f t="shared" si="527"/>
        <v>-1.0000000000000009E-2</v>
      </c>
      <c r="BN167" s="24">
        <v>55.1</v>
      </c>
      <c r="BO167" s="21">
        <v>74.7</v>
      </c>
      <c r="BP167" s="21"/>
      <c r="BQ167" s="21">
        <v>57.3</v>
      </c>
      <c r="BR167" s="21">
        <v>46.3</v>
      </c>
      <c r="BS167" s="21">
        <v>31.4</v>
      </c>
      <c r="BT167" s="21">
        <v>31.4</v>
      </c>
      <c r="BU167" s="24">
        <v>38</v>
      </c>
      <c r="BV167" s="21">
        <v>37</v>
      </c>
      <c r="BW167" s="21">
        <v>37</v>
      </c>
      <c r="BX167" s="21">
        <v>37.4</v>
      </c>
      <c r="BY167" s="21">
        <v>37.1</v>
      </c>
      <c r="BZ167" s="21">
        <v>37</v>
      </c>
      <c r="CA167" s="21">
        <v>37</v>
      </c>
      <c r="CB167" s="21">
        <v>36</v>
      </c>
      <c r="CC167" s="21">
        <v>36.6</v>
      </c>
      <c r="CD167" s="6"/>
      <c r="CE167" s="24" t="s">
        <v>1366</v>
      </c>
      <c r="CF167" s="21"/>
      <c r="CG167" s="21"/>
      <c r="CH167" s="21"/>
      <c r="CI167" s="21"/>
      <c r="CJ167" s="21"/>
      <c r="CK167" s="21"/>
      <c r="CL167" s="60" t="s">
        <v>1925</v>
      </c>
      <c r="CM167" s="21"/>
      <c r="CN167" s="21"/>
      <c r="CO167" s="21"/>
      <c r="CP167" s="21"/>
      <c r="CQ167" s="21"/>
      <c r="CR167" s="21"/>
      <c r="CS167" s="24">
        <v>2</v>
      </c>
      <c r="CT167" s="21"/>
      <c r="CU167" s="21"/>
      <c r="CV167" s="21"/>
      <c r="CW167" s="21"/>
      <c r="CX167" s="21"/>
      <c r="CY167" s="21"/>
      <c r="CZ167" s="60" t="s">
        <v>1368</v>
      </c>
      <c r="DA167" s="21"/>
      <c r="DB167" s="21"/>
      <c r="DC167" s="21"/>
      <c r="DD167" s="21"/>
      <c r="DE167" s="21"/>
      <c r="DF167" s="21"/>
      <c r="DG167" s="24" t="s">
        <v>1369</v>
      </c>
      <c r="DH167" s="21" t="s">
        <v>352</v>
      </c>
      <c r="DI167" s="21" t="s">
        <v>352</v>
      </c>
      <c r="DJ167" s="21" t="s">
        <v>1370</v>
      </c>
      <c r="DK167" s="21" t="s">
        <v>1371</v>
      </c>
      <c r="DL167" s="21" t="s">
        <v>1371</v>
      </c>
      <c r="DM167" s="21" t="s">
        <v>1371</v>
      </c>
      <c r="DN167" s="26"/>
      <c r="DO167" s="6"/>
      <c r="DP167" s="24">
        <v>86.7</v>
      </c>
      <c r="DQ167" s="21">
        <v>98.2</v>
      </c>
      <c r="DR167" s="21">
        <v>66</v>
      </c>
      <c r="DS167" s="21">
        <v>85.8</v>
      </c>
      <c r="DT167" s="21">
        <v>65</v>
      </c>
      <c r="DU167" s="21">
        <v>61.3</v>
      </c>
      <c r="DV167" s="21">
        <v>61.3</v>
      </c>
      <c r="DW167" s="24">
        <v>0.6</v>
      </c>
      <c r="DX167" s="21">
        <v>0.6</v>
      </c>
      <c r="DY167" s="21">
        <v>0.45</v>
      </c>
      <c r="DZ167" s="21">
        <v>0.5</v>
      </c>
      <c r="EA167" s="21">
        <v>0.4</v>
      </c>
      <c r="EB167" s="21">
        <v>0.4</v>
      </c>
      <c r="EC167" s="21">
        <v>0.35</v>
      </c>
      <c r="ED167" s="29">
        <f t="shared" ref="ED167:EJ167" si="549">DP167/DW167</f>
        <v>144.5</v>
      </c>
      <c r="EE167" s="30">
        <f t="shared" si="549"/>
        <v>163.66666666666669</v>
      </c>
      <c r="EF167" s="30">
        <f t="shared" si="549"/>
        <v>146.66666666666666</v>
      </c>
      <c r="EG167" s="30">
        <f t="shared" si="549"/>
        <v>171.6</v>
      </c>
      <c r="EH167" s="30">
        <f t="shared" si="549"/>
        <v>162.5</v>
      </c>
      <c r="EI167" s="30">
        <f t="shared" si="549"/>
        <v>153.24999999999997</v>
      </c>
      <c r="EJ167" s="30">
        <f t="shared" si="549"/>
        <v>175.14285714285714</v>
      </c>
      <c r="EK167" s="24">
        <v>1</v>
      </c>
      <c r="EL167" s="21">
        <v>1</v>
      </c>
      <c r="EM167" s="21">
        <v>1</v>
      </c>
      <c r="EN167" s="21">
        <v>1</v>
      </c>
      <c r="EO167" s="21">
        <v>1</v>
      </c>
      <c r="EP167" s="21">
        <v>1</v>
      </c>
      <c r="EQ167" s="21">
        <v>0</v>
      </c>
      <c r="ER167" s="24">
        <v>275</v>
      </c>
      <c r="ES167" s="21">
        <v>230</v>
      </c>
      <c r="ET167" s="21">
        <v>218</v>
      </c>
      <c r="EU167" s="21">
        <v>194</v>
      </c>
      <c r="EV167" s="21">
        <v>171</v>
      </c>
      <c r="EW167" s="21">
        <v>171</v>
      </c>
      <c r="EX167" s="21">
        <v>160</v>
      </c>
      <c r="EY167" s="24">
        <v>9.5</v>
      </c>
      <c r="EZ167" s="21">
        <v>10.3</v>
      </c>
      <c r="FA167" s="21">
        <v>10.3</v>
      </c>
      <c r="FB167" s="21">
        <v>10.8</v>
      </c>
      <c r="FC167" s="21">
        <v>10.8</v>
      </c>
      <c r="FD167" s="21">
        <v>10.8</v>
      </c>
      <c r="FE167" s="21">
        <v>10.8</v>
      </c>
      <c r="FF167" s="24">
        <v>15</v>
      </c>
      <c r="FG167" s="21">
        <v>15</v>
      </c>
      <c r="FH167" s="21">
        <v>15</v>
      </c>
      <c r="FI167" s="21">
        <v>15</v>
      </c>
      <c r="FJ167" s="21">
        <v>15</v>
      </c>
      <c r="FK167" s="21">
        <v>15</v>
      </c>
      <c r="FL167" s="21">
        <v>15</v>
      </c>
      <c r="FM167" s="24">
        <v>63</v>
      </c>
      <c r="FN167" s="21">
        <v>75</v>
      </c>
      <c r="FO167" s="21">
        <v>79</v>
      </c>
      <c r="FP167" s="21">
        <v>71</v>
      </c>
      <c r="FQ167" s="21">
        <v>82</v>
      </c>
      <c r="FR167" s="21">
        <v>83</v>
      </c>
      <c r="FS167" s="21">
        <v>92</v>
      </c>
      <c r="FT167" s="24">
        <v>0</v>
      </c>
      <c r="FU167" s="21">
        <v>0</v>
      </c>
      <c r="FV167" s="21">
        <v>0</v>
      </c>
      <c r="FW167" s="21">
        <v>0</v>
      </c>
      <c r="FX167" s="21">
        <v>0</v>
      </c>
      <c r="FY167" s="21">
        <v>0</v>
      </c>
      <c r="FZ167" s="21">
        <v>0</v>
      </c>
      <c r="GA167" s="24">
        <v>106</v>
      </c>
      <c r="GB167" s="21">
        <v>120</v>
      </c>
      <c r="GC167" s="21">
        <v>127</v>
      </c>
      <c r="GD167" s="21">
        <v>144</v>
      </c>
      <c r="GE167" s="21">
        <v>132</v>
      </c>
      <c r="GF167" s="21">
        <v>105</v>
      </c>
      <c r="GG167" s="21">
        <v>108</v>
      </c>
      <c r="GH167" s="24">
        <v>1775</v>
      </c>
      <c r="GI167" s="21">
        <v>2800</v>
      </c>
      <c r="GJ167" s="21">
        <v>2440</v>
      </c>
      <c r="GK167" s="21">
        <v>950</v>
      </c>
      <c r="GL167" s="21">
        <v>820</v>
      </c>
      <c r="GM167" s="21">
        <v>1080</v>
      </c>
      <c r="GN167" s="21">
        <v>680</v>
      </c>
      <c r="GO167" s="6"/>
      <c r="GP167" s="24">
        <v>11</v>
      </c>
      <c r="GQ167" s="21">
        <v>45</v>
      </c>
      <c r="GR167" s="24">
        <v>10</v>
      </c>
      <c r="GS167" s="21">
        <v>45</v>
      </c>
      <c r="GT167" s="24">
        <v>10</v>
      </c>
      <c r="GU167" s="21">
        <v>45</v>
      </c>
      <c r="GV167" s="24">
        <v>10</v>
      </c>
      <c r="GW167" s="21">
        <v>45</v>
      </c>
      <c r="GX167" s="24">
        <v>10</v>
      </c>
      <c r="GY167" s="21">
        <v>45</v>
      </c>
      <c r="GZ167" s="24">
        <v>10</v>
      </c>
      <c r="HA167" s="21">
        <v>45</v>
      </c>
      <c r="HB167" s="24">
        <v>9</v>
      </c>
      <c r="HC167" s="21">
        <v>18</v>
      </c>
      <c r="HD167" s="6"/>
      <c r="HE167" s="21">
        <v>64</v>
      </c>
      <c r="HF167" s="21">
        <v>65</v>
      </c>
      <c r="HG167" s="21">
        <v>96</v>
      </c>
      <c r="HH167" s="21">
        <v>37</v>
      </c>
      <c r="HI167" s="21">
        <v>1</v>
      </c>
      <c r="HJ167" s="21">
        <v>76</v>
      </c>
      <c r="HK167" s="21">
        <v>0.6</v>
      </c>
      <c r="HL167" s="21">
        <v>30</v>
      </c>
      <c r="HM167" s="21">
        <v>26.89</v>
      </c>
      <c r="HN167" s="21">
        <v>7.42</v>
      </c>
      <c r="HO167" s="21">
        <v>3.28</v>
      </c>
      <c r="HP167" s="21">
        <v>140</v>
      </c>
      <c r="HQ167" s="21">
        <v>27.5</v>
      </c>
      <c r="HR167" s="21">
        <v>10.3</v>
      </c>
      <c r="HS167" s="21">
        <v>15</v>
      </c>
      <c r="HT167" s="6"/>
      <c r="HU167" s="99">
        <f t="shared" si="10"/>
        <v>1</v>
      </c>
    </row>
    <row r="168" spans="1:249" ht="15.75" customHeight="1" x14ac:dyDescent="0.3">
      <c r="A168" s="3">
        <v>149</v>
      </c>
      <c r="B168" s="21" t="s">
        <v>431</v>
      </c>
      <c r="C168" s="21">
        <v>1</v>
      </c>
      <c r="D168" s="22">
        <v>41420</v>
      </c>
      <c r="E168" s="22">
        <v>41439</v>
      </c>
      <c r="F168" s="21">
        <f t="shared" si="519"/>
        <v>19</v>
      </c>
      <c r="G168" s="21"/>
      <c r="H168" s="21" t="s">
        <v>432</v>
      </c>
      <c r="I168" s="23">
        <v>13975</v>
      </c>
      <c r="J168" s="21">
        <v>75</v>
      </c>
      <c r="K168" s="21">
        <v>185</v>
      </c>
      <c r="L168" s="21">
        <v>80</v>
      </c>
      <c r="M168" s="21" t="s">
        <v>1372</v>
      </c>
      <c r="N168" s="21">
        <v>82</v>
      </c>
      <c r="O168" s="21">
        <v>93.6</v>
      </c>
      <c r="P168" s="21">
        <v>29</v>
      </c>
      <c r="Q168" s="21" t="s">
        <v>548</v>
      </c>
      <c r="R168" s="21">
        <v>2</v>
      </c>
      <c r="S168" s="21">
        <v>29</v>
      </c>
      <c r="T168" s="21" t="s">
        <v>548</v>
      </c>
      <c r="U168" s="21">
        <v>2</v>
      </c>
      <c r="V168" s="21">
        <v>22</v>
      </c>
      <c r="W168" s="21">
        <v>9</v>
      </c>
      <c r="X168" s="21">
        <v>0</v>
      </c>
      <c r="Y168" s="6"/>
      <c r="Z168" s="24" t="s">
        <v>884</v>
      </c>
      <c r="AA168" s="21" t="s">
        <v>549</v>
      </c>
      <c r="AB168" s="25">
        <v>2</v>
      </c>
      <c r="AC168" s="25" t="s">
        <v>1010</v>
      </c>
      <c r="AD168" s="21" t="s">
        <v>246</v>
      </c>
      <c r="AE168" s="21" t="s">
        <v>247</v>
      </c>
      <c r="AF168" s="21" t="s">
        <v>246</v>
      </c>
      <c r="AG168" s="21" t="s">
        <v>248</v>
      </c>
      <c r="AH168" s="21" t="s">
        <v>246</v>
      </c>
      <c r="AI168" s="21" t="s">
        <v>246</v>
      </c>
      <c r="AJ168" s="21" t="s">
        <v>249</v>
      </c>
      <c r="AK168" s="21" t="s">
        <v>249</v>
      </c>
      <c r="AL168" s="21">
        <v>0.42</v>
      </c>
      <c r="AM168" s="6"/>
      <c r="AN168" s="26" t="s">
        <v>250</v>
      </c>
      <c r="AO168" s="26" t="s">
        <v>274</v>
      </c>
      <c r="AP168" s="26"/>
      <c r="AQ168" s="26" t="s">
        <v>1902</v>
      </c>
      <c r="AR168" s="26" t="s">
        <v>1905</v>
      </c>
      <c r="AS168" s="27">
        <v>0.42</v>
      </c>
      <c r="AT168" s="21">
        <v>0.62</v>
      </c>
      <c r="AU168" s="21">
        <v>0.83</v>
      </c>
      <c r="AV168" s="21">
        <v>0.9</v>
      </c>
      <c r="AW168" s="21">
        <v>1.69</v>
      </c>
      <c r="AX168" s="21">
        <v>1.17</v>
      </c>
      <c r="AY168" s="21">
        <v>0.64</v>
      </c>
      <c r="AZ168" s="21">
        <v>0.46</v>
      </c>
      <c r="BA168" s="21">
        <v>0.4</v>
      </c>
      <c r="BB168" s="28">
        <f t="shared" ref="BB168:BD168" si="550">((AT168/AS168)*100)-100</f>
        <v>47.61904761904762</v>
      </c>
      <c r="BC168" s="28">
        <f t="shared" si="550"/>
        <v>33.870967741935488</v>
      </c>
      <c r="BD168" s="28">
        <f t="shared" si="550"/>
        <v>8.4337349397590486</v>
      </c>
      <c r="BE168" s="28">
        <f t="shared" si="521"/>
        <v>97.61904761904762</v>
      </c>
      <c r="BF168" s="28">
        <f t="shared" si="522"/>
        <v>114.28571428571428</v>
      </c>
      <c r="BG168" s="28">
        <f t="shared" si="523"/>
        <v>45.161290322580641</v>
      </c>
      <c r="BH168" s="3">
        <f t="shared" ref="BH168:BJ168" si="551">AT168-AS168</f>
        <v>0.2</v>
      </c>
      <c r="BI168" s="3">
        <f t="shared" si="551"/>
        <v>0.20999999999999996</v>
      </c>
      <c r="BJ168" s="3">
        <f t="shared" si="551"/>
        <v>7.0000000000000062E-2</v>
      </c>
      <c r="BK168" s="3">
        <f t="shared" si="525"/>
        <v>0.41</v>
      </c>
      <c r="BL168" s="3">
        <f t="shared" si="526"/>
        <v>0.48000000000000004</v>
      </c>
      <c r="BM168" s="3">
        <f t="shared" si="527"/>
        <v>0.28000000000000003</v>
      </c>
      <c r="BN168" s="24">
        <v>231</v>
      </c>
      <c r="BO168" s="21">
        <v>246.5</v>
      </c>
      <c r="BP168" s="21">
        <v>223</v>
      </c>
      <c r="BQ168" s="21">
        <v>163</v>
      </c>
      <c r="BR168" s="21">
        <v>156</v>
      </c>
      <c r="BS168" s="21">
        <v>163.1</v>
      </c>
      <c r="BT168" s="21"/>
      <c r="BU168" s="24">
        <v>37.6</v>
      </c>
      <c r="BV168" s="21">
        <v>36</v>
      </c>
      <c r="BW168" s="21">
        <v>36.4</v>
      </c>
      <c r="BX168" s="21">
        <v>37.1</v>
      </c>
      <c r="BY168" s="21">
        <v>37</v>
      </c>
      <c r="BZ168" s="21">
        <v>36</v>
      </c>
      <c r="CA168" s="21">
        <v>37</v>
      </c>
      <c r="CB168" s="21">
        <v>38.1</v>
      </c>
      <c r="CC168" s="21">
        <v>37.9</v>
      </c>
      <c r="CD168" s="6"/>
      <c r="CE168" s="24" t="s">
        <v>1373</v>
      </c>
      <c r="CF168" s="21"/>
      <c r="CG168" s="21"/>
      <c r="CH168" s="21"/>
      <c r="CI168" s="21" t="s">
        <v>799</v>
      </c>
      <c r="CJ168" s="21"/>
      <c r="CK168" s="21"/>
      <c r="CL168" s="24" t="s">
        <v>1374</v>
      </c>
      <c r="CM168" s="21"/>
      <c r="CN168" s="21"/>
      <c r="CO168" s="21"/>
      <c r="CP168" s="21"/>
      <c r="CQ168" s="21"/>
      <c r="CR168" s="21"/>
      <c r="CS168" s="24">
        <v>2</v>
      </c>
      <c r="CT168" s="21"/>
      <c r="CU168" s="21"/>
      <c r="CV168" s="21"/>
      <c r="CW168" s="21"/>
      <c r="CX168" s="21"/>
      <c r="CY168" s="21"/>
      <c r="CZ168" s="24" t="s">
        <v>1375</v>
      </c>
      <c r="DA168" s="21"/>
      <c r="DB168" s="21"/>
      <c r="DC168" s="21"/>
      <c r="DD168" s="21"/>
      <c r="DE168" s="21"/>
      <c r="DF168" s="21"/>
      <c r="DG168" s="24" t="s">
        <v>352</v>
      </c>
      <c r="DH168" s="21" t="s">
        <v>631</v>
      </c>
      <c r="DI168" s="21" t="s">
        <v>631</v>
      </c>
      <c r="DJ168" s="21" t="s">
        <v>540</v>
      </c>
      <c r="DK168" s="21" t="s">
        <v>540</v>
      </c>
      <c r="DL168" s="21" t="s">
        <v>540</v>
      </c>
      <c r="DM168" s="21">
        <v>0</v>
      </c>
      <c r="DN168" s="26"/>
      <c r="DO168" s="6"/>
      <c r="DP168" s="24">
        <v>78</v>
      </c>
      <c r="DQ168" s="21">
        <v>67.5</v>
      </c>
      <c r="DR168" s="21">
        <v>83.4</v>
      </c>
      <c r="DS168" s="21">
        <v>74</v>
      </c>
      <c r="DT168" s="21">
        <v>77.7</v>
      </c>
      <c r="DU168" s="21">
        <v>73</v>
      </c>
      <c r="DV168" s="21">
        <v>84.1</v>
      </c>
      <c r="DW168" s="24">
        <v>0.5</v>
      </c>
      <c r="DX168" s="21">
        <v>0.5</v>
      </c>
      <c r="DY168" s="21">
        <v>0.4</v>
      </c>
      <c r="DZ168" s="21">
        <v>0.4</v>
      </c>
      <c r="EA168" s="21">
        <v>0.4</v>
      </c>
      <c r="EB168" s="21">
        <v>0.6</v>
      </c>
      <c r="EC168" s="21">
        <v>0.5</v>
      </c>
      <c r="ED168" s="29">
        <f t="shared" ref="ED168:EJ168" si="552">DP168/DW168</f>
        <v>156</v>
      </c>
      <c r="EE168" s="30">
        <f t="shared" si="552"/>
        <v>135</v>
      </c>
      <c r="EF168" s="30">
        <f t="shared" si="552"/>
        <v>208.5</v>
      </c>
      <c r="EG168" s="30">
        <f t="shared" si="552"/>
        <v>185</v>
      </c>
      <c r="EH168" s="30">
        <f t="shared" si="552"/>
        <v>194.25</v>
      </c>
      <c r="EI168" s="30">
        <f t="shared" si="552"/>
        <v>121.66666666666667</v>
      </c>
      <c r="EJ168" s="30">
        <f t="shared" si="552"/>
        <v>168.2</v>
      </c>
      <c r="EK168" s="24">
        <v>1</v>
      </c>
      <c r="EL168" s="21">
        <v>1</v>
      </c>
      <c r="EM168" s="21">
        <v>1</v>
      </c>
      <c r="EN168" s="21">
        <v>1</v>
      </c>
      <c r="EO168" s="21">
        <v>1</v>
      </c>
      <c r="EP168" s="21">
        <v>1</v>
      </c>
      <c r="EQ168" s="21">
        <v>1</v>
      </c>
      <c r="ER168" s="24">
        <v>356</v>
      </c>
      <c r="ES168" s="21">
        <v>398</v>
      </c>
      <c r="ET168" s="21">
        <v>404</v>
      </c>
      <c r="EU168" s="21">
        <v>348</v>
      </c>
      <c r="EV168" s="21">
        <v>343</v>
      </c>
      <c r="EW168" s="21">
        <v>343</v>
      </c>
      <c r="EX168" s="21">
        <v>343</v>
      </c>
      <c r="EY168" s="24">
        <v>7.2</v>
      </c>
      <c r="EZ168" s="21">
        <v>7.9</v>
      </c>
      <c r="FA168" s="21">
        <v>6.8</v>
      </c>
      <c r="FB168" s="21">
        <v>9.1</v>
      </c>
      <c r="FC168" s="21">
        <v>8.6</v>
      </c>
      <c r="FD168" s="21">
        <v>6.6</v>
      </c>
      <c r="FE168" s="21">
        <v>6.6</v>
      </c>
      <c r="FF168" s="24">
        <v>9</v>
      </c>
      <c r="FG168" s="21">
        <v>6</v>
      </c>
      <c r="FH168" s="21">
        <v>8</v>
      </c>
      <c r="FI168" s="21">
        <v>8</v>
      </c>
      <c r="FJ168" s="21">
        <v>8</v>
      </c>
      <c r="FK168" s="21">
        <v>3</v>
      </c>
      <c r="FL168" s="21">
        <v>3</v>
      </c>
      <c r="FM168" s="24">
        <v>76</v>
      </c>
      <c r="FN168" s="21">
        <v>82</v>
      </c>
      <c r="FO168" s="21">
        <v>67</v>
      </c>
      <c r="FP168" s="21">
        <v>68</v>
      </c>
      <c r="FQ168" s="21">
        <v>58</v>
      </c>
      <c r="FR168" s="21">
        <v>75</v>
      </c>
      <c r="FS168" s="21">
        <v>53</v>
      </c>
      <c r="FT168" s="24">
        <v>0</v>
      </c>
      <c r="FU168" s="21">
        <v>0</v>
      </c>
      <c r="FV168" s="21" t="s">
        <v>1194</v>
      </c>
      <c r="FW168" s="21">
        <v>0</v>
      </c>
      <c r="FX168" s="21">
        <v>0</v>
      </c>
      <c r="FY168" s="21">
        <v>0</v>
      </c>
      <c r="FZ168" s="21">
        <v>0</v>
      </c>
      <c r="GA168" s="24">
        <v>119</v>
      </c>
      <c r="GB168" s="21">
        <v>127</v>
      </c>
      <c r="GC168" s="21">
        <v>139</v>
      </c>
      <c r="GD168" s="21">
        <v>138</v>
      </c>
      <c r="GE168" s="21">
        <v>138</v>
      </c>
      <c r="GF168" s="21">
        <v>123</v>
      </c>
      <c r="GG168" s="21">
        <v>129</v>
      </c>
      <c r="GH168" s="24">
        <v>1210</v>
      </c>
      <c r="GI168" s="21">
        <v>815</v>
      </c>
      <c r="GJ168" s="21">
        <v>1500</v>
      </c>
      <c r="GK168" s="21">
        <v>1700</v>
      </c>
      <c r="GL168" s="21">
        <v>1935</v>
      </c>
      <c r="GM168" s="21">
        <v>1600</v>
      </c>
      <c r="GN168" s="21">
        <v>1060</v>
      </c>
      <c r="GO168" s="6"/>
      <c r="GP168" s="24">
        <v>13</v>
      </c>
      <c r="GQ168" s="21">
        <v>55</v>
      </c>
      <c r="GR168" s="24">
        <v>13</v>
      </c>
      <c r="GS168" s="21">
        <v>55</v>
      </c>
      <c r="GT168" s="24">
        <v>15</v>
      </c>
      <c r="GU168" s="21">
        <v>80</v>
      </c>
      <c r="GV168" s="24">
        <v>14</v>
      </c>
      <c r="GW168" s="21">
        <v>55</v>
      </c>
      <c r="GX168" s="24">
        <v>14</v>
      </c>
      <c r="GY168" s="21">
        <v>55</v>
      </c>
      <c r="GZ168" s="24">
        <v>14</v>
      </c>
      <c r="HA168" s="21">
        <v>55</v>
      </c>
      <c r="HB168" s="24">
        <v>15</v>
      </c>
      <c r="HC168" s="21">
        <v>80</v>
      </c>
      <c r="HD168" s="6"/>
      <c r="HE168" s="21">
        <v>75</v>
      </c>
      <c r="HF168" s="21">
        <v>58</v>
      </c>
      <c r="HG168" s="21">
        <v>161</v>
      </c>
      <c r="HH168" s="21">
        <v>34.5</v>
      </c>
      <c r="HI168" s="21">
        <v>1</v>
      </c>
      <c r="HJ168" s="21">
        <v>67</v>
      </c>
      <c r="HK168" s="21">
        <v>0.8</v>
      </c>
      <c r="HL168" s="21">
        <v>0</v>
      </c>
      <c r="HM168" s="21">
        <v>29.41</v>
      </c>
      <c r="HN168" s="21">
        <v>16.3</v>
      </c>
      <c r="HO168" s="21">
        <v>3.34</v>
      </c>
      <c r="HP168" s="21">
        <v>143</v>
      </c>
      <c r="HQ168" s="21">
        <v>20.2</v>
      </c>
      <c r="HR168" s="21">
        <v>4.2</v>
      </c>
      <c r="HS168" s="21">
        <v>3</v>
      </c>
      <c r="HT168" s="6"/>
      <c r="HU168" s="99">
        <f t="shared" si="10"/>
        <v>0</v>
      </c>
    </row>
    <row r="169" spans="1:249" ht="15.75" customHeight="1" x14ac:dyDescent="0.3">
      <c r="A169" s="3">
        <v>150</v>
      </c>
      <c r="B169" s="21" t="s">
        <v>626</v>
      </c>
      <c r="C169" s="21">
        <v>1</v>
      </c>
      <c r="D169" s="22">
        <v>41441</v>
      </c>
      <c r="E169" s="22">
        <v>41444</v>
      </c>
      <c r="F169" s="21">
        <f t="shared" si="519"/>
        <v>3</v>
      </c>
      <c r="G169" s="21"/>
      <c r="H169" s="21" t="s">
        <v>432</v>
      </c>
      <c r="I169" s="23">
        <v>22929</v>
      </c>
      <c r="J169" s="21">
        <v>50</v>
      </c>
      <c r="K169" s="21">
        <v>160</v>
      </c>
      <c r="L169" s="21">
        <v>50</v>
      </c>
      <c r="M169" s="21" t="s">
        <v>1376</v>
      </c>
      <c r="N169" s="21">
        <v>70</v>
      </c>
      <c r="O169" s="21">
        <v>83.8</v>
      </c>
      <c r="P169" s="21">
        <v>6</v>
      </c>
      <c r="Q169" s="21" t="s">
        <v>1140</v>
      </c>
      <c r="R169" s="21">
        <v>1</v>
      </c>
      <c r="S169" s="21">
        <v>7</v>
      </c>
      <c r="T169" s="21" t="s">
        <v>548</v>
      </c>
      <c r="U169" s="21">
        <v>2</v>
      </c>
      <c r="V169" s="21">
        <v>4</v>
      </c>
      <c r="W169" s="21">
        <v>5</v>
      </c>
      <c r="X169" s="21">
        <v>0</v>
      </c>
      <c r="Y169" s="6"/>
      <c r="Z169" s="24" t="s">
        <v>513</v>
      </c>
      <c r="AA169" s="21" t="s">
        <v>549</v>
      </c>
      <c r="AB169" s="25">
        <v>1</v>
      </c>
      <c r="AC169" s="25"/>
      <c r="AD169" s="21" t="s">
        <v>246</v>
      </c>
      <c r="AE169" s="21" t="s">
        <v>247</v>
      </c>
      <c r="AF169" s="21" t="s">
        <v>249</v>
      </c>
      <c r="AG169" s="21"/>
      <c r="AH169" s="21" t="s">
        <v>246</v>
      </c>
      <c r="AI169" s="21" t="s">
        <v>249</v>
      </c>
      <c r="AJ169" s="21" t="s">
        <v>246</v>
      </c>
      <c r="AK169" s="21" t="s">
        <v>246</v>
      </c>
      <c r="AL169" s="21">
        <v>13.42</v>
      </c>
      <c r="AM169" s="6"/>
      <c r="AN169" s="26" t="s">
        <v>250</v>
      </c>
      <c r="AO169" s="26" t="s">
        <v>274</v>
      </c>
      <c r="AP169" s="26"/>
      <c r="AQ169" s="26" t="s">
        <v>1906</v>
      </c>
      <c r="AR169" s="26" t="s">
        <v>1905</v>
      </c>
      <c r="AS169" s="27">
        <v>3.42</v>
      </c>
      <c r="AT169" s="21">
        <v>5.72</v>
      </c>
      <c r="AU169" s="21">
        <v>16.77</v>
      </c>
      <c r="AV169" s="21">
        <v>9.85</v>
      </c>
      <c r="AW169" s="21">
        <v>7.85</v>
      </c>
      <c r="AX169" s="21"/>
      <c r="AY169" s="21"/>
      <c r="AZ169" s="21"/>
      <c r="BA169" s="21"/>
      <c r="BB169" s="28">
        <f t="shared" ref="BB169:BD169" si="553">((AT169/AS169)*100)-100</f>
        <v>67.251461988304101</v>
      </c>
      <c r="BC169" s="28">
        <f t="shared" si="553"/>
        <v>193.18181818181819</v>
      </c>
      <c r="BD169" s="28">
        <f t="shared" si="553"/>
        <v>-41.26416219439475</v>
      </c>
      <c r="BE169" s="28">
        <f t="shared" si="521"/>
        <v>390.35087719298247</v>
      </c>
      <c r="BF169" s="28">
        <f t="shared" si="522"/>
        <v>188.01169590643275</v>
      </c>
      <c r="BG169" s="28">
        <f t="shared" si="523"/>
        <v>72.2027972027972</v>
      </c>
      <c r="BH169" s="3">
        <f t="shared" ref="BH169:BJ169" si="554">AT169-AS169</f>
        <v>2.2999999999999998</v>
      </c>
      <c r="BI169" s="3">
        <f t="shared" si="554"/>
        <v>11.05</v>
      </c>
      <c r="BJ169" s="3">
        <f t="shared" si="554"/>
        <v>-6.92</v>
      </c>
      <c r="BK169" s="3">
        <f t="shared" si="525"/>
        <v>13.35</v>
      </c>
      <c r="BL169" s="3">
        <f t="shared" si="526"/>
        <v>6.43</v>
      </c>
      <c r="BM169" s="3">
        <f t="shared" si="527"/>
        <v>4.13</v>
      </c>
      <c r="BN169" s="24"/>
      <c r="BO169" s="21">
        <v>243.5</v>
      </c>
      <c r="BP169" s="21">
        <v>220.8</v>
      </c>
      <c r="BQ169" s="21"/>
      <c r="BR169" s="21"/>
      <c r="BS169" s="21"/>
      <c r="BT169" s="21"/>
      <c r="BU169" s="24">
        <v>38.6</v>
      </c>
      <c r="BV169" s="21">
        <v>37</v>
      </c>
      <c r="BW169" s="21">
        <v>37</v>
      </c>
      <c r="BX169" s="21">
        <v>36.1</v>
      </c>
      <c r="BY169" s="21">
        <v>38</v>
      </c>
      <c r="BZ169" s="21"/>
      <c r="CA169" s="21"/>
      <c r="CB169" s="21"/>
      <c r="CC169" s="21"/>
      <c r="CD169" s="6"/>
      <c r="CE169" s="24" t="s">
        <v>1377</v>
      </c>
      <c r="CF169" s="21"/>
      <c r="CG169" s="21"/>
      <c r="CH169" s="21"/>
      <c r="CI169" s="21"/>
      <c r="CJ169" s="21"/>
      <c r="CK169" s="21"/>
      <c r="CL169" s="24" t="s">
        <v>1378</v>
      </c>
      <c r="CM169" s="21"/>
      <c r="CN169" s="21"/>
      <c r="CO169" s="21"/>
      <c r="CP169" s="21"/>
      <c r="CQ169" s="21"/>
      <c r="CR169" s="21"/>
      <c r="CS169" s="24">
        <v>2</v>
      </c>
      <c r="CT169" s="21"/>
      <c r="CU169" s="21"/>
      <c r="CV169" s="21"/>
      <c r="CW169" s="21"/>
      <c r="CX169" s="21"/>
      <c r="CY169" s="21"/>
      <c r="CZ169" s="24" t="s">
        <v>1379</v>
      </c>
      <c r="DA169" s="21"/>
      <c r="DB169" s="21"/>
      <c r="DC169" s="21"/>
      <c r="DD169" s="21"/>
      <c r="DE169" s="21"/>
      <c r="DF169" s="21"/>
      <c r="DG169" s="24" t="s">
        <v>611</v>
      </c>
      <c r="DH169" s="21" t="s">
        <v>611</v>
      </c>
      <c r="DI169" s="21" t="s">
        <v>611</v>
      </c>
      <c r="DJ169" s="21"/>
      <c r="DK169" s="21"/>
      <c r="DL169" s="21"/>
      <c r="DM169" s="21"/>
      <c r="DN169" s="26"/>
      <c r="DO169" s="6"/>
      <c r="DP169" s="24">
        <v>139.5</v>
      </c>
      <c r="DQ169" s="21">
        <v>127.7</v>
      </c>
      <c r="DR169" s="21">
        <v>123</v>
      </c>
      <c r="DS169" s="21"/>
      <c r="DT169" s="21"/>
      <c r="DU169" s="21"/>
      <c r="DV169" s="21"/>
      <c r="DW169" s="24">
        <v>0.5</v>
      </c>
      <c r="DX169" s="21">
        <v>0.4</v>
      </c>
      <c r="DY169" s="21">
        <v>0.4</v>
      </c>
      <c r="DZ169" s="21"/>
      <c r="EA169" s="21"/>
      <c r="EB169" s="21"/>
      <c r="EC169" s="21"/>
      <c r="ED169" s="78">
        <f t="shared" ref="ED169:EF169" si="555">DP169/DW169</f>
        <v>279</v>
      </c>
      <c r="EE169" s="79">
        <f t="shared" si="555"/>
        <v>319.25</v>
      </c>
      <c r="EF169" s="79">
        <f t="shared" si="555"/>
        <v>307.5</v>
      </c>
      <c r="EG169" s="79"/>
      <c r="EH169" s="79"/>
      <c r="EI169" s="79"/>
      <c r="EJ169" s="79"/>
      <c r="EK169" s="24">
        <v>1</v>
      </c>
      <c r="EL169" s="21">
        <v>0</v>
      </c>
      <c r="EM169" s="21">
        <v>0</v>
      </c>
      <c r="EN169" s="21"/>
      <c r="EO169" s="21"/>
      <c r="EP169" s="21"/>
      <c r="EQ169" s="21"/>
      <c r="ER169" s="24">
        <v>151</v>
      </c>
      <c r="ES169" s="21">
        <v>149</v>
      </c>
      <c r="ET169" s="21">
        <v>143</v>
      </c>
      <c r="EU169" s="21"/>
      <c r="EV169" s="21"/>
      <c r="EW169" s="21"/>
      <c r="EX169" s="21"/>
      <c r="EY169" s="24">
        <v>10.1</v>
      </c>
      <c r="EZ169" s="21">
        <v>10.1</v>
      </c>
      <c r="FA169" s="21">
        <v>9.5</v>
      </c>
      <c r="FB169" s="21"/>
      <c r="FC169" s="21"/>
      <c r="FD169" s="21"/>
      <c r="FE169" s="21"/>
      <c r="FF169" s="24">
        <v>13</v>
      </c>
      <c r="FG169" s="21">
        <v>12</v>
      </c>
      <c r="FH169" s="21">
        <v>12</v>
      </c>
      <c r="FI169" s="21"/>
      <c r="FJ169" s="21"/>
      <c r="FK169" s="21"/>
      <c r="FL169" s="21"/>
      <c r="FM169" s="24">
        <v>80</v>
      </c>
      <c r="FN169" s="21">
        <v>81</v>
      </c>
      <c r="FO169" s="21">
        <v>98</v>
      </c>
      <c r="FP169" s="21"/>
      <c r="FQ169" s="21"/>
      <c r="FR169" s="21"/>
      <c r="FS169" s="21"/>
      <c r="FT169" s="24" t="s">
        <v>1214</v>
      </c>
      <c r="FU169" s="21" t="s">
        <v>803</v>
      </c>
      <c r="FV169" s="21" t="s">
        <v>1380</v>
      </c>
      <c r="FW169" s="21"/>
      <c r="FX169" s="21"/>
      <c r="FY169" s="21"/>
      <c r="FZ169" s="21"/>
      <c r="GA169" s="24">
        <v>47</v>
      </c>
      <c r="GB169" s="21">
        <v>49</v>
      </c>
      <c r="GC169" s="21">
        <v>43</v>
      </c>
      <c r="GD169" s="21"/>
      <c r="GE169" s="21"/>
      <c r="GF169" s="21"/>
      <c r="GG169" s="21"/>
      <c r="GH169" s="24">
        <v>1400</v>
      </c>
      <c r="GI169" s="21">
        <v>3000</v>
      </c>
      <c r="GJ169" s="21">
        <v>500</v>
      </c>
      <c r="GK169" s="21"/>
      <c r="GL169" s="21"/>
      <c r="GM169" s="21"/>
      <c r="GN169" s="21"/>
      <c r="GO169" s="6"/>
      <c r="GP169" s="24">
        <v>13</v>
      </c>
      <c r="GQ169" s="21">
        <v>55</v>
      </c>
      <c r="GR169" s="24">
        <v>14</v>
      </c>
      <c r="GS169" s="21">
        <v>55</v>
      </c>
      <c r="GT169" s="24">
        <v>14</v>
      </c>
      <c r="GU169" s="21">
        <v>55</v>
      </c>
      <c r="GV169" s="24"/>
      <c r="GW169" s="21"/>
      <c r="GX169" s="24"/>
      <c r="GY169" s="21"/>
      <c r="GZ169" s="24"/>
      <c r="HA169" s="21"/>
      <c r="HB169" s="24"/>
      <c r="HC169" s="21"/>
      <c r="HD169" s="6"/>
      <c r="HE169" s="21">
        <v>50</v>
      </c>
      <c r="HF169" s="21">
        <v>104</v>
      </c>
      <c r="HG169" s="21">
        <v>85</v>
      </c>
      <c r="HH169" s="21">
        <v>37.5</v>
      </c>
      <c r="HI169" s="21">
        <v>1</v>
      </c>
      <c r="HJ169" s="21">
        <v>103.5</v>
      </c>
      <c r="HK169" s="21">
        <v>0.4</v>
      </c>
      <c r="HL169" s="21">
        <v>15</v>
      </c>
      <c r="HM169" s="21">
        <v>11.76</v>
      </c>
      <c r="HN169" s="21">
        <v>7.73</v>
      </c>
      <c r="HO169" s="21">
        <v>3.26</v>
      </c>
      <c r="HP169" s="21">
        <v>143.9</v>
      </c>
      <c r="HQ169" s="21">
        <v>23.5</v>
      </c>
      <c r="HR169" s="21">
        <v>24.6</v>
      </c>
      <c r="HS169" s="21">
        <v>3</v>
      </c>
      <c r="HT169" s="6"/>
      <c r="HU169" s="99">
        <f t="shared" si="10"/>
        <v>-1</v>
      </c>
    </row>
    <row r="170" spans="1:249" ht="15.75" customHeight="1" x14ac:dyDescent="0.3">
      <c r="A170" s="14"/>
      <c r="B170" s="14"/>
      <c r="C170" s="14"/>
      <c r="D170" s="82"/>
      <c r="E170" s="82"/>
      <c r="F170" s="14"/>
      <c r="G170" s="14"/>
      <c r="H170" s="14"/>
      <c r="I170" s="83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6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  <c r="AL170" s="14"/>
      <c r="AM170" s="6"/>
      <c r="AN170" s="14"/>
      <c r="AO170" s="14"/>
      <c r="AP170" s="14"/>
      <c r="AQ170" s="15"/>
      <c r="AR170" s="15"/>
      <c r="BB170" s="36"/>
      <c r="BC170" s="36"/>
      <c r="BD170" s="36"/>
      <c r="BE170" s="36"/>
      <c r="BF170" s="36"/>
      <c r="BG170" s="36"/>
      <c r="BH170" s="14"/>
      <c r="BI170" s="14"/>
      <c r="BJ170" s="14"/>
      <c r="BK170" s="14"/>
      <c r="BL170" s="14"/>
      <c r="BM170" s="14"/>
      <c r="BN170" s="14"/>
      <c r="BO170" s="14"/>
      <c r="BP170" s="14"/>
      <c r="BQ170" s="14"/>
      <c r="BR170" s="14"/>
      <c r="BS170" s="14"/>
      <c r="BT170" s="14"/>
      <c r="BU170" s="14"/>
      <c r="BV170" s="14"/>
      <c r="BW170" s="14"/>
      <c r="BX170" s="14"/>
      <c r="BY170" s="14"/>
      <c r="BZ170" s="14"/>
      <c r="CA170" s="14"/>
      <c r="CB170" s="14"/>
      <c r="CC170" s="14"/>
      <c r="CD170" s="6"/>
      <c r="CE170" s="14"/>
      <c r="CF170" s="14"/>
      <c r="CG170" s="14"/>
      <c r="CH170" s="14"/>
      <c r="CI170" s="14"/>
      <c r="CJ170" s="14"/>
      <c r="CK170" s="14"/>
      <c r="CL170" s="14"/>
      <c r="CM170" s="14"/>
      <c r="CN170" s="14"/>
      <c r="CO170" s="14"/>
      <c r="CP170" s="14"/>
      <c r="CQ170" s="14"/>
      <c r="CR170" s="14"/>
      <c r="CS170" s="14"/>
      <c r="CT170" s="14"/>
      <c r="CU170" s="14"/>
      <c r="CV170" s="14"/>
      <c r="CW170" s="14"/>
      <c r="CX170" s="14"/>
      <c r="CY170" s="14"/>
      <c r="CZ170" s="14"/>
      <c r="DA170" s="14"/>
      <c r="DB170" s="14"/>
      <c r="DC170" s="14"/>
      <c r="DD170" s="14"/>
      <c r="DE170" s="14"/>
      <c r="DF170" s="14"/>
      <c r="DG170" s="14"/>
      <c r="DH170" s="14"/>
      <c r="DI170" s="14"/>
      <c r="DJ170" s="14"/>
      <c r="DK170" s="14"/>
      <c r="DL170" s="14"/>
      <c r="DM170" s="14"/>
      <c r="DN170" s="14"/>
      <c r="DO170" s="6"/>
      <c r="DP170" s="14"/>
      <c r="DQ170" s="14"/>
      <c r="DR170" s="14"/>
      <c r="DS170" s="14"/>
      <c r="DT170" s="14"/>
      <c r="DU170" s="14"/>
      <c r="DV170" s="14"/>
      <c r="DW170" s="14"/>
      <c r="DX170" s="14"/>
      <c r="DY170" s="14"/>
      <c r="DZ170" s="14"/>
      <c r="EA170" s="14"/>
      <c r="EB170" s="14"/>
      <c r="EC170" s="14"/>
      <c r="ED170" s="91"/>
      <c r="EE170" s="91"/>
      <c r="EF170" s="91"/>
      <c r="EG170" s="91"/>
      <c r="EH170" s="91"/>
      <c r="EI170" s="91"/>
      <c r="EJ170" s="91"/>
      <c r="EK170" s="14"/>
      <c r="EL170" s="14"/>
      <c r="EM170" s="14"/>
      <c r="EN170" s="14"/>
      <c r="EO170" s="14"/>
      <c r="EP170" s="14"/>
      <c r="EQ170" s="14"/>
      <c r="ER170" s="14"/>
      <c r="ES170" s="14"/>
      <c r="ET170" s="14"/>
      <c r="EU170" s="14"/>
      <c r="EV170" s="14"/>
      <c r="EW170" s="14"/>
      <c r="EX170" s="14"/>
      <c r="EY170" s="14"/>
      <c r="EZ170" s="14"/>
      <c r="FA170" s="14"/>
      <c r="FB170" s="14"/>
      <c r="FC170" s="14"/>
      <c r="FD170" s="14"/>
      <c r="FE170" s="14"/>
      <c r="FF170" s="14"/>
      <c r="FG170" s="14"/>
      <c r="FH170" s="14"/>
      <c r="FI170" s="14"/>
      <c r="FJ170" s="14"/>
      <c r="FK170" s="14"/>
      <c r="FL170" s="14"/>
      <c r="FM170" s="14"/>
      <c r="FN170" s="14"/>
      <c r="FO170" s="14"/>
      <c r="FP170" s="14"/>
      <c r="FQ170" s="14"/>
      <c r="FR170" s="14"/>
      <c r="FS170" s="14"/>
      <c r="FT170" s="14"/>
      <c r="FU170" s="14"/>
      <c r="FV170" s="14"/>
      <c r="FW170" s="14"/>
      <c r="FX170" s="14"/>
      <c r="FY170" s="14"/>
      <c r="FZ170" s="14"/>
      <c r="GA170" s="14"/>
      <c r="GB170" s="14"/>
      <c r="GC170" s="14"/>
      <c r="GD170" s="14"/>
      <c r="GE170" s="14"/>
      <c r="GF170" s="14"/>
      <c r="GG170" s="14"/>
      <c r="GH170" s="14"/>
      <c r="GI170" s="14"/>
      <c r="GJ170" s="14"/>
      <c r="GK170" s="14"/>
      <c r="GL170" s="14"/>
      <c r="GM170" s="14"/>
      <c r="GN170" s="14"/>
      <c r="GO170" s="6"/>
      <c r="GP170" s="14"/>
      <c r="GQ170" s="14"/>
      <c r="GR170" s="14"/>
      <c r="GS170" s="14"/>
      <c r="GT170" s="14"/>
      <c r="GU170" s="14"/>
      <c r="GV170" s="14"/>
      <c r="GW170" s="14"/>
      <c r="GX170" s="14"/>
      <c r="GY170" s="14"/>
      <c r="GZ170" s="14"/>
      <c r="HA170" s="14"/>
      <c r="HB170" s="14"/>
      <c r="HC170" s="14"/>
      <c r="HD170" s="6"/>
      <c r="HE170" s="14"/>
      <c r="HF170" s="14"/>
      <c r="HG170" s="14"/>
      <c r="HH170" s="14"/>
      <c r="HI170" s="14"/>
      <c r="HJ170" s="14"/>
      <c r="HK170" s="14"/>
      <c r="HL170" s="14"/>
      <c r="HM170" s="14"/>
      <c r="HN170" s="14"/>
      <c r="HO170" s="14"/>
      <c r="HP170" s="14"/>
      <c r="HQ170" s="14"/>
      <c r="HR170" s="14"/>
      <c r="HS170" s="14"/>
      <c r="HT170" s="6"/>
      <c r="HU170" s="99">
        <f t="shared" si="10"/>
        <v>0</v>
      </c>
      <c r="HV170" s="15"/>
      <c r="HW170" s="15"/>
      <c r="HX170" s="15"/>
      <c r="HY170" s="15"/>
      <c r="HZ170" s="15"/>
      <c r="IA170" s="15"/>
      <c r="IB170" s="15"/>
      <c r="IC170" s="15"/>
      <c r="ID170" s="15"/>
      <c r="IE170" s="15"/>
      <c r="IF170" s="15"/>
      <c r="IG170" s="15"/>
      <c r="IH170" s="15"/>
      <c r="II170" s="15"/>
      <c r="IJ170" s="15"/>
      <c r="IK170" s="15"/>
      <c r="IL170" s="15"/>
      <c r="IM170" s="15"/>
      <c r="IN170" s="15"/>
      <c r="IO170" s="15"/>
    </row>
    <row r="171" spans="1:249" ht="15.75" customHeight="1" x14ac:dyDescent="0.3">
      <c r="A171" s="3">
        <v>151</v>
      </c>
      <c r="B171" s="21" t="s">
        <v>635</v>
      </c>
      <c r="C171" s="21">
        <v>2</v>
      </c>
      <c r="D171" s="22">
        <v>41387</v>
      </c>
      <c r="E171" s="22">
        <v>41403</v>
      </c>
      <c r="F171" s="21">
        <f t="shared" ref="F171:F180" si="556">E171-D171</f>
        <v>16</v>
      </c>
      <c r="G171" s="21"/>
      <c r="H171" s="21" t="s">
        <v>432</v>
      </c>
      <c r="I171" s="23">
        <v>15835</v>
      </c>
      <c r="J171" s="21">
        <v>70</v>
      </c>
      <c r="K171" s="21">
        <v>162</v>
      </c>
      <c r="L171" s="21">
        <v>85</v>
      </c>
      <c r="M171" s="21" t="s">
        <v>1381</v>
      </c>
      <c r="N171" s="21">
        <v>52</v>
      </c>
      <c r="O171" s="21">
        <v>50.7</v>
      </c>
      <c r="P171" s="21">
        <v>66</v>
      </c>
      <c r="Q171" s="21" t="s">
        <v>548</v>
      </c>
      <c r="R171" s="21">
        <v>2</v>
      </c>
      <c r="S171" s="21">
        <v>66</v>
      </c>
      <c r="T171" s="21" t="s">
        <v>548</v>
      </c>
      <c r="U171" s="21">
        <v>2</v>
      </c>
      <c r="V171" s="21">
        <v>38</v>
      </c>
      <c r="W171" s="21">
        <v>26</v>
      </c>
      <c r="X171" s="21">
        <v>4</v>
      </c>
      <c r="Y171" s="6"/>
      <c r="Z171" s="24" t="s">
        <v>884</v>
      </c>
      <c r="AA171" s="21" t="s">
        <v>486</v>
      </c>
      <c r="AB171" s="25">
        <v>2</v>
      </c>
      <c r="AC171" s="25" t="s">
        <v>549</v>
      </c>
      <c r="AD171" s="21" t="s">
        <v>246</v>
      </c>
      <c r="AE171" s="21" t="s">
        <v>247</v>
      </c>
      <c r="AF171" s="21" t="s">
        <v>246</v>
      </c>
      <c r="AG171" s="21" t="s">
        <v>248</v>
      </c>
      <c r="AH171" s="21" t="s">
        <v>246</v>
      </c>
      <c r="AI171" s="21" t="s">
        <v>249</v>
      </c>
      <c r="AJ171" s="21" t="s">
        <v>246</v>
      </c>
      <c r="AK171" s="21" t="s">
        <v>246</v>
      </c>
      <c r="AL171" s="21">
        <v>1.18</v>
      </c>
      <c r="AM171" s="6"/>
      <c r="AN171" s="26" t="s">
        <v>250</v>
      </c>
      <c r="AO171" s="26" t="s">
        <v>251</v>
      </c>
      <c r="AP171" s="26"/>
      <c r="AQ171" s="26" t="s">
        <v>1906</v>
      </c>
      <c r="AR171" s="26" t="s">
        <v>1905</v>
      </c>
      <c r="AS171" s="33">
        <v>1.18</v>
      </c>
      <c r="AT171" s="34">
        <v>1.66</v>
      </c>
      <c r="AU171" s="34">
        <v>4.62</v>
      </c>
      <c r="AV171" s="34">
        <v>12.62</v>
      </c>
      <c r="AW171" s="34">
        <v>5.08</v>
      </c>
      <c r="AX171" s="34">
        <v>1.6</v>
      </c>
      <c r="AY171" s="34">
        <v>1.1399999999999999</v>
      </c>
      <c r="AZ171" s="34">
        <v>0.8</v>
      </c>
      <c r="BA171" s="34">
        <v>0.69</v>
      </c>
      <c r="BB171" s="28">
        <f t="shared" ref="BB171:BD171" si="557">((AT171/AS171)*100)-100</f>
        <v>40.677966101694921</v>
      </c>
      <c r="BC171" s="28">
        <f t="shared" si="557"/>
        <v>178.31325301204822</v>
      </c>
      <c r="BD171" s="28">
        <f t="shared" si="557"/>
        <v>173.16017316017314</v>
      </c>
      <c r="BE171" s="28">
        <f t="shared" ref="BE171:BE180" si="558">((AU171/AS171)*100)-100</f>
        <v>291.52542372881356</v>
      </c>
      <c r="BF171" s="28">
        <f t="shared" ref="BF171:BF180" si="559">((AV171/AS171)*100)-100</f>
        <v>969.49152542372872</v>
      </c>
      <c r="BG171" s="28">
        <f t="shared" ref="BG171:BG180" si="560">((AV171/AT171)*100)-100</f>
        <v>660.24096385542168</v>
      </c>
      <c r="BH171" s="3">
        <f t="shared" ref="BH171:BJ171" si="561">AT171-AS171</f>
        <v>0.48</v>
      </c>
      <c r="BI171" s="3">
        <f t="shared" si="561"/>
        <v>2.96</v>
      </c>
      <c r="BJ171" s="3">
        <f t="shared" si="561"/>
        <v>7.9999999999999991</v>
      </c>
      <c r="BK171" s="3">
        <f t="shared" ref="BK171:BK180" si="562">AU171-AS171</f>
        <v>3.4400000000000004</v>
      </c>
      <c r="BL171" s="3">
        <f t="shared" ref="BL171:BL180" si="563">AV171-AS171</f>
        <v>11.44</v>
      </c>
      <c r="BM171" s="3">
        <f t="shared" ref="BM171:BM180" si="564">AV171-AT171</f>
        <v>10.959999999999999</v>
      </c>
      <c r="BN171" s="24">
        <v>223.1</v>
      </c>
      <c r="BO171" s="21">
        <v>201.4</v>
      </c>
      <c r="BP171" s="21">
        <v>383.7</v>
      </c>
      <c r="BQ171" s="21">
        <v>419</v>
      </c>
      <c r="BR171" s="21">
        <v>363</v>
      </c>
      <c r="BS171" s="21">
        <v>382.8</v>
      </c>
      <c r="BT171" s="21">
        <v>333.7</v>
      </c>
      <c r="BU171" s="24">
        <v>38</v>
      </c>
      <c r="BV171" s="21">
        <v>36</v>
      </c>
      <c r="BW171" s="21">
        <v>36</v>
      </c>
      <c r="BX171" s="21">
        <v>36</v>
      </c>
      <c r="BY171" s="21">
        <v>36.1</v>
      </c>
      <c r="BZ171" s="21">
        <v>36</v>
      </c>
      <c r="CA171" s="21">
        <v>36</v>
      </c>
      <c r="CB171" s="21">
        <v>36.5</v>
      </c>
      <c r="CC171" s="21">
        <v>36.4</v>
      </c>
      <c r="CD171" s="6"/>
      <c r="CE171" s="24" t="s">
        <v>1366</v>
      </c>
      <c r="CF171" s="21"/>
      <c r="CG171" s="21"/>
      <c r="CH171" s="21"/>
      <c r="CI171" s="21"/>
      <c r="CJ171" s="21"/>
      <c r="CK171" s="21" t="s">
        <v>1382</v>
      </c>
      <c r="CL171" s="24" t="s">
        <v>1926</v>
      </c>
      <c r="CM171" s="21"/>
      <c r="CN171" s="21"/>
      <c r="CO171" s="21"/>
      <c r="CP171" s="21"/>
      <c r="CQ171" s="21"/>
      <c r="CR171" s="21" t="s">
        <v>1384</v>
      </c>
      <c r="CS171" s="24">
        <v>4</v>
      </c>
      <c r="CT171" s="21"/>
      <c r="CU171" s="21"/>
      <c r="CV171" s="21"/>
      <c r="CW171" s="21"/>
      <c r="CX171" s="21"/>
      <c r="CY171" s="21">
        <v>2</v>
      </c>
      <c r="CZ171" s="24" t="s">
        <v>1385</v>
      </c>
      <c r="DA171" s="21"/>
      <c r="DB171" s="21"/>
      <c r="DC171" s="21"/>
      <c r="DD171" s="21"/>
      <c r="DE171" s="21"/>
      <c r="DF171" s="21" t="s">
        <v>1386</v>
      </c>
      <c r="DG171" s="24" t="s">
        <v>1387</v>
      </c>
      <c r="DH171" s="21" t="s">
        <v>1388</v>
      </c>
      <c r="DI171" s="21" t="s">
        <v>1388</v>
      </c>
      <c r="DJ171" s="21" t="s">
        <v>1388</v>
      </c>
      <c r="DK171" s="21" t="s">
        <v>1203</v>
      </c>
      <c r="DL171" s="21" t="s">
        <v>1203</v>
      </c>
      <c r="DM171" s="21" t="s">
        <v>1203</v>
      </c>
      <c r="DN171" s="26"/>
      <c r="DO171" s="6"/>
      <c r="DP171" s="24">
        <v>59.5</v>
      </c>
      <c r="DQ171" s="21">
        <v>87.4</v>
      </c>
      <c r="DR171" s="21">
        <v>88.2</v>
      </c>
      <c r="DS171" s="21">
        <v>76.7</v>
      </c>
      <c r="DT171" s="21">
        <v>78</v>
      </c>
      <c r="DU171" s="21">
        <v>80</v>
      </c>
      <c r="DV171" s="21">
        <v>64</v>
      </c>
      <c r="DW171" s="24">
        <v>0.4</v>
      </c>
      <c r="DX171" s="21">
        <v>0.4</v>
      </c>
      <c r="DY171" s="21">
        <v>0.4</v>
      </c>
      <c r="DZ171" s="21">
        <v>0.5</v>
      </c>
      <c r="EA171" s="21">
        <v>0.5</v>
      </c>
      <c r="EB171" s="21">
        <v>0.4</v>
      </c>
      <c r="EC171" s="21">
        <v>0.45</v>
      </c>
      <c r="ED171" s="78">
        <f t="shared" ref="ED171:EJ171" si="565">DP171/DW171</f>
        <v>148.75</v>
      </c>
      <c r="EE171" s="79">
        <f t="shared" si="565"/>
        <v>218.5</v>
      </c>
      <c r="EF171" s="79">
        <f t="shared" si="565"/>
        <v>220.5</v>
      </c>
      <c r="EG171" s="79">
        <f t="shared" si="565"/>
        <v>153.4</v>
      </c>
      <c r="EH171" s="79">
        <f t="shared" si="565"/>
        <v>156</v>
      </c>
      <c r="EI171" s="79">
        <f t="shared" si="565"/>
        <v>200</v>
      </c>
      <c r="EJ171" s="79">
        <f t="shared" si="565"/>
        <v>142.22222222222223</v>
      </c>
      <c r="EK171" s="24">
        <v>1</v>
      </c>
      <c r="EL171" s="21">
        <v>1</v>
      </c>
      <c r="EM171" s="21">
        <v>1</v>
      </c>
      <c r="EN171" s="21">
        <v>1</v>
      </c>
      <c r="EO171" s="21">
        <v>1</v>
      </c>
      <c r="EP171" s="21">
        <v>1</v>
      </c>
      <c r="EQ171" s="21">
        <v>1</v>
      </c>
      <c r="ER171" s="24">
        <v>332</v>
      </c>
      <c r="ES171" s="21">
        <v>269</v>
      </c>
      <c r="ET171" s="21">
        <v>219</v>
      </c>
      <c r="EU171" s="21">
        <v>194</v>
      </c>
      <c r="EV171" s="21">
        <v>177</v>
      </c>
      <c r="EW171" s="21">
        <v>172</v>
      </c>
      <c r="EX171" s="21">
        <v>143</v>
      </c>
      <c r="EY171" s="24">
        <v>51.4</v>
      </c>
      <c r="EZ171" s="21">
        <v>65</v>
      </c>
      <c r="FA171" s="21">
        <v>54.6</v>
      </c>
      <c r="FB171" s="21">
        <v>43.4</v>
      </c>
      <c r="FC171" s="21">
        <v>47.7</v>
      </c>
      <c r="FD171" s="21">
        <v>53.1</v>
      </c>
      <c r="FE171" s="21">
        <v>77.7</v>
      </c>
      <c r="FF171" s="24">
        <v>15</v>
      </c>
      <c r="FG171" s="21">
        <v>15</v>
      </c>
      <c r="FH171" s="21">
        <v>15</v>
      </c>
      <c r="FI171" s="21">
        <v>15</v>
      </c>
      <c r="FJ171" s="21">
        <v>15</v>
      </c>
      <c r="FK171" s="21">
        <v>15</v>
      </c>
      <c r="FL171" s="21">
        <v>15</v>
      </c>
      <c r="FM171" s="24">
        <v>75</v>
      </c>
      <c r="FN171" s="21">
        <v>68</v>
      </c>
      <c r="FO171" s="21">
        <v>64</v>
      </c>
      <c r="FP171" s="21">
        <v>62</v>
      </c>
      <c r="FQ171" s="21">
        <v>67</v>
      </c>
      <c r="FR171" s="21">
        <v>65</v>
      </c>
      <c r="FS171" s="21">
        <v>67</v>
      </c>
      <c r="FT171" s="24" t="s">
        <v>1194</v>
      </c>
      <c r="FU171" s="21" t="s">
        <v>859</v>
      </c>
      <c r="FV171" s="21">
        <v>0</v>
      </c>
      <c r="FW171" s="21">
        <v>0</v>
      </c>
      <c r="FX171" s="21" t="s">
        <v>1194</v>
      </c>
      <c r="FY171" s="21">
        <v>0</v>
      </c>
      <c r="FZ171" s="21">
        <v>0</v>
      </c>
      <c r="GA171" s="24">
        <v>145</v>
      </c>
      <c r="GB171" s="21">
        <v>205</v>
      </c>
      <c r="GC171" s="21">
        <v>232</v>
      </c>
      <c r="GD171" s="21">
        <v>249</v>
      </c>
      <c r="GE171" s="21">
        <v>265</v>
      </c>
      <c r="GF171" s="21">
        <v>290</v>
      </c>
      <c r="GG171" s="21">
        <v>271</v>
      </c>
      <c r="GH171" s="24">
        <v>1280</v>
      </c>
      <c r="GI171" s="21">
        <v>1620</v>
      </c>
      <c r="GJ171" s="21">
        <v>1920</v>
      </c>
      <c r="GK171" s="21">
        <v>1660</v>
      </c>
      <c r="GL171" s="21">
        <v>1535</v>
      </c>
      <c r="GM171" s="21">
        <v>1220</v>
      </c>
      <c r="GN171" s="21">
        <v>780</v>
      </c>
      <c r="GO171" s="6"/>
      <c r="GP171" s="24">
        <v>14</v>
      </c>
      <c r="GQ171" s="21">
        <v>55</v>
      </c>
      <c r="GR171" s="24">
        <v>13</v>
      </c>
      <c r="GS171" s="21">
        <v>55</v>
      </c>
      <c r="GT171" s="24">
        <v>11</v>
      </c>
      <c r="GU171" s="21">
        <v>45</v>
      </c>
      <c r="GV171" s="24">
        <v>12</v>
      </c>
      <c r="GW171" s="21">
        <v>45</v>
      </c>
      <c r="GX171" s="24">
        <v>14</v>
      </c>
      <c r="GY171" s="21">
        <v>55</v>
      </c>
      <c r="GZ171" s="24">
        <v>12</v>
      </c>
      <c r="HA171" s="21">
        <v>45</v>
      </c>
      <c r="HB171" s="24">
        <v>13</v>
      </c>
      <c r="HC171" s="21">
        <v>55</v>
      </c>
      <c r="HD171" s="6"/>
      <c r="HE171" s="21">
        <v>69</v>
      </c>
      <c r="HF171" s="21">
        <v>102</v>
      </c>
      <c r="HG171" s="21">
        <v>96</v>
      </c>
      <c r="HH171" s="21">
        <v>35.4</v>
      </c>
      <c r="HI171" s="21">
        <v>2</v>
      </c>
      <c r="HJ171" s="21">
        <v>47.4</v>
      </c>
      <c r="HK171" s="21">
        <v>0.35</v>
      </c>
      <c r="HL171" s="21">
        <v>10</v>
      </c>
      <c r="HM171" s="21">
        <v>34</v>
      </c>
      <c r="HN171" s="21">
        <v>34</v>
      </c>
      <c r="HO171" s="21">
        <v>3.08</v>
      </c>
      <c r="HP171" s="21">
        <v>137.1</v>
      </c>
      <c r="HQ171" s="21">
        <v>21.4</v>
      </c>
      <c r="HR171" s="21">
        <v>7.9</v>
      </c>
      <c r="HS171" s="21">
        <v>15</v>
      </c>
      <c r="HT171" s="6"/>
      <c r="HU171" s="99">
        <f t="shared" si="10"/>
        <v>1</v>
      </c>
    </row>
    <row r="172" spans="1:249" ht="15.75" customHeight="1" x14ac:dyDescent="0.3">
      <c r="A172" s="3">
        <v>152</v>
      </c>
      <c r="B172" s="52" t="s">
        <v>626</v>
      </c>
      <c r="C172" s="52">
        <v>1</v>
      </c>
      <c r="D172" s="53">
        <v>41443</v>
      </c>
      <c r="E172" s="53">
        <v>41443</v>
      </c>
      <c r="F172" s="21">
        <f t="shared" si="556"/>
        <v>0</v>
      </c>
      <c r="G172" s="52"/>
      <c r="H172" s="52" t="s">
        <v>432</v>
      </c>
      <c r="I172" s="54">
        <v>17194</v>
      </c>
      <c r="J172" s="52">
        <v>64</v>
      </c>
      <c r="K172" s="52">
        <v>175</v>
      </c>
      <c r="L172" s="52">
        <v>70</v>
      </c>
      <c r="M172" s="52" t="s">
        <v>1401</v>
      </c>
      <c r="N172" s="52">
        <v>87</v>
      </c>
      <c r="O172" s="52">
        <v>95.7</v>
      </c>
      <c r="P172" s="52">
        <v>10</v>
      </c>
      <c r="Q172" s="52" t="s">
        <v>912</v>
      </c>
      <c r="R172" s="52">
        <v>1</v>
      </c>
      <c r="S172" s="52">
        <v>10</v>
      </c>
      <c r="T172" s="52" t="s">
        <v>912</v>
      </c>
      <c r="U172" s="52">
        <v>1</v>
      </c>
      <c r="V172" s="52">
        <v>10</v>
      </c>
      <c r="W172" s="52">
        <v>7</v>
      </c>
      <c r="X172" s="52">
        <v>0</v>
      </c>
      <c r="Y172" s="6"/>
      <c r="Z172" s="55" t="s">
        <v>513</v>
      </c>
      <c r="AA172" s="52" t="s">
        <v>497</v>
      </c>
      <c r="AB172" s="56">
        <v>1</v>
      </c>
      <c r="AC172" s="56"/>
      <c r="AD172" s="52" t="s">
        <v>249</v>
      </c>
      <c r="AE172" s="52"/>
      <c r="AF172" s="52" t="s">
        <v>246</v>
      </c>
      <c r="AG172" s="52" t="s">
        <v>328</v>
      </c>
      <c r="AH172" s="52" t="s">
        <v>246</v>
      </c>
      <c r="AI172" s="52" t="s">
        <v>246</v>
      </c>
      <c r="AJ172" s="52" t="s">
        <v>246</v>
      </c>
      <c r="AK172" s="52" t="s">
        <v>246</v>
      </c>
      <c r="AL172" s="52">
        <v>7.33</v>
      </c>
      <c r="AM172" s="6"/>
      <c r="AN172" s="57" t="s">
        <v>250</v>
      </c>
      <c r="AO172" s="57" t="s">
        <v>274</v>
      </c>
      <c r="AP172" s="57"/>
      <c r="AQ172" s="57" t="s">
        <v>1902</v>
      </c>
      <c r="AR172" s="57" t="s">
        <v>1905</v>
      </c>
      <c r="AS172" s="76">
        <v>7.33</v>
      </c>
      <c r="AT172" s="52">
        <v>15.83</v>
      </c>
      <c r="AU172" s="52">
        <v>21.03</v>
      </c>
      <c r="AV172" s="52">
        <v>15.61</v>
      </c>
      <c r="AW172" s="52">
        <v>13.91</v>
      </c>
      <c r="AX172" s="52">
        <v>8.09</v>
      </c>
      <c r="AY172" s="52">
        <v>7.23</v>
      </c>
      <c r="AZ172" s="52">
        <v>5.96</v>
      </c>
      <c r="BA172" s="52">
        <v>5.04</v>
      </c>
      <c r="BB172" s="28">
        <f t="shared" ref="BB172:BD172" si="566">((AT172/AS172)*100)-100</f>
        <v>115.96180081855388</v>
      </c>
      <c r="BC172" s="28">
        <f t="shared" si="566"/>
        <v>32.849020846494028</v>
      </c>
      <c r="BD172" s="28">
        <f t="shared" si="566"/>
        <v>-25.772705658582979</v>
      </c>
      <c r="BE172" s="28">
        <f t="shared" si="558"/>
        <v>186.90313778990452</v>
      </c>
      <c r="BF172" s="28">
        <f t="shared" si="559"/>
        <v>112.96043656207365</v>
      </c>
      <c r="BG172" s="28">
        <f t="shared" si="560"/>
        <v>-1.3897662665824413</v>
      </c>
      <c r="BH172" s="3">
        <f t="shared" ref="BH172:BJ172" si="567">AT172-AS172</f>
        <v>8.5</v>
      </c>
      <c r="BI172" s="3">
        <f t="shared" si="567"/>
        <v>5.2000000000000011</v>
      </c>
      <c r="BJ172" s="3">
        <f t="shared" si="567"/>
        <v>-5.4200000000000017</v>
      </c>
      <c r="BK172" s="3">
        <f t="shared" si="562"/>
        <v>13.700000000000001</v>
      </c>
      <c r="BL172" s="3">
        <f t="shared" si="563"/>
        <v>8.2799999999999994</v>
      </c>
      <c r="BM172" s="3">
        <f t="shared" si="564"/>
        <v>-0.22000000000000064</v>
      </c>
      <c r="BN172" s="55"/>
      <c r="BO172" s="52"/>
      <c r="BP172" s="52"/>
      <c r="BQ172" s="52"/>
      <c r="BR172" s="52"/>
      <c r="BS172" s="52"/>
      <c r="BT172" s="52"/>
      <c r="BU172" s="55">
        <v>38.4</v>
      </c>
      <c r="BV172" s="52">
        <v>39.1</v>
      </c>
      <c r="BW172" s="52">
        <v>37.5</v>
      </c>
      <c r="BX172" s="52">
        <v>37</v>
      </c>
      <c r="BY172" s="52">
        <v>39.5</v>
      </c>
      <c r="BZ172" s="52">
        <v>38.5</v>
      </c>
      <c r="CA172" s="52">
        <v>37.5</v>
      </c>
      <c r="CB172" s="52">
        <v>37.6</v>
      </c>
      <c r="CC172" s="52"/>
      <c r="CD172" s="6"/>
      <c r="CE172" s="55" t="s">
        <v>1402</v>
      </c>
      <c r="CF172" s="52"/>
      <c r="CG172" s="52"/>
      <c r="CH172" s="52" t="s">
        <v>1366</v>
      </c>
      <c r="CI172" s="52" t="s">
        <v>1403</v>
      </c>
      <c r="CJ172" s="52"/>
      <c r="CK172" s="52"/>
      <c r="CL172" s="55" t="s">
        <v>499</v>
      </c>
      <c r="CM172" s="52"/>
      <c r="CN172" s="52"/>
      <c r="CO172" s="52" t="s">
        <v>1404</v>
      </c>
      <c r="CP172" s="52" t="s">
        <v>331</v>
      </c>
      <c r="CQ172" s="52"/>
      <c r="CR172" s="52"/>
      <c r="CS172" s="55">
        <v>2</v>
      </c>
      <c r="CT172" s="52"/>
      <c r="CU172" s="52"/>
      <c r="CV172" s="52">
        <v>2</v>
      </c>
      <c r="CW172" s="52"/>
      <c r="CX172" s="52"/>
      <c r="CY172" s="52"/>
      <c r="CZ172" s="55" t="s">
        <v>1405</v>
      </c>
      <c r="DA172" s="52"/>
      <c r="DB172" s="52"/>
      <c r="DC172" s="52"/>
      <c r="DD172" s="52"/>
      <c r="DE172" s="52"/>
      <c r="DF172" s="52"/>
      <c r="DG172" s="55" t="s">
        <v>1406</v>
      </c>
      <c r="DH172" s="52" t="s">
        <v>1407</v>
      </c>
      <c r="DI172" s="52" t="s">
        <v>611</v>
      </c>
      <c r="DJ172" s="52" t="s">
        <v>611</v>
      </c>
      <c r="DK172" s="52" t="s">
        <v>1408</v>
      </c>
      <c r="DL172" s="52" t="s">
        <v>1408</v>
      </c>
      <c r="DM172" s="52" t="s">
        <v>1409</v>
      </c>
      <c r="DN172" s="57"/>
      <c r="DO172" s="6"/>
      <c r="DP172" s="55">
        <v>94.3</v>
      </c>
      <c r="DQ172" s="52">
        <v>384.7</v>
      </c>
      <c r="DR172" s="52">
        <v>147</v>
      </c>
      <c r="DS172" s="52">
        <v>129.9</v>
      </c>
      <c r="DT172" s="52">
        <v>90.3</v>
      </c>
      <c r="DU172" s="52">
        <v>137</v>
      </c>
      <c r="DV172" s="52">
        <v>89.9</v>
      </c>
      <c r="DW172" s="55">
        <v>0.1</v>
      </c>
      <c r="DX172" s="52">
        <v>0.1</v>
      </c>
      <c r="DY172" s="52">
        <v>0.5</v>
      </c>
      <c r="DZ172" s="52">
        <v>0.45</v>
      </c>
      <c r="EA172" s="52">
        <v>0.4</v>
      </c>
      <c r="EB172" s="52">
        <v>0.4</v>
      </c>
      <c r="EC172" s="52">
        <v>0.4</v>
      </c>
      <c r="ED172" s="78">
        <f t="shared" ref="ED172:EJ172" si="568">DP172/DW172</f>
        <v>942.99999999999989</v>
      </c>
      <c r="EE172" s="79">
        <f t="shared" si="568"/>
        <v>3846.9999999999995</v>
      </c>
      <c r="EF172" s="79">
        <f t="shared" si="568"/>
        <v>294</v>
      </c>
      <c r="EG172" s="79">
        <f t="shared" si="568"/>
        <v>288.66666666666669</v>
      </c>
      <c r="EH172" s="79">
        <f t="shared" si="568"/>
        <v>225.74999999999997</v>
      </c>
      <c r="EI172" s="79">
        <f t="shared" si="568"/>
        <v>342.5</v>
      </c>
      <c r="EJ172" s="79">
        <f t="shared" si="568"/>
        <v>224.75</v>
      </c>
      <c r="EK172" s="55">
        <v>1</v>
      </c>
      <c r="EL172" s="52">
        <v>1</v>
      </c>
      <c r="EM172" s="52">
        <v>1</v>
      </c>
      <c r="EN172" s="52">
        <v>1</v>
      </c>
      <c r="EO172" s="52">
        <v>1</v>
      </c>
      <c r="EP172" s="52">
        <v>1</v>
      </c>
      <c r="EQ172" s="52">
        <v>1</v>
      </c>
      <c r="ER172" s="55">
        <v>124</v>
      </c>
      <c r="ES172" s="52">
        <v>117</v>
      </c>
      <c r="ET172" s="52">
        <v>67</v>
      </c>
      <c r="EU172" s="52">
        <v>68</v>
      </c>
      <c r="EV172" s="52">
        <v>38</v>
      </c>
      <c r="EW172" s="52">
        <v>30</v>
      </c>
      <c r="EX172" s="52">
        <v>35</v>
      </c>
      <c r="EY172" s="55">
        <v>23.1</v>
      </c>
      <c r="EZ172" s="52">
        <v>26.5</v>
      </c>
      <c r="FA172" s="52">
        <v>56.2</v>
      </c>
      <c r="FB172" s="52">
        <v>49.3</v>
      </c>
      <c r="FC172" s="52">
        <v>47.6</v>
      </c>
      <c r="FD172" s="52">
        <v>35.1</v>
      </c>
      <c r="FE172" s="52">
        <v>26.2</v>
      </c>
      <c r="FF172" s="55">
        <v>3</v>
      </c>
      <c r="FG172" s="52">
        <v>3</v>
      </c>
      <c r="FH172" s="52">
        <v>3</v>
      </c>
      <c r="FI172" s="52">
        <v>3</v>
      </c>
      <c r="FJ172" s="52">
        <v>3</v>
      </c>
      <c r="FK172" s="52">
        <v>7</v>
      </c>
      <c r="FL172" s="52">
        <v>8</v>
      </c>
      <c r="FM172" s="55">
        <v>69</v>
      </c>
      <c r="FN172" s="52">
        <v>83</v>
      </c>
      <c r="FO172" s="52">
        <v>77</v>
      </c>
      <c r="FP172" s="52">
        <v>79</v>
      </c>
      <c r="FQ172" s="52">
        <v>87</v>
      </c>
      <c r="FR172" s="52">
        <v>90</v>
      </c>
      <c r="FS172" s="52">
        <v>84</v>
      </c>
      <c r="FT172" s="55" t="s">
        <v>834</v>
      </c>
      <c r="FU172" s="52" t="s">
        <v>1214</v>
      </c>
      <c r="FV172" s="52" t="s">
        <v>1214</v>
      </c>
      <c r="FW172" s="52" t="s">
        <v>1212</v>
      </c>
      <c r="FX172" s="52" t="s">
        <v>1123</v>
      </c>
      <c r="FY172" s="52" t="s">
        <v>1160</v>
      </c>
      <c r="FZ172" s="52" t="s">
        <v>834</v>
      </c>
      <c r="GA172" s="55">
        <v>95</v>
      </c>
      <c r="GB172" s="52">
        <v>117</v>
      </c>
      <c r="GC172" s="52">
        <v>115</v>
      </c>
      <c r="GD172" s="52">
        <v>108</v>
      </c>
      <c r="GE172" s="52">
        <v>116</v>
      </c>
      <c r="GF172" s="52">
        <v>108</v>
      </c>
      <c r="GG172" s="52">
        <v>113</v>
      </c>
      <c r="GH172" s="55">
        <v>730</v>
      </c>
      <c r="GI172" s="52">
        <v>800</v>
      </c>
      <c r="GJ172" s="52">
        <v>915</v>
      </c>
      <c r="GK172" s="52">
        <v>2980</v>
      </c>
      <c r="GL172" s="52">
        <v>1720</v>
      </c>
      <c r="GM172" s="52">
        <v>2650</v>
      </c>
      <c r="GN172" s="52">
        <v>2190</v>
      </c>
      <c r="GO172" s="6"/>
      <c r="GP172" s="55">
        <v>20</v>
      </c>
      <c r="GQ172" s="52">
        <v>90</v>
      </c>
      <c r="GR172" s="55">
        <v>17</v>
      </c>
      <c r="GS172" s="52">
        <v>90</v>
      </c>
      <c r="GT172" s="55">
        <v>19</v>
      </c>
      <c r="GU172" s="52">
        <v>90</v>
      </c>
      <c r="GV172" s="55">
        <v>19</v>
      </c>
      <c r="GW172" s="52">
        <v>90</v>
      </c>
      <c r="GX172" s="55">
        <v>20</v>
      </c>
      <c r="GY172" s="52">
        <v>90</v>
      </c>
      <c r="GZ172" s="55">
        <v>18</v>
      </c>
      <c r="HA172" s="52">
        <v>90</v>
      </c>
      <c r="HB172" s="55">
        <v>19</v>
      </c>
      <c r="HC172" s="52">
        <v>90</v>
      </c>
      <c r="HD172" s="6"/>
      <c r="HE172" s="52">
        <v>64</v>
      </c>
      <c r="HF172" s="52">
        <v>116</v>
      </c>
      <c r="HG172" s="52">
        <v>163</v>
      </c>
      <c r="HH172" s="52">
        <v>39.1</v>
      </c>
      <c r="HI172" s="52">
        <v>1</v>
      </c>
      <c r="HJ172" s="52">
        <v>90</v>
      </c>
      <c r="HK172" s="52">
        <v>1</v>
      </c>
      <c r="HL172" s="52">
        <v>15</v>
      </c>
      <c r="HM172" s="52">
        <v>40.33</v>
      </c>
      <c r="HN172" s="52">
        <v>2.27</v>
      </c>
      <c r="HO172" s="52">
        <v>4.18</v>
      </c>
      <c r="HP172" s="52">
        <v>138.5</v>
      </c>
      <c r="HQ172" s="52">
        <v>17.2</v>
      </c>
      <c r="HR172" s="52">
        <v>26.5</v>
      </c>
      <c r="HS172" s="52">
        <v>3</v>
      </c>
      <c r="HT172" s="6"/>
      <c r="HU172" s="99">
        <f t="shared" si="10"/>
        <v>3</v>
      </c>
    </row>
    <row r="173" spans="1:249" ht="15.75" customHeight="1" x14ac:dyDescent="0.3">
      <c r="A173" s="3">
        <v>153</v>
      </c>
      <c r="B173" s="21" t="s">
        <v>626</v>
      </c>
      <c r="C173" s="21">
        <v>1</v>
      </c>
      <c r="D173" s="22">
        <v>41442</v>
      </c>
      <c r="E173" s="22">
        <v>41450</v>
      </c>
      <c r="F173" s="21">
        <f t="shared" si="556"/>
        <v>8</v>
      </c>
      <c r="G173" s="21"/>
      <c r="H173" s="21" t="s">
        <v>432</v>
      </c>
      <c r="I173" s="23">
        <v>27783</v>
      </c>
      <c r="J173" s="21">
        <v>37</v>
      </c>
      <c r="K173" s="21">
        <v>165</v>
      </c>
      <c r="L173" s="21">
        <v>70</v>
      </c>
      <c r="M173" s="21" t="s">
        <v>1410</v>
      </c>
      <c r="N173" s="21">
        <v>59</v>
      </c>
      <c r="O173" s="21">
        <v>66</v>
      </c>
      <c r="P173" s="21">
        <v>22</v>
      </c>
      <c r="Q173" s="21" t="s">
        <v>1411</v>
      </c>
      <c r="R173" s="21">
        <v>1</v>
      </c>
      <c r="S173" s="21">
        <v>22</v>
      </c>
      <c r="T173" s="21" t="s">
        <v>1411</v>
      </c>
      <c r="U173" s="21">
        <v>1</v>
      </c>
      <c r="V173" s="21">
        <v>12</v>
      </c>
      <c r="W173" s="21">
        <v>11</v>
      </c>
      <c r="X173" s="21">
        <v>0</v>
      </c>
      <c r="Y173" s="6"/>
      <c r="Z173" s="24" t="s">
        <v>513</v>
      </c>
      <c r="AA173" s="21" t="s">
        <v>549</v>
      </c>
      <c r="AB173" s="25">
        <v>1</v>
      </c>
      <c r="AC173" s="25"/>
      <c r="AD173" s="21" t="s">
        <v>246</v>
      </c>
      <c r="AE173" s="21" t="s">
        <v>247</v>
      </c>
      <c r="AF173" s="21" t="s">
        <v>246</v>
      </c>
      <c r="AG173" s="21" t="s">
        <v>248</v>
      </c>
      <c r="AH173" s="21" t="s">
        <v>249</v>
      </c>
      <c r="AI173" s="21" t="s">
        <v>249</v>
      </c>
      <c r="AJ173" s="21" t="s">
        <v>246</v>
      </c>
      <c r="AK173" s="21" t="s">
        <v>246</v>
      </c>
      <c r="AL173" s="21">
        <v>15.65</v>
      </c>
      <c r="AM173" s="6"/>
      <c r="AN173" s="26" t="s">
        <v>250</v>
      </c>
      <c r="AO173" s="26" t="s">
        <v>274</v>
      </c>
      <c r="AP173" s="26"/>
      <c r="AQ173" s="26" t="s">
        <v>1904</v>
      </c>
      <c r="AR173" s="26" t="s">
        <v>1905</v>
      </c>
      <c r="AS173" s="27">
        <v>15.65</v>
      </c>
      <c r="AT173" s="21">
        <v>35.36</v>
      </c>
      <c r="AU173" s="21">
        <v>32.4</v>
      </c>
      <c r="AV173" s="21">
        <v>14.27</v>
      </c>
      <c r="AW173" s="21">
        <v>10.11</v>
      </c>
      <c r="AX173" s="21">
        <v>8</v>
      </c>
      <c r="AY173" s="21">
        <v>3.89</v>
      </c>
      <c r="AZ173" s="21">
        <v>2.16</v>
      </c>
      <c r="BA173" s="21">
        <v>1.37</v>
      </c>
      <c r="BB173" s="28">
        <f t="shared" ref="BB173:BD173" si="569">((AT173/AS173)*100)-100</f>
        <v>125.94249201277955</v>
      </c>
      <c r="BC173" s="28">
        <f t="shared" si="569"/>
        <v>-8.3710407239819062</v>
      </c>
      <c r="BD173" s="28">
        <f t="shared" si="569"/>
        <v>-55.956790123456791</v>
      </c>
      <c r="BE173" s="28">
        <f t="shared" si="558"/>
        <v>107.0287539936102</v>
      </c>
      <c r="BF173" s="28">
        <f t="shared" si="559"/>
        <v>-8.8178913738019276</v>
      </c>
      <c r="BG173" s="28">
        <f t="shared" si="560"/>
        <v>-59.643665158371043</v>
      </c>
      <c r="BH173" s="3">
        <f t="shared" ref="BH173:BJ173" si="570">AT173-AS173</f>
        <v>19.71</v>
      </c>
      <c r="BI173" s="3">
        <f t="shared" si="570"/>
        <v>-2.9600000000000009</v>
      </c>
      <c r="BJ173" s="3">
        <f t="shared" si="570"/>
        <v>-18.13</v>
      </c>
      <c r="BK173" s="3">
        <f t="shared" si="562"/>
        <v>16.75</v>
      </c>
      <c r="BL173" s="3">
        <f t="shared" si="563"/>
        <v>-1.3800000000000008</v>
      </c>
      <c r="BM173" s="3">
        <f t="shared" si="564"/>
        <v>-21.09</v>
      </c>
      <c r="BN173" s="24"/>
      <c r="BO173" s="21">
        <v>279.2</v>
      </c>
      <c r="BP173" s="21">
        <v>183</v>
      </c>
      <c r="BQ173" s="21">
        <v>130</v>
      </c>
      <c r="BR173" s="21"/>
      <c r="BS173" s="21"/>
      <c r="BT173" s="21"/>
      <c r="BU173" s="24">
        <v>37.4</v>
      </c>
      <c r="BV173" s="21">
        <v>38.6</v>
      </c>
      <c r="BW173" s="21">
        <v>38</v>
      </c>
      <c r="BX173" s="21">
        <v>36</v>
      </c>
      <c r="BY173" s="21">
        <v>36.9</v>
      </c>
      <c r="BZ173" s="21">
        <v>38</v>
      </c>
      <c r="CA173" s="21">
        <v>38</v>
      </c>
      <c r="CB173" s="21">
        <v>36</v>
      </c>
      <c r="CC173" s="21">
        <v>36</v>
      </c>
      <c r="CD173" s="6"/>
      <c r="CE173" s="24" t="s">
        <v>1412</v>
      </c>
      <c r="CF173" s="21"/>
      <c r="CG173" s="21" t="s">
        <v>1413</v>
      </c>
      <c r="CH173" s="21" t="s">
        <v>1414</v>
      </c>
      <c r="CI173" s="21"/>
      <c r="CJ173" s="21"/>
      <c r="CK173" s="21"/>
      <c r="CL173" s="24" t="s">
        <v>1415</v>
      </c>
      <c r="CM173" s="21"/>
      <c r="CN173" s="21" t="s">
        <v>331</v>
      </c>
      <c r="CO173" s="21" t="s">
        <v>331</v>
      </c>
      <c r="CP173" s="21"/>
      <c r="CQ173" s="21"/>
      <c r="CR173" s="21"/>
      <c r="CS173" s="24">
        <v>2</v>
      </c>
      <c r="CT173" s="21"/>
      <c r="CU173" s="21">
        <v>1</v>
      </c>
      <c r="CV173" s="21">
        <v>1</v>
      </c>
      <c r="CW173" s="21"/>
      <c r="CX173" s="21"/>
      <c r="CY173" s="21"/>
      <c r="CZ173" s="24" t="s">
        <v>1416</v>
      </c>
      <c r="DA173" s="21"/>
      <c r="DB173" s="21" t="s">
        <v>331</v>
      </c>
      <c r="DC173" s="21" t="s">
        <v>331</v>
      </c>
      <c r="DD173" s="21"/>
      <c r="DE173" s="21"/>
      <c r="DF173" s="21"/>
      <c r="DG173" s="24" t="s">
        <v>1417</v>
      </c>
      <c r="DH173" s="21" t="s">
        <v>1418</v>
      </c>
      <c r="DI173" s="21" t="s">
        <v>1418</v>
      </c>
      <c r="DJ173" s="21" t="s">
        <v>1419</v>
      </c>
      <c r="DK173" s="21" t="s">
        <v>1420</v>
      </c>
      <c r="DL173" s="21" t="s">
        <v>1421</v>
      </c>
      <c r="DM173" s="21" t="s">
        <v>1420</v>
      </c>
      <c r="DN173" s="26"/>
      <c r="DO173" s="6"/>
      <c r="DP173" s="24">
        <v>115.3</v>
      </c>
      <c r="DQ173" s="21">
        <v>156</v>
      </c>
      <c r="DR173" s="21">
        <v>156</v>
      </c>
      <c r="DS173" s="21">
        <v>142</v>
      </c>
      <c r="DT173" s="21">
        <v>111</v>
      </c>
      <c r="DU173" s="21">
        <v>177.2</v>
      </c>
      <c r="DV173" s="21">
        <v>208.7</v>
      </c>
      <c r="DW173" s="24">
        <v>0.4</v>
      </c>
      <c r="DX173" s="21">
        <v>0.4</v>
      </c>
      <c r="DY173" s="21">
        <v>0.4</v>
      </c>
      <c r="DZ173" s="21">
        <v>0.4</v>
      </c>
      <c r="EA173" s="21">
        <v>0.4</v>
      </c>
      <c r="EB173" s="21">
        <v>0.4</v>
      </c>
      <c r="EC173" s="21">
        <v>0.4</v>
      </c>
      <c r="ED173" s="78">
        <f t="shared" ref="ED173:EJ173" si="571">DP173/DW173</f>
        <v>288.25</v>
      </c>
      <c r="EE173" s="79">
        <f t="shared" si="571"/>
        <v>390</v>
      </c>
      <c r="EF173" s="79">
        <f t="shared" si="571"/>
        <v>390</v>
      </c>
      <c r="EG173" s="79">
        <f t="shared" si="571"/>
        <v>355</v>
      </c>
      <c r="EH173" s="79">
        <f t="shared" si="571"/>
        <v>277.5</v>
      </c>
      <c r="EI173" s="79">
        <f t="shared" si="571"/>
        <v>442.99999999999994</v>
      </c>
      <c r="EJ173" s="79">
        <f t="shared" si="571"/>
        <v>521.74999999999989</v>
      </c>
      <c r="EK173" s="24">
        <v>1</v>
      </c>
      <c r="EL173" s="21">
        <v>1</v>
      </c>
      <c r="EM173" s="21">
        <v>1</v>
      </c>
      <c r="EN173" s="21">
        <v>1</v>
      </c>
      <c r="EO173" s="21">
        <v>0</v>
      </c>
      <c r="EP173" s="21">
        <v>0</v>
      </c>
      <c r="EQ173" s="21">
        <v>0</v>
      </c>
      <c r="ER173" s="24">
        <v>88</v>
      </c>
      <c r="ES173" s="21">
        <v>77</v>
      </c>
      <c r="ET173" s="21">
        <v>77</v>
      </c>
      <c r="EU173" s="21">
        <v>148</v>
      </c>
      <c r="EV173" s="21">
        <v>208</v>
      </c>
      <c r="EW173" s="21">
        <v>302</v>
      </c>
      <c r="EX173" s="21">
        <v>406</v>
      </c>
      <c r="EY173" s="24">
        <v>9.6</v>
      </c>
      <c r="EZ173" s="21">
        <v>19.3</v>
      </c>
      <c r="FA173" s="21">
        <v>17.5</v>
      </c>
      <c r="FB173" s="21">
        <v>17.5</v>
      </c>
      <c r="FC173" s="21">
        <v>8</v>
      </c>
      <c r="FD173" s="21">
        <v>7.6</v>
      </c>
      <c r="FE173" s="21">
        <v>7.6</v>
      </c>
      <c r="FF173" s="24">
        <v>3</v>
      </c>
      <c r="FG173" s="21">
        <v>3</v>
      </c>
      <c r="FH173" s="21">
        <v>3</v>
      </c>
      <c r="FI173" s="21">
        <v>3</v>
      </c>
      <c r="FJ173" s="21">
        <v>3</v>
      </c>
      <c r="FK173" s="21">
        <v>3</v>
      </c>
      <c r="FL173" s="21">
        <v>3</v>
      </c>
      <c r="FM173" s="24">
        <v>79</v>
      </c>
      <c r="FN173" s="21">
        <v>74</v>
      </c>
      <c r="FO173" s="21">
        <v>88</v>
      </c>
      <c r="FP173" s="21">
        <v>90</v>
      </c>
      <c r="FQ173" s="21">
        <v>99</v>
      </c>
      <c r="FR173" s="21">
        <v>104</v>
      </c>
      <c r="FS173" s="21">
        <v>98</v>
      </c>
      <c r="FT173" s="24" t="s">
        <v>1422</v>
      </c>
      <c r="FU173" s="21" t="s">
        <v>334</v>
      </c>
      <c r="FV173" s="21" t="s">
        <v>1380</v>
      </c>
      <c r="FW173" s="21" t="s">
        <v>322</v>
      </c>
      <c r="FX173" s="21">
        <v>0</v>
      </c>
      <c r="FY173" s="21">
        <v>0</v>
      </c>
      <c r="FZ173" s="21">
        <v>0</v>
      </c>
      <c r="GA173" s="24">
        <v>56</v>
      </c>
      <c r="GB173" s="21">
        <v>57</v>
      </c>
      <c r="GC173" s="21">
        <v>68</v>
      </c>
      <c r="GD173" s="21">
        <v>57</v>
      </c>
      <c r="GE173" s="21">
        <v>51</v>
      </c>
      <c r="GF173" s="21">
        <v>36</v>
      </c>
      <c r="GG173" s="21">
        <v>41</v>
      </c>
      <c r="GH173" s="24">
        <v>2140</v>
      </c>
      <c r="GI173" s="21">
        <v>1440</v>
      </c>
      <c r="GJ173" s="21">
        <v>1710</v>
      </c>
      <c r="GK173" s="21">
        <v>2560</v>
      </c>
      <c r="GL173" s="21">
        <v>4540</v>
      </c>
      <c r="GM173" s="21">
        <v>3200</v>
      </c>
      <c r="GN173" s="21">
        <v>3670</v>
      </c>
      <c r="GO173" s="6"/>
      <c r="GP173" s="24">
        <v>19</v>
      </c>
      <c r="GQ173" s="21">
        <v>90</v>
      </c>
      <c r="GR173" s="24">
        <v>18</v>
      </c>
      <c r="GS173" s="21">
        <v>90</v>
      </c>
      <c r="GT173" s="24">
        <v>18</v>
      </c>
      <c r="GU173" s="21">
        <v>90</v>
      </c>
      <c r="GV173" s="24">
        <v>17</v>
      </c>
      <c r="GW173" s="21">
        <v>90</v>
      </c>
      <c r="GX173" s="24">
        <v>13</v>
      </c>
      <c r="GY173" s="21">
        <v>55</v>
      </c>
      <c r="GZ173" s="24">
        <v>11</v>
      </c>
      <c r="HA173" s="21">
        <v>45</v>
      </c>
      <c r="HB173" s="24">
        <v>11</v>
      </c>
      <c r="HC173" s="21">
        <v>45</v>
      </c>
      <c r="HD173" s="6"/>
      <c r="HE173" s="21">
        <v>37</v>
      </c>
      <c r="HF173" s="21">
        <v>75</v>
      </c>
      <c r="HG173" s="21">
        <v>100</v>
      </c>
      <c r="HH173" s="21">
        <v>38.1</v>
      </c>
      <c r="HI173" s="21">
        <v>1</v>
      </c>
      <c r="HJ173" s="21">
        <v>103</v>
      </c>
      <c r="HK173" s="21">
        <v>0.5</v>
      </c>
      <c r="HL173" s="21">
        <v>20</v>
      </c>
      <c r="HM173" s="21">
        <v>15.68</v>
      </c>
      <c r="HN173" s="21">
        <v>17.73</v>
      </c>
      <c r="HO173" s="21">
        <v>3.39</v>
      </c>
      <c r="HP173" s="21">
        <v>146</v>
      </c>
      <c r="HQ173" s="21">
        <v>23.7</v>
      </c>
      <c r="HR173" s="21">
        <v>6</v>
      </c>
      <c r="HS173" s="21">
        <v>3</v>
      </c>
      <c r="HT173" s="6"/>
      <c r="HU173" s="99">
        <f t="shared" si="10"/>
        <v>1</v>
      </c>
    </row>
    <row r="174" spans="1:249" ht="15.75" customHeight="1" x14ac:dyDescent="0.3">
      <c r="A174" s="3">
        <v>154</v>
      </c>
      <c r="B174" s="21" t="s">
        <v>431</v>
      </c>
      <c r="C174" s="21">
        <v>2</v>
      </c>
      <c r="D174" s="22">
        <v>41460</v>
      </c>
      <c r="E174" s="22">
        <v>41463</v>
      </c>
      <c r="F174" s="21">
        <f t="shared" si="556"/>
        <v>3</v>
      </c>
      <c r="G174" s="21"/>
      <c r="H174" s="21" t="s">
        <v>907</v>
      </c>
      <c r="I174" s="23">
        <v>15753</v>
      </c>
      <c r="J174" s="21">
        <v>70</v>
      </c>
      <c r="K174" s="21">
        <v>155</v>
      </c>
      <c r="L174" s="21">
        <v>60</v>
      </c>
      <c r="M174" s="21" t="s">
        <v>1423</v>
      </c>
      <c r="N174" s="21">
        <v>55</v>
      </c>
      <c r="O174" s="21">
        <v>57.5</v>
      </c>
      <c r="P174" s="21">
        <v>5</v>
      </c>
      <c r="Q174" s="21" t="s">
        <v>547</v>
      </c>
      <c r="R174" s="21">
        <v>1</v>
      </c>
      <c r="S174" s="21">
        <v>13</v>
      </c>
      <c r="T174" s="21" t="s">
        <v>272</v>
      </c>
      <c r="U174" s="21">
        <v>1</v>
      </c>
      <c r="V174" s="21">
        <v>2</v>
      </c>
      <c r="W174" s="21">
        <v>0</v>
      </c>
      <c r="X174" s="21">
        <v>0</v>
      </c>
      <c r="Y174" s="6"/>
      <c r="Z174" s="24" t="s">
        <v>462</v>
      </c>
      <c r="AA174" s="21" t="s">
        <v>549</v>
      </c>
      <c r="AB174" s="25">
        <v>1</v>
      </c>
      <c r="AC174" s="25"/>
      <c r="AD174" s="21" t="s">
        <v>246</v>
      </c>
      <c r="AE174" s="21" t="s">
        <v>247</v>
      </c>
      <c r="AF174" s="21" t="s">
        <v>246</v>
      </c>
      <c r="AG174" s="21" t="s">
        <v>248</v>
      </c>
      <c r="AH174" s="21" t="s">
        <v>249</v>
      </c>
      <c r="AI174" s="21" t="s">
        <v>249</v>
      </c>
      <c r="AJ174" s="21" t="s">
        <v>249</v>
      </c>
      <c r="AK174" s="21" t="s">
        <v>246</v>
      </c>
      <c r="AL174" s="21">
        <v>15.58</v>
      </c>
      <c r="AM174" s="6"/>
      <c r="AN174" s="26" t="s">
        <v>350</v>
      </c>
      <c r="AO174" s="26"/>
      <c r="AP174" s="26"/>
      <c r="AQ174" s="26" t="s">
        <v>1902</v>
      </c>
      <c r="AR174" s="3"/>
      <c r="AS174" s="27">
        <v>15.58</v>
      </c>
      <c r="AT174" s="21">
        <v>12.29</v>
      </c>
      <c r="AU174" s="21">
        <v>11.49</v>
      </c>
      <c r="AV174" s="21">
        <v>9</v>
      </c>
      <c r="AW174" s="21"/>
      <c r="AX174" s="21"/>
      <c r="AY174" s="21"/>
      <c r="AZ174" s="21"/>
      <c r="BA174" s="21"/>
      <c r="BB174" s="28">
        <f t="shared" ref="BB174:BD174" si="572">((AT174/AS174)*100)-100</f>
        <v>-21.116816431322221</v>
      </c>
      <c r="BC174" s="28">
        <f t="shared" si="572"/>
        <v>-6.509357200976396</v>
      </c>
      <c r="BD174" s="28">
        <f t="shared" si="572"/>
        <v>-21.671018276762396</v>
      </c>
      <c r="BE174" s="28">
        <f t="shared" si="558"/>
        <v>-26.251604621309369</v>
      </c>
      <c r="BF174" s="28">
        <f t="shared" si="559"/>
        <v>-42.23363286264442</v>
      </c>
      <c r="BG174" s="28">
        <f t="shared" si="560"/>
        <v>-26.769731489015456</v>
      </c>
      <c r="BH174" s="3">
        <f t="shared" ref="BH174:BJ174" si="573">AT174-AS174</f>
        <v>-3.2900000000000009</v>
      </c>
      <c r="BI174" s="3">
        <f t="shared" si="573"/>
        <v>-0.79999999999999893</v>
      </c>
      <c r="BJ174" s="3">
        <f t="shared" si="573"/>
        <v>-2.4900000000000002</v>
      </c>
      <c r="BK174" s="3">
        <f t="shared" si="562"/>
        <v>-4.09</v>
      </c>
      <c r="BL174" s="3">
        <f t="shared" si="563"/>
        <v>-6.58</v>
      </c>
      <c r="BM174" s="3">
        <f t="shared" si="564"/>
        <v>-3.2899999999999991</v>
      </c>
      <c r="BN174" s="24">
        <v>279.7</v>
      </c>
      <c r="BO174" s="21">
        <v>278.5</v>
      </c>
      <c r="BP174" s="21"/>
      <c r="BQ174" s="21"/>
      <c r="BR174" s="21"/>
      <c r="BS174" s="21"/>
      <c r="BT174" s="21"/>
      <c r="BU174" s="24">
        <v>37</v>
      </c>
      <c r="BV174" s="21">
        <v>37.1</v>
      </c>
      <c r="BW174" s="21">
        <v>37.5</v>
      </c>
      <c r="BX174" s="21">
        <v>37</v>
      </c>
      <c r="BY174" s="21"/>
      <c r="BZ174" s="21"/>
      <c r="CA174" s="21"/>
      <c r="CB174" s="21"/>
      <c r="CC174" s="21"/>
      <c r="CD174" s="6"/>
      <c r="CE174" s="24" t="s">
        <v>1424</v>
      </c>
      <c r="CF174" s="21"/>
      <c r="CG174" s="21"/>
      <c r="CH174" s="21"/>
      <c r="CI174" s="21"/>
      <c r="CJ174" s="21"/>
      <c r="CK174" s="21"/>
      <c r="CL174" s="24" t="s">
        <v>1425</v>
      </c>
      <c r="CM174" s="21"/>
      <c r="CN174" s="21"/>
      <c r="CO174" s="21"/>
      <c r="CP174" s="21"/>
      <c r="CQ174" s="21"/>
      <c r="CR174" s="21"/>
      <c r="CS174" s="24">
        <v>1</v>
      </c>
      <c r="CT174" s="21"/>
      <c r="CU174" s="21"/>
      <c r="CV174" s="21"/>
      <c r="CW174" s="21"/>
      <c r="CX174" s="21"/>
      <c r="CY174" s="21"/>
      <c r="CZ174" s="24" t="s">
        <v>331</v>
      </c>
      <c r="DA174" s="21"/>
      <c r="DB174" s="21"/>
      <c r="DC174" s="21"/>
      <c r="DD174" s="21"/>
      <c r="DE174" s="21"/>
      <c r="DF174" s="21"/>
      <c r="DG174" s="24" t="s">
        <v>1016</v>
      </c>
      <c r="DH174" s="21" t="s">
        <v>1016</v>
      </c>
      <c r="DI174" s="21"/>
      <c r="DJ174" s="21"/>
      <c r="DK174" s="21"/>
      <c r="DL174" s="21"/>
      <c r="DM174" s="21"/>
      <c r="DN174" s="26" t="s">
        <v>607</v>
      </c>
      <c r="DO174" s="6"/>
      <c r="DP174" s="24">
        <v>139</v>
      </c>
      <c r="DQ174" s="21">
        <v>79</v>
      </c>
      <c r="DR174" s="21"/>
      <c r="DS174" s="21"/>
      <c r="DT174" s="21"/>
      <c r="DU174" s="21"/>
      <c r="DV174" s="21"/>
      <c r="DW174" s="24">
        <v>0.4</v>
      </c>
      <c r="DX174" s="21">
        <v>0.35</v>
      </c>
      <c r="DY174" s="21"/>
      <c r="DZ174" s="21"/>
      <c r="EA174" s="21"/>
      <c r="EB174" s="21"/>
      <c r="EC174" s="21"/>
      <c r="ED174" s="78">
        <f t="shared" ref="ED174:EE174" si="574">DP174/DW174</f>
        <v>347.5</v>
      </c>
      <c r="EE174" s="79">
        <f t="shared" si="574"/>
        <v>225.71428571428572</v>
      </c>
      <c r="EF174" s="79"/>
      <c r="EG174" s="79"/>
      <c r="EH174" s="79"/>
      <c r="EI174" s="79"/>
      <c r="EJ174" s="79"/>
      <c r="EK174" s="24">
        <v>1</v>
      </c>
      <c r="EL174" s="21">
        <v>0</v>
      </c>
      <c r="EM174" s="21"/>
      <c r="EN174" s="21"/>
      <c r="EO174" s="21"/>
      <c r="EP174" s="21"/>
      <c r="EQ174" s="21"/>
      <c r="ER174" s="24">
        <v>318</v>
      </c>
      <c r="ES174" s="21">
        <v>327</v>
      </c>
      <c r="ET174" s="21"/>
      <c r="EU174" s="21"/>
      <c r="EV174" s="21"/>
      <c r="EW174" s="21"/>
      <c r="EX174" s="21"/>
      <c r="EY174" s="24">
        <v>3.5</v>
      </c>
      <c r="EZ174" s="21">
        <v>4</v>
      </c>
      <c r="FA174" s="21"/>
      <c r="FB174" s="21"/>
      <c r="FC174" s="21"/>
      <c r="FD174" s="21"/>
      <c r="FE174" s="21"/>
      <c r="FF174" s="24">
        <v>15</v>
      </c>
      <c r="FG174" s="21">
        <v>15</v>
      </c>
      <c r="FH174" s="21"/>
      <c r="FI174" s="21"/>
      <c r="FJ174" s="21"/>
      <c r="FK174" s="21"/>
      <c r="FL174" s="21"/>
      <c r="FM174" s="24">
        <v>65</v>
      </c>
      <c r="FN174" s="21">
        <v>101</v>
      </c>
      <c r="FO174" s="21"/>
      <c r="FP174" s="21"/>
      <c r="FQ174" s="21"/>
      <c r="FR174" s="21"/>
      <c r="FS174" s="21"/>
      <c r="FT174" s="24">
        <v>0</v>
      </c>
      <c r="FU174" s="21">
        <v>0</v>
      </c>
      <c r="FV174" s="21"/>
      <c r="FW174" s="21"/>
      <c r="FX174" s="21"/>
      <c r="FY174" s="21"/>
      <c r="FZ174" s="21"/>
      <c r="GA174" s="24">
        <v>74</v>
      </c>
      <c r="GB174" s="21">
        <v>54</v>
      </c>
      <c r="GC174" s="21"/>
      <c r="GD174" s="21"/>
      <c r="GE174" s="21"/>
      <c r="GF174" s="21"/>
      <c r="GG174" s="21"/>
      <c r="GH174" s="24">
        <v>3280</v>
      </c>
      <c r="GI174" s="21">
        <v>3360</v>
      </c>
      <c r="GJ174" s="21"/>
      <c r="GK174" s="21"/>
      <c r="GL174" s="21"/>
      <c r="GM174" s="21"/>
      <c r="GN174" s="21"/>
      <c r="GO174" s="6"/>
      <c r="GP174" s="24">
        <v>8</v>
      </c>
      <c r="GQ174" s="21">
        <v>18</v>
      </c>
      <c r="GR174" s="24">
        <v>8</v>
      </c>
      <c r="GS174" s="21">
        <v>18</v>
      </c>
      <c r="GT174" s="24"/>
      <c r="GU174" s="21"/>
      <c r="GV174" s="24"/>
      <c r="GW174" s="21"/>
      <c r="GX174" s="24"/>
      <c r="GY174" s="21"/>
      <c r="GZ174" s="24"/>
      <c r="HA174" s="21"/>
      <c r="HB174" s="24"/>
      <c r="HC174" s="21"/>
      <c r="HD174" s="6"/>
      <c r="HE174" s="21">
        <v>70</v>
      </c>
      <c r="HF174" s="21">
        <v>110</v>
      </c>
      <c r="HG174" s="21">
        <v>162</v>
      </c>
      <c r="HH174" s="21">
        <v>37.9</v>
      </c>
      <c r="HI174" s="21">
        <v>1</v>
      </c>
      <c r="HJ174" s="21">
        <v>103.8</v>
      </c>
      <c r="HK174" s="21">
        <v>0.5</v>
      </c>
      <c r="HL174" s="21">
        <v>10</v>
      </c>
      <c r="HM174" s="21">
        <v>6</v>
      </c>
      <c r="HN174" s="21">
        <v>5.63</v>
      </c>
      <c r="HO174" s="21">
        <v>3.05</v>
      </c>
      <c r="HP174" s="21">
        <v>130.4</v>
      </c>
      <c r="HQ174" s="21">
        <v>19.8</v>
      </c>
      <c r="HR174" s="21">
        <v>4</v>
      </c>
      <c r="HS174" s="21">
        <v>7</v>
      </c>
      <c r="HT174" s="6"/>
      <c r="HU174" s="99">
        <f t="shared" si="10"/>
        <v>0</v>
      </c>
    </row>
    <row r="175" spans="1:249" ht="15.75" customHeight="1" x14ac:dyDescent="0.3">
      <c r="A175" s="3">
        <v>155</v>
      </c>
      <c r="B175" s="21" t="s">
        <v>431</v>
      </c>
      <c r="C175" s="21">
        <v>2</v>
      </c>
      <c r="D175" s="22">
        <v>41456</v>
      </c>
      <c r="E175" s="22">
        <v>41463</v>
      </c>
      <c r="F175" s="21">
        <f t="shared" si="556"/>
        <v>7</v>
      </c>
      <c r="G175" s="21"/>
      <c r="H175" s="21" t="s">
        <v>386</v>
      </c>
      <c r="I175" s="23">
        <v>17026</v>
      </c>
      <c r="J175" s="21">
        <v>67</v>
      </c>
      <c r="K175" s="21">
        <v>159</v>
      </c>
      <c r="L175" s="21">
        <v>50</v>
      </c>
      <c r="M175" s="21" t="s">
        <v>1426</v>
      </c>
      <c r="N175" s="21">
        <v>88</v>
      </c>
      <c r="O175" s="21">
        <v>96.1</v>
      </c>
      <c r="P175" s="21">
        <v>10</v>
      </c>
      <c r="Q175" s="21" t="s">
        <v>547</v>
      </c>
      <c r="R175" s="21">
        <v>1</v>
      </c>
      <c r="S175" s="21">
        <v>17</v>
      </c>
      <c r="T175" s="21" t="s">
        <v>548</v>
      </c>
      <c r="U175" s="21">
        <v>2</v>
      </c>
      <c r="V175" s="21">
        <v>3</v>
      </c>
      <c r="W175" s="21">
        <v>1</v>
      </c>
      <c r="X175" s="21">
        <v>0</v>
      </c>
      <c r="Y175" s="6"/>
      <c r="Z175" s="24" t="s">
        <v>462</v>
      </c>
      <c r="AA175" s="21" t="s">
        <v>497</v>
      </c>
      <c r="AB175" s="25">
        <v>2</v>
      </c>
      <c r="AC175" s="25" t="s">
        <v>819</v>
      </c>
      <c r="AD175" s="21" t="s">
        <v>249</v>
      </c>
      <c r="AE175" s="21"/>
      <c r="AF175" s="21" t="s">
        <v>246</v>
      </c>
      <c r="AG175" s="21" t="s">
        <v>248</v>
      </c>
      <c r="AH175" s="21" t="s">
        <v>249</v>
      </c>
      <c r="AI175" s="21" t="s">
        <v>249</v>
      </c>
      <c r="AJ175" s="21" t="s">
        <v>249</v>
      </c>
      <c r="AK175" s="21" t="s">
        <v>249</v>
      </c>
      <c r="AL175" s="21">
        <v>0.41</v>
      </c>
      <c r="AM175" s="6"/>
      <c r="AN175" s="26" t="s">
        <v>350</v>
      </c>
      <c r="AO175" s="26"/>
      <c r="AP175" s="26"/>
      <c r="AQ175" s="26" t="s">
        <v>1902</v>
      </c>
      <c r="AR175" s="3"/>
      <c r="AS175" s="27">
        <v>0.41</v>
      </c>
      <c r="AT175" s="21">
        <v>0.32</v>
      </c>
      <c r="AU175" s="21">
        <v>0.28000000000000003</v>
      </c>
      <c r="AV175" s="21">
        <v>0.28000000000000003</v>
      </c>
      <c r="AW175" s="21">
        <v>0.26</v>
      </c>
      <c r="AX175" s="21"/>
      <c r="AY175" s="21"/>
      <c r="AZ175" s="21"/>
      <c r="BA175" s="21"/>
      <c r="BB175" s="28">
        <f t="shared" ref="BB175:BD175" si="575">((AT175/AS175)*100)-100</f>
        <v>-21.951219512195124</v>
      </c>
      <c r="BC175" s="28">
        <f t="shared" si="575"/>
        <v>-12.499999999999986</v>
      </c>
      <c r="BD175" s="28">
        <f t="shared" si="575"/>
        <v>0</v>
      </c>
      <c r="BE175" s="28">
        <f t="shared" si="558"/>
        <v>-31.707317073170728</v>
      </c>
      <c r="BF175" s="28">
        <f t="shared" si="559"/>
        <v>-31.707317073170728</v>
      </c>
      <c r="BG175" s="28">
        <f t="shared" si="560"/>
        <v>-12.499999999999986</v>
      </c>
      <c r="BH175" s="3">
        <f t="shared" ref="BH175:BJ175" si="576">AT175-AS175</f>
        <v>-8.9999999999999969E-2</v>
      </c>
      <c r="BI175" s="3">
        <f t="shared" si="576"/>
        <v>-3.999999999999998E-2</v>
      </c>
      <c r="BJ175" s="3">
        <f t="shared" si="576"/>
        <v>0</v>
      </c>
      <c r="BK175" s="3">
        <f t="shared" si="562"/>
        <v>-0.12999999999999995</v>
      </c>
      <c r="BL175" s="3">
        <f t="shared" si="563"/>
        <v>-0.12999999999999995</v>
      </c>
      <c r="BM175" s="3">
        <f t="shared" si="564"/>
        <v>-3.999999999999998E-2</v>
      </c>
      <c r="BN175" s="24">
        <v>77</v>
      </c>
      <c r="BO175" s="21">
        <v>121.9</v>
      </c>
      <c r="BP175" s="21">
        <v>51.5</v>
      </c>
      <c r="BQ175" s="21"/>
      <c r="BR175" s="21"/>
      <c r="BS175" s="21"/>
      <c r="BT175" s="21"/>
      <c r="BU175" s="24">
        <v>35.9</v>
      </c>
      <c r="BV175" s="21">
        <v>36.5</v>
      </c>
      <c r="BW175" s="21">
        <v>36.6</v>
      </c>
      <c r="BX175" s="21">
        <v>35</v>
      </c>
      <c r="BY175" s="21">
        <v>36.5</v>
      </c>
      <c r="BZ175" s="21"/>
      <c r="CA175" s="21"/>
      <c r="CB175" s="21"/>
      <c r="CC175" s="21"/>
      <c r="CD175" s="6"/>
      <c r="CE175" s="24" t="s">
        <v>1427</v>
      </c>
      <c r="CF175" s="21"/>
      <c r="CG175" s="21"/>
      <c r="CH175" s="21"/>
      <c r="CI175" s="21"/>
      <c r="CJ175" s="21"/>
      <c r="CK175" s="21"/>
      <c r="CL175" s="24" t="s">
        <v>1428</v>
      </c>
      <c r="CM175" s="21"/>
      <c r="CN175" s="21"/>
      <c r="CO175" s="21"/>
      <c r="CP175" s="21"/>
      <c r="CQ175" s="21"/>
      <c r="CR175" s="21"/>
      <c r="CS175" s="24">
        <v>1</v>
      </c>
      <c r="CT175" s="21"/>
      <c r="CU175" s="21"/>
      <c r="CV175" s="21"/>
      <c r="CW175" s="21"/>
      <c r="CX175" s="21"/>
      <c r="CY175" s="21"/>
      <c r="CZ175" s="24" t="s">
        <v>331</v>
      </c>
      <c r="DA175" s="21"/>
      <c r="DB175" s="21"/>
      <c r="DC175" s="21"/>
      <c r="DD175" s="21"/>
      <c r="DE175" s="21"/>
      <c r="DF175" s="21"/>
      <c r="DG175" s="24" t="s">
        <v>631</v>
      </c>
      <c r="DH175" s="21" t="s">
        <v>631</v>
      </c>
      <c r="DI175" s="21" t="s">
        <v>631</v>
      </c>
      <c r="DJ175" s="21"/>
      <c r="DK175" s="21"/>
      <c r="DL175" s="21"/>
      <c r="DM175" s="21"/>
      <c r="DN175" s="26" t="s">
        <v>607</v>
      </c>
      <c r="DO175" s="6"/>
      <c r="DP175" s="24">
        <v>153.9</v>
      </c>
      <c r="DQ175" s="21">
        <v>105.4</v>
      </c>
      <c r="DR175" s="21">
        <v>66</v>
      </c>
      <c r="DS175" s="21"/>
      <c r="DT175" s="21"/>
      <c r="DU175" s="21"/>
      <c r="DV175" s="21"/>
      <c r="DW175" s="24">
        <v>0.35</v>
      </c>
      <c r="DX175" s="21">
        <v>0.35</v>
      </c>
      <c r="DY175" s="21">
        <v>0.35</v>
      </c>
      <c r="DZ175" s="21"/>
      <c r="EA175" s="21"/>
      <c r="EB175" s="21"/>
      <c r="EC175" s="21"/>
      <c r="ED175" s="78">
        <f t="shared" ref="ED175:EF175" si="577">DP175/DW175</f>
        <v>439.71428571428578</v>
      </c>
      <c r="EE175" s="79">
        <f t="shared" si="577"/>
        <v>301.14285714285717</v>
      </c>
      <c r="EF175" s="79">
        <f t="shared" si="577"/>
        <v>188.57142857142858</v>
      </c>
      <c r="EG175" s="79"/>
      <c r="EH175" s="79"/>
      <c r="EI175" s="79"/>
      <c r="EJ175" s="79"/>
      <c r="EK175" s="24">
        <v>0</v>
      </c>
      <c r="EL175" s="21">
        <v>0</v>
      </c>
      <c r="EM175" s="21">
        <v>0</v>
      </c>
      <c r="EN175" s="21"/>
      <c r="EO175" s="21"/>
      <c r="EP175" s="21"/>
      <c r="EQ175" s="21"/>
      <c r="ER175" s="24">
        <v>187</v>
      </c>
      <c r="ES175" s="21">
        <v>162</v>
      </c>
      <c r="ET175" s="21">
        <v>190</v>
      </c>
      <c r="EU175" s="21"/>
      <c r="EV175" s="21"/>
      <c r="EW175" s="21"/>
      <c r="EX175" s="21"/>
      <c r="EY175" s="24">
        <v>21</v>
      </c>
      <c r="EZ175" s="21">
        <v>17.5</v>
      </c>
      <c r="FA175" s="21">
        <v>18</v>
      </c>
      <c r="FB175" s="21"/>
      <c r="FC175" s="21"/>
      <c r="FD175" s="21"/>
      <c r="FE175" s="21"/>
      <c r="FF175" s="24">
        <v>15</v>
      </c>
      <c r="FG175" s="21">
        <v>15</v>
      </c>
      <c r="FH175" s="21">
        <v>15</v>
      </c>
      <c r="FI175" s="21"/>
      <c r="FJ175" s="21"/>
      <c r="FK175" s="21"/>
      <c r="FL175" s="21"/>
      <c r="FM175" s="24">
        <v>82</v>
      </c>
      <c r="FN175" s="21">
        <v>101</v>
      </c>
      <c r="FO175" s="21">
        <v>99</v>
      </c>
      <c r="FP175" s="21"/>
      <c r="FQ175" s="21"/>
      <c r="FR175" s="21"/>
      <c r="FS175" s="21"/>
      <c r="FT175" s="24">
        <v>0</v>
      </c>
      <c r="FU175" s="21">
        <v>0</v>
      </c>
      <c r="FV175" s="21">
        <v>0</v>
      </c>
      <c r="FW175" s="21"/>
      <c r="FX175" s="21"/>
      <c r="FY175" s="21"/>
      <c r="FZ175" s="21"/>
      <c r="GA175" s="24">
        <v>57</v>
      </c>
      <c r="GB175" s="21">
        <v>51</v>
      </c>
      <c r="GC175" s="21">
        <v>51</v>
      </c>
      <c r="GD175" s="21"/>
      <c r="GE175" s="21"/>
      <c r="GF175" s="21"/>
      <c r="GG175" s="21"/>
      <c r="GH175" s="24">
        <v>3020</v>
      </c>
      <c r="GI175" s="21">
        <v>2060</v>
      </c>
      <c r="GJ175" s="21">
        <v>830</v>
      </c>
      <c r="GK175" s="21"/>
      <c r="GL175" s="21"/>
      <c r="GM175" s="21"/>
      <c r="GN175" s="21"/>
      <c r="GO175" s="6"/>
      <c r="GP175" s="24">
        <v>8</v>
      </c>
      <c r="GQ175" s="21">
        <v>18</v>
      </c>
      <c r="GR175" s="24">
        <v>10</v>
      </c>
      <c r="GS175" s="21">
        <v>45</v>
      </c>
      <c r="GT175" s="24">
        <v>10</v>
      </c>
      <c r="GU175" s="21">
        <v>45</v>
      </c>
      <c r="GV175" s="24"/>
      <c r="GW175" s="21"/>
      <c r="GX175" s="24"/>
      <c r="GY175" s="21"/>
      <c r="GZ175" s="24"/>
      <c r="HA175" s="21"/>
      <c r="HB175" s="24"/>
      <c r="HC175" s="21"/>
      <c r="HD175" s="6"/>
      <c r="HE175" s="21">
        <v>76</v>
      </c>
      <c r="HF175" s="21">
        <v>124</v>
      </c>
      <c r="HG175" s="21">
        <v>179</v>
      </c>
      <c r="HH175" s="21">
        <v>36</v>
      </c>
      <c r="HI175" s="21">
        <v>1</v>
      </c>
      <c r="HJ175" s="21">
        <v>72</v>
      </c>
      <c r="HK175" s="21">
        <v>0.5</v>
      </c>
      <c r="HL175" s="21">
        <v>20</v>
      </c>
      <c r="HM175" s="21">
        <v>45.93</v>
      </c>
      <c r="HN175" s="21">
        <v>12.9</v>
      </c>
      <c r="HO175" s="21">
        <v>2.76</v>
      </c>
      <c r="HP175" s="21">
        <v>114.1</v>
      </c>
      <c r="HQ175" s="21">
        <v>12.4</v>
      </c>
      <c r="HR175" s="21">
        <v>19.8</v>
      </c>
      <c r="HS175" s="21">
        <v>7</v>
      </c>
      <c r="HT175" s="6"/>
      <c r="HU175" s="99">
        <f t="shared" si="10"/>
        <v>-2</v>
      </c>
    </row>
    <row r="176" spans="1:249" ht="15.75" customHeight="1" x14ac:dyDescent="0.3">
      <c r="A176" s="3">
        <v>156</v>
      </c>
      <c r="B176" s="21" t="s">
        <v>431</v>
      </c>
      <c r="C176" s="21">
        <v>1</v>
      </c>
      <c r="D176" s="22">
        <v>41450</v>
      </c>
      <c r="E176" s="22">
        <v>41450</v>
      </c>
      <c r="F176" s="21">
        <f t="shared" si="556"/>
        <v>0</v>
      </c>
      <c r="G176" s="21"/>
      <c r="H176" s="21" t="s">
        <v>432</v>
      </c>
      <c r="I176" s="23">
        <v>23361</v>
      </c>
      <c r="J176" s="21">
        <v>50</v>
      </c>
      <c r="K176" s="21">
        <v>182</v>
      </c>
      <c r="L176" s="21">
        <v>160</v>
      </c>
      <c r="M176" s="21" t="s">
        <v>1429</v>
      </c>
      <c r="N176" s="21">
        <v>95</v>
      </c>
      <c r="O176" s="21">
        <v>97.8</v>
      </c>
      <c r="P176" s="21">
        <v>21</v>
      </c>
      <c r="Q176" s="21" t="s">
        <v>548</v>
      </c>
      <c r="R176" s="21">
        <v>2</v>
      </c>
      <c r="S176" s="21">
        <v>21</v>
      </c>
      <c r="T176" s="21" t="s">
        <v>548</v>
      </c>
      <c r="U176" s="21">
        <v>2</v>
      </c>
      <c r="V176" s="21">
        <v>18</v>
      </c>
      <c r="W176" s="21">
        <v>20</v>
      </c>
      <c r="X176" s="21">
        <v>17</v>
      </c>
      <c r="Y176" s="6"/>
      <c r="Z176" s="24" t="s">
        <v>462</v>
      </c>
      <c r="AA176" s="21" t="s">
        <v>1430</v>
      </c>
      <c r="AB176" s="25">
        <v>1</v>
      </c>
      <c r="AC176" s="25"/>
      <c r="AD176" s="21" t="s">
        <v>249</v>
      </c>
      <c r="AE176" s="21"/>
      <c r="AF176" s="21" t="s">
        <v>246</v>
      </c>
      <c r="AG176" s="21" t="s">
        <v>248</v>
      </c>
      <c r="AH176" s="21" t="s">
        <v>246</v>
      </c>
      <c r="AI176" s="21" t="s">
        <v>249</v>
      </c>
      <c r="AJ176" s="21" t="s">
        <v>246</v>
      </c>
      <c r="AK176" s="21" t="s">
        <v>246</v>
      </c>
      <c r="AL176" s="21">
        <v>18.79</v>
      </c>
      <c r="AM176" s="6"/>
      <c r="AN176" s="26" t="s">
        <v>250</v>
      </c>
      <c r="AO176" s="26" t="s">
        <v>274</v>
      </c>
      <c r="AP176" s="26"/>
      <c r="AQ176" s="26" t="s">
        <v>1902</v>
      </c>
      <c r="AR176" s="26" t="s">
        <v>299</v>
      </c>
      <c r="AS176" s="27">
        <v>12.79</v>
      </c>
      <c r="AT176" s="21">
        <v>16</v>
      </c>
      <c r="AU176" s="21">
        <v>22.5</v>
      </c>
      <c r="AV176" s="21">
        <v>14</v>
      </c>
      <c r="AW176" s="21">
        <v>13.85</v>
      </c>
      <c r="AX176" s="21">
        <v>12.25</v>
      </c>
      <c r="AY176" s="21">
        <v>9.65</v>
      </c>
      <c r="AZ176" s="21">
        <v>6.94</v>
      </c>
      <c r="BA176" s="21">
        <v>4</v>
      </c>
      <c r="BB176" s="28">
        <f t="shared" ref="BB176:BD176" si="578">((AT176/AS176)*100)-100</f>
        <v>25.097732603596583</v>
      </c>
      <c r="BC176" s="28">
        <f t="shared" si="578"/>
        <v>40.625</v>
      </c>
      <c r="BD176" s="28">
        <f t="shared" si="578"/>
        <v>-37.777777777777779</v>
      </c>
      <c r="BE176" s="28">
        <f t="shared" si="558"/>
        <v>75.918686473807696</v>
      </c>
      <c r="BF176" s="28">
        <f t="shared" si="559"/>
        <v>9.4605160281469978</v>
      </c>
      <c r="BG176" s="28">
        <f t="shared" si="560"/>
        <v>-12.5</v>
      </c>
      <c r="BH176" s="3">
        <f t="shared" ref="BH176:BJ176" si="579">AT176-AS176</f>
        <v>3.2100000000000009</v>
      </c>
      <c r="BI176" s="3">
        <f t="shared" si="579"/>
        <v>6.5</v>
      </c>
      <c r="BJ176" s="3">
        <f t="shared" si="579"/>
        <v>-8.5</v>
      </c>
      <c r="BK176" s="3">
        <f t="shared" si="562"/>
        <v>9.7100000000000009</v>
      </c>
      <c r="BL176" s="3">
        <f t="shared" si="563"/>
        <v>1.2100000000000009</v>
      </c>
      <c r="BM176" s="3">
        <f t="shared" si="564"/>
        <v>-2</v>
      </c>
      <c r="BN176" s="24">
        <v>332.3</v>
      </c>
      <c r="BO176" s="21">
        <v>302</v>
      </c>
      <c r="BP176" s="21">
        <v>274</v>
      </c>
      <c r="BQ176" s="21">
        <v>108.3</v>
      </c>
      <c r="BR176" s="21"/>
      <c r="BS176" s="21">
        <v>15.9</v>
      </c>
      <c r="BT176" s="21">
        <v>39</v>
      </c>
      <c r="BU176" s="24">
        <v>36</v>
      </c>
      <c r="BV176" s="21">
        <v>36</v>
      </c>
      <c r="BW176" s="21">
        <v>36</v>
      </c>
      <c r="BX176" s="21">
        <v>37</v>
      </c>
      <c r="BY176" s="21">
        <v>38.4</v>
      </c>
      <c r="BZ176" s="21">
        <v>38.9</v>
      </c>
      <c r="CA176" s="21">
        <v>38</v>
      </c>
      <c r="CB176" s="21">
        <v>37</v>
      </c>
      <c r="CC176" s="21">
        <v>38.1</v>
      </c>
      <c r="CD176" s="6"/>
      <c r="CE176" s="24" t="s">
        <v>1431</v>
      </c>
      <c r="CF176" s="21"/>
      <c r="CG176" s="21" t="s">
        <v>263</v>
      </c>
      <c r="CH176" s="21"/>
      <c r="CI176" s="21"/>
      <c r="CJ176" s="21"/>
      <c r="CK176" s="21" t="s">
        <v>1432</v>
      </c>
      <c r="CL176" s="24" t="s">
        <v>1433</v>
      </c>
      <c r="CM176" s="21"/>
      <c r="CN176" s="21" t="s">
        <v>1434</v>
      </c>
      <c r="CO176" s="21"/>
      <c r="CP176" s="21"/>
      <c r="CQ176" s="21"/>
      <c r="CR176" s="21" t="s">
        <v>331</v>
      </c>
      <c r="CS176" s="24">
        <v>2</v>
      </c>
      <c r="CT176" s="21"/>
      <c r="CU176" s="21">
        <v>1</v>
      </c>
      <c r="CV176" s="21"/>
      <c r="CW176" s="21"/>
      <c r="CX176" s="21"/>
      <c r="CY176" s="21">
        <v>1</v>
      </c>
      <c r="CZ176" s="24" t="s">
        <v>1435</v>
      </c>
      <c r="DA176" s="21"/>
      <c r="DB176" s="21" t="s">
        <v>735</v>
      </c>
      <c r="DC176" s="21"/>
      <c r="DD176" s="21"/>
      <c r="DE176" s="21"/>
      <c r="DF176" s="21" t="s">
        <v>331</v>
      </c>
      <c r="DG176" s="24" t="s">
        <v>611</v>
      </c>
      <c r="DH176" s="21" t="s">
        <v>1436</v>
      </c>
      <c r="DI176" s="21" t="s">
        <v>1436</v>
      </c>
      <c r="DJ176" s="21" t="s">
        <v>1437</v>
      </c>
      <c r="DK176" s="21" t="s">
        <v>1437</v>
      </c>
      <c r="DL176" s="21" t="s">
        <v>1437</v>
      </c>
      <c r="DM176" s="21" t="s">
        <v>1437</v>
      </c>
      <c r="DN176" s="26"/>
      <c r="DO176" s="6"/>
      <c r="DP176" s="24">
        <v>87.9</v>
      </c>
      <c r="DQ176" s="21">
        <v>87.7</v>
      </c>
      <c r="DR176" s="21">
        <v>126.2</v>
      </c>
      <c r="DS176" s="21">
        <v>83.2</v>
      </c>
      <c r="DT176" s="21">
        <v>88.2</v>
      </c>
      <c r="DU176" s="21">
        <v>71.8</v>
      </c>
      <c r="DV176" s="21">
        <v>61.7</v>
      </c>
      <c r="DW176" s="24">
        <v>0.4</v>
      </c>
      <c r="DX176" s="21">
        <v>0.1</v>
      </c>
      <c r="DY176" s="21">
        <v>0.7</v>
      </c>
      <c r="DZ176" s="21">
        <v>0.7</v>
      </c>
      <c r="EA176" s="21">
        <v>0.6</v>
      </c>
      <c r="EB176" s="21">
        <v>0.6</v>
      </c>
      <c r="EC176" s="21">
        <v>0.71</v>
      </c>
      <c r="ED176" s="78">
        <f t="shared" ref="ED176:EJ176" si="580">DP176/DW176</f>
        <v>219.75</v>
      </c>
      <c r="EE176" s="79">
        <f t="shared" si="580"/>
        <v>877</v>
      </c>
      <c r="EF176" s="79">
        <f t="shared" si="580"/>
        <v>180.28571428571431</v>
      </c>
      <c r="EG176" s="79">
        <f t="shared" si="580"/>
        <v>118.85714285714288</v>
      </c>
      <c r="EH176" s="79">
        <f t="shared" si="580"/>
        <v>147</v>
      </c>
      <c r="EI176" s="79">
        <f t="shared" si="580"/>
        <v>119.66666666666667</v>
      </c>
      <c r="EJ176" s="79">
        <f t="shared" si="580"/>
        <v>86.901408450704238</v>
      </c>
      <c r="EK176" s="24">
        <v>0</v>
      </c>
      <c r="EL176" s="21">
        <v>1</v>
      </c>
      <c r="EM176" s="21">
        <v>1</v>
      </c>
      <c r="EN176" s="21">
        <v>1</v>
      </c>
      <c r="EO176" s="21">
        <v>1</v>
      </c>
      <c r="EP176" s="21">
        <v>1</v>
      </c>
      <c r="EQ176" s="21">
        <v>1</v>
      </c>
      <c r="ER176" s="24">
        <v>327</v>
      </c>
      <c r="ES176" s="21">
        <v>300</v>
      </c>
      <c r="ET176" s="21">
        <v>327</v>
      </c>
      <c r="EU176" s="21">
        <v>336</v>
      </c>
      <c r="EV176" s="21">
        <v>298</v>
      </c>
      <c r="EW176" s="21">
        <v>323</v>
      </c>
      <c r="EX176" s="21">
        <v>414</v>
      </c>
      <c r="EY176" s="24">
        <v>8.5</v>
      </c>
      <c r="EZ176" s="21">
        <v>6.6</v>
      </c>
      <c r="FA176" s="21">
        <v>7.1</v>
      </c>
      <c r="FB176" s="21">
        <v>6.2</v>
      </c>
      <c r="FC176" s="21">
        <v>6.8</v>
      </c>
      <c r="FD176" s="21">
        <v>5.3</v>
      </c>
      <c r="FE176" s="21">
        <v>5.4</v>
      </c>
      <c r="FF176" s="24">
        <v>15</v>
      </c>
      <c r="FG176" s="21">
        <v>7</v>
      </c>
      <c r="FH176" s="21">
        <v>3</v>
      </c>
      <c r="FI176" s="21">
        <v>3</v>
      </c>
      <c r="FJ176" s="21">
        <v>3</v>
      </c>
      <c r="FK176" s="21">
        <v>3</v>
      </c>
      <c r="FL176" s="21">
        <v>3</v>
      </c>
      <c r="FM176" s="24">
        <v>85</v>
      </c>
      <c r="FN176" s="21">
        <v>60</v>
      </c>
      <c r="FO176" s="21">
        <v>75</v>
      </c>
      <c r="FP176" s="21">
        <v>77</v>
      </c>
      <c r="FQ176" s="21">
        <v>72</v>
      </c>
      <c r="FR176" s="21">
        <v>74</v>
      </c>
      <c r="FS176" s="21">
        <v>87</v>
      </c>
      <c r="FT176" s="24" t="s">
        <v>1214</v>
      </c>
      <c r="FU176" s="21" t="s">
        <v>1438</v>
      </c>
      <c r="FV176" s="21" t="s">
        <v>1439</v>
      </c>
      <c r="FW176" s="21" t="s">
        <v>834</v>
      </c>
      <c r="FX176" s="21" t="s">
        <v>1440</v>
      </c>
      <c r="FY176" s="21" t="s">
        <v>1441</v>
      </c>
      <c r="FZ176" s="21" t="s">
        <v>1442</v>
      </c>
      <c r="GA176" s="24">
        <v>831</v>
      </c>
      <c r="GB176" s="21">
        <v>594</v>
      </c>
      <c r="GC176" s="21">
        <v>498</v>
      </c>
      <c r="GD176" s="21">
        <v>420</v>
      </c>
      <c r="GE176" s="21">
        <v>469</v>
      </c>
      <c r="GF176" s="21">
        <v>491</v>
      </c>
      <c r="GG176" s="21">
        <v>481</v>
      </c>
      <c r="GH176" s="24">
        <v>5</v>
      </c>
      <c r="GI176" s="21">
        <v>15</v>
      </c>
      <c r="GJ176" s="21">
        <v>50</v>
      </c>
      <c r="GK176" s="21">
        <v>90</v>
      </c>
      <c r="GL176" s="21">
        <v>60</v>
      </c>
      <c r="GM176" s="21">
        <v>280</v>
      </c>
      <c r="GN176" s="21">
        <v>110</v>
      </c>
      <c r="GO176" s="6"/>
      <c r="GP176" s="24">
        <v>12</v>
      </c>
      <c r="GQ176" s="21">
        <v>45</v>
      </c>
      <c r="GR176" s="24">
        <v>17</v>
      </c>
      <c r="GS176" s="21">
        <v>90</v>
      </c>
      <c r="GT176" s="24">
        <v>17</v>
      </c>
      <c r="GU176" s="21">
        <v>90</v>
      </c>
      <c r="GV176" s="24">
        <v>17</v>
      </c>
      <c r="GW176" s="21">
        <v>90</v>
      </c>
      <c r="GX176" s="24">
        <v>17</v>
      </c>
      <c r="GY176" s="21">
        <v>90</v>
      </c>
      <c r="GZ176" s="24">
        <v>16</v>
      </c>
      <c r="HA176" s="21">
        <v>90</v>
      </c>
      <c r="HB176" s="24">
        <v>17</v>
      </c>
      <c r="HC176" s="21">
        <v>90</v>
      </c>
      <c r="HD176" s="6"/>
      <c r="HE176" s="21">
        <v>50</v>
      </c>
      <c r="HF176" s="21">
        <v>124</v>
      </c>
      <c r="HG176" s="21">
        <v>79</v>
      </c>
      <c r="HH176" s="21">
        <v>38.1</v>
      </c>
      <c r="HI176" s="21">
        <v>1</v>
      </c>
      <c r="HJ176" s="21">
        <v>65</v>
      </c>
      <c r="HK176" s="21">
        <v>1</v>
      </c>
      <c r="HL176" s="21">
        <v>0</v>
      </c>
      <c r="HM176" s="21">
        <v>106.44</v>
      </c>
      <c r="HN176" s="21">
        <v>27.6</v>
      </c>
      <c r="HO176" s="21">
        <v>4</v>
      </c>
      <c r="HP176" s="21">
        <v>136</v>
      </c>
      <c r="HQ176" s="21">
        <v>15.3</v>
      </c>
      <c r="HR176" s="21">
        <v>8.5</v>
      </c>
      <c r="HS176" s="21">
        <v>3</v>
      </c>
      <c r="HT176" s="6"/>
      <c r="HU176" s="99">
        <f t="shared" si="10"/>
        <v>-5</v>
      </c>
    </row>
    <row r="177" spans="1:249" ht="15.75" customHeight="1" x14ac:dyDescent="0.3">
      <c r="A177" s="3">
        <v>157</v>
      </c>
      <c r="B177" s="21" t="s">
        <v>874</v>
      </c>
      <c r="C177" s="21">
        <v>2</v>
      </c>
      <c r="D177" s="22">
        <v>41450</v>
      </c>
      <c r="E177" s="22">
        <v>41451</v>
      </c>
      <c r="F177" s="21">
        <f t="shared" si="556"/>
        <v>1</v>
      </c>
      <c r="G177" s="21"/>
      <c r="H177" s="21" t="s">
        <v>432</v>
      </c>
      <c r="I177" s="23">
        <v>12510</v>
      </c>
      <c r="J177" s="21">
        <v>79</v>
      </c>
      <c r="K177" s="21">
        <v>150</v>
      </c>
      <c r="L177" s="21">
        <v>80</v>
      </c>
      <c r="M177" s="21" t="s">
        <v>1443</v>
      </c>
      <c r="N177" s="21">
        <v>88</v>
      </c>
      <c r="O177" s="21">
        <v>96.1</v>
      </c>
      <c r="P177" s="21">
        <v>21</v>
      </c>
      <c r="Q177" s="21" t="s">
        <v>547</v>
      </c>
      <c r="R177" s="21">
        <v>1</v>
      </c>
      <c r="S177" s="21">
        <v>32</v>
      </c>
      <c r="T177" s="21" t="s">
        <v>272</v>
      </c>
      <c r="U177" s="21">
        <v>1</v>
      </c>
      <c r="V177" s="21">
        <v>3</v>
      </c>
      <c r="W177" s="21">
        <v>6</v>
      </c>
      <c r="X177" s="21">
        <v>0</v>
      </c>
      <c r="Y177" s="6"/>
      <c r="Z177" s="24" t="s">
        <v>462</v>
      </c>
      <c r="AA177" s="21" t="s">
        <v>486</v>
      </c>
      <c r="AB177" s="25">
        <v>2</v>
      </c>
      <c r="AC177" s="25" t="s">
        <v>486</v>
      </c>
      <c r="AD177" s="21" t="s">
        <v>249</v>
      </c>
      <c r="AE177" s="21"/>
      <c r="AF177" s="21" t="s">
        <v>246</v>
      </c>
      <c r="AG177" s="21" t="s">
        <v>248</v>
      </c>
      <c r="AH177" s="21" t="s">
        <v>246</v>
      </c>
      <c r="AI177" s="21" t="s">
        <v>246</v>
      </c>
      <c r="AJ177" s="21" t="s">
        <v>246</v>
      </c>
      <c r="AK177" s="21" t="s">
        <v>246</v>
      </c>
      <c r="AL177" s="21">
        <v>0.73</v>
      </c>
      <c r="AM177" s="6"/>
      <c r="AN177" s="26" t="s">
        <v>350</v>
      </c>
      <c r="AO177" s="26"/>
      <c r="AP177" s="26"/>
      <c r="AQ177" s="26" t="s">
        <v>1902</v>
      </c>
      <c r="AR177" s="3"/>
      <c r="AS177" s="27">
        <v>0.73</v>
      </c>
      <c r="AT177" s="21">
        <v>1.47</v>
      </c>
      <c r="AU177" s="21">
        <v>1.47</v>
      </c>
      <c r="AV177" s="21">
        <v>1.45</v>
      </c>
      <c r="AW177" s="21">
        <v>0.71</v>
      </c>
      <c r="AX177" s="21">
        <v>0.44</v>
      </c>
      <c r="AY177" s="21">
        <v>0.42</v>
      </c>
      <c r="AZ177" s="21">
        <v>0.34</v>
      </c>
      <c r="BA177" s="21">
        <v>0.23</v>
      </c>
      <c r="BB177" s="28">
        <f t="shared" ref="BB177:BD177" si="581">((AT177/AS177)*100)-100</f>
        <v>101.36986301369865</v>
      </c>
      <c r="BC177" s="28">
        <f t="shared" si="581"/>
        <v>0</v>
      </c>
      <c r="BD177" s="28">
        <f t="shared" si="581"/>
        <v>-1.3605442176870781</v>
      </c>
      <c r="BE177" s="28">
        <f t="shared" si="558"/>
        <v>101.36986301369865</v>
      </c>
      <c r="BF177" s="28">
        <f t="shared" si="559"/>
        <v>98.630136986301352</v>
      </c>
      <c r="BG177" s="28">
        <f t="shared" si="560"/>
        <v>-1.3605442176870781</v>
      </c>
      <c r="BH177" s="3">
        <f t="shared" ref="BH177:BJ177" si="582">AT177-AS177</f>
        <v>0.74</v>
      </c>
      <c r="BI177" s="3">
        <f t="shared" si="582"/>
        <v>0</v>
      </c>
      <c r="BJ177" s="3">
        <f t="shared" si="582"/>
        <v>-2.0000000000000018E-2</v>
      </c>
      <c r="BK177" s="3">
        <f t="shared" si="562"/>
        <v>0.74</v>
      </c>
      <c r="BL177" s="3">
        <f t="shared" si="563"/>
        <v>0.72</v>
      </c>
      <c r="BM177" s="3">
        <f t="shared" si="564"/>
        <v>-2.0000000000000018E-2</v>
      </c>
      <c r="BN177" s="24">
        <v>21.7</v>
      </c>
      <c r="BO177" s="21">
        <v>39</v>
      </c>
      <c r="BP177" s="21">
        <v>75</v>
      </c>
      <c r="BQ177" s="21">
        <v>60.4</v>
      </c>
      <c r="BR177" s="21">
        <v>51.7</v>
      </c>
      <c r="BS177" s="21">
        <v>82.9</v>
      </c>
      <c r="BT177" s="21">
        <v>100.3</v>
      </c>
      <c r="BU177" s="24">
        <v>36.6</v>
      </c>
      <c r="BV177" s="21">
        <v>36.6</v>
      </c>
      <c r="BW177" s="21">
        <v>36</v>
      </c>
      <c r="BX177" s="21">
        <v>36</v>
      </c>
      <c r="BY177" s="21">
        <v>36</v>
      </c>
      <c r="BZ177" s="21">
        <v>36.5</v>
      </c>
      <c r="CA177" s="21">
        <v>36.6</v>
      </c>
      <c r="CB177" s="21">
        <v>36.1</v>
      </c>
      <c r="CC177" s="21">
        <v>36.5</v>
      </c>
      <c r="CD177" s="6"/>
      <c r="CE177" s="24" t="s">
        <v>1177</v>
      </c>
      <c r="CF177" s="21"/>
      <c r="CG177" s="21"/>
      <c r="CH177" s="21" t="s">
        <v>1025</v>
      </c>
      <c r="CI177" s="21"/>
      <c r="CJ177" s="21"/>
      <c r="CK177" s="21"/>
      <c r="CL177" s="24" t="s">
        <v>1444</v>
      </c>
      <c r="CM177" s="21"/>
      <c r="CN177" s="21" t="s">
        <v>1155</v>
      </c>
      <c r="CO177" s="21"/>
      <c r="CP177" s="21"/>
      <c r="CQ177" s="21"/>
      <c r="CR177" s="21"/>
      <c r="CS177" s="24">
        <v>5</v>
      </c>
      <c r="CT177" s="21"/>
      <c r="CU177" s="21"/>
      <c r="CV177" s="21">
        <v>2</v>
      </c>
      <c r="CW177" s="21"/>
      <c r="CX177" s="21"/>
      <c r="CY177" s="21"/>
      <c r="CZ177" s="24" t="s">
        <v>331</v>
      </c>
      <c r="DA177" s="21"/>
      <c r="DB177" s="21"/>
      <c r="DC177" s="21" t="s">
        <v>331</v>
      </c>
      <c r="DD177" s="21"/>
      <c r="DE177" s="21"/>
      <c r="DF177" s="21"/>
      <c r="DG177" s="24" t="s">
        <v>1445</v>
      </c>
      <c r="DH177" s="21" t="s">
        <v>612</v>
      </c>
      <c r="DI177" s="21" t="s">
        <v>612</v>
      </c>
      <c r="DJ177" s="21" t="s">
        <v>1446</v>
      </c>
      <c r="DK177" s="21" t="s">
        <v>612</v>
      </c>
      <c r="DL177" s="21" t="s">
        <v>1447</v>
      </c>
      <c r="DM177" s="21" t="s">
        <v>1447</v>
      </c>
      <c r="DN177" s="26" t="s">
        <v>607</v>
      </c>
      <c r="DO177" s="6"/>
      <c r="DP177" s="24">
        <v>181.6</v>
      </c>
      <c r="DQ177" s="21">
        <v>114.5</v>
      </c>
      <c r="DR177" s="21">
        <v>76.8</v>
      </c>
      <c r="DS177" s="21">
        <v>96.7</v>
      </c>
      <c r="DT177" s="21">
        <v>90.6</v>
      </c>
      <c r="DU177" s="21">
        <v>101</v>
      </c>
      <c r="DV177" s="21">
        <v>90.6</v>
      </c>
      <c r="DW177" s="24">
        <v>0.4</v>
      </c>
      <c r="DX177" s="21">
        <v>0.4</v>
      </c>
      <c r="DY177" s="21">
        <v>0.35</v>
      </c>
      <c r="DZ177" s="21">
        <v>0.35</v>
      </c>
      <c r="EA177" s="21">
        <v>0.35</v>
      </c>
      <c r="EB177" s="21">
        <v>0.4</v>
      </c>
      <c r="EC177" s="21">
        <v>0.45</v>
      </c>
      <c r="ED177" s="78">
        <f t="shared" ref="ED177:EJ177" si="583">DP177/DW177</f>
        <v>453.99999999999994</v>
      </c>
      <c r="EE177" s="79">
        <f t="shared" si="583"/>
        <v>286.25</v>
      </c>
      <c r="EF177" s="79">
        <f t="shared" si="583"/>
        <v>219.42857142857144</v>
      </c>
      <c r="EG177" s="79">
        <f t="shared" si="583"/>
        <v>276.28571428571433</v>
      </c>
      <c r="EH177" s="79">
        <f t="shared" si="583"/>
        <v>258.85714285714283</v>
      </c>
      <c r="EI177" s="79">
        <f t="shared" si="583"/>
        <v>252.5</v>
      </c>
      <c r="EJ177" s="79">
        <f t="shared" si="583"/>
        <v>201.33333333333331</v>
      </c>
      <c r="EK177" s="24">
        <v>0</v>
      </c>
      <c r="EL177" s="21">
        <v>1</v>
      </c>
      <c r="EM177" s="21">
        <v>0</v>
      </c>
      <c r="EN177" s="21">
        <v>0</v>
      </c>
      <c r="EO177" s="21">
        <v>0</v>
      </c>
      <c r="EP177" s="21">
        <v>0</v>
      </c>
      <c r="EQ177" s="21">
        <v>0</v>
      </c>
      <c r="ER177" s="24">
        <v>215</v>
      </c>
      <c r="ES177" s="21">
        <v>190</v>
      </c>
      <c r="ET177" s="21">
        <v>191</v>
      </c>
      <c r="EU177" s="21">
        <v>178</v>
      </c>
      <c r="EV177" s="21">
        <v>174</v>
      </c>
      <c r="EW177" s="21">
        <v>161</v>
      </c>
      <c r="EX177" s="21">
        <v>156</v>
      </c>
      <c r="EY177" s="24">
        <v>28</v>
      </c>
      <c r="EZ177" s="21">
        <v>18.7</v>
      </c>
      <c r="FA177" s="21">
        <v>14.7</v>
      </c>
      <c r="FB177" s="21">
        <v>14.7</v>
      </c>
      <c r="FC177" s="21">
        <v>16</v>
      </c>
      <c r="FD177" s="21">
        <v>14.8</v>
      </c>
      <c r="FE177" s="21">
        <v>16</v>
      </c>
      <c r="FF177" s="24">
        <v>7</v>
      </c>
      <c r="FG177" s="21">
        <v>11</v>
      </c>
      <c r="FH177" s="21">
        <v>14</v>
      </c>
      <c r="FI177" s="21">
        <v>15</v>
      </c>
      <c r="FJ177" s="21">
        <v>15</v>
      </c>
      <c r="FK177" s="21">
        <v>14</v>
      </c>
      <c r="FL177" s="21">
        <v>14</v>
      </c>
      <c r="FM177" s="24">
        <v>72</v>
      </c>
      <c r="FN177" s="21">
        <v>81</v>
      </c>
      <c r="FO177" s="21">
        <v>84</v>
      </c>
      <c r="FP177" s="21">
        <v>96</v>
      </c>
      <c r="FQ177" s="21">
        <v>107</v>
      </c>
      <c r="FR177" s="21">
        <v>102</v>
      </c>
      <c r="FS177" s="21">
        <v>113</v>
      </c>
      <c r="FT177" s="24" t="s">
        <v>1194</v>
      </c>
      <c r="FU177" s="21" t="s">
        <v>803</v>
      </c>
      <c r="FV177" s="21" t="s">
        <v>1237</v>
      </c>
      <c r="FW177" s="21" t="s">
        <v>804</v>
      </c>
      <c r="FX177" s="21" t="s">
        <v>803</v>
      </c>
      <c r="FY177" s="21">
        <v>0</v>
      </c>
      <c r="FZ177" s="21">
        <v>0</v>
      </c>
      <c r="GA177" s="24">
        <v>135</v>
      </c>
      <c r="GB177" s="21">
        <v>174</v>
      </c>
      <c r="GC177" s="21">
        <v>148</v>
      </c>
      <c r="GD177" s="21">
        <v>91</v>
      </c>
      <c r="GE177" s="21">
        <v>84</v>
      </c>
      <c r="GF177" s="21">
        <v>78</v>
      </c>
      <c r="GG177" s="21">
        <v>68</v>
      </c>
      <c r="GH177" s="24">
        <v>1180</v>
      </c>
      <c r="GI177" s="21">
        <v>5230</v>
      </c>
      <c r="GJ177" s="21">
        <v>4680</v>
      </c>
      <c r="GK177" s="21">
        <v>2590</v>
      </c>
      <c r="GL177" s="21">
        <v>1660</v>
      </c>
      <c r="GM177" s="21">
        <v>2490</v>
      </c>
      <c r="GN177" s="21">
        <v>2150</v>
      </c>
      <c r="GO177" s="6"/>
      <c r="GP177" s="24">
        <v>14</v>
      </c>
      <c r="GQ177" s="21">
        <v>55</v>
      </c>
      <c r="GR177" s="24">
        <v>15</v>
      </c>
      <c r="GS177" s="21">
        <v>80</v>
      </c>
      <c r="GT177" s="24">
        <v>14</v>
      </c>
      <c r="GU177" s="21">
        <v>55</v>
      </c>
      <c r="GV177" s="24">
        <v>13</v>
      </c>
      <c r="GW177" s="21">
        <v>55</v>
      </c>
      <c r="GX177" s="24">
        <v>13</v>
      </c>
      <c r="GY177" s="21">
        <v>55</v>
      </c>
      <c r="GZ177" s="24">
        <v>11</v>
      </c>
      <c r="HA177" s="21">
        <v>45</v>
      </c>
      <c r="HB177" s="24">
        <v>11</v>
      </c>
      <c r="HC177" s="21">
        <v>45</v>
      </c>
      <c r="HD177" s="6"/>
      <c r="HE177" s="21">
        <v>79</v>
      </c>
      <c r="HF177" s="21">
        <v>135</v>
      </c>
      <c r="HG177" s="21">
        <v>79</v>
      </c>
      <c r="HH177" s="21">
        <v>34.4</v>
      </c>
      <c r="HI177" s="21">
        <v>1</v>
      </c>
      <c r="HJ177" s="21">
        <v>77</v>
      </c>
      <c r="HK177" s="21">
        <v>0.5</v>
      </c>
      <c r="HL177" s="21">
        <v>5</v>
      </c>
      <c r="HM177" s="21">
        <v>42.57</v>
      </c>
      <c r="HN177" s="21">
        <v>25.6</v>
      </c>
      <c r="HO177" s="21">
        <v>3.53</v>
      </c>
      <c r="HP177" s="21">
        <v>133.4</v>
      </c>
      <c r="HQ177" s="21">
        <v>12.4</v>
      </c>
      <c r="HR177" s="21">
        <v>28</v>
      </c>
      <c r="HS177" s="21">
        <v>7</v>
      </c>
      <c r="HT177" s="6"/>
      <c r="HU177" s="99">
        <f t="shared" si="10"/>
        <v>-1</v>
      </c>
    </row>
    <row r="178" spans="1:249" ht="15.75" customHeight="1" x14ac:dyDescent="0.3">
      <c r="A178" s="3">
        <v>158</v>
      </c>
      <c r="B178" s="21" t="s">
        <v>431</v>
      </c>
      <c r="C178" s="21">
        <v>1</v>
      </c>
      <c r="D178" s="22">
        <v>41463</v>
      </c>
      <c r="E178" s="22">
        <v>41463</v>
      </c>
      <c r="F178" s="21">
        <f t="shared" si="556"/>
        <v>0</v>
      </c>
      <c r="G178" s="21"/>
      <c r="H178" s="21" t="s">
        <v>432</v>
      </c>
      <c r="I178" s="23">
        <v>14165</v>
      </c>
      <c r="J178" s="21">
        <v>75</v>
      </c>
      <c r="K178" s="21">
        <v>175</v>
      </c>
      <c r="L178" s="21">
        <v>80</v>
      </c>
      <c r="M178" s="21" t="s">
        <v>1448</v>
      </c>
      <c r="N178" s="21">
        <v>83</v>
      </c>
      <c r="O178" s="21">
        <v>94.1</v>
      </c>
      <c r="P178" s="21">
        <v>5</v>
      </c>
      <c r="Q178" s="21" t="s">
        <v>547</v>
      </c>
      <c r="R178" s="21">
        <v>1</v>
      </c>
      <c r="S178" s="21">
        <v>40</v>
      </c>
      <c r="T178" s="21" t="s">
        <v>272</v>
      </c>
      <c r="U178" s="21">
        <v>1</v>
      </c>
      <c r="V178" s="21">
        <v>3</v>
      </c>
      <c r="W178" s="21">
        <v>3</v>
      </c>
      <c r="X178" s="21">
        <v>5</v>
      </c>
      <c r="Y178" s="6"/>
      <c r="Z178" s="24" t="s">
        <v>462</v>
      </c>
      <c r="AA178" s="21" t="s">
        <v>1449</v>
      </c>
      <c r="AB178" s="25">
        <v>2</v>
      </c>
      <c r="AC178" s="25" t="s">
        <v>486</v>
      </c>
      <c r="AD178" s="21" t="s">
        <v>249</v>
      </c>
      <c r="AE178" s="21"/>
      <c r="AF178" s="21" t="s">
        <v>249</v>
      </c>
      <c r="AG178" s="21"/>
      <c r="AH178" s="21" t="s">
        <v>246</v>
      </c>
      <c r="AI178" s="21" t="s">
        <v>246</v>
      </c>
      <c r="AJ178" s="21" t="s">
        <v>246</v>
      </c>
      <c r="AK178" s="21" t="s">
        <v>246</v>
      </c>
      <c r="AL178" s="21">
        <v>1.35</v>
      </c>
      <c r="AM178" s="6"/>
      <c r="AN178" s="26" t="s">
        <v>350</v>
      </c>
      <c r="AO178" s="26"/>
      <c r="AP178" s="26"/>
      <c r="AQ178" s="26" t="s">
        <v>1902</v>
      </c>
      <c r="AR178" s="3"/>
      <c r="AS178" s="27">
        <v>1.35</v>
      </c>
      <c r="AT178" s="21">
        <v>2.39</v>
      </c>
      <c r="AU178" s="21">
        <v>2.29</v>
      </c>
      <c r="AV178" s="21">
        <v>2</v>
      </c>
      <c r="AW178" s="21">
        <v>2.4</v>
      </c>
      <c r="AX178" s="21">
        <v>1.79</v>
      </c>
      <c r="AY178" s="21">
        <v>1.22</v>
      </c>
      <c r="AZ178" s="21"/>
      <c r="BA178" s="21"/>
      <c r="BB178" s="28">
        <f t="shared" ref="BB178:BD178" si="584">((AT178/AS178)*100)-100</f>
        <v>77.037037037037038</v>
      </c>
      <c r="BC178" s="28">
        <f t="shared" si="584"/>
        <v>-4.1841004184100399</v>
      </c>
      <c r="BD178" s="28">
        <f t="shared" si="584"/>
        <v>-12.663755458515283</v>
      </c>
      <c r="BE178" s="28">
        <f t="shared" si="558"/>
        <v>69.629629629629619</v>
      </c>
      <c r="BF178" s="28">
        <f t="shared" si="559"/>
        <v>48.148148148148152</v>
      </c>
      <c r="BG178" s="28">
        <f t="shared" si="560"/>
        <v>-16.317991631799174</v>
      </c>
      <c r="BH178" s="3">
        <f t="shared" ref="BH178:BJ178" si="585">AT178-AS178</f>
        <v>1.04</v>
      </c>
      <c r="BI178" s="3">
        <f t="shared" si="585"/>
        <v>-0.10000000000000009</v>
      </c>
      <c r="BJ178" s="3">
        <f t="shared" si="585"/>
        <v>-0.29000000000000004</v>
      </c>
      <c r="BK178" s="3">
        <f t="shared" si="562"/>
        <v>0.94</v>
      </c>
      <c r="BL178" s="3">
        <f t="shared" si="563"/>
        <v>0.64999999999999991</v>
      </c>
      <c r="BM178" s="3">
        <f t="shared" si="564"/>
        <v>-0.39000000000000012</v>
      </c>
      <c r="BN178" s="24"/>
      <c r="BO178" s="21">
        <v>151</v>
      </c>
      <c r="BP178" s="21">
        <v>61.7</v>
      </c>
      <c r="BQ178" s="21">
        <v>37</v>
      </c>
      <c r="BR178" s="21">
        <v>26.2</v>
      </c>
      <c r="BS178" s="21"/>
      <c r="BT178" s="21"/>
      <c r="BU178" s="24">
        <v>36.4</v>
      </c>
      <c r="BV178" s="21">
        <v>35.9</v>
      </c>
      <c r="BW178" s="21">
        <v>35.9</v>
      </c>
      <c r="BX178" s="21">
        <v>35</v>
      </c>
      <c r="BY178" s="21">
        <v>35.6</v>
      </c>
      <c r="BZ178" s="21">
        <v>36.1</v>
      </c>
      <c r="CA178" s="21">
        <v>36.5</v>
      </c>
      <c r="CB178" s="21"/>
      <c r="CC178" s="21"/>
      <c r="CD178" s="6"/>
      <c r="CE178" s="24" t="s">
        <v>1450</v>
      </c>
      <c r="CF178" s="21"/>
      <c r="CG178" s="21"/>
      <c r="CH178" s="21"/>
      <c r="CI178" s="21"/>
      <c r="CJ178" s="21"/>
      <c r="CK178" s="21"/>
      <c r="CL178" s="24" t="s">
        <v>331</v>
      </c>
      <c r="CM178" s="21"/>
      <c r="CN178" s="21"/>
      <c r="CO178" s="21"/>
      <c r="CP178" s="21"/>
      <c r="CQ178" s="21"/>
      <c r="CR178" s="21"/>
      <c r="CS178" s="24">
        <v>1</v>
      </c>
      <c r="CT178" s="21"/>
      <c r="CU178" s="21"/>
      <c r="CV178" s="21"/>
      <c r="CW178" s="21"/>
      <c r="CX178" s="21"/>
      <c r="CY178" s="21"/>
      <c r="CZ178" s="24" t="s">
        <v>331</v>
      </c>
      <c r="DA178" s="21"/>
      <c r="DB178" s="21"/>
      <c r="DC178" s="21"/>
      <c r="DD178" s="21"/>
      <c r="DE178" s="21"/>
      <c r="DF178" s="21"/>
      <c r="DG178" s="24" t="s">
        <v>255</v>
      </c>
      <c r="DH178" s="21" t="s">
        <v>255</v>
      </c>
      <c r="DI178" s="21" t="s">
        <v>255</v>
      </c>
      <c r="DJ178" s="21" t="s">
        <v>255</v>
      </c>
      <c r="DK178" s="21" t="s">
        <v>255</v>
      </c>
      <c r="DL178" s="21"/>
      <c r="DM178" s="21"/>
      <c r="DN178" s="26" t="s">
        <v>607</v>
      </c>
      <c r="DO178" s="6"/>
      <c r="DP178" s="24">
        <v>145.9</v>
      </c>
      <c r="DQ178" s="21">
        <v>111.7</v>
      </c>
      <c r="DR178" s="21">
        <v>110.2</v>
      </c>
      <c r="DS178" s="21">
        <v>123.2</v>
      </c>
      <c r="DT178" s="21">
        <v>105.4</v>
      </c>
      <c r="DU178" s="21"/>
      <c r="DV178" s="21"/>
      <c r="DW178" s="24">
        <v>0.7</v>
      </c>
      <c r="DX178" s="21">
        <v>0.4</v>
      </c>
      <c r="DY178" s="21">
        <v>0.39</v>
      </c>
      <c r="DZ178" s="21">
        <v>0.25</v>
      </c>
      <c r="EA178" s="21">
        <v>0.21</v>
      </c>
      <c r="EB178" s="21"/>
      <c r="EC178" s="21"/>
      <c r="ED178" s="78">
        <f t="shared" ref="ED178:EH178" si="586">DP178/DW178</f>
        <v>208.42857142857144</v>
      </c>
      <c r="EE178" s="79">
        <f t="shared" si="586"/>
        <v>279.25</v>
      </c>
      <c r="EF178" s="79">
        <f t="shared" si="586"/>
        <v>282.56410256410254</v>
      </c>
      <c r="EG178" s="79">
        <f t="shared" si="586"/>
        <v>492.8</v>
      </c>
      <c r="EH178" s="79">
        <f t="shared" si="586"/>
        <v>501.90476190476193</v>
      </c>
      <c r="EI178" s="79"/>
      <c r="EJ178" s="79"/>
      <c r="EK178" s="24">
        <v>1</v>
      </c>
      <c r="EL178" s="21">
        <v>1</v>
      </c>
      <c r="EM178" s="21">
        <v>1</v>
      </c>
      <c r="EN178" s="21">
        <v>0</v>
      </c>
      <c r="EO178" s="21">
        <v>0</v>
      </c>
      <c r="EP178" s="21"/>
      <c r="EQ178" s="21"/>
      <c r="ER178" s="24">
        <v>238</v>
      </c>
      <c r="ES178" s="21">
        <v>216</v>
      </c>
      <c r="ET178" s="21">
        <v>243</v>
      </c>
      <c r="EU178" s="21">
        <v>236</v>
      </c>
      <c r="EV178" s="21">
        <v>212</v>
      </c>
      <c r="EW178" s="21"/>
      <c r="EX178" s="21"/>
      <c r="EY178" s="24">
        <v>5.8</v>
      </c>
      <c r="EZ178" s="21">
        <v>6.2</v>
      </c>
      <c r="FA178" s="21">
        <v>6.9</v>
      </c>
      <c r="FB178" s="21">
        <v>6.9</v>
      </c>
      <c r="FC178" s="21">
        <v>6.9</v>
      </c>
      <c r="FD178" s="21"/>
      <c r="FE178" s="21"/>
      <c r="FF178" s="24">
        <v>3</v>
      </c>
      <c r="FG178" s="21">
        <v>3</v>
      </c>
      <c r="FH178" s="21">
        <v>3</v>
      </c>
      <c r="FI178" s="21">
        <v>15</v>
      </c>
      <c r="FJ178" s="21">
        <v>15</v>
      </c>
      <c r="FK178" s="21"/>
      <c r="FL178" s="21"/>
      <c r="FM178" s="24">
        <v>83</v>
      </c>
      <c r="FN178" s="21">
        <v>64</v>
      </c>
      <c r="FO178" s="21">
        <v>66</v>
      </c>
      <c r="FP178" s="21">
        <v>74</v>
      </c>
      <c r="FQ178" s="21">
        <v>68</v>
      </c>
      <c r="FR178" s="21"/>
      <c r="FS178" s="21"/>
      <c r="FT178" s="24" t="s">
        <v>834</v>
      </c>
      <c r="FU178" s="21">
        <v>0</v>
      </c>
      <c r="FV178" s="21" t="s">
        <v>1451</v>
      </c>
      <c r="FW178" s="21">
        <v>0</v>
      </c>
      <c r="FX178" s="21">
        <v>0</v>
      </c>
      <c r="FY178" s="21"/>
      <c r="FZ178" s="21"/>
      <c r="GA178" s="24">
        <v>263</v>
      </c>
      <c r="GB178" s="21">
        <v>243</v>
      </c>
      <c r="GC178" s="21">
        <v>295</v>
      </c>
      <c r="GD178" s="21">
        <v>260</v>
      </c>
      <c r="GE178" s="21">
        <v>250</v>
      </c>
      <c r="GF178" s="21"/>
      <c r="GG178" s="21"/>
      <c r="GH178" s="24">
        <v>120</v>
      </c>
      <c r="GI178" s="21">
        <v>35</v>
      </c>
      <c r="GJ178" s="21">
        <v>20</v>
      </c>
      <c r="GK178" s="21">
        <v>55</v>
      </c>
      <c r="GL178" s="21">
        <v>0</v>
      </c>
      <c r="GM178" s="21"/>
      <c r="GN178" s="21"/>
      <c r="GO178" s="6"/>
      <c r="GP178" s="24">
        <v>15</v>
      </c>
      <c r="GQ178" s="21">
        <v>80</v>
      </c>
      <c r="GR178" s="24">
        <v>14</v>
      </c>
      <c r="GS178" s="21">
        <v>55</v>
      </c>
      <c r="GT178" s="24">
        <v>16</v>
      </c>
      <c r="GU178" s="21">
        <v>90</v>
      </c>
      <c r="GV178" s="24">
        <v>7</v>
      </c>
      <c r="GW178" s="21">
        <v>18</v>
      </c>
      <c r="GX178" s="24">
        <v>8</v>
      </c>
      <c r="GY178" s="21">
        <v>18</v>
      </c>
      <c r="GZ178" s="24"/>
      <c r="HA178" s="21"/>
      <c r="HB178" s="24"/>
      <c r="HC178" s="21"/>
      <c r="HD178" s="6"/>
      <c r="HE178" s="21">
        <v>75</v>
      </c>
      <c r="HF178" s="21">
        <v>104</v>
      </c>
      <c r="HG178" s="21">
        <v>87</v>
      </c>
      <c r="HH178" s="21">
        <v>34</v>
      </c>
      <c r="HI178" s="21">
        <v>1</v>
      </c>
      <c r="HJ178" s="21">
        <v>83</v>
      </c>
      <c r="HK178" s="21">
        <v>0.7</v>
      </c>
      <c r="HL178" s="21">
        <v>0</v>
      </c>
      <c r="HM178" s="21">
        <v>65</v>
      </c>
      <c r="HN178" s="21">
        <v>9.49</v>
      </c>
      <c r="HO178" s="21">
        <v>4.03</v>
      </c>
      <c r="HP178" s="21">
        <v>139</v>
      </c>
      <c r="HQ178" s="21">
        <v>19.5</v>
      </c>
      <c r="HR178" s="21">
        <v>5.9</v>
      </c>
      <c r="HS178" s="21">
        <v>3</v>
      </c>
      <c r="HT178" s="6"/>
      <c r="HU178" s="99">
        <f t="shared" si="10"/>
        <v>1</v>
      </c>
    </row>
    <row r="179" spans="1:249" ht="15.75" customHeight="1" x14ac:dyDescent="0.3">
      <c r="A179" s="3">
        <v>159</v>
      </c>
      <c r="B179" s="21" t="s">
        <v>431</v>
      </c>
      <c r="C179" s="21">
        <v>2</v>
      </c>
      <c r="D179" s="22">
        <v>41472</v>
      </c>
      <c r="E179" s="22">
        <v>41472</v>
      </c>
      <c r="F179" s="21">
        <f t="shared" si="556"/>
        <v>0</v>
      </c>
      <c r="G179" s="21"/>
      <c r="H179" s="21" t="s">
        <v>835</v>
      </c>
      <c r="I179" s="23">
        <v>15432</v>
      </c>
      <c r="J179" s="21">
        <v>71</v>
      </c>
      <c r="K179" s="21">
        <v>160</v>
      </c>
      <c r="L179" s="21">
        <v>65</v>
      </c>
      <c r="M179" s="21" t="s">
        <v>1452</v>
      </c>
      <c r="N179" s="21">
        <v>97</v>
      </c>
      <c r="O179" s="21">
        <v>98.1</v>
      </c>
      <c r="P179" s="21">
        <v>4</v>
      </c>
      <c r="Q179" s="21" t="s">
        <v>548</v>
      </c>
      <c r="R179" s="21">
        <v>2</v>
      </c>
      <c r="S179" s="21">
        <v>4</v>
      </c>
      <c r="T179" s="21" t="s">
        <v>548</v>
      </c>
      <c r="U179" s="21">
        <v>2</v>
      </c>
      <c r="V179" s="21">
        <v>4</v>
      </c>
      <c r="W179" s="21">
        <v>4</v>
      </c>
      <c r="X179" s="21">
        <v>1</v>
      </c>
      <c r="Y179" s="6"/>
      <c r="Z179" s="24" t="s">
        <v>462</v>
      </c>
      <c r="AA179" s="21" t="s">
        <v>497</v>
      </c>
      <c r="AB179" s="25">
        <v>1</v>
      </c>
      <c r="AC179" s="25"/>
      <c r="AD179" s="21" t="s">
        <v>246</v>
      </c>
      <c r="AE179" s="21" t="s">
        <v>479</v>
      </c>
      <c r="AF179" s="21" t="s">
        <v>246</v>
      </c>
      <c r="AG179" s="21" t="s">
        <v>248</v>
      </c>
      <c r="AH179" s="21" t="s">
        <v>246</v>
      </c>
      <c r="AI179" s="21" t="s">
        <v>246</v>
      </c>
      <c r="AJ179" s="21" t="s">
        <v>246</v>
      </c>
      <c r="AK179" s="21" t="s">
        <v>246</v>
      </c>
      <c r="AL179" s="21">
        <v>4.24</v>
      </c>
      <c r="AM179" s="6"/>
      <c r="AN179" s="26" t="s">
        <v>250</v>
      </c>
      <c r="AO179" s="26" t="s">
        <v>274</v>
      </c>
      <c r="AP179" s="26"/>
      <c r="AQ179" s="26" t="s">
        <v>1902</v>
      </c>
      <c r="AR179" s="26" t="s">
        <v>1905</v>
      </c>
      <c r="AS179" s="27">
        <v>2.2400000000000002</v>
      </c>
      <c r="AT179" s="21">
        <v>5.51</v>
      </c>
      <c r="AU179" s="21">
        <v>7</v>
      </c>
      <c r="AV179" s="21">
        <v>8.34</v>
      </c>
      <c r="AW179" s="21">
        <v>10.73</v>
      </c>
      <c r="AX179" s="21">
        <v>13.64</v>
      </c>
      <c r="AY179" s="21"/>
      <c r="AZ179" s="21"/>
      <c r="BA179" s="21"/>
      <c r="BB179" s="28">
        <f t="shared" ref="BB179:BD179" si="587">((AT179/AS179)*100)-100</f>
        <v>145.98214285714283</v>
      </c>
      <c r="BC179" s="28">
        <f t="shared" si="587"/>
        <v>27.041742286751358</v>
      </c>
      <c r="BD179" s="28">
        <f t="shared" si="587"/>
        <v>19.142857142857153</v>
      </c>
      <c r="BE179" s="28">
        <f t="shared" si="558"/>
        <v>212.49999999999994</v>
      </c>
      <c r="BF179" s="28">
        <f t="shared" si="559"/>
        <v>272.3214285714285</v>
      </c>
      <c r="BG179" s="28">
        <f t="shared" si="560"/>
        <v>51.361161524500915</v>
      </c>
      <c r="BH179" s="3">
        <f t="shared" ref="BH179:BJ179" si="588">AT179-AS179</f>
        <v>3.2699999999999996</v>
      </c>
      <c r="BI179" s="3">
        <f t="shared" si="588"/>
        <v>1.4900000000000002</v>
      </c>
      <c r="BJ179" s="3">
        <f t="shared" si="588"/>
        <v>1.3399999999999999</v>
      </c>
      <c r="BK179" s="3">
        <f t="shared" si="562"/>
        <v>4.76</v>
      </c>
      <c r="BL179" s="3">
        <f t="shared" si="563"/>
        <v>6.1</v>
      </c>
      <c r="BM179" s="3">
        <f t="shared" si="564"/>
        <v>2.83</v>
      </c>
      <c r="BN179" s="24">
        <v>433.5</v>
      </c>
      <c r="BO179" s="21">
        <v>392.4</v>
      </c>
      <c r="BP179" s="21">
        <v>343.4</v>
      </c>
      <c r="BQ179" s="21"/>
      <c r="BR179" s="21"/>
      <c r="BS179" s="21"/>
      <c r="BT179" s="21"/>
      <c r="BU179" s="24">
        <v>35.4</v>
      </c>
      <c r="BV179" s="21">
        <v>36</v>
      </c>
      <c r="BW179" s="21">
        <v>36</v>
      </c>
      <c r="BX179" s="21">
        <v>36.4</v>
      </c>
      <c r="BY179" s="21">
        <v>36.4</v>
      </c>
      <c r="BZ179" s="21">
        <v>38.4</v>
      </c>
      <c r="CA179" s="21"/>
      <c r="CB179" s="21"/>
      <c r="CC179" s="21"/>
      <c r="CD179" s="6"/>
      <c r="CE179" s="24" t="s">
        <v>1453</v>
      </c>
      <c r="CF179" s="21"/>
      <c r="CG179" s="21"/>
      <c r="CH179" s="21" t="s">
        <v>1454</v>
      </c>
      <c r="CI179" s="21"/>
      <c r="CJ179" s="21"/>
      <c r="CK179" s="21"/>
      <c r="CL179" s="24" t="s">
        <v>1927</v>
      </c>
      <c r="CM179" s="21"/>
      <c r="CN179" s="21"/>
      <c r="CO179" s="93" t="s">
        <v>331</v>
      </c>
      <c r="CP179" s="21"/>
      <c r="CQ179" s="21"/>
      <c r="CR179" s="21"/>
      <c r="CS179" s="24">
        <v>2</v>
      </c>
      <c r="CT179" s="21"/>
      <c r="CU179" s="21"/>
      <c r="CV179" s="21"/>
      <c r="CW179" s="21"/>
      <c r="CX179" s="21"/>
      <c r="CY179" s="21"/>
      <c r="CZ179" s="24" t="s">
        <v>1456</v>
      </c>
      <c r="DA179" s="21"/>
      <c r="DB179" s="21"/>
      <c r="DC179" s="21"/>
      <c r="DD179" s="21"/>
      <c r="DE179" s="21"/>
      <c r="DF179" s="21"/>
      <c r="DG179" s="24" t="s">
        <v>1457</v>
      </c>
      <c r="DH179" s="21" t="s">
        <v>1457</v>
      </c>
      <c r="DI179" s="21" t="s">
        <v>1457</v>
      </c>
      <c r="DJ179" s="21" t="s">
        <v>1457</v>
      </c>
      <c r="DK179" s="21"/>
      <c r="DL179" s="21"/>
      <c r="DM179" s="21"/>
      <c r="DN179" s="26"/>
      <c r="DO179" s="6"/>
      <c r="DP179" s="24">
        <v>144</v>
      </c>
      <c r="DQ179" s="21">
        <v>83.8</v>
      </c>
      <c r="DR179" s="21">
        <v>83.7</v>
      </c>
      <c r="DS179" s="21">
        <v>109.9</v>
      </c>
      <c r="DT179" s="21"/>
      <c r="DU179" s="21"/>
      <c r="DV179" s="21"/>
      <c r="DW179" s="24">
        <v>0.5</v>
      </c>
      <c r="DX179" s="21">
        <v>0.4</v>
      </c>
      <c r="DY179" s="21">
        <v>0.4</v>
      </c>
      <c r="DZ179" s="21">
        <v>0.5</v>
      </c>
      <c r="EA179" s="21"/>
      <c r="EB179" s="21"/>
      <c r="EC179" s="21"/>
      <c r="ED179" s="78">
        <f t="shared" ref="ED179:EG179" si="589">DP179/DW179</f>
        <v>288</v>
      </c>
      <c r="EE179" s="79">
        <f t="shared" si="589"/>
        <v>209.49999999999997</v>
      </c>
      <c r="EF179" s="79">
        <f t="shared" si="589"/>
        <v>209.25</v>
      </c>
      <c r="EG179" s="79">
        <f t="shared" si="589"/>
        <v>219.8</v>
      </c>
      <c r="EH179" s="79"/>
      <c r="EI179" s="79"/>
      <c r="EJ179" s="79"/>
      <c r="EK179" s="24">
        <v>1</v>
      </c>
      <c r="EL179" s="21">
        <v>1</v>
      </c>
      <c r="EM179" s="21">
        <v>1</v>
      </c>
      <c r="EN179" s="21">
        <v>1</v>
      </c>
      <c r="EO179" s="21"/>
      <c r="EP179" s="21"/>
      <c r="EQ179" s="21"/>
      <c r="ER179" s="24">
        <v>322</v>
      </c>
      <c r="ES179" s="21">
        <v>380</v>
      </c>
      <c r="ET179" s="21">
        <v>378</v>
      </c>
      <c r="EU179" s="21">
        <v>372</v>
      </c>
      <c r="EV179" s="21"/>
      <c r="EW179" s="21"/>
      <c r="EX179" s="21"/>
      <c r="EY179" s="24">
        <v>13.8</v>
      </c>
      <c r="EZ179" s="21">
        <v>10.4</v>
      </c>
      <c r="FA179" s="21">
        <v>8</v>
      </c>
      <c r="FB179" s="21">
        <v>8</v>
      </c>
      <c r="FC179" s="21"/>
      <c r="FD179" s="21"/>
      <c r="FE179" s="21"/>
      <c r="FF179" s="24">
        <v>3</v>
      </c>
      <c r="FG179" s="21">
        <v>3</v>
      </c>
      <c r="FH179" s="21">
        <v>3</v>
      </c>
      <c r="FI179" s="21">
        <v>3</v>
      </c>
      <c r="FJ179" s="21"/>
      <c r="FK179" s="21"/>
      <c r="FL179" s="21"/>
      <c r="FM179" s="24">
        <v>71</v>
      </c>
      <c r="FN179" s="21">
        <v>73</v>
      </c>
      <c r="FO179" s="21">
        <v>69</v>
      </c>
      <c r="FP179" s="21">
        <v>68</v>
      </c>
      <c r="FQ179" s="21"/>
      <c r="FR179" s="21"/>
      <c r="FS179" s="21"/>
      <c r="FT179" s="24" t="s">
        <v>1458</v>
      </c>
      <c r="FU179" s="21" t="s">
        <v>1459</v>
      </c>
      <c r="FV179" s="21" t="s">
        <v>1439</v>
      </c>
      <c r="FW179" s="21" t="s">
        <v>859</v>
      </c>
      <c r="FX179" s="21"/>
      <c r="FY179" s="21"/>
      <c r="FZ179" s="21"/>
      <c r="GA179" s="24">
        <v>262</v>
      </c>
      <c r="GB179" s="21">
        <v>238</v>
      </c>
      <c r="GC179" s="21">
        <v>261</v>
      </c>
      <c r="GD179" s="21">
        <v>323</v>
      </c>
      <c r="GE179" s="21"/>
      <c r="GF179" s="21"/>
      <c r="GG179" s="21"/>
      <c r="GH179" s="24">
        <v>250</v>
      </c>
      <c r="GI179" s="21">
        <v>1060</v>
      </c>
      <c r="GJ179" s="21">
        <v>480</v>
      </c>
      <c r="GK179" s="21">
        <v>25</v>
      </c>
      <c r="GL179" s="21"/>
      <c r="GM179" s="21"/>
      <c r="GN179" s="21"/>
      <c r="GO179" s="6"/>
      <c r="GP179" s="24">
        <v>17</v>
      </c>
      <c r="GQ179" s="21">
        <v>90</v>
      </c>
      <c r="GR179" s="24">
        <v>16</v>
      </c>
      <c r="GS179" s="21">
        <v>90</v>
      </c>
      <c r="GT179" s="24">
        <v>16</v>
      </c>
      <c r="GU179" s="21">
        <v>90</v>
      </c>
      <c r="GV179" s="24">
        <v>16</v>
      </c>
      <c r="GW179" s="21">
        <v>90</v>
      </c>
      <c r="GX179" s="24"/>
      <c r="GY179" s="21"/>
      <c r="GZ179" s="24"/>
      <c r="HA179" s="21"/>
      <c r="HB179" s="24"/>
      <c r="HC179" s="21"/>
      <c r="HD179" s="6"/>
      <c r="HE179" s="21">
        <v>71</v>
      </c>
      <c r="HF179" s="21">
        <v>60</v>
      </c>
      <c r="HG179" s="21">
        <v>88</v>
      </c>
      <c r="HH179" s="21">
        <v>35.4</v>
      </c>
      <c r="HI179" s="21">
        <v>1</v>
      </c>
      <c r="HJ179" s="21">
        <v>67.8</v>
      </c>
      <c r="HK179" s="21">
        <v>0.7</v>
      </c>
      <c r="HL179" s="21">
        <v>0</v>
      </c>
      <c r="HM179" s="21">
        <v>71.98</v>
      </c>
      <c r="HN179" s="21">
        <v>28.41</v>
      </c>
      <c r="HO179" s="21">
        <v>2.1</v>
      </c>
      <c r="HP179" s="21">
        <v>132</v>
      </c>
      <c r="HQ179" s="21">
        <v>27.3</v>
      </c>
      <c r="HR179" s="21">
        <v>13.8</v>
      </c>
      <c r="HS179" s="21">
        <v>3</v>
      </c>
      <c r="HT179" s="6"/>
      <c r="HU179" s="99">
        <f t="shared" si="10"/>
        <v>1</v>
      </c>
    </row>
    <row r="180" spans="1:249" ht="15.75" customHeight="1" x14ac:dyDescent="0.3">
      <c r="A180" s="3">
        <v>160</v>
      </c>
      <c r="B180" s="21" t="s">
        <v>431</v>
      </c>
      <c r="C180" s="21">
        <v>1</v>
      </c>
      <c r="D180" s="22">
        <v>41473</v>
      </c>
      <c r="E180" s="22">
        <v>41473</v>
      </c>
      <c r="F180" s="21">
        <f t="shared" si="556"/>
        <v>0</v>
      </c>
      <c r="G180" s="21"/>
      <c r="H180" s="21" t="s">
        <v>907</v>
      </c>
      <c r="I180" s="23">
        <v>19563</v>
      </c>
      <c r="J180" s="21">
        <v>60</v>
      </c>
      <c r="K180" s="21">
        <v>185</v>
      </c>
      <c r="L180" s="21">
        <v>80</v>
      </c>
      <c r="M180" s="21" t="s">
        <v>776</v>
      </c>
      <c r="N180" s="21">
        <v>76</v>
      </c>
      <c r="O180" s="21">
        <v>89.7</v>
      </c>
      <c r="P180" s="21">
        <v>3</v>
      </c>
      <c r="Q180" s="21" t="s">
        <v>548</v>
      </c>
      <c r="R180" s="21">
        <v>2</v>
      </c>
      <c r="S180" s="21">
        <v>3</v>
      </c>
      <c r="T180" s="21" t="s">
        <v>548</v>
      </c>
      <c r="U180" s="21">
        <v>2</v>
      </c>
      <c r="V180" s="21">
        <v>2</v>
      </c>
      <c r="W180" s="21">
        <v>2</v>
      </c>
      <c r="X180" s="21">
        <v>0</v>
      </c>
      <c r="Y180" s="6"/>
      <c r="Z180" s="24" t="s">
        <v>462</v>
      </c>
      <c r="AA180" s="21" t="s">
        <v>497</v>
      </c>
      <c r="AB180" s="25">
        <v>2</v>
      </c>
      <c r="AC180" s="25" t="s">
        <v>1010</v>
      </c>
      <c r="AD180" s="21" t="s">
        <v>246</v>
      </c>
      <c r="AE180" s="21" t="s">
        <v>247</v>
      </c>
      <c r="AF180" s="21" t="s">
        <v>246</v>
      </c>
      <c r="AG180" s="21" t="s">
        <v>248</v>
      </c>
      <c r="AH180" s="21" t="s">
        <v>246</v>
      </c>
      <c r="AI180" s="21" t="s">
        <v>249</v>
      </c>
      <c r="AJ180" s="21" t="s">
        <v>246</v>
      </c>
      <c r="AK180" s="21" t="s">
        <v>246</v>
      </c>
      <c r="AL180" s="21">
        <v>78.05</v>
      </c>
      <c r="AM180" s="6"/>
      <c r="AN180" s="26" t="s">
        <v>250</v>
      </c>
      <c r="AO180" s="26" t="s">
        <v>251</v>
      </c>
      <c r="AP180" s="26"/>
      <c r="AQ180" s="26" t="s">
        <v>1906</v>
      </c>
      <c r="AR180" s="26" t="s">
        <v>1905</v>
      </c>
      <c r="AS180" s="33">
        <v>78.05</v>
      </c>
      <c r="AT180" s="34">
        <v>96.15</v>
      </c>
      <c r="AU180" s="34">
        <v>101.05</v>
      </c>
      <c r="AV180" s="34">
        <v>251.48</v>
      </c>
      <c r="AW180" s="34">
        <v>361.25</v>
      </c>
      <c r="AX180" s="21"/>
      <c r="AY180" s="21"/>
      <c r="AZ180" s="21"/>
      <c r="BA180" s="21"/>
      <c r="BB180" s="28">
        <f t="shared" ref="BB180:BD180" si="590">((AT180/AS180)*100)-100</f>
        <v>23.190262652146075</v>
      </c>
      <c r="BC180" s="28">
        <f t="shared" si="590"/>
        <v>5.0962038481539196</v>
      </c>
      <c r="BD180" s="28">
        <f t="shared" si="590"/>
        <v>148.86689757545767</v>
      </c>
      <c r="BE180" s="28">
        <f t="shared" si="558"/>
        <v>29.46828955797568</v>
      </c>
      <c r="BF180" s="28">
        <f t="shared" si="559"/>
        <v>222.20371556694425</v>
      </c>
      <c r="BG180" s="28">
        <f t="shared" si="560"/>
        <v>161.54966198647946</v>
      </c>
      <c r="BH180" s="3">
        <f t="shared" ref="BH180:BJ180" si="591">AT180-AS180</f>
        <v>18.100000000000009</v>
      </c>
      <c r="BI180" s="3">
        <f t="shared" si="591"/>
        <v>4.8999999999999915</v>
      </c>
      <c r="BJ180" s="3">
        <f t="shared" si="591"/>
        <v>150.43</v>
      </c>
      <c r="BK180" s="3">
        <f t="shared" si="562"/>
        <v>23</v>
      </c>
      <c r="BL180" s="3">
        <f t="shared" si="563"/>
        <v>173.43</v>
      </c>
      <c r="BM180" s="3">
        <f t="shared" si="564"/>
        <v>155.32999999999998</v>
      </c>
      <c r="BN180" s="24"/>
      <c r="BO180" s="21">
        <v>419.8</v>
      </c>
      <c r="BP180" s="21"/>
      <c r="BQ180" s="21"/>
      <c r="BR180" s="21"/>
      <c r="BS180" s="21"/>
      <c r="BT180" s="21"/>
      <c r="BU180" s="24">
        <v>38.4</v>
      </c>
      <c r="BV180" s="21">
        <v>39.1</v>
      </c>
      <c r="BW180" s="21">
        <v>39</v>
      </c>
      <c r="BX180" s="21">
        <v>38.4</v>
      </c>
      <c r="BY180" s="21"/>
      <c r="BZ180" s="21"/>
      <c r="CA180" s="21"/>
      <c r="CB180" s="21"/>
      <c r="CC180" s="21"/>
      <c r="CD180" s="6"/>
      <c r="CE180" s="24" t="s">
        <v>1461</v>
      </c>
      <c r="CF180" s="21"/>
      <c r="CG180" s="21"/>
      <c r="CH180" s="21"/>
      <c r="CI180" s="21"/>
      <c r="CJ180" s="21"/>
      <c r="CK180" s="21"/>
      <c r="CL180" s="24" t="s">
        <v>1928</v>
      </c>
      <c r="CM180" s="21"/>
      <c r="CN180" s="21"/>
      <c r="CO180" s="21"/>
      <c r="CP180" s="21"/>
      <c r="CQ180" s="21"/>
      <c r="CR180" s="21"/>
      <c r="CS180" s="24">
        <v>1</v>
      </c>
      <c r="CT180" s="21"/>
      <c r="CU180" s="21"/>
      <c r="CV180" s="21"/>
      <c r="CW180" s="21"/>
      <c r="CX180" s="21"/>
      <c r="CY180" s="21"/>
      <c r="CZ180" s="24" t="s">
        <v>1463</v>
      </c>
      <c r="DA180" s="21"/>
      <c r="DB180" s="21"/>
      <c r="DC180" s="21"/>
      <c r="DD180" s="21"/>
      <c r="DE180" s="21"/>
      <c r="DF180" s="21"/>
      <c r="DG180" s="24" t="s">
        <v>948</v>
      </c>
      <c r="DH180" s="21" t="s">
        <v>1464</v>
      </c>
      <c r="DI180" s="21"/>
      <c r="DJ180" s="21"/>
      <c r="DK180" s="21"/>
      <c r="DL180" s="21"/>
      <c r="DM180" s="21"/>
      <c r="DN180" s="26"/>
      <c r="DO180" s="6"/>
      <c r="DP180" s="24">
        <v>67.7</v>
      </c>
      <c r="DQ180" s="21">
        <v>124.4</v>
      </c>
      <c r="DR180" s="21"/>
      <c r="DS180" s="21"/>
      <c r="DT180" s="21"/>
      <c r="DU180" s="21"/>
      <c r="DV180" s="21"/>
      <c r="DW180" s="24">
        <v>0.7</v>
      </c>
      <c r="DX180" s="21">
        <v>0.8</v>
      </c>
      <c r="DY180" s="21"/>
      <c r="DZ180" s="21"/>
      <c r="EA180" s="21"/>
      <c r="EB180" s="21"/>
      <c r="EC180" s="21"/>
      <c r="ED180" s="29">
        <f t="shared" ref="ED180:EE180" si="592">DP180/DW180</f>
        <v>96.714285714285722</v>
      </c>
      <c r="EE180" s="30">
        <f t="shared" si="592"/>
        <v>155.5</v>
      </c>
      <c r="EF180" s="30"/>
      <c r="EG180" s="30"/>
      <c r="EH180" s="30"/>
      <c r="EI180" s="30"/>
      <c r="EJ180" s="30"/>
      <c r="EK180" s="24">
        <v>0</v>
      </c>
      <c r="EL180" s="21">
        <v>1</v>
      </c>
      <c r="EM180" s="21"/>
      <c r="EN180" s="21"/>
      <c r="EO180" s="21"/>
      <c r="EP180" s="21"/>
      <c r="EQ180" s="21"/>
      <c r="ER180" s="24">
        <v>5</v>
      </c>
      <c r="ES180" s="21">
        <v>2</v>
      </c>
      <c r="ET180" s="21"/>
      <c r="EU180" s="21"/>
      <c r="EV180" s="21"/>
      <c r="EW180" s="21"/>
      <c r="EX180" s="21"/>
      <c r="EY180" s="24">
        <v>85.7</v>
      </c>
      <c r="EZ180" s="21">
        <v>118.5</v>
      </c>
      <c r="FA180" s="21"/>
      <c r="FB180" s="21"/>
      <c r="FC180" s="21"/>
      <c r="FD180" s="21"/>
      <c r="FE180" s="21"/>
      <c r="FF180" s="24">
        <v>15</v>
      </c>
      <c r="FG180" s="21">
        <v>7</v>
      </c>
      <c r="FH180" s="21"/>
      <c r="FI180" s="21"/>
      <c r="FJ180" s="21"/>
      <c r="FK180" s="21"/>
      <c r="FL180" s="21"/>
      <c r="FM180" s="24">
        <v>67</v>
      </c>
      <c r="FN180" s="21">
        <v>68</v>
      </c>
      <c r="FO180" s="21"/>
      <c r="FP180" s="21"/>
      <c r="FQ180" s="21"/>
      <c r="FR180" s="21"/>
      <c r="FS180" s="21"/>
      <c r="FT180" s="24" t="s">
        <v>1237</v>
      </c>
      <c r="FU180" s="21" t="s">
        <v>1465</v>
      </c>
      <c r="FV180" s="21"/>
      <c r="FW180" s="21"/>
      <c r="FX180" s="21"/>
      <c r="FY180" s="21"/>
      <c r="FZ180" s="21"/>
      <c r="GA180" s="24">
        <v>134</v>
      </c>
      <c r="GB180" s="21">
        <v>196</v>
      </c>
      <c r="GC180" s="21"/>
      <c r="GD180" s="21"/>
      <c r="GE180" s="21"/>
      <c r="GF180" s="21"/>
      <c r="GG180" s="21"/>
      <c r="GH180" s="24">
        <v>2540</v>
      </c>
      <c r="GI180" s="21">
        <v>310</v>
      </c>
      <c r="GJ180" s="21"/>
      <c r="GK180" s="21"/>
      <c r="GL180" s="21"/>
      <c r="GM180" s="21"/>
      <c r="GN180" s="21"/>
      <c r="GO180" s="6"/>
      <c r="GP180" s="24">
        <v>17</v>
      </c>
      <c r="GQ180" s="21">
        <v>90</v>
      </c>
      <c r="GR180" s="24">
        <v>21</v>
      </c>
      <c r="GS180" s="21">
        <v>90</v>
      </c>
      <c r="GT180" s="24"/>
      <c r="GU180" s="21"/>
      <c r="GV180" s="24"/>
      <c r="GW180" s="21"/>
      <c r="GX180" s="24"/>
      <c r="GY180" s="21"/>
      <c r="GZ180" s="24"/>
      <c r="HA180" s="21"/>
      <c r="HB180" s="24"/>
      <c r="HC180" s="21"/>
      <c r="HD180" s="6"/>
      <c r="HE180" s="21">
        <v>60</v>
      </c>
      <c r="HF180" s="21">
        <v>151</v>
      </c>
      <c r="HG180" s="21">
        <v>78</v>
      </c>
      <c r="HH180" s="21">
        <v>39.9</v>
      </c>
      <c r="HI180" s="21">
        <v>1</v>
      </c>
      <c r="HJ180" s="21">
        <v>63.5</v>
      </c>
      <c r="HK180" s="21">
        <v>1</v>
      </c>
      <c r="HL180" s="21">
        <v>20</v>
      </c>
      <c r="HM180" s="21">
        <v>62.18</v>
      </c>
      <c r="HN180" s="21">
        <v>111.13</v>
      </c>
      <c r="HO180" s="21">
        <v>2.86</v>
      </c>
      <c r="HP180" s="21">
        <v>142.9</v>
      </c>
      <c r="HQ180" s="21">
        <v>18</v>
      </c>
      <c r="HR180" s="21">
        <v>118.5</v>
      </c>
      <c r="HS180" s="21">
        <v>15</v>
      </c>
      <c r="HT180" s="6"/>
      <c r="HU180" s="99">
        <f t="shared" si="10"/>
        <v>-4</v>
      </c>
    </row>
    <row r="181" spans="1:249" ht="15.75" customHeight="1" x14ac:dyDescent="0.3">
      <c r="A181" s="14"/>
      <c r="B181" s="14"/>
      <c r="C181" s="14"/>
      <c r="D181" s="82"/>
      <c r="E181" s="82"/>
      <c r="F181" s="14"/>
      <c r="G181" s="14"/>
      <c r="H181" s="14"/>
      <c r="I181" s="83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6"/>
      <c r="Z181" s="14"/>
      <c r="AA181" s="14"/>
      <c r="AB181" s="14"/>
      <c r="AC181" s="14"/>
      <c r="AD181" s="14"/>
      <c r="AE181" s="14"/>
      <c r="AF181" s="14"/>
      <c r="AG181" s="14"/>
      <c r="AH181" s="14"/>
      <c r="AI181" s="14"/>
      <c r="AJ181" s="14"/>
      <c r="AK181" s="14"/>
      <c r="AL181" s="14"/>
      <c r="AM181" s="6"/>
      <c r="AN181" s="14"/>
      <c r="AO181" s="14"/>
      <c r="AP181" s="14"/>
      <c r="AQ181" s="15"/>
      <c r="AR181" s="15"/>
      <c r="BB181" s="36"/>
      <c r="BC181" s="36"/>
      <c r="BD181" s="36"/>
      <c r="BE181" s="36"/>
      <c r="BF181" s="36"/>
      <c r="BG181" s="36"/>
      <c r="BH181" s="14"/>
      <c r="BI181" s="14"/>
      <c r="BJ181" s="14"/>
      <c r="BK181" s="14"/>
      <c r="BL181" s="14"/>
      <c r="BM181" s="14"/>
      <c r="BN181" s="14"/>
      <c r="BO181" s="14"/>
      <c r="BP181" s="14"/>
      <c r="BQ181" s="14"/>
      <c r="BR181" s="14"/>
      <c r="BS181" s="14"/>
      <c r="BT181" s="14"/>
      <c r="BU181" s="14"/>
      <c r="BV181" s="14"/>
      <c r="BW181" s="14"/>
      <c r="BX181" s="14"/>
      <c r="BY181" s="14"/>
      <c r="BZ181" s="14"/>
      <c r="CA181" s="14"/>
      <c r="CB181" s="14"/>
      <c r="CC181" s="14"/>
      <c r="CD181" s="6"/>
      <c r="CE181" s="14"/>
      <c r="CF181" s="14"/>
      <c r="CG181" s="14"/>
      <c r="CH181" s="14"/>
      <c r="CI181" s="14"/>
      <c r="CJ181" s="14"/>
      <c r="CK181" s="14"/>
      <c r="CL181" s="14"/>
      <c r="CM181" s="14"/>
      <c r="CN181" s="14"/>
      <c r="CO181" s="14"/>
      <c r="CP181" s="14"/>
      <c r="CQ181" s="14"/>
      <c r="CR181" s="14"/>
      <c r="CS181" s="14"/>
      <c r="CT181" s="14"/>
      <c r="CU181" s="14"/>
      <c r="CV181" s="14"/>
      <c r="CW181" s="14"/>
      <c r="CX181" s="14"/>
      <c r="CY181" s="14"/>
      <c r="CZ181" s="14"/>
      <c r="DA181" s="14"/>
      <c r="DB181" s="14"/>
      <c r="DC181" s="14"/>
      <c r="DD181" s="14"/>
      <c r="DE181" s="14"/>
      <c r="DF181" s="14"/>
      <c r="DG181" s="14"/>
      <c r="DH181" s="14"/>
      <c r="DI181" s="14"/>
      <c r="DJ181" s="14"/>
      <c r="DK181" s="14"/>
      <c r="DL181" s="14"/>
      <c r="DM181" s="14"/>
      <c r="DN181" s="14"/>
      <c r="DO181" s="6"/>
      <c r="DP181" s="14"/>
      <c r="DQ181" s="14"/>
      <c r="DR181" s="14"/>
      <c r="DS181" s="14"/>
      <c r="DT181" s="14"/>
      <c r="DU181" s="14"/>
      <c r="DV181" s="14"/>
      <c r="DW181" s="14"/>
      <c r="DX181" s="14"/>
      <c r="DY181" s="14"/>
      <c r="DZ181" s="14"/>
      <c r="EA181" s="14"/>
      <c r="EB181" s="14"/>
      <c r="EC181" s="14"/>
      <c r="ED181" s="36"/>
      <c r="EE181" s="36"/>
      <c r="EF181" s="36"/>
      <c r="EG181" s="36"/>
      <c r="EH181" s="36"/>
      <c r="EI181" s="36"/>
      <c r="EJ181" s="36"/>
      <c r="EK181" s="14"/>
      <c r="EL181" s="14"/>
      <c r="EM181" s="14"/>
      <c r="EN181" s="14"/>
      <c r="EO181" s="14"/>
      <c r="EP181" s="14"/>
      <c r="EQ181" s="14"/>
      <c r="ER181" s="14"/>
      <c r="ES181" s="14"/>
      <c r="ET181" s="14"/>
      <c r="EU181" s="14"/>
      <c r="EV181" s="14"/>
      <c r="EW181" s="14"/>
      <c r="EX181" s="14"/>
      <c r="EY181" s="14"/>
      <c r="EZ181" s="14"/>
      <c r="FA181" s="14"/>
      <c r="FB181" s="14"/>
      <c r="FC181" s="14"/>
      <c r="FD181" s="14"/>
      <c r="FE181" s="14"/>
      <c r="FF181" s="14"/>
      <c r="FG181" s="14"/>
      <c r="FH181" s="14"/>
      <c r="FI181" s="14"/>
      <c r="FJ181" s="14"/>
      <c r="FK181" s="14"/>
      <c r="FL181" s="14"/>
      <c r="FM181" s="14"/>
      <c r="FN181" s="14"/>
      <c r="FO181" s="14"/>
      <c r="FP181" s="14"/>
      <c r="FQ181" s="14"/>
      <c r="FR181" s="14"/>
      <c r="FS181" s="14"/>
      <c r="FT181" s="14"/>
      <c r="FU181" s="14"/>
      <c r="FV181" s="14"/>
      <c r="FW181" s="14"/>
      <c r="FX181" s="14"/>
      <c r="FY181" s="14"/>
      <c r="FZ181" s="14"/>
      <c r="GA181" s="14"/>
      <c r="GB181" s="14"/>
      <c r="GC181" s="14"/>
      <c r="GD181" s="14"/>
      <c r="GE181" s="14"/>
      <c r="GF181" s="14"/>
      <c r="GG181" s="14"/>
      <c r="GH181" s="14"/>
      <c r="GI181" s="14"/>
      <c r="GJ181" s="14"/>
      <c r="GK181" s="14"/>
      <c r="GL181" s="14"/>
      <c r="GM181" s="14"/>
      <c r="GN181" s="14"/>
      <c r="GO181" s="6"/>
      <c r="GP181" s="14"/>
      <c r="GQ181" s="14"/>
      <c r="GR181" s="14"/>
      <c r="GS181" s="14"/>
      <c r="GT181" s="14"/>
      <c r="GU181" s="14"/>
      <c r="GV181" s="14"/>
      <c r="GW181" s="14"/>
      <c r="GX181" s="14"/>
      <c r="GY181" s="14"/>
      <c r="GZ181" s="14"/>
      <c r="HA181" s="14"/>
      <c r="HB181" s="14"/>
      <c r="HC181" s="14"/>
      <c r="HD181" s="6"/>
      <c r="HE181" s="14"/>
      <c r="HF181" s="14"/>
      <c r="HG181" s="14"/>
      <c r="HH181" s="14"/>
      <c r="HI181" s="14"/>
      <c r="HJ181" s="14"/>
      <c r="HK181" s="14"/>
      <c r="HL181" s="14"/>
      <c r="HM181" s="14"/>
      <c r="HN181" s="14"/>
      <c r="HO181" s="14"/>
      <c r="HP181" s="14"/>
      <c r="HQ181" s="14"/>
      <c r="HR181" s="14"/>
      <c r="HS181" s="14"/>
      <c r="HT181" s="6"/>
      <c r="HU181" s="99">
        <f t="shared" si="10"/>
        <v>0</v>
      </c>
      <c r="HV181" s="15"/>
      <c r="HW181" s="15"/>
      <c r="HX181" s="15"/>
      <c r="HY181" s="15"/>
      <c r="HZ181" s="15"/>
      <c r="IA181" s="15"/>
      <c r="IB181" s="15"/>
      <c r="IC181" s="15"/>
      <c r="ID181" s="15"/>
      <c r="IE181" s="15"/>
      <c r="IF181" s="15"/>
      <c r="IG181" s="15"/>
      <c r="IH181" s="15"/>
      <c r="II181" s="15"/>
      <c r="IJ181" s="15"/>
      <c r="IK181" s="15"/>
      <c r="IL181" s="15"/>
      <c r="IM181" s="15"/>
      <c r="IN181" s="15"/>
      <c r="IO181" s="15"/>
    </row>
    <row r="182" spans="1:249" ht="15.75" customHeight="1" x14ac:dyDescent="0.3">
      <c r="A182" s="3">
        <v>161</v>
      </c>
      <c r="B182" s="21" t="s">
        <v>874</v>
      </c>
      <c r="C182" s="21">
        <v>2</v>
      </c>
      <c r="D182" s="22">
        <v>41470</v>
      </c>
      <c r="E182" s="22">
        <v>41470</v>
      </c>
      <c r="F182" s="21">
        <f t="shared" ref="F182:F191" si="593">E182-D182</f>
        <v>0</v>
      </c>
      <c r="G182" s="21" t="s">
        <v>240</v>
      </c>
      <c r="H182" s="21" t="s">
        <v>440</v>
      </c>
      <c r="I182" s="23">
        <v>20144</v>
      </c>
      <c r="J182" s="21">
        <v>58</v>
      </c>
      <c r="K182" s="21">
        <v>165</v>
      </c>
      <c r="L182" s="21">
        <v>65</v>
      </c>
      <c r="M182" s="21" t="s">
        <v>1466</v>
      </c>
      <c r="N182" s="21">
        <v>41</v>
      </c>
      <c r="O182" s="21">
        <v>26.6</v>
      </c>
      <c r="P182" s="21">
        <v>5</v>
      </c>
      <c r="Q182" s="21" t="s">
        <v>512</v>
      </c>
      <c r="R182" s="21">
        <v>1</v>
      </c>
      <c r="S182" s="21">
        <v>5</v>
      </c>
      <c r="T182" s="21" t="s">
        <v>512</v>
      </c>
      <c r="U182" s="21">
        <v>1</v>
      </c>
      <c r="V182" s="21">
        <v>0</v>
      </c>
      <c r="W182" s="21">
        <v>0</v>
      </c>
      <c r="X182" s="21">
        <v>0</v>
      </c>
      <c r="Y182" s="6"/>
      <c r="Z182" s="24" t="s">
        <v>462</v>
      </c>
      <c r="AA182" s="21" t="s">
        <v>497</v>
      </c>
      <c r="AB182" s="25">
        <v>2</v>
      </c>
      <c r="AC182" s="25" t="s">
        <v>331</v>
      </c>
      <c r="AD182" s="21" t="s">
        <v>249</v>
      </c>
      <c r="AE182" s="21"/>
      <c r="AF182" s="21" t="s">
        <v>249</v>
      </c>
      <c r="AG182" s="21"/>
      <c r="AH182" s="21" t="s">
        <v>249</v>
      </c>
      <c r="AI182" s="21" t="s">
        <v>249</v>
      </c>
      <c r="AJ182" s="21" t="s">
        <v>249</v>
      </c>
      <c r="AK182" s="21" t="s">
        <v>246</v>
      </c>
      <c r="AL182" s="21">
        <v>10.44</v>
      </c>
      <c r="AM182" s="6"/>
      <c r="AN182" s="26" t="s">
        <v>350</v>
      </c>
      <c r="AO182" s="26"/>
      <c r="AP182" s="26"/>
      <c r="AQ182" s="48" t="s">
        <v>1902</v>
      </c>
      <c r="AR182" s="7"/>
      <c r="AS182" s="27">
        <v>10.94</v>
      </c>
      <c r="AT182" s="21">
        <v>9.98</v>
      </c>
      <c r="AU182" s="21">
        <v>8.27</v>
      </c>
      <c r="AV182" s="21">
        <v>7.79</v>
      </c>
      <c r="AW182" s="21">
        <v>7.17</v>
      </c>
      <c r="AX182" s="21">
        <v>5.9</v>
      </c>
      <c r="AY182" s="21">
        <v>5.8</v>
      </c>
      <c r="AZ182" s="21"/>
      <c r="BA182" s="21"/>
      <c r="BB182" s="28">
        <f t="shared" ref="BB182:BD182" si="594">((AT182/AS182)*100)-100</f>
        <v>-8.7751371115173669</v>
      </c>
      <c r="BC182" s="28">
        <f t="shared" si="594"/>
        <v>-17.134268537074163</v>
      </c>
      <c r="BD182" s="28">
        <f t="shared" si="594"/>
        <v>-5.8041112454655348</v>
      </c>
      <c r="BE182" s="28">
        <f t="shared" ref="BE182:BE191" si="595">((AU182/AS182)*100)-100</f>
        <v>-24.405850091407672</v>
      </c>
      <c r="BF182" s="28">
        <f t="shared" ref="BF182:BF191" si="596">((AV182/AS182)*100)-100</f>
        <v>-28.793418647166362</v>
      </c>
      <c r="BG182" s="28">
        <f t="shared" ref="BG182:BG191" si="597">((AV182/AT182)*100)-100</f>
        <v>-21.943887775551104</v>
      </c>
      <c r="BH182" s="3">
        <f t="shared" ref="BH182:BJ182" si="598">AT182-AS182</f>
        <v>-0.95999999999999908</v>
      </c>
      <c r="BI182" s="3">
        <f t="shared" si="598"/>
        <v>-1.7100000000000009</v>
      </c>
      <c r="BJ182" s="3">
        <f t="shared" si="598"/>
        <v>-0.47999999999999954</v>
      </c>
      <c r="BK182" s="3">
        <f t="shared" ref="BK182:BK191" si="599">AU182-AS182</f>
        <v>-2.67</v>
      </c>
      <c r="BL182" s="3">
        <f t="shared" ref="BL182:BL191" si="600">AV182-AS182</f>
        <v>-3.1499999999999995</v>
      </c>
      <c r="BM182" s="3">
        <f t="shared" ref="BM182:BM191" si="601">AV182-AT182</f>
        <v>-2.1900000000000004</v>
      </c>
      <c r="BN182" s="24">
        <v>46.2</v>
      </c>
      <c r="BO182" s="21">
        <v>21.6</v>
      </c>
      <c r="BP182" s="21">
        <v>14.6</v>
      </c>
      <c r="BQ182" s="21">
        <v>6.3</v>
      </c>
      <c r="BR182" s="21">
        <v>2.8</v>
      </c>
      <c r="BS182" s="21"/>
      <c r="BT182" s="21"/>
      <c r="BU182" s="24">
        <v>36.9</v>
      </c>
      <c r="BV182" s="21">
        <v>36</v>
      </c>
      <c r="BW182" s="21">
        <v>36</v>
      </c>
      <c r="BX182" s="21">
        <v>36</v>
      </c>
      <c r="BY182" s="21">
        <v>36</v>
      </c>
      <c r="BZ182" s="21">
        <v>35.9</v>
      </c>
      <c r="CA182" s="21">
        <v>36</v>
      </c>
      <c r="CB182" s="21"/>
      <c r="CC182" s="21"/>
      <c r="CD182" s="6"/>
      <c r="CE182" s="24" t="s">
        <v>1467</v>
      </c>
      <c r="CF182" s="21"/>
      <c r="CG182" s="21"/>
      <c r="CH182" s="21"/>
      <c r="CI182" s="21"/>
      <c r="CJ182" s="21"/>
      <c r="CK182" s="21"/>
      <c r="CL182" s="24" t="s">
        <v>331</v>
      </c>
      <c r="CM182" s="21"/>
      <c r="CN182" s="21"/>
      <c r="CO182" s="21"/>
      <c r="CP182" s="21"/>
      <c r="CQ182" s="21"/>
      <c r="CR182" s="21"/>
      <c r="CS182" s="24">
        <v>2</v>
      </c>
      <c r="CT182" s="21"/>
      <c r="CU182" s="21"/>
      <c r="CV182" s="21"/>
      <c r="CW182" s="21"/>
      <c r="CX182" s="21"/>
      <c r="CY182" s="21"/>
      <c r="CZ182" s="24" t="s">
        <v>331</v>
      </c>
      <c r="DA182" s="21"/>
      <c r="DB182" s="21"/>
      <c r="DC182" s="21"/>
      <c r="DD182" s="21"/>
      <c r="DE182" s="21"/>
      <c r="DF182" s="21"/>
      <c r="DG182" s="24" t="s">
        <v>585</v>
      </c>
      <c r="DH182" s="21" t="s">
        <v>585</v>
      </c>
      <c r="DI182" s="21" t="s">
        <v>585</v>
      </c>
      <c r="DJ182" s="21" t="s">
        <v>585</v>
      </c>
      <c r="DK182" s="21" t="s">
        <v>585</v>
      </c>
      <c r="DL182" s="21"/>
      <c r="DM182" s="21"/>
      <c r="DN182" s="26" t="s">
        <v>607</v>
      </c>
      <c r="DO182" s="6"/>
      <c r="DP182" s="24">
        <v>120.2</v>
      </c>
      <c r="DQ182" s="21">
        <v>68</v>
      </c>
      <c r="DR182" s="21">
        <v>64.3</v>
      </c>
      <c r="DS182" s="21">
        <v>60.5</v>
      </c>
      <c r="DT182" s="21">
        <v>69</v>
      </c>
      <c r="DU182" s="21"/>
      <c r="DV182" s="21"/>
      <c r="DW182" s="24">
        <v>0.4</v>
      </c>
      <c r="DX182" s="21">
        <v>0.4</v>
      </c>
      <c r="DY182" s="21">
        <v>0.4</v>
      </c>
      <c r="DZ182" s="21">
        <v>0.4</v>
      </c>
      <c r="EA182" s="21">
        <v>0.4</v>
      </c>
      <c r="EB182" s="21"/>
      <c r="EC182" s="21"/>
      <c r="ED182" s="29">
        <f t="shared" ref="ED182:EH182" si="602">DP182/DW182</f>
        <v>300.5</v>
      </c>
      <c r="EE182" s="30">
        <f t="shared" si="602"/>
        <v>170</v>
      </c>
      <c r="EF182" s="30">
        <f t="shared" si="602"/>
        <v>160.74999999999997</v>
      </c>
      <c r="EG182" s="30">
        <f t="shared" si="602"/>
        <v>151.25</v>
      </c>
      <c r="EH182" s="30">
        <f t="shared" si="602"/>
        <v>172.5</v>
      </c>
      <c r="EI182" s="30"/>
      <c r="EJ182" s="30"/>
      <c r="EK182" s="24">
        <v>0</v>
      </c>
      <c r="EL182" s="21">
        <v>0</v>
      </c>
      <c r="EM182" s="21">
        <v>0</v>
      </c>
      <c r="EN182" s="21">
        <v>0</v>
      </c>
      <c r="EO182" s="21">
        <v>0</v>
      </c>
      <c r="EP182" s="21"/>
      <c r="EQ182" s="21"/>
      <c r="ER182" s="24">
        <v>184</v>
      </c>
      <c r="ES182" s="21">
        <v>152</v>
      </c>
      <c r="ET182" s="21">
        <v>143</v>
      </c>
      <c r="EU182" s="21">
        <v>151</v>
      </c>
      <c r="EV182" s="21">
        <v>161</v>
      </c>
      <c r="EW182" s="21"/>
      <c r="EX182" s="21"/>
      <c r="EY182" s="24">
        <v>9.5</v>
      </c>
      <c r="EZ182" s="21">
        <v>6.1</v>
      </c>
      <c r="FA182" s="21">
        <v>6.6</v>
      </c>
      <c r="FB182" s="21">
        <v>8</v>
      </c>
      <c r="FC182" s="21">
        <v>8</v>
      </c>
      <c r="FD182" s="21"/>
      <c r="FE182" s="21"/>
      <c r="FF182" s="24">
        <v>15</v>
      </c>
      <c r="FG182" s="21">
        <v>15</v>
      </c>
      <c r="FH182" s="21">
        <v>15</v>
      </c>
      <c r="FI182" s="21">
        <v>15</v>
      </c>
      <c r="FJ182" s="21">
        <v>15</v>
      </c>
      <c r="FK182" s="21"/>
      <c r="FL182" s="21"/>
      <c r="FM182" s="24">
        <v>87</v>
      </c>
      <c r="FN182" s="21">
        <v>89</v>
      </c>
      <c r="FO182" s="21">
        <v>81</v>
      </c>
      <c r="FP182" s="21">
        <v>91</v>
      </c>
      <c r="FQ182" s="21">
        <v>107</v>
      </c>
      <c r="FR182" s="21"/>
      <c r="FS182" s="21"/>
      <c r="FT182" s="24">
        <v>0</v>
      </c>
      <c r="FU182" s="21">
        <v>0</v>
      </c>
      <c r="FV182" s="21">
        <v>0</v>
      </c>
      <c r="FW182" s="21">
        <v>0</v>
      </c>
      <c r="FX182" s="21">
        <v>0</v>
      </c>
      <c r="FY182" s="21"/>
      <c r="FZ182" s="21"/>
      <c r="GA182" s="24">
        <v>77</v>
      </c>
      <c r="GB182" s="21">
        <v>63</v>
      </c>
      <c r="GC182" s="21">
        <v>53</v>
      </c>
      <c r="GD182" s="21">
        <v>53</v>
      </c>
      <c r="GE182" s="21">
        <v>53</v>
      </c>
      <c r="GF182" s="21"/>
      <c r="GG182" s="21"/>
      <c r="GH182" s="24">
        <v>1040</v>
      </c>
      <c r="GI182" s="21">
        <v>1060</v>
      </c>
      <c r="GJ182" s="21">
        <v>3530</v>
      </c>
      <c r="GK182" s="21">
        <v>2070</v>
      </c>
      <c r="GL182" s="21">
        <v>2400</v>
      </c>
      <c r="GM182" s="21"/>
      <c r="GN182" s="21"/>
      <c r="GO182" s="6"/>
      <c r="GP182" s="24">
        <v>9</v>
      </c>
      <c r="GQ182" s="21">
        <v>18</v>
      </c>
      <c r="GR182" s="24">
        <v>9</v>
      </c>
      <c r="GS182" s="21">
        <v>18</v>
      </c>
      <c r="GT182" s="24">
        <v>10</v>
      </c>
      <c r="GU182" s="21">
        <v>45</v>
      </c>
      <c r="GV182" s="24">
        <v>9</v>
      </c>
      <c r="GW182" s="21">
        <v>18</v>
      </c>
      <c r="GX182" s="24">
        <v>9</v>
      </c>
      <c r="GY182" s="21">
        <v>18</v>
      </c>
      <c r="GZ182" s="24"/>
      <c r="HA182" s="21"/>
      <c r="HB182" s="24"/>
      <c r="HC182" s="21"/>
      <c r="HD182" s="6"/>
      <c r="HE182" s="21">
        <v>58</v>
      </c>
      <c r="HF182" s="21">
        <v>73</v>
      </c>
      <c r="HG182" s="21">
        <v>84</v>
      </c>
      <c r="HH182" s="21">
        <v>36.9</v>
      </c>
      <c r="HI182" s="21">
        <v>2</v>
      </c>
      <c r="HJ182" s="21">
        <v>68</v>
      </c>
      <c r="HK182" s="21">
        <v>0.4</v>
      </c>
      <c r="HL182" s="21">
        <v>15</v>
      </c>
      <c r="HM182" s="21">
        <v>16.52</v>
      </c>
      <c r="HN182" s="21">
        <v>8</v>
      </c>
      <c r="HO182" s="21">
        <v>2</v>
      </c>
      <c r="HP182" s="21">
        <v>144</v>
      </c>
      <c r="HQ182" s="21">
        <v>38</v>
      </c>
      <c r="HR182" s="21">
        <v>9.5</v>
      </c>
      <c r="HS182" s="21">
        <v>15</v>
      </c>
      <c r="HT182" s="6"/>
      <c r="HU182" s="99">
        <f t="shared" si="10"/>
        <v>0</v>
      </c>
    </row>
    <row r="183" spans="1:249" ht="15.75" customHeight="1" x14ac:dyDescent="0.3">
      <c r="A183" s="3">
        <v>162</v>
      </c>
      <c r="B183" s="21" t="s">
        <v>874</v>
      </c>
      <c r="C183" s="21">
        <v>1</v>
      </c>
      <c r="D183" s="22">
        <v>41471</v>
      </c>
      <c r="E183" s="22">
        <v>41472</v>
      </c>
      <c r="F183" s="21">
        <f t="shared" si="593"/>
        <v>1</v>
      </c>
      <c r="G183" s="21" t="s">
        <v>240</v>
      </c>
      <c r="H183" s="21" t="s">
        <v>324</v>
      </c>
      <c r="I183" s="23">
        <v>14321</v>
      </c>
      <c r="J183" s="21">
        <v>74</v>
      </c>
      <c r="K183" s="21">
        <v>172</v>
      </c>
      <c r="L183" s="21">
        <v>60</v>
      </c>
      <c r="M183" s="21" t="s">
        <v>1468</v>
      </c>
      <c r="N183" s="21">
        <v>59</v>
      </c>
      <c r="O183" s="21">
        <v>66</v>
      </c>
      <c r="P183" s="21">
        <v>7</v>
      </c>
      <c r="Q183" s="21" t="s">
        <v>547</v>
      </c>
      <c r="R183" s="21">
        <v>1</v>
      </c>
      <c r="S183" s="21">
        <v>9</v>
      </c>
      <c r="T183" s="21" t="s">
        <v>272</v>
      </c>
      <c r="U183" s="21">
        <v>1</v>
      </c>
      <c r="V183" s="21">
        <v>1</v>
      </c>
      <c r="W183" s="21">
        <v>2</v>
      </c>
      <c r="X183" s="21">
        <v>0</v>
      </c>
      <c r="Y183" s="6"/>
      <c r="Z183" s="24" t="s">
        <v>513</v>
      </c>
      <c r="AA183" s="21" t="s">
        <v>549</v>
      </c>
      <c r="AB183" s="25">
        <v>1</v>
      </c>
      <c r="AC183" s="25"/>
      <c r="AD183" s="21" t="s">
        <v>246</v>
      </c>
      <c r="AE183" s="21" t="s">
        <v>247</v>
      </c>
      <c r="AF183" s="21" t="s">
        <v>249</v>
      </c>
      <c r="AG183" s="21"/>
      <c r="AH183" s="21" t="s">
        <v>249</v>
      </c>
      <c r="AI183" s="21" t="s">
        <v>249</v>
      </c>
      <c r="AJ183" s="21" t="s">
        <v>246</v>
      </c>
      <c r="AK183" s="21" t="s">
        <v>246</v>
      </c>
      <c r="AL183" s="21">
        <v>3.12</v>
      </c>
      <c r="AM183" s="6"/>
      <c r="AN183" s="26" t="s">
        <v>250</v>
      </c>
      <c r="AO183" s="26" t="s">
        <v>274</v>
      </c>
      <c r="AP183" s="26"/>
      <c r="AQ183" s="57" t="s">
        <v>1902</v>
      </c>
      <c r="AR183" s="57" t="s">
        <v>1905</v>
      </c>
      <c r="AS183" s="27">
        <v>2.12</v>
      </c>
      <c r="AT183" s="21">
        <v>4.29</v>
      </c>
      <c r="AU183" s="21">
        <v>5.1100000000000003</v>
      </c>
      <c r="AV183" s="21">
        <v>4</v>
      </c>
      <c r="AW183" s="21">
        <v>3.11</v>
      </c>
      <c r="AX183" s="21">
        <v>2</v>
      </c>
      <c r="AY183" s="21">
        <v>1.28</v>
      </c>
      <c r="AZ183" s="21">
        <v>0.41</v>
      </c>
      <c r="BA183" s="21"/>
      <c r="BB183" s="28">
        <f t="shared" ref="BB183:BD183" si="603">((AT183/AS183)*100)-100</f>
        <v>102.35849056603774</v>
      </c>
      <c r="BC183" s="28">
        <f t="shared" si="603"/>
        <v>19.114219114219111</v>
      </c>
      <c r="BD183" s="28">
        <f t="shared" si="603"/>
        <v>-21.722113502935429</v>
      </c>
      <c r="BE183" s="28">
        <f t="shared" si="595"/>
        <v>141.03773584905662</v>
      </c>
      <c r="BF183" s="28">
        <f t="shared" si="596"/>
        <v>88.679245283018844</v>
      </c>
      <c r="BG183" s="28">
        <f t="shared" si="597"/>
        <v>-6.7599067599067695</v>
      </c>
      <c r="BH183" s="3">
        <f t="shared" ref="BH183:BJ183" si="604">AT183-AS183</f>
        <v>2.17</v>
      </c>
      <c r="BI183" s="3">
        <f t="shared" si="604"/>
        <v>0.82000000000000028</v>
      </c>
      <c r="BJ183" s="3">
        <f t="shared" si="604"/>
        <v>-1.1100000000000003</v>
      </c>
      <c r="BK183" s="3">
        <f t="shared" si="599"/>
        <v>2.99</v>
      </c>
      <c r="BL183" s="3">
        <f t="shared" si="600"/>
        <v>1.88</v>
      </c>
      <c r="BM183" s="3">
        <f t="shared" si="601"/>
        <v>-0.29000000000000004</v>
      </c>
      <c r="BN183" s="24">
        <v>116.8</v>
      </c>
      <c r="BO183" s="21">
        <v>197</v>
      </c>
      <c r="BP183" s="21">
        <v>141</v>
      </c>
      <c r="BQ183" s="21">
        <v>69.7</v>
      </c>
      <c r="BR183" s="21">
        <v>37.6</v>
      </c>
      <c r="BS183" s="21">
        <v>19.3</v>
      </c>
      <c r="BT183" s="21"/>
      <c r="BU183" s="24">
        <v>36</v>
      </c>
      <c r="BV183" s="21">
        <v>38</v>
      </c>
      <c r="BW183" s="21">
        <v>37</v>
      </c>
      <c r="BX183" s="21">
        <v>36</v>
      </c>
      <c r="BY183" s="21">
        <v>36.4</v>
      </c>
      <c r="BZ183" s="21">
        <v>35</v>
      </c>
      <c r="CA183" s="21">
        <v>36</v>
      </c>
      <c r="CB183" s="21">
        <v>35.6</v>
      </c>
      <c r="CC183" s="21"/>
      <c r="CD183" s="6"/>
      <c r="CE183" s="24" t="s">
        <v>1469</v>
      </c>
      <c r="CF183" s="21"/>
      <c r="CG183" s="21"/>
      <c r="CH183" s="21"/>
      <c r="CI183" s="21"/>
      <c r="CJ183" s="21"/>
      <c r="CK183" s="21"/>
      <c r="CL183" s="24" t="s">
        <v>1470</v>
      </c>
      <c r="CM183" s="21"/>
      <c r="CN183" s="21"/>
      <c r="CO183" s="21"/>
      <c r="CP183" s="21"/>
      <c r="CQ183" s="21"/>
      <c r="CR183" s="21"/>
      <c r="CS183" s="24">
        <v>1</v>
      </c>
      <c r="CT183" s="21"/>
      <c r="CU183" s="21"/>
      <c r="CV183" s="21"/>
      <c r="CW183" s="21"/>
      <c r="CX183" s="21"/>
      <c r="CY183" s="21"/>
      <c r="CZ183" s="24" t="s">
        <v>1471</v>
      </c>
      <c r="DA183" s="21"/>
      <c r="DB183" s="21"/>
      <c r="DC183" s="21"/>
      <c r="DD183" s="21"/>
      <c r="DE183" s="21"/>
      <c r="DF183" s="21"/>
      <c r="DG183" s="24" t="s">
        <v>268</v>
      </c>
      <c r="DH183" s="21" t="s">
        <v>268</v>
      </c>
      <c r="DI183" s="21" t="s">
        <v>268</v>
      </c>
      <c r="DJ183" s="21" t="s">
        <v>268</v>
      </c>
      <c r="DK183" s="21" t="s">
        <v>268</v>
      </c>
      <c r="DL183" s="21" t="s">
        <v>268</v>
      </c>
      <c r="DM183" s="21"/>
      <c r="DN183" s="26"/>
      <c r="DO183" s="6"/>
      <c r="DP183" s="24">
        <v>87.3</v>
      </c>
      <c r="DQ183" s="21">
        <v>108.1</v>
      </c>
      <c r="DR183" s="21">
        <v>104.4</v>
      </c>
      <c r="DS183" s="21">
        <v>101.5</v>
      </c>
      <c r="DT183" s="21">
        <v>97.5</v>
      </c>
      <c r="DU183" s="21">
        <v>80</v>
      </c>
      <c r="DV183" s="21"/>
      <c r="DW183" s="24">
        <v>0.35</v>
      </c>
      <c r="DX183" s="21">
        <v>0.35</v>
      </c>
      <c r="DY183" s="21">
        <v>0.3</v>
      </c>
      <c r="DZ183" s="21">
        <v>0.4</v>
      </c>
      <c r="EA183" s="21">
        <v>0.4</v>
      </c>
      <c r="EB183" s="21">
        <v>0.45</v>
      </c>
      <c r="EC183" s="21"/>
      <c r="ED183" s="29">
        <f t="shared" ref="ED183:EI183" si="605">DP183/DW183</f>
        <v>249.42857142857144</v>
      </c>
      <c r="EE183" s="30">
        <f t="shared" si="605"/>
        <v>308.85714285714283</v>
      </c>
      <c r="EF183" s="30">
        <f t="shared" si="605"/>
        <v>348.00000000000006</v>
      </c>
      <c r="EG183" s="30">
        <f t="shared" si="605"/>
        <v>253.75</v>
      </c>
      <c r="EH183" s="30">
        <f t="shared" si="605"/>
        <v>243.75</v>
      </c>
      <c r="EI183" s="30">
        <f t="shared" si="605"/>
        <v>177.77777777777777</v>
      </c>
      <c r="EJ183" s="30"/>
      <c r="EK183" s="24">
        <v>0</v>
      </c>
      <c r="EL183" s="21">
        <v>0</v>
      </c>
      <c r="EM183" s="21">
        <v>0</v>
      </c>
      <c r="EN183" s="21">
        <v>0</v>
      </c>
      <c r="EO183" s="21">
        <v>0</v>
      </c>
      <c r="EP183" s="21">
        <v>0</v>
      </c>
      <c r="EQ183" s="21"/>
      <c r="ER183" s="24">
        <v>160</v>
      </c>
      <c r="ES183" s="21">
        <v>166</v>
      </c>
      <c r="ET183" s="21">
        <v>147</v>
      </c>
      <c r="EU183" s="21">
        <v>183</v>
      </c>
      <c r="EV183" s="21">
        <v>183</v>
      </c>
      <c r="EW183" s="21">
        <v>216</v>
      </c>
      <c r="EX183" s="21"/>
      <c r="EY183" s="24">
        <v>12.4</v>
      </c>
      <c r="EZ183" s="21">
        <v>8.5</v>
      </c>
      <c r="FA183" s="21">
        <v>5</v>
      </c>
      <c r="FB183" s="21">
        <v>6</v>
      </c>
      <c r="FC183" s="21">
        <v>7.3</v>
      </c>
      <c r="FD183" s="21">
        <v>8.6</v>
      </c>
      <c r="FE183" s="21"/>
      <c r="FF183" s="24">
        <v>15</v>
      </c>
      <c r="FG183" s="21">
        <v>15</v>
      </c>
      <c r="FH183" s="21">
        <v>15</v>
      </c>
      <c r="FI183" s="21">
        <v>15</v>
      </c>
      <c r="FJ183" s="21">
        <v>15</v>
      </c>
      <c r="FK183" s="21">
        <v>15</v>
      </c>
      <c r="FL183" s="21"/>
      <c r="FM183" s="24">
        <v>68</v>
      </c>
      <c r="FN183" s="21">
        <v>75</v>
      </c>
      <c r="FO183" s="21">
        <v>90</v>
      </c>
      <c r="FP183" s="21">
        <v>100</v>
      </c>
      <c r="FQ183" s="21">
        <v>100</v>
      </c>
      <c r="FR183" s="21">
        <v>97</v>
      </c>
      <c r="FS183" s="21"/>
      <c r="FT183" s="24" t="s">
        <v>1214</v>
      </c>
      <c r="FU183" s="21">
        <v>0</v>
      </c>
      <c r="FV183" s="21">
        <v>0</v>
      </c>
      <c r="FW183" s="21">
        <v>0</v>
      </c>
      <c r="FX183" s="21">
        <v>0</v>
      </c>
      <c r="FY183" s="21">
        <v>0</v>
      </c>
      <c r="FZ183" s="21"/>
      <c r="GA183" s="24">
        <v>60</v>
      </c>
      <c r="GB183" s="21">
        <v>55</v>
      </c>
      <c r="GC183" s="21">
        <v>51</v>
      </c>
      <c r="GD183" s="21">
        <v>42</v>
      </c>
      <c r="GE183" s="21">
        <v>47</v>
      </c>
      <c r="GF183" s="21">
        <v>45</v>
      </c>
      <c r="GG183" s="21"/>
      <c r="GH183" s="24">
        <v>1750</v>
      </c>
      <c r="GI183" s="21">
        <v>350</v>
      </c>
      <c r="GJ183" s="21">
        <v>1350</v>
      </c>
      <c r="GK183" s="21">
        <v>1810</v>
      </c>
      <c r="GL183" s="21">
        <v>2330</v>
      </c>
      <c r="GM183" s="21">
        <v>1450</v>
      </c>
      <c r="GN183" s="21"/>
      <c r="GO183" s="6"/>
      <c r="GP183" s="24">
        <v>13</v>
      </c>
      <c r="GQ183" s="21">
        <v>55</v>
      </c>
      <c r="GR183" s="24">
        <v>8</v>
      </c>
      <c r="GS183" s="21">
        <v>18</v>
      </c>
      <c r="GT183" s="24">
        <v>8</v>
      </c>
      <c r="GU183" s="21">
        <v>18</v>
      </c>
      <c r="GV183" s="24">
        <v>9</v>
      </c>
      <c r="GW183" s="21">
        <v>18</v>
      </c>
      <c r="GX183" s="24">
        <v>9</v>
      </c>
      <c r="GY183" s="21">
        <v>18</v>
      </c>
      <c r="GZ183" s="24">
        <v>9</v>
      </c>
      <c r="HA183" s="21">
        <v>18</v>
      </c>
      <c r="HB183" s="24"/>
      <c r="HC183" s="21"/>
      <c r="HD183" s="6"/>
      <c r="HE183" s="21">
        <v>74</v>
      </c>
      <c r="HF183" s="21">
        <v>53</v>
      </c>
      <c r="HG183" s="21">
        <v>99</v>
      </c>
      <c r="HH183" s="21">
        <v>33</v>
      </c>
      <c r="HI183" s="21">
        <v>1</v>
      </c>
      <c r="HJ183" s="21">
        <v>87.3</v>
      </c>
      <c r="HK183" s="21">
        <v>1</v>
      </c>
      <c r="HL183" s="21">
        <v>20</v>
      </c>
      <c r="HM183" s="21">
        <v>13.44</v>
      </c>
      <c r="HN183" s="21">
        <v>14.74</v>
      </c>
      <c r="HO183" s="21">
        <v>3.91</v>
      </c>
      <c r="HP183" s="21">
        <v>136</v>
      </c>
      <c r="HQ183" s="21">
        <v>20</v>
      </c>
      <c r="HR183" s="21">
        <v>12.4</v>
      </c>
      <c r="HS183" s="21">
        <v>15</v>
      </c>
      <c r="HT183" s="6"/>
      <c r="HU183" s="99">
        <f t="shared" si="10"/>
        <v>5</v>
      </c>
    </row>
    <row r="184" spans="1:249" ht="15.75" customHeight="1" x14ac:dyDescent="0.3">
      <c r="A184" s="3">
        <v>163</v>
      </c>
      <c r="B184" s="21" t="s">
        <v>431</v>
      </c>
      <c r="C184" s="21">
        <v>1</v>
      </c>
      <c r="D184" s="22">
        <v>41463</v>
      </c>
      <c r="E184" s="22">
        <v>41463</v>
      </c>
      <c r="F184" s="21">
        <f t="shared" si="593"/>
        <v>0</v>
      </c>
      <c r="G184" s="21"/>
      <c r="H184" s="21"/>
      <c r="I184" s="23">
        <v>16115</v>
      </c>
      <c r="J184" s="21">
        <v>69</v>
      </c>
      <c r="K184" s="21">
        <v>185</v>
      </c>
      <c r="L184" s="21">
        <v>90</v>
      </c>
      <c r="M184" s="21" t="s">
        <v>1472</v>
      </c>
      <c r="N184" s="21">
        <v>78</v>
      </c>
      <c r="O184" s="21">
        <v>91.2</v>
      </c>
      <c r="P184" s="21">
        <v>17</v>
      </c>
      <c r="Q184" s="21" t="s">
        <v>512</v>
      </c>
      <c r="R184" s="21">
        <v>1</v>
      </c>
      <c r="S184" s="21">
        <v>17</v>
      </c>
      <c r="T184" s="21" t="s">
        <v>512</v>
      </c>
      <c r="U184" s="21">
        <v>1</v>
      </c>
      <c r="V184" s="21">
        <v>13</v>
      </c>
      <c r="W184" s="21">
        <v>2</v>
      </c>
      <c r="X184" s="21">
        <v>0</v>
      </c>
      <c r="Y184" s="6"/>
      <c r="Z184" s="24" t="s">
        <v>462</v>
      </c>
      <c r="AA184" s="21" t="s">
        <v>549</v>
      </c>
      <c r="AB184" s="25">
        <v>2</v>
      </c>
      <c r="AC184" s="25" t="s">
        <v>486</v>
      </c>
      <c r="AD184" s="21" t="s">
        <v>249</v>
      </c>
      <c r="AE184" s="21"/>
      <c r="AF184" s="21" t="s">
        <v>246</v>
      </c>
      <c r="AG184" s="21" t="s">
        <v>248</v>
      </c>
      <c r="AH184" s="21" t="s">
        <v>246</v>
      </c>
      <c r="AI184" s="21" t="s">
        <v>246</v>
      </c>
      <c r="AJ184" s="21" t="s">
        <v>249</v>
      </c>
      <c r="AK184" s="21" t="s">
        <v>249</v>
      </c>
      <c r="AL184" s="21">
        <v>0.43</v>
      </c>
      <c r="AM184" s="6"/>
      <c r="AN184" s="26" t="s">
        <v>350</v>
      </c>
      <c r="AO184" s="26"/>
      <c r="AP184" s="26"/>
      <c r="AQ184" s="26" t="s">
        <v>1902</v>
      </c>
      <c r="AR184" s="3"/>
      <c r="AS184" s="27">
        <v>0.43</v>
      </c>
      <c r="AT184" s="21">
        <v>0.74</v>
      </c>
      <c r="AU184" s="21">
        <v>0.66</v>
      </c>
      <c r="AV184" s="21">
        <v>0.56999999999999995</v>
      </c>
      <c r="AW184" s="21">
        <v>0.54</v>
      </c>
      <c r="AX184" s="21">
        <v>0.33</v>
      </c>
      <c r="AY184" s="21">
        <v>0.2</v>
      </c>
      <c r="AZ184" s="21">
        <v>0.14000000000000001</v>
      </c>
      <c r="BA184" s="21">
        <v>0.11</v>
      </c>
      <c r="BB184" s="28">
        <f t="shared" ref="BB184:BD184" si="606">((AT184/AS184)*100)-100</f>
        <v>72.093023255813961</v>
      </c>
      <c r="BC184" s="28">
        <f t="shared" si="606"/>
        <v>-10.810810810810807</v>
      </c>
      <c r="BD184" s="28">
        <f t="shared" si="606"/>
        <v>-13.63636363636364</v>
      </c>
      <c r="BE184" s="28">
        <f t="shared" si="595"/>
        <v>53.488372093023258</v>
      </c>
      <c r="BF184" s="28">
        <f t="shared" si="596"/>
        <v>32.558139534883708</v>
      </c>
      <c r="BG184" s="28">
        <f t="shared" si="597"/>
        <v>-22.972972972972983</v>
      </c>
      <c r="BH184" s="3">
        <f t="shared" ref="BH184:BJ184" si="607">AT184-AS184</f>
        <v>0.31</v>
      </c>
      <c r="BI184" s="3">
        <f t="shared" si="607"/>
        <v>-7.999999999999996E-2</v>
      </c>
      <c r="BJ184" s="3">
        <f t="shared" si="607"/>
        <v>-9.000000000000008E-2</v>
      </c>
      <c r="BK184" s="3">
        <f t="shared" si="599"/>
        <v>0.23000000000000004</v>
      </c>
      <c r="BL184" s="3">
        <f t="shared" si="600"/>
        <v>0.13999999999999996</v>
      </c>
      <c r="BM184" s="3">
        <f t="shared" si="601"/>
        <v>-0.17000000000000004</v>
      </c>
      <c r="BN184" s="24">
        <v>242.8</v>
      </c>
      <c r="BO184" s="21">
        <v>268.8</v>
      </c>
      <c r="BP184" s="21">
        <v>146</v>
      </c>
      <c r="BQ184" s="21">
        <v>68.3</v>
      </c>
      <c r="BR184" s="21">
        <v>32</v>
      </c>
      <c r="BS184" s="21">
        <v>15.6</v>
      </c>
      <c r="BT184" s="21">
        <v>39</v>
      </c>
      <c r="BU184" s="24">
        <v>36</v>
      </c>
      <c r="BV184" s="21">
        <v>37</v>
      </c>
      <c r="BW184" s="21">
        <v>37</v>
      </c>
      <c r="BX184" s="21">
        <v>37.1</v>
      </c>
      <c r="BY184" s="21">
        <v>36.6</v>
      </c>
      <c r="BZ184" s="21">
        <v>36.9</v>
      </c>
      <c r="CA184" s="21">
        <v>37</v>
      </c>
      <c r="CB184" s="21">
        <v>36.9</v>
      </c>
      <c r="CC184" s="21">
        <v>36.6</v>
      </c>
      <c r="CD184" s="6"/>
      <c r="CE184" s="24" t="s">
        <v>1050</v>
      </c>
      <c r="CF184" s="21"/>
      <c r="CG184" s="21" t="s">
        <v>1473</v>
      </c>
      <c r="CH184" s="21"/>
      <c r="CI184" s="21"/>
      <c r="CJ184" s="21"/>
      <c r="CK184" s="21"/>
      <c r="CL184" s="24" t="s">
        <v>331</v>
      </c>
      <c r="CM184" s="21"/>
      <c r="CN184" s="21"/>
      <c r="CO184" s="21" t="s">
        <v>331</v>
      </c>
      <c r="CP184" s="21"/>
      <c r="CQ184" s="21"/>
      <c r="CR184" s="21"/>
      <c r="CS184" s="24">
        <v>1</v>
      </c>
      <c r="CT184" s="21"/>
      <c r="CU184" s="21"/>
      <c r="CV184" s="21">
        <v>1</v>
      </c>
      <c r="CW184" s="21"/>
      <c r="CX184" s="21"/>
      <c r="CY184" s="21"/>
      <c r="CZ184" s="24" t="s">
        <v>331</v>
      </c>
      <c r="DA184" s="21"/>
      <c r="DB184" s="21"/>
      <c r="DC184" s="21" t="s">
        <v>331</v>
      </c>
      <c r="DD184" s="21"/>
      <c r="DE184" s="21"/>
      <c r="DF184" s="21"/>
      <c r="DG184" s="24" t="s">
        <v>585</v>
      </c>
      <c r="DH184" s="21" t="s">
        <v>585</v>
      </c>
      <c r="DI184" s="21" t="s">
        <v>585</v>
      </c>
      <c r="DJ184" s="21">
        <v>0</v>
      </c>
      <c r="DK184" s="21">
        <v>0</v>
      </c>
      <c r="DL184" s="21">
        <v>0</v>
      </c>
      <c r="DM184" s="21">
        <v>0</v>
      </c>
      <c r="DN184" s="26" t="s">
        <v>607</v>
      </c>
      <c r="DO184" s="6"/>
      <c r="DP184" s="24">
        <v>82.9</v>
      </c>
      <c r="DQ184" s="21">
        <v>98.2</v>
      </c>
      <c r="DR184" s="21">
        <v>69</v>
      </c>
      <c r="DS184" s="21">
        <v>63.3</v>
      </c>
      <c r="DT184" s="21">
        <v>76.5</v>
      </c>
      <c r="DU184" s="21">
        <v>70.3</v>
      </c>
      <c r="DV184" s="21">
        <v>69</v>
      </c>
      <c r="DW184" s="24">
        <v>0.5</v>
      </c>
      <c r="DX184" s="21">
        <v>0.5</v>
      </c>
      <c r="DY184" s="21">
        <v>0.5</v>
      </c>
      <c r="DZ184" s="21">
        <v>0.5</v>
      </c>
      <c r="EA184" s="21">
        <v>0.5</v>
      </c>
      <c r="EB184" s="21">
        <v>0.5</v>
      </c>
      <c r="EC184" s="21">
        <v>0.4</v>
      </c>
      <c r="ED184" s="29">
        <f t="shared" ref="ED184:EJ184" si="608">DP184/DW184</f>
        <v>165.8</v>
      </c>
      <c r="EE184" s="30">
        <f t="shared" si="608"/>
        <v>196.4</v>
      </c>
      <c r="EF184" s="30">
        <f t="shared" si="608"/>
        <v>138</v>
      </c>
      <c r="EG184" s="30">
        <f t="shared" si="608"/>
        <v>126.6</v>
      </c>
      <c r="EH184" s="30">
        <f t="shared" si="608"/>
        <v>153</v>
      </c>
      <c r="EI184" s="30">
        <f t="shared" si="608"/>
        <v>140.6</v>
      </c>
      <c r="EJ184" s="30">
        <f t="shared" si="608"/>
        <v>172.5</v>
      </c>
      <c r="EK184" s="24">
        <v>1</v>
      </c>
      <c r="EL184" s="21">
        <v>1</v>
      </c>
      <c r="EM184" s="21">
        <v>1</v>
      </c>
      <c r="EN184" s="21">
        <v>1</v>
      </c>
      <c r="EO184" s="21">
        <v>1</v>
      </c>
      <c r="EP184" s="21">
        <v>1</v>
      </c>
      <c r="EQ184" s="21">
        <v>1</v>
      </c>
      <c r="ER184" s="24">
        <v>326</v>
      </c>
      <c r="ES184" s="21">
        <v>319</v>
      </c>
      <c r="ET184" s="21">
        <v>323</v>
      </c>
      <c r="EU184" s="21">
        <v>317</v>
      </c>
      <c r="EV184" s="21">
        <v>323</v>
      </c>
      <c r="EW184" s="21">
        <v>328</v>
      </c>
      <c r="EX184" s="21">
        <v>339</v>
      </c>
      <c r="EY184" s="24">
        <v>2.8</v>
      </c>
      <c r="EZ184" s="21">
        <v>1.7</v>
      </c>
      <c r="FA184" s="21">
        <v>2.1</v>
      </c>
      <c r="FB184" s="21">
        <v>2.1</v>
      </c>
      <c r="FC184" s="21">
        <v>2.1</v>
      </c>
      <c r="FD184" s="21">
        <v>2.1</v>
      </c>
      <c r="FE184" s="21">
        <v>8.4</v>
      </c>
      <c r="FF184" s="24">
        <v>3</v>
      </c>
      <c r="FG184" s="21">
        <v>7</v>
      </c>
      <c r="FH184" s="21">
        <v>10</v>
      </c>
      <c r="FI184" s="21">
        <v>9</v>
      </c>
      <c r="FJ184" s="21">
        <v>8</v>
      </c>
      <c r="FK184" s="21">
        <v>8</v>
      </c>
      <c r="FL184" s="21">
        <v>8</v>
      </c>
      <c r="FM184" s="24">
        <v>80</v>
      </c>
      <c r="FN184" s="21">
        <v>66</v>
      </c>
      <c r="FO184" s="21">
        <v>67</v>
      </c>
      <c r="FP184" s="21">
        <v>79</v>
      </c>
      <c r="FQ184" s="21">
        <v>76</v>
      </c>
      <c r="FR184" s="21">
        <v>83</v>
      </c>
      <c r="FS184" s="21">
        <v>80</v>
      </c>
      <c r="FT184" s="24">
        <v>0</v>
      </c>
      <c r="FU184" s="21">
        <v>0</v>
      </c>
      <c r="FV184" s="21">
        <v>0</v>
      </c>
      <c r="FW184" s="21">
        <v>0</v>
      </c>
      <c r="FX184" s="21">
        <v>0</v>
      </c>
      <c r="FY184" s="21">
        <v>0</v>
      </c>
      <c r="FZ184" s="21">
        <v>0</v>
      </c>
      <c r="GA184" s="24">
        <v>81</v>
      </c>
      <c r="GB184" s="21">
        <v>83</v>
      </c>
      <c r="GC184" s="21">
        <v>73</v>
      </c>
      <c r="GD184" s="21">
        <v>73</v>
      </c>
      <c r="GE184" s="21">
        <v>64</v>
      </c>
      <c r="GF184" s="21">
        <v>54</v>
      </c>
      <c r="GG184" s="21">
        <v>57</v>
      </c>
      <c r="GH184" s="24">
        <v>550</v>
      </c>
      <c r="GI184" s="21">
        <v>990</v>
      </c>
      <c r="GJ184" s="21">
        <v>1160</v>
      </c>
      <c r="GK184" s="21">
        <v>1270</v>
      </c>
      <c r="GL184" s="21">
        <v>1850</v>
      </c>
      <c r="GM184" s="21">
        <v>1900</v>
      </c>
      <c r="GN184" s="21">
        <v>1240</v>
      </c>
      <c r="GO184" s="6"/>
      <c r="GP184" s="24">
        <v>13</v>
      </c>
      <c r="GQ184" s="21">
        <v>55</v>
      </c>
      <c r="GR184" s="24">
        <v>12</v>
      </c>
      <c r="GS184" s="21">
        <v>45</v>
      </c>
      <c r="GT184" s="24">
        <v>12</v>
      </c>
      <c r="GU184" s="21">
        <v>45</v>
      </c>
      <c r="GV184" s="24">
        <v>12</v>
      </c>
      <c r="GW184" s="21">
        <v>45</v>
      </c>
      <c r="GX184" s="24">
        <v>12</v>
      </c>
      <c r="GY184" s="21">
        <v>45</v>
      </c>
      <c r="GZ184" s="24">
        <v>12</v>
      </c>
      <c r="HA184" s="21">
        <v>45</v>
      </c>
      <c r="HB184" s="24">
        <v>13</v>
      </c>
      <c r="HC184" s="21">
        <v>55</v>
      </c>
      <c r="HD184" s="6"/>
      <c r="HE184" s="21">
        <v>69</v>
      </c>
      <c r="HF184" s="21">
        <v>103</v>
      </c>
      <c r="HG184" s="21">
        <v>85</v>
      </c>
      <c r="HH184" s="21">
        <v>37</v>
      </c>
      <c r="HI184" s="21">
        <v>1</v>
      </c>
      <c r="HJ184" s="21">
        <v>59.3</v>
      </c>
      <c r="HK184" s="21">
        <v>0.5</v>
      </c>
      <c r="HL184" s="21">
        <v>20</v>
      </c>
      <c r="HM184" s="21">
        <v>35.85</v>
      </c>
      <c r="HN184" s="21">
        <v>29.6</v>
      </c>
      <c r="HO184" s="21">
        <v>3.87</v>
      </c>
      <c r="HP184" s="21">
        <v>143</v>
      </c>
      <c r="HQ184" s="21">
        <v>29.4</v>
      </c>
      <c r="HR184" s="21">
        <v>2.8</v>
      </c>
      <c r="HS184" s="21">
        <v>3</v>
      </c>
      <c r="HT184" s="6"/>
      <c r="HU184" s="99">
        <f t="shared" si="10"/>
        <v>1</v>
      </c>
    </row>
    <row r="185" spans="1:249" ht="15.75" customHeight="1" x14ac:dyDescent="0.3">
      <c r="A185" s="3">
        <v>164</v>
      </c>
      <c r="B185" s="21" t="s">
        <v>431</v>
      </c>
      <c r="C185" s="21">
        <v>2</v>
      </c>
      <c r="D185" s="22">
        <v>41473</v>
      </c>
      <c r="E185" s="22">
        <v>41473</v>
      </c>
      <c r="F185" s="21">
        <f t="shared" si="593"/>
        <v>0</v>
      </c>
      <c r="G185" s="21"/>
      <c r="H185" s="21" t="s">
        <v>432</v>
      </c>
      <c r="I185" s="23">
        <v>14520</v>
      </c>
      <c r="J185" s="21">
        <v>73</v>
      </c>
      <c r="K185" s="21">
        <v>160</v>
      </c>
      <c r="L185" s="21">
        <v>100</v>
      </c>
      <c r="M185" s="21" t="s">
        <v>1474</v>
      </c>
      <c r="N185" s="21">
        <v>58</v>
      </c>
      <c r="O185" s="21">
        <v>64</v>
      </c>
      <c r="P185" s="21">
        <v>18</v>
      </c>
      <c r="Q185" s="21" t="s">
        <v>547</v>
      </c>
      <c r="R185" s="21">
        <v>1</v>
      </c>
      <c r="S185" s="21">
        <v>37</v>
      </c>
      <c r="T185" s="21" t="s">
        <v>272</v>
      </c>
      <c r="U185" s="21">
        <v>1</v>
      </c>
      <c r="V185" s="21">
        <v>0</v>
      </c>
      <c r="W185" s="21">
        <v>12</v>
      </c>
      <c r="X185" s="21">
        <v>4</v>
      </c>
      <c r="Y185" s="6"/>
      <c r="Z185" s="24" t="s">
        <v>462</v>
      </c>
      <c r="AA185" s="21" t="s">
        <v>1064</v>
      </c>
      <c r="AB185" s="25">
        <v>1</v>
      </c>
      <c r="AC185" s="25"/>
      <c r="AD185" s="21" t="s">
        <v>249</v>
      </c>
      <c r="AE185" s="21"/>
      <c r="AF185" s="21" t="s">
        <v>246</v>
      </c>
      <c r="AG185" s="21" t="s">
        <v>328</v>
      </c>
      <c r="AH185" s="21" t="s">
        <v>249</v>
      </c>
      <c r="AI185" s="21" t="s">
        <v>249</v>
      </c>
      <c r="AJ185" s="21" t="s">
        <v>246</v>
      </c>
      <c r="AK185" s="21" t="s">
        <v>246</v>
      </c>
      <c r="AL185" s="21">
        <v>69.72</v>
      </c>
      <c r="AM185" s="6"/>
      <c r="AN185" s="26" t="s">
        <v>250</v>
      </c>
      <c r="AO185" s="26" t="s">
        <v>274</v>
      </c>
      <c r="AP185" s="26"/>
      <c r="AQ185" s="26" t="s">
        <v>1902</v>
      </c>
      <c r="AR185" s="26" t="s">
        <v>1919</v>
      </c>
      <c r="AS185" s="27">
        <v>69.72</v>
      </c>
      <c r="AT185" s="21">
        <v>80.47</v>
      </c>
      <c r="AU185" s="21">
        <v>76.83</v>
      </c>
      <c r="AV185" s="21">
        <v>74</v>
      </c>
      <c r="AW185" s="21">
        <v>70.63</v>
      </c>
      <c r="AX185" s="21">
        <v>40.18</v>
      </c>
      <c r="AY185" s="21">
        <v>16</v>
      </c>
      <c r="AZ185" s="21">
        <v>10.75</v>
      </c>
      <c r="BA185" s="21">
        <v>11.47</v>
      </c>
      <c r="BB185" s="28">
        <f t="shared" ref="BB185:BD185" si="609">((AT185/AS185)*100)-100</f>
        <v>15.418818129661503</v>
      </c>
      <c r="BC185" s="28">
        <f t="shared" si="609"/>
        <v>-4.5234248788368348</v>
      </c>
      <c r="BD185" s="28">
        <f t="shared" si="609"/>
        <v>-3.683456982949366</v>
      </c>
      <c r="BE185" s="28">
        <f t="shared" si="595"/>
        <v>10.197934595524956</v>
      </c>
      <c r="BF185" s="28">
        <f t="shared" si="596"/>
        <v>6.1388410786001231</v>
      </c>
      <c r="BG185" s="28">
        <f t="shared" si="597"/>
        <v>-8.0402634522182268</v>
      </c>
      <c r="BH185" s="3">
        <f t="shared" ref="BH185:BJ185" si="610">AT185-AS185</f>
        <v>10.75</v>
      </c>
      <c r="BI185" s="3">
        <f t="shared" si="610"/>
        <v>-3.6400000000000006</v>
      </c>
      <c r="BJ185" s="3">
        <f t="shared" si="610"/>
        <v>-2.8299999999999983</v>
      </c>
      <c r="BK185" s="3">
        <f t="shared" si="599"/>
        <v>7.1099999999999994</v>
      </c>
      <c r="BL185" s="3">
        <f t="shared" si="600"/>
        <v>4.2800000000000011</v>
      </c>
      <c r="BM185" s="3">
        <f t="shared" si="601"/>
        <v>-6.4699999999999989</v>
      </c>
      <c r="BN185" s="24">
        <v>281</v>
      </c>
      <c r="BO185" s="21">
        <v>293</v>
      </c>
      <c r="BP185" s="21">
        <v>255.1</v>
      </c>
      <c r="BQ185" s="21">
        <v>120.8</v>
      </c>
      <c r="BR185" s="21">
        <v>87.7</v>
      </c>
      <c r="BS185" s="21">
        <v>69.3</v>
      </c>
      <c r="BT185" s="21">
        <v>73</v>
      </c>
      <c r="BU185" s="24">
        <v>37</v>
      </c>
      <c r="BV185" s="21">
        <v>36.4</v>
      </c>
      <c r="BW185" s="21">
        <v>36</v>
      </c>
      <c r="BX185" s="21">
        <v>37</v>
      </c>
      <c r="BY185" s="21">
        <v>36.6</v>
      </c>
      <c r="BZ185" s="21">
        <v>37.6</v>
      </c>
      <c r="CA185" s="21">
        <v>37</v>
      </c>
      <c r="CB185" s="21">
        <v>36</v>
      </c>
      <c r="CC185" s="21">
        <v>36</v>
      </c>
      <c r="CD185" s="6"/>
      <c r="CE185" s="24" t="s">
        <v>1475</v>
      </c>
      <c r="CF185" s="21" t="s">
        <v>1476</v>
      </c>
      <c r="CG185" s="21" t="s">
        <v>1477</v>
      </c>
      <c r="CH185" s="21" t="s">
        <v>1478</v>
      </c>
      <c r="CI185" s="21"/>
      <c r="CJ185" s="21" t="s">
        <v>1479</v>
      </c>
      <c r="CK185" s="21"/>
      <c r="CL185" s="24" t="s">
        <v>1480</v>
      </c>
      <c r="CM185" s="21" t="s">
        <v>1481</v>
      </c>
      <c r="CN185" s="21" t="s">
        <v>1482</v>
      </c>
      <c r="CO185" s="21" t="s">
        <v>331</v>
      </c>
      <c r="CP185" s="21"/>
      <c r="CQ185" s="21" t="s">
        <v>331</v>
      </c>
      <c r="CR185" s="21"/>
      <c r="CS185" s="24">
        <v>2</v>
      </c>
      <c r="CT185" s="21">
        <v>2</v>
      </c>
      <c r="CU185" s="21">
        <v>2</v>
      </c>
      <c r="CV185" s="21">
        <v>1</v>
      </c>
      <c r="CW185" s="21"/>
      <c r="CX185" s="21">
        <v>1</v>
      </c>
      <c r="CY185" s="21"/>
      <c r="CZ185" s="24" t="s">
        <v>409</v>
      </c>
      <c r="DA185" s="21" t="s">
        <v>409</v>
      </c>
      <c r="DB185" s="21" t="s">
        <v>1483</v>
      </c>
      <c r="DC185" s="21"/>
      <c r="DD185" s="21"/>
      <c r="DE185" s="21"/>
      <c r="DF185" s="21"/>
      <c r="DG185" s="24" t="s">
        <v>255</v>
      </c>
      <c r="DH185" s="21" t="s">
        <v>255</v>
      </c>
      <c r="DI185" s="21" t="s">
        <v>255</v>
      </c>
      <c r="DJ185" s="21" t="s">
        <v>1484</v>
      </c>
      <c r="DK185" s="21" t="s">
        <v>1485</v>
      </c>
      <c r="DL185" s="21" t="s">
        <v>606</v>
      </c>
      <c r="DM185" s="21" t="s">
        <v>606</v>
      </c>
      <c r="DN185" s="26"/>
      <c r="DO185" s="6"/>
      <c r="DP185" s="24">
        <v>102.7</v>
      </c>
      <c r="DQ185" s="21">
        <v>114.1</v>
      </c>
      <c r="DR185" s="21">
        <v>118.1</v>
      </c>
      <c r="DS185" s="21">
        <v>100.2</v>
      </c>
      <c r="DT185" s="21">
        <v>126.5</v>
      </c>
      <c r="DU185" s="21">
        <v>86.6</v>
      </c>
      <c r="DV185" s="21">
        <v>86.6</v>
      </c>
      <c r="DW185" s="24">
        <v>0.35</v>
      </c>
      <c r="DX185" s="21">
        <v>0.3</v>
      </c>
      <c r="DY185" s="21">
        <v>0.3</v>
      </c>
      <c r="DZ185" s="21">
        <v>0.3</v>
      </c>
      <c r="EA185" s="21">
        <v>0.3</v>
      </c>
      <c r="EB185" s="21">
        <v>0.3</v>
      </c>
      <c r="EC185" s="21">
        <v>0.3</v>
      </c>
      <c r="ED185" s="29">
        <f t="shared" ref="ED185:EJ185" si="611">DP185/DW185</f>
        <v>293.42857142857144</v>
      </c>
      <c r="EE185" s="30">
        <f t="shared" si="611"/>
        <v>380.33333333333331</v>
      </c>
      <c r="EF185" s="30">
        <f t="shared" si="611"/>
        <v>393.66666666666669</v>
      </c>
      <c r="EG185" s="30">
        <f t="shared" si="611"/>
        <v>334</v>
      </c>
      <c r="EH185" s="30">
        <f t="shared" si="611"/>
        <v>421.66666666666669</v>
      </c>
      <c r="EI185" s="30">
        <f t="shared" si="611"/>
        <v>288.66666666666669</v>
      </c>
      <c r="EJ185" s="30">
        <f t="shared" si="611"/>
        <v>288.66666666666669</v>
      </c>
      <c r="EK185" s="24">
        <v>0</v>
      </c>
      <c r="EL185" s="21">
        <v>0</v>
      </c>
      <c r="EM185" s="21">
        <v>0</v>
      </c>
      <c r="EN185" s="21">
        <v>0</v>
      </c>
      <c r="EO185" s="21">
        <v>0</v>
      </c>
      <c r="EP185" s="21">
        <v>0</v>
      </c>
      <c r="EQ185" s="21">
        <v>0</v>
      </c>
      <c r="ER185" s="24">
        <v>233</v>
      </c>
      <c r="ES185" s="21">
        <v>298</v>
      </c>
      <c r="ET185" s="21">
        <v>332</v>
      </c>
      <c r="EU185" s="21">
        <v>300</v>
      </c>
      <c r="EV185" s="21">
        <v>220</v>
      </c>
      <c r="EW185" s="21">
        <v>206</v>
      </c>
      <c r="EX185" s="21">
        <v>163</v>
      </c>
      <c r="EY185" s="24">
        <v>651.5</v>
      </c>
      <c r="EZ185" s="21">
        <v>651.5</v>
      </c>
      <c r="FA185" s="21">
        <v>536</v>
      </c>
      <c r="FB185" s="21">
        <v>468.2</v>
      </c>
      <c r="FC185" s="21">
        <v>461.9</v>
      </c>
      <c r="FD185" s="21">
        <v>571</v>
      </c>
      <c r="FE185" s="21">
        <v>566</v>
      </c>
      <c r="FF185" s="24">
        <v>15</v>
      </c>
      <c r="FG185" s="21">
        <v>15</v>
      </c>
      <c r="FH185" s="21">
        <v>15</v>
      </c>
      <c r="FI185" s="21">
        <v>15</v>
      </c>
      <c r="FJ185" s="21">
        <v>15</v>
      </c>
      <c r="FK185" s="21">
        <v>15</v>
      </c>
      <c r="FL185" s="21">
        <v>15</v>
      </c>
      <c r="FM185" s="24">
        <v>65</v>
      </c>
      <c r="FN185" s="21">
        <v>77</v>
      </c>
      <c r="FO185" s="21">
        <v>70</v>
      </c>
      <c r="FP185" s="21">
        <v>79</v>
      </c>
      <c r="FQ185" s="21">
        <v>66</v>
      </c>
      <c r="FR185" s="21">
        <v>71</v>
      </c>
      <c r="FS185" s="21">
        <v>70</v>
      </c>
      <c r="FT185" s="24" t="s">
        <v>403</v>
      </c>
      <c r="FU185" s="21" t="s">
        <v>430</v>
      </c>
      <c r="FV185" s="21" t="s">
        <v>294</v>
      </c>
      <c r="FW185" s="21" t="s">
        <v>310</v>
      </c>
      <c r="FX185" s="21" t="s">
        <v>311</v>
      </c>
      <c r="FY185" s="21" t="s">
        <v>296</v>
      </c>
      <c r="FZ185" s="21" t="s">
        <v>559</v>
      </c>
      <c r="GA185" s="24">
        <v>363</v>
      </c>
      <c r="GB185" s="21">
        <v>293</v>
      </c>
      <c r="GC185" s="21">
        <v>340</v>
      </c>
      <c r="GD185" s="21">
        <v>316</v>
      </c>
      <c r="GE185" s="21">
        <v>302</v>
      </c>
      <c r="GF185" s="21">
        <v>426</v>
      </c>
      <c r="GG185" s="21">
        <v>343</v>
      </c>
      <c r="GH185" s="24">
        <v>70</v>
      </c>
      <c r="GI185" s="21">
        <v>30</v>
      </c>
      <c r="GJ185" s="21">
        <v>75</v>
      </c>
      <c r="GK185" s="21">
        <v>320</v>
      </c>
      <c r="GL185" s="21">
        <v>700</v>
      </c>
      <c r="GM185" s="21">
        <v>440</v>
      </c>
      <c r="GN185" s="21">
        <v>500</v>
      </c>
      <c r="GO185" s="6"/>
      <c r="GP185" s="24">
        <v>13</v>
      </c>
      <c r="GQ185" s="21">
        <v>55</v>
      </c>
      <c r="GR185" s="24">
        <v>12</v>
      </c>
      <c r="GS185" s="21">
        <v>45</v>
      </c>
      <c r="GT185" s="24">
        <v>12</v>
      </c>
      <c r="GU185" s="21">
        <v>45</v>
      </c>
      <c r="GV185" s="24">
        <v>12</v>
      </c>
      <c r="GW185" s="21">
        <v>45</v>
      </c>
      <c r="GX185" s="24">
        <v>11</v>
      </c>
      <c r="GY185" s="21">
        <v>45</v>
      </c>
      <c r="GZ185" s="24">
        <v>13</v>
      </c>
      <c r="HA185" s="21">
        <v>55</v>
      </c>
      <c r="HB185" s="24">
        <v>13</v>
      </c>
      <c r="HC185" s="21">
        <v>55</v>
      </c>
      <c r="HD185" s="6"/>
      <c r="HE185" s="21">
        <v>73</v>
      </c>
      <c r="HF185" s="21">
        <v>87</v>
      </c>
      <c r="HG185" s="21">
        <v>80</v>
      </c>
      <c r="HH185" s="21">
        <v>37</v>
      </c>
      <c r="HI185" s="21">
        <v>2</v>
      </c>
      <c r="HJ185" s="21">
        <v>102.7</v>
      </c>
      <c r="HK185" s="21">
        <v>0.35</v>
      </c>
      <c r="HL185" s="21">
        <v>0</v>
      </c>
      <c r="HM185" s="21">
        <v>82.63</v>
      </c>
      <c r="HN185" s="21">
        <v>2.61</v>
      </c>
      <c r="HO185" s="21">
        <v>3.19</v>
      </c>
      <c r="HP185" s="21">
        <v>133</v>
      </c>
      <c r="HQ185" s="21">
        <v>11.7</v>
      </c>
      <c r="HR185" s="21">
        <v>651.5</v>
      </c>
      <c r="HS185" s="21">
        <v>15</v>
      </c>
      <c r="HT185" s="6"/>
      <c r="HU185" s="99">
        <f t="shared" si="10"/>
        <v>1</v>
      </c>
    </row>
    <row r="186" spans="1:249" ht="15.75" customHeight="1" x14ac:dyDescent="0.3">
      <c r="A186" s="3">
        <v>165</v>
      </c>
      <c r="B186" s="21" t="s">
        <v>874</v>
      </c>
      <c r="C186" s="21">
        <v>2</v>
      </c>
      <c r="D186" s="22">
        <v>41472</v>
      </c>
      <c r="E186" s="22">
        <v>41472</v>
      </c>
      <c r="F186" s="21">
        <f t="shared" si="593"/>
        <v>0</v>
      </c>
      <c r="G186" s="21"/>
      <c r="H186" s="21"/>
      <c r="I186" s="23">
        <v>10879</v>
      </c>
      <c r="J186" s="21">
        <v>84</v>
      </c>
      <c r="K186" s="21">
        <v>170</v>
      </c>
      <c r="L186" s="21">
        <v>100</v>
      </c>
      <c r="M186" s="21" t="s">
        <v>1486</v>
      </c>
      <c r="N186" s="21">
        <v>91</v>
      </c>
      <c r="O186" s="21">
        <v>96.9</v>
      </c>
      <c r="P186" s="21">
        <v>30</v>
      </c>
      <c r="Q186" s="21" t="s">
        <v>548</v>
      </c>
      <c r="R186" s="21">
        <v>2</v>
      </c>
      <c r="S186" s="21">
        <v>30</v>
      </c>
      <c r="T186" s="21" t="s">
        <v>548</v>
      </c>
      <c r="U186" s="21">
        <v>2</v>
      </c>
      <c r="V186" s="21">
        <v>30</v>
      </c>
      <c r="W186" s="21">
        <v>11</v>
      </c>
      <c r="X186" s="21">
        <v>0</v>
      </c>
      <c r="Y186" s="6"/>
      <c r="Z186" s="24" t="s">
        <v>513</v>
      </c>
      <c r="AA186" s="21" t="s">
        <v>497</v>
      </c>
      <c r="AB186" s="25">
        <v>2</v>
      </c>
      <c r="AC186" s="25" t="s">
        <v>486</v>
      </c>
      <c r="AD186" s="21" t="s">
        <v>249</v>
      </c>
      <c r="AE186" s="21"/>
      <c r="AF186" s="21" t="s">
        <v>246</v>
      </c>
      <c r="AG186" s="21" t="s">
        <v>248</v>
      </c>
      <c r="AH186" s="21" t="s">
        <v>246</v>
      </c>
      <c r="AI186" s="21" t="s">
        <v>246</v>
      </c>
      <c r="AJ186" s="21" t="s">
        <v>246</v>
      </c>
      <c r="AK186" s="21" t="s">
        <v>249</v>
      </c>
      <c r="AL186" s="21">
        <v>0.21</v>
      </c>
      <c r="AM186" s="6"/>
      <c r="AN186" s="26" t="s">
        <v>350</v>
      </c>
      <c r="AO186" s="26"/>
      <c r="AP186" s="26"/>
      <c r="AQ186" s="26" t="s">
        <v>1902</v>
      </c>
      <c r="AR186" s="3"/>
      <c r="AS186" s="27">
        <v>0.21</v>
      </c>
      <c r="AT186" s="21">
        <v>0.2</v>
      </c>
      <c r="AU186" s="21">
        <v>0.46</v>
      </c>
      <c r="AV186" s="21">
        <v>0.94</v>
      </c>
      <c r="AW186" s="21">
        <v>0.88</v>
      </c>
      <c r="AX186" s="21">
        <v>0.44</v>
      </c>
      <c r="AY186" s="21">
        <v>0.28000000000000003</v>
      </c>
      <c r="AZ186" s="21">
        <v>0.22</v>
      </c>
      <c r="BA186" s="21">
        <v>0.16</v>
      </c>
      <c r="BB186" s="28">
        <f t="shared" ref="BB186:BD186" si="612">((AT186/AS186)*100)-100</f>
        <v>-4.7619047619047592</v>
      </c>
      <c r="BC186" s="28">
        <f t="shared" si="612"/>
        <v>129.99999999999997</v>
      </c>
      <c r="BD186" s="28">
        <f t="shared" si="612"/>
        <v>104.3478260869565</v>
      </c>
      <c r="BE186" s="28">
        <f t="shared" si="595"/>
        <v>119.04761904761907</v>
      </c>
      <c r="BF186" s="28">
        <f t="shared" si="596"/>
        <v>347.61904761904765</v>
      </c>
      <c r="BG186" s="28">
        <f t="shared" si="597"/>
        <v>369.99999999999994</v>
      </c>
      <c r="BH186" s="3">
        <f t="shared" ref="BH186:BJ186" si="613">AT186-AS186</f>
        <v>-9.9999999999999811E-3</v>
      </c>
      <c r="BI186" s="3">
        <f t="shared" si="613"/>
        <v>0.26</v>
      </c>
      <c r="BJ186" s="3">
        <f t="shared" si="613"/>
        <v>0.47999999999999993</v>
      </c>
      <c r="BK186" s="3">
        <f t="shared" si="599"/>
        <v>0.25</v>
      </c>
      <c r="BL186" s="3">
        <f t="shared" si="600"/>
        <v>0.73</v>
      </c>
      <c r="BM186" s="3">
        <f t="shared" si="601"/>
        <v>0.74</v>
      </c>
      <c r="BN186" s="24">
        <v>82</v>
      </c>
      <c r="BO186" s="21">
        <v>83.7</v>
      </c>
      <c r="BP186" s="21">
        <v>246.9</v>
      </c>
      <c r="BQ186" s="21">
        <v>283</v>
      </c>
      <c r="BR186" s="21">
        <v>341</v>
      </c>
      <c r="BS186" s="21">
        <v>328.3</v>
      </c>
      <c r="BT186" s="21">
        <v>284.7</v>
      </c>
      <c r="BU186" s="24">
        <v>37</v>
      </c>
      <c r="BV186" s="21">
        <v>36.5</v>
      </c>
      <c r="BW186" s="21">
        <v>37.5</v>
      </c>
      <c r="BX186" s="21">
        <v>37.4</v>
      </c>
      <c r="BY186" s="21">
        <v>36</v>
      </c>
      <c r="BZ186" s="21">
        <v>36.6</v>
      </c>
      <c r="CA186" s="21">
        <v>37</v>
      </c>
      <c r="CB186" s="21">
        <v>37</v>
      </c>
      <c r="CC186" s="21">
        <v>38</v>
      </c>
      <c r="CD186" s="6"/>
      <c r="CE186" s="24" t="s">
        <v>1487</v>
      </c>
      <c r="CF186" s="21"/>
      <c r="CG186" s="21" t="s">
        <v>1413</v>
      </c>
      <c r="CH186" s="21"/>
      <c r="CI186" s="21"/>
      <c r="CJ186" s="21" t="s">
        <v>1488</v>
      </c>
      <c r="CK186" s="21"/>
      <c r="CL186" s="24" t="s">
        <v>331</v>
      </c>
      <c r="CM186" s="21"/>
      <c r="CN186" s="21" t="s">
        <v>331</v>
      </c>
      <c r="CO186" s="21"/>
      <c r="CP186" s="21"/>
      <c r="CQ186" s="21" t="s">
        <v>331</v>
      </c>
      <c r="CR186" s="21"/>
      <c r="CS186" s="24">
        <v>2</v>
      </c>
      <c r="CT186" s="21"/>
      <c r="CU186" s="21">
        <v>3</v>
      </c>
      <c r="CV186" s="21"/>
      <c r="CW186" s="21"/>
      <c r="CX186" s="21">
        <v>1</v>
      </c>
      <c r="CY186" s="21"/>
      <c r="CZ186" s="24" t="s">
        <v>331</v>
      </c>
      <c r="DA186" s="21"/>
      <c r="DB186" s="21" t="s">
        <v>331</v>
      </c>
      <c r="DC186" s="21"/>
      <c r="DD186" s="21"/>
      <c r="DE186" s="21" t="s">
        <v>331</v>
      </c>
      <c r="DF186" s="21"/>
      <c r="DG186" s="24" t="s">
        <v>1489</v>
      </c>
      <c r="DH186" s="21" t="s">
        <v>1490</v>
      </c>
      <c r="DI186" s="21" t="s">
        <v>1491</v>
      </c>
      <c r="DJ186" s="21" t="s">
        <v>1492</v>
      </c>
      <c r="DK186" s="21" t="s">
        <v>1492</v>
      </c>
      <c r="DL186" s="21" t="s">
        <v>1492</v>
      </c>
      <c r="DM186" s="21" t="s">
        <v>1493</v>
      </c>
      <c r="DN186" s="26" t="s">
        <v>607</v>
      </c>
      <c r="DO186" s="6"/>
      <c r="DP186" s="24">
        <v>76.3</v>
      </c>
      <c r="DQ186" s="21">
        <v>82.1</v>
      </c>
      <c r="DR186" s="21">
        <v>89.3</v>
      </c>
      <c r="DS186" s="21">
        <v>111.8</v>
      </c>
      <c r="DT186" s="21">
        <v>86.5</v>
      </c>
      <c r="DU186" s="21">
        <v>94.3</v>
      </c>
      <c r="DV186" s="21">
        <v>83.2</v>
      </c>
      <c r="DW186" s="24">
        <v>0.1</v>
      </c>
      <c r="DX186" s="21">
        <v>0.5</v>
      </c>
      <c r="DY186" s="21">
        <v>0.5</v>
      </c>
      <c r="DZ186" s="21">
        <v>0.6</v>
      </c>
      <c r="EA186" s="21">
        <v>0.6</v>
      </c>
      <c r="EB186" s="21">
        <v>0.6</v>
      </c>
      <c r="EC186" s="21">
        <v>0.6</v>
      </c>
      <c r="ED186" s="29">
        <f t="shared" ref="ED186:EJ186" si="614">DP186/DW186</f>
        <v>762.99999999999989</v>
      </c>
      <c r="EE186" s="30">
        <f t="shared" si="614"/>
        <v>164.2</v>
      </c>
      <c r="EF186" s="30">
        <f t="shared" si="614"/>
        <v>178.6</v>
      </c>
      <c r="EG186" s="30">
        <f t="shared" si="614"/>
        <v>186.33333333333334</v>
      </c>
      <c r="EH186" s="30">
        <f t="shared" si="614"/>
        <v>144.16666666666669</v>
      </c>
      <c r="EI186" s="30">
        <f t="shared" si="614"/>
        <v>157.16666666666666</v>
      </c>
      <c r="EJ186" s="30">
        <f t="shared" si="614"/>
        <v>138.66666666666669</v>
      </c>
      <c r="EK186" s="24">
        <v>1</v>
      </c>
      <c r="EL186" s="21">
        <v>1</v>
      </c>
      <c r="EM186" s="21">
        <v>1</v>
      </c>
      <c r="EN186" s="21">
        <v>1</v>
      </c>
      <c r="EO186" s="21">
        <v>1</v>
      </c>
      <c r="EP186" s="21">
        <v>1</v>
      </c>
      <c r="EQ186" s="21">
        <v>1</v>
      </c>
      <c r="ER186" s="24">
        <v>225</v>
      </c>
      <c r="ES186" s="21">
        <v>224</v>
      </c>
      <c r="ET186" s="21">
        <v>210</v>
      </c>
      <c r="EU186" s="21">
        <v>183</v>
      </c>
      <c r="EV186" s="21">
        <v>215</v>
      </c>
      <c r="EW186" s="21">
        <v>263</v>
      </c>
      <c r="EX186" s="21">
        <v>312</v>
      </c>
      <c r="EY186" s="24">
        <v>17.2</v>
      </c>
      <c r="EZ186" s="21">
        <v>16</v>
      </c>
      <c r="FA186" s="21">
        <v>14.1</v>
      </c>
      <c r="FB186" s="21">
        <v>10.5</v>
      </c>
      <c r="FC186" s="21">
        <v>11.5</v>
      </c>
      <c r="FD186" s="21">
        <v>11</v>
      </c>
      <c r="FE186" s="21">
        <v>11</v>
      </c>
      <c r="FF186" s="24">
        <v>3</v>
      </c>
      <c r="FG186" s="21">
        <v>3</v>
      </c>
      <c r="FH186" s="21">
        <v>3</v>
      </c>
      <c r="FI186" s="21">
        <v>3</v>
      </c>
      <c r="FJ186" s="21">
        <v>3</v>
      </c>
      <c r="FK186" s="21">
        <v>3</v>
      </c>
      <c r="FL186" s="21">
        <v>3</v>
      </c>
      <c r="FM186" s="24">
        <v>86</v>
      </c>
      <c r="FN186" s="21">
        <v>76</v>
      </c>
      <c r="FO186" s="21">
        <v>75</v>
      </c>
      <c r="FP186" s="21">
        <v>95</v>
      </c>
      <c r="FQ186" s="21">
        <v>78</v>
      </c>
      <c r="FR186" s="21">
        <v>74</v>
      </c>
      <c r="FS186" s="21">
        <v>71</v>
      </c>
      <c r="FT186" s="24" t="s">
        <v>1123</v>
      </c>
      <c r="FU186" s="21" t="s">
        <v>1160</v>
      </c>
      <c r="FV186" s="21" t="s">
        <v>1494</v>
      </c>
      <c r="FW186" s="21" t="s">
        <v>1123</v>
      </c>
      <c r="FX186" s="21" t="s">
        <v>1123</v>
      </c>
      <c r="FY186" s="21" t="s">
        <v>1123</v>
      </c>
      <c r="FZ186" s="21" t="s">
        <v>859</v>
      </c>
      <c r="GA186" s="24">
        <v>142</v>
      </c>
      <c r="GB186" s="21">
        <v>169</v>
      </c>
      <c r="GC186" s="21">
        <v>196</v>
      </c>
      <c r="GD186" s="21">
        <v>162</v>
      </c>
      <c r="GE186" s="21">
        <v>137</v>
      </c>
      <c r="GF186" s="21">
        <v>129</v>
      </c>
      <c r="GG186" s="21">
        <v>108</v>
      </c>
      <c r="GH186" s="24">
        <v>1240</v>
      </c>
      <c r="GI186" s="21">
        <v>360</v>
      </c>
      <c r="GJ186" s="21">
        <v>3200</v>
      </c>
      <c r="GK186" s="21">
        <v>1970</v>
      </c>
      <c r="GL186" s="21">
        <v>2170</v>
      </c>
      <c r="GM186" s="21">
        <v>2030</v>
      </c>
      <c r="GN186" s="21">
        <v>1950</v>
      </c>
      <c r="GO186" s="6"/>
      <c r="GP186" s="24">
        <v>19</v>
      </c>
      <c r="GQ186" s="21">
        <v>90</v>
      </c>
      <c r="GR186" s="24">
        <v>18</v>
      </c>
      <c r="GS186" s="21">
        <v>90</v>
      </c>
      <c r="GT186" s="24">
        <v>18</v>
      </c>
      <c r="GU186" s="21">
        <v>90</v>
      </c>
      <c r="GV186" s="24">
        <v>17</v>
      </c>
      <c r="GW186" s="21">
        <v>90</v>
      </c>
      <c r="GX186" s="24">
        <v>17</v>
      </c>
      <c r="GY186" s="21">
        <v>90</v>
      </c>
      <c r="GZ186" s="24">
        <v>17</v>
      </c>
      <c r="HA186" s="21">
        <v>90</v>
      </c>
      <c r="HB186" s="24">
        <v>17</v>
      </c>
      <c r="HC186" s="21">
        <v>90</v>
      </c>
      <c r="HD186" s="6"/>
      <c r="HE186" s="21">
        <v>73</v>
      </c>
      <c r="HF186" s="21">
        <v>69</v>
      </c>
      <c r="HG186" s="21">
        <v>94</v>
      </c>
      <c r="HH186" s="21">
        <v>37.5</v>
      </c>
      <c r="HI186" s="21">
        <v>1</v>
      </c>
      <c r="HJ186" s="21">
        <v>62.5</v>
      </c>
      <c r="HK186" s="21">
        <v>1</v>
      </c>
      <c r="HL186" s="21">
        <v>10</v>
      </c>
      <c r="HM186" s="21">
        <v>48.17</v>
      </c>
      <c r="HN186" s="21">
        <v>19.09</v>
      </c>
      <c r="HO186" s="21">
        <v>3.69</v>
      </c>
      <c r="HP186" s="21">
        <v>135</v>
      </c>
      <c r="HQ186" s="21">
        <v>23.7</v>
      </c>
      <c r="HR186" s="21">
        <v>19</v>
      </c>
      <c r="HS186" s="21">
        <v>3</v>
      </c>
      <c r="HT186" s="6"/>
      <c r="HU186" s="99">
        <f t="shared" si="10"/>
        <v>1</v>
      </c>
    </row>
    <row r="187" spans="1:249" ht="15.75" customHeight="1" x14ac:dyDescent="0.3">
      <c r="A187" s="3">
        <v>166</v>
      </c>
      <c r="B187" s="21" t="s">
        <v>431</v>
      </c>
      <c r="C187" s="21">
        <v>1</v>
      </c>
      <c r="D187" s="22">
        <v>41478</v>
      </c>
      <c r="E187" s="22">
        <v>41478</v>
      </c>
      <c r="F187" s="21">
        <f t="shared" si="593"/>
        <v>0</v>
      </c>
      <c r="G187" s="21"/>
      <c r="H187" s="21" t="s">
        <v>1084</v>
      </c>
      <c r="I187" s="23">
        <v>20748</v>
      </c>
      <c r="J187" s="21">
        <v>56</v>
      </c>
      <c r="K187" s="21">
        <v>175</v>
      </c>
      <c r="L187" s="21">
        <v>107</v>
      </c>
      <c r="M187" s="21" t="s">
        <v>1495</v>
      </c>
      <c r="N187" s="21">
        <v>93</v>
      </c>
      <c r="O187" s="21">
        <v>97.4</v>
      </c>
      <c r="P187" s="21">
        <v>3</v>
      </c>
      <c r="Q187" s="21" t="s">
        <v>548</v>
      </c>
      <c r="R187" s="21">
        <v>2</v>
      </c>
      <c r="S187" s="21">
        <v>3</v>
      </c>
      <c r="T187" s="21" t="s">
        <v>548</v>
      </c>
      <c r="U187" s="21">
        <v>2</v>
      </c>
      <c r="V187" s="21">
        <v>1</v>
      </c>
      <c r="W187" s="21">
        <v>3</v>
      </c>
      <c r="X187" s="21">
        <v>1</v>
      </c>
      <c r="Y187" s="6"/>
      <c r="Z187" s="24" t="s">
        <v>513</v>
      </c>
      <c r="AA187" s="21" t="s">
        <v>885</v>
      </c>
      <c r="AB187" s="25">
        <v>1</v>
      </c>
      <c r="AC187" s="25"/>
      <c r="AD187" s="21" t="s">
        <v>246</v>
      </c>
      <c r="AE187" s="21" t="s">
        <v>479</v>
      </c>
      <c r="AF187" s="21" t="s">
        <v>249</v>
      </c>
      <c r="AG187" s="21"/>
      <c r="AH187" s="21" t="s">
        <v>246</v>
      </c>
      <c r="AI187" s="21" t="s">
        <v>249</v>
      </c>
      <c r="AJ187" s="21" t="s">
        <v>246</v>
      </c>
      <c r="AK187" s="21" t="s">
        <v>246</v>
      </c>
      <c r="AL187" s="21">
        <v>21</v>
      </c>
      <c r="AM187" s="6"/>
      <c r="AN187" s="26" t="s">
        <v>350</v>
      </c>
      <c r="AO187" s="26"/>
      <c r="AP187" s="26"/>
      <c r="AQ187" s="26" t="s">
        <v>1906</v>
      </c>
      <c r="AR187" s="3"/>
      <c r="AS187" s="27">
        <v>21</v>
      </c>
      <c r="AT187" s="21">
        <v>27</v>
      </c>
      <c r="AU187" s="21">
        <v>23.3</v>
      </c>
      <c r="AV187" s="21">
        <v>201.4</v>
      </c>
      <c r="AW187" s="21">
        <v>483.7</v>
      </c>
      <c r="AX187" s="21"/>
      <c r="AY187" s="21"/>
      <c r="AZ187" s="21"/>
      <c r="BA187" s="21"/>
      <c r="BB187" s="28">
        <f t="shared" ref="BB187:BD187" si="615">((AT187/AS187)*100)-100</f>
        <v>28.571428571428584</v>
      </c>
      <c r="BC187" s="28">
        <f t="shared" si="615"/>
        <v>-13.703703703703695</v>
      </c>
      <c r="BD187" s="28">
        <f t="shared" si="615"/>
        <v>764.37768240343348</v>
      </c>
      <c r="BE187" s="28">
        <f t="shared" si="595"/>
        <v>10.952380952380963</v>
      </c>
      <c r="BF187" s="28">
        <f t="shared" si="596"/>
        <v>859.04761904761904</v>
      </c>
      <c r="BG187" s="28">
        <f t="shared" si="597"/>
        <v>645.92592592592598</v>
      </c>
      <c r="BH187" s="3">
        <f t="shared" ref="BH187:BJ187" si="616">AT187-AS187</f>
        <v>6</v>
      </c>
      <c r="BI187" s="3">
        <f t="shared" si="616"/>
        <v>-3.6999999999999993</v>
      </c>
      <c r="BJ187" s="3">
        <f t="shared" si="616"/>
        <v>178.1</v>
      </c>
      <c r="BK187" s="3">
        <f t="shared" si="599"/>
        <v>2.3000000000000007</v>
      </c>
      <c r="BL187" s="3">
        <f t="shared" si="600"/>
        <v>180.4</v>
      </c>
      <c r="BM187" s="3">
        <f t="shared" si="601"/>
        <v>174.4</v>
      </c>
      <c r="BN187" s="24">
        <v>570</v>
      </c>
      <c r="BO187" s="21">
        <v>590</v>
      </c>
      <c r="BP187" s="21">
        <v>600</v>
      </c>
      <c r="BQ187" s="21"/>
      <c r="BR187" s="21"/>
      <c r="BS187" s="21"/>
      <c r="BT187" s="21"/>
      <c r="BU187" s="24">
        <v>36</v>
      </c>
      <c r="BV187" s="21">
        <v>36.4</v>
      </c>
      <c r="BW187" s="21">
        <v>38</v>
      </c>
      <c r="BX187" s="21">
        <v>41.4</v>
      </c>
      <c r="BY187" s="21">
        <v>40.4</v>
      </c>
      <c r="BZ187" s="21"/>
      <c r="CA187" s="21"/>
      <c r="CB187" s="21"/>
      <c r="CC187" s="21"/>
      <c r="CD187" s="6"/>
      <c r="CE187" s="24" t="s">
        <v>1496</v>
      </c>
      <c r="CF187" s="21"/>
      <c r="CG187" s="21"/>
      <c r="CH187" s="21"/>
      <c r="CI187" s="21"/>
      <c r="CJ187" s="21"/>
      <c r="CK187" s="21"/>
      <c r="CL187" s="24" t="s">
        <v>1497</v>
      </c>
      <c r="CM187" s="21"/>
      <c r="CN187" s="21"/>
      <c r="CO187" s="21"/>
      <c r="CP187" s="21"/>
      <c r="CQ187" s="21"/>
      <c r="CR187" s="21"/>
      <c r="CS187" s="24">
        <v>2</v>
      </c>
      <c r="CT187" s="21"/>
      <c r="CU187" s="21"/>
      <c r="CV187" s="21"/>
      <c r="CW187" s="21"/>
      <c r="CX187" s="21"/>
      <c r="CY187" s="21"/>
      <c r="CZ187" s="24" t="s">
        <v>331</v>
      </c>
      <c r="DA187" s="21"/>
      <c r="DB187" s="21"/>
      <c r="DC187" s="21"/>
      <c r="DD187" s="21"/>
      <c r="DE187" s="21"/>
      <c r="DF187" s="21"/>
      <c r="DG187" s="24" t="s">
        <v>255</v>
      </c>
      <c r="DH187" s="21" t="s">
        <v>255</v>
      </c>
      <c r="DI187" s="21" t="s">
        <v>255</v>
      </c>
      <c r="DJ187" s="21"/>
      <c r="DK187" s="21"/>
      <c r="DL187" s="21"/>
      <c r="DM187" s="21"/>
      <c r="DN187" s="26" t="s">
        <v>607</v>
      </c>
      <c r="DO187" s="6"/>
      <c r="DP187" s="24">
        <v>83.8</v>
      </c>
      <c r="DQ187" s="21">
        <v>84.9</v>
      </c>
      <c r="DR187" s="21">
        <v>89.6</v>
      </c>
      <c r="DS187" s="21"/>
      <c r="DT187" s="21"/>
      <c r="DU187" s="21"/>
      <c r="DV187" s="21"/>
      <c r="DW187" s="24">
        <v>0.4</v>
      </c>
      <c r="DX187" s="21">
        <v>0.6</v>
      </c>
      <c r="DY187" s="21">
        <v>0.6</v>
      </c>
      <c r="DZ187" s="21"/>
      <c r="EA187" s="21"/>
      <c r="EB187" s="21"/>
      <c r="EC187" s="21"/>
      <c r="ED187" s="29">
        <f t="shared" ref="ED187:EF187" si="617">DP187/DW187</f>
        <v>209.49999999999997</v>
      </c>
      <c r="EE187" s="30">
        <f t="shared" si="617"/>
        <v>141.50000000000003</v>
      </c>
      <c r="EF187" s="30">
        <f t="shared" si="617"/>
        <v>149.33333333333334</v>
      </c>
      <c r="EG187" s="30"/>
      <c r="EH187" s="30"/>
      <c r="EI187" s="30"/>
      <c r="EJ187" s="30"/>
      <c r="EK187" s="24">
        <v>0</v>
      </c>
      <c r="EL187" s="21">
        <v>1</v>
      </c>
      <c r="EM187" s="21">
        <v>1</v>
      </c>
      <c r="EN187" s="21"/>
      <c r="EO187" s="21"/>
      <c r="EP187" s="21"/>
      <c r="EQ187" s="21"/>
      <c r="ER187" s="24">
        <v>56</v>
      </c>
      <c r="ES187" s="21">
        <v>66</v>
      </c>
      <c r="ET187" s="21">
        <v>68</v>
      </c>
      <c r="EU187" s="21"/>
      <c r="EV187" s="21"/>
      <c r="EW187" s="21"/>
      <c r="EX187" s="21"/>
      <c r="EY187" s="24">
        <v>92.5</v>
      </c>
      <c r="EZ187" s="21">
        <v>62.2</v>
      </c>
      <c r="FA187" s="21">
        <v>73</v>
      </c>
      <c r="FB187" s="21"/>
      <c r="FC187" s="21"/>
      <c r="FD187" s="21"/>
      <c r="FE187" s="21"/>
      <c r="FF187" s="24">
        <v>15</v>
      </c>
      <c r="FG187" s="21">
        <v>3</v>
      </c>
      <c r="FH187" s="21">
        <v>3</v>
      </c>
      <c r="FI187" s="21"/>
      <c r="FJ187" s="21"/>
      <c r="FK187" s="21"/>
      <c r="FL187" s="21"/>
      <c r="FM187" s="24">
        <v>73</v>
      </c>
      <c r="FN187" s="21">
        <v>75</v>
      </c>
      <c r="FO187" s="21">
        <v>70</v>
      </c>
      <c r="FP187" s="21"/>
      <c r="FQ187" s="21"/>
      <c r="FR187" s="21"/>
      <c r="FS187" s="21"/>
      <c r="FT187" s="24" t="s">
        <v>834</v>
      </c>
      <c r="FU187" s="21" t="s">
        <v>1498</v>
      </c>
      <c r="FV187" s="21" t="s">
        <v>1160</v>
      </c>
      <c r="FW187" s="21"/>
      <c r="FX187" s="21"/>
      <c r="FY187" s="21"/>
      <c r="FZ187" s="21"/>
      <c r="GA187" s="24">
        <v>260</v>
      </c>
      <c r="GB187" s="21">
        <v>501</v>
      </c>
      <c r="GC187" s="21">
        <v>666</v>
      </c>
      <c r="GD187" s="21"/>
      <c r="GE187" s="21"/>
      <c r="GF187" s="21"/>
      <c r="GG187" s="21"/>
      <c r="GH187" s="24">
        <v>355</v>
      </c>
      <c r="GI187" s="21">
        <v>430</v>
      </c>
      <c r="GJ187" s="21">
        <v>40</v>
      </c>
      <c r="GK187" s="21"/>
      <c r="GL187" s="21"/>
      <c r="GM187" s="21"/>
      <c r="GN187" s="21"/>
      <c r="GO187" s="6"/>
      <c r="GP187" s="24">
        <v>15</v>
      </c>
      <c r="GQ187" s="21">
        <v>80</v>
      </c>
      <c r="GR187" s="24">
        <v>20</v>
      </c>
      <c r="GS187" s="21">
        <v>90</v>
      </c>
      <c r="GT187" s="24">
        <v>20</v>
      </c>
      <c r="GU187" s="21">
        <v>90</v>
      </c>
      <c r="GV187" s="24"/>
      <c r="GW187" s="21"/>
      <c r="GX187" s="24"/>
      <c r="GY187" s="21"/>
      <c r="GZ187" s="24"/>
      <c r="HA187" s="21"/>
      <c r="HB187" s="24"/>
      <c r="HC187" s="21"/>
      <c r="HD187" s="6"/>
      <c r="HE187" s="21">
        <v>56</v>
      </c>
      <c r="HF187" s="21">
        <v>134</v>
      </c>
      <c r="HG187" s="21">
        <v>85</v>
      </c>
      <c r="HH187" s="21">
        <v>41.4</v>
      </c>
      <c r="HI187" s="21">
        <v>1</v>
      </c>
      <c r="HJ187" s="21">
        <v>38</v>
      </c>
      <c r="HK187" s="21">
        <v>0.6</v>
      </c>
      <c r="HL187" s="21">
        <v>0</v>
      </c>
      <c r="HM187" s="21">
        <v>101.4</v>
      </c>
      <c r="HN187" s="21">
        <v>15.99</v>
      </c>
      <c r="HO187" s="21">
        <v>3.61</v>
      </c>
      <c r="HP187" s="21">
        <v>129.9</v>
      </c>
      <c r="HQ187" s="21">
        <v>16.7</v>
      </c>
      <c r="HR187" s="21">
        <v>92.5</v>
      </c>
      <c r="HS187" s="21">
        <v>3</v>
      </c>
      <c r="HT187" s="6"/>
      <c r="HU187" s="99">
        <f t="shared" si="10"/>
        <v>-5</v>
      </c>
    </row>
    <row r="188" spans="1:249" ht="15.75" customHeight="1" x14ac:dyDescent="0.3">
      <c r="A188" s="3">
        <v>167</v>
      </c>
      <c r="B188" s="21" t="s">
        <v>626</v>
      </c>
      <c r="C188" s="21">
        <v>1</v>
      </c>
      <c r="D188" s="22">
        <v>41480</v>
      </c>
      <c r="E188" s="22">
        <v>41480</v>
      </c>
      <c r="F188" s="21">
        <f t="shared" si="593"/>
        <v>0</v>
      </c>
      <c r="G188" s="21" t="s">
        <v>924</v>
      </c>
      <c r="H188" s="21" t="s">
        <v>1084</v>
      </c>
      <c r="I188" s="23">
        <v>21610</v>
      </c>
      <c r="J188" s="21">
        <v>54</v>
      </c>
      <c r="K188" s="21">
        <v>165</v>
      </c>
      <c r="L188" s="21">
        <v>80</v>
      </c>
      <c r="M188" s="21" t="s">
        <v>1499</v>
      </c>
      <c r="N188" s="21">
        <v>72</v>
      </c>
      <c r="O188" s="21">
        <v>86.1</v>
      </c>
      <c r="P188" s="21">
        <v>2</v>
      </c>
      <c r="Q188" s="21" t="s">
        <v>1086</v>
      </c>
      <c r="R188" s="21">
        <v>1</v>
      </c>
      <c r="S188" s="21">
        <v>2</v>
      </c>
      <c r="T188" s="21" t="s">
        <v>1086</v>
      </c>
      <c r="U188" s="21">
        <v>1</v>
      </c>
      <c r="V188" s="21">
        <v>2</v>
      </c>
      <c r="W188" s="21">
        <v>2</v>
      </c>
      <c r="X188" s="21">
        <v>0</v>
      </c>
      <c r="Y188" s="6"/>
      <c r="Z188" s="24" t="s">
        <v>462</v>
      </c>
      <c r="AA188" s="21" t="s">
        <v>549</v>
      </c>
      <c r="AB188" s="25">
        <v>1</v>
      </c>
      <c r="AC188" s="25"/>
      <c r="AD188" s="21" t="s">
        <v>246</v>
      </c>
      <c r="AE188" s="21" t="s">
        <v>479</v>
      </c>
      <c r="AF188" s="21" t="s">
        <v>246</v>
      </c>
      <c r="AG188" s="21" t="s">
        <v>248</v>
      </c>
      <c r="AH188" s="21" t="s">
        <v>246</v>
      </c>
      <c r="AI188" s="21" t="s">
        <v>246</v>
      </c>
      <c r="AJ188" s="21" t="s">
        <v>246</v>
      </c>
      <c r="AK188" s="21" t="s">
        <v>246</v>
      </c>
      <c r="AL188" s="21">
        <v>2.6</v>
      </c>
      <c r="AM188" s="6"/>
      <c r="AN188" s="26" t="s">
        <v>350</v>
      </c>
      <c r="AO188" s="26"/>
      <c r="AP188" s="26"/>
      <c r="AQ188" s="26" t="s">
        <v>1906</v>
      </c>
      <c r="AR188" s="3"/>
      <c r="AS188" s="27">
        <v>2.6</v>
      </c>
      <c r="AT188" s="21">
        <v>5.47</v>
      </c>
      <c r="AU188" s="21">
        <v>5.48</v>
      </c>
      <c r="AV188" s="21">
        <v>4.59</v>
      </c>
      <c r="AW188" s="21">
        <v>2</v>
      </c>
      <c r="AX188" s="21"/>
      <c r="AY188" s="21"/>
      <c r="AZ188" s="21"/>
      <c r="BA188" s="21"/>
      <c r="BB188" s="28">
        <f t="shared" ref="BB188:BD188" si="618">((AT188/AS188)*100)-100</f>
        <v>110.38461538461536</v>
      </c>
      <c r="BC188" s="28">
        <f t="shared" si="618"/>
        <v>0.18281535648996794</v>
      </c>
      <c r="BD188" s="28">
        <f t="shared" si="618"/>
        <v>-16.240875912408768</v>
      </c>
      <c r="BE188" s="28">
        <f t="shared" si="595"/>
        <v>110.76923076923077</v>
      </c>
      <c r="BF188" s="28">
        <f t="shared" si="596"/>
        <v>76.538461538461547</v>
      </c>
      <c r="BG188" s="28">
        <f t="shared" si="597"/>
        <v>-16.087751371115175</v>
      </c>
      <c r="BH188" s="3">
        <f t="shared" ref="BH188:BJ188" si="619">AT188-AS188</f>
        <v>2.8699999999999997</v>
      </c>
      <c r="BI188" s="3">
        <f t="shared" si="619"/>
        <v>1.0000000000000675E-2</v>
      </c>
      <c r="BJ188" s="3">
        <f t="shared" si="619"/>
        <v>-0.89000000000000057</v>
      </c>
      <c r="BK188" s="3">
        <f t="shared" si="599"/>
        <v>2.8800000000000003</v>
      </c>
      <c r="BL188" s="3">
        <f t="shared" si="600"/>
        <v>1.9899999999999998</v>
      </c>
      <c r="BM188" s="3">
        <f t="shared" si="601"/>
        <v>-0.87999999999999989</v>
      </c>
      <c r="BN188" s="24"/>
      <c r="BO188" s="21"/>
      <c r="BP188" s="21"/>
      <c r="BQ188" s="21"/>
      <c r="BR188" s="21"/>
      <c r="BS188" s="21"/>
      <c r="BT188" s="21"/>
      <c r="BU188" s="24">
        <v>35.5</v>
      </c>
      <c r="BV188" s="21">
        <v>35</v>
      </c>
      <c r="BW188" s="21">
        <v>35.6</v>
      </c>
      <c r="BX188" s="21">
        <v>35.9</v>
      </c>
      <c r="BY188" s="21">
        <v>36.5</v>
      </c>
      <c r="BZ188" s="21"/>
      <c r="CA188" s="21"/>
      <c r="CB188" s="21"/>
      <c r="CC188" s="21"/>
      <c r="CD188" s="6"/>
      <c r="CE188" s="24" t="s">
        <v>1500</v>
      </c>
      <c r="CF188" s="21"/>
      <c r="CG188" s="21"/>
      <c r="CH188" s="21"/>
      <c r="CI188" s="21"/>
      <c r="CJ188" s="21"/>
      <c r="CK188" s="21"/>
      <c r="CL188" s="24" t="s">
        <v>1501</v>
      </c>
      <c r="CM188" s="21"/>
      <c r="CN188" s="21"/>
      <c r="CO188" s="21"/>
      <c r="CP188" s="21"/>
      <c r="CQ188" s="21"/>
      <c r="CR188" s="21"/>
      <c r="CS188" s="24">
        <v>2</v>
      </c>
      <c r="CT188" s="21"/>
      <c r="CU188" s="21"/>
      <c r="CV188" s="21"/>
      <c r="CW188" s="21"/>
      <c r="CX188" s="21"/>
      <c r="CY188" s="21"/>
      <c r="CZ188" s="24" t="s">
        <v>331</v>
      </c>
      <c r="DA188" s="21"/>
      <c r="DB188" s="21"/>
      <c r="DC188" s="21"/>
      <c r="DD188" s="21"/>
      <c r="DE188" s="21"/>
      <c r="DF188" s="21"/>
      <c r="DG188" s="24" t="s">
        <v>1203</v>
      </c>
      <c r="DH188" s="21" t="s">
        <v>1203</v>
      </c>
      <c r="DI188" s="21" t="s">
        <v>1203</v>
      </c>
      <c r="DJ188" s="21"/>
      <c r="DK188" s="21"/>
      <c r="DL188" s="21"/>
      <c r="DM188" s="21"/>
      <c r="DN188" s="26" t="s">
        <v>607</v>
      </c>
      <c r="DO188" s="6"/>
      <c r="DP188" s="24">
        <v>113.3</v>
      </c>
      <c r="DQ188" s="21">
        <v>90.6</v>
      </c>
      <c r="DR188" s="21">
        <v>90.6</v>
      </c>
      <c r="DS188" s="21"/>
      <c r="DT188" s="21"/>
      <c r="DU188" s="21"/>
      <c r="DV188" s="21"/>
      <c r="DW188" s="24">
        <v>0.6</v>
      </c>
      <c r="DX188" s="21">
        <v>0.4</v>
      </c>
      <c r="DY188" s="21">
        <v>0.4</v>
      </c>
      <c r="DZ188" s="21"/>
      <c r="EA188" s="21"/>
      <c r="EB188" s="21"/>
      <c r="EC188" s="21"/>
      <c r="ED188" s="29">
        <f t="shared" ref="ED188:EF188" si="620">DP188/DW188</f>
        <v>188.83333333333334</v>
      </c>
      <c r="EE188" s="30">
        <f t="shared" si="620"/>
        <v>226.49999999999997</v>
      </c>
      <c r="EF188" s="30">
        <f t="shared" si="620"/>
        <v>226.49999999999997</v>
      </c>
      <c r="EG188" s="30"/>
      <c r="EH188" s="30"/>
      <c r="EI188" s="30"/>
      <c r="EJ188" s="30"/>
      <c r="EK188" s="24">
        <v>1</v>
      </c>
      <c r="EL188" s="21">
        <v>1</v>
      </c>
      <c r="EM188" s="21">
        <v>1</v>
      </c>
      <c r="EN188" s="21"/>
      <c r="EO188" s="21"/>
      <c r="EP188" s="21"/>
      <c r="EQ188" s="21"/>
      <c r="ER188" s="24">
        <v>243</v>
      </c>
      <c r="ES188" s="21">
        <v>225</v>
      </c>
      <c r="ET188" s="21">
        <v>192</v>
      </c>
      <c r="EU188" s="21"/>
      <c r="EV188" s="21"/>
      <c r="EW188" s="21"/>
      <c r="EX188" s="21"/>
      <c r="EY188" s="24">
        <v>14.1</v>
      </c>
      <c r="EZ188" s="21">
        <v>14.1</v>
      </c>
      <c r="FA188" s="21">
        <v>14.1</v>
      </c>
      <c r="FB188" s="21"/>
      <c r="FC188" s="21"/>
      <c r="FD188" s="21"/>
      <c r="FE188" s="21"/>
      <c r="FF188" s="24">
        <v>3</v>
      </c>
      <c r="FG188" s="21">
        <v>10</v>
      </c>
      <c r="FH188" s="21">
        <v>10</v>
      </c>
      <c r="FI188" s="21"/>
      <c r="FJ188" s="21"/>
      <c r="FK188" s="21"/>
      <c r="FL188" s="21"/>
      <c r="FM188" s="24">
        <v>88</v>
      </c>
      <c r="FN188" s="21">
        <v>92</v>
      </c>
      <c r="FO188" s="21">
        <v>89</v>
      </c>
      <c r="FP188" s="21"/>
      <c r="FQ188" s="21"/>
      <c r="FR188" s="21"/>
      <c r="FS188" s="21"/>
      <c r="FT188" s="24" t="s">
        <v>1160</v>
      </c>
      <c r="FU188" s="21" t="s">
        <v>1160</v>
      </c>
      <c r="FV188" s="21" t="s">
        <v>1212</v>
      </c>
      <c r="FW188" s="21"/>
      <c r="FX188" s="21"/>
      <c r="FY188" s="21"/>
      <c r="FZ188" s="21"/>
      <c r="GA188" s="24">
        <v>52</v>
      </c>
      <c r="GB188" s="21">
        <v>50</v>
      </c>
      <c r="GC188" s="21">
        <v>51</v>
      </c>
      <c r="GD188" s="21"/>
      <c r="GE188" s="21"/>
      <c r="GF188" s="21"/>
      <c r="GG188" s="21"/>
      <c r="GH188" s="24">
        <v>1135</v>
      </c>
      <c r="GI188" s="21">
        <v>1410</v>
      </c>
      <c r="GJ188" s="21">
        <v>1410</v>
      </c>
      <c r="GK188" s="21"/>
      <c r="GL188" s="21"/>
      <c r="GM188" s="21"/>
      <c r="GN188" s="21"/>
      <c r="GO188" s="6"/>
      <c r="GP188" s="24">
        <v>18</v>
      </c>
      <c r="GQ188" s="21">
        <v>90</v>
      </c>
      <c r="GR188" s="24">
        <v>15</v>
      </c>
      <c r="GS188" s="21">
        <v>80</v>
      </c>
      <c r="GT188" s="24">
        <v>15</v>
      </c>
      <c r="GU188" s="21">
        <v>80</v>
      </c>
      <c r="GV188" s="24"/>
      <c r="GW188" s="21"/>
      <c r="GX188" s="24"/>
      <c r="GY188" s="21"/>
      <c r="GZ188" s="24"/>
      <c r="HA188" s="21"/>
      <c r="HB188" s="24"/>
      <c r="HC188" s="21"/>
      <c r="HD188" s="6"/>
      <c r="HE188" s="21">
        <v>54</v>
      </c>
      <c r="HF188" s="21">
        <v>107</v>
      </c>
      <c r="HG188" s="21">
        <v>107</v>
      </c>
      <c r="HH188" s="21">
        <v>35</v>
      </c>
      <c r="HI188" s="21">
        <v>1</v>
      </c>
      <c r="HJ188" s="21">
        <v>62.4</v>
      </c>
      <c r="HK188" s="21">
        <v>0.8</v>
      </c>
      <c r="HL188" s="21">
        <v>25</v>
      </c>
      <c r="HM188" s="21">
        <v>16</v>
      </c>
      <c r="HN188" s="21">
        <v>23.3</v>
      </c>
      <c r="HO188" s="21">
        <v>2.86</v>
      </c>
      <c r="HP188" s="21">
        <v>128</v>
      </c>
      <c r="HQ188" s="21">
        <v>19</v>
      </c>
      <c r="HR188" s="21">
        <v>14.1</v>
      </c>
      <c r="HS188" s="21">
        <v>3</v>
      </c>
      <c r="HT188" s="6"/>
      <c r="HU188" s="99">
        <f t="shared" si="10"/>
        <v>3</v>
      </c>
    </row>
    <row r="189" spans="1:249" ht="15.75" customHeight="1" x14ac:dyDescent="0.3">
      <c r="A189" s="3">
        <v>168</v>
      </c>
      <c r="B189" s="21" t="s">
        <v>874</v>
      </c>
      <c r="C189" s="21">
        <v>2</v>
      </c>
      <c r="D189" s="22">
        <v>41479</v>
      </c>
      <c r="E189" s="22">
        <v>41480</v>
      </c>
      <c r="F189" s="21">
        <f t="shared" si="593"/>
        <v>1</v>
      </c>
      <c r="G189" s="21"/>
      <c r="H189" s="21" t="s">
        <v>432</v>
      </c>
      <c r="I189" s="23">
        <v>25500</v>
      </c>
      <c r="J189" s="21">
        <v>44</v>
      </c>
      <c r="K189" s="21">
        <v>165</v>
      </c>
      <c r="L189" s="21">
        <v>60</v>
      </c>
      <c r="M189" s="21" t="s">
        <v>1506</v>
      </c>
      <c r="N189" s="21">
        <v>59</v>
      </c>
      <c r="O189" s="21">
        <v>66</v>
      </c>
      <c r="P189" s="21">
        <v>17</v>
      </c>
      <c r="Q189" s="21" t="s">
        <v>547</v>
      </c>
      <c r="R189" s="21">
        <v>1</v>
      </c>
      <c r="S189" s="21">
        <v>22</v>
      </c>
      <c r="T189" s="21" t="s">
        <v>272</v>
      </c>
      <c r="U189" s="21">
        <v>1</v>
      </c>
      <c r="V189" s="21">
        <v>12</v>
      </c>
      <c r="W189" s="21">
        <v>0</v>
      </c>
      <c r="X189" s="21">
        <v>0</v>
      </c>
      <c r="Y189" s="6"/>
      <c r="Z189" s="24" t="s">
        <v>462</v>
      </c>
      <c r="AA189" s="21" t="s">
        <v>549</v>
      </c>
      <c r="AB189" s="25">
        <v>2</v>
      </c>
      <c r="AC189" s="25" t="s">
        <v>1010</v>
      </c>
      <c r="AD189" s="21" t="s">
        <v>246</v>
      </c>
      <c r="AE189" s="21" t="s">
        <v>247</v>
      </c>
      <c r="AF189" s="21" t="s">
        <v>246</v>
      </c>
      <c r="AG189" s="21" t="s">
        <v>248</v>
      </c>
      <c r="AH189" s="21" t="s">
        <v>249</v>
      </c>
      <c r="AI189" s="21" t="s">
        <v>249</v>
      </c>
      <c r="AJ189" s="21" t="s">
        <v>249</v>
      </c>
      <c r="AK189" s="21" t="s">
        <v>246</v>
      </c>
      <c r="AL189" s="21">
        <v>1.33</v>
      </c>
      <c r="AM189" s="6"/>
      <c r="AN189" s="26" t="s">
        <v>250</v>
      </c>
      <c r="AO189" s="26" t="s">
        <v>251</v>
      </c>
      <c r="AP189" s="26"/>
      <c r="AQ189" s="26" t="s">
        <v>1902</v>
      </c>
      <c r="AR189" s="26" t="s">
        <v>1905</v>
      </c>
      <c r="AS189" s="27">
        <v>1.33</v>
      </c>
      <c r="AT189" s="21">
        <v>1.84</v>
      </c>
      <c r="AU189" s="21">
        <v>2.16</v>
      </c>
      <c r="AV189" s="21">
        <v>1.02</v>
      </c>
      <c r="AW189" s="21">
        <v>0.73</v>
      </c>
      <c r="AX189" s="21">
        <v>0.41</v>
      </c>
      <c r="AY189" s="21">
        <v>0.31</v>
      </c>
      <c r="AZ189" s="21">
        <v>0.25</v>
      </c>
      <c r="BA189" s="21">
        <v>0.2</v>
      </c>
      <c r="BB189" s="28">
        <f t="shared" ref="BB189:BD189" si="621">((AT189/AS189)*100)-100</f>
        <v>38.345864661654133</v>
      </c>
      <c r="BC189" s="28">
        <f t="shared" si="621"/>
        <v>17.391304347826093</v>
      </c>
      <c r="BD189" s="28">
        <f t="shared" si="621"/>
        <v>-52.777777777777779</v>
      </c>
      <c r="BE189" s="28">
        <f t="shared" si="595"/>
        <v>62.406015037593988</v>
      </c>
      <c r="BF189" s="28">
        <f t="shared" si="596"/>
        <v>-23.308270676691734</v>
      </c>
      <c r="BG189" s="28">
        <f t="shared" si="597"/>
        <v>-44.565217391304344</v>
      </c>
      <c r="BH189" s="3">
        <f t="shared" ref="BH189:BJ189" si="622">AT189-AS189</f>
        <v>0.51</v>
      </c>
      <c r="BI189" s="3">
        <f t="shared" si="622"/>
        <v>0.32000000000000006</v>
      </c>
      <c r="BJ189" s="3">
        <f t="shared" si="622"/>
        <v>-1.1400000000000001</v>
      </c>
      <c r="BK189" s="3">
        <f t="shared" si="599"/>
        <v>0.83000000000000007</v>
      </c>
      <c r="BL189" s="3">
        <f t="shared" si="600"/>
        <v>-0.31000000000000005</v>
      </c>
      <c r="BM189" s="3">
        <f t="shared" si="601"/>
        <v>-0.82000000000000006</v>
      </c>
      <c r="BN189" s="24">
        <v>100.3</v>
      </c>
      <c r="BO189" s="21">
        <v>210.3</v>
      </c>
      <c r="BP189" s="21">
        <v>87</v>
      </c>
      <c r="BQ189" s="21">
        <v>147.6</v>
      </c>
      <c r="BR189" s="21">
        <v>111.6</v>
      </c>
      <c r="BS189" s="21">
        <v>159</v>
      </c>
      <c r="BT189" s="21">
        <v>170</v>
      </c>
      <c r="BU189" s="24">
        <v>38.4</v>
      </c>
      <c r="BV189" s="21">
        <v>37.9</v>
      </c>
      <c r="BW189" s="21">
        <v>37</v>
      </c>
      <c r="BX189" s="21">
        <v>37.1</v>
      </c>
      <c r="BY189" s="21">
        <v>38</v>
      </c>
      <c r="BZ189" s="21">
        <v>37</v>
      </c>
      <c r="CA189" s="21">
        <v>37</v>
      </c>
      <c r="CB189" s="21">
        <v>37.6</v>
      </c>
      <c r="CC189" s="21">
        <v>37.6</v>
      </c>
      <c r="CD189" s="6"/>
      <c r="CE189" s="24" t="s">
        <v>1507</v>
      </c>
      <c r="CF189" s="21" t="s">
        <v>1508</v>
      </c>
      <c r="CG189" s="21"/>
      <c r="CH189" s="21" t="s">
        <v>1509</v>
      </c>
      <c r="CI189" s="21" t="s">
        <v>1510</v>
      </c>
      <c r="CJ189" s="21"/>
      <c r="CK189" s="21" t="s">
        <v>1069</v>
      </c>
      <c r="CL189" s="60" t="s">
        <v>1929</v>
      </c>
      <c r="CM189" s="21"/>
      <c r="CN189" s="21"/>
      <c r="CO189" s="21" t="s">
        <v>1026</v>
      </c>
      <c r="CP189" s="21" t="s">
        <v>331</v>
      </c>
      <c r="CQ189" s="21"/>
      <c r="CR189" s="93" t="s">
        <v>1930</v>
      </c>
      <c r="CS189" s="24">
        <v>3</v>
      </c>
      <c r="CT189" s="21"/>
      <c r="CU189" s="21"/>
      <c r="CV189" s="21"/>
      <c r="CW189" s="21">
        <v>1</v>
      </c>
      <c r="CX189" s="21"/>
      <c r="CY189" s="21">
        <v>1</v>
      </c>
      <c r="CZ189" s="24" t="s">
        <v>1513</v>
      </c>
      <c r="DA189" s="21"/>
      <c r="DB189" s="21"/>
      <c r="DC189" s="21"/>
      <c r="DD189" s="21"/>
      <c r="DE189" s="21"/>
      <c r="DF189" s="21"/>
      <c r="DG189" s="24" t="s">
        <v>374</v>
      </c>
      <c r="DH189" s="21" t="s">
        <v>374</v>
      </c>
      <c r="DI189" s="21" t="s">
        <v>374</v>
      </c>
      <c r="DJ189" s="21" t="s">
        <v>374</v>
      </c>
      <c r="DK189" s="21" t="s">
        <v>1514</v>
      </c>
      <c r="DL189" s="21" t="s">
        <v>1515</v>
      </c>
      <c r="DM189" s="21" t="s">
        <v>1516</v>
      </c>
      <c r="DN189" s="26"/>
      <c r="DO189" s="6"/>
      <c r="DP189" s="24">
        <v>90.1</v>
      </c>
      <c r="DQ189" s="21">
        <v>111.6</v>
      </c>
      <c r="DR189" s="21">
        <v>114</v>
      </c>
      <c r="DS189" s="21">
        <v>119</v>
      </c>
      <c r="DT189" s="21">
        <v>105.3</v>
      </c>
      <c r="DU189" s="21">
        <v>77.3</v>
      </c>
      <c r="DV189" s="21">
        <v>129</v>
      </c>
      <c r="DW189" s="24">
        <v>0.4</v>
      </c>
      <c r="DX189" s="21">
        <v>0.35</v>
      </c>
      <c r="DY189" s="21">
        <v>0.35</v>
      </c>
      <c r="DZ189" s="21">
        <v>0.35</v>
      </c>
      <c r="EA189" s="21">
        <v>0.4</v>
      </c>
      <c r="EB189" s="21">
        <v>0.4</v>
      </c>
      <c r="EC189" s="21">
        <v>0.4</v>
      </c>
      <c r="ED189" s="29">
        <f t="shared" ref="ED189:EJ189" si="623">DP189/DW189</f>
        <v>225.24999999999997</v>
      </c>
      <c r="EE189" s="30">
        <f t="shared" si="623"/>
        <v>318.85714285714283</v>
      </c>
      <c r="EF189" s="30">
        <f t="shared" si="623"/>
        <v>325.71428571428572</v>
      </c>
      <c r="EG189" s="30">
        <f t="shared" si="623"/>
        <v>340</v>
      </c>
      <c r="EH189" s="30">
        <f t="shared" si="623"/>
        <v>263.25</v>
      </c>
      <c r="EI189" s="30">
        <f t="shared" si="623"/>
        <v>193.24999999999997</v>
      </c>
      <c r="EJ189" s="30">
        <f t="shared" si="623"/>
        <v>322.5</v>
      </c>
      <c r="EK189" s="24">
        <v>1</v>
      </c>
      <c r="EL189" s="21">
        <v>1</v>
      </c>
      <c r="EM189" s="21">
        <v>1</v>
      </c>
      <c r="EN189" s="21">
        <v>1</v>
      </c>
      <c r="EO189" s="21">
        <v>1</v>
      </c>
      <c r="EP189" s="21">
        <v>1</v>
      </c>
      <c r="EQ189" s="21">
        <v>1</v>
      </c>
      <c r="ER189" s="24">
        <v>183</v>
      </c>
      <c r="ES189" s="21">
        <v>151</v>
      </c>
      <c r="ET189" s="21">
        <v>147</v>
      </c>
      <c r="EU189" s="21">
        <v>175</v>
      </c>
      <c r="EV189" s="21">
        <v>175</v>
      </c>
      <c r="EW189" s="21">
        <v>221</v>
      </c>
      <c r="EX189" s="21">
        <v>221</v>
      </c>
      <c r="EY189" s="24">
        <v>5.2</v>
      </c>
      <c r="EZ189" s="21">
        <v>5.4</v>
      </c>
      <c r="FA189" s="21">
        <v>3.7</v>
      </c>
      <c r="FB189" s="21">
        <v>3.9</v>
      </c>
      <c r="FC189" s="21">
        <v>3.9</v>
      </c>
      <c r="FD189" s="21">
        <v>4</v>
      </c>
      <c r="FE189" s="21">
        <v>5.7</v>
      </c>
      <c r="FF189" s="24">
        <v>3</v>
      </c>
      <c r="FG189" s="21">
        <v>5</v>
      </c>
      <c r="FH189" s="21">
        <v>6</v>
      </c>
      <c r="FI189" s="21">
        <v>6</v>
      </c>
      <c r="FJ189" s="21">
        <v>3</v>
      </c>
      <c r="FK189" s="21">
        <v>10</v>
      </c>
      <c r="FL189" s="21">
        <v>10</v>
      </c>
      <c r="FM189" s="24">
        <v>80</v>
      </c>
      <c r="FN189" s="21">
        <v>79</v>
      </c>
      <c r="FO189" s="21">
        <v>79</v>
      </c>
      <c r="FP189" s="21">
        <v>103</v>
      </c>
      <c r="FQ189" s="21">
        <v>98</v>
      </c>
      <c r="FR189" s="21">
        <v>83</v>
      </c>
      <c r="FS189" s="21">
        <v>65</v>
      </c>
      <c r="FT189" s="24">
        <v>0</v>
      </c>
      <c r="FU189" s="21">
        <v>0</v>
      </c>
      <c r="FV189" s="21">
        <v>0</v>
      </c>
      <c r="FW189" s="21">
        <v>0</v>
      </c>
      <c r="FX189" s="21">
        <v>0</v>
      </c>
      <c r="FY189" s="21">
        <v>0</v>
      </c>
      <c r="FZ189" s="21">
        <v>0</v>
      </c>
      <c r="GA189" s="24">
        <v>54</v>
      </c>
      <c r="GB189" s="21">
        <v>62</v>
      </c>
      <c r="GC189" s="21">
        <v>62</v>
      </c>
      <c r="GD189" s="21">
        <v>52</v>
      </c>
      <c r="GE189" s="21">
        <v>52</v>
      </c>
      <c r="GF189" s="21">
        <v>35</v>
      </c>
      <c r="GG189" s="21">
        <v>39</v>
      </c>
      <c r="GH189" s="24">
        <v>2190</v>
      </c>
      <c r="GI189" s="21">
        <v>3100</v>
      </c>
      <c r="GJ189" s="21">
        <v>3230</v>
      </c>
      <c r="GK189" s="21">
        <v>2430</v>
      </c>
      <c r="GL189" s="21">
        <v>2700</v>
      </c>
      <c r="GM189" s="21">
        <v>3420</v>
      </c>
      <c r="GN189" s="21">
        <v>2930</v>
      </c>
      <c r="GO189" s="6"/>
      <c r="GP189" s="24">
        <v>12</v>
      </c>
      <c r="GQ189" s="21">
        <v>45</v>
      </c>
      <c r="GR189" s="24">
        <v>11</v>
      </c>
      <c r="GS189" s="21">
        <v>45</v>
      </c>
      <c r="GT189" s="24">
        <v>11</v>
      </c>
      <c r="GU189" s="21">
        <v>45</v>
      </c>
      <c r="GV189" s="24">
        <v>10</v>
      </c>
      <c r="GW189" s="21">
        <v>45</v>
      </c>
      <c r="GX189" s="24">
        <v>12</v>
      </c>
      <c r="GY189" s="21">
        <v>45</v>
      </c>
      <c r="GZ189" s="24">
        <v>11</v>
      </c>
      <c r="HA189" s="21">
        <v>45</v>
      </c>
      <c r="HB189" s="24">
        <v>10</v>
      </c>
      <c r="HC189" s="21">
        <v>45</v>
      </c>
      <c r="HD189" s="6"/>
      <c r="HE189" s="21">
        <v>44</v>
      </c>
      <c r="HF189" s="21">
        <v>104</v>
      </c>
      <c r="HG189" s="21">
        <v>159</v>
      </c>
      <c r="HH189" s="21">
        <v>35.9</v>
      </c>
      <c r="HI189" s="21">
        <v>1</v>
      </c>
      <c r="HJ189" s="21">
        <v>87.3</v>
      </c>
      <c r="HK189" s="21">
        <v>1</v>
      </c>
      <c r="HL189" s="21">
        <v>60</v>
      </c>
      <c r="HM189" s="21">
        <v>7.8</v>
      </c>
      <c r="HN189" s="21">
        <v>20</v>
      </c>
      <c r="HO189" s="21">
        <v>3.37</v>
      </c>
      <c r="HP189" s="21">
        <v>140</v>
      </c>
      <c r="HQ189" s="21">
        <v>11.4</v>
      </c>
      <c r="HR189" s="21">
        <v>3.6</v>
      </c>
      <c r="HS189" s="21">
        <v>3</v>
      </c>
      <c r="HT189" s="6"/>
      <c r="HU189" s="99">
        <f t="shared" si="10"/>
        <v>1</v>
      </c>
    </row>
    <row r="190" spans="1:249" ht="15.75" customHeight="1" x14ac:dyDescent="0.3">
      <c r="A190" s="3">
        <v>169</v>
      </c>
      <c r="B190" s="21" t="s">
        <v>626</v>
      </c>
      <c r="C190" s="21">
        <v>1</v>
      </c>
      <c r="D190" s="22">
        <v>41477</v>
      </c>
      <c r="E190" s="22">
        <v>41481</v>
      </c>
      <c r="F190" s="21">
        <f t="shared" si="593"/>
        <v>4</v>
      </c>
      <c r="G190" s="21"/>
      <c r="H190" s="21" t="s">
        <v>599</v>
      </c>
      <c r="I190" s="23">
        <v>27076</v>
      </c>
      <c r="J190" s="21">
        <v>39</v>
      </c>
      <c r="K190" s="21">
        <v>179</v>
      </c>
      <c r="L190" s="21">
        <v>80</v>
      </c>
      <c r="M190" s="21" t="s">
        <v>1519</v>
      </c>
      <c r="N190" s="21">
        <v>27</v>
      </c>
      <c r="O190" s="21">
        <v>7.9</v>
      </c>
      <c r="P190" s="21">
        <v>7</v>
      </c>
      <c r="Q190" s="21" t="s">
        <v>1520</v>
      </c>
      <c r="R190" s="21">
        <v>1</v>
      </c>
      <c r="S190" s="21">
        <v>7</v>
      </c>
      <c r="T190" s="21" t="s">
        <v>1521</v>
      </c>
      <c r="U190" s="21">
        <v>1</v>
      </c>
      <c r="V190" s="21">
        <v>1</v>
      </c>
      <c r="W190" s="21">
        <v>1</v>
      </c>
      <c r="X190" s="21">
        <v>0</v>
      </c>
      <c r="Y190" s="6"/>
      <c r="Z190" s="24" t="s">
        <v>244</v>
      </c>
      <c r="AA190" s="21" t="s">
        <v>497</v>
      </c>
      <c r="AB190" s="25">
        <v>2</v>
      </c>
      <c r="AC190" s="25" t="s">
        <v>1010</v>
      </c>
      <c r="AD190" s="21" t="s">
        <v>246</v>
      </c>
      <c r="AE190" s="21" t="s">
        <v>247</v>
      </c>
      <c r="AF190" s="21" t="s">
        <v>246</v>
      </c>
      <c r="AG190" s="21" t="s">
        <v>248</v>
      </c>
      <c r="AH190" s="21" t="s">
        <v>246</v>
      </c>
      <c r="AI190" s="21" t="s">
        <v>249</v>
      </c>
      <c r="AJ190" s="21" t="s">
        <v>249</v>
      </c>
      <c r="AK190" s="21" t="s">
        <v>246</v>
      </c>
      <c r="AL190" s="21">
        <v>1.71</v>
      </c>
      <c r="AM190" s="6"/>
      <c r="AN190" s="26" t="s">
        <v>350</v>
      </c>
      <c r="AO190" s="26"/>
      <c r="AP190" s="26"/>
      <c r="AQ190" s="26" t="s">
        <v>1904</v>
      </c>
      <c r="AR190" s="3"/>
      <c r="AS190" s="27">
        <v>1.71</v>
      </c>
      <c r="AT190" s="21">
        <v>1.36</v>
      </c>
      <c r="AU190" s="21">
        <v>1.28</v>
      </c>
      <c r="AV190" s="21">
        <v>1.07</v>
      </c>
      <c r="AW190" s="21">
        <v>0.91</v>
      </c>
      <c r="AX190" s="21">
        <v>0.56000000000000005</v>
      </c>
      <c r="AY190" s="21">
        <v>0.38</v>
      </c>
      <c r="AZ190" s="21"/>
      <c r="BA190" s="21"/>
      <c r="BB190" s="28">
        <f t="shared" ref="BB190:BD190" si="624">((AT190/AS190)*100)-100</f>
        <v>-20.467836257309941</v>
      </c>
      <c r="BC190" s="28">
        <f t="shared" si="624"/>
        <v>-5.8823529411764781</v>
      </c>
      <c r="BD190" s="28">
        <f t="shared" si="624"/>
        <v>-16.40625</v>
      </c>
      <c r="BE190" s="28">
        <f t="shared" si="595"/>
        <v>-25.146198830409347</v>
      </c>
      <c r="BF190" s="28">
        <f t="shared" si="596"/>
        <v>-37.42690058479532</v>
      </c>
      <c r="BG190" s="28">
        <f t="shared" si="597"/>
        <v>-21.32352941176471</v>
      </c>
      <c r="BH190" s="3">
        <f t="shared" ref="BH190:BJ190" si="625">AT190-AS190</f>
        <v>-0.34999999999999987</v>
      </c>
      <c r="BI190" s="3">
        <f t="shared" si="625"/>
        <v>-8.0000000000000071E-2</v>
      </c>
      <c r="BJ190" s="3">
        <f t="shared" si="625"/>
        <v>-0.20999999999999996</v>
      </c>
      <c r="BK190" s="3">
        <f t="shared" si="599"/>
        <v>-0.42999999999999994</v>
      </c>
      <c r="BL190" s="3">
        <f t="shared" si="600"/>
        <v>-0.6399999999999999</v>
      </c>
      <c r="BM190" s="3">
        <f t="shared" si="601"/>
        <v>-0.29000000000000004</v>
      </c>
      <c r="BN190" s="24"/>
      <c r="BO190" s="21">
        <v>316</v>
      </c>
      <c r="BP190" s="21"/>
      <c r="BQ190" s="21"/>
      <c r="BR190" s="21"/>
      <c r="BS190" s="21"/>
      <c r="BT190" s="21"/>
      <c r="BU190" s="24">
        <v>37.4</v>
      </c>
      <c r="BV190" s="21">
        <v>37</v>
      </c>
      <c r="BW190" s="21">
        <v>37</v>
      </c>
      <c r="BX190" s="21">
        <v>37</v>
      </c>
      <c r="BY190" s="21">
        <v>37.1</v>
      </c>
      <c r="BZ190" s="21">
        <v>37.5</v>
      </c>
      <c r="CA190" s="21">
        <v>37</v>
      </c>
      <c r="CB190" s="21"/>
      <c r="CC190" s="21"/>
      <c r="CD190" s="6"/>
      <c r="CE190" s="24" t="s">
        <v>1522</v>
      </c>
      <c r="CF190" s="21"/>
      <c r="CG190" s="21"/>
      <c r="CH190" s="21"/>
      <c r="CI190" s="21"/>
      <c r="CJ190" s="21"/>
      <c r="CK190" s="21"/>
      <c r="CL190" s="24" t="s">
        <v>1523</v>
      </c>
      <c r="CM190" s="21"/>
      <c r="CN190" s="21"/>
      <c r="CO190" s="21"/>
      <c r="CP190" s="21"/>
      <c r="CQ190" s="21"/>
      <c r="CR190" s="21"/>
      <c r="CS190" s="24">
        <v>2</v>
      </c>
      <c r="CT190" s="21"/>
      <c r="CU190" s="21"/>
      <c r="CV190" s="21"/>
      <c r="CW190" s="21"/>
      <c r="CX190" s="21"/>
      <c r="CY190" s="21"/>
      <c r="CZ190" s="24" t="s">
        <v>1524</v>
      </c>
      <c r="DA190" s="21"/>
      <c r="DB190" s="21"/>
      <c r="DC190" s="21"/>
      <c r="DD190" s="21"/>
      <c r="DE190" s="21"/>
      <c r="DF190" s="21"/>
      <c r="DG190" s="24" t="s">
        <v>727</v>
      </c>
      <c r="DH190" s="21" t="s">
        <v>727</v>
      </c>
      <c r="DI190" s="21" t="s">
        <v>727</v>
      </c>
      <c r="DJ190" s="21" t="s">
        <v>727</v>
      </c>
      <c r="DK190" s="21" t="s">
        <v>727</v>
      </c>
      <c r="DL190" s="21"/>
      <c r="DM190" s="21"/>
      <c r="DN190" s="26"/>
      <c r="DO190" s="6"/>
      <c r="DP190" s="24">
        <v>137.1</v>
      </c>
      <c r="DQ190" s="21">
        <v>84</v>
      </c>
      <c r="DR190" s="21">
        <v>110.8</v>
      </c>
      <c r="DS190" s="21">
        <v>212.2</v>
      </c>
      <c r="DT190" s="21">
        <v>133.1</v>
      </c>
      <c r="DU190" s="21"/>
      <c r="DV190" s="21"/>
      <c r="DW190" s="24">
        <v>0.1</v>
      </c>
      <c r="DX190" s="21">
        <v>0.6</v>
      </c>
      <c r="DY190" s="21">
        <v>0.4</v>
      </c>
      <c r="DZ190" s="21">
        <v>0.4</v>
      </c>
      <c r="EA190" s="21">
        <v>0.4</v>
      </c>
      <c r="EB190" s="21"/>
      <c r="EC190" s="21"/>
      <c r="ED190" s="29">
        <f t="shared" ref="ED190:EH190" si="626">DP190/DW190</f>
        <v>1370.9999999999998</v>
      </c>
      <c r="EE190" s="30">
        <f t="shared" si="626"/>
        <v>140</v>
      </c>
      <c r="EF190" s="30">
        <f t="shared" si="626"/>
        <v>277</v>
      </c>
      <c r="EG190" s="30">
        <f t="shared" si="626"/>
        <v>530.49999999999989</v>
      </c>
      <c r="EH190" s="30">
        <f t="shared" si="626"/>
        <v>332.74999999999994</v>
      </c>
      <c r="EI190" s="30"/>
      <c r="EJ190" s="30"/>
      <c r="EK190" s="24">
        <v>0</v>
      </c>
      <c r="EL190" s="21">
        <v>0</v>
      </c>
      <c r="EM190" s="21">
        <v>1</v>
      </c>
      <c r="EN190" s="21">
        <v>0</v>
      </c>
      <c r="EO190" s="21">
        <v>0</v>
      </c>
      <c r="EP190" s="21"/>
      <c r="EQ190" s="21"/>
      <c r="ER190" s="24">
        <v>117</v>
      </c>
      <c r="ES190" s="21">
        <v>147</v>
      </c>
      <c r="ET190" s="21">
        <v>187</v>
      </c>
      <c r="EU190" s="21">
        <v>204</v>
      </c>
      <c r="EV190" s="21">
        <v>232</v>
      </c>
      <c r="EW190" s="21"/>
      <c r="EX190" s="21"/>
      <c r="EY190" s="24">
        <v>4.7</v>
      </c>
      <c r="EZ190" s="21">
        <v>13.6</v>
      </c>
      <c r="FA190" s="21">
        <v>13.6</v>
      </c>
      <c r="FB190" s="21">
        <v>13.6</v>
      </c>
      <c r="FC190" s="21">
        <v>13.6</v>
      </c>
      <c r="FD190" s="21"/>
      <c r="FE190" s="21"/>
      <c r="FF190" s="24">
        <v>15</v>
      </c>
      <c r="FG190" s="21">
        <v>15</v>
      </c>
      <c r="FH190" s="21">
        <v>11</v>
      </c>
      <c r="FI190" s="21">
        <v>15</v>
      </c>
      <c r="FJ190" s="21">
        <v>15</v>
      </c>
      <c r="FK190" s="21"/>
      <c r="FL190" s="21"/>
      <c r="FM190" s="24">
        <v>60</v>
      </c>
      <c r="FN190" s="21">
        <v>70</v>
      </c>
      <c r="FO190" s="21">
        <v>74</v>
      </c>
      <c r="FP190" s="21">
        <v>89</v>
      </c>
      <c r="FQ190" s="21">
        <v>86</v>
      </c>
      <c r="FR190" s="21"/>
      <c r="FS190" s="21"/>
      <c r="FT190" s="24">
        <v>0</v>
      </c>
      <c r="FU190" s="21">
        <v>0</v>
      </c>
      <c r="FV190" s="21">
        <v>0</v>
      </c>
      <c r="FW190" s="21">
        <v>0</v>
      </c>
      <c r="FX190" s="21">
        <v>0</v>
      </c>
      <c r="FY190" s="21"/>
      <c r="FZ190" s="21"/>
      <c r="GA190" s="24">
        <v>55</v>
      </c>
      <c r="GB190" s="21">
        <v>73</v>
      </c>
      <c r="GC190" s="21">
        <v>77</v>
      </c>
      <c r="GD190" s="21">
        <v>77</v>
      </c>
      <c r="GE190" s="21">
        <v>77</v>
      </c>
      <c r="GF190" s="21"/>
      <c r="GG190" s="21"/>
      <c r="GH190" s="24">
        <v>1190</v>
      </c>
      <c r="GI190" s="21">
        <v>1185</v>
      </c>
      <c r="GJ190" s="21">
        <v>2500</v>
      </c>
      <c r="GK190" s="21">
        <v>2280</v>
      </c>
      <c r="GL190" s="21">
        <v>1860</v>
      </c>
      <c r="GM190" s="21"/>
      <c r="GN190" s="21"/>
      <c r="GO190" s="6"/>
      <c r="GP190" s="24">
        <v>10</v>
      </c>
      <c r="GQ190" s="21">
        <v>45</v>
      </c>
      <c r="GR190" s="24">
        <v>11</v>
      </c>
      <c r="GS190" s="21">
        <v>45</v>
      </c>
      <c r="GT190" s="24">
        <v>12</v>
      </c>
      <c r="GU190" s="21">
        <v>45</v>
      </c>
      <c r="GV190" s="24">
        <v>8</v>
      </c>
      <c r="GW190" s="21">
        <v>18</v>
      </c>
      <c r="GX190" s="24">
        <v>9</v>
      </c>
      <c r="GY190" s="21">
        <v>18</v>
      </c>
      <c r="GZ190" s="24"/>
      <c r="HA190" s="21"/>
      <c r="HB190" s="24"/>
      <c r="HC190" s="21"/>
      <c r="HD190" s="6"/>
      <c r="HE190" s="21">
        <v>39</v>
      </c>
      <c r="HF190" s="21">
        <v>92</v>
      </c>
      <c r="HG190" s="21">
        <v>103</v>
      </c>
      <c r="HH190" s="21">
        <v>37.9</v>
      </c>
      <c r="HI190" s="21">
        <v>2</v>
      </c>
      <c r="HJ190" s="21">
        <v>98.8</v>
      </c>
      <c r="HK190" s="21">
        <v>0.4</v>
      </c>
      <c r="HL190" s="21">
        <v>40</v>
      </c>
      <c r="HM190" s="21">
        <v>182.07</v>
      </c>
      <c r="HN190" s="21">
        <v>15.73</v>
      </c>
      <c r="HO190" s="21">
        <v>5</v>
      </c>
      <c r="HP190" s="21">
        <v>133.9</v>
      </c>
      <c r="HQ190" s="21">
        <v>26</v>
      </c>
      <c r="HR190" s="21">
        <v>4.7</v>
      </c>
      <c r="HS190" s="21">
        <v>15</v>
      </c>
      <c r="HT190" s="6"/>
      <c r="HU190" s="99">
        <f t="shared" si="10"/>
        <v>-1</v>
      </c>
    </row>
    <row r="191" spans="1:249" ht="15.75" customHeight="1" x14ac:dyDescent="0.3">
      <c r="A191" s="3">
        <v>170</v>
      </c>
      <c r="B191" s="21" t="s">
        <v>431</v>
      </c>
      <c r="C191" s="21">
        <v>1</v>
      </c>
      <c r="D191" s="22">
        <v>41484</v>
      </c>
      <c r="E191" s="22">
        <v>41484</v>
      </c>
      <c r="F191" s="21">
        <f t="shared" si="593"/>
        <v>0</v>
      </c>
      <c r="G191" s="21"/>
      <c r="H191" s="21" t="s">
        <v>989</v>
      </c>
      <c r="I191" s="23">
        <v>11795</v>
      </c>
      <c r="J191" s="21">
        <v>81</v>
      </c>
      <c r="K191" s="21">
        <v>175</v>
      </c>
      <c r="L191" s="21">
        <v>80</v>
      </c>
      <c r="M191" s="21" t="s">
        <v>1525</v>
      </c>
      <c r="N191" s="21">
        <v>76</v>
      </c>
      <c r="O191" s="21">
        <v>89.7</v>
      </c>
      <c r="P191" s="21">
        <v>7</v>
      </c>
      <c r="Q191" s="21" t="s">
        <v>548</v>
      </c>
      <c r="R191" s="21">
        <v>2</v>
      </c>
      <c r="S191" s="21">
        <v>7</v>
      </c>
      <c r="T191" s="21" t="s">
        <v>548</v>
      </c>
      <c r="U191" s="21">
        <v>2</v>
      </c>
      <c r="V191" s="21">
        <v>7</v>
      </c>
      <c r="W191" s="21">
        <v>4</v>
      </c>
      <c r="X191" s="21">
        <v>0</v>
      </c>
      <c r="Y191" s="6"/>
      <c r="Z191" s="24" t="s">
        <v>244</v>
      </c>
      <c r="AA191" s="21" t="s">
        <v>497</v>
      </c>
      <c r="AB191" s="25">
        <v>2</v>
      </c>
      <c r="AC191" s="25" t="s">
        <v>486</v>
      </c>
      <c r="AD191" s="21" t="s">
        <v>249</v>
      </c>
      <c r="AE191" s="21"/>
      <c r="AF191" s="21" t="s">
        <v>246</v>
      </c>
      <c r="AG191" s="21" t="s">
        <v>248</v>
      </c>
      <c r="AH191" s="21" t="s">
        <v>246</v>
      </c>
      <c r="AI191" s="21" t="s">
        <v>249</v>
      </c>
      <c r="AJ191" s="21" t="s">
        <v>246</v>
      </c>
      <c r="AK191" s="21" t="s">
        <v>246</v>
      </c>
      <c r="AL191" s="21">
        <v>1.32</v>
      </c>
      <c r="AM191" s="6"/>
      <c r="AN191" s="26" t="s">
        <v>250</v>
      </c>
      <c r="AO191" s="26" t="s">
        <v>251</v>
      </c>
      <c r="AP191" s="26" t="s">
        <v>1911</v>
      </c>
      <c r="AQ191" s="26" t="s">
        <v>1902</v>
      </c>
      <c r="AR191" s="26" t="s">
        <v>1905</v>
      </c>
      <c r="AS191" s="27">
        <v>1.32</v>
      </c>
      <c r="AT191" s="21">
        <v>1.38</v>
      </c>
      <c r="AU191" s="21">
        <v>1.26</v>
      </c>
      <c r="AV191" s="21">
        <v>1.37</v>
      </c>
      <c r="AW191" s="21">
        <v>1.23</v>
      </c>
      <c r="AX191" s="21">
        <v>0.87</v>
      </c>
      <c r="AY191" s="21">
        <v>0.62</v>
      </c>
      <c r="AZ191" s="21">
        <v>0.63</v>
      </c>
      <c r="BA191" s="21"/>
      <c r="BB191" s="28">
        <f t="shared" ref="BB191:BD191" si="627">((AT191/AS191)*100)-100</f>
        <v>4.5454545454545467</v>
      </c>
      <c r="BC191" s="28">
        <f t="shared" si="627"/>
        <v>-8.6956521739130324</v>
      </c>
      <c r="BD191" s="28">
        <f t="shared" si="627"/>
        <v>8.7301587301587489</v>
      </c>
      <c r="BE191" s="28">
        <f t="shared" si="595"/>
        <v>-4.5454545454545467</v>
      </c>
      <c r="BF191" s="28">
        <f t="shared" si="596"/>
        <v>3.7878787878787818</v>
      </c>
      <c r="BG191" s="28">
        <f t="shared" si="597"/>
        <v>-0.72463768115940752</v>
      </c>
      <c r="BH191" s="3">
        <f t="shared" ref="BH191:BJ191" si="628">AT191-AS191</f>
        <v>5.9999999999999831E-2</v>
      </c>
      <c r="BI191" s="3">
        <f t="shared" si="628"/>
        <v>-0.11999999999999988</v>
      </c>
      <c r="BJ191" s="3">
        <f t="shared" si="628"/>
        <v>0.1100000000000001</v>
      </c>
      <c r="BK191" s="3">
        <f t="shared" si="599"/>
        <v>-6.0000000000000053E-2</v>
      </c>
      <c r="BL191" s="3">
        <f t="shared" si="600"/>
        <v>5.0000000000000044E-2</v>
      </c>
      <c r="BM191" s="3">
        <f t="shared" si="601"/>
        <v>-9.9999999999997868E-3</v>
      </c>
      <c r="BN191" s="24">
        <v>33</v>
      </c>
      <c r="BO191" s="21">
        <v>107.8</v>
      </c>
      <c r="BP191" s="21">
        <v>122.6</v>
      </c>
      <c r="BQ191" s="21">
        <v>126.9</v>
      </c>
      <c r="BR191" s="21">
        <v>151.1</v>
      </c>
      <c r="BS191" s="21">
        <v>122.5</v>
      </c>
      <c r="BT191" s="21"/>
      <c r="BU191" s="24">
        <v>37</v>
      </c>
      <c r="BV191" s="21">
        <v>37</v>
      </c>
      <c r="BW191" s="21">
        <v>37.1</v>
      </c>
      <c r="BX191" s="21">
        <v>36</v>
      </c>
      <c r="BY191" s="21">
        <v>36</v>
      </c>
      <c r="BZ191" s="21">
        <v>37</v>
      </c>
      <c r="CA191" s="21">
        <v>37</v>
      </c>
      <c r="CB191" s="21">
        <v>35</v>
      </c>
      <c r="CC191" s="21"/>
      <c r="CD191" s="6"/>
      <c r="CE191" s="24" t="s">
        <v>1526</v>
      </c>
      <c r="CF191" s="21"/>
      <c r="CG191" s="21"/>
      <c r="CH191" s="21"/>
      <c r="CI191" s="21"/>
      <c r="CJ191" s="21"/>
      <c r="CK191" s="21"/>
      <c r="CL191" s="24" t="s">
        <v>1527</v>
      </c>
      <c r="CM191" s="21"/>
      <c r="CN191" s="21"/>
      <c r="CO191" s="21"/>
      <c r="CP191" s="21"/>
      <c r="CQ191" s="21"/>
      <c r="CR191" s="21"/>
      <c r="CS191" s="24">
        <v>2</v>
      </c>
      <c r="CT191" s="21"/>
      <c r="CU191" s="21"/>
      <c r="CV191" s="21"/>
      <c r="CW191" s="21"/>
      <c r="CX191" s="21"/>
      <c r="CY191" s="21"/>
      <c r="CZ191" s="24" t="s">
        <v>331</v>
      </c>
      <c r="DA191" s="21"/>
      <c r="DB191" s="21"/>
      <c r="DC191" s="21"/>
      <c r="DD191" s="21"/>
      <c r="DE191" s="21"/>
      <c r="DF191" s="21"/>
      <c r="DG191" s="24" t="s">
        <v>631</v>
      </c>
      <c r="DH191" s="21" t="s">
        <v>631</v>
      </c>
      <c r="DI191" s="21" t="s">
        <v>1246</v>
      </c>
      <c r="DJ191" s="21" t="s">
        <v>1165</v>
      </c>
      <c r="DK191" s="21" t="s">
        <v>1165</v>
      </c>
      <c r="DL191" s="21" t="s">
        <v>1165</v>
      </c>
      <c r="DM191" s="21"/>
      <c r="DN191" s="26"/>
      <c r="DO191" s="6"/>
      <c r="DP191" s="24">
        <v>208.9</v>
      </c>
      <c r="DQ191" s="21">
        <v>92.9</v>
      </c>
      <c r="DR191" s="21">
        <v>75.2</v>
      </c>
      <c r="DS191" s="21">
        <v>103.6</v>
      </c>
      <c r="DT191" s="21">
        <v>72.5</v>
      </c>
      <c r="DU191" s="21">
        <v>74</v>
      </c>
      <c r="DV191" s="21"/>
      <c r="DW191" s="24">
        <v>0.5</v>
      </c>
      <c r="DX191" s="21">
        <v>0.5</v>
      </c>
      <c r="DY191" s="21">
        <v>0.6</v>
      </c>
      <c r="DZ191" s="21">
        <v>0.5</v>
      </c>
      <c r="EA191" s="21">
        <v>0.5</v>
      </c>
      <c r="EB191" s="21">
        <v>0.5</v>
      </c>
      <c r="EC191" s="21"/>
      <c r="ED191" s="78">
        <f t="shared" ref="ED191:EI191" si="629">DP191/DW191</f>
        <v>417.8</v>
      </c>
      <c r="EE191" s="79">
        <f t="shared" si="629"/>
        <v>185.8</v>
      </c>
      <c r="EF191" s="79">
        <f t="shared" si="629"/>
        <v>125.33333333333334</v>
      </c>
      <c r="EG191" s="79">
        <f t="shared" si="629"/>
        <v>207.2</v>
      </c>
      <c r="EH191" s="79">
        <f t="shared" si="629"/>
        <v>145</v>
      </c>
      <c r="EI191" s="79">
        <f t="shared" si="629"/>
        <v>148</v>
      </c>
      <c r="EJ191" s="79"/>
      <c r="EK191" s="24">
        <v>0</v>
      </c>
      <c r="EL191" s="21">
        <v>1</v>
      </c>
      <c r="EM191" s="21">
        <v>1</v>
      </c>
      <c r="EN191" s="21">
        <v>1</v>
      </c>
      <c r="EO191" s="21">
        <v>1</v>
      </c>
      <c r="EP191" s="21">
        <v>1</v>
      </c>
      <c r="EQ191" s="21"/>
      <c r="ER191" s="24">
        <v>270</v>
      </c>
      <c r="ES191" s="21">
        <v>271</v>
      </c>
      <c r="ET191" s="21">
        <v>288</v>
      </c>
      <c r="EU191" s="21">
        <v>250</v>
      </c>
      <c r="EV191" s="21">
        <v>271</v>
      </c>
      <c r="EW191" s="21">
        <v>265</v>
      </c>
      <c r="EX191" s="21"/>
      <c r="EY191" s="24">
        <v>13.2</v>
      </c>
      <c r="EZ191" s="21">
        <v>5.5</v>
      </c>
      <c r="FA191" s="21">
        <v>8.9</v>
      </c>
      <c r="FB191" s="21">
        <v>8</v>
      </c>
      <c r="FC191" s="21">
        <v>8.5</v>
      </c>
      <c r="FD191" s="21">
        <v>4.2</v>
      </c>
      <c r="FE191" s="21"/>
      <c r="FF191" s="24">
        <v>13</v>
      </c>
      <c r="FG191" s="21">
        <v>14</v>
      </c>
      <c r="FH191" s="21">
        <v>7</v>
      </c>
      <c r="FI191" s="21">
        <v>10</v>
      </c>
      <c r="FJ191" s="21">
        <v>8</v>
      </c>
      <c r="FK191" s="21">
        <v>4</v>
      </c>
      <c r="FL191" s="21"/>
      <c r="FM191" s="24">
        <v>73</v>
      </c>
      <c r="FN191" s="21">
        <v>67</v>
      </c>
      <c r="FO191" s="21">
        <v>74</v>
      </c>
      <c r="FP191" s="21">
        <v>72</v>
      </c>
      <c r="FQ191" s="21">
        <v>78</v>
      </c>
      <c r="FR191" s="21">
        <v>47</v>
      </c>
      <c r="FS191" s="21"/>
      <c r="FT191" s="24" t="s">
        <v>1123</v>
      </c>
      <c r="FU191" s="21" t="s">
        <v>1212</v>
      </c>
      <c r="FV191" s="21">
        <v>0</v>
      </c>
      <c r="FW191" s="21" t="s">
        <v>1160</v>
      </c>
      <c r="FX191" s="21" t="s">
        <v>1214</v>
      </c>
      <c r="FY191" s="21">
        <v>0</v>
      </c>
      <c r="FZ191" s="21"/>
      <c r="GA191" s="24">
        <v>152</v>
      </c>
      <c r="GB191" s="21">
        <v>139</v>
      </c>
      <c r="GC191" s="21">
        <v>134</v>
      </c>
      <c r="GD191" s="21">
        <v>117</v>
      </c>
      <c r="GE191" s="21">
        <v>96</v>
      </c>
      <c r="GF191" s="21">
        <v>119</v>
      </c>
      <c r="GG191" s="21"/>
      <c r="GH191" s="24">
        <v>200</v>
      </c>
      <c r="GI191" s="21">
        <v>1030</v>
      </c>
      <c r="GJ191" s="21">
        <v>860</v>
      </c>
      <c r="GK191" s="21">
        <v>1140</v>
      </c>
      <c r="GL191" s="21">
        <v>910</v>
      </c>
      <c r="GM191" s="21">
        <v>150</v>
      </c>
      <c r="GN191" s="21"/>
      <c r="GO191" s="6"/>
      <c r="GP191" s="24">
        <v>12</v>
      </c>
      <c r="GQ191" s="21">
        <v>45</v>
      </c>
      <c r="GR191" s="24">
        <v>13</v>
      </c>
      <c r="GS191" s="21">
        <v>55</v>
      </c>
      <c r="GT191" s="24">
        <v>13</v>
      </c>
      <c r="GU191" s="21">
        <v>55</v>
      </c>
      <c r="GV191" s="24">
        <v>14</v>
      </c>
      <c r="GW191" s="21">
        <v>55</v>
      </c>
      <c r="GX191" s="24">
        <v>16</v>
      </c>
      <c r="GY191" s="21">
        <v>90</v>
      </c>
      <c r="GZ191" s="24">
        <v>14</v>
      </c>
      <c r="HA191" s="21">
        <v>55</v>
      </c>
      <c r="HB191" s="24"/>
      <c r="HC191" s="21"/>
      <c r="HD191" s="6"/>
      <c r="HE191" s="21">
        <v>81</v>
      </c>
      <c r="HF191" s="21">
        <v>94</v>
      </c>
      <c r="HG191" s="21">
        <v>89</v>
      </c>
      <c r="HH191" s="21">
        <v>37.1</v>
      </c>
      <c r="HI191" s="21">
        <v>1</v>
      </c>
      <c r="HJ191" s="21">
        <v>62.2</v>
      </c>
      <c r="HK191" s="21">
        <v>0.6</v>
      </c>
      <c r="HL191" s="21">
        <v>10</v>
      </c>
      <c r="HM191" s="21">
        <v>425.77</v>
      </c>
      <c r="HN191" s="21">
        <v>22.7</v>
      </c>
      <c r="HO191" s="21">
        <v>5.26</v>
      </c>
      <c r="HP191" s="21">
        <v>130.6</v>
      </c>
      <c r="HQ191" s="21">
        <v>21.9</v>
      </c>
      <c r="HR191" s="21">
        <v>12.2</v>
      </c>
      <c r="HS191" s="21">
        <v>13</v>
      </c>
      <c r="HT191" s="6"/>
      <c r="HU191" s="99">
        <f t="shared" si="10"/>
        <v>-1</v>
      </c>
    </row>
    <row r="192" spans="1:249" ht="15.75" customHeight="1" x14ac:dyDescent="0.3">
      <c r="A192" s="14"/>
      <c r="B192" s="14"/>
      <c r="C192" s="14"/>
      <c r="D192" s="82"/>
      <c r="E192" s="82"/>
      <c r="F192" s="14"/>
      <c r="G192" s="14"/>
      <c r="H192" s="14"/>
      <c r="I192" s="83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6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  <c r="AL192" s="14"/>
      <c r="AM192" s="6"/>
      <c r="AN192" s="14"/>
      <c r="AO192" s="14"/>
      <c r="AP192" s="14"/>
      <c r="AQ192" s="15"/>
      <c r="AR192" s="15"/>
      <c r="BB192" s="36"/>
      <c r="BC192" s="36"/>
      <c r="BD192" s="36"/>
      <c r="BE192" s="36"/>
      <c r="BF192" s="36"/>
      <c r="BG192" s="36"/>
      <c r="BH192" s="14"/>
      <c r="BI192" s="14"/>
      <c r="BJ192" s="14"/>
      <c r="BK192" s="14"/>
      <c r="BL192" s="14"/>
      <c r="BM192" s="14"/>
      <c r="BN192" s="14"/>
      <c r="BO192" s="14"/>
      <c r="BP192" s="14"/>
      <c r="BQ192" s="14"/>
      <c r="BR192" s="14"/>
      <c r="BS192" s="14"/>
      <c r="BT192" s="14"/>
      <c r="BU192" s="14"/>
      <c r="BV192" s="14"/>
      <c r="BW192" s="14"/>
      <c r="BX192" s="14"/>
      <c r="BY192" s="14"/>
      <c r="BZ192" s="14"/>
      <c r="CA192" s="14"/>
      <c r="CB192" s="14"/>
      <c r="CC192" s="14"/>
      <c r="CD192" s="6"/>
      <c r="CE192" s="14"/>
      <c r="CF192" s="14"/>
      <c r="CG192" s="14"/>
      <c r="CH192" s="14"/>
      <c r="CI192" s="14"/>
      <c r="CJ192" s="14"/>
      <c r="CK192" s="14"/>
      <c r="CL192" s="14"/>
      <c r="CM192" s="14"/>
      <c r="CN192" s="14"/>
      <c r="CO192" s="14"/>
      <c r="CP192" s="14"/>
      <c r="CQ192" s="14"/>
      <c r="CR192" s="14"/>
      <c r="CS192" s="14"/>
      <c r="CT192" s="14"/>
      <c r="CU192" s="14"/>
      <c r="CV192" s="14"/>
      <c r="CW192" s="14"/>
      <c r="CX192" s="14"/>
      <c r="CY192" s="14"/>
      <c r="CZ192" s="14"/>
      <c r="DA192" s="14"/>
      <c r="DB192" s="14"/>
      <c r="DC192" s="14"/>
      <c r="DD192" s="14"/>
      <c r="DE192" s="14"/>
      <c r="DF192" s="14"/>
      <c r="DG192" s="14"/>
      <c r="DH192" s="14"/>
      <c r="DI192" s="14"/>
      <c r="DJ192" s="14"/>
      <c r="DK192" s="14"/>
      <c r="DL192" s="14"/>
      <c r="DM192" s="14"/>
      <c r="DN192" s="14"/>
      <c r="DO192" s="6"/>
      <c r="DP192" s="14"/>
      <c r="DQ192" s="14"/>
      <c r="DR192" s="14"/>
      <c r="DS192" s="14"/>
      <c r="DT192" s="14"/>
      <c r="DU192" s="14"/>
      <c r="DV192" s="14"/>
      <c r="DW192" s="14"/>
      <c r="DX192" s="14"/>
      <c r="DY192" s="14"/>
      <c r="DZ192" s="14"/>
      <c r="EA192" s="14"/>
      <c r="EB192" s="14"/>
      <c r="EC192" s="14"/>
      <c r="ED192" s="91"/>
      <c r="EE192" s="91"/>
      <c r="EF192" s="91"/>
      <c r="EG192" s="91"/>
      <c r="EH192" s="91"/>
      <c r="EI192" s="91"/>
      <c r="EJ192" s="91"/>
      <c r="EK192" s="14"/>
      <c r="EL192" s="14"/>
      <c r="EM192" s="14"/>
      <c r="EN192" s="14"/>
      <c r="EO192" s="14"/>
      <c r="EP192" s="14"/>
      <c r="EQ192" s="14"/>
      <c r="ER192" s="14"/>
      <c r="ES192" s="14"/>
      <c r="ET192" s="14"/>
      <c r="EU192" s="14"/>
      <c r="EV192" s="14"/>
      <c r="EW192" s="14"/>
      <c r="EX192" s="14"/>
      <c r="EY192" s="14"/>
      <c r="EZ192" s="14"/>
      <c r="FA192" s="14"/>
      <c r="FB192" s="14"/>
      <c r="FC192" s="14"/>
      <c r="FD192" s="14"/>
      <c r="FE192" s="14"/>
      <c r="FF192" s="14"/>
      <c r="FG192" s="14"/>
      <c r="FH192" s="14"/>
      <c r="FI192" s="14"/>
      <c r="FJ192" s="14"/>
      <c r="FK192" s="14"/>
      <c r="FL192" s="14"/>
      <c r="FM192" s="14"/>
      <c r="FN192" s="14"/>
      <c r="FO192" s="14"/>
      <c r="FP192" s="14"/>
      <c r="FQ192" s="14"/>
      <c r="FR192" s="14"/>
      <c r="FS192" s="14"/>
      <c r="FT192" s="14"/>
      <c r="FU192" s="14"/>
      <c r="FV192" s="14"/>
      <c r="FW192" s="14"/>
      <c r="FX192" s="14"/>
      <c r="FY192" s="14"/>
      <c r="FZ192" s="14"/>
      <c r="GA192" s="14"/>
      <c r="GB192" s="14"/>
      <c r="GC192" s="14"/>
      <c r="GD192" s="14"/>
      <c r="GE192" s="14"/>
      <c r="GF192" s="14"/>
      <c r="GG192" s="14"/>
      <c r="GH192" s="14"/>
      <c r="GI192" s="14"/>
      <c r="GJ192" s="14"/>
      <c r="GK192" s="14"/>
      <c r="GL192" s="14"/>
      <c r="GM192" s="14"/>
      <c r="GN192" s="14"/>
      <c r="GO192" s="6"/>
      <c r="GP192" s="14"/>
      <c r="GQ192" s="14"/>
      <c r="GR192" s="14"/>
      <c r="GS192" s="14"/>
      <c r="GT192" s="14"/>
      <c r="GU192" s="14"/>
      <c r="GV192" s="14"/>
      <c r="GW192" s="14"/>
      <c r="GX192" s="14"/>
      <c r="GY192" s="14"/>
      <c r="GZ192" s="14"/>
      <c r="HA192" s="14"/>
      <c r="HB192" s="14"/>
      <c r="HC192" s="14"/>
      <c r="HD192" s="6"/>
      <c r="HE192" s="14"/>
      <c r="HF192" s="14"/>
      <c r="HG192" s="14"/>
      <c r="HH192" s="14"/>
      <c r="HI192" s="14"/>
      <c r="HJ192" s="14"/>
      <c r="HK192" s="14"/>
      <c r="HL192" s="14"/>
      <c r="HM192" s="14"/>
      <c r="HN192" s="14"/>
      <c r="HO192" s="14"/>
      <c r="HP192" s="14"/>
      <c r="HQ192" s="14"/>
      <c r="HR192" s="14"/>
      <c r="HS192" s="14"/>
      <c r="HT192" s="6"/>
      <c r="HU192" s="99">
        <f t="shared" si="10"/>
        <v>0</v>
      </c>
      <c r="HV192" s="15"/>
      <c r="HW192" s="15"/>
      <c r="HX192" s="15"/>
      <c r="HY192" s="15"/>
      <c r="HZ192" s="15"/>
      <c r="IA192" s="15"/>
      <c r="IB192" s="15"/>
      <c r="IC192" s="15"/>
      <c r="ID192" s="15"/>
      <c r="IE192" s="15"/>
      <c r="IF192" s="15"/>
      <c r="IG192" s="15"/>
      <c r="IH192" s="15"/>
      <c r="II192" s="15"/>
      <c r="IJ192" s="15"/>
      <c r="IK192" s="15"/>
      <c r="IL192" s="15"/>
      <c r="IM192" s="15"/>
      <c r="IN192" s="15"/>
      <c r="IO192" s="15"/>
    </row>
    <row r="193" spans="1:249" ht="15.75" customHeight="1" x14ac:dyDescent="0.3">
      <c r="A193" s="3">
        <v>171</v>
      </c>
      <c r="B193" s="21" t="s">
        <v>431</v>
      </c>
      <c r="C193" s="21">
        <v>2</v>
      </c>
      <c r="D193" s="22">
        <v>41481</v>
      </c>
      <c r="E193" s="22">
        <v>41484</v>
      </c>
      <c r="F193" s="21">
        <f t="shared" ref="F193:F202" si="630">E193-D193</f>
        <v>3</v>
      </c>
      <c r="G193" s="21" t="s">
        <v>395</v>
      </c>
      <c r="H193" s="21" t="s">
        <v>324</v>
      </c>
      <c r="I193" s="23">
        <v>18052</v>
      </c>
      <c r="J193" s="21">
        <v>64</v>
      </c>
      <c r="K193" s="21">
        <v>155</v>
      </c>
      <c r="L193" s="21">
        <v>45</v>
      </c>
      <c r="M193" s="21" t="s">
        <v>1528</v>
      </c>
      <c r="N193" s="21">
        <v>47</v>
      </c>
      <c r="O193" s="21">
        <v>39</v>
      </c>
      <c r="P193" s="21">
        <v>9</v>
      </c>
      <c r="Q193" s="21" t="s">
        <v>547</v>
      </c>
      <c r="R193" s="21">
        <v>1</v>
      </c>
      <c r="S193" s="21">
        <v>17</v>
      </c>
      <c r="T193" s="21" t="s">
        <v>272</v>
      </c>
      <c r="U193" s="21">
        <v>1</v>
      </c>
      <c r="V193" s="21">
        <v>4</v>
      </c>
      <c r="W193" s="21">
        <v>4</v>
      </c>
      <c r="X193" s="21">
        <v>0</v>
      </c>
      <c r="Y193" s="6"/>
      <c r="Z193" s="24" t="s">
        <v>244</v>
      </c>
      <c r="AA193" s="21" t="s">
        <v>497</v>
      </c>
      <c r="AB193" s="25">
        <v>2</v>
      </c>
      <c r="AC193" s="25" t="s">
        <v>1010</v>
      </c>
      <c r="AD193" s="21" t="s">
        <v>246</v>
      </c>
      <c r="AE193" s="21" t="s">
        <v>247</v>
      </c>
      <c r="AF193" s="21" t="s">
        <v>246</v>
      </c>
      <c r="AG193" s="21" t="s">
        <v>248</v>
      </c>
      <c r="AH193" s="21" t="s">
        <v>249</v>
      </c>
      <c r="AI193" s="21" t="s">
        <v>249</v>
      </c>
      <c r="AJ193" s="21" t="s">
        <v>249</v>
      </c>
      <c r="AK193" s="21" t="s">
        <v>249</v>
      </c>
      <c r="AL193" s="21">
        <v>0.25</v>
      </c>
      <c r="AM193" s="6"/>
      <c r="AN193" s="26" t="s">
        <v>350</v>
      </c>
      <c r="AO193" s="26"/>
      <c r="AP193" s="26"/>
      <c r="AQ193" s="26" t="s">
        <v>1902</v>
      </c>
      <c r="AR193" s="3"/>
      <c r="AS193" s="27">
        <v>0.25</v>
      </c>
      <c r="AT193" s="21">
        <v>0.18</v>
      </c>
      <c r="AU193" s="21">
        <v>0.18</v>
      </c>
      <c r="AV193" s="21">
        <v>0.17</v>
      </c>
      <c r="AW193" s="21">
        <v>0.24</v>
      </c>
      <c r="AX193" s="21">
        <v>0.15</v>
      </c>
      <c r="AY193" s="21">
        <v>0.12</v>
      </c>
      <c r="AZ193" s="21">
        <v>0.1</v>
      </c>
      <c r="BA193" s="21"/>
      <c r="BB193" s="28">
        <f t="shared" ref="BB193:BD193" si="631">((AT193/AS193)*100)-100</f>
        <v>-28</v>
      </c>
      <c r="BC193" s="28">
        <f t="shared" si="631"/>
        <v>0</v>
      </c>
      <c r="BD193" s="28">
        <f t="shared" si="631"/>
        <v>-5.5555555555555429</v>
      </c>
      <c r="BE193" s="28">
        <f t="shared" ref="BE193:BE202" si="632">((AU193/AS193)*100)-100</f>
        <v>-28</v>
      </c>
      <c r="BF193" s="28">
        <f t="shared" ref="BF193:BF202" si="633">((AV193/AS193)*100)-100</f>
        <v>-32</v>
      </c>
      <c r="BG193" s="28">
        <f t="shared" ref="BG193:BG202" si="634">((AV193/AT193)*100)-100</f>
        <v>-5.5555555555555429</v>
      </c>
      <c r="BH193" s="3">
        <f t="shared" ref="BH193:BJ193" si="635">AT193-AS193</f>
        <v>-7.0000000000000007E-2</v>
      </c>
      <c r="BI193" s="3">
        <f t="shared" si="635"/>
        <v>0</v>
      </c>
      <c r="BJ193" s="3">
        <f t="shared" si="635"/>
        <v>-9.9999999999999811E-3</v>
      </c>
      <c r="BK193" s="3">
        <f t="shared" ref="BK193:BK202" si="636">AU193-AS193</f>
        <v>-7.0000000000000007E-2</v>
      </c>
      <c r="BL193" s="3">
        <f t="shared" ref="BL193:BL202" si="637">AV193-AS193</f>
        <v>-7.9999999999999988E-2</v>
      </c>
      <c r="BM193" s="3">
        <f t="shared" ref="BM193:BM202" si="638">AV193-AT193</f>
        <v>-9.9999999999999811E-3</v>
      </c>
      <c r="BN193" s="24"/>
      <c r="BO193" s="21">
        <v>183.3</v>
      </c>
      <c r="BP193" s="21">
        <v>152</v>
      </c>
      <c r="BQ193" s="21">
        <v>122.6</v>
      </c>
      <c r="BR193" s="21">
        <v>111.4</v>
      </c>
      <c r="BS193" s="21">
        <v>100.1</v>
      </c>
      <c r="BT193" s="21"/>
      <c r="BU193" s="24">
        <v>37.9</v>
      </c>
      <c r="BV193" s="21">
        <v>37</v>
      </c>
      <c r="BW193" s="21">
        <v>37</v>
      </c>
      <c r="BX193" s="21">
        <v>37.1</v>
      </c>
      <c r="BY193" s="21">
        <v>38</v>
      </c>
      <c r="BZ193" s="21">
        <v>37</v>
      </c>
      <c r="CA193" s="21">
        <v>36.6</v>
      </c>
      <c r="CB193" s="21">
        <v>35</v>
      </c>
      <c r="CC193" s="21"/>
      <c r="CD193" s="6"/>
      <c r="CE193" s="24" t="s">
        <v>641</v>
      </c>
      <c r="CF193" s="21" t="s">
        <v>263</v>
      </c>
      <c r="CG193" s="21" t="s">
        <v>1529</v>
      </c>
      <c r="CH193" s="21"/>
      <c r="CI193" s="21"/>
      <c r="CJ193" s="21"/>
      <c r="CK193" s="21"/>
      <c r="CL193" s="24" t="s">
        <v>1530</v>
      </c>
      <c r="CM193" s="21" t="s">
        <v>331</v>
      </c>
      <c r="CN193" s="21" t="s">
        <v>1531</v>
      </c>
      <c r="CO193" s="21"/>
      <c r="CP193" s="21"/>
      <c r="CQ193" s="21"/>
      <c r="CR193" s="21"/>
      <c r="CS193" s="24">
        <v>2</v>
      </c>
      <c r="CT193" s="21">
        <v>1</v>
      </c>
      <c r="CU193" s="21">
        <v>2</v>
      </c>
      <c r="CV193" s="21"/>
      <c r="CW193" s="21"/>
      <c r="CX193" s="21"/>
      <c r="CY193" s="21"/>
      <c r="CZ193" s="24" t="s">
        <v>735</v>
      </c>
      <c r="DA193" s="21" t="s">
        <v>331</v>
      </c>
      <c r="DB193" s="21" t="s">
        <v>735</v>
      </c>
      <c r="DC193" s="21"/>
      <c r="DD193" s="21"/>
      <c r="DE193" s="21"/>
      <c r="DF193" s="21"/>
      <c r="DG193" s="24" t="s">
        <v>377</v>
      </c>
      <c r="DH193" s="21" t="s">
        <v>377</v>
      </c>
      <c r="DI193" s="21" t="s">
        <v>377</v>
      </c>
      <c r="DJ193" s="21">
        <v>0</v>
      </c>
      <c r="DK193" s="21">
        <v>0</v>
      </c>
      <c r="DL193" s="21">
        <v>0</v>
      </c>
      <c r="DM193" s="21"/>
      <c r="DN193" s="26"/>
      <c r="DO193" s="6"/>
      <c r="DP193" s="24">
        <v>63</v>
      </c>
      <c r="DQ193" s="21">
        <v>134.9</v>
      </c>
      <c r="DR193" s="21">
        <v>85.8</v>
      </c>
      <c r="DS193" s="21">
        <v>80.8</v>
      </c>
      <c r="DT193" s="21">
        <v>78</v>
      </c>
      <c r="DU193" s="21">
        <v>74.5</v>
      </c>
      <c r="DV193" s="21"/>
      <c r="DW193" s="24">
        <v>0.5</v>
      </c>
      <c r="DX193" s="21">
        <v>0.8</v>
      </c>
      <c r="DY193" s="21">
        <v>0.6</v>
      </c>
      <c r="DZ193" s="21">
        <v>0.4</v>
      </c>
      <c r="EA193" s="21">
        <v>0.4</v>
      </c>
      <c r="EB193" s="21">
        <v>0.4</v>
      </c>
      <c r="EC193" s="21"/>
      <c r="ED193" s="78">
        <f t="shared" ref="ED193:EI193" si="639">DP193/DW193</f>
        <v>126</v>
      </c>
      <c r="EE193" s="79">
        <f t="shared" si="639"/>
        <v>168.625</v>
      </c>
      <c r="EF193" s="79">
        <f t="shared" si="639"/>
        <v>143</v>
      </c>
      <c r="EG193" s="79">
        <f t="shared" si="639"/>
        <v>201.99999999999997</v>
      </c>
      <c r="EH193" s="79">
        <f t="shared" si="639"/>
        <v>195</v>
      </c>
      <c r="EI193" s="79">
        <f t="shared" si="639"/>
        <v>186.25</v>
      </c>
      <c r="EJ193" s="79"/>
      <c r="EK193" s="24">
        <v>0</v>
      </c>
      <c r="EL193" s="21">
        <v>0</v>
      </c>
      <c r="EM193" s="21">
        <v>0</v>
      </c>
      <c r="EN193" s="21">
        <v>1</v>
      </c>
      <c r="EO193" s="21">
        <v>1</v>
      </c>
      <c r="EP193" s="21">
        <v>0</v>
      </c>
      <c r="EQ193" s="21"/>
      <c r="ER193" s="24">
        <v>294</v>
      </c>
      <c r="ES193" s="21">
        <v>283</v>
      </c>
      <c r="ET193" s="21">
        <v>262</v>
      </c>
      <c r="EU193" s="21">
        <v>300</v>
      </c>
      <c r="EV193" s="21">
        <v>335</v>
      </c>
      <c r="EW193" s="21">
        <v>309</v>
      </c>
      <c r="EX193" s="21"/>
      <c r="EY193" s="24">
        <v>6</v>
      </c>
      <c r="EZ193" s="21">
        <v>14.4</v>
      </c>
      <c r="FA193" s="21">
        <v>11</v>
      </c>
      <c r="FB193" s="21">
        <v>8</v>
      </c>
      <c r="FC193" s="21">
        <v>8.1</v>
      </c>
      <c r="FD193" s="21">
        <v>8.9</v>
      </c>
      <c r="FE193" s="21"/>
      <c r="FF193" s="24">
        <v>12</v>
      </c>
      <c r="FG193" s="21">
        <v>14</v>
      </c>
      <c r="FH193" s="21">
        <v>14</v>
      </c>
      <c r="FI193" s="21">
        <v>14</v>
      </c>
      <c r="FJ193" s="21">
        <v>11</v>
      </c>
      <c r="FK193" s="21">
        <v>15</v>
      </c>
      <c r="FL193" s="21"/>
      <c r="FM193" s="24">
        <v>63</v>
      </c>
      <c r="FN193" s="21">
        <v>81</v>
      </c>
      <c r="FO193" s="21">
        <v>66</v>
      </c>
      <c r="FP193" s="21">
        <v>72</v>
      </c>
      <c r="FQ193" s="21">
        <v>71</v>
      </c>
      <c r="FR193" s="21">
        <v>63</v>
      </c>
      <c r="FS193" s="21"/>
      <c r="FT193" s="24">
        <v>0</v>
      </c>
      <c r="FU193" s="21" t="s">
        <v>1459</v>
      </c>
      <c r="FV193" s="21">
        <v>0</v>
      </c>
      <c r="FW193" s="21" t="s">
        <v>803</v>
      </c>
      <c r="FX193" s="21">
        <v>0</v>
      </c>
      <c r="FY193" s="21">
        <v>0</v>
      </c>
      <c r="FZ193" s="21"/>
      <c r="GA193" s="24">
        <v>27</v>
      </c>
      <c r="GB193" s="21">
        <v>34</v>
      </c>
      <c r="GC193" s="21">
        <v>28</v>
      </c>
      <c r="GD193" s="21">
        <v>25</v>
      </c>
      <c r="GE193" s="21">
        <v>26</v>
      </c>
      <c r="GF193" s="21">
        <v>22</v>
      </c>
      <c r="GG193" s="21"/>
      <c r="GH193" s="24">
        <v>635</v>
      </c>
      <c r="GI193" s="21">
        <v>1675</v>
      </c>
      <c r="GJ193" s="21">
        <v>1135</v>
      </c>
      <c r="GK193" s="21">
        <v>2255</v>
      </c>
      <c r="GL193" s="21">
        <v>2380</v>
      </c>
      <c r="GM193" s="21">
        <v>865</v>
      </c>
      <c r="GN193" s="21"/>
      <c r="GO193" s="6"/>
      <c r="GP193" s="24">
        <v>12</v>
      </c>
      <c r="GQ193" s="21">
        <v>45</v>
      </c>
      <c r="GR193" s="24">
        <v>14</v>
      </c>
      <c r="GS193" s="21">
        <v>55</v>
      </c>
      <c r="GT193" s="24">
        <v>11</v>
      </c>
      <c r="GU193" s="21">
        <v>45</v>
      </c>
      <c r="GV193" s="24">
        <v>13</v>
      </c>
      <c r="GW193" s="21">
        <v>55</v>
      </c>
      <c r="GX193" s="24">
        <v>12</v>
      </c>
      <c r="GY193" s="21">
        <v>45</v>
      </c>
      <c r="GZ193" s="24">
        <v>10</v>
      </c>
      <c r="HA193" s="21">
        <v>45</v>
      </c>
      <c r="HB193" s="24"/>
      <c r="HC193" s="21"/>
      <c r="HD193" s="6"/>
      <c r="HE193" s="21">
        <v>64</v>
      </c>
      <c r="HF193" s="21">
        <v>102</v>
      </c>
      <c r="HG193" s="21">
        <v>105</v>
      </c>
      <c r="HH193" s="21">
        <v>38</v>
      </c>
      <c r="HI193" s="21">
        <v>1</v>
      </c>
      <c r="HJ193" s="21">
        <v>60.8</v>
      </c>
      <c r="HK193" s="21">
        <v>0.4</v>
      </c>
      <c r="HL193" s="21">
        <v>20</v>
      </c>
      <c r="HM193" s="21">
        <v>10.36</v>
      </c>
      <c r="HN193" s="21">
        <v>12.49</v>
      </c>
      <c r="HO193" s="21">
        <v>3.35</v>
      </c>
      <c r="HP193" s="21">
        <v>136</v>
      </c>
      <c r="HQ193" s="21">
        <v>22</v>
      </c>
      <c r="HR193" s="21">
        <v>6</v>
      </c>
      <c r="HS193" s="21">
        <v>14</v>
      </c>
      <c r="HT193" s="6"/>
      <c r="HU193" s="99">
        <f t="shared" si="10"/>
        <v>-2</v>
      </c>
    </row>
    <row r="194" spans="1:249" ht="15.75" customHeight="1" x14ac:dyDescent="0.3">
      <c r="A194" s="3">
        <v>172</v>
      </c>
      <c r="B194" s="21" t="s">
        <v>431</v>
      </c>
      <c r="C194" s="21">
        <v>2</v>
      </c>
      <c r="D194" s="22">
        <v>41484</v>
      </c>
      <c r="E194" s="22">
        <v>41487</v>
      </c>
      <c r="F194" s="21">
        <f t="shared" si="630"/>
        <v>3</v>
      </c>
      <c r="G194" s="21"/>
      <c r="H194" s="21" t="s">
        <v>386</v>
      </c>
      <c r="I194" s="23">
        <v>17354</v>
      </c>
      <c r="J194" s="21">
        <v>66</v>
      </c>
      <c r="K194" s="21">
        <v>165</v>
      </c>
      <c r="L194" s="21">
        <v>90</v>
      </c>
      <c r="M194" s="21" t="s">
        <v>1532</v>
      </c>
      <c r="N194" s="21">
        <v>85</v>
      </c>
      <c r="O194" s="21">
        <v>95</v>
      </c>
      <c r="P194" s="21">
        <v>5</v>
      </c>
      <c r="Q194" s="21" t="s">
        <v>547</v>
      </c>
      <c r="R194" s="21">
        <v>1</v>
      </c>
      <c r="S194" s="21">
        <v>18</v>
      </c>
      <c r="T194" s="21" t="s">
        <v>272</v>
      </c>
      <c r="U194" s="21">
        <v>1</v>
      </c>
      <c r="V194" s="21">
        <v>3</v>
      </c>
      <c r="W194" s="21">
        <v>1</v>
      </c>
      <c r="X194" s="21">
        <v>0</v>
      </c>
      <c r="Y194" s="6"/>
      <c r="Z194" s="24" t="s">
        <v>244</v>
      </c>
      <c r="AA194" s="21" t="s">
        <v>549</v>
      </c>
      <c r="AB194" s="25">
        <v>2</v>
      </c>
      <c r="AC194" s="25" t="s">
        <v>1010</v>
      </c>
      <c r="AD194" s="21" t="s">
        <v>246</v>
      </c>
      <c r="AE194" s="21" t="s">
        <v>247</v>
      </c>
      <c r="AF194" s="21" t="s">
        <v>246</v>
      </c>
      <c r="AG194" s="21" t="s">
        <v>248</v>
      </c>
      <c r="AH194" s="21" t="s">
        <v>249</v>
      </c>
      <c r="AI194" s="21" t="s">
        <v>249</v>
      </c>
      <c r="AJ194" s="21" t="s">
        <v>246</v>
      </c>
      <c r="AK194" s="21" t="s">
        <v>246</v>
      </c>
      <c r="AL194" s="21">
        <v>1.38</v>
      </c>
      <c r="AM194" s="6"/>
      <c r="AN194" s="26" t="s">
        <v>250</v>
      </c>
      <c r="AO194" s="26" t="s">
        <v>251</v>
      </c>
      <c r="AP194" s="26"/>
      <c r="AQ194" s="26" t="s">
        <v>1902</v>
      </c>
      <c r="AR194" s="26" t="s">
        <v>1905</v>
      </c>
      <c r="AS194" s="27">
        <v>1.08</v>
      </c>
      <c r="AT194" s="21">
        <v>1.38</v>
      </c>
      <c r="AU194" s="21">
        <v>2.1</v>
      </c>
      <c r="AV194" s="21">
        <v>0.82</v>
      </c>
      <c r="AW194" s="21">
        <v>0.7</v>
      </c>
      <c r="AX194" s="21"/>
      <c r="AY194" s="21"/>
      <c r="AZ194" s="21"/>
      <c r="BA194" s="21"/>
      <c r="BB194" s="28">
        <f t="shared" ref="BB194:BD194" si="640">((AT194/AS194)*100)-100</f>
        <v>27.777777777777771</v>
      </c>
      <c r="BC194" s="28">
        <f t="shared" si="640"/>
        <v>52.173913043478279</v>
      </c>
      <c r="BD194" s="28">
        <f t="shared" si="640"/>
        <v>-60.952380952380956</v>
      </c>
      <c r="BE194" s="28">
        <f t="shared" si="632"/>
        <v>94.444444444444429</v>
      </c>
      <c r="BF194" s="28">
        <f t="shared" si="633"/>
        <v>-24.074074074074076</v>
      </c>
      <c r="BG194" s="28">
        <f t="shared" si="634"/>
        <v>-40.579710144927539</v>
      </c>
      <c r="BH194" s="3">
        <f t="shared" ref="BH194:BJ194" si="641">AT194-AS194</f>
        <v>0.29999999999999982</v>
      </c>
      <c r="BI194" s="3">
        <f t="shared" si="641"/>
        <v>0.7200000000000002</v>
      </c>
      <c r="BJ194" s="3">
        <f t="shared" si="641"/>
        <v>-1.2800000000000002</v>
      </c>
      <c r="BK194" s="3">
        <f t="shared" si="636"/>
        <v>1.02</v>
      </c>
      <c r="BL194" s="3">
        <f t="shared" si="637"/>
        <v>-0.26000000000000012</v>
      </c>
      <c r="BM194" s="3">
        <f t="shared" si="638"/>
        <v>-0.55999999999999994</v>
      </c>
      <c r="BN194" s="24">
        <v>194.8</v>
      </c>
      <c r="BO194" s="21">
        <v>197</v>
      </c>
      <c r="BP194" s="21">
        <v>180.7</v>
      </c>
      <c r="BQ194" s="21"/>
      <c r="BR194" s="21"/>
      <c r="BS194" s="21"/>
      <c r="BT194" s="21"/>
      <c r="BU194" s="24">
        <v>37</v>
      </c>
      <c r="BV194" s="21">
        <v>36.9</v>
      </c>
      <c r="BW194" s="21">
        <v>36.6</v>
      </c>
      <c r="BX194" s="21">
        <v>36.9</v>
      </c>
      <c r="BY194" s="21">
        <v>37.1</v>
      </c>
      <c r="BZ194" s="21"/>
      <c r="CA194" s="21"/>
      <c r="CB194" s="21"/>
      <c r="CC194" s="21"/>
      <c r="CD194" s="6"/>
      <c r="CE194" s="24" t="s">
        <v>1424</v>
      </c>
      <c r="CF194" s="21" t="s">
        <v>316</v>
      </c>
      <c r="CG194" s="21"/>
      <c r="CH194" s="21"/>
      <c r="CI194" s="21"/>
      <c r="CJ194" s="21"/>
      <c r="CK194" s="21"/>
      <c r="CL194" s="60" t="s">
        <v>1931</v>
      </c>
      <c r="CM194" s="93" t="s">
        <v>1932</v>
      </c>
      <c r="CN194" s="21"/>
      <c r="CO194" s="21"/>
      <c r="CP194" s="21"/>
      <c r="CQ194" s="21"/>
      <c r="CR194" s="21"/>
      <c r="CS194" s="24">
        <v>2</v>
      </c>
      <c r="CT194" s="21">
        <v>2</v>
      </c>
      <c r="CU194" s="21"/>
      <c r="CV194" s="21"/>
      <c r="CW194" s="21"/>
      <c r="CX194" s="21"/>
      <c r="CY194" s="21"/>
      <c r="CZ194" s="24" t="s">
        <v>1933</v>
      </c>
      <c r="DA194" s="21" t="s">
        <v>1934</v>
      </c>
      <c r="DB194" s="21"/>
      <c r="DC194" s="21"/>
      <c r="DD194" s="21"/>
      <c r="DE194" s="21"/>
      <c r="DF194" s="21"/>
      <c r="DG194" s="24" t="s">
        <v>268</v>
      </c>
      <c r="DH194" s="21" t="s">
        <v>268</v>
      </c>
      <c r="DI194" s="21" t="s">
        <v>268</v>
      </c>
      <c r="DJ194" s="21"/>
      <c r="DK194" s="21"/>
      <c r="DL194" s="21"/>
      <c r="DM194" s="21"/>
      <c r="DN194" s="26"/>
      <c r="DO194" s="6"/>
      <c r="DP194" s="24">
        <v>82</v>
      </c>
      <c r="DQ194" s="21">
        <v>97.1</v>
      </c>
      <c r="DR194" s="21">
        <v>103.5</v>
      </c>
      <c r="DS194" s="21"/>
      <c r="DT194" s="21"/>
      <c r="DU194" s="21"/>
      <c r="DV194" s="21"/>
      <c r="DW194" s="24">
        <v>0.4</v>
      </c>
      <c r="DX194" s="21">
        <v>0.4</v>
      </c>
      <c r="DY194" s="21">
        <v>0.4</v>
      </c>
      <c r="DZ194" s="21"/>
      <c r="EA194" s="21"/>
      <c r="EB194" s="21"/>
      <c r="EC194" s="21"/>
      <c r="ED194" s="78">
        <f t="shared" ref="ED194:EF194" si="642">DP194/DW194</f>
        <v>205</v>
      </c>
      <c r="EE194" s="79">
        <f t="shared" si="642"/>
        <v>242.74999999999997</v>
      </c>
      <c r="EF194" s="79">
        <f t="shared" si="642"/>
        <v>258.75</v>
      </c>
      <c r="EG194" s="79"/>
      <c r="EH194" s="79"/>
      <c r="EI194" s="79"/>
      <c r="EJ194" s="79"/>
      <c r="EK194" s="24">
        <v>0</v>
      </c>
      <c r="EL194" s="21">
        <v>0</v>
      </c>
      <c r="EM194" s="21">
        <v>0</v>
      </c>
      <c r="EN194" s="21"/>
      <c r="EO194" s="21"/>
      <c r="EP194" s="21"/>
      <c r="EQ194" s="21"/>
      <c r="ER194" s="24">
        <v>172</v>
      </c>
      <c r="ES194" s="21">
        <v>157</v>
      </c>
      <c r="ET194" s="21">
        <v>172</v>
      </c>
      <c r="EU194" s="21"/>
      <c r="EV194" s="21"/>
      <c r="EW194" s="21"/>
      <c r="EX194" s="21"/>
      <c r="EY194" s="24">
        <v>12.3</v>
      </c>
      <c r="EZ194" s="21">
        <v>5.9</v>
      </c>
      <c r="FA194" s="21">
        <v>6.6</v>
      </c>
      <c r="FB194" s="21"/>
      <c r="FC194" s="21"/>
      <c r="FD194" s="21"/>
      <c r="FE194" s="21"/>
      <c r="FF194" s="24">
        <v>11</v>
      </c>
      <c r="FG194" s="21">
        <v>15</v>
      </c>
      <c r="FH194" s="21">
        <v>15</v>
      </c>
      <c r="FI194" s="21"/>
      <c r="FJ194" s="21"/>
      <c r="FK194" s="21"/>
      <c r="FL194" s="21"/>
      <c r="FM194" s="24">
        <v>64</v>
      </c>
      <c r="FN194" s="21">
        <v>65</v>
      </c>
      <c r="FO194" s="21">
        <v>67</v>
      </c>
      <c r="FP194" s="21"/>
      <c r="FQ194" s="21"/>
      <c r="FR194" s="21"/>
      <c r="FS194" s="21"/>
      <c r="FT194" s="24" t="s">
        <v>1194</v>
      </c>
      <c r="FU194" s="21" t="s">
        <v>803</v>
      </c>
      <c r="FV194" s="21">
        <v>0</v>
      </c>
      <c r="FW194" s="21"/>
      <c r="FX194" s="21"/>
      <c r="FY194" s="21"/>
      <c r="FZ194" s="21"/>
      <c r="GA194" s="24">
        <v>118</v>
      </c>
      <c r="GB194" s="21">
        <v>109</v>
      </c>
      <c r="GC194" s="21">
        <v>110</v>
      </c>
      <c r="GD194" s="21"/>
      <c r="GE194" s="21"/>
      <c r="GF194" s="21"/>
      <c r="GG194" s="21"/>
      <c r="GH194" s="24">
        <v>1300</v>
      </c>
      <c r="GI194" s="21">
        <v>1420</v>
      </c>
      <c r="GJ194" s="21">
        <v>405</v>
      </c>
      <c r="GK194" s="21"/>
      <c r="GL194" s="21"/>
      <c r="GM194" s="21"/>
      <c r="GN194" s="21"/>
      <c r="GO194" s="6"/>
      <c r="GP194" s="24">
        <v>15</v>
      </c>
      <c r="GQ194" s="21">
        <v>80</v>
      </c>
      <c r="GR194" s="24">
        <v>11</v>
      </c>
      <c r="GS194" s="21">
        <v>45</v>
      </c>
      <c r="GT194" s="24">
        <v>10</v>
      </c>
      <c r="GU194" s="21">
        <v>45</v>
      </c>
      <c r="GV194" s="24"/>
      <c r="GW194" s="21"/>
      <c r="GX194" s="24"/>
      <c r="GY194" s="21"/>
      <c r="GZ194" s="24"/>
      <c r="HA194" s="21"/>
      <c r="HB194" s="24"/>
      <c r="HC194" s="21"/>
      <c r="HD194" s="6"/>
      <c r="HE194" s="21">
        <v>66</v>
      </c>
      <c r="HF194" s="21">
        <v>125</v>
      </c>
      <c r="HG194" s="21">
        <v>90</v>
      </c>
      <c r="HH194" s="21">
        <v>83.8</v>
      </c>
      <c r="HI194" s="21">
        <v>1</v>
      </c>
      <c r="HJ194" s="21">
        <v>94.9</v>
      </c>
      <c r="HK194" s="21">
        <v>80</v>
      </c>
      <c r="HL194" s="21">
        <v>40</v>
      </c>
      <c r="HM194" s="21">
        <v>252.1</v>
      </c>
      <c r="HN194" s="21">
        <v>17.62</v>
      </c>
      <c r="HO194" s="21">
        <v>3.61</v>
      </c>
      <c r="HP194" s="21">
        <v>140</v>
      </c>
      <c r="HQ194" s="21">
        <v>31.3</v>
      </c>
      <c r="HR194" s="21">
        <v>7.5</v>
      </c>
      <c r="HS194" s="21">
        <v>3</v>
      </c>
      <c r="HT194" s="6"/>
      <c r="HU194" s="99">
        <f t="shared" si="10"/>
        <v>4</v>
      </c>
    </row>
    <row r="195" spans="1:249" ht="15.75" customHeight="1" x14ac:dyDescent="0.3">
      <c r="A195" s="3">
        <v>173</v>
      </c>
      <c r="B195" s="21" t="s">
        <v>431</v>
      </c>
      <c r="C195" s="21">
        <v>1</v>
      </c>
      <c r="D195" s="22">
        <v>41490</v>
      </c>
      <c r="E195" s="22">
        <v>41491</v>
      </c>
      <c r="F195" s="21">
        <f t="shared" si="630"/>
        <v>1</v>
      </c>
      <c r="G195" s="21"/>
      <c r="H195" s="21" t="s">
        <v>386</v>
      </c>
      <c r="I195" s="23">
        <v>15381</v>
      </c>
      <c r="J195" s="21">
        <v>70</v>
      </c>
      <c r="K195" s="21">
        <v>174</v>
      </c>
      <c r="L195" s="21">
        <v>74</v>
      </c>
      <c r="M195" s="21" t="s">
        <v>1543</v>
      </c>
      <c r="N195" s="21">
        <v>39</v>
      </c>
      <c r="O195" s="21">
        <v>23</v>
      </c>
      <c r="P195" s="21">
        <v>2</v>
      </c>
      <c r="Q195" s="21" t="s">
        <v>547</v>
      </c>
      <c r="R195" s="21">
        <v>1</v>
      </c>
      <c r="S195" s="21">
        <v>12</v>
      </c>
      <c r="T195" s="21" t="s">
        <v>272</v>
      </c>
      <c r="U195" s="21">
        <v>1</v>
      </c>
      <c r="V195" s="21">
        <v>0</v>
      </c>
      <c r="W195" s="21">
        <v>0</v>
      </c>
      <c r="X195" s="21">
        <v>0</v>
      </c>
      <c r="Y195" s="6"/>
      <c r="Z195" s="24" t="s">
        <v>244</v>
      </c>
      <c r="AA195" s="21" t="s">
        <v>956</v>
      </c>
      <c r="AB195" s="25">
        <v>2</v>
      </c>
      <c r="AC195" s="25" t="s">
        <v>486</v>
      </c>
      <c r="AD195" s="21" t="s">
        <v>246</v>
      </c>
      <c r="AE195" s="21" t="s">
        <v>247</v>
      </c>
      <c r="AF195" s="21" t="s">
        <v>246</v>
      </c>
      <c r="AG195" s="21" t="s">
        <v>328</v>
      </c>
      <c r="AH195" s="21" t="s">
        <v>249</v>
      </c>
      <c r="AI195" s="21" t="s">
        <v>249</v>
      </c>
      <c r="AJ195" s="21" t="s">
        <v>249</v>
      </c>
      <c r="AK195" s="21" t="s">
        <v>246</v>
      </c>
      <c r="AL195" s="21">
        <v>0.86</v>
      </c>
      <c r="AM195" s="6"/>
      <c r="AN195" s="26" t="s">
        <v>350</v>
      </c>
      <c r="AO195" s="26"/>
      <c r="AP195" s="26"/>
      <c r="AQ195" s="26" t="s">
        <v>1902</v>
      </c>
      <c r="AR195" s="3"/>
      <c r="AS195" s="27">
        <v>0.86</v>
      </c>
      <c r="AT195" s="21">
        <v>0.85</v>
      </c>
      <c r="AU195" s="21">
        <v>0.75</v>
      </c>
      <c r="AV195" s="21">
        <v>0.8</v>
      </c>
      <c r="AW195" s="21">
        <v>0.72</v>
      </c>
      <c r="AX195" s="21"/>
      <c r="AY195" s="21"/>
      <c r="AZ195" s="21"/>
      <c r="BA195" s="21"/>
      <c r="BB195" s="28">
        <f t="shared" ref="BB195:BD195" si="643">((AT195/AS195)*100)-100</f>
        <v>-1.1627906976744242</v>
      </c>
      <c r="BC195" s="28">
        <f t="shared" si="643"/>
        <v>-11.764705882352942</v>
      </c>
      <c r="BD195" s="28">
        <f t="shared" si="643"/>
        <v>6.6666666666666714</v>
      </c>
      <c r="BE195" s="28">
        <f t="shared" si="632"/>
        <v>-12.79069767441861</v>
      </c>
      <c r="BF195" s="28">
        <f t="shared" si="633"/>
        <v>-6.9767441860465027</v>
      </c>
      <c r="BG195" s="28">
        <f t="shared" si="634"/>
        <v>-5.8823529411764639</v>
      </c>
      <c r="BH195" s="3">
        <f t="shared" ref="BH195:BJ195" si="644">AT195-AS195</f>
        <v>-1.0000000000000009E-2</v>
      </c>
      <c r="BI195" s="3">
        <f t="shared" si="644"/>
        <v>-9.9999999999999978E-2</v>
      </c>
      <c r="BJ195" s="3">
        <f t="shared" si="644"/>
        <v>5.0000000000000044E-2</v>
      </c>
      <c r="BK195" s="3">
        <f t="shared" si="636"/>
        <v>-0.10999999999999999</v>
      </c>
      <c r="BL195" s="3">
        <f t="shared" si="637"/>
        <v>-5.9999999999999942E-2</v>
      </c>
      <c r="BM195" s="3">
        <f t="shared" si="638"/>
        <v>-4.9999999999999933E-2</v>
      </c>
      <c r="BN195" s="24">
        <v>122</v>
      </c>
      <c r="BO195" s="21">
        <v>156</v>
      </c>
      <c r="BP195" s="21">
        <v>144.4</v>
      </c>
      <c r="BQ195" s="21"/>
      <c r="BR195" s="21"/>
      <c r="BS195" s="21"/>
      <c r="BT195" s="21"/>
      <c r="BU195" s="24">
        <v>37.9</v>
      </c>
      <c r="BV195" s="21">
        <v>38</v>
      </c>
      <c r="BW195" s="21">
        <v>37</v>
      </c>
      <c r="BX195" s="21">
        <v>37</v>
      </c>
      <c r="BY195" s="21">
        <v>37.5</v>
      </c>
      <c r="BZ195" s="21"/>
      <c r="CA195" s="21"/>
      <c r="CB195" s="21"/>
      <c r="CC195" s="21"/>
      <c r="CD195" s="6"/>
      <c r="CE195" s="24" t="s">
        <v>1544</v>
      </c>
      <c r="CF195" s="21"/>
      <c r="CG195" s="21"/>
      <c r="CH195" s="21"/>
      <c r="CI195" s="21"/>
      <c r="CJ195" s="21"/>
      <c r="CK195" s="21"/>
      <c r="CL195" s="24" t="s">
        <v>1545</v>
      </c>
      <c r="CM195" s="21"/>
      <c r="CN195" s="21"/>
      <c r="CO195" s="21"/>
      <c r="CP195" s="21"/>
      <c r="CQ195" s="21"/>
      <c r="CR195" s="21"/>
      <c r="CS195" s="24">
        <v>9</v>
      </c>
      <c r="CT195" s="21"/>
      <c r="CU195" s="21"/>
      <c r="CV195" s="21"/>
      <c r="CW195" s="21"/>
      <c r="CX195" s="21"/>
      <c r="CY195" s="21"/>
      <c r="CZ195" s="24" t="s">
        <v>331</v>
      </c>
      <c r="DA195" s="21"/>
      <c r="DB195" s="21"/>
      <c r="DC195" s="21"/>
      <c r="DD195" s="21"/>
      <c r="DE195" s="21"/>
      <c r="DF195" s="21"/>
      <c r="DG195" s="24" t="s">
        <v>1106</v>
      </c>
      <c r="DH195" s="21" t="s">
        <v>1106</v>
      </c>
      <c r="DI195" s="21" t="s">
        <v>1106</v>
      </c>
      <c r="DJ195" s="21"/>
      <c r="DK195" s="21"/>
      <c r="DL195" s="21"/>
      <c r="DM195" s="21"/>
      <c r="DN195" s="26" t="s">
        <v>607</v>
      </c>
      <c r="DO195" s="6"/>
      <c r="DP195" s="24">
        <v>85</v>
      </c>
      <c r="DQ195" s="21">
        <v>75</v>
      </c>
      <c r="DR195" s="21">
        <v>80</v>
      </c>
      <c r="DS195" s="21"/>
      <c r="DT195" s="21"/>
      <c r="DU195" s="21"/>
      <c r="DV195" s="21"/>
      <c r="DW195" s="24">
        <v>0.21</v>
      </c>
      <c r="DX195" s="21">
        <v>0.21</v>
      </c>
      <c r="DY195" s="21">
        <v>0.21</v>
      </c>
      <c r="DZ195" s="21"/>
      <c r="EA195" s="21"/>
      <c r="EB195" s="21"/>
      <c r="EC195" s="21"/>
      <c r="ED195" s="78">
        <f t="shared" ref="ED195:EF195" si="645">DP195/DW195</f>
        <v>404.76190476190476</v>
      </c>
      <c r="EE195" s="79">
        <f t="shared" si="645"/>
        <v>357.14285714285717</v>
      </c>
      <c r="EF195" s="79">
        <f t="shared" si="645"/>
        <v>380.95238095238096</v>
      </c>
      <c r="EG195" s="79"/>
      <c r="EH195" s="79"/>
      <c r="EI195" s="79"/>
      <c r="EJ195" s="79"/>
      <c r="EK195" s="24">
        <v>0</v>
      </c>
      <c r="EL195" s="21">
        <v>0</v>
      </c>
      <c r="EM195" s="21">
        <v>0</v>
      </c>
      <c r="EN195" s="21"/>
      <c r="EO195" s="21"/>
      <c r="EP195" s="21"/>
      <c r="EQ195" s="21"/>
      <c r="ER195" s="24">
        <v>117</v>
      </c>
      <c r="ES195" s="21">
        <v>116</v>
      </c>
      <c r="ET195" s="21">
        <v>117</v>
      </c>
      <c r="EU195" s="21"/>
      <c r="EV195" s="21"/>
      <c r="EW195" s="21"/>
      <c r="EX195" s="21"/>
      <c r="EY195" s="24">
        <v>13.3</v>
      </c>
      <c r="EZ195" s="21">
        <v>12</v>
      </c>
      <c r="FA195" s="21">
        <v>11.7</v>
      </c>
      <c r="FB195" s="21"/>
      <c r="FC195" s="21"/>
      <c r="FD195" s="21"/>
      <c r="FE195" s="21"/>
      <c r="FF195" s="24">
        <v>15</v>
      </c>
      <c r="FG195" s="21">
        <v>15</v>
      </c>
      <c r="FH195" s="21">
        <v>15</v>
      </c>
      <c r="FI195" s="21"/>
      <c r="FJ195" s="21"/>
      <c r="FK195" s="21"/>
      <c r="FL195" s="21"/>
      <c r="FM195" s="24">
        <v>75</v>
      </c>
      <c r="FN195" s="21">
        <v>79</v>
      </c>
      <c r="FO195" s="21">
        <v>81</v>
      </c>
      <c r="FP195" s="21"/>
      <c r="FQ195" s="21"/>
      <c r="FR195" s="21"/>
      <c r="FS195" s="21"/>
      <c r="FT195" s="24">
        <v>0</v>
      </c>
      <c r="FU195" s="21">
        <v>0</v>
      </c>
      <c r="FV195" s="21">
        <v>0</v>
      </c>
      <c r="FW195" s="21"/>
      <c r="FX195" s="21"/>
      <c r="FY195" s="21"/>
      <c r="FZ195" s="21"/>
      <c r="GA195" s="24">
        <v>303</v>
      </c>
      <c r="GB195" s="21">
        <v>251</v>
      </c>
      <c r="GC195" s="21">
        <v>213</v>
      </c>
      <c r="GD195" s="21"/>
      <c r="GE195" s="21"/>
      <c r="GF195" s="21"/>
      <c r="GG195" s="21"/>
      <c r="GH195" s="24">
        <v>2040</v>
      </c>
      <c r="GI195" s="21">
        <v>2335</v>
      </c>
      <c r="GJ195" s="21">
        <v>2120</v>
      </c>
      <c r="GK195" s="21"/>
      <c r="GL195" s="21"/>
      <c r="GM195" s="21"/>
      <c r="GN195" s="21"/>
      <c r="GO195" s="6"/>
      <c r="GP195" s="24">
        <v>9</v>
      </c>
      <c r="GQ195" s="21">
        <v>18</v>
      </c>
      <c r="GR195" s="24">
        <v>6</v>
      </c>
      <c r="GS195" s="21">
        <v>10</v>
      </c>
      <c r="GT195" s="24">
        <v>9</v>
      </c>
      <c r="GU195" s="21">
        <v>18</v>
      </c>
      <c r="GV195" s="24"/>
      <c r="GW195" s="21"/>
      <c r="GX195" s="24"/>
      <c r="GY195" s="21"/>
      <c r="GZ195" s="24"/>
      <c r="HA195" s="21"/>
      <c r="HB195" s="24"/>
      <c r="HC195" s="21"/>
      <c r="HD195" s="6"/>
      <c r="HE195" s="21">
        <v>70</v>
      </c>
      <c r="HF195" s="21">
        <v>97</v>
      </c>
      <c r="HG195" s="21">
        <v>148</v>
      </c>
      <c r="HH195" s="21">
        <v>38</v>
      </c>
      <c r="HI195" s="21">
        <v>2</v>
      </c>
      <c r="HJ195" s="21">
        <v>78.7</v>
      </c>
      <c r="HK195" s="21">
        <v>0.21</v>
      </c>
      <c r="HL195" s="21">
        <v>80</v>
      </c>
      <c r="HM195" s="21">
        <v>46.49</v>
      </c>
      <c r="HN195" s="21">
        <v>1.34</v>
      </c>
      <c r="HO195" s="21">
        <v>3.25</v>
      </c>
      <c r="HP195" s="21">
        <v>135.5</v>
      </c>
      <c r="HQ195" s="21">
        <v>15.8</v>
      </c>
      <c r="HR195" s="21">
        <v>14.3</v>
      </c>
      <c r="HS195" s="21">
        <v>15</v>
      </c>
      <c r="HT195" s="6"/>
      <c r="HU195" s="99">
        <f t="shared" si="10"/>
        <v>3</v>
      </c>
    </row>
    <row r="196" spans="1:249" ht="15.75" customHeight="1" x14ac:dyDescent="0.3">
      <c r="A196" s="3">
        <v>174</v>
      </c>
      <c r="B196" s="21" t="s">
        <v>626</v>
      </c>
      <c r="C196" s="21">
        <v>1</v>
      </c>
      <c r="D196" s="22">
        <v>41490</v>
      </c>
      <c r="E196" s="22">
        <v>41491</v>
      </c>
      <c r="F196" s="21">
        <f t="shared" si="630"/>
        <v>1</v>
      </c>
      <c r="G196" s="21"/>
      <c r="H196" s="21" t="s">
        <v>989</v>
      </c>
      <c r="I196" s="23">
        <v>12736</v>
      </c>
      <c r="J196" s="21">
        <v>78</v>
      </c>
      <c r="K196" s="21">
        <v>185</v>
      </c>
      <c r="L196" s="21">
        <v>70</v>
      </c>
      <c r="M196" s="21" t="s">
        <v>1546</v>
      </c>
      <c r="N196" s="21">
        <v>71</v>
      </c>
      <c r="O196" s="21">
        <v>85</v>
      </c>
      <c r="P196" s="21">
        <v>6</v>
      </c>
      <c r="Q196" s="21" t="s">
        <v>1282</v>
      </c>
      <c r="R196" s="21">
        <v>1</v>
      </c>
      <c r="S196" s="21">
        <v>6</v>
      </c>
      <c r="T196" s="21" t="s">
        <v>1282</v>
      </c>
      <c r="U196" s="21">
        <v>1</v>
      </c>
      <c r="V196" s="21">
        <v>3</v>
      </c>
      <c r="W196" s="21">
        <v>3</v>
      </c>
      <c r="X196" s="21">
        <v>0</v>
      </c>
      <c r="Y196" s="6"/>
      <c r="Z196" s="24" t="s">
        <v>513</v>
      </c>
      <c r="AA196" s="21" t="s">
        <v>497</v>
      </c>
      <c r="AB196" s="25">
        <v>1</v>
      </c>
      <c r="AC196" s="25"/>
      <c r="AD196" s="21" t="s">
        <v>249</v>
      </c>
      <c r="AE196" s="21"/>
      <c r="AF196" s="21" t="s">
        <v>246</v>
      </c>
      <c r="AG196" s="21" t="s">
        <v>248</v>
      </c>
      <c r="AH196" s="21" t="s">
        <v>246</v>
      </c>
      <c r="AI196" s="21" t="s">
        <v>249</v>
      </c>
      <c r="AJ196" s="21" t="s">
        <v>246</v>
      </c>
      <c r="AK196" s="21" t="s">
        <v>249</v>
      </c>
      <c r="AL196" s="21">
        <v>0.11</v>
      </c>
      <c r="AM196" s="6"/>
      <c r="AN196" s="26" t="s">
        <v>250</v>
      </c>
      <c r="AO196" s="26" t="s">
        <v>274</v>
      </c>
      <c r="AP196" s="26"/>
      <c r="AQ196" s="26" t="s">
        <v>1904</v>
      </c>
      <c r="AR196" s="26" t="s">
        <v>1905</v>
      </c>
      <c r="AS196" s="27">
        <v>0.11</v>
      </c>
      <c r="AT196" s="21">
        <v>1.41</v>
      </c>
      <c r="AU196" s="21">
        <v>3.01</v>
      </c>
      <c r="AV196" s="21">
        <v>0.87</v>
      </c>
      <c r="AW196" s="21">
        <v>0.79</v>
      </c>
      <c r="AX196" s="21">
        <v>0.46</v>
      </c>
      <c r="AY196" s="21">
        <v>0.4</v>
      </c>
      <c r="AZ196" s="21">
        <v>0.35</v>
      </c>
      <c r="BA196" s="21"/>
      <c r="BB196" s="28">
        <f t="shared" ref="BB196:BD196" si="646">((AT196/AS196)*100)-100</f>
        <v>1181.8181818181818</v>
      </c>
      <c r="BC196" s="28">
        <f t="shared" si="646"/>
        <v>113.47517730496452</v>
      </c>
      <c r="BD196" s="28">
        <f t="shared" si="646"/>
        <v>-71.096345514950173</v>
      </c>
      <c r="BE196" s="28">
        <f t="shared" si="632"/>
        <v>2636.3636363636365</v>
      </c>
      <c r="BF196" s="28">
        <f t="shared" si="633"/>
        <v>690.90909090909088</v>
      </c>
      <c r="BG196" s="28">
        <f t="shared" si="634"/>
        <v>-38.297872340425535</v>
      </c>
      <c r="BH196" s="3">
        <f t="shared" ref="BH196:BJ196" si="647">AT196-AS196</f>
        <v>1.2999999999999998</v>
      </c>
      <c r="BI196" s="3">
        <f t="shared" si="647"/>
        <v>1.5999999999999999</v>
      </c>
      <c r="BJ196" s="3">
        <f t="shared" si="647"/>
        <v>-2.1399999999999997</v>
      </c>
      <c r="BK196" s="3">
        <f t="shared" si="636"/>
        <v>2.9</v>
      </c>
      <c r="BL196" s="3">
        <f t="shared" si="637"/>
        <v>0.76</v>
      </c>
      <c r="BM196" s="3">
        <f t="shared" si="638"/>
        <v>-0.53999999999999992</v>
      </c>
      <c r="BN196" s="24"/>
      <c r="BO196" s="21">
        <v>251.6</v>
      </c>
      <c r="BP196" s="21">
        <v>219.1</v>
      </c>
      <c r="BQ196" s="21"/>
      <c r="BR196" s="21">
        <v>252.3</v>
      </c>
      <c r="BS196" s="21">
        <v>320.8</v>
      </c>
      <c r="BT196" s="21"/>
      <c r="BU196" s="24">
        <v>37.9</v>
      </c>
      <c r="BV196" s="21">
        <v>36</v>
      </c>
      <c r="BW196" s="21">
        <v>36.5</v>
      </c>
      <c r="BX196" s="21">
        <v>36.4</v>
      </c>
      <c r="BY196" s="21">
        <v>36</v>
      </c>
      <c r="BZ196" s="21">
        <v>36</v>
      </c>
      <c r="CA196" s="21">
        <v>36</v>
      </c>
      <c r="CB196" s="21">
        <v>36.1</v>
      </c>
      <c r="CC196" s="21"/>
      <c r="CD196" s="6"/>
      <c r="CE196" s="24" t="s">
        <v>1547</v>
      </c>
      <c r="CF196" s="21"/>
      <c r="CG196" s="21"/>
      <c r="CH196" s="21"/>
      <c r="CI196" s="21"/>
      <c r="CJ196" s="21"/>
      <c r="CK196" s="21"/>
      <c r="CL196" s="24" t="s">
        <v>1548</v>
      </c>
      <c r="CM196" s="21"/>
      <c r="CN196" s="21"/>
      <c r="CO196" s="21"/>
      <c r="CP196" s="21"/>
      <c r="CQ196" s="21"/>
      <c r="CR196" s="21"/>
      <c r="CS196" s="24">
        <v>2</v>
      </c>
      <c r="CT196" s="21"/>
      <c r="CU196" s="21"/>
      <c r="CV196" s="21"/>
      <c r="CW196" s="21"/>
      <c r="CX196" s="21"/>
      <c r="CY196" s="21"/>
      <c r="CZ196" s="24" t="s">
        <v>735</v>
      </c>
      <c r="DA196" s="21"/>
      <c r="DB196" s="21"/>
      <c r="DC196" s="21"/>
      <c r="DD196" s="21"/>
      <c r="DE196" s="21"/>
      <c r="DF196" s="21"/>
      <c r="DG196" s="24" t="s">
        <v>374</v>
      </c>
      <c r="DH196" s="21" t="s">
        <v>374</v>
      </c>
      <c r="DI196" s="21" t="s">
        <v>374</v>
      </c>
      <c r="DJ196" s="21" t="s">
        <v>374</v>
      </c>
      <c r="DK196" s="21" t="s">
        <v>374</v>
      </c>
      <c r="DL196" s="21" t="s">
        <v>374</v>
      </c>
      <c r="DM196" s="21"/>
      <c r="DN196" s="26"/>
      <c r="DO196" s="6"/>
      <c r="DP196" s="24">
        <v>177.1</v>
      </c>
      <c r="DQ196" s="21">
        <v>117</v>
      </c>
      <c r="DR196" s="21">
        <v>122.3</v>
      </c>
      <c r="DS196" s="21">
        <v>84.3</v>
      </c>
      <c r="DT196" s="21">
        <v>76.2</v>
      </c>
      <c r="DU196" s="21">
        <v>76.2</v>
      </c>
      <c r="DV196" s="21"/>
      <c r="DW196" s="24">
        <v>0.45</v>
      </c>
      <c r="DX196" s="21">
        <v>0.4</v>
      </c>
      <c r="DY196" s="21">
        <v>0.4</v>
      </c>
      <c r="DZ196" s="21">
        <v>0.4</v>
      </c>
      <c r="EA196" s="21">
        <v>0.35</v>
      </c>
      <c r="EB196" s="21">
        <v>0.35</v>
      </c>
      <c r="EC196" s="21"/>
      <c r="ED196" s="78">
        <f t="shared" ref="ED196:EI196" si="648">DP196/DW196</f>
        <v>393.55555555555554</v>
      </c>
      <c r="EE196" s="79">
        <f t="shared" si="648"/>
        <v>292.5</v>
      </c>
      <c r="EF196" s="79">
        <f t="shared" si="648"/>
        <v>305.75</v>
      </c>
      <c r="EG196" s="79">
        <f t="shared" si="648"/>
        <v>210.74999999999997</v>
      </c>
      <c r="EH196" s="79">
        <f t="shared" si="648"/>
        <v>217.71428571428572</v>
      </c>
      <c r="EI196" s="79">
        <f t="shared" si="648"/>
        <v>217.71428571428572</v>
      </c>
      <c r="EJ196" s="79"/>
      <c r="EK196" s="24">
        <v>1</v>
      </c>
      <c r="EL196" s="21">
        <v>1</v>
      </c>
      <c r="EM196" s="21">
        <v>1</v>
      </c>
      <c r="EN196" s="21">
        <v>0</v>
      </c>
      <c r="EO196" s="21">
        <v>0</v>
      </c>
      <c r="EP196" s="21">
        <v>0</v>
      </c>
      <c r="EQ196" s="21"/>
      <c r="ER196" s="24">
        <v>164</v>
      </c>
      <c r="ES196" s="21">
        <v>165</v>
      </c>
      <c r="ET196" s="21">
        <v>180</v>
      </c>
      <c r="EU196" s="21">
        <v>173</v>
      </c>
      <c r="EV196" s="21">
        <v>193</v>
      </c>
      <c r="EW196" s="21">
        <v>192</v>
      </c>
      <c r="EX196" s="21"/>
      <c r="EY196" s="24">
        <v>34.6</v>
      </c>
      <c r="EZ196" s="21">
        <v>9.4</v>
      </c>
      <c r="FA196" s="21">
        <v>9.1</v>
      </c>
      <c r="FB196" s="21">
        <v>9.1</v>
      </c>
      <c r="FC196" s="21">
        <v>10.7</v>
      </c>
      <c r="FD196" s="21">
        <v>9</v>
      </c>
      <c r="FE196" s="21"/>
      <c r="FF196" s="24">
        <v>7</v>
      </c>
      <c r="FG196" s="21">
        <v>10</v>
      </c>
      <c r="FH196" s="21">
        <v>10</v>
      </c>
      <c r="FI196" s="21">
        <v>14</v>
      </c>
      <c r="FJ196" s="21">
        <v>12</v>
      </c>
      <c r="FK196" s="21">
        <v>15</v>
      </c>
      <c r="FL196" s="21"/>
      <c r="FM196" s="24">
        <v>71</v>
      </c>
      <c r="FN196" s="21">
        <v>81</v>
      </c>
      <c r="FO196" s="21">
        <v>85</v>
      </c>
      <c r="FP196" s="21">
        <v>56</v>
      </c>
      <c r="FQ196" s="21">
        <v>98</v>
      </c>
      <c r="FR196" s="21">
        <v>109</v>
      </c>
      <c r="FS196" s="21"/>
      <c r="FT196" s="24" t="s">
        <v>859</v>
      </c>
      <c r="FU196" s="21" t="s">
        <v>1214</v>
      </c>
      <c r="FV196" s="21" t="s">
        <v>1214</v>
      </c>
      <c r="FW196" s="21">
        <v>0</v>
      </c>
      <c r="FX196" s="21">
        <v>0</v>
      </c>
      <c r="FY196" s="21">
        <v>0</v>
      </c>
      <c r="FZ196" s="21"/>
      <c r="GA196" s="24">
        <v>66</v>
      </c>
      <c r="GB196" s="21">
        <v>67</v>
      </c>
      <c r="GC196" s="21">
        <v>53</v>
      </c>
      <c r="GD196" s="21">
        <v>53</v>
      </c>
      <c r="GE196" s="21">
        <v>53</v>
      </c>
      <c r="GF196" s="21">
        <v>46</v>
      </c>
      <c r="GG196" s="21"/>
      <c r="GH196" s="24">
        <v>1100</v>
      </c>
      <c r="GI196" s="21">
        <v>970</v>
      </c>
      <c r="GJ196" s="21">
        <v>1670</v>
      </c>
      <c r="GK196" s="21">
        <v>1960</v>
      </c>
      <c r="GL196" s="21">
        <v>1880</v>
      </c>
      <c r="GM196" s="21">
        <v>530</v>
      </c>
      <c r="GN196" s="21"/>
      <c r="GO196" s="6"/>
      <c r="GP196" s="24">
        <v>15</v>
      </c>
      <c r="GQ196" s="21">
        <v>80</v>
      </c>
      <c r="GR196" s="24">
        <v>14</v>
      </c>
      <c r="GS196" s="21">
        <v>55</v>
      </c>
      <c r="GT196" s="24">
        <v>13</v>
      </c>
      <c r="GU196" s="21">
        <v>55</v>
      </c>
      <c r="GV196" s="24">
        <v>11</v>
      </c>
      <c r="GW196" s="21">
        <v>45</v>
      </c>
      <c r="GX196" s="24">
        <v>11</v>
      </c>
      <c r="GY196" s="21">
        <v>45</v>
      </c>
      <c r="GZ196" s="24">
        <v>9</v>
      </c>
      <c r="HA196" s="21">
        <v>18</v>
      </c>
      <c r="HB196" s="24"/>
      <c r="HC196" s="21"/>
      <c r="HD196" s="6"/>
      <c r="HE196" s="21">
        <v>78</v>
      </c>
      <c r="HF196" s="21">
        <v>49</v>
      </c>
      <c r="HG196" s="21">
        <v>75</v>
      </c>
      <c r="HH196" s="21">
        <v>37.9</v>
      </c>
      <c r="HI196" s="21">
        <v>1</v>
      </c>
      <c r="HJ196" s="21">
        <v>86.6</v>
      </c>
      <c r="HK196" s="21">
        <v>0.6</v>
      </c>
      <c r="HL196" s="21">
        <v>10</v>
      </c>
      <c r="HM196" s="21">
        <v>18.48</v>
      </c>
      <c r="HN196" s="21">
        <v>16.34</v>
      </c>
      <c r="HO196" s="21">
        <v>3.02</v>
      </c>
      <c r="HP196" s="21">
        <v>134</v>
      </c>
      <c r="HQ196" s="21">
        <v>23.1</v>
      </c>
      <c r="HR196" s="21">
        <v>34.6</v>
      </c>
      <c r="HS196" s="21">
        <v>7</v>
      </c>
      <c r="HT196" s="6"/>
      <c r="HU196" s="99">
        <f t="shared" si="10"/>
        <v>1</v>
      </c>
    </row>
    <row r="197" spans="1:249" ht="15.75" customHeight="1" x14ac:dyDescent="0.3">
      <c r="A197" s="3">
        <v>175</v>
      </c>
      <c r="B197" s="21" t="s">
        <v>874</v>
      </c>
      <c r="C197" s="21">
        <v>2</v>
      </c>
      <c r="D197" s="22">
        <v>41491</v>
      </c>
      <c r="E197" s="22">
        <v>41491</v>
      </c>
      <c r="F197" s="21">
        <f t="shared" si="630"/>
        <v>0</v>
      </c>
      <c r="G197" s="21"/>
      <c r="H197" s="21" t="s">
        <v>432</v>
      </c>
      <c r="I197" s="23">
        <v>11973</v>
      </c>
      <c r="J197" s="21">
        <v>81</v>
      </c>
      <c r="K197" s="21">
        <v>158</v>
      </c>
      <c r="L197" s="21">
        <v>76</v>
      </c>
      <c r="M197" s="21" t="s">
        <v>1549</v>
      </c>
      <c r="N197" s="21">
        <v>97</v>
      </c>
      <c r="O197" s="21">
        <v>98.1</v>
      </c>
      <c r="P197" s="21">
        <v>9</v>
      </c>
      <c r="Q197" s="21" t="s">
        <v>818</v>
      </c>
      <c r="R197" s="21">
        <v>1</v>
      </c>
      <c r="S197" s="21">
        <v>17</v>
      </c>
      <c r="T197" s="21" t="s">
        <v>272</v>
      </c>
      <c r="U197" s="21">
        <v>1</v>
      </c>
      <c r="V197" s="21">
        <v>2</v>
      </c>
      <c r="W197" s="21">
        <v>3</v>
      </c>
      <c r="X197" s="21">
        <v>0</v>
      </c>
      <c r="Y197" s="6"/>
      <c r="Z197" s="24" t="s">
        <v>244</v>
      </c>
      <c r="AA197" s="21" t="s">
        <v>819</v>
      </c>
      <c r="AB197" s="25">
        <v>1</v>
      </c>
      <c r="AC197" s="25"/>
      <c r="AD197" s="21" t="s">
        <v>246</v>
      </c>
      <c r="AE197" s="21" t="s">
        <v>479</v>
      </c>
      <c r="AF197" s="21" t="s">
        <v>249</v>
      </c>
      <c r="AG197" s="21"/>
      <c r="AH197" s="21" t="s">
        <v>246</v>
      </c>
      <c r="AI197" s="21" t="s">
        <v>246</v>
      </c>
      <c r="AJ197" s="21" t="s">
        <v>246</v>
      </c>
      <c r="AK197" s="21" t="s">
        <v>246</v>
      </c>
      <c r="AL197" s="21">
        <v>233.25</v>
      </c>
      <c r="AM197" s="6"/>
      <c r="AN197" s="26" t="s">
        <v>250</v>
      </c>
      <c r="AO197" s="26" t="s">
        <v>251</v>
      </c>
      <c r="AP197" s="26"/>
      <c r="AQ197" s="26" t="s">
        <v>1906</v>
      </c>
      <c r="AR197" s="26" t="s">
        <v>1903</v>
      </c>
      <c r="AS197" s="33">
        <v>33.25</v>
      </c>
      <c r="AT197" s="34">
        <v>48.5</v>
      </c>
      <c r="AU197" s="34">
        <v>62.2</v>
      </c>
      <c r="AV197" s="34">
        <v>102.3</v>
      </c>
      <c r="AW197" s="34">
        <v>69.400000000000006</v>
      </c>
      <c r="AX197" s="34">
        <v>16.11</v>
      </c>
      <c r="AY197" s="34">
        <v>12.19</v>
      </c>
      <c r="AZ197" s="34">
        <v>8.34</v>
      </c>
      <c r="BA197" s="34">
        <v>5.36</v>
      </c>
      <c r="BB197" s="28">
        <f t="shared" ref="BB197:BD197" si="649">((AT197/AS197)*100)-100</f>
        <v>45.864661654135347</v>
      </c>
      <c r="BC197" s="28">
        <f t="shared" si="649"/>
        <v>28.24742268041237</v>
      </c>
      <c r="BD197" s="28">
        <f t="shared" si="649"/>
        <v>64.469453376205763</v>
      </c>
      <c r="BE197" s="28">
        <f t="shared" si="632"/>
        <v>87.067669172932341</v>
      </c>
      <c r="BF197" s="28">
        <f t="shared" si="633"/>
        <v>207.66917293233081</v>
      </c>
      <c r="BG197" s="28">
        <f t="shared" si="634"/>
        <v>110.9278350515464</v>
      </c>
      <c r="BH197" s="3">
        <f t="shared" ref="BH197:BJ197" si="650">AT197-AS197</f>
        <v>15.25</v>
      </c>
      <c r="BI197" s="3">
        <f t="shared" si="650"/>
        <v>13.700000000000003</v>
      </c>
      <c r="BJ197" s="3">
        <f t="shared" si="650"/>
        <v>40.099999999999994</v>
      </c>
      <c r="BK197" s="3">
        <f t="shared" si="636"/>
        <v>28.950000000000003</v>
      </c>
      <c r="BL197" s="3">
        <f t="shared" si="637"/>
        <v>69.05</v>
      </c>
      <c r="BM197" s="3">
        <f t="shared" si="638"/>
        <v>53.8</v>
      </c>
      <c r="BN197" s="24"/>
      <c r="BO197" s="21">
        <v>345.4</v>
      </c>
      <c r="BP197" s="21">
        <v>301</v>
      </c>
      <c r="BQ197" s="21">
        <v>131.1</v>
      </c>
      <c r="BR197" s="21">
        <v>80</v>
      </c>
      <c r="BS197" s="21">
        <v>69</v>
      </c>
      <c r="BT197" s="21">
        <v>63.2</v>
      </c>
      <c r="BU197" s="24">
        <v>35.4</v>
      </c>
      <c r="BV197" s="21">
        <v>35.9</v>
      </c>
      <c r="BW197" s="21">
        <v>36.9</v>
      </c>
      <c r="BX197" s="21">
        <v>37.1</v>
      </c>
      <c r="BY197" s="21">
        <v>37</v>
      </c>
      <c r="BZ197" s="21">
        <v>36.9</v>
      </c>
      <c r="CA197" s="21">
        <v>36.6</v>
      </c>
      <c r="CB197" s="21">
        <v>36.6</v>
      </c>
      <c r="CC197" s="21">
        <v>36</v>
      </c>
      <c r="CD197" s="6"/>
      <c r="CE197" s="24" t="s">
        <v>962</v>
      </c>
      <c r="CF197" s="21"/>
      <c r="CG197" s="21"/>
      <c r="CH197" s="21"/>
      <c r="CI197" s="21"/>
      <c r="CJ197" s="21"/>
      <c r="CK197" s="21"/>
      <c r="CL197" s="24" t="s">
        <v>1550</v>
      </c>
      <c r="CM197" s="21"/>
      <c r="CN197" s="21"/>
      <c r="CO197" s="21"/>
      <c r="CP197" s="21"/>
      <c r="CQ197" s="21"/>
      <c r="CR197" s="21"/>
      <c r="CS197" s="24">
        <v>2</v>
      </c>
      <c r="CT197" s="21"/>
      <c r="CU197" s="21"/>
      <c r="CV197" s="21"/>
      <c r="CW197" s="21"/>
      <c r="CX197" s="21"/>
      <c r="CY197" s="21"/>
      <c r="CZ197" s="24" t="s">
        <v>1551</v>
      </c>
      <c r="DA197" s="21"/>
      <c r="DB197" s="21"/>
      <c r="DC197" s="21"/>
      <c r="DD197" s="21"/>
      <c r="DE197" s="21"/>
      <c r="DF197" s="21"/>
      <c r="DG197" s="24" t="s">
        <v>540</v>
      </c>
      <c r="DH197" s="21" t="s">
        <v>540</v>
      </c>
      <c r="DI197" s="21" t="s">
        <v>1552</v>
      </c>
      <c r="DJ197" s="21" t="s">
        <v>1553</v>
      </c>
      <c r="DK197" s="21" t="s">
        <v>1553</v>
      </c>
      <c r="DL197" s="21" t="s">
        <v>1553</v>
      </c>
      <c r="DM197" s="21" t="s">
        <v>1553</v>
      </c>
      <c r="DN197" s="26"/>
      <c r="DO197" s="6"/>
      <c r="DP197" s="24">
        <v>51.2</v>
      </c>
      <c r="DQ197" s="21">
        <v>117.5</v>
      </c>
      <c r="DR197" s="21">
        <v>98.7</v>
      </c>
      <c r="DS197" s="21">
        <v>116.8</v>
      </c>
      <c r="DT197" s="21">
        <v>76.5</v>
      </c>
      <c r="DU197" s="21">
        <v>74</v>
      </c>
      <c r="DV197" s="21">
        <v>108.4</v>
      </c>
      <c r="DW197" s="24">
        <v>0.5</v>
      </c>
      <c r="DX197" s="21">
        <v>0.4</v>
      </c>
      <c r="DY197" s="21">
        <v>0.35</v>
      </c>
      <c r="DZ197" s="21">
        <v>0.4</v>
      </c>
      <c r="EA197" s="21">
        <v>0.4</v>
      </c>
      <c r="EB197" s="21">
        <v>0.35</v>
      </c>
      <c r="EC197" s="21">
        <v>0.35</v>
      </c>
      <c r="ED197" s="78">
        <f t="shared" ref="ED197:EJ197" si="651">DP197/DW197</f>
        <v>102.4</v>
      </c>
      <c r="EE197" s="79">
        <f t="shared" si="651"/>
        <v>293.75</v>
      </c>
      <c r="EF197" s="79">
        <f t="shared" si="651"/>
        <v>282</v>
      </c>
      <c r="EG197" s="79">
        <f t="shared" si="651"/>
        <v>292</v>
      </c>
      <c r="EH197" s="79">
        <f t="shared" si="651"/>
        <v>191.25</v>
      </c>
      <c r="EI197" s="79">
        <f t="shared" si="651"/>
        <v>211.42857142857144</v>
      </c>
      <c r="EJ197" s="79">
        <f t="shared" si="651"/>
        <v>309.71428571428572</v>
      </c>
      <c r="EK197" s="24">
        <v>1</v>
      </c>
      <c r="EL197" s="21">
        <v>1</v>
      </c>
      <c r="EM197" s="21">
        <v>1</v>
      </c>
      <c r="EN197" s="21">
        <v>0</v>
      </c>
      <c r="EO197" s="21">
        <v>0</v>
      </c>
      <c r="EP197" s="21">
        <v>0</v>
      </c>
      <c r="EQ197" s="21">
        <v>0</v>
      </c>
      <c r="ER197" s="24">
        <v>120</v>
      </c>
      <c r="ES197" s="21">
        <v>132</v>
      </c>
      <c r="ET197" s="21">
        <v>130</v>
      </c>
      <c r="EU197" s="21">
        <v>111</v>
      </c>
      <c r="EV197" s="21">
        <v>107</v>
      </c>
      <c r="EW197" s="21">
        <v>160</v>
      </c>
      <c r="EX197" s="21">
        <v>187</v>
      </c>
      <c r="EY197" s="24">
        <v>17.7</v>
      </c>
      <c r="EZ197" s="21">
        <v>10.8</v>
      </c>
      <c r="FA197" s="21">
        <v>9</v>
      </c>
      <c r="FB197" s="21">
        <v>7.6</v>
      </c>
      <c r="FC197" s="21">
        <v>6.3</v>
      </c>
      <c r="FD197" s="21">
        <v>5.5</v>
      </c>
      <c r="FE197" s="21">
        <v>5.5</v>
      </c>
      <c r="FF197" s="24">
        <v>3</v>
      </c>
      <c r="FG197" s="21">
        <v>8</v>
      </c>
      <c r="FH197" s="21">
        <v>10</v>
      </c>
      <c r="FI197" s="21">
        <v>15</v>
      </c>
      <c r="FJ197" s="21">
        <v>15</v>
      </c>
      <c r="FK197" s="21">
        <v>15</v>
      </c>
      <c r="FL197" s="21">
        <v>15</v>
      </c>
      <c r="FM197" s="24">
        <v>75</v>
      </c>
      <c r="FN197" s="21">
        <v>86</v>
      </c>
      <c r="FO197" s="21">
        <v>95</v>
      </c>
      <c r="FP197" s="21">
        <v>80</v>
      </c>
      <c r="FQ197" s="21">
        <v>89</v>
      </c>
      <c r="FR197" s="21">
        <v>95</v>
      </c>
      <c r="FS197" s="21">
        <v>90</v>
      </c>
      <c r="FT197" s="24" t="s">
        <v>1214</v>
      </c>
      <c r="FU197" s="21" t="s">
        <v>1214</v>
      </c>
      <c r="FV197" s="21" t="s">
        <v>834</v>
      </c>
      <c r="FW197" s="21">
        <v>0</v>
      </c>
      <c r="FX197" s="21">
        <v>0</v>
      </c>
      <c r="FY197" s="21">
        <v>0</v>
      </c>
      <c r="FZ197" s="21">
        <v>0</v>
      </c>
      <c r="GA197" s="24">
        <v>275</v>
      </c>
      <c r="GB197" s="21">
        <v>241</v>
      </c>
      <c r="GC197" s="21">
        <v>210</v>
      </c>
      <c r="GD197" s="21">
        <v>160</v>
      </c>
      <c r="GE197" s="21">
        <v>115</v>
      </c>
      <c r="GF197" s="21">
        <v>86</v>
      </c>
      <c r="GG197" s="21">
        <v>82</v>
      </c>
      <c r="GH197" s="24">
        <v>440</v>
      </c>
      <c r="GI197" s="21">
        <v>2500</v>
      </c>
      <c r="GJ197" s="21">
        <v>4350</v>
      </c>
      <c r="GK197" s="21">
        <v>1920</v>
      </c>
      <c r="GL197" s="21">
        <v>2640</v>
      </c>
      <c r="GM197" s="21">
        <v>2820</v>
      </c>
      <c r="GN197" s="21">
        <v>2960</v>
      </c>
      <c r="GO197" s="6"/>
      <c r="GP197" s="24">
        <v>19</v>
      </c>
      <c r="GQ197" s="21">
        <v>90</v>
      </c>
      <c r="GR197" s="24">
        <v>16</v>
      </c>
      <c r="GS197" s="21">
        <v>90</v>
      </c>
      <c r="GT197" s="24">
        <v>15</v>
      </c>
      <c r="GU197" s="21">
        <v>80</v>
      </c>
      <c r="GV197" s="24">
        <v>10</v>
      </c>
      <c r="GW197" s="21">
        <v>45</v>
      </c>
      <c r="GX197" s="24">
        <v>10</v>
      </c>
      <c r="GY197" s="21">
        <v>45</v>
      </c>
      <c r="GZ197" s="24">
        <v>8</v>
      </c>
      <c r="HA197" s="21">
        <v>18</v>
      </c>
      <c r="HB197" s="24">
        <v>7</v>
      </c>
      <c r="HC197" s="21">
        <v>18</v>
      </c>
      <c r="HD197" s="6"/>
      <c r="HE197" s="21">
        <v>81</v>
      </c>
      <c r="HF197" s="21">
        <v>122</v>
      </c>
      <c r="HG197" s="21">
        <v>88</v>
      </c>
      <c r="HH197" s="21">
        <v>37</v>
      </c>
      <c r="HI197" s="21">
        <v>1</v>
      </c>
      <c r="HJ197" s="21">
        <v>51.2</v>
      </c>
      <c r="HK197" s="21">
        <v>0.5</v>
      </c>
      <c r="HL197" s="21">
        <v>10</v>
      </c>
      <c r="HM197" s="21">
        <v>57.42</v>
      </c>
      <c r="HN197" s="21">
        <v>40.32</v>
      </c>
      <c r="HO197" s="21">
        <v>3.78</v>
      </c>
      <c r="HP197" s="21">
        <v>134.1</v>
      </c>
      <c r="HQ197" s="21">
        <v>14.7</v>
      </c>
      <c r="HR197" s="21">
        <v>17.7</v>
      </c>
      <c r="HS197" s="21">
        <v>3</v>
      </c>
      <c r="HT197" s="6"/>
      <c r="HU197" s="99">
        <f t="shared" si="10"/>
        <v>3</v>
      </c>
    </row>
    <row r="198" spans="1:249" ht="15.75" customHeight="1" x14ac:dyDescent="0.3">
      <c r="A198" s="3">
        <v>176</v>
      </c>
      <c r="B198" s="21" t="s">
        <v>626</v>
      </c>
      <c r="C198" s="21">
        <v>1</v>
      </c>
      <c r="D198" s="22">
        <v>41489</v>
      </c>
      <c r="E198" s="22">
        <v>41491</v>
      </c>
      <c r="F198" s="21">
        <f t="shared" si="630"/>
        <v>2</v>
      </c>
      <c r="G198" s="21"/>
      <c r="H198" s="21" t="s">
        <v>432</v>
      </c>
      <c r="I198" s="23">
        <v>14704</v>
      </c>
      <c r="J198" s="21">
        <v>73</v>
      </c>
      <c r="K198" s="21">
        <v>175</v>
      </c>
      <c r="L198" s="21">
        <v>90</v>
      </c>
      <c r="M198" s="21" t="s">
        <v>1472</v>
      </c>
      <c r="N198" s="21">
        <v>67</v>
      </c>
      <c r="O198" s="21">
        <v>79</v>
      </c>
      <c r="P198" s="21">
        <v>9</v>
      </c>
      <c r="Q198" s="21" t="s">
        <v>1333</v>
      </c>
      <c r="R198" s="21">
        <v>1</v>
      </c>
      <c r="S198" s="21">
        <v>51</v>
      </c>
      <c r="T198" s="21" t="s">
        <v>548</v>
      </c>
      <c r="U198" s="21">
        <v>2</v>
      </c>
      <c r="V198" s="21">
        <v>6</v>
      </c>
      <c r="W198" s="21">
        <v>3</v>
      </c>
      <c r="X198" s="21">
        <v>0</v>
      </c>
      <c r="Y198" s="6"/>
      <c r="Z198" s="24" t="s">
        <v>244</v>
      </c>
      <c r="AA198" s="21" t="s">
        <v>1554</v>
      </c>
      <c r="AB198" s="25">
        <v>2</v>
      </c>
      <c r="AC198" s="25" t="s">
        <v>1010</v>
      </c>
      <c r="AD198" s="21" t="s">
        <v>246</v>
      </c>
      <c r="AE198" s="21" t="s">
        <v>247</v>
      </c>
      <c r="AF198" s="21" t="s">
        <v>249</v>
      </c>
      <c r="AG198" s="21"/>
      <c r="AH198" s="21" t="s">
        <v>246</v>
      </c>
      <c r="AI198" s="21" t="s">
        <v>249</v>
      </c>
      <c r="AJ198" s="21" t="s">
        <v>246</v>
      </c>
      <c r="AK198" s="21" t="s">
        <v>246</v>
      </c>
      <c r="AL198" s="21">
        <v>6.75</v>
      </c>
      <c r="AM198" s="6"/>
      <c r="AN198" s="26" t="s">
        <v>250</v>
      </c>
      <c r="AO198" s="26" t="s">
        <v>274</v>
      </c>
      <c r="AP198" s="26"/>
      <c r="AQ198" s="26" t="s">
        <v>1902</v>
      </c>
      <c r="AR198" s="26" t="s">
        <v>1917</v>
      </c>
      <c r="AS198" s="27">
        <v>6.75</v>
      </c>
      <c r="AT198" s="21">
        <v>5.96</v>
      </c>
      <c r="AU198" s="21">
        <v>5.18</v>
      </c>
      <c r="AV198" s="21">
        <v>3</v>
      </c>
      <c r="AW198" s="21">
        <v>2.2000000000000002</v>
      </c>
      <c r="AX198" s="21">
        <v>1.7</v>
      </c>
      <c r="AY198" s="21">
        <v>1.01</v>
      </c>
      <c r="AZ198" s="21">
        <v>0.63</v>
      </c>
      <c r="BA198" s="21">
        <v>0.44</v>
      </c>
      <c r="BB198" s="28">
        <f t="shared" ref="BB198:BD198" si="652">((AT198/AS198)*100)-100</f>
        <v>-11.703703703703709</v>
      </c>
      <c r="BC198" s="28">
        <f t="shared" si="652"/>
        <v>-13.087248322147659</v>
      </c>
      <c r="BD198" s="28">
        <f t="shared" si="652"/>
        <v>-42.084942084942078</v>
      </c>
      <c r="BE198" s="28">
        <f t="shared" si="632"/>
        <v>-23.259259259259267</v>
      </c>
      <c r="BF198" s="28">
        <f t="shared" si="633"/>
        <v>-55.555555555555557</v>
      </c>
      <c r="BG198" s="28">
        <f t="shared" si="634"/>
        <v>-49.664429530201339</v>
      </c>
      <c r="BH198" s="3">
        <f t="shared" ref="BH198:BJ198" si="653">AT198-AS198</f>
        <v>-0.79</v>
      </c>
      <c r="BI198" s="3">
        <f t="shared" si="653"/>
        <v>-0.78000000000000025</v>
      </c>
      <c r="BJ198" s="3">
        <f t="shared" si="653"/>
        <v>-2.1799999999999997</v>
      </c>
      <c r="BK198" s="3">
        <f t="shared" si="636"/>
        <v>-1.5700000000000003</v>
      </c>
      <c r="BL198" s="3">
        <f t="shared" si="637"/>
        <v>-3.75</v>
      </c>
      <c r="BM198" s="3">
        <f t="shared" si="638"/>
        <v>-2.96</v>
      </c>
      <c r="BN198" s="24"/>
      <c r="BO198" s="21">
        <v>356.7</v>
      </c>
      <c r="BP198" s="21"/>
      <c r="BQ198" s="21">
        <v>179.8</v>
      </c>
      <c r="BR198" s="21">
        <v>142.1</v>
      </c>
      <c r="BS198" s="21">
        <v>164.5</v>
      </c>
      <c r="BT198" s="21"/>
      <c r="BU198" s="24">
        <v>36.9</v>
      </c>
      <c r="BV198" s="21">
        <v>36.5</v>
      </c>
      <c r="BW198" s="21">
        <v>37.6</v>
      </c>
      <c r="BX198" s="21">
        <v>37.5</v>
      </c>
      <c r="BY198" s="21">
        <v>38</v>
      </c>
      <c r="BZ198" s="21">
        <v>37</v>
      </c>
      <c r="CA198" s="21">
        <v>37</v>
      </c>
      <c r="CB198" s="21">
        <v>37</v>
      </c>
      <c r="CC198" s="21">
        <v>37.9</v>
      </c>
      <c r="CD198" s="6"/>
      <c r="CE198" s="24" t="s">
        <v>1555</v>
      </c>
      <c r="CF198" s="21"/>
      <c r="CG198" s="21"/>
      <c r="CH198" s="21"/>
      <c r="CI198" s="21"/>
      <c r="CJ198" s="21"/>
      <c r="CK198" s="21"/>
      <c r="CL198" s="24" t="s">
        <v>1556</v>
      </c>
      <c r="CM198" s="21"/>
      <c r="CN198" s="21"/>
      <c r="CO198" s="21"/>
      <c r="CP198" s="21"/>
      <c r="CQ198" s="21"/>
      <c r="CR198" s="21"/>
      <c r="CS198" s="24">
        <v>2</v>
      </c>
      <c r="CT198" s="21"/>
      <c r="CU198" s="21"/>
      <c r="CV198" s="21"/>
      <c r="CW198" s="21"/>
      <c r="CX198" s="21"/>
      <c r="CY198" s="21"/>
      <c r="CZ198" s="24" t="s">
        <v>1557</v>
      </c>
      <c r="DA198" s="21"/>
      <c r="DB198" s="21"/>
      <c r="DC198" s="21"/>
      <c r="DD198" s="21"/>
      <c r="DE198" s="21"/>
      <c r="DF198" s="21"/>
      <c r="DG198" s="24" t="s">
        <v>1558</v>
      </c>
      <c r="DH198" s="21" t="s">
        <v>1558</v>
      </c>
      <c r="DI198" s="21" t="s">
        <v>1559</v>
      </c>
      <c r="DJ198" s="21" t="s">
        <v>1560</v>
      </c>
      <c r="DK198" s="21" t="s">
        <v>1560</v>
      </c>
      <c r="DL198" s="21" t="s">
        <v>1560</v>
      </c>
      <c r="DM198" s="21" t="s">
        <v>1560</v>
      </c>
      <c r="DN198" s="26"/>
      <c r="DO198" s="6"/>
      <c r="DP198" s="24">
        <v>112.4</v>
      </c>
      <c r="DQ198" s="21">
        <v>110.4</v>
      </c>
      <c r="DR198" s="21">
        <v>103.9</v>
      </c>
      <c r="DS198" s="21">
        <v>131.6</v>
      </c>
      <c r="DT198" s="21">
        <v>130.6</v>
      </c>
      <c r="DU198" s="21">
        <v>83.3</v>
      </c>
      <c r="DV198" s="21">
        <v>73.8</v>
      </c>
      <c r="DW198" s="24">
        <v>0.5</v>
      </c>
      <c r="DX198" s="21">
        <v>0.5</v>
      </c>
      <c r="DY198" s="21">
        <v>0.5</v>
      </c>
      <c r="DZ198" s="21">
        <v>0.5</v>
      </c>
      <c r="EA198" s="21">
        <v>0.5</v>
      </c>
      <c r="EB198" s="21">
        <v>0.35</v>
      </c>
      <c r="EC198" s="21">
        <v>0.35</v>
      </c>
      <c r="ED198" s="78">
        <f t="shared" ref="ED198:EJ198" si="654">DP198/DW198</f>
        <v>224.8</v>
      </c>
      <c r="EE198" s="79">
        <f t="shared" si="654"/>
        <v>220.8</v>
      </c>
      <c r="EF198" s="79">
        <f t="shared" si="654"/>
        <v>207.8</v>
      </c>
      <c r="EG198" s="79">
        <f t="shared" si="654"/>
        <v>263.2</v>
      </c>
      <c r="EH198" s="79">
        <f t="shared" si="654"/>
        <v>261.2</v>
      </c>
      <c r="EI198" s="79">
        <f t="shared" si="654"/>
        <v>238</v>
      </c>
      <c r="EJ198" s="79">
        <f t="shared" si="654"/>
        <v>210.85714285714286</v>
      </c>
      <c r="EK198" s="24">
        <v>1</v>
      </c>
      <c r="EL198" s="21">
        <v>1</v>
      </c>
      <c r="EM198" s="21">
        <v>1</v>
      </c>
      <c r="EN198" s="21">
        <v>1</v>
      </c>
      <c r="EO198" s="21">
        <v>0</v>
      </c>
      <c r="EP198" s="21">
        <v>0</v>
      </c>
      <c r="EQ198" s="21">
        <v>0</v>
      </c>
      <c r="ER198" s="24">
        <v>161</v>
      </c>
      <c r="ES198" s="21">
        <v>152</v>
      </c>
      <c r="ET198" s="21">
        <v>150</v>
      </c>
      <c r="EU198" s="21">
        <v>146</v>
      </c>
      <c r="EV198" s="21">
        <v>149</v>
      </c>
      <c r="EW198" s="21">
        <v>184</v>
      </c>
      <c r="EX198" s="21">
        <v>199</v>
      </c>
      <c r="EY198" s="24">
        <v>9</v>
      </c>
      <c r="EZ198" s="21">
        <v>9</v>
      </c>
      <c r="FA198" s="21">
        <v>9</v>
      </c>
      <c r="FB198" s="21">
        <v>10.7</v>
      </c>
      <c r="FC198" s="21">
        <v>7.3</v>
      </c>
      <c r="FD198" s="21">
        <v>7.5</v>
      </c>
      <c r="FE198" s="21">
        <v>7.5</v>
      </c>
      <c r="FF198" s="24">
        <v>6</v>
      </c>
      <c r="FG198" s="21">
        <v>9</v>
      </c>
      <c r="FH198" s="21">
        <v>11</v>
      </c>
      <c r="FI198" s="21">
        <v>8</v>
      </c>
      <c r="FJ198" s="21">
        <v>14</v>
      </c>
      <c r="FK198" s="21">
        <v>11</v>
      </c>
      <c r="FL198" s="21">
        <v>15</v>
      </c>
      <c r="FM198" s="24">
        <v>69</v>
      </c>
      <c r="FN198" s="21">
        <v>75</v>
      </c>
      <c r="FO198" s="21">
        <v>74</v>
      </c>
      <c r="FP198" s="21">
        <v>84</v>
      </c>
      <c r="FQ198" s="21">
        <v>94</v>
      </c>
      <c r="FR198" s="21">
        <v>69</v>
      </c>
      <c r="FS198" s="21">
        <v>89</v>
      </c>
      <c r="FT198" s="24" t="s">
        <v>1214</v>
      </c>
      <c r="FU198" s="21">
        <v>0</v>
      </c>
      <c r="FV198" s="21">
        <v>0</v>
      </c>
      <c r="FW198" s="21">
        <v>0</v>
      </c>
      <c r="FX198" s="21">
        <v>0</v>
      </c>
      <c r="FY198" s="21">
        <v>0</v>
      </c>
      <c r="FZ198" s="21">
        <v>0</v>
      </c>
      <c r="GA198" s="24">
        <v>139</v>
      </c>
      <c r="GB198" s="21">
        <v>103</v>
      </c>
      <c r="GC198" s="21">
        <v>103</v>
      </c>
      <c r="GD198" s="21">
        <v>103</v>
      </c>
      <c r="GE198" s="21">
        <v>71</v>
      </c>
      <c r="GF198" s="21">
        <v>85</v>
      </c>
      <c r="GG198" s="21">
        <v>78</v>
      </c>
      <c r="GH198" s="24">
        <v>1210</v>
      </c>
      <c r="GI198" s="21">
        <v>2280</v>
      </c>
      <c r="GJ198" s="21">
        <v>1120</v>
      </c>
      <c r="GK198" s="21">
        <v>1510</v>
      </c>
      <c r="GL198" s="21">
        <v>2460</v>
      </c>
      <c r="GM198" s="21">
        <v>1675</v>
      </c>
      <c r="GN198" s="21">
        <v>710</v>
      </c>
      <c r="GO198" s="6"/>
      <c r="GP198" s="24">
        <v>15</v>
      </c>
      <c r="GQ198" s="21">
        <v>80</v>
      </c>
      <c r="GR198" s="24">
        <v>12</v>
      </c>
      <c r="GS198" s="21">
        <v>45</v>
      </c>
      <c r="GT198" s="24">
        <v>12</v>
      </c>
      <c r="GU198" s="21">
        <v>45</v>
      </c>
      <c r="GV198" s="24">
        <v>13</v>
      </c>
      <c r="GW198" s="21">
        <v>55</v>
      </c>
      <c r="GX198" s="24">
        <v>11</v>
      </c>
      <c r="GY198" s="21">
        <v>45</v>
      </c>
      <c r="GZ198" s="24">
        <v>12</v>
      </c>
      <c r="HA198" s="21">
        <v>45</v>
      </c>
      <c r="HB198" s="24">
        <v>9</v>
      </c>
      <c r="HC198" s="21">
        <v>18</v>
      </c>
      <c r="HD198" s="6"/>
      <c r="HE198" s="21">
        <v>73</v>
      </c>
      <c r="HF198" s="21">
        <v>130</v>
      </c>
      <c r="HG198" s="21">
        <v>143</v>
      </c>
      <c r="HH198" s="21">
        <v>37</v>
      </c>
      <c r="HI198" s="21">
        <v>1</v>
      </c>
      <c r="HJ198" s="21">
        <v>80.5</v>
      </c>
      <c r="HK198" s="21">
        <v>55</v>
      </c>
      <c r="HL198" s="21">
        <v>20</v>
      </c>
      <c r="HM198" s="21">
        <v>14.84</v>
      </c>
      <c r="HN198" s="21">
        <v>4.87</v>
      </c>
      <c r="HO198" s="21">
        <v>3.72</v>
      </c>
      <c r="HP198" s="21">
        <v>140.4</v>
      </c>
      <c r="HQ198" s="21">
        <v>21.9</v>
      </c>
      <c r="HR198" s="21">
        <v>31.6</v>
      </c>
      <c r="HS198" s="21">
        <v>8</v>
      </c>
      <c r="HT198" s="6"/>
      <c r="HU198" s="99">
        <f t="shared" si="10"/>
        <v>3</v>
      </c>
    </row>
    <row r="199" spans="1:249" ht="15.75" customHeight="1" x14ac:dyDescent="0.3">
      <c r="A199" s="3">
        <v>177</v>
      </c>
      <c r="B199" s="21" t="s">
        <v>626</v>
      </c>
      <c r="C199" s="21">
        <v>1</v>
      </c>
      <c r="D199" s="22">
        <v>41491</v>
      </c>
      <c r="E199" s="22">
        <v>41493</v>
      </c>
      <c r="F199" s="21">
        <f t="shared" si="630"/>
        <v>2</v>
      </c>
      <c r="G199" s="21"/>
      <c r="H199" s="21" t="s">
        <v>432</v>
      </c>
      <c r="I199" s="23">
        <v>29683</v>
      </c>
      <c r="J199" s="21">
        <v>32</v>
      </c>
      <c r="K199" s="21">
        <v>165</v>
      </c>
      <c r="L199" s="21">
        <v>70</v>
      </c>
      <c r="M199" s="21" t="s">
        <v>1561</v>
      </c>
      <c r="N199" s="21">
        <v>29</v>
      </c>
      <c r="O199" s="21">
        <v>9</v>
      </c>
      <c r="P199" s="21">
        <v>11</v>
      </c>
      <c r="Q199" s="21" t="s">
        <v>1562</v>
      </c>
      <c r="R199" s="21">
        <v>1</v>
      </c>
      <c r="S199" s="21">
        <v>11</v>
      </c>
      <c r="T199" s="21" t="s">
        <v>1563</v>
      </c>
      <c r="U199" s="21">
        <v>1</v>
      </c>
      <c r="V199" s="21">
        <v>5</v>
      </c>
      <c r="W199" s="21">
        <v>5</v>
      </c>
      <c r="X199" s="21">
        <v>0</v>
      </c>
      <c r="Y199" s="6"/>
      <c r="Z199" s="24" t="s">
        <v>244</v>
      </c>
      <c r="AA199" s="21" t="s">
        <v>497</v>
      </c>
      <c r="AB199" s="25">
        <v>2</v>
      </c>
      <c r="AC199" s="25" t="s">
        <v>1010</v>
      </c>
      <c r="AD199" s="21" t="s">
        <v>246</v>
      </c>
      <c r="AE199" s="21" t="s">
        <v>247</v>
      </c>
      <c r="AF199" s="21" t="s">
        <v>246</v>
      </c>
      <c r="AG199" s="21" t="s">
        <v>248</v>
      </c>
      <c r="AH199" s="21" t="s">
        <v>249</v>
      </c>
      <c r="AI199" s="21" t="s">
        <v>249</v>
      </c>
      <c r="AJ199" s="21" t="s">
        <v>246</v>
      </c>
      <c r="AK199" s="21" t="s">
        <v>246</v>
      </c>
      <c r="AL199" s="21">
        <v>3.1</v>
      </c>
      <c r="AM199" s="6"/>
      <c r="AN199" s="26" t="s">
        <v>250</v>
      </c>
      <c r="AO199" s="26" t="s">
        <v>274</v>
      </c>
      <c r="AP199" s="26"/>
      <c r="AQ199" s="26" t="s">
        <v>1904</v>
      </c>
      <c r="AR199" s="26" t="s">
        <v>1905</v>
      </c>
      <c r="AS199" s="27">
        <v>3.1</v>
      </c>
      <c r="AT199" s="21">
        <v>2.83</v>
      </c>
      <c r="AU199" s="21">
        <v>3.03</v>
      </c>
      <c r="AV199" s="21">
        <v>3.14</v>
      </c>
      <c r="AW199" s="21">
        <v>2.5</v>
      </c>
      <c r="AX199" s="21">
        <v>1.56</v>
      </c>
      <c r="AY199" s="21">
        <v>1.08</v>
      </c>
      <c r="AZ199" s="21">
        <v>0.74</v>
      </c>
      <c r="BA199" s="21">
        <v>0.52</v>
      </c>
      <c r="BB199" s="28">
        <f t="shared" ref="BB199:BD199" si="655">((AT199/AS199)*100)-100</f>
        <v>-8.709677419354847</v>
      </c>
      <c r="BC199" s="28">
        <f t="shared" si="655"/>
        <v>7.0671378091872583</v>
      </c>
      <c r="BD199" s="28">
        <f t="shared" si="655"/>
        <v>3.6303630363036348</v>
      </c>
      <c r="BE199" s="28">
        <f t="shared" si="632"/>
        <v>-2.2580645161290391</v>
      </c>
      <c r="BF199" s="28">
        <f t="shared" si="633"/>
        <v>1.2903225806451672</v>
      </c>
      <c r="BG199" s="28">
        <f t="shared" si="634"/>
        <v>10.954063604240289</v>
      </c>
      <c r="BH199" s="3">
        <f t="shared" ref="BH199:BJ199" si="656">AT199-AS199</f>
        <v>-0.27</v>
      </c>
      <c r="BI199" s="3">
        <f t="shared" si="656"/>
        <v>0.19999999999999973</v>
      </c>
      <c r="BJ199" s="3">
        <f t="shared" si="656"/>
        <v>0.11000000000000032</v>
      </c>
      <c r="BK199" s="3">
        <f t="shared" si="636"/>
        <v>-7.0000000000000284E-2</v>
      </c>
      <c r="BL199" s="3">
        <f t="shared" si="637"/>
        <v>4.0000000000000036E-2</v>
      </c>
      <c r="BM199" s="3">
        <f t="shared" si="638"/>
        <v>0.31000000000000005</v>
      </c>
      <c r="BN199" s="24">
        <v>243.5</v>
      </c>
      <c r="BO199" s="21">
        <v>263</v>
      </c>
      <c r="BP199" s="21">
        <v>245</v>
      </c>
      <c r="BQ199" s="21">
        <v>237.4</v>
      </c>
      <c r="BR199" s="21"/>
      <c r="BS199" s="21"/>
      <c r="BT199" s="21"/>
      <c r="BU199" s="24">
        <v>38.1</v>
      </c>
      <c r="BV199" s="21">
        <v>38.9</v>
      </c>
      <c r="BW199" s="21">
        <v>38</v>
      </c>
      <c r="BX199" s="21">
        <v>37.1</v>
      </c>
      <c r="BY199" s="21">
        <v>36.9</v>
      </c>
      <c r="BZ199" s="21">
        <v>37.1</v>
      </c>
      <c r="CA199" s="21">
        <v>37.4</v>
      </c>
      <c r="CB199" s="21">
        <v>36</v>
      </c>
      <c r="CC199" s="21">
        <v>37.1</v>
      </c>
      <c r="CD199" s="6"/>
      <c r="CE199" s="24" t="s">
        <v>935</v>
      </c>
      <c r="CF199" s="21"/>
      <c r="CG199" s="21" t="s">
        <v>263</v>
      </c>
      <c r="CH199" s="21"/>
      <c r="CI199" s="21"/>
      <c r="CJ199" s="21"/>
      <c r="CK199" s="21"/>
      <c r="CL199" s="24" t="s">
        <v>1564</v>
      </c>
      <c r="CM199" s="21"/>
      <c r="CN199" s="21" t="s">
        <v>331</v>
      </c>
      <c r="CO199" s="21"/>
      <c r="CP199" s="21"/>
      <c r="CQ199" s="21"/>
      <c r="CR199" s="21"/>
      <c r="CS199" s="24">
        <v>2</v>
      </c>
      <c r="CT199" s="21"/>
      <c r="CU199" s="21">
        <v>1</v>
      </c>
      <c r="CV199" s="21"/>
      <c r="CW199" s="21"/>
      <c r="CX199" s="21"/>
      <c r="CY199" s="21"/>
      <c r="CZ199" s="24" t="s">
        <v>1565</v>
      </c>
      <c r="DA199" s="21"/>
      <c r="DB199" s="21" t="s">
        <v>331</v>
      </c>
      <c r="DC199" s="21"/>
      <c r="DD199" s="21"/>
      <c r="DE199" s="21"/>
      <c r="DF199" s="21"/>
      <c r="DG199" s="24" t="s">
        <v>1566</v>
      </c>
      <c r="DH199" s="21" t="s">
        <v>1203</v>
      </c>
      <c r="DI199" s="21" t="s">
        <v>1203</v>
      </c>
      <c r="DJ199" s="21" t="s">
        <v>1203</v>
      </c>
      <c r="DK199" s="21" t="s">
        <v>1203</v>
      </c>
      <c r="DL199" s="21" t="s">
        <v>1203</v>
      </c>
      <c r="DM199" s="21" t="s">
        <v>1203</v>
      </c>
      <c r="DN199" s="26"/>
      <c r="DO199" s="6"/>
      <c r="DP199" s="24">
        <v>140</v>
      </c>
      <c r="DQ199" s="21">
        <v>168.6</v>
      </c>
      <c r="DR199" s="21">
        <v>77.3</v>
      </c>
      <c r="DS199" s="21">
        <v>146.4</v>
      </c>
      <c r="DT199" s="21">
        <v>112.9</v>
      </c>
      <c r="DU199" s="21">
        <v>90.2</v>
      </c>
      <c r="DV199" s="21">
        <v>180.6</v>
      </c>
      <c r="DW199" s="24">
        <v>0.6</v>
      </c>
      <c r="DX199" s="21">
        <v>0.55000000000000004</v>
      </c>
      <c r="DY199" s="21">
        <v>0.5</v>
      </c>
      <c r="DZ199" s="21">
        <v>0.6</v>
      </c>
      <c r="EA199" s="21">
        <v>0.5</v>
      </c>
      <c r="EB199" s="21">
        <v>0.55000000000000004</v>
      </c>
      <c r="EC199" s="21">
        <v>0.4</v>
      </c>
      <c r="ED199" s="78">
        <f t="shared" ref="ED199:EJ199" si="657">DP199/DW199</f>
        <v>233.33333333333334</v>
      </c>
      <c r="EE199" s="79">
        <f t="shared" si="657"/>
        <v>306.5454545454545</v>
      </c>
      <c r="EF199" s="79">
        <f t="shared" si="657"/>
        <v>154.6</v>
      </c>
      <c r="EG199" s="79">
        <f t="shared" si="657"/>
        <v>244.00000000000003</v>
      </c>
      <c r="EH199" s="79">
        <f t="shared" si="657"/>
        <v>225.8</v>
      </c>
      <c r="EI199" s="79">
        <f t="shared" si="657"/>
        <v>164</v>
      </c>
      <c r="EJ199" s="79">
        <f t="shared" si="657"/>
        <v>451.49999999999994</v>
      </c>
      <c r="EK199" s="24">
        <v>1</v>
      </c>
      <c r="EL199" s="21">
        <v>1</v>
      </c>
      <c r="EM199" s="21">
        <v>1</v>
      </c>
      <c r="EN199" s="21">
        <v>1</v>
      </c>
      <c r="EO199" s="21">
        <v>0</v>
      </c>
      <c r="EP199" s="21">
        <v>0</v>
      </c>
      <c r="EQ199" s="21">
        <v>0</v>
      </c>
      <c r="ER199" s="24">
        <v>113</v>
      </c>
      <c r="ES199" s="21">
        <v>121</v>
      </c>
      <c r="ET199" s="21">
        <v>125</v>
      </c>
      <c r="EU199" s="21">
        <v>163</v>
      </c>
      <c r="EV199" s="21">
        <v>229</v>
      </c>
      <c r="EW199" s="21">
        <v>322</v>
      </c>
      <c r="EX199" s="21">
        <v>446</v>
      </c>
      <c r="EY199" s="24">
        <v>7.8</v>
      </c>
      <c r="EZ199" s="21">
        <v>3.8</v>
      </c>
      <c r="FA199" s="21">
        <v>2</v>
      </c>
      <c r="FB199" s="21">
        <v>3.6</v>
      </c>
      <c r="FC199" s="21">
        <v>3.6</v>
      </c>
      <c r="FD199" s="21">
        <v>4</v>
      </c>
      <c r="FE199" s="21">
        <v>4</v>
      </c>
      <c r="FF199" s="24">
        <v>15</v>
      </c>
      <c r="FG199" s="21">
        <v>10</v>
      </c>
      <c r="FH199" s="21">
        <v>10</v>
      </c>
      <c r="FI199" s="21">
        <v>10</v>
      </c>
      <c r="FJ199" s="21">
        <v>15</v>
      </c>
      <c r="FK199" s="21">
        <v>15</v>
      </c>
      <c r="FL199" s="21">
        <v>15</v>
      </c>
      <c r="FM199" s="24">
        <v>81</v>
      </c>
      <c r="FN199" s="21">
        <v>75</v>
      </c>
      <c r="FO199" s="21">
        <v>81</v>
      </c>
      <c r="FP199" s="21">
        <v>84</v>
      </c>
      <c r="FQ199" s="21">
        <v>91</v>
      </c>
      <c r="FR199" s="21">
        <v>103</v>
      </c>
      <c r="FS199" s="21">
        <v>107</v>
      </c>
      <c r="FT199" s="24" t="s">
        <v>859</v>
      </c>
      <c r="FU199" s="21" t="s">
        <v>1212</v>
      </c>
      <c r="FV199" s="21" t="s">
        <v>834</v>
      </c>
      <c r="FW199" s="21" t="s">
        <v>803</v>
      </c>
      <c r="FX199" s="21">
        <v>0</v>
      </c>
      <c r="FY199" s="21">
        <v>0</v>
      </c>
      <c r="FZ199" s="21">
        <v>0</v>
      </c>
      <c r="GA199" s="24">
        <v>74</v>
      </c>
      <c r="GB199" s="21">
        <v>79</v>
      </c>
      <c r="GC199" s="21">
        <v>65</v>
      </c>
      <c r="GD199" s="21">
        <v>76</v>
      </c>
      <c r="GE199" s="21">
        <v>76</v>
      </c>
      <c r="GF199" s="21">
        <v>51</v>
      </c>
      <c r="GG199" s="21">
        <v>59</v>
      </c>
      <c r="GH199" s="24">
        <v>1250</v>
      </c>
      <c r="GI199" s="21">
        <v>965</v>
      </c>
      <c r="GJ199" s="21">
        <v>1460</v>
      </c>
      <c r="GK199" s="21">
        <v>2305</v>
      </c>
      <c r="GL199" s="21">
        <v>2395</v>
      </c>
      <c r="GM199" s="21">
        <v>4380</v>
      </c>
      <c r="GN199" s="21">
        <v>3860</v>
      </c>
      <c r="GO199" s="6"/>
      <c r="GP199" s="24">
        <v>13</v>
      </c>
      <c r="GQ199" s="21">
        <v>55</v>
      </c>
      <c r="GR199" s="24">
        <v>13</v>
      </c>
      <c r="GS199" s="21">
        <v>55</v>
      </c>
      <c r="GT199" s="24">
        <v>15</v>
      </c>
      <c r="GU199" s="21">
        <v>80</v>
      </c>
      <c r="GV199" s="24">
        <v>13</v>
      </c>
      <c r="GW199" s="21">
        <v>55</v>
      </c>
      <c r="GX199" s="24">
        <v>8</v>
      </c>
      <c r="GY199" s="21">
        <v>18</v>
      </c>
      <c r="GZ199" s="24">
        <v>8</v>
      </c>
      <c r="HA199" s="21">
        <v>18</v>
      </c>
      <c r="HB199" s="24">
        <v>6</v>
      </c>
      <c r="HC199" s="21">
        <v>10</v>
      </c>
      <c r="HD199" s="6"/>
      <c r="HE199" s="21">
        <v>32</v>
      </c>
      <c r="HF199" s="21">
        <v>124</v>
      </c>
      <c r="HG199" s="21">
        <v>85</v>
      </c>
      <c r="HH199" s="21">
        <v>38</v>
      </c>
      <c r="HI199" s="21">
        <v>2</v>
      </c>
      <c r="HJ199" s="21">
        <v>144.5</v>
      </c>
      <c r="HK199" s="21">
        <v>0.4</v>
      </c>
      <c r="HL199" s="21">
        <v>40</v>
      </c>
      <c r="HM199" s="21">
        <v>403.36</v>
      </c>
      <c r="HN199" s="21">
        <v>18</v>
      </c>
      <c r="HO199" s="21">
        <v>3.49</v>
      </c>
      <c r="HP199" s="21">
        <v>136.1</v>
      </c>
      <c r="HQ199" s="21">
        <v>19.8</v>
      </c>
      <c r="HR199" s="21">
        <v>3.4</v>
      </c>
      <c r="HS199" s="21">
        <v>15</v>
      </c>
      <c r="HT199" s="6"/>
      <c r="HU199" s="99">
        <f t="shared" si="10"/>
        <v>0</v>
      </c>
    </row>
    <row r="200" spans="1:249" ht="15.75" customHeight="1" x14ac:dyDescent="0.3">
      <c r="A200" s="3">
        <v>178</v>
      </c>
      <c r="B200" s="21" t="s">
        <v>635</v>
      </c>
      <c r="C200" s="21">
        <v>2</v>
      </c>
      <c r="D200" s="22">
        <v>41492</v>
      </c>
      <c r="E200" s="22">
        <v>41493</v>
      </c>
      <c r="F200" s="21">
        <f t="shared" si="630"/>
        <v>1</v>
      </c>
      <c r="G200" s="21"/>
      <c r="H200" s="21" t="s">
        <v>989</v>
      </c>
      <c r="I200" s="23">
        <v>10826</v>
      </c>
      <c r="J200" s="21">
        <v>84</v>
      </c>
      <c r="K200" s="21">
        <v>152</v>
      </c>
      <c r="L200" s="21">
        <v>52</v>
      </c>
      <c r="M200" s="21" t="s">
        <v>1567</v>
      </c>
      <c r="N200" s="21">
        <v>66</v>
      </c>
      <c r="O200" s="21">
        <v>78.5</v>
      </c>
      <c r="P200" s="21">
        <v>7</v>
      </c>
      <c r="Q200" s="21" t="s">
        <v>638</v>
      </c>
      <c r="R200" s="21">
        <v>1</v>
      </c>
      <c r="S200" s="21">
        <v>49</v>
      </c>
      <c r="T200" s="21" t="s">
        <v>272</v>
      </c>
      <c r="U200" s="21">
        <v>1</v>
      </c>
      <c r="V200" s="21">
        <v>1</v>
      </c>
      <c r="W200" s="21">
        <v>2</v>
      </c>
      <c r="X200" s="21">
        <v>0</v>
      </c>
      <c r="Y200" s="6"/>
      <c r="Z200" s="24" t="s">
        <v>513</v>
      </c>
      <c r="AA200" s="21" t="s">
        <v>1568</v>
      </c>
      <c r="AB200" s="25">
        <v>1</v>
      </c>
      <c r="AC200" s="25"/>
      <c r="AD200" s="21" t="s">
        <v>246</v>
      </c>
      <c r="AE200" s="21" t="s">
        <v>479</v>
      </c>
      <c r="AF200" s="21" t="s">
        <v>246</v>
      </c>
      <c r="AG200" s="21" t="s">
        <v>248</v>
      </c>
      <c r="AH200" s="21" t="s">
        <v>246</v>
      </c>
      <c r="AI200" s="21" t="s">
        <v>246</v>
      </c>
      <c r="AJ200" s="21" t="s">
        <v>246</v>
      </c>
      <c r="AK200" s="21" t="s">
        <v>246</v>
      </c>
      <c r="AL200" s="21">
        <v>50.3</v>
      </c>
      <c r="AM200" s="6"/>
      <c r="AN200" s="26" t="s">
        <v>250</v>
      </c>
      <c r="AO200" s="26" t="s">
        <v>274</v>
      </c>
      <c r="AP200" s="26"/>
      <c r="AQ200" s="26" t="s">
        <v>1906</v>
      </c>
      <c r="AR200" s="26" t="s">
        <v>1912</v>
      </c>
      <c r="AS200" s="27">
        <v>40.299999999999997</v>
      </c>
      <c r="AT200" s="21">
        <v>53.5</v>
      </c>
      <c r="AU200" s="21">
        <v>48.91</v>
      </c>
      <c r="AV200" s="21">
        <v>41.1</v>
      </c>
      <c r="AW200" s="21">
        <v>39.14</v>
      </c>
      <c r="AX200" s="21">
        <v>56.83</v>
      </c>
      <c r="AY200" s="21">
        <v>34.15</v>
      </c>
      <c r="AZ200" s="21">
        <v>17.13</v>
      </c>
      <c r="BA200" s="21"/>
      <c r="BB200" s="28">
        <f t="shared" ref="BB200:BD200" si="658">((AT200/AS200)*100)-100</f>
        <v>32.754342431761813</v>
      </c>
      <c r="BC200" s="28">
        <f t="shared" si="658"/>
        <v>-8.5794392523364564</v>
      </c>
      <c r="BD200" s="28">
        <f t="shared" si="658"/>
        <v>-15.968104682069097</v>
      </c>
      <c r="BE200" s="28">
        <f t="shared" si="632"/>
        <v>21.364764267990083</v>
      </c>
      <c r="BF200" s="28">
        <f t="shared" si="633"/>
        <v>1.9851116625310397</v>
      </c>
      <c r="BG200" s="28">
        <f t="shared" si="634"/>
        <v>-23.177570093457945</v>
      </c>
      <c r="BH200" s="3">
        <f t="shared" ref="BH200:BJ200" si="659">AT200-AS200</f>
        <v>13.200000000000003</v>
      </c>
      <c r="BI200" s="3">
        <f t="shared" si="659"/>
        <v>-4.5900000000000034</v>
      </c>
      <c r="BJ200" s="3">
        <f t="shared" si="659"/>
        <v>-7.8099999999999952</v>
      </c>
      <c r="BK200" s="3">
        <f t="shared" si="636"/>
        <v>8.61</v>
      </c>
      <c r="BL200" s="3">
        <f t="shared" si="637"/>
        <v>0.80000000000000426</v>
      </c>
      <c r="BM200" s="3">
        <f t="shared" si="638"/>
        <v>-12.399999999999999</v>
      </c>
      <c r="BN200" s="24">
        <v>189.8</v>
      </c>
      <c r="BO200" s="21">
        <v>280</v>
      </c>
      <c r="BP200" s="21">
        <v>233.3</v>
      </c>
      <c r="BQ200" s="21">
        <v>131.9</v>
      </c>
      <c r="BR200" s="21">
        <v>60.2</v>
      </c>
      <c r="BS200" s="21">
        <v>53.3</v>
      </c>
      <c r="BT200" s="21"/>
      <c r="BU200" s="24">
        <v>35.6</v>
      </c>
      <c r="BV200" s="21">
        <v>36.4</v>
      </c>
      <c r="BW200" s="21">
        <v>36</v>
      </c>
      <c r="BX200" s="21">
        <v>37</v>
      </c>
      <c r="BY200" s="21">
        <v>37.1</v>
      </c>
      <c r="BZ200" s="21">
        <v>37</v>
      </c>
      <c r="CA200" s="21">
        <v>36.5</v>
      </c>
      <c r="CB200" s="21">
        <v>36</v>
      </c>
      <c r="CC200" s="21"/>
      <c r="CD200" s="6"/>
      <c r="CE200" s="24" t="s">
        <v>1569</v>
      </c>
      <c r="CF200" s="21"/>
      <c r="CG200" s="21"/>
      <c r="CH200" s="21"/>
      <c r="CI200" s="21"/>
      <c r="CJ200" s="21"/>
      <c r="CK200" s="21"/>
      <c r="CL200" s="24" t="s">
        <v>537</v>
      </c>
      <c r="CM200" s="21"/>
      <c r="CN200" s="21"/>
      <c r="CO200" s="21"/>
      <c r="CP200" s="21"/>
      <c r="CQ200" s="21"/>
      <c r="CR200" s="21"/>
      <c r="CS200" s="24">
        <v>2</v>
      </c>
      <c r="CT200" s="21"/>
      <c r="CU200" s="21"/>
      <c r="CV200" s="21"/>
      <c r="CW200" s="21"/>
      <c r="CX200" s="21"/>
      <c r="CY200" s="21"/>
      <c r="CZ200" s="24" t="s">
        <v>735</v>
      </c>
      <c r="DA200" s="21"/>
      <c r="DB200" s="21"/>
      <c r="DC200" s="21"/>
      <c r="DD200" s="21"/>
      <c r="DE200" s="21"/>
      <c r="DF200" s="21"/>
      <c r="DG200" s="24" t="s">
        <v>606</v>
      </c>
      <c r="DH200" s="21" t="s">
        <v>606</v>
      </c>
      <c r="DI200" s="21" t="s">
        <v>606</v>
      </c>
      <c r="DJ200" s="21" t="s">
        <v>606</v>
      </c>
      <c r="DK200" s="21" t="s">
        <v>606</v>
      </c>
      <c r="DL200" s="21" t="s">
        <v>606</v>
      </c>
      <c r="DM200" s="21"/>
      <c r="DN200" s="26"/>
      <c r="DO200" s="6"/>
      <c r="DP200" s="24">
        <v>190.4</v>
      </c>
      <c r="DQ200" s="21">
        <v>126.3</v>
      </c>
      <c r="DR200" s="21">
        <v>306</v>
      </c>
      <c r="DS200" s="21">
        <v>126.3</v>
      </c>
      <c r="DT200" s="21">
        <v>126.3</v>
      </c>
      <c r="DU200" s="21">
        <v>126.3</v>
      </c>
      <c r="DV200" s="21"/>
      <c r="DW200" s="24">
        <v>0.45</v>
      </c>
      <c r="DX200" s="21">
        <v>0.4</v>
      </c>
      <c r="DY200" s="21">
        <v>0.4</v>
      </c>
      <c r="DZ200" s="21">
        <v>0.4</v>
      </c>
      <c r="EA200" s="21">
        <v>0.4</v>
      </c>
      <c r="EB200" s="21">
        <v>0.4</v>
      </c>
      <c r="EC200" s="21"/>
      <c r="ED200" s="78">
        <f t="shared" ref="ED200:EI200" si="660">DP200/DW200</f>
        <v>423.11111111111109</v>
      </c>
      <c r="EE200" s="79">
        <f t="shared" si="660"/>
        <v>315.75</v>
      </c>
      <c r="EF200" s="79">
        <f t="shared" si="660"/>
        <v>765</v>
      </c>
      <c r="EG200" s="79">
        <f t="shared" si="660"/>
        <v>315.75</v>
      </c>
      <c r="EH200" s="79">
        <f t="shared" si="660"/>
        <v>315.75</v>
      </c>
      <c r="EI200" s="79">
        <f t="shared" si="660"/>
        <v>315.75</v>
      </c>
      <c r="EJ200" s="79"/>
      <c r="EK200" s="24">
        <v>1</v>
      </c>
      <c r="EL200" s="21">
        <v>0</v>
      </c>
      <c r="EM200" s="21">
        <v>0</v>
      </c>
      <c r="EN200" s="21">
        <v>0</v>
      </c>
      <c r="EO200" s="21">
        <v>0</v>
      </c>
      <c r="EP200" s="21">
        <v>0</v>
      </c>
      <c r="EQ200" s="21"/>
      <c r="ER200" s="24">
        <v>302</v>
      </c>
      <c r="ES200" s="21">
        <v>236</v>
      </c>
      <c r="ET200" s="21">
        <v>252</v>
      </c>
      <c r="EU200" s="21">
        <v>203</v>
      </c>
      <c r="EV200" s="21">
        <v>200</v>
      </c>
      <c r="EW200" s="21">
        <v>188</v>
      </c>
      <c r="EX200" s="21"/>
      <c r="EY200" s="24">
        <v>13.2</v>
      </c>
      <c r="EZ200" s="21">
        <v>8.4</v>
      </c>
      <c r="FA200" s="21">
        <v>10.33</v>
      </c>
      <c r="FB200" s="21">
        <v>7.9</v>
      </c>
      <c r="FC200" s="21">
        <v>5.6</v>
      </c>
      <c r="FD200" s="21">
        <v>5.2</v>
      </c>
      <c r="FE200" s="21"/>
      <c r="FF200" s="24">
        <v>5</v>
      </c>
      <c r="FG200" s="21">
        <v>5</v>
      </c>
      <c r="FH200" s="21">
        <v>15</v>
      </c>
      <c r="FI200" s="21">
        <v>15</v>
      </c>
      <c r="FJ200" s="21">
        <v>15</v>
      </c>
      <c r="FK200" s="21">
        <v>15</v>
      </c>
      <c r="FL200" s="21"/>
      <c r="FM200" s="24">
        <v>77</v>
      </c>
      <c r="FN200" s="21">
        <v>93</v>
      </c>
      <c r="FO200" s="21">
        <v>84</v>
      </c>
      <c r="FP200" s="21">
        <v>101</v>
      </c>
      <c r="FQ200" s="21">
        <v>105</v>
      </c>
      <c r="FR200" s="21">
        <v>103</v>
      </c>
      <c r="FS200" s="21"/>
      <c r="FT200" s="24" t="s">
        <v>834</v>
      </c>
      <c r="FU200" s="21">
        <v>0</v>
      </c>
      <c r="FV200" s="21">
        <v>0</v>
      </c>
      <c r="FW200" s="21">
        <v>0</v>
      </c>
      <c r="FX200" s="21">
        <v>0</v>
      </c>
      <c r="FY200" s="21">
        <v>0</v>
      </c>
      <c r="FZ200" s="21"/>
      <c r="GA200" s="24">
        <v>132</v>
      </c>
      <c r="GB200" s="21">
        <v>171</v>
      </c>
      <c r="GC200" s="21">
        <v>128</v>
      </c>
      <c r="GD200" s="21">
        <v>86</v>
      </c>
      <c r="GE200" s="21">
        <v>86</v>
      </c>
      <c r="GF200" s="21">
        <v>69</v>
      </c>
      <c r="GG200" s="21"/>
      <c r="GH200" s="24">
        <v>510</v>
      </c>
      <c r="GI200" s="21">
        <v>1720</v>
      </c>
      <c r="GJ200" s="21">
        <v>1540</v>
      </c>
      <c r="GK200" s="21">
        <v>960</v>
      </c>
      <c r="GL200" s="21">
        <v>1200</v>
      </c>
      <c r="GM200" s="21">
        <v>530</v>
      </c>
      <c r="GN200" s="21"/>
      <c r="GO200" s="6"/>
      <c r="GP200" s="24">
        <v>15</v>
      </c>
      <c r="GQ200" s="21">
        <v>80</v>
      </c>
      <c r="GR200" s="24">
        <v>12</v>
      </c>
      <c r="GS200" s="21">
        <v>45</v>
      </c>
      <c r="GT200" s="24">
        <v>7</v>
      </c>
      <c r="GU200" s="21">
        <v>18</v>
      </c>
      <c r="GV200" s="24">
        <v>8</v>
      </c>
      <c r="GW200" s="21">
        <v>15</v>
      </c>
      <c r="GX200" s="24">
        <v>7</v>
      </c>
      <c r="GY200" s="21">
        <v>18</v>
      </c>
      <c r="GZ200" s="24">
        <v>7</v>
      </c>
      <c r="HA200" s="21">
        <v>18</v>
      </c>
      <c r="HB200" s="24"/>
      <c r="HC200" s="21"/>
      <c r="HD200" s="6"/>
      <c r="HE200" s="21">
        <v>84</v>
      </c>
      <c r="HF200" s="21">
        <v>98</v>
      </c>
      <c r="HG200" s="21">
        <v>166</v>
      </c>
      <c r="HH200" s="21">
        <v>36</v>
      </c>
      <c r="HI200" s="21">
        <v>1</v>
      </c>
      <c r="HJ200" s="21">
        <v>126.3</v>
      </c>
      <c r="HK200" s="21">
        <v>0.45</v>
      </c>
      <c r="HL200" s="21">
        <v>10</v>
      </c>
      <c r="HM200" s="21">
        <v>38.65</v>
      </c>
      <c r="HN200" s="21">
        <v>19.8</v>
      </c>
      <c r="HO200" s="21">
        <v>3.44</v>
      </c>
      <c r="HP200" s="21">
        <v>134.4</v>
      </c>
      <c r="HQ200" s="21">
        <v>16.7</v>
      </c>
      <c r="HR200" s="21">
        <v>15.3</v>
      </c>
      <c r="HS200" s="21">
        <v>10</v>
      </c>
      <c r="HT200" s="6"/>
      <c r="HU200" s="99">
        <f t="shared" si="10"/>
        <v>3</v>
      </c>
    </row>
    <row r="201" spans="1:249" ht="15.75" customHeight="1" x14ac:dyDescent="0.3">
      <c r="A201" s="3">
        <v>179</v>
      </c>
      <c r="B201" s="21" t="s">
        <v>431</v>
      </c>
      <c r="C201" s="21">
        <v>1</v>
      </c>
      <c r="D201" s="22">
        <v>41493</v>
      </c>
      <c r="E201" s="22">
        <v>41494</v>
      </c>
      <c r="F201" s="21">
        <f t="shared" si="630"/>
        <v>1</v>
      </c>
      <c r="G201" s="21"/>
      <c r="H201" s="21" t="s">
        <v>1084</v>
      </c>
      <c r="I201" s="23">
        <v>15955</v>
      </c>
      <c r="J201" s="21">
        <v>70</v>
      </c>
      <c r="K201" s="21">
        <v>165</v>
      </c>
      <c r="L201" s="21">
        <v>70</v>
      </c>
      <c r="M201" s="21" t="s">
        <v>1570</v>
      </c>
      <c r="N201" s="21">
        <v>59</v>
      </c>
      <c r="O201" s="21">
        <v>66</v>
      </c>
      <c r="P201" s="21">
        <v>3</v>
      </c>
      <c r="Q201" s="21" t="s">
        <v>547</v>
      </c>
      <c r="R201" s="21">
        <v>1</v>
      </c>
      <c r="S201" s="21">
        <v>20</v>
      </c>
      <c r="T201" s="21" t="s">
        <v>272</v>
      </c>
      <c r="U201" s="21">
        <v>1</v>
      </c>
      <c r="V201" s="21">
        <v>0</v>
      </c>
      <c r="W201" s="21">
        <v>2</v>
      </c>
      <c r="X201" s="21">
        <v>0</v>
      </c>
      <c r="Y201" s="6"/>
      <c r="Z201" s="24" t="s">
        <v>884</v>
      </c>
      <c r="AA201" s="21" t="s">
        <v>1571</v>
      </c>
      <c r="AB201" s="25">
        <v>1</v>
      </c>
      <c r="AC201" s="25"/>
      <c r="AD201" s="21" t="s">
        <v>249</v>
      </c>
      <c r="AE201" s="21"/>
      <c r="AF201" s="21" t="s">
        <v>249</v>
      </c>
      <c r="AG201" s="21"/>
      <c r="AH201" s="21" t="s">
        <v>249</v>
      </c>
      <c r="AI201" s="21" t="s">
        <v>249</v>
      </c>
      <c r="AJ201" s="21" t="s">
        <v>246</v>
      </c>
      <c r="AK201" s="21" t="s">
        <v>246</v>
      </c>
      <c r="AL201" s="21">
        <v>1.89</v>
      </c>
      <c r="AM201" s="6"/>
      <c r="AN201" s="26" t="s">
        <v>250</v>
      </c>
      <c r="AO201" s="26" t="s">
        <v>274</v>
      </c>
      <c r="AP201" s="26"/>
      <c r="AQ201" s="26" t="s">
        <v>1902</v>
      </c>
      <c r="AR201" s="26" t="s">
        <v>1919</v>
      </c>
      <c r="AS201" s="76">
        <v>1.89</v>
      </c>
      <c r="AT201" s="52">
        <v>1.68</v>
      </c>
      <c r="AU201" s="52">
        <v>1.42</v>
      </c>
      <c r="AV201" s="52">
        <v>1.2</v>
      </c>
      <c r="AW201" s="52">
        <v>0.98</v>
      </c>
      <c r="AX201" s="52"/>
      <c r="AY201" s="52"/>
      <c r="AZ201" s="52"/>
      <c r="BA201" s="52"/>
      <c r="BB201" s="28">
        <f t="shared" ref="BB201:BD201" si="661">((AT201/AS201)*100)-100</f>
        <v>-11.1111111111111</v>
      </c>
      <c r="BC201" s="28">
        <f t="shared" si="661"/>
        <v>-15.476190476190482</v>
      </c>
      <c r="BD201" s="28">
        <f t="shared" si="661"/>
        <v>-15.492957746478879</v>
      </c>
      <c r="BE201" s="28">
        <f t="shared" si="632"/>
        <v>-24.867724867724874</v>
      </c>
      <c r="BF201" s="28">
        <f t="shared" si="633"/>
        <v>-36.507936507936513</v>
      </c>
      <c r="BG201" s="28">
        <f t="shared" si="634"/>
        <v>-28.571428571428569</v>
      </c>
      <c r="BH201" s="3">
        <f t="shared" ref="BH201:BJ201" si="662">AT201-AS201</f>
        <v>-0.20999999999999996</v>
      </c>
      <c r="BI201" s="3">
        <f t="shared" si="662"/>
        <v>-0.26</v>
      </c>
      <c r="BJ201" s="3">
        <f t="shared" si="662"/>
        <v>-0.21999999999999997</v>
      </c>
      <c r="BK201" s="3">
        <f t="shared" si="636"/>
        <v>-0.47</v>
      </c>
      <c r="BL201" s="3">
        <f t="shared" si="637"/>
        <v>-0.69</v>
      </c>
      <c r="BM201" s="3">
        <f t="shared" si="638"/>
        <v>-0.48</v>
      </c>
      <c r="BN201" s="24">
        <v>149</v>
      </c>
      <c r="BO201" s="21">
        <v>149.5</v>
      </c>
      <c r="BP201" s="21">
        <v>64</v>
      </c>
      <c r="BQ201" s="21"/>
      <c r="BR201" s="21"/>
      <c r="BS201" s="21"/>
      <c r="BT201" s="21"/>
      <c r="BU201" s="24">
        <v>36.5</v>
      </c>
      <c r="BV201" s="21">
        <v>36.5</v>
      </c>
      <c r="BW201" s="21">
        <v>36.6</v>
      </c>
      <c r="BX201" s="21">
        <v>36</v>
      </c>
      <c r="BY201" s="21">
        <v>35</v>
      </c>
      <c r="BZ201" s="21"/>
      <c r="CA201" s="21"/>
      <c r="CB201" s="21"/>
      <c r="CC201" s="21"/>
      <c r="CD201" s="6"/>
      <c r="CE201" s="24" t="s">
        <v>962</v>
      </c>
      <c r="CF201" s="21"/>
      <c r="CG201" s="21"/>
      <c r="CH201" s="21"/>
      <c r="CI201" s="21"/>
      <c r="CJ201" s="21"/>
      <c r="CK201" s="21"/>
      <c r="CL201" s="24" t="s">
        <v>1572</v>
      </c>
      <c r="CM201" s="21"/>
      <c r="CN201" s="21"/>
      <c r="CO201" s="21"/>
      <c r="CP201" s="21"/>
      <c r="CQ201" s="21"/>
      <c r="CR201" s="21"/>
      <c r="CS201" s="24">
        <v>3</v>
      </c>
      <c r="CT201" s="21"/>
      <c r="CU201" s="21"/>
      <c r="CV201" s="21"/>
      <c r="CW201" s="21"/>
      <c r="CX201" s="21"/>
      <c r="CY201" s="21"/>
      <c r="CZ201" s="24" t="s">
        <v>1573</v>
      </c>
      <c r="DA201" s="21"/>
      <c r="DB201" s="21"/>
      <c r="DC201" s="21"/>
      <c r="DD201" s="21"/>
      <c r="DE201" s="21"/>
      <c r="DF201" s="21"/>
      <c r="DG201" s="24" t="s">
        <v>1106</v>
      </c>
      <c r="DH201" s="21" t="s">
        <v>1106</v>
      </c>
      <c r="DI201" s="21" t="s">
        <v>1106</v>
      </c>
      <c r="DJ201" s="21"/>
      <c r="DK201" s="21"/>
      <c r="DL201" s="21"/>
      <c r="DM201" s="21"/>
      <c r="DN201" s="26"/>
      <c r="DO201" s="6"/>
      <c r="DP201" s="24">
        <v>115.9</v>
      </c>
      <c r="DQ201" s="21">
        <v>92.2</v>
      </c>
      <c r="DR201" s="21">
        <v>79</v>
      </c>
      <c r="DS201" s="21"/>
      <c r="DT201" s="21"/>
      <c r="DU201" s="21"/>
      <c r="DV201" s="21"/>
      <c r="DW201" s="24">
        <v>0.4</v>
      </c>
      <c r="DX201" s="21">
        <v>0.4</v>
      </c>
      <c r="DY201" s="21">
        <v>0.35</v>
      </c>
      <c r="DZ201" s="21"/>
      <c r="EA201" s="21"/>
      <c r="EB201" s="21"/>
      <c r="EC201" s="21"/>
      <c r="ED201" s="78">
        <f t="shared" ref="ED201:EF201" si="663">DP201/DW201</f>
        <v>289.75</v>
      </c>
      <c r="EE201" s="79">
        <f t="shared" si="663"/>
        <v>230.5</v>
      </c>
      <c r="EF201" s="79">
        <f t="shared" si="663"/>
        <v>225.71428571428572</v>
      </c>
      <c r="EG201" s="79"/>
      <c r="EH201" s="79"/>
      <c r="EI201" s="79"/>
      <c r="EJ201" s="79"/>
      <c r="EK201" s="24">
        <v>0</v>
      </c>
      <c r="EL201" s="21">
        <v>0</v>
      </c>
      <c r="EM201" s="21">
        <v>0</v>
      </c>
      <c r="EN201" s="21"/>
      <c r="EO201" s="21"/>
      <c r="EP201" s="21"/>
      <c r="EQ201" s="21"/>
      <c r="ER201" s="24">
        <v>269</v>
      </c>
      <c r="ES201" s="21">
        <v>291</v>
      </c>
      <c r="ET201" s="21">
        <v>272</v>
      </c>
      <c r="EU201" s="21"/>
      <c r="EV201" s="21"/>
      <c r="EW201" s="21"/>
      <c r="EX201" s="21"/>
      <c r="EY201" s="24">
        <v>201</v>
      </c>
      <c r="EZ201" s="21">
        <v>189</v>
      </c>
      <c r="FA201" s="21">
        <v>159</v>
      </c>
      <c r="FB201" s="21"/>
      <c r="FC201" s="21"/>
      <c r="FD201" s="21"/>
      <c r="FE201" s="21"/>
      <c r="FF201" s="24">
        <v>14</v>
      </c>
      <c r="FG201" s="21">
        <v>14</v>
      </c>
      <c r="FH201" s="21">
        <v>15</v>
      </c>
      <c r="FI201" s="21"/>
      <c r="FJ201" s="21"/>
      <c r="FK201" s="21"/>
      <c r="FL201" s="21"/>
      <c r="FM201" s="24">
        <v>75</v>
      </c>
      <c r="FN201" s="21">
        <v>71</v>
      </c>
      <c r="FO201" s="21">
        <v>74</v>
      </c>
      <c r="FP201" s="21"/>
      <c r="FQ201" s="21"/>
      <c r="FR201" s="21"/>
      <c r="FS201" s="21"/>
      <c r="FT201" s="24" t="s">
        <v>1212</v>
      </c>
      <c r="FU201" s="21" t="s">
        <v>803</v>
      </c>
      <c r="FV201" s="21">
        <v>0</v>
      </c>
      <c r="FW201" s="21"/>
      <c r="FX201" s="21"/>
      <c r="FY201" s="21"/>
      <c r="FZ201" s="21"/>
      <c r="GA201" s="24">
        <v>312</v>
      </c>
      <c r="GB201" s="21">
        <v>267</v>
      </c>
      <c r="GC201" s="21">
        <v>252</v>
      </c>
      <c r="GD201" s="21"/>
      <c r="GE201" s="21"/>
      <c r="GF201" s="21"/>
      <c r="GG201" s="21"/>
      <c r="GH201" s="24">
        <v>1495</v>
      </c>
      <c r="GI201" s="21">
        <v>1740</v>
      </c>
      <c r="GJ201" s="21">
        <v>860</v>
      </c>
      <c r="GK201" s="21"/>
      <c r="GL201" s="21"/>
      <c r="GM201" s="21"/>
      <c r="GN201" s="21"/>
      <c r="GO201" s="6"/>
      <c r="GP201" s="24">
        <v>14</v>
      </c>
      <c r="GQ201" s="21">
        <v>55</v>
      </c>
      <c r="GR201" s="24">
        <v>14</v>
      </c>
      <c r="GS201" s="21">
        <v>55</v>
      </c>
      <c r="GT201" s="24">
        <v>10</v>
      </c>
      <c r="GU201" s="21">
        <v>45</v>
      </c>
      <c r="GV201" s="24"/>
      <c r="GW201" s="21"/>
      <c r="GX201" s="24"/>
      <c r="GY201" s="21"/>
      <c r="GZ201" s="24"/>
      <c r="HA201" s="21"/>
      <c r="HB201" s="24"/>
      <c r="HC201" s="21"/>
      <c r="HD201" s="6"/>
      <c r="HE201" s="21">
        <v>70</v>
      </c>
      <c r="HF201" s="21">
        <v>123</v>
      </c>
      <c r="HG201" s="21">
        <v>89</v>
      </c>
      <c r="HH201" s="21">
        <v>36.5</v>
      </c>
      <c r="HI201" s="21">
        <v>2</v>
      </c>
      <c r="HJ201" s="21">
        <v>80.2</v>
      </c>
      <c r="HK201" s="21">
        <v>0.4</v>
      </c>
      <c r="HL201" s="21">
        <v>5</v>
      </c>
      <c r="HM201" s="21">
        <v>69</v>
      </c>
      <c r="HN201" s="21">
        <v>10.56</v>
      </c>
      <c r="HO201" s="21">
        <v>3.66</v>
      </c>
      <c r="HP201" s="21">
        <v>127.1</v>
      </c>
      <c r="HQ201" s="21">
        <v>18</v>
      </c>
      <c r="HR201" s="21">
        <v>210</v>
      </c>
      <c r="HS201" s="21">
        <v>15</v>
      </c>
      <c r="HT201" s="6"/>
      <c r="HU201" s="99">
        <f t="shared" si="10"/>
        <v>0</v>
      </c>
    </row>
    <row r="202" spans="1:249" ht="15.75" customHeight="1" x14ac:dyDescent="0.3">
      <c r="A202" s="3">
        <v>180</v>
      </c>
      <c r="B202" s="21" t="s">
        <v>635</v>
      </c>
      <c r="C202" s="21">
        <v>2</v>
      </c>
      <c r="D202" s="22">
        <v>41491</v>
      </c>
      <c r="E202" s="22">
        <v>41494</v>
      </c>
      <c r="F202" s="21">
        <f t="shared" si="630"/>
        <v>3</v>
      </c>
      <c r="G202" s="21"/>
      <c r="H202" s="21" t="s">
        <v>876</v>
      </c>
      <c r="I202" s="23">
        <v>29178</v>
      </c>
      <c r="J202" s="21">
        <v>34</v>
      </c>
      <c r="K202" s="21">
        <v>165</v>
      </c>
      <c r="L202" s="21">
        <v>66</v>
      </c>
      <c r="M202" s="21" t="s">
        <v>1574</v>
      </c>
      <c r="N202" s="21">
        <v>73</v>
      </c>
      <c r="O202" s="21">
        <v>87.1</v>
      </c>
      <c r="P202" s="21">
        <v>8</v>
      </c>
      <c r="Q202" s="21" t="s">
        <v>1575</v>
      </c>
      <c r="R202" s="21">
        <v>1</v>
      </c>
      <c r="S202" s="21">
        <v>22</v>
      </c>
      <c r="T202" s="21" t="s">
        <v>272</v>
      </c>
      <c r="U202" s="21">
        <v>1</v>
      </c>
      <c r="V202" s="21">
        <v>3</v>
      </c>
      <c r="W202" s="21">
        <v>3</v>
      </c>
      <c r="X202" s="21">
        <v>0</v>
      </c>
      <c r="Y202" s="6"/>
      <c r="Z202" s="24" t="s">
        <v>884</v>
      </c>
      <c r="AA202" s="21" t="s">
        <v>1576</v>
      </c>
      <c r="AB202" s="25">
        <v>2</v>
      </c>
      <c r="AC202" s="25" t="s">
        <v>486</v>
      </c>
      <c r="AD202" s="21" t="s">
        <v>249</v>
      </c>
      <c r="AE202" s="21"/>
      <c r="AF202" s="21" t="s">
        <v>246</v>
      </c>
      <c r="AG202" s="21" t="s">
        <v>248</v>
      </c>
      <c r="AH202" s="21" t="s">
        <v>246</v>
      </c>
      <c r="AI202" s="21" t="s">
        <v>249</v>
      </c>
      <c r="AJ202" s="21" t="s">
        <v>246</v>
      </c>
      <c r="AK202" s="21" t="s">
        <v>246</v>
      </c>
      <c r="AL202" s="21">
        <v>9.01</v>
      </c>
      <c r="AM202" s="6"/>
      <c r="AN202" s="26" t="s">
        <v>350</v>
      </c>
      <c r="AO202" s="26"/>
      <c r="AP202" s="26"/>
      <c r="AQ202" s="26" t="s">
        <v>1906</v>
      </c>
      <c r="AR202" s="3"/>
      <c r="AS202" s="27">
        <v>9.01</v>
      </c>
      <c r="AT202" s="21">
        <v>8.76</v>
      </c>
      <c r="AU202" s="21">
        <v>7.87</v>
      </c>
      <c r="AV202" s="21">
        <v>4</v>
      </c>
      <c r="AW202" s="21">
        <v>3.14</v>
      </c>
      <c r="AX202" s="21">
        <v>2.59</v>
      </c>
      <c r="AY202" s="21">
        <v>1.58</v>
      </c>
      <c r="AZ202" s="21"/>
      <c r="BA202" s="21"/>
      <c r="BB202" s="28">
        <f t="shared" ref="BB202:BD202" si="664">((AT202/AS202)*100)-100</f>
        <v>-2.7746947835738069</v>
      </c>
      <c r="BC202" s="28">
        <f t="shared" si="664"/>
        <v>-10.159817351598164</v>
      </c>
      <c r="BD202" s="28">
        <f t="shared" si="664"/>
        <v>-49.174078780177886</v>
      </c>
      <c r="BE202" s="28">
        <f t="shared" si="632"/>
        <v>-12.652608213096556</v>
      </c>
      <c r="BF202" s="28">
        <f t="shared" si="633"/>
        <v>-55.604883462819089</v>
      </c>
      <c r="BG202" s="28">
        <f t="shared" si="634"/>
        <v>-54.337899543378995</v>
      </c>
      <c r="BH202" s="3">
        <f t="shared" ref="BH202:BJ202" si="665">AT202-AS202</f>
        <v>-0.25</v>
      </c>
      <c r="BI202" s="3">
        <f t="shared" si="665"/>
        <v>-0.88999999999999968</v>
      </c>
      <c r="BJ202" s="3">
        <f t="shared" si="665"/>
        <v>-3.87</v>
      </c>
      <c r="BK202" s="3">
        <f t="shared" si="636"/>
        <v>-1.1399999999999997</v>
      </c>
      <c r="BL202" s="3">
        <f t="shared" si="637"/>
        <v>-5.01</v>
      </c>
      <c r="BM202" s="3">
        <f t="shared" si="638"/>
        <v>-4.76</v>
      </c>
      <c r="BN202" s="24"/>
      <c r="BO202" s="21">
        <v>99.1</v>
      </c>
      <c r="BP202" s="21">
        <v>48.5</v>
      </c>
      <c r="BQ202" s="21">
        <v>81.2</v>
      </c>
      <c r="BR202" s="21">
        <v>32.1</v>
      </c>
      <c r="BS202" s="21"/>
      <c r="BT202" s="21"/>
      <c r="BU202" s="24">
        <v>35</v>
      </c>
      <c r="BV202" s="21">
        <v>36</v>
      </c>
      <c r="BW202" s="21">
        <v>36.5</v>
      </c>
      <c r="BX202" s="21">
        <v>37</v>
      </c>
      <c r="BY202" s="21">
        <v>36.4</v>
      </c>
      <c r="BZ202" s="21">
        <v>36</v>
      </c>
      <c r="CA202" s="21">
        <v>37</v>
      </c>
      <c r="CB202" s="21"/>
      <c r="CC202" s="21"/>
      <c r="CD202" s="6"/>
      <c r="CE202" s="24" t="s">
        <v>838</v>
      </c>
      <c r="CF202" s="21"/>
      <c r="CG202" s="21"/>
      <c r="CH202" s="21"/>
      <c r="CI202" s="21"/>
      <c r="CJ202" s="21"/>
      <c r="CK202" s="21"/>
      <c r="CL202" s="24" t="s">
        <v>331</v>
      </c>
      <c r="CM202" s="21"/>
      <c r="CN202" s="21"/>
      <c r="CO202" s="21"/>
      <c r="CP202" s="21"/>
      <c r="CQ202" s="21"/>
      <c r="CR202" s="21"/>
      <c r="CS202" s="24">
        <v>6</v>
      </c>
      <c r="CT202" s="21"/>
      <c r="CU202" s="21"/>
      <c r="CV202" s="21"/>
      <c r="CW202" s="21"/>
      <c r="CX202" s="21"/>
      <c r="CY202" s="21"/>
      <c r="CZ202" s="24" t="s">
        <v>331</v>
      </c>
      <c r="DA202" s="21"/>
      <c r="DB202" s="21"/>
      <c r="DC202" s="21"/>
      <c r="DD202" s="21"/>
      <c r="DE202" s="21"/>
      <c r="DF202" s="21"/>
      <c r="DG202" s="24" t="s">
        <v>255</v>
      </c>
      <c r="DH202" s="21" t="s">
        <v>255</v>
      </c>
      <c r="DI202" s="21" t="s">
        <v>255</v>
      </c>
      <c r="DJ202" s="21" t="s">
        <v>1106</v>
      </c>
      <c r="DK202" s="21" t="s">
        <v>1106</v>
      </c>
      <c r="DL202" s="21"/>
      <c r="DM202" s="21"/>
      <c r="DN202" s="26" t="s">
        <v>607</v>
      </c>
      <c r="DO202" s="6"/>
      <c r="DP202" s="24">
        <v>120.1</v>
      </c>
      <c r="DQ202" s="21">
        <v>158</v>
      </c>
      <c r="DR202" s="21">
        <v>129.4</v>
      </c>
      <c r="DS202" s="21">
        <v>75</v>
      </c>
      <c r="DT202" s="21">
        <v>118.2</v>
      </c>
      <c r="DU202" s="21"/>
      <c r="DV202" s="21"/>
      <c r="DW202" s="24">
        <v>0.4</v>
      </c>
      <c r="DX202" s="21">
        <v>0.4</v>
      </c>
      <c r="DY202" s="21">
        <v>0.35</v>
      </c>
      <c r="DZ202" s="21">
        <v>0.35</v>
      </c>
      <c r="EA202" s="21">
        <v>0.35</v>
      </c>
      <c r="EB202" s="21"/>
      <c r="EC202" s="21"/>
      <c r="ED202" s="78">
        <f t="shared" ref="ED202:EH202" si="666">DP202/DW202</f>
        <v>300.24999999999994</v>
      </c>
      <c r="EE202" s="79">
        <f t="shared" si="666"/>
        <v>395</v>
      </c>
      <c r="EF202" s="79">
        <f t="shared" si="666"/>
        <v>369.71428571428578</v>
      </c>
      <c r="EG202" s="79">
        <f t="shared" si="666"/>
        <v>214.28571428571431</v>
      </c>
      <c r="EH202" s="79">
        <f t="shared" si="666"/>
        <v>337.71428571428572</v>
      </c>
      <c r="EI202" s="79"/>
      <c r="EJ202" s="79"/>
      <c r="EK202" s="24">
        <v>0</v>
      </c>
      <c r="EL202" s="21">
        <v>0</v>
      </c>
      <c r="EM202" s="21">
        <v>0</v>
      </c>
      <c r="EN202" s="21">
        <v>0</v>
      </c>
      <c r="EO202" s="21">
        <v>0</v>
      </c>
      <c r="EP202" s="21"/>
      <c r="EQ202" s="21"/>
      <c r="ER202" s="24">
        <v>120</v>
      </c>
      <c r="ES202" s="21">
        <v>147</v>
      </c>
      <c r="ET202" s="21">
        <v>162</v>
      </c>
      <c r="EU202" s="21">
        <v>201</v>
      </c>
      <c r="EV202" s="21">
        <v>247</v>
      </c>
      <c r="EW202" s="21"/>
      <c r="EX202" s="21"/>
      <c r="EY202" s="24">
        <v>8</v>
      </c>
      <c r="EZ202" s="21">
        <v>9</v>
      </c>
      <c r="FA202" s="21">
        <v>9</v>
      </c>
      <c r="FB202" s="21">
        <v>8.5</v>
      </c>
      <c r="FC202" s="21">
        <v>10</v>
      </c>
      <c r="FD202" s="21"/>
      <c r="FE202" s="21"/>
      <c r="FF202" s="24">
        <v>8</v>
      </c>
      <c r="FG202" s="21">
        <v>13</v>
      </c>
      <c r="FH202" s="21">
        <v>13</v>
      </c>
      <c r="FI202" s="21">
        <v>15</v>
      </c>
      <c r="FJ202" s="21">
        <v>15</v>
      </c>
      <c r="FK202" s="21"/>
      <c r="FL202" s="21"/>
      <c r="FM202" s="24">
        <v>70</v>
      </c>
      <c r="FN202" s="21">
        <v>86</v>
      </c>
      <c r="FO202" s="21">
        <v>89</v>
      </c>
      <c r="FP202" s="21">
        <v>75</v>
      </c>
      <c r="FQ202" s="21">
        <v>79</v>
      </c>
      <c r="FR202" s="21"/>
      <c r="FS202" s="21"/>
      <c r="FT202" s="24" t="s">
        <v>1194</v>
      </c>
      <c r="FU202" s="21">
        <v>0</v>
      </c>
      <c r="FV202" s="21">
        <v>0</v>
      </c>
      <c r="FW202" s="21">
        <v>0</v>
      </c>
      <c r="FX202" s="21">
        <v>0</v>
      </c>
      <c r="FY202" s="21"/>
      <c r="FZ202" s="21"/>
      <c r="GA202" s="24">
        <v>32</v>
      </c>
      <c r="GB202" s="21">
        <v>33</v>
      </c>
      <c r="GC202" s="21">
        <v>31</v>
      </c>
      <c r="GD202" s="21">
        <v>35</v>
      </c>
      <c r="GE202" s="21">
        <v>42</v>
      </c>
      <c r="GF202" s="21"/>
      <c r="GG202" s="21"/>
      <c r="GH202" s="24">
        <v>1990</v>
      </c>
      <c r="GI202" s="21">
        <v>1500</v>
      </c>
      <c r="GJ202" s="21">
        <v>670</v>
      </c>
      <c r="GK202" s="21">
        <v>310</v>
      </c>
      <c r="GL202" s="21">
        <v>35</v>
      </c>
      <c r="GM202" s="21"/>
      <c r="GN202" s="21"/>
      <c r="GO202" s="6"/>
      <c r="GP202" s="24">
        <v>16</v>
      </c>
      <c r="GQ202" s="21">
        <v>90</v>
      </c>
      <c r="GR202" s="24">
        <v>10</v>
      </c>
      <c r="GS202" s="21">
        <v>45</v>
      </c>
      <c r="GT202" s="24">
        <v>9</v>
      </c>
      <c r="GU202" s="21">
        <v>18</v>
      </c>
      <c r="GV202" s="24">
        <v>9</v>
      </c>
      <c r="GW202" s="21">
        <v>18</v>
      </c>
      <c r="GX202" s="24">
        <v>8</v>
      </c>
      <c r="GY202" s="21">
        <v>18</v>
      </c>
      <c r="GZ202" s="24"/>
      <c r="HA202" s="21"/>
      <c r="HB202" s="24"/>
      <c r="HC202" s="21"/>
      <c r="HD202" s="6"/>
      <c r="HE202" s="21">
        <v>33</v>
      </c>
      <c r="HF202" s="21">
        <v>146</v>
      </c>
      <c r="HG202" s="21">
        <v>72</v>
      </c>
      <c r="HH202" s="21">
        <v>37.9</v>
      </c>
      <c r="HI202" s="21">
        <v>1</v>
      </c>
      <c r="HJ202" s="21">
        <v>102.6</v>
      </c>
      <c r="HK202" s="21">
        <v>0.5</v>
      </c>
      <c r="HL202" s="21">
        <v>0</v>
      </c>
      <c r="HM202" s="21">
        <v>10.36</v>
      </c>
      <c r="HN202" s="21">
        <v>24.49</v>
      </c>
      <c r="HO202" s="21">
        <v>3.16</v>
      </c>
      <c r="HP202" s="21">
        <v>135</v>
      </c>
      <c r="HQ202" s="21">
        <v>14.8</v>
      </c>
      <c r="HR202" s="21">
        <v>17</v>
      </c>
      <c r="HS202" s="21">
        <v>3</v>
      </c>
      <c r="HT202" s="6"/>
      <c r="HU202" s="99">
        <f t="shared" si="10"/>
        <v>6</v>
      </c>
    </row>
    <row r="203" spans="1:249" ht="15.75" customHeight="1" x14ac:dyDescent="0.3">
      <c r="A203" s="14"/>
      <c r="B203" s="14"/>
      <c r="C203" s="14"/>
      <c r="D203" s="82"/>
      <c r="E203" s="82"/>
      <c r="F203" s="14"/>
      <c r="G203" s="14"/>
      <c r="H203" s="14"/>
      <c r="I203" s="83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6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6"/>
      <c r="AN203" s="14"/>
      <c r="AO203" s="14"/>
      <c r="AP203" s="14"/>
      <c r="AQ203" s="15"/>
      <c r="AR203" s="15"/>
      <c r="BB203" s="36"/>
      <c r="BC203" s="36"/>
      <c r="BD203" s="36"/>
      <c r="BE203" s="36"/>
      <c r="BF203" s="36"/>
      <c r="BG203" s="36"/>
      <c r="BH203" s="14"/>
      <c r="BI203" s="14"/>
      <c r="BJ203" s="14"/>
      <c r="BK203" s="14"/>
      <c r="BL203" s="14"/>
      <c r="BM203" s="14"/>
      <c r="BN203" s="14"/>
      <c r="BO203" s="14"/>
      <c r="BP203" s="14"/>
      <c r="BQ203" s="14"/>
      <c r="BR203" s="14"/>
      <c r="BS203" s="14"/>
      <c r="BT203" s="14"/>
      <c r="BU203" s="14"/>
      <c r="BV203" s="14"/>
      <c r="BW203" s="14"/>
      <c r="BX203" s="14"/>
      <c r="BY203" s="14"/>
      <c r="BZ203" s="14"/>
      <c r="CA203" s="14"/>
      <c r="CB203" s="14"/>
      <c r="CC203" s="14"/>
      <c r="CD203" s="6"/>
      <c r="CE203" s="14"/>
      <c r="CF203" s="14"/>
      <c r="CG203" s="14"/>
      <c r="CH203" s="14"/>
      <c r="CI203" s="14"/>
      <c r="CJ203" s="14"/>
      <c r="CK203" s="14"/>
      <c r="CL203" s="14"/>
      <c r="CM203" s="14"/>
      <c r="CN203" s="14"/>
      <c r="CO203" s="14"/>
      <c r="CP203" s="14"/>
      <c r="CQ203" s="14"/>
      <c r="CR203" s="14"/>
      <c r="CS203" s="14"/>
      <c r="CT203" s="14"/>
      <c r="CU203" s="14"/>
      <c r="CV203" s="14"/>
      <c r="CW203" s="14"/>
      <c r="CX203" s="14"/>
      <c r="CY203" s="14"/>
      <c r="CZ203" s="14"/>
      <c r="DA203" s="14"/>
      <c r="DB203" s="14"/>
      <c r="DC203" s="14"/>
      <c r="DD203" s="14"/>
      <c r="DE203" s="14"/>
      <c r="DF203" s="14"/>
      <c r="DG203" s="14"/>
      <c r="DH203" s="14"/>
      <c r="DI203" s="14"/>
      <c r="DJ203" s="14"/>
      <c r="DK203" s="14"/>
      <c r="DL203" s="14"/>
      <c r="DM203" s="14"/>
      <c r="DN203" s="14"/>
      <c r="DO203" s="6"/>
      <c r="DP203" s="14"/>
      <c r="DQ203" s="14"/>
      <c r="DR203" s="14"/>
      <c r="DS203" s="14"/>
      <c r="DT203" s="14"/>
      <c r="DU203" s="14"/>
      <c r="DV203" s="14"/>
      <c r="DW203" s="14"/>
      <c r="DX203" s="14"/>
      <c r="DY203" s="14"/>
      <c r="DZ203" s="14"/>
      <c r="EA203" s="14"/>
      <c r="EB203" s="14"/>
      <c r="EC203" s="14"/>
      <c r="ED203" s="91"/>
      <c r="EE203" s="91"/>
      <c r="EF203" s="91"/>
      <c r="EG203" s="91"/>
      <c r="EH203" s="91"/>
      <c r="EI203" s="91"/>
      <c r="EJ203" s="91"/>
      <c r="EK203" s="14"/>
      <c r="EL203" s="14"/>
      <c r="EM203" s="14"/>
      <c r="EN203" s="14"/>
      <c r="EO203" s="14"/>
      <c r="EP203" s="14"/>
      <c r="EQ203" s="14"/>
      <c r="ER203" s="14"/>
      <c r="ES203" s="14"/>
      <c r="ET203" s="14"/>
      <c r="EU203" s="14"/>
      <c r="EV203" s="14"/>
      <c r="EW203" s="14"/>
      <c r="EX203" s="14"/>
      <c r="EY203" s="14"/>
      <c r="EZ203" s="14"/>
      <c r="FA203" s="14"/>
      <c r="FB203" s="14"/>
      <c r="FC203" s="14"/>
      <c r="FD203" s="14"/>
      <c r="FE203" s="14"/>
      <c r="FF203" s="14"/>
      <c r="FG203" s="14"/>
      <c r="FH203" s="14"/>
      <c r="FI203" s="14"/>
      <c r="FJ203" s="14"/>
      <c r="FK203" s="14"/>
      <c r="FL203" s="14"/>
      <c r="FM203" s="14"/>
      <c r="FN203" s="14"/>
      <c r="FO203" s="14"/>
      <c r="FP203" s="14"/>
      <c r="FQ203" s="14"/>
      <c r="FR203" s="14"/>
      <c r="FS203" s="14"/>
      <c r="FT203" s="14"/>
      <c r="FU203" s="14"/>
      <c r="FV203" s="14"/>
      <c r="FW203" s="14"/>
      <c r="FX203" s="14"/>
      <c r="FY203" s="14"/>
      <c r="FZ203" s="14"/>
      <c r="GA203" s="14"/>
      <c r="GB203" s="14"/>
      <c r="GC203" s="14"/>
      <c r="GD203" s="14"/>
      <c r="GE203" s="14"/>
      <c r="GF203" s="14"/>
      <c r="GG203" s="14"/>
      <c r="GH203" s="14"/>
      <c r="GI203" s="14"/>
      <c r="GJ203" s="14"/>
      <c r="GK203" s="14"/>
      <c r="GL203" s="14"/>
      <c r="GM203" s="14"/>
      <c r="GN203" s="14"/>
      <c r="GO203" s="6"/>
      <c r="GP203" s="14"/>
      <c r="GQ203" s="14"/>
      <c r="GR203" s="14"/>
      <c r="GS203" s="14"/>
      <c r="GT203" s="14"/>
      <c r="GU203" s="14"/>
      <c r="GV203" s="14"/>
      <c r="GW203" s="14"/>
      <c r="GX203" s="14"/>
      <c r="GY203" s="14"/>
      <c r="GZ203" s="14"/>
      <c r="HA203" s="14"/>
      <c r="HB203" s="14"/>
      <c r="HC203" s="14"/>
      <c r="HD203" s="6"/>
      <c r="HE203" s="14"/>
      <c r="HF203" s="14"/>
      <c r="HG203" s="14"/>
      <c r="HH203" s="14"/>
      <c r="HI203" s="14"/>
      <c r="HJ203" s="14"/>
      <c r="HK203" s="14"/>
      <c r="HL203" s="14"/>
      <c r="HM203" s="14"/>
      <c r="HN203" s="14"/>
      <c r="HO203" s="14"/>
      <c r="HP203" s="14"/>
      <c r="HQ203" s="14"/>
      <c r="HR203" s="14"/>
      <c r="HS203" s="14"/>
      <c r="HT203" s="6"/>
      <c r="HU203" s="99">
        <f t="shared" si="10"/>
        <v>0</v>
      </c>
      <c r="HV203" s="15"/>
      <c r="HW203" s="15"/>
      <c r="HX203" s="15"/>
      <c r="HY203" s="15"/>
      <c r="HZ203" s="15"/>
      <c r="IA203" s="15"/>
      <c r="IB203" s="15"/>
      <c r="IC203" s="15"/>
      <c r="ID203" s="15"/>
      <c r="IE203" s="15"/>
      <c r="IF203" s="15"/>
      <c r="IG203" s="15"/>
      <c r="IH203" s="15"/>
      <c r="II203" s="15"/>
      <c r="IJ203" s="15"/>
      <c r="IK203" s="15"/>
      <c r="IL203" s="15"/>
      <c r="IM203" s="15"/>
      <c r="IN203" s="15"/>
      <c r="IO203" s="15"/>
    </row>
    <row r="204" spans="1:249" ht="15.75" customHeight="1" x14ac:dyDescent="0.3">
      <c r="A204" s="3">
        <v>181</v>
      </c>
      <c r="B204" s="21" t="s">
        <v>431</v>
      </c>
      <c r="C204" s="21">
        <v>2</v>
      </c>
      <c r="D204" s="22">
        <v>41487</v>
      </c>
      <c r="E204" s="22">
        <v>41498</v>
      </c>
      <c r="F204" s="21">
        <f t="shared" ref="F204:F213" si="667">E204-D204</f>
        <v>11</v>
      </c>
      <c r="G204" s="21"/>
      <c r="H204" s="21" t="s">
        <v>432</v>
      </c>
      <c r="I204" s="23">
        <v>22064</v>
      </c>
      <c r="J204" s="21">
        <v>53</v>
      </c>
      <c r="K204" s="21">
        <v>170</v>
      </c>
      <c r="L204" s="21">
        <v>70</v>
      </c>
      <c r="M204" s="21" t="s">
        <v>1577</v>
      </c>
      <c r="N204" s="21">
        <v>28</v>
      </c>
      <c r="O204" s="21">
        <v>8</v>
      </c>
      <c r="P204" s="21">
        <v>21</v>
      </c>
      <c r="Q204" s="21" t="s">
        <v>1578</v>
      </c>
      <c r="R204" s="21">
        <v>1</v>
      </c>
      <c r="S204" s="21">
        <v>33</v>
      </c>
      <c r="T204" s="21" t="s">
        <v>272</v>
      </c>
      <c r="U204" s="21">
        <v>1</v>
      </c>
      <c r="V204" s="21">
        <v>0</v>
      </c>
      <c r="W204" s="21">
        <v>0</v>
      </c>
      <c r="X204" s="21">
        <v>0</v>
      </c>
      <c r="Y204" s="6"/>
      <c r="Z204" s="24" t="s">
        <v>513</v>
      </c>
      <c r="AA204" s="21" t="s">
        <v>751</v>
      </c>
      <c r="AB204" s="25">
        <v>1</v>
      </c>
      <c r="AC204" s="25"/>
      <c r="AD204" s="21" t="s">
        <v>249</v>
      </c>
      <c r="AE204" s="21"/>
      <c r="AF204" s="21" t="s">
        <v>249</v>
      </c>
      <c r="AG204" s="21"/>
      <c r="AH204" s="21" t="s">
        <v>249</v>
      </c>
      <c r="AI204" s="21" t="s">
        <v>249</v>
      </c>
      <c r="AJ204" s="21" t="s">
        <v>249</v>
      </c>
      <c r="AK204" s="21" t="s">
        <v>246</v>
      </c>
      <c r="AL204" s="21">
        <v>1.74</v>
      </c>
      <c r="AM204" s="6"/>
      <c r="AN204" s="26" t="s">
        <v>250</v>
      </c>
      <c r="AO204" s="26" t="s">
        <v>274</v>
      </c>
      <c r="AP204" s="26"/>
      <c r="AQ204" s="26" t="s">
        <v>1902</v>
      </c>
      <c r="AR204" s="26" t="s">
        <v>299</v>
      </c>
      <c r="AS204" s="27">
        <v>1.74</v>
      </c>
      <c r="AT204" s="21">
        <v>2.02</v>
      </c>
      <c r="AU204" s="21">
        <v>4.1399999999999997</v>
      </c>
      <c r="AV204" s="21">
        <v>1.41</v>
      </c>
      <c r="AW204" s="21">
        <v>1.19</v>
      </c>
      <c r="AX204" s="21">
        <v>0.48</v>
      </c>
      <c r="AY204" s="21">
        <v>0.19</v>
      </c>
      <c r="AZ204" s="21">
        <v>0.12</v>
      </c>
      <c r="BA204" s="21">
        <v>0.39</v>
      </c>
      <c r="BB204" s="28">
        <f t="shared" ref="BB204:BD204" si="668">((AT204/AS204)*100)-100</f>
        <v>16.091954022988503</v>
      </c>
      <c r="BC204" s="28">
        <f t="shared" si="668"/>
        <v>104.95049504950495</v>
      </c>
      <c r="BD204" s="28">
        <f t="shared" si="668"/>
        <v>-65.94202898550725</v>
      </c>
      <c r="BE204" s="28">
        <f t="shared" ref="BE204:BE213" si="669">((AU204/AS204)*100)-100</f>
        <v>137.93103448275858</v>
      </c>
      <c r="BF204" s="28">
        <f t="shared" ref="BF204:BF213" si="670">((AV204/AS204)*100)-100</f>
        <v>-18.965517241379317</v>
      </c>
      <c r="BG204" s="28">
        <f t="shared" ref="BG204:BG213" si="671">((AV204/AT204)*100)-100</f>
        <v>-30.198019801980209</v>
      </c>
      <c r="BH204" s="3">
        <f t="shared" ref="BH204:BJ204" si="672">AT204-AS204</f>
        <v>0.28000000000000003</v>
      </c>
      <c r="BI204" s="3">
        <f t="shared" si="672"/>
        <v>2.1199999999999997</v>
      </c>
      <c r="BJ204" s="3">
        <f t="shared" si="672"/>
        <v>-2.7299999999999995</v>
      </c>
      <c r="BK204" s="3">
        <f t="shared" ref="BK204:BK213" si="673">AU204-AS204</f>
        <v>2.3999999999999995</v>
      </c>
      <c r="BL204" s="3">
        <f t="shared" ref="BL204:BL213" si="674">AV204-AS204</f>
        <v>-0.33000000000000007</v>
      </c>
      <c r="BM204" s="3">
        <f t="shared" ref="BM204:BM213" si="675">AV204-AT204</f>
        <v>-0.6100000000000001</v>
      </c>
      <c r="BN204" s="24"/>
      <c r="BO204" s="21"/>
      <c r="BP204" s="21">
        <v>49.3</v>
      </c>
      <c r="BQ204" s="21">
        <v>36.1</v>
      </c>
      <c r="BR204" s="21"/>
      <c r="BS204" s="21"/>
      <c r="BT204" s="21"/>
      <c r="BU204" s="24">
        <v>36</v>
      </c>
      <c r="BV204" s="21">
        <v>37</v>
      </c>
      <c r="BW204" s="21">
        <v>36</v>
      </c>
      <c r="BX204" s="21">
        <v>35.9</v>
      </c>
      <c r="BY204" s="21">
        <v>36.5</v>
      </c>
      <c r="BZ204" s="21">
        <v>37</v>
      </c>
      <c r="CA204" s="21">
        <v>37</v>
      </c>
      <c r="CB204" s="21">
        <v>36.5</v>
      </c>
      <c r="CC204" s="21">
        <v>37</v>
      </c>
      <c r="CD204" s="6"/>
      <c r="CE204" s="24" t="s">
        <v>1579</v>
      </c>
      <c r="CF204" s="21"/>
      <c r="CG204" s="21"/>
      <c r="CH204" s="21" t="s">
        <v>1025</v>
      </c>
      <c r="CI204" s="21"/>
      <c r="CJ204" s="21"/>
      <c r="CK204" s="21"/>
      <c r="CL204" s="24" t="s">
        <v>1580</v>
      </c>
      <c r="CM204" s="21"/>
      <c r="CN204" s="21"/>
      <c r="CO204" s="21" t="s">
        <v>1581</v>
      </c>
      <c r="CP204" s="21"/>
      <c r="CQ204" s="21"/>
      <c r="CR204" s="21"/>
      <c r="CS204" s="24">
        <v>1</v>
      </c>
      <c r="CT204" s="21"/>
      <c r="CU204" s="21"/>
      <c r="CV204" s="21">
        <v>2</v>
      </c>
      <c r="CW204" s="21"/>
      <c r="CX204" s="21"/>
      <c r="CY204" s="21"/>
      <c r="CZ204" s="24" t="s">
        <v>1582</v>
      </c>
      <c r="DA204" s="21"/>
      <c r="DB204" s="21"/>
      <c r="DC204" s="21"/>
      <c r="DD204" s="21"/>
      <c r="DE204" s="21"/>
      <c r="DF204" s="21"/>
      <c r="DG204" s="24" t="s">
        <v>1583</v>
      </c>
      <c r="DH204" s="21" t="s">
        <v>1583</v>
      </c>
      <c r="DI204" s="21" t="s">
        <v>1584</v>
      </c>
      <c r="DJ204" s="21" t="s">
        <v>897</v>
      </c>
      <c r="DK204" s="21" t="s">
        <v>897</v>
      </c>
      <c r="DL204" s="21" t="s">
        <v>897</v>
      </c>
      <c r="DM204" s="21" t="s">
        <v>897</v>
      </c>
      <c r="DN204" s="26"/>
      <c r="DO204" s="6"/>
      <c r="DP204" s="24">
        <v>68.5</v>
      </c>
      <c r="DQ204" s="21">
        <v>82.6</v>
      </c>
      <c r="DR204" s="21">
        <v>72.3</v>
      </c>
      <c r="DS204" s="21">
        <v>77.3</v>
      </c>
      <c r="DT204" s="21">
        <v>77.3</v>
      </c>
      <c r="DU204" s="21">
        <v>56.3</v>
      </c>
      <c r="DV204" s="21">
        <v>68</v>
      </c>
      <c r="DW204" s="24">
        <v>0.35</v>
      </c>
      <c r="DX204" s="21">
        <v>0.35</v>
      </c>
      <c r="DY204" s="21">
        <v>0.35</v>
      </c>
      <c r="DZ204" s="21">
        <v>0.35</v>
      </c>
      <c r="EA204" s="21">
        <v>0.21</v>
      </c>
      <c r="EB204" s="21">
        <v>0.21</v>
      </c>
      <c r="EC204" s="21">
        <v>0.21</v>
      </c>
      <c r="ED204" s="78">
        <f t="shared" ref="ED204:EJ204" si="676">DP204/DW204</f>
        <v>195.71428571428572</v>
      </c>
      <c r="EE204" s="79">
        <f t="shared" si="676"/>
        <v>236</v>
      </c>
      <c r="EF204" s="79">
        <f t="shared" si="676"/>
        <v>206.57142857142858</v>
      </c>
      <c r="EG204" s="79">
        <f t="shared" si="676"/>
        <v>220.85714285714286</v>
      </c>
      <c r="EH204" s="79">
        <f t="shared" si="676"/>
        <v>368.09523809523807</v>
      </c>
      <c r="EI204" s="79">
        <f t="shared" si="676"/>
        <v>268.09523809523807</v>
      </c>
      <c r="EJ204" s="79">
        <f t="shared" si="676"/>
        <v>323.8095238095238</v>
      </c>
      <c r="EK204" s="24">
        <v>0</v>
      </c>
      <c r="EL204" s="21">
        <v>0</v>
      </c>
      <c r="EM204" s="21">
        <v>0</v>
      </c>
      <c r="EN204" s="21">
        <v>0</v>
      </c>
      <c r="EO204" s="21">
        <v>0</v>
      </c>
      <c r="EP204" s="21">
        <v>0</v>
      </c>
      <c r="EQ204" s="21">
        <v>0</v>
      </c>
      <c r="ER204" s="24">
        <v>251</v>
      </c>
      <c r="ES204" s="21">
        <v>247</v>
      </c>
      <c r="ET204" s="21">
        <v>265</v>
      </c>
      <c r="EU204" s="21">
        <v>306</v>
      </c>
      <c r="EV204" s="21">
        <v>282</v>
      </c>
      <c r="EW204" s="21">
        <v>290</v>
      </c>
      <c r="EX204" s="21">
        <v>289</v>
      </c>
      <c r="EY204" s="24">
        <v>4</v>
      </c>
      <c r="EZ204" s="21">
        <v>4</v>
      </c>
      <c r="FA204" s="21">
        <v>5.4</v>
      </c>
      <c r="FB204" s="21">
        <v>5.4</v>
      </c>
      <c r="FC204" s="21">
        <v>5.4</v>
      </c>
      <c r="FD204" s="21">
        <v>5.4</v>
      </c>
      <c r="FE204" s="21">
        <v>5.4</v>
      </c>
      <c r="FF204" s="24">
        <v>15</v>
      </c>
      <c r="FG204" s="21">
        <v>15</v>
      </c>
      <c r="FH204" s="21">
        <v>15</v>
      </c>
      <c r="FI204" s="21">
        <v>15</v>
      </c>
      <c r="FJ204" s="21">
        <v>15</v>
      </c>
      <c r="FK204" s="21">
        <v>15</v>
      </c>
      <c r="FL204" s="21">
        <v>15</v>
      </c>
      <c r="FM204" s="24">
        <v>78</v>
      </c>
      <c r="FN204" s="21">
        <v>92</v>
      </c>
      <c r="FO204" s="21">
        <v>93</v>
      </c>
      <c r="FP204" s="21">
        <v>87</v>
      </c>
      <c r="FQ204" s="21">
        <v>93</v>
      </c>
      <c r="FR204" s="21">
        <v>108</v>
      </c>
      <c r="FS204" s="21">
        <v>113</v>
      </c>
      <c r="FT204" s="24">
        <v>0</v>
      </c>
      <c r="FU204" s="21">
        <v>0</v>
      </c>
      <c r="FV204" s="21">
        <v>0</v>
      </c>
      <c r="FW204" s="21">
        <v>0</v>
      </c>
      <c r="FX204" s="21">
        <v>0</v>
      </c>
      <c r="FY204" s="21">
        <v>0</v>
      </c>
      <c r="FZ204" s="21">
        <v>0</v>
      </c>
      <c r="GA204" s="24">
        <v>26</v>
      </c>
      <c r="GB204" s="21">
        <v>26</v>
      </c>
      <c r="GC204" s="21">
        <v>24</v>
      </c>
      <c r="GD204" s="21">
        <v>21</v>
      </c>
      <c r="GE204" s="21">
        <v>28</v>
      </c>
      <c r="GF204" s="21">
        <v>24</v>
      </c>
      <c r="GG204" s="21">
        <v>24</v>
      </c>
      <c r="GH204" s="24">
        <v>2040</v>
      </c>
      <c r="GI204" s="21">
        <v>2080</v>
      </c>
      <c r="GJ204" s="21">
        <v>2570</v>
      </c>
      <c r="GK204" s="21">
        <v>2770</v>
      </c>
      <c r="GL204" s="21">
        <v>2820</v>
      </c>
      <c r="GM204" s="21">
        <v>1620</v>
      </c>
      <c r="GN204" s="21">
        <v>1940</v>
      </c>
      <c r="GO204" s="6"/>
      <c r="GP204" s="24">
        <v>8</v>
      </c>
      <c r="GQ204" s="21">
        <v>18</v>
      </c>
      <c r="GR204" s="24">
        <v>8</v>
      </c>
      <c r="GS204" s="21">
        <v>18</v>
      </c>
      <c r="GT204" s="24">
        <v>8</v>
      </c>
      <c r="GU204" s="21">
        <v>18</v>
      </c>
      <c r="GV204" s="24">
        <v>8</v>
      </c>
      <c r="GW204" s="21">
        <v>18</v>
      </c>
      <c r="GX204" s="24">
        <v>7</v>
      </c>
      <c r="GY204" s="21">
        <v>18</v>
      </c>
      <c r="GZ204" s="24">
        <v>8</v>
      </c>
      <c r="HA204" s="21">
        <v>18</v>
      </c>
      <c r="HB204" s="24">
        <v>7</v>
      </c>
      <c r="HC204" s="21">
        <v>18</v>
      </c>
      <c r="HD204" s="6"/>
      <c r="HE204" s="21">
        <v>53</v>
      </c>
      <c r="HF204" s="21">
        <v>62</v>
      </c>
      <c r="HG204" s="21">
        <v>160</v>
      </c>
      <c r="HH204" s="21">
        <v>37</v>
      </c>
      <c r="HI204" s="21">
        <v>2</v>
      </c>
      <c r="HJ204" s="21">
        <v>59</v>
      </c>
      <c r="HK204" s="21">
        <v>0.35</v>
      </c>
      <c r="HL204" s="21">
        <v>30</v>
      </c>
      <c r="HM204" s="21">
        <v>17</v>
      </c>
      <c r="HN204" s="21">
        <v>1.77</v>
      </c>
      <c r="HO204" s="21">
        <v>3.49</v>
      </c>
      <c r="HP204" s="21">
        <v>137</v>
      </c>
      <c r="HQ204" s="21">
        <v>25.6</v>
      </c>
      <c r="HR204" s="21">
        <v>15.3</v>
      </c>
      <c r="HS204" s="21">
        <v>15</v>
      </c>
      <c r="HT204" s="6"/>
      <c r="HU204" s="99">
        <f t="shared" si="10"/>
        <v>0</v>
      </c>
    </row>
    <row r="205" spans="1:249" ht="15.75" customHeight="1" x14ac:dyDescent="0.3">
      <c r="A205" s="3">
        <v>182</v>
      </c>
      <c r="B205" s="21" t="s">
        <v>635</v>
      </c>
      <c r="C205" s="21">
        <v>1</v>
      </c>
      <c r="D205" s="22">
        <v>41500</v>
      </c>
      <c r="E205" s="22">
        <v>41500</v>
      </c>
      <c r="F205" s="21">
        <f t="shared" si="667"/>
        <v>0</v>
      </c>
      <c r="G205" s="21"/>
      <c r="H205" s="21" t="s">
        <v>1084</v>
      </c>
      <c r="I205" s="23">
        <v>18470</v>
      </c>
      <c r="J205" s="21">
        <v>63</v>
      </c>
      <c r="K205" s="21">
        <v>189</v>
      </c>
      <c r="L205" s="21">
        <v>130</v>
      </c>
      <c r="M205" s="21" t="s">
        <v>1585</v>
      </c>
      <c r="N205" s="21">
        <v>50</v>
      </c>
      <c r="O205" s="21">
        <v>46.1</v>
      </c>
      <c r="P205" s="21">
        <v>2</v>
      </c>
      <c r="Q205" s="21" t="s">
        <v>893</v>
      </c>
      <c r="R205" s="21">
        <v>1</v>
      </c>
      <c r="S205" s="21">
        <v>13</v>
      </c>
      <c r="T205" s="21" t="s">
        <v>272</v>
      </c>
      <c r="U205" s="21">
        <v>1</v>
      </c>
      <c r="V205" s="21">
        <v>0</v>
      </c>
      <c r="W205" s="21">
        <v>1</v>
      </c>
      <c r="X205" s="21">
        <v>0</v>
      </c>
      <c r="Y205" s="6"/>
      <c r="Z205" s="24" t="s">
        <v>513</v>
      </c>
      <c r="AA205" s="21" t="s">
        <v>980</v>
      </c>
      <c r="AB205" s="25">
        <v>1</v>
      </c>
      <c r="AC205" s="25"/>
      <c r="AD205" s="21" t="s">
        <v>246</v>
      </c>
      <c r="AE205" s="21" t="s">
        <v>247</v>
      </c>
      <c r="AF205" s="21" t="s">
        <v>246</v>
      </c>
      <c r="AG205" s="21" t="s">
        <v>248</v>
      </c>
      <c r="AH205" s="21" t="s">
        <v>246</v>
      </c>
      <c r="AI205" s="21" t="s">
        <v>249</v>
      </c>
      <c r="AJ205" s="21" t="s">
        <v>246</v>
      </c>
      <c r="AK205" s="21" t="s">
        <v>246</v>
      </c>
      <c r="AL205" s="21">
        <v>2.74</v>
      </c>
      <c r="AM205" s="6"/>
      <c r="AN205" s="26" t="s">
        <v>250</v>
      </c>
      <c r="AO205" s="26" t="s">
        <v>274</v>
      </c>
      <c r="AP205" s="26"/>
      <c r="AQ205" s="26" t="s">
        <v>1906</v>
      </c>
      <c r="AR205" s="26" t="s">
        <v>1912</v>
      </c>
      <c r="AS205" s="27">
        <v>2.74</v>
      </c>
      <c r="AT205" s="21">
        <v>6.81</v>
      </c>
      <c r="AU205" s="21">
        <v>27.87</v>
      </c>
      <c r="AV205" s="21">
        <v>25.9</v>
      </c>
      <c r="AW205" s="21"/>
      <c r="AX205" s="21"/>
      <c r="AY205" s="21"/>
      <c r="AZ205" s="21"/>
      <c r="BA205" s="21"/>
      <c r="BB205" s="28">
        <f t="shared" ref="BB205:BD205" si="677">((AT205/AS205)*100)-100</f>
        <v>148.54014598540144</v>
      </c>
      <c r="BC205" s="28">
        <f t="shared" si="677"/>
        <v>309.25110132158596</v>
      </c>
      <c r="BD205" s="28">
        <f t="shared" si="677"/>
        <v>-7.0685324721923308</v>
      </c>
      <c r="BE205" s="28">
        <f t="shared" si="669"/>
        <v>917.15328467153279</v>
      </c>
      <c r="BF205" s="28">
        <f t="shared" si="670"/>
        <v>845.25547445255461</v>
      </c>
      <c r="BG205" s="28">
        <f t="shared" si="671"/>
        <v>280.32305433186491</v>
      </c>
      <c r="BH205" s="3">
        <f t="shared" ref="BH205:BJ205" si="678">AT205-AS205</f>
        <v>4.0699999999999994</v>
      </c>
      <c r="BI205" s="3">
        <f t="shared" si="678"/>
        <v>21.060000000000002</v>
      </c>
      <c r="BJ205" s="3">
        <f t="shared" si="678"/>
        <v>-1.9700000000000024</v>
      </c>
      <c r="BK205" s="3">
        <f t="shared" si="673"/>
        <v>25.130000000000003</v>
      </c>
      <c r="BL205" s="3">
        <f t="shared" si="674"/>
        <v>23.159999999999997</v>
      </c>
      <c r="BM205" s="3">
        <f t="shared" si="675"/>
        <v>19.09</v>
      </c>
      <c r="BN205" s="24">
        <v>273</v>
      </c>
      <c r="BO205" s="21">
        <v>442.4</v>
      </c>
      <c r="BP205" s="21">
        <v>416.5</v>
      </c>
      <c r="BQ205" s="21"/>
      <c r="BR205" s="21"/>
      <c r="BS205" s="21"/>
      <c r="BT205" s="21"/>
      <c r="BU205" s="24">
        <v>37.6</v>
      </c>
      <c r="BV205" s="21">
        <v>37</v>
      </c>
      <c r="BW205" s="21">
        <v>39</v>
      </c>
      <c r="BX205" s="21">
        <v>37.6</v>
      </c>
      <c r="BY205" s="21">
        <v>38.5</v>
      </c>
      <c r="BZ205" s="21"/>
      <c r="CA205" s="21"/>
      <c r="CB205" s="21"/>
      <c r="CC205" s="21"/>
      <c r="CD205" s="6"/>
      <c r="CE205" s="24" t="s">
        <v>1586</v>
      </c>
      <c r="CF205" s="21"/>
      <c r="CG205" s="21"/>
      <c r="CH205" s="21"/>
      <c r="CI205" s="21"/>
      <c r="CJ205" s="21"/>
      <c r="CK205" s="21"/>
      <c r="CL205" s="24" t="s">
        <v>1587</v>
      </c>
      <c r="CM205" s="21"/>
      <c r="CN205" s="21"/>
      <c r="CO205" s="21"/>
      <c r="CP205" s="21"/>
      <c r="CQ205" s="21"/>
      <c r="CR205" s="21"/>
      <c r="CS205" s="24">
        <v>7</v>
      </c>
      <c r="CT205" s="21"/>
      <c r="CU205" s="21"/>
      <c r="CV205" s="21"/>
      <c r="CW205" s="21"/>
      <c r="CX205" s="21"/>
      <c r="CY205" s="21"/>
      <c r="CZ205" s="24" t="s">
        <v>735</v>
      </c>
      <c r="DA205" s="21"/>
      <c r="DB205" s="21"/>
      <c r="DC205" s="21"/>
      <c r="DD205" s="21"/>
      <c r="DE205" s="21"/>
      <c r="DF205" s="21"/>
      <c r="DG205" s="24" t="s">
        <v>255</v>
      </c>
      <c r="DH205" s="21" t="s">
        <v>255</v>
      </c>
      <c r="DI205" s="21" t="s">
        <v>255</v>
      </c>
      <c r="DJ205" s="21"/>
      <c r="DK205" s="21"/>
      <c r="DL205" s="21"/>
      <c r="DM205" s="21"/>
      <c r="DN205" s="26"/>
      <c r="DO205" s="6"/>
      <c r="DP205" s="24">
        <v>76.5</v>
      </c>
      <c r="DQ205" s="21">
        <v>104.7</v>
      </c>
      <c r="DR205" s="21">
        <v>110.8</v>
      </c>
      <c r="DS205" s="21"/>
      <c r="DT205" s="21"/>
      <c r="DU205" s="21"/>
      <c r="DV205" s="21"/>
      <c r="DW205" s="24">
        <v>0.35</v>
      </c>
      <c r="DX205" s="21">
        <v>0.35</v>
      </c>
      <c r="DY205" s="21">
        <v>0.35</v>
      </c>
      <c r="DZ205" s="21"/>
      <c r="EA205" s="21"/>
      <c r="EB205" s="21"/>
      <c r="EC205" s="21"/>
      <c r="ED205" s="78">
        <f t="shared" ref="ED205:EF205" si="679">DP205/DW205</f>
        <v>218.57142857142858</v>
      </c>
      <c r="EE205" s="79">
        <f t="shared" si="679"/>
        <v>299.14285714285717</v>
      </c>
      <c r="EF205" s="79">
        <f t="shared" si="679"/>
        <v>316.57142857142856</v>
      </c>
      <c r="EG205" s="79"/>
      <c r="EH205" s="79"/>
      <c r="EI205" s="79"/>
      <c r="EJ205" s="79"/>
      <c r="EK205" s="24">
        <v>0</v>
      </c>
      <c r="EL205" s="21">
        <v>0</v>
      </c>
      <c r="EM205" s="21">
        <v>0</v>
      </c>
      <c r="EN205" s="21"/>
      <c r="EO205" s="21"/>
      <c r="EP205" s="21"/>
      <c r="EQ205" s="21"/>
      <c r="ER205" s="24">
        <v>469</v>
      </c>
      <c r="ES205" s="21">
        <v>456</v>
      </c>
      <c r="ET205" s="21">
        <v>410</v>
      </c>
      <c r="EU205" s="21"/>
      <c r="EV205" s="21"/>
      <c r="EW205" s="21"/>
      <c r="EX205" s="21"/>
      <c r="EY205" s="24">
        <v>17.3</v>
      </c>
      <c r="EZ205" s="21">
        <v>10.4</v>
      </c>
      <c r="FA205" s="21">
        <v>9.5</v>
      </c>
      <c r="FB205" s="21"/>
      <c r="FC205" s="21"/>
      <c r="FD205" s="21"/>
      <c r="FE205" s="21"/>
      <c r="FF205" s="24">
        <v>15</v>
      </c>
      <c r="FG205" s="21">
        <v>15</v>
      </c>
      <c r="FH205" s="21">
        <v>15</v>
      </c>
      <c r="FI205" s="21"/>
      <c r="FJ205" s="21"/>
      <c r="FK205" s="21"/>
      <c r="FL205" s="21"/>
      <c r="FM205" s="24">
        <v>91</v>
      </c>
      <c r="FN205" s="21">
        <v>106</v>
      </c>
      <c r="FO205" s="21">
        <v>113</v>
      </c>
      <c r="FP205" s="21"/>
      <c r="FQ205" s="21"/>
      <c r="FR205" s="21"/>
      <c r="FS205" s="21"/>
      <c r="FT205" s="24">
        <v>0</v>
      </c>
      <c r="FU205" s="21">
        <v>0</v>
      </c>
      <c r="FV205" s="21">
        <v>0</v>
      </c>
      <c r="FW205" s="21"/>
      <c r="FX205" s="21"/>
      <c r="FY205" s="21"/>
      <c r="FZ205" s="21"/>
      <c r="GA205" s="24">
        <v>214</v>
      </c>
      <c r="GB205" s="21">
        <v>269</v>
      </c>
      <c r="GC205" s="21">
        <v>266</v>
      </c>
      <c r="GD205" s="21"/>
      <c r="GE205" s="21"/>
      <c r="GF205" s="21"/>
      <c r="GG205" s="21"/>
      <c r="GH205" s="24">
        <v>200</v>
      </c>
      <c r="GI205" s="21">
        <v>1040</v>
      </c>
      <c r="GJ205" s="21">
        <v>150</v>
      </c>
      <c r="GK205" s="21"/>
      <c r="GL205" s="21"/>
      <c r="GM205" s="21"/>
      <c r="GN205" s="21"/>
      <c r="GO205" s="6"/>
      <c r="GP205" s="24">
        <v>10</v>
      </c>
      <c r="GQ205" s="21">
        <v>45</v>
      </c>
      <c r="GR205" s="24">
        <v>9</v>
      </c>
      <c r="GS205" s="21">
        <v>18</v>
      </c>
      <c r="GT205" s="24">
        <v>8</v>
      </c>
      <c r="GU205" s="21">
        <v>18</v>
      </c>
      <c r="GV205" s="24"/>
      <c r="GW205" s="21"/>
      <c r="GX205" s="24"/>
      <c r="GY205" s="21"/>
      <c r="GZ205" s="24"/>
      <c r="HA205" s="21"/>
      <c r="HB205" s="24"/>
      <c r="HC205" s="21"/>
      <c r="HD205" s="6"/>
      <c r="HE205" s="21">
        <v>63</v>
      </c>
      <c r="HF205" s="21">
        <v>116</v>
      </c>
      <c r="HG205" s="21">
        <v>165</v>
      </c>
      <c r="HH205" s="21">
        <v>39</v>
      </c>
      <c r="HI205" s="21">
        <v>2</v>
      </c>
      <c r="HJ205" s="21">
        <v>76.5</v>
      </c>
      <c r="HK205" s="21">
        <v>0.35</v>
      </c>
      <c r="HL205" s="21">
        <v>0</v>
      </c>
      <c r="HM205" s="21">
        <v>71.42</v>
      </c>
      <c r="HN205" s="21">
        <v>32.93</v>
      </c>
      <c r="HO205" s="21">
        <v>4.2</v>
      </c>
      <c r="HP205" s="21">
        <v>137.5</v>
      </c>
      <c r="HQ205" s="21">
        <v>22.1</v>
      </c>
      <c r="HR205" s="21">
        <v>17.3</v>
      </c>
      <c r="HS205" s="21">
        <v>15</v>
      </c>
      <c r="HT205" s="6"/>
      <c r="HU205" s="99">
        <f t="shared" si="10"/>
        <v>1</v>
      </c>
    </row>
    <row r="206" spans="1:249" ht="15.75" customHeight="1" x14ac:dyDescent="0.3">
      <c r="A206" s="3">
        <v>183</v>
      </c>
      <c r="B206" s="21" t="s">
        <v>626</v>
      </c>
      <c r="C206" s="21">
        <v>2</v>
      </c>
      <c r="D206" s="22">
        <v>41501</v>
      </c>
      <c r="E206" s="22">
        <v>41501</v>
      </c>
      <c r="F206" s="21">
        <f t="shared" si="667"/>
        <v>0</v>
      </c>
      <c r="G206" s="21"/>
      <c r="H206" s="21" t="s">
        <v>432</v>
      </c>
      <c r="I206" s="23">
        <v>18905</v>
      </c>
      <c r="J206" s="21">
        <v>61</v>
      </c>
      <c r="K206" s="21">
        <v>170</v>
      </c>
      <c r="L206" s="21">
        <v>90</v>
      </c>
      <c r="M206" s="21" t="s">
        <v>1588</v>
      </c>
      <c r="N206" s="21">
        <v>83</v>
      </c>
      <c r="O206" s="21">
        <v>93.6</v>
      </c>
      <c r="P206" s="21">
        <v>11</v>
      </c>
      <c r="Q206" s="21" t="s">
        <v>1086</v>
      </c>
      <c r="R206" s="21">
        <v>1</v>
      </c>
      <c r="S206" s="21">
        <v>11</v>
      </c>
      <c r="T206" s="21" t="s">
        <v>1086</v>
      </c>
      <c r="U206" s="21">
        <v>1</v>
      </c>
      <c r="V206" s="21">
        <v>11</v>
      </c>
      <c r="W206" s="21">
        <v>1</v>
      </c>
      <c r="X206" s="21">
        <v>0</v>
      </c>
      <c r="Y206" s="6"/>
      <c r="Z206" s="24" t="s">
        <v>884</v>
      </c>
      <c r="AA206" s="21" t="s">
        <v>549</v>
      </c>
      <c r="AB206" s="25">
        <v>2</v>
      </c>
      <c r="AC206" s="25" t="s">
        <v>1010</v>
      </c>
      <c r="AD206" s="21" t="s">
        <v>246</v>
      </c>
      <c r="AE206" s="21" t="s">
        <v>247</v>
      </c>
      <c r="AF206" s="21" t="s">
        <v>249</v>
      </c>
      <c r="AG206" s="21"/>
      <c r="AH206" s="21" t="s">
        <v>246</v>
      </c>
      <c r="AI206" s="21" t="s">
        <v>246</v>
      </c>
      <c r="AJ206" s="21" t="s">
        <v>249</v>
      </c>
      <c r="AK206" s="21" t="s">
        <v>246</v>
      </c>
      <c r="AL206" s="21">
        <v>11.06</v>
      </c>
      <c r="AM206" s="6"/>
      <c r="AN206" s="26" t="s">
        <v>250</v>
      </c>
      <c r="AO206" s="26" t="s">
        <v>274</v>
      </c>
      <c r="AP206" s="26"/>
      <c r="AQ206" s="26" t="s">
        <v>1902</v>
      </c>
      <c r="AR206" s="26" t="s">
        <v>1905</v>
      </c>
      <c r="AS206" s="27">
        <v>11.06</v>
      </c>
      <c r="AT206" s="21">
        <v>7.81</v>
      </c>
      <c r="AU206" s="21">
        <v>6.5</v>
      </c>
      <c r="AV206" s="21">
        <v>5.05</v>
      </c>
      <c r="AW206" s="21">
        <v>4.18</v>
      </c>
      <c r="AX206" s="21">
        <v>3.37</v>
      </c>
      <c r="AY206" s="21">
        <v>2.23</v>
      </c>
      <c r="AZ206" s="21">
        <v>1.76</v>
      </c>
      <c r="BA206" s="21">
        <v>1.27</v>
      </c>
      <c r="BB206" s="28">
        <f t="shared" ref="BB206:BD206" si="680">((AT206/AS206)*100)-100</f>
        <v>-29.385171790235091</v>
      </c>
      <c r="BC206" s="28">
        <f t="shared" si="680"/>
        <v>-16.773367477592828</v>
      </c>
      <c r="BD206" s="28">
        <f t="shared" si="680"/>
        <v>-22.307692307692307</v>
      </c>
      <c r="BE206" s="28">
        <f t="shared" si="669"/>
        <v>-41.229656419529839</v>
      </c>
      <c r="BF206" s="28">
        <f t="shared" si="670"/>
        <v>-54.339963833634727</v>
      </c>
      <c r="BG206" s="28">
        <f t="shared" si="671"/>
        <v>-35.339308578745204</v>
      </c>
      <c r="BH206" s="3">
        <f t="shared" ref="BH206:BJ206" si="681">AT206-AS206</f>
        <v>-3.2500000000000009</v>
      </c>
      <c r="BI206" s="3">
        <f t="shared" si="681"/>
        <v>-1.3099999999999996</v>
      </c>
      <c r="BJ206" s="3">
        <f t="shared" si="681"/>
        <v>-1.4500000000000002</v>
      </c>
      <c r="BK206" s="3">
        <f t="shared" si="673"/>
        <v>-4.5600000000000005</v>
      </c>
      <c r="BL206" s="3">
        <f t="shared" si="674"/>
        <v>-6.0100000000000007</v>
      </c>
      <c r="BM206" s="3">
        <f t="shared" si="675"/>
        <v>-2.76</v>
      </c>
      <c r="BN206" s="24"/>
      <c r="BO206" s="21">
        <v>363.4</v>
      </c>
      <c r="BP206" s="21">
        <v>274.5</v>
      </c>
      <c r="BQ206" s="21">
        <v>212.6</v>
      </c>
      <c r="BR206" s="21">
        <v>258</v>
      </c>
      <c r="BS206" s="21">
        <v>275</v>
      </c>
      <c r="BT206" s="21">
        <v>257</v>
      </c>
      <c r="BU206" s="24">
        <v>37</v>
      </c>
      <c r="BV206" s="21">
        <v>38.6</v>
      </c>
      <c r="BW206" s="21">
        <v>38</v>
      </c>
      <c r="BX206" s="21">
        <v>37</v>
      </c>
      <c r="BY206" s="21">
        <v>36.5</v>
      </c>
      <c r="BZ206" s="21">
        <v>36.9</v>
      </c>
      <c r="CA206" s="21">
        <v>36</v>
      </c>
      <c r="CB206" s="21">
        <v>36</v>
      </c>
      <c r="CC206" s="21">
        <v>36</v>
      </c>
      <c r="CD206" s="6"/>
      <c r="CE206" s="24" t="s">
        <v>1200</v>
      </c>
      <c r="CF206" s="21"/>
      <c r="CG206" s="21"/>
      <c r="CH206" s="21"/>
      <c r="CI206" s="21" t="s">
        <v>263</v>
      </c>
      <c r="CJ206" s="21"/>
      <c r="CK206" s="21"/>
      <c r="CL206" s="60" t="s">
        <v>1935</v>
      </c>
      <c r="CM206" s="21"/>
      <c r="CN206" s="21"/>
      <c r="CO206" s="21"/>
      <c r="CP206" s="21" t="s">
        <v>1590</v>
      </c>
      <c r="CQ206" s="21"/>
      <c r="CR206" s="21"/>
      <c r="CS206" s="24">
        <v>2</v>
      </c>
      <c r="CT206" s="21"/>
      <c r="CU206" s="21"/>
      <c r="CV206" s="21"/>
      <c r="CW206" s="21">
        <v>2</v>
      </c>
      <c r="CX206" s="21"/>
      <c r="CY206" s="21"/>
      <c r="CZ206" s="24" t="s">
        <v>993</v>
      </c>
      <c r="DA206" s="21"/>
      <c r="DB206" s="21"/>
      <c r="DC206" s="21"/>
      <c r="DD206" s="93" t="s">
        <v>1591</v>
      </c>
      <c r="DE206" s="21"/>
      <c r="DF206" s="21"/>
      <c r="DG206" s="24" t="s">
        <v>1592</v>
      </c>
      <c r="DH206" s="21" t="s">
        <v>1592</v>
      </c>
      <c r="DI206" s="21" t="s">
        <v>1592</v>
      </c>
      <c r="DJ206" s="21" t="s">
        <v>1592</v>
      </c>
      <c r="DK206" s="21" t="s">
        <v>994</v>
      </c>
      <c r="DL206" s="21" t="s">
        <v>994</v>
      </c>
      <c r="DM206" s="21" t="s">
        <v>994</v>
      </c>
      <c r="DN206" s="26"/>
      <c r="DO206" s="6"/>
      <c r="DP206" s="24">
        <v>91</v>
      </c>
      <c r="DQ206" s="21">
        <v>108.2</v>
      </c>
      <c r="DR206" s="21">
        <v>80</v>
      </c>
      <c r="DS206" s="21">
        <v>88.7</v>
      </c>
      <c r="DT206" s="21">
        <v>73.3</v>
      </c>
      <c r="DU206" s="21">
        <v>82</v>
      </c>
      <c r="DV206" s="21">
        <v>89.9</v>
      </c>
      <c r="DW206" s="24">
        <v>0.5</v>
      </c>
      <c r="DX206" s="21">
        <v>0.5</v>
      </c>
      <c r="DY206" s="21">
        <v>0.5</v>
      </c>
      <c r="DZ206" s="21">
        <v>0.4</v>
      </c>
      <c r="EA206" s="21">
        <v>0.4</v>
      </c>
      <c r="EB206" s="21">
        <v>0.6</v>
      </c>
      <c r="EC206" s="21">
        <v>0.5</v>
      </c>
      <c r="ED206" s="78">
        <f t="shared" ref="ED206:EJ206" si="682">DP206/DW206</f>
        <v>182</v>
      </c>
      <c r="EE206" s="79">
        <f t="shared" si="682"/>
        <v>216.4</v>
      </c>
      <c r="EF206" s="79">
        <f t="shared" si="682"/>
        <v>160</v>
      </c>
      <c r="EG206" s="79">
        <f t="shared" si="682"/>
        <v>221.75</v>
      </c>
      <c r="EH206" s="79">
        <f t="shared" si="682"/>
        <v>183.24999999999997</v>
      </c>
      <c r="EI206" s="79">
        <f t="shared" si="682"/>
        <v>136.66666666666669</v>
      </c>
      <c r="EJ206" s="79">
        <f t="shared" si="682"/>
        <v>179.8</v>
      </c>
      <c r="EK206" s="24">
        <v>1</v>
      </c>
      <c r="EL206" s="21">
        <v>1</v>
      </c>
      <c r="EM206" s="21">
        <v>1</v>
      </c>
      <c r="EN206" s="21">
        <v>1</v>
      </c>
      <c r="EO206" s="21">
        <v>1</v>
      </c>
      <c r="EP206" s="21">
        <v>1</v>
      </c>
      <c r="EQ206" s="21">
        <v>1</v>
      </c>
      <c r="ER206" s="24">
        <v>171</v>
      </c>
      <c r="ES206" s="21">
        <v>197</v>
      </c>
      <c r="ET206" s="21">
        <v>202</v>
      </c>
      <c r="EU206" s="21">
        <v>187</v>
      </c>
      <c r="EV206" s="21">
        <v>182</v>
      </c>
      <c r="EW206" s="21">
        <v>218</v>
      </c>
      <c r="EX206" s="21">
        <v>249</v>
      </c>
      <c r="EY206" s="24">
        <v>7.1</v>
      </c>
      <c r="EZ206" s="21">
        <v>7.8</v>
      </c>
      <c r="FA206" s="21">
        <v>6.4</v>
      </c>
      <c r="FB206" s="21">
        <v>7.7</v>
      </c>
      <c r="FC206" s="21">
        <v>10.4</v>
      </c>
      <c r="FD206" s="21">
        <v>10.4</v>
      </c>
      <c r="FE206" s="21">
        <v>20</v>
      </c>
      <c r="FF206" s="24">
        <v>3</v>
      </c>
      <c r="FG206" s="21">
        <v>3</v>
      </c>
      <c r="FH206" s="21">
        <v>3</v>
      </c>
      <c r="FI206" s="21">
        <v>3</v>
      </c>
      <c r="FJ206" s="21">
        <v>3</v>
      </c>
      <c r="FK206" s="21">
        <v>5</v>
      </c>
      <c r="FL206" s="21">
        <v>6</v>
      </c>
      <c r="FM206" s="24">
        <v>81</v>
      </c>
      <c r="FN206" s="21">
        <v>89</v>
      </c>
      <c r="FO206" s="21">
        <v>79</v>
      </c>
      <c r="FP206" s="21">
        <v>75</v>
      </c>
      <c r="FQ206" s="21">
        <v>85</v>
      </c>
      <c r="FR206" s="21">
        <v>83</v>
      </c>
      <c r="FS206" s="21">
        <v>73</v>
      </c>
      <c r="FT206" s="24">
        <v>0</v>
      </c>
      <c r="FU206" s="21">
        <v>0</v>
      </c>
      <c r="FV206" s="21">
        <v>0</v>
      </c>
      <c r="FW206" s="21">
        <v>0</v>
      </c>
      <c r="FX206" s="21">
        <v>0</v>
      </c>
      <c r="FY206" s="21">
        <v>0</v>
      </c>
      <c r="FZ206" s="21">
        <v>0</v>
      </c>
      <c r="GA206" s="24">
        <v>26</v>
      </c>
      <c r="GB206" s="21">
        <v>30</v>
      </c>
      <c r="GC206" s="21">
        <v>42</v>
      </c>
      <c r="GD206" s="21">
        <v>43</v>
      </c>
      <c r="GE206" s="21">
        <v>45</v>
      </c>
      <c r="GF206" s="21">
        <v>35</v>
      </c>
      <c r="GG206" s="21">
        <v>29</v>
      </c>
      <c r="GH206" s="24">
        <v>825</v>
      </c>
      <c r="GI206" s="21">
        <v>155</v>
      </c>
      <c r="GJ206" s="21">
        <v>1000</v>
      </c>
      <c r="GK206" s="21">
        <v>1720</v>
      </c>
      <c r="GL206" s="21">
        <v>3810</v>
      </c>
      <c r="GM206" s="21">
        <v>1920</v>
      </c>
      <c r="GN206" s="21">
        <v>1900</v>
      </c>
      <c r="GO206" s="6"/>
      <c r="GP206" s="24">
        <v>14</v>
      </c>
      <c r="GQ206" s="21">
        <v>55</v>
      </c>
      <c r="GR206" s="24">
        <v>13</v>
      </c>
      <c r="GS206" s="21">
        <v>55</v>
      </c>
      <c r="GT206" s="24">
        <v>14</v>
      </c>
      <c r="GU206" s="21">
        <v>55</v>
      </c>
      <c r="GV206" s="24">
        <v>13</v>
      </c>
      <c r="GW206" s="21">
        <v>55</v>
      </c>
      <c r="GX206" s="24">
        <v>14</v>
      </c>
      <c r="GY206" s="21">
        <v>55</v>
      </c>
      <c r="GZ206" s="24">
        <v>14</v>
      </c>
      <c r="HA206" s="21">
        <v>55</v>
      </c>
      <c r="HB206" s="24">
        <v>14</v>
      </c>
      <c r="HC206" s="21">
        <v>55</v>
      </c>
      <c r="HD206" s="6"/>
      <c r="HE206" s="21">
        <v>61</v>
      </c>
      <c r="HF206" s="21">
        <v>108</v>
      </c>
      <c r="HG206" s="21">
        <v>148</v>
      </c>
      <c r="HH206" s="21">
        <v>39</v>
      </c>
      <c r="HI206" s="21">
        <v>1</v>
      </c>
      <c r="HJ206" s="21">
        <v>61.6</v>
      </c>
      <c r="HK206" s="21">
        <v>0.8</v>
      </c>
      <c r="HL206" s="21">
        <v>20</v>
      </c>
      <c r="HM206" s="21">
        <v>24.08</v>
      </c>
      <c r="HN206" s="21">
        <v>11.2</v>
      </c>
      <c r="HO206" s="21">
        <v>3.05</v>
      </c>
      <c r="HP206" s="21">
        <v>146</v>
      </c>
      <c r="HQ206" s="21">
        <v>19</v>
      </c>
      <c r="HR206" s="21">
        <v>7.1</v>
      </c>
      <c r="HS206" s="21">
        <v>3</v>
      </c>
      <c r="HT206" s="6"/>
      <c r="HU206" s="99">
        <f t="shared" si="10"/>
        <v>1</v>
      </c>
    </row>
    <row r="207" spans="1:249" ht="15.75" customHeight="1" x14ac:dyDescent="0.3">
      <c r="A207" s="3">
        <v>184</v>
      </c>
      <c r="B207" s="21" t="s">
        <v>431</v>
      </c>
      <c r="C207" s="21">
        <v>2</v>
      </c>
      <c r="D207" s="22">
        <v>41511</v>
      </c>
      <c r="E207" s="22">
        <v>41512</v>
      </c>
      <c r="F207" s="21">
        <f t="shared" si="667"/>
        <v>1</v>
      </c>
      <c r="G207" s="21"/>
      <c r="H207" s="21" t="s">
        <v>1595</v>
      </c>
      <c r="I207" s="23">
        <v>17253</v>
      </c>
      <c r="J207" s="21">
        <v>66</v>
      </c>
      <c r="K207" s="21">
        <v>185</v>
      </c>
      <c r="L207" s="21">
        <v>80</v>
      </c>
      <c r="M207" s="21" t="s">
        <v>1596</v>
      </c>
      <c r="N207" s="21">
        <v>47</v>
      </c>
      <c r="O207" s="21">
        <v>39</v>
      </c>
      <c r="P207" s="21">
        <v>4</v>
      </c>
      <c r="Q207" s="21" t="s">
        <v>547</v>
      </c>
      <c r="R207" s="21">
        <v>1</v>
      </c>
      <c r="S207" s="21">
        <v>19</v>
      </c>
      <c r="T207" s="21" t="s">
        <v>272</v>
      </c>
      <c r="U207" s="21">
        <v>1</v>
      </c>
      <c r="V207" s="21">
        <v>0</v>
      </c>
      <c r="W207" s="21">
        <v>1</v>
      </c>
      <c r="X207" s="21">
        <v>0</v>
      </c>
      <c r="Y207" s="6"/>
      <c r="Z207" s="24" t="s">
        <v>884</v>
      </c>
      <c r="AA207" s="21" t="s">
        <v>497</v>
      </c>
      <c r="AB207" s="25"/>
      <c r="AC207" s="25"/>
      <c r="AD207" s="21" t="s">
        <v>249</v>
      </c>
      <c r="AE207" s="21"/>
      <c r="AF207" s="21" t="s">
        <v>246</v>
      </c>
      <c r="AG207" s="21" t="s">
        <v>248</v>
      </c>
      <c r="AH207" s="21" t="s">
        <v>246</v>
      </c>
      <c r="AI207" s="21" t="s">
        <v>246</v>
      </c>
      <c r="AJ207" s="21" t="s">
        <v>249</v>
      </c>
      <c r="AK207" s="21" t="s">
        <v>246</v>
      </c>
      <c r="AL207" s="21">
        <v>59.3</v>
      </c>
      <c r="AM207" s="6"/>
      <c r="AN207" s="26" t="s">
        <v>350</v>
      </c>
      <c r="AO207" s="26"/>
      <c r="AP207" s="26"/>
      <c r="AQ207" s="26" t="s">
        <v>1902</v>
      </c>
      <c r="AR207" s="3"/>
      <c r="AS207" s="27">
        <v>59.3</v>
      </c>
      <c r="AT207" s="21">
        <v>46</v>
      </c>
      <c r="AU207" s="21">
        <v>37</v>
      </c>
      <c r="AV207" s="21">
        <v>26.4</v>
      </c>
      <c r="AW207" s="21">
        <v>9.77</v>
      </c>
      <c r="AX207" s="21"/>
      <c r="AY207" s="21"/>
      <c r="AZ207" s="21"/>
      <c r="BA207" s="21"/>
      <c r="BB207" s="28">
        <f t="shared" ref="BB207:BD207" si="683">((AT207/AS207)*100)-100</f>
        <v>-22.428330522765592</v>
      </c>
      <c r="BC207" s="28">
        <f t="shared" si="683"/>
        <v>-19.565217391304344</v>
      </c>
      <c r="BD207" s="28">
        <f t="shared" si="683"/>
        <v>-28.64864864864866</v>
      </c>
      <c r="BE207" s="28">
        <f t="shared" si="669"/>
        <v>-37.605396290050585</v>
      </c>
      <c r="BF207" s="28">
        <f t="shared" si="670"/>
        <v>-55.480607082630691</v>
      </c>
      <c r="BG207" s="28">
        <f t="shared" si="671"/>
        <v>-42.608695652173914</v>
      </c>
      <c r="BH207" s="3">
        <f t="shared" ref="BH207:BJ207" si="684">AT207-AS207</f>
        <v>-13.299999999999997</v>
      </c>
      <c r="BI207" s="3">
        <f t="shared" si="684"/>
        <v>-9</v>
      </c>
      <c r="BJ207" s="3">
        <f t="shared" si="684"/>
        <v>-10.600000000000001</v>
      </c>
      <c r="BK207" s="3">
        <f t="shared" si="673"/>
        <v>-22.299999999999997</v>
      </c>
      <c r="BL207" s="3">
        <f t="shared" si="674"/>
        <v>-32.9</v>
      </c>
      <c r="BM207" s="3">
        <f t="shared" si="675"/>
        <v>-19.600000000000001</v>
      </c>
      <c r="BN207" s="24">
        <v>8.9</v>
      </c>
      <c r="BO207" s="21">
        <v>27</v>
      </c>
      <c r="BP207" s="21">
        <v>49.6</v>
      </c>
      <c r="BQ207" s="21"/>
      <c r="BR207" s="21"/>
      <c r="BS207" s="21"/>
      <c r="BT207" s="21"/>
      <c r="BU207" s="24">
        <v>37.6</v>
      </c>
      <c r="BV207" s="21">
        <v>37</v>
      </c>
      <c r="BW207" s="21">
        <v>37</v>
      </c>
      <c r="BX207" s="21">
        <v>37</v>
      </c>
      <c r="BY207" s="21">
        <v>37.1</v>
      </c>
      <c r="BZ207" s="21"/>
      <c r="CA207" s="21"/>
      <c r="CB207" s="21"/>
      <c r="CC207" s="21"/>
      <c r="CD207" s="6"/>
      <c r="CE207" s="24" t="s">
        <v>1597</v>
      </c>
      <c r="CF207" s="21"/>
      <c r="CG207" s="21"/>
      <c r="CH207" s="21"/>
      <c r="CI207" s="21"/>
      <c r="CJ207" s="21"/>
      <c r="CK207" s="21"/>
      <c r="CL207" s="24" t="s">
        <v>331</v>
      </c>
      <c r="CM207" s="21"/>
      <c r="CN207" s="21"/>
      <c r="CO207" s="21"/>
      <c r="CP207" s="21"/>
      <c r="CQ207" s="21"/>
      <c r="CR207" s="21"/>
      <c r="CS207" s="24">
        <v>2</v>
      </c>
      <c r="CT207" s="21"/>
      <c r="CU207" s="21"/>
      <c r="CV207" s="21"/>
      <c r="CW207" s="21"/>
      <c r="CX207" s="21"/>
      <c r="CY207" s="21"/>
      <c r="CZ207" s="24" t="s">
        <v>331</v>
      </c>
      <c r="DA207" s="21"/>
      <c r="DB207" s="21"/>
      <c r="DC207" s="21"/>
      <c r="DD207" s="21"/>
      <c r="DE207" s="21"/>
      <c r="DF207" s="21"/>
      <c r="DG207" s="24" t="s">
        <v>400</v>
      </c>
      <c r="DH207" s="21" t="s">
        <v>400</v>
      </c>
      <c r="DI207" s="21" t="s">
        <v>400</v>
      </c>
      <c r="DJ207" s="21"/>
      <c r="DK207" s="21"/>
      <c r="DL207" s="21"/>
      <c r="DM207" s="21"/>
      <c r="DN207" s="26" t="s">
        <v>607</v>
      </c>
      <c r="DO207" s="6"/>
      <c r="DP207" s="24">
        <v>134</v>
      </c>
      <c r="DQ207" s="21">
        <v>84.3</v>
      </c>
      <c r="DR207" s="21">
        <v>113.9</v>
      </c>
      <c r="DS207" s="21"/>
      <c r="DT207" s="21"/>
      <c r="DU207" s="21"/>
      <c r="DV207" s="21"/>
      <c r="DW207" s="24">
        <v>0.35</v>
      </c>
      <c r="DX207" s="21">
        <v>0.35</v>
      </c>
      <c r="DY207" s="21">
        <v>0.35</v>
      </c>
      <c r="DZ207" s="21"/>
      <c r="EA207" s="21"/>
      <c r="EB207" s="21"/>
      <c r="EC207" s="21"/>
      <c r="ED207" s="78">
        <f t="shared" ref="ED207:EF207" si="685">DP207/DW207</f>
        <v>382.85714285714289</v>
      </c>
      <c r="EE207" s="79">
        <f t="shared" si="685"/>
        <v>240.85714285714286</v>
      </c>
      <c r="EF207" s="79">
        <f t="shared" si="685"/>
        <v>325.42857142857144</v>
      </c>
      <c r="EG207" s="79"/>
      <c r="EH207" s="79"/>
      <c r="EI207" s="79"/>
      <c r="EJ207" s="79"/>
      <c r="EK207" s="24">
        <v>0</v>
      </c>
      <c r="EL207" s="21">
        <v>0</v>
      </c>
      <c r="EM207" s="21">
        <v>0</v>
      </c>
      <c r="EN207" s="21"/>
      <c r="EO207" s="21"/>
      <c r="EP207" s="21"/>
      <c r="EQ207" s="21"/>
      <c r="ER207" s="24">
        <v>332</v>
      </c>
      <c r="ES207" s="21">
        <v>317</v>
      </c>
      <c r="ET207" s="21">
        <v>303</v>
      </c>
      <c r="EU207" s="21"/>
      <c r="EV207" s="21"/>
      <c r="EW207" s="21"/>
      <c r="EX207" s="21"/>
      <c r="EY207" s="24">
        <v>11</v>
      </c>
      <c r="EZ207" s="21">
        <v>7.3</v>
      </c>
      <c r="FA207" s="21">
        <v>7.6</v>
      </c>
      <c r="FB207" s="21"/>
      <c r="FC207" s="21"/>
      <c r="FD207" s="21"/>
      <c r="FE207" s="21"/>
      <c r="FF207" s="24">
        <v>12</v>
      </c>
      <c r="FG207" s="21">
        <v>14</v>
      </c>
      <c r="FH207" s="21">
        <v>14</v>
      </c>
      <c r="FI207" s="21"/>
      <c r="FJ207" s="21"/>
      <c r="FK207" s="21"/>
      <c r="FL207" s="21"/>
      <c r="FM207" s="24">
        <v>76</v>
      </c>
      <c r="FN207" s="21">
        <v>108</v>
      </c>
      <c r="FO207" s="21">
        <v>105</v>
      </c>
      <c r="FP207" s="21"/>
      <c r="FQ207" s="21"/>
      <c r="FR207" s="21"/>
      <c r="FS207" s="21"/>
      <c r="FT207" s="24">
        <v>0</v>
      </c>
      <c r="FU207" s="21">
        <v>0</v>
      </c>
      <c r="FV207" s="21">
        <v>0</v>
      </c>
      <c r="FW207" s="21"/>
      <c r="FX207" s="21"/>
      <c r="FY207" s="21"/>
      <c r="FZ207" s="21"/>
      <c r="GA207" s="24">
        <v>65</v>
      </c>
      <c r="GB207" s="21">
        <v>45</v>
      </c>
      <c r="GC207" s="21">
        <v>44</v>
      </c>
      <c r="GD207" s="21"/>
      <c r="GE207" s="21"/>
      <c r="GF207" s="21"/>
      <c r="GG207" s="21"/>
      <c r="GH207" s="24">
        <v>2780</v>
      </c>
      <c r="GI207" s="21">
        <v>2140</v>
      </c>
      <c r="GJ207" s="21">
        <v>320</v>
      </c>
      <c r="GK207" s="21"/>
      <c r="GL207" s="21"/>
      <c r="GM207" s="21"/>
      <c r="GN207" s="21"/>
      <c r="GO207" s="6"/>
      <c r="GP207" s="24">
        <v>10</v>
      </c>
      <c r="GQ207" s="21">
        <v>45</v>
      </c>
      <c r="GR207" s="24">
        <v>10</v>
      </c>
      <c r="GS207" s="21">
        <v>45</v>
      </c>
      <c r="GT207" s="24">
        <v>9</v>
      </c>
      <c r="GU207" s="21">
        <v>18</v>
      </c>
      <c r="GV207" s="24"/>
      <c r="GW207" s="21"/>
      <c r="GX207" s="24"/>
      <c r="GY207" s="21"/>
      <c r="GZ207" s="24"/>
      <c r="HA207" s="21"/>
      <c r="HB207" s="24"/>
      <c r="HC207" s="21"/>
      <c r="HD207" s="6"/>
      <c r="HE207" s="21">
        <v>66</v>
      </c>
      <c r="HF207" s="21">
        <v>106</v>
      </c>
      <c r="HG207" s="21">
        <v>163</v>
      </c>
      <c r="HH207" s="21">
        <v>39</v>
      </c>
      <c r="HI207" s="21">
        <v>2</v>
      </c>
      <c r="HJ207" s="21">
        <v>70</v>
      </c>
      <c r="HK207" s="21">
        <v>0.5</v>
      </c>
      <c r="HL207" s="21">
        <v>50</v>
      </c>
      <c r="HM207" s="21">
        <v>34.17</v>
      </c>
      <c r="HN207" s="21">
        <v>22.67</v>
      </c>
      <c r="HO207" s="21">
        <v>3.11</v>
      </c>
      <c r="HP207" s="21">
        <v>129</v>
      </c>
      <c r="HQ207" s="21">
        <v>18.8</v>
      </c>
      <c r="HR207" s="21">
        <v>11</v>
      </c>
      <c r="HS207" s="21">
        <v>12</v>
      </c>
      <c r="HT207" s="6"/>
      <c r="HU207" s="99">
        <f t="shared" si="10"/>
        <v>0</v>
      </c>
    </row>
    <row r="208" spans="1:249" ht="15.75" customHeight="1" x14ac:dyDescent="0.3">
      <c r="A208" s="3">
        <v>185</v>
      </c>
      <c r="B208" s="21" t="s">
        <v>635</v>
      </c>
      <c r="C208" s="21">
        <v>2</v>
      </c>
      <c r="D208" s="22">
        <v>41515</v>
      </c>
      <c r="E208" s="22">
        <v>41515</v>
      </c>
      <c r="F208" s="21">
        <f t="shared" si="667"/>
        <v>0</v>
      </c>
      <c r="G208" s="21"/>
      <c r="H208" s="21" t="s">
        <v>440</v>
      </c>
      <c r="I208" s="23">
        <v>29558</v>
      </c>
      <c r="J208" s="21">
        <v>33</v>
      </c>
      <c r="K208" s="21">
        <v>160</v>
      </c>
      <c r="L208" s="21">
        <v>68</v>
      </c>
      <c r="M208" s="21" t="s">
        <v>1598</v>
      </c>
      <c r="N208" s="21">
        <v>46</v>
      </c>
      <c r="O208" s="21">
        <v>37</v>
      </c>
      <c r="P208" s="21">
        <v>5</v>
      </c>
      <c r="Q208" s="21" t="s">
        <v>1575</v>
      </c>
      <c r="R208" s="21">
        <v>1</v>
      </c>
      <c r="S208" s="21">
        <v>24</v>
      </c>
      <c r="T208" s="21" t="s">
        <v>272</v>
      </c>
      <c r="U208" s="21">
        <v>1</v>
      </c>
      <c r="V208" s="21">
        <v>2</v>
      </c>
      <c r="W208" s="21">
        <v>3</v>
      </c>
      <c r="X208" s="21">
        <v>0</v>
      </c>
      <c r="Y208" s="6"/>
      <c r="Z208" s="24" t="s">
        <v>513</v>
      </c>
      <c r="AA208" s="21" t="s">
        <v>1599</v>
      </c>
      <c r="AB208" s="25">
        <v>1</v>
      </c>
      <c r="AC208" s="25"/>
      <c r="AD208" s="21" t="s">
        <v>246</v>
      </c>
      <c r="AE208" s="21" t="s">
        <v>479</v>
      </c>
      <c r="AF208" s="21" t="s">
        <v>246</v>
      </c>
      <c r="AG208" s="21" t="s">
        <v>328</v>
      </c>
      <c r="AH208" s="21" t="s">
        <v>249</v>
      </c>
      <c r="AI208" s="21" t="s">
        <v>249</v>
      </c>
      <c r="AJ208" s="21" t="s">
        <v>246</v>
      </c>
      <c r="AK208" s="21" t="s">
        <v>246</v>
      </c>
      <c r="AL208" s="21">
        <v>17.23</v>
      </c>
      <c r="AM208" s="6"/>
      <c r="AN208" s="26" t="s">
        <v>250</v>
      </c>
      <c r="AO208" s="26" t="s">
        <v>274</v>
      </c>
      <c r="AP208" s="26"/>
      <c r="AQ208" s="26" t="s">
        <v>1906</v>
      </c>
      <c r="AR208" s="26" t="s">
        <v>1912</v>
      </c>
      <c r="AS208" s="27">
        <v>7.23</v>
      </c>
      <c r="AT208" s="21">
        <v>8.85</v>
      </c>
      <c r="AU208" s="21">
        <v>10.34</v>
      </c>
      <c r="AV208" s="21">
        <v>10.91</v>
      </c>
      <c r="AW208" s="21">
        <v>75</v>
      </c>
      <c r="AX208" s="21">
        <v>39</v>
      </c>
      <c r="AY208" s="21">
        <v>15.1</v>
      </c>
      <c r="AZ208" s="21"/>
      <c r="BA208" s="21"/>
      <c r="BB208" s="28">
        <f t="shared" ref="BB208:BD208" si="686">((AT208/AS208)*100)-100</f>
        <v>22.406639004149369</v>
      </c>
      <c r="BC208" s="28">
        <f t="shared" si="686"/>
        <v>16.836158192090394</v>
      </c>
      <c r="BD208" s="28">
        <f t="shared" si="686"/>
        <v>5.5125725338491378</v>
      </c>
      <c r="BE208" s="28">
        <f t="shared" si="669"/>
        <v>43.015214384508965</v>
      </c>
      <c r="BF208" s="28">
        <f t="shared" si="670"/>
        <v>50.899031811894872</v>
      </c>
      <c r="BG208" s="28">
        <f t="shared" si="671"/>
        <v>23.276836158192097</v>
      </c>
      <c r="BH208" s="3">
        <f t="shared" ref="BH208:BJ208" si="687">AT208-AS208</f>
        <v>1.6199999999999992</v>
      </c>
      <c r="BI208" s="3">
        <f t="shared" si="687"/>
        <v>1.4900000000000002</v>
      </c>
      <c r="BJ208" s="3">
        <f t="shared" si="687"/>
        <v>0.57000000000000028</v>
      </c>
      <c r="BK208" s="3">
        <f t="shared" si="673"/>
        <v>3.1099999999999994</v>
      </c>
      <c r="BL208" s="3">
        <f t="shared" si="674"/>
        <v>3.6799999999999997</v>
      </c>
      <c r="BM208" s="3">
        <f t="shared" si="675"/>
        <v>2.0600000000000005</v>
      </c>
      <c r="BN208" s="24">
        <v>501.4</v>
      </c>
      <c r="BO208" s="21">
        <v>370.1</v>
      </c>
      <c r="BP208" s="21">
        <v>311</v>
      </c>
      <c r="BQ208" s="21"/>
      <c r="BR208" s="21">
        <v>144.4</v>
      </c>
      <c r="BS208" s="21"/>
      <c r="BT208" s="21"/>
      <c r="BU208" s="24">
        <v>35.1</v>
      </c>
      <c r="BV208" s="21">
        <v>35</v>
      </c>
      <c r="BW208" s="21">
        <v>36.6</v>
      </c>
      <c r="BX208" s="21">
        <v>37</v>
      </c>
      <c r="BY208" s="21">
        <v>37.1</v>
      </c>
      <c r="BZ208" s="21">
        <v>37</v>
      </c>
      <c r="CA208" s="21">
        <v>36</v>
      </c>
      <c r="CB208" s="21"/>
      <c r="CC208" s="21"/>
      <c r="CD208" s="6"/>
      <c r="CE208" s="24" t="s">
        <v>1600</v>
      </c>
      <c r="CF208" s="21"/>
      <c r="CG208" s="21"/>
      <c r="CH208" s="21"/>
      <c r="CI208" s="21"/>
      <c r="CJ208" s="21"/>
      <c r="CK208" s="21"/>
      <c r="CL208" s="24" t="s">
        <v>1601</v>
      </c>
      <c r="CM208" s="21"/>
      <c r="CN208" s="21"/>
      <c r="CO208" s="21"/>
      <c r="CP208" s="21"/>
      <c r="CQ208" s="21"/>
      <c r="CR208" s="21"/>
      <c r="CS208" s="24">
        <v>1</v>
      </c>
      <c r="CT208" s="21"/>
      <c r="CU208" s="21"/>
      <c r="CV208" s="21"/>
      <c r="CW208" s="21"/>
      <c r="CX208" s="21"/>
      <c r="CY208" s="21"/>
      <c r="CZ208" s="24" t="s">
        <v>735</v>
      </c>
      <c r="DA208" s="21"/>
      <c r="DB208" s="21"/>
      <c r="DC208" s="21"/>
      <c r="DD208" s="21"/>
      <c r="DE208" s="21"/>
      <c r="DF208" s="21"/>
      <c r="DG208" s="24" t="s">
        <v>606</v>
      </c>
      <c r="DH208" s="21" t="s">
        <v>1211</v>
      </c>
      <c r="DI208" s="21" t="s">
        <v>1211</v>
      </c>
      <c r="DJ208" s="21" t="s">
        <v>1211</v>
      </c>
      <c r="DK208" s="21" t="s">
        <v>606</v>
      </c>
      <c r="DL208" s="21"/>
      <c r="DM208" s="21"/>
      <c r="DN208" s="26"/>
      <c r="DO208" s="6"/>
      <c r="DP208" s="24">
        <v>395.6</v>
      </c>
      <c r="DQ208" s="21">
        <v>143.6</v>
      </c>
      <c r="DR208" s="21">
        <v>163</v>
      </c>
      <c r="DS208" s="21">
        <v>155</v>
      </c>
      <c r="DT208" s="21">
        <v>155</v>
      </c>
      <c r="DU208" s="21"/>
      <c r="DV208" s="21"/>
      <c r="DW208" s="24">
        <v>0.1</v>
      </c>
      <c r="DX208" s="21">
        <v>0.3</v>
      </c>
      <c r="DY208" s="21">
        <v>0.35</v>
      </c>
      <c r="DZ208" s="21">
        <v>0.3</v>
      </c>
      <c r="EA208" s="21">
        <v>0.3</v>
      </c>
      <c r="EB208" s="21"/>
      <c r="EC208" s="21"/>
      <c r="ED208" s="78">
        <f t="shared" ref="ED208:EH208" si="688">DP208/DW208</f>
        <v>3956</v>
      </c>
      <c r="EE208" s="79">
        <f t="shared" si="688"/>
        <v>478.66666666666669</v>
      </c>
      <c r="EF208" s="79">
        <f t="shared" si="688"/>
        <v>465.71428571428572</v>
      </c>
      <c r="EG208" s="79">
        <f t="shared" si="688"/>
        <v>516.66666666666674</v>
      </c>
      <c r="EH208" s="79">
        <f t="shared" si="688"/>
        <v>516.66666666666674</v>
      </c>
      <c r="EI208" s="79"/>
      <c r="EJ208" s="79"/>
      <c r="EK208" s="24">
        <v>0</v>
      </c>
      <c r="EL208" s="21">
        <v>1</v>
      </c>
      <c r="EM208" s="21">
        <v>1</v>
      </c>
      <c r="EN208" s="21">
        <v>0</v>
      </c>
      <c r="EO208" s="21">
        <v>0</v>
      </c>
      <c r="EP208" s="21"/>
      <c r="EQ208" s="21"/>
      <c r="ER208" s="24">
        <v>237</v>
      </c>
      <c r="ES208" s="21">
        <v>250</v>
      </c>
      <c r="ET208" s="21">
        <v>190</v>
      </c>
      <c r="EU208" s="21">
        <v>166</v>
      </c>
      <c r="EV208" s="21">
        <v>169</v>
      </c>
      <c r="EW208" s="21"/>
      <c r="EX208" s="21"/>
      <c r="EY208" s="24">
        <v>6.8</v>
      </c>
      <c r="EZ208" s="21">
        <v>6.8</v>
      </c>
      <c r="FA208" s="21">
        <v>6</v>
      </c>
      <c r="FB208" s="21">
        <v>15.3</v>
      </c>
      <c r="FC208" s="21">
        <v>11.5</v>
      </c>
      <c r="FD208" s="21"/>
      <c r="FE208" s="21"/>
      <c r="FF208" s="24">
        <v>15</v>
      </c>
      <c r="FG208" s="21">
        <v>15</v>
      </c>
      <c r="FH208" s="21">
        <v>14</v>
      </c>
      <c r="FI208" s="21">
        <v>15</v>
      </c>
      <c r="FJ208" s="21">
        <v>15</v>
      </c>
      <c r="FK208" s="21"/>
      <c r="FL208" s="21"/>
      <c r="FM208" s="24">
        <v>68</v>
      </c>
      <c r="FN208" s="21">
        <v>71</v>
      </c>
      <c r="FO208" s="21">
        <v>94</v>
      </c>
      <c r="FP208" s="21">
        <v>85</v>
      </c>
      <c r="FQ208" s="21">
        <v>81</v>
      </c>
      <c r="FR208" s="21"/>
      <c r="FS208" s="21"/>
      <c r="FT208" s="24">
        <v>0</v>
      </c>
      <c r="FU208" s="21" t="s">
        <v>1465</v>
      </c>
      <c r="FV208" s="21" t="s">
        <v>859</v>
      </c>
      <c r="FW208" s="21">
        <v>0</v>
      </c>
      <c r="FX208" s="21">
        <v>0</v>
      </c>
      <c r="FY208" s="21"/>
      <c r="FZ208" s="21"/>
      <c r="GA208" s="24">
        <v>85</v>
      </c>
      <c r="GB208" s="21">
        <v>51</v>
      </c>
      <c r="GC208" s="21">
        <v>39</v>
      </c>
      <c r="GD208" s="21">
        <v>38</v>
      </c>
      <c r="GE208" s="21">
        <v>31</v>
      </c>
      <c r="GF208" s="21"/>
      <c r="GG208" s="21"/>
      <c r="GH208" s="24">
        <v>1590</v>
      </c>
      <c r="GI208" s="21">
        <v>1280</v>
      </c>
      <c r="GJ208" s="21">
        <v>1360</v>
      </c>
      <c r="GK208" s="21">
        <v>1250</v>
      </c>
      <c r="GL208" s="21">
        <v>1200</v>
      </c>
      <c r="GM208" s="21"/>
      <c r="GN208" s="21"/>
      <c r="GO208" s="6"/>
      <c r="GP208" s="24">
        <v>9</v>
      </c>
      <c r="GQ208" s="21">
        <v>18</v>
      </c>
      <c r="GR208" s="24">
        <v>10</v>
      </c>
      <c r="GS208" s="21">
        <v>45</v>
      </c>
      <c r="GT208" s="24">
        <v>11</v>
      </c>
      <c r="GU208" s="21">
        <v>45</v>
      </c>
      <c r="GV208" s="24">
        <v>8</v>
      </c>
      <c r="GW208" s="21">
        <v>18</v>
      </c>
      <c r="GX208" s="24">
        <v>7</v>
      </c>
      <c r="GY208" s="21">
        <v>18</v>
      </c>
      <c r="GZ208" s="24"/>
      <c r="HA208" s="21"/>
      <c r="HB208" s="24"/>
      <c r="HC208" s="21"/>
      <c r="HD208" s="6"/>
      <c r="HE208" s="21">
        <v>33</v>
      </c>
      <c r="HF208" s="21">
        <v>144</v>
      </c>
      <c r="HG208" s="21">
        <v>74</v>
      </c>
      <c r="HH208" s="21">
        <v>37.5</v>
      </c>
      <c r="HI208" s="21">
        <v>1</v>
      </c>
      <c r="HJ208" s="21">
        <v>395.6</v>
      </c>
      <c r="HK208" s="21">
        <v>0.6</v>
      </c>
      <c r="HL208" s="21">
        <v>25</v>
      </c>
      <c r="HM208" s="21">
        <v>30.25</v>
      </c>
      <c r="HN208" s="21">
        <v>1.24</v>
      </c>
      <c r="HO208" s="21">
        <v>2.95</v>
      </c>
      <c r="HP208" s="21">
        <v>135.6</v>
      </c>
      <c r="HQ208" s="21">
        <v>15.2</v>
      </c>
      <c r="HR208" s="21">
        <v>7.4</v>
      </c>
      <c r="HS208" s="21">
        <v>15</v>
      </c>
      <c r="HT208" s="6"/>
      <c r="HU208" s="99">
        <f t="shared" si="10"/>
        <v>-1</v>
      </c>
    </row>
    <row r="209" spans="1:249" ht="15.75" customHeight="1" x14ac:dyDescent="0.3">
      <c r="A209" s="3">
        <v>186</v>
      </c>
      <c r="B209" s="21" t="s">
        <v>874</v>
      </c>
      <c r="C209" s="21">
        <v>2</v>
      </c>
      <c r="D209" s="22">
        <v>41513</v>
      </c>
      <c r="E209" s="22">
        <v>41513</v>
      </c>
      <c r="F209" s="21">
        <f t="shared" si="667"/>
        <v>0</v>
      </c>
      <c r="G209" s="21"/>
      <c r="H209" s="21" t="s">
        <v>432</v>
      </c>
      <c r="I209" s="23">
        <v>17359</v>
      </c>
      <c r="J209" s="21">
        <v>66</v>
      </c>
      <c r="K209" s="21">
        <v>165</v>
      </c>
      <c r="L209" s="21">
        <v>100</v>
      </c>
      <c r="M209" s="21" t="s">
        <v>1602</v>
      </c>
      <c r="N209" s="21">
        <v>78</v>
      </c>
      <c r="O209" s="21">
        <v>91.2</v>
      </c>
      <c r="P209" s="21">
        <v>7</v>
      </c>
      <c r="Q209" s="21" t="s">
        <v>547</v>
      </c>
      <c r="R209" s="21">
        <v>1</v>
      </c>
      <c r="S209" s="21">
        <v>16</v>
      </c>
      <c r="T209" s="21" t="s">
        <v>272</v>
      </c>
      <c r="U209" s="21">
        <v>1</v>
      </c>
      <c r="V209" s="21">
        <v>0</v>
      </c>
      <c r="W209" s="21">
        <v>3</v>
      </c>
      <c r="X209" s="21">
        <v>0</v>
      </c>
      <c r="Y209" s="6"/>
      <c r="Z209" s="24" t="s">
        <v>884</v>
      </c>
      <c r="AA209" s="21" t="s">
        <v>956</v>
      </c>
      <c r="AB209" s="25">
        <v>1</v>
      </c>
      <c r="AC209" s="25"/>
      <c r="AD209" s="21" t="s">
        <v>249</v>
      </c>
      <c r="AE209" s="21"/>
      <c r="AF209" s="21" t="s">
        <v>249</v>
      </c>
      <c r="AG209" s="21"/>
      <c r="AH209" s="21" t="s">
        <v>249</v>
      </c>
      <c r="AI209" s="21" t="s">
        <v>246</v>
      </c>
      <c r="AJ209" s="21" t="s">
        <v>246</v>
      </c>
      <c r="AK209" s="21" t="s">
        <v>246</v>
      </c>
      <c r="AL209" s="21">
        <v>85.71</v>
      </c>
      <c r="AM209" s="6"/>
      <c r="AN209" s="26" t="s">
        <v>250</v>
      </c>
      <c r="AO209" s="26" t="s">
        <v>274</v>
      </c>
      <c r="AP209" s="26"/>
      <c r="AQ209" s="26" t="s">
        <v>1902</v>
      </c>
      <c r="AR209" s="26" t="s">
        <v>1910</v>
      </c>
      <c r="AS209" s="27">
        <v>85.71</v>
      </c>
      <c r="AT209" s="21">
        <v>57.09</v>
      </c>
      <c r="AU209" s="21">
        <v>49.49</v>
      </c>
      <c r="AV209" s="21">
        <v>31.6</v>
      </c>
      <c r="AW209" s="21">
        <v>21.27</v>
      </c>
      <c r="AX209" s="21">
        <v>8.89</v>
      </c>
      <c r="AY209" s="21">
        <v>3.86</v>
      </c>
      <c r="AZ209" s="21">
        <v>2.57</v>
      </c>
      <c r="BA209" s="21">
        <v>1.45</v>
      </c>
      <c r="BB209" s="28">
        <f t="shared" ref="BB209:BD209" si="689">((AT209/AS209)*100)-100</f>
        <v>-33.391669583479171</v>
      </c>
      <c r="BC209" s="28">
        <f t="shared" si="689"/>
        <v>-13.312313890348577</v>
      </c>
      <c r="BD209" s="28">
        <f t="shared" si="689"/>
        <v>-36.148716912507574</v>
      </c>
      <c r="BE209" s="28">
        <f t="shared" si="669"/>
        <v>-42.258779605646943</v>
      </c>
      <c r="BF209" s="28">
        <f t="shared" si="670"/>
        <v>-63.131489907828723</v>
      </c>
      <c r="BG209" s="28">
        <f t="shared" si="671"/>
        <v>-44.648800140129616</v>
      </c>
      <c r="BH209" s="3">
        <f t="shared" ref="BH209:BJ209" si="690">AT209-AS209</f>
        <v>-28.61999999999999</v>
      </c>
      <c r="BI209" s="3">
        <f t="shared" si="690"/>
        <v>-7.6000000000000014</v>
      </c>
      <c r="BJ209" s="3">
        <f t="shared" si="690"/>
        <v>-17.89</v>
      </c>
      <c r="BK209" s="3">
        <f t="shared" si="673"/>
        <v>-36.219999999999992</v>
      </c>
      <c r="BL209" s="3">
        <f t="shared" si="674"/>
        <v>-54.109999999999992</v>
      </c>
      <c r="BM209" s="3">
        <f t="shared" si="675"/>
        <v>-25.490000000000002</v>
      </c>
      <c r="BN209" s="24"/>
      <c r="BO209" s="21"/>
      <c r="BP209" s="21">
        <v>180.7</v>
      </c>
      <c r="BQ209" s="21">
        <v>102.8</v>
      </c>
      <c r="BR209" s="21">
        <v>77.5</v>
      </c>
      <c r="BS209" s="21">
        <v>65</v>
      </c>
      <c r="BT209" s="21">
        <v>51.1</v>
      </c>
      <c r="BU209" s="24">
        <v>36</v>
      </c>
      <c r="BV209" s="21">
        <v>37.4</v>
      </c>
      <c r="BW209" s="21">
        <v>36.9</v>
      </c>
      <c r="BX209" s="21">
        <v>36</v>
      </c>
      <c r="BY209" s="21">
        <v>36</v>
      </c>
      <c r="BZ209" s="21">
        <v>36</v>
      </c>
      <c r="CA209" s="21">
        <v>36.1</v>
      </c>
      <c r="CB209" s="21">
        <v>36.9</v>
      </c>
      <c r="CC209" s="21">
        <v>36</v>
      </c>
      <c r="CD209" s="6"/>
      <c r="CE209" s="24" t="s">
        <v>1603</v>
      </c>
      <c r="CF209" s="21" t="s">
        <v>316</v>
      </c>
      <c r="CG209" s="21"/>
      <c r="CH209" s="21" t="s">
        <v>1025</v>
      </c>
      <c r="CI209" s="21"/>
      <c r="CJ209" s="21"/>
      <c r="CK209" s="21"/>
      <c r="CL209" s="24" t="s">
        <v>1604</v>
      </c>
      <c r="CM209" s="21" t="s">
        <v>331</v>
      </c>
      <c r="CN209" s="21"/>
      <c r="CO209" s="21" t="s">
        <v>331</v>
      </c>
      <c r="CP209" s="21"/>
      <c r="CQ209" s="21"/>
      <c r="CR209" s="21"/>
      <c r="CS209" s="24">
        <v>1</v>
      </c>
      <c r="CT209" s="21">
        <v>1</v>
      </c>
      <c r="CU209" s="21"/>
      <c r="CV209" s="21">
        <v>2</v>
      </c>
      <c r="CW209" s="21"/>
      <c r="CX209" s="21"/>
      <c r="CY209" s="21"/>
      <c r="CZ209" s="24" t="s">
        <v>1605</v>
      </c>
      <c r="DA209" s="21" t="s">
        <v>331</v>
      </c>
      <c r="DB209" s="21"/>
      <c r="DC209" s="21" t="s">
        <v>331</v>
      </c>
      <c r="DD209" s="21"/>
      <c r="DE209" s="21"/>
      <c r="DF209" s="21"/>
      <c r="DG209" s="24" t="s">
        <v>255</v>
      </c>
      <c r="DH209" s="21" t="s">
        <v>255</v>
      </c>
      <c r="DI209" s="21" t="s">
        <v>255</v>
      </c>
      <c r="DJ209" s="21" t="s">
        <v>255</v>
      </c>
      <c r="DK209" s="21" t="s">
        <v>255</v>
      </c>
      <c r="DL209" s="21" t="s">
        <v>1606</v>
      </c>
      <c r="DM209" s="21" t="s">
        <v>1606</v>
      </c>
      <c r="DN209" s="26"/>
      <c r="DO209" s="6"/>
      <c r="DP209" s="24">
        <v>226</v>
      </c>
      <c r="DQ209" s="21">
        <v>146.1</v>
      </c>
      <c r="DR209" s="21">
        <v>156</v>
      </c>
      <c r="DS209" s="21">
        <v>156</v>
      </c>
      <c r="DT209" s="21">
        <v>115.7</v>
      </c>
      <c r="DU209" s="21">
        <v>115.7</v>
      </c>
      <c r="DV209" s="21">
        <v>115.7</v>
      </c>
      <c r="DW209" s="24">
        <v>0.35</v>
      </c>
      <c r="DX209" s="21">
        <v>0.35</v>
      </c>
      <c r="DY209" s="21">
        <v>0.35</v>
      </c>
      <c r="DZ209" s="21">
        <v>0.3</v>
      </c>
      <c r="EA209" s="21">
        <v>0.3</v>
      </c>
      <c r="EB209" s="21">
        <v>0.3</v>
      </c>
      <c r="EC209" s="21">
        <v>0.3</v>
      </c>
      <c r="ED209" s="78">
        <f t="shared" ref="ED209:EJ209" si="691">DP209/DW209</f>
        <v>645.71428571428578</v>
      </c>
      <c r="EE209" s="79">
        <f t="shared" si="691"/>
        <v>417.42857142857144</v>
      </c>
      <c r="EF209" s="79">
        <f t="shared" si="691"/>
        <v>445.71428571428572</v>
      </c>
      <c r="EG209" s="79">
        <f t="shared" si="691"/>
        <v>520</v>
      </c>
      <c r="EH209" s="79">
        <f t="shared" si="691"/>
        <v>385.66666666666669</v>
      </c>
      <c r="EI209" s="79">
        <f t="shared" si="691"/>
        <v>385.66666666666669</v>
      </c>
      <c r="EJ209" s="79">
        <f t="shared" si="691"/>
        <v>385.66666666666669</v>
      </c>
      <c r="EK209" s="24">
        <v>0</v>
      </c>
      <c r="EL209" s="21">
        <v>0</v>
      </c>
      <c r="EM209" s="21">
        <v>0</v>
      </c>
      <c r="EN209" s="21">
        <v>0</v>
      </c>
      <c r="EO209" s="21">
        <v>0</v>
      </c>
      <c r="EP209" s="21">
        <v>0</v>
      </c>
      <c r="EQ209" s="21">
        <v>0</v>
      </c>
      <c r="ER209" s="24">
        <v>144</v>
      </c>
      <c r="ES209" s="21">
        <v>210</v>
      </c>
      <c r="ET209" s="21">
        <v>171</v>
      </c>
      <c r="EU209" s="21">
        <v>168</v>
      </c>
      <c r="EV209" s="21">
        <v>170</v>
      </c>
      <c r="EW209" s="21">
        <v>189</v>
      </c>
      <c r="EX209" s="21">
        <v>200</v>
      </c>
      <c r="EY209" s="24">
        <v>16</v>
      </c>
      <c r="EZ209" s="21">
        <v>31.7</v>
      </c>
      <c r="FA209" s="21">
        <v>31.7</v>
      </c>
      <c r="FB209" s="21">
        <v>29.1</v>
      </c>
      <c r="FC209" s="21">
        <v>28.8</v>
      </c>
      <c r="FD209" s="21">
        <v>22</v>
      </c>
      <c r="FE209" s="21">
        <v>17.7</v>
      </c>
      <c r="FF209" s="24">
        <v>7</v>
      </c>
      <c r="FG209" s="21">
        <v>13</v>
      </c>
      <c r="FH209" s="21">
        <v>13</v>
      </c>
      <c r="FI209" s="21">
        <v>13</v>
      </c>
      <c r="FJ209" s="21">
        <v>14</v>
      </c>
      <c r="FK209" s="21">
        <v>15</v>
      </c>
      <c r="FL209" s="21">
        <v>15</v>
      </c>
      <c r="FM209" s="24">
        <v>79</v>
      </c>
      <c r="FN209" s="21">
        <v>75</v>
      </c>
      <c r="FO209" s="21">
        <v>79</v>
      </c>
      <c r="FP209" s="21">
        <v>88</v>
      </c>
      <c r="FQ209" s="21">
        <v>91</v>
      </c>
      <c r="FR209" s="21">
        <v>127</v>
      </c>
      <c r="FS209" s="21">
        <v>107</v>
      </c>
      <c r="FT209" s="24" t="s">
        <v>1458</v>
      </c>
      <c r="FU209" s="21" t="s">
        <v>1194</v>
      </c>
      <c r="FV209" s="21" t="s">
        <v>804</v>
      </c>
      <c r="FW209" s="21">
        <v>0</v>
      </c>
      <c r="FX209" s="21">
        <v>0</v>
      </c>
      <c r="FY209" s="21">
        <v>0</v>
      </c>
      <c r="FZ209" s="21">
        <v>0</v>
      </c>
      <c r="GA209" s="24">
        <v>456</v>
      </c>
      <c r="GB209" s="21">
        <v>365</v>
      </c>
      <c r="GC209" s="21">
        <v>329</v>
      </c>
      <c r="GD209" s="21">
        <v>230</v>
      </c>
      <c r="GE209" s="21">
        <v>136</v>
      </c>
      <c r="GF209" s="21">
        <v>79</v>
      </c>
      <c r="GG209" s="21">
        <v>47</v>
      </c>
      <c r="GH209" s="24">
        <v>886</v>
      </c>
      <c r="GI209" s="21">
        <v>2300</v>
      </c>
      <c r="GJ209" s="21">
        <v>1740</v>
      </c>
      <c r="GK209" s="21">
        <v>3110</v>
      </c>
      <c r="GL209" s="21">
        <v>2440</v>
      </c>
      <c r="GM209" s="21">
        <v>1680</v>
      </c>
      <c r="GN209" s="21">
        <v>620</v>
      </c>
      <c r="GO209" s="6"/>
      <c r="GP209" s="24">
        <v>15</v>
      </c>
      <c r="GQ209" s="21">
        <v>80</v>
      </c>
      <c r="GR209" s="24">
        <v>12</v>
      </c>
      <c r="GS209" s="21">
        <v>45</v>
      </c>
      <c r="GT209" s="24">
        <v>12</v>
      </c>
      <c r="GU209" s="21">
        <v>45</v>
      </c>
      <c r="GV209" s="24">
        <v>9</v>
      </c>
      <c r="GW209" s="21">
        <v>18</v>
      </c>
      <c r="GX209" s="24">
        <v>10</v>
      </c>
      <c r="GY209" s="21">
        <v>45</v>
      </c>
      <c r="GZ209" s="24">
        <v>9</v>
      </c>
      <c r="HA209" s="21">
        <v>18</v>
      </c>
      <c r="HB209" s="24">
        <v>9</v>
      </c>
      <c r="HC209" s="21">
        <v>18</v>
      </c>
      <c r="HD209" s="6"/>
      <c r="HE209" s="21">
        <v>66</v>
      </c>
      <c r="HF209" s="21">
        <v>69</v>
      </c>
      <c r="HG209" s="21">
        <v>65</v>
      </c>
      <c r="HH209" s="21">
        <v>37.5</v>
      </c>
      <c r="HI209" s="21">
        <v>2</v>
      </c>
      <c r="HJ209" s="21">
        <v>109.5</v>
      </c>
      <c r="HK209" s="21">
        <v>0.35</v>
      </c>
      <c r="HL209" s="21">
        <v>0</v>
      </c>
      <c r="HM209" s="21">
        <v>83.47</v>
      </c>
      <c r="HN209" s="21">
        <v>9</v>
      </c>
      <c r="HO209" s="21">
        <v>2.62</v>
      </c>
      <c r="HP209" s="21">
        <v>129.4</v>
      </c>
      <c r="HQ209" s="21">
        <v>19</v>
      </c>
      <c r="HR209" s="21">
        <v>31.7</v>
      </c>
      <c r="HS209" s="21">
        <v>7</v>
      </c>
      <c r="HT209" s="6"/>
      <c r="HU209" s="99">
        <f t="shared" si="10"/>
        <v>3</v>
      </c>
    </row>
    <row r="210" spans="1:249" ht="15.75" customHeight="1" x14ac:dyDescent="0.3">
      <c r="A210" s="3">
        <v>187</v>
      </c>
      <c r="B210" s="21" t="s">
        <v>874</v>
      </c>
      <c r="C210" s="21">
        <v>1</v>
      </c>
      <c r="D210" s="22">
        <v>41516</v>
      </c>
      <c r="E210" s="22">
        <v>41516</v>
      </c>
      <c r="F210" s="21">
        <f t="shared" si="667"/>
        <v>0</v>
      </c>
      <c r="G210" s="21"/>
      <c r="H210" s="21" t="s">
        <v>989</v>
      </c>
      <c r="I210" s="23">
        <v>20237</v>
      </c>
      <c r="J210" s="21">
        <v>58</v>
      </c>
      <c r="K210" s="21">
        <v>180</v>
      </c>
      <c r="L210" s="21">
        <v>60</v>
      </c>
      <c r="M210" s="21" t="s">
        <v>1607</v>
      </c>
      <c r="N210" s="21">
        <v>79</v>
      </c>
      <c r="O210" s="21">
        <v>91.9</v>
      </c>
      <c r="P210" s="21">
        <v>6</v>
      </c>
      <c r="Q210" s="21" t="s">
        <v>548</v>
      </c>
      <c r="R210" s="21">
        <v>2</v>
      </c>
      <c r="S210" s="21">
        <v>6</v>
      </c>
      <c r="T210" s="21" t="s">
        <v>548</v>
      </c>
      <c r="U210" s="21">
        <v>2</v>
      </c>
      <c r="V210" s="21">
        <v>5</v>
      </c>
      <c r="W210" s="21">
        <v>6</v>
      </c>
      <c r="X210" s="21">
        <v>0</v>
      </c>
      <c r="Y210" s="6"/>
      <c r="Z210" s="24" t="s">
        <v>884</v>
      </c>
      <c r="AA210" s="21" t="s">
        <v>1608</v>
      </c>
      <c r="AB210" s="25">
        <v>2</v>
      </c>
      <c r="AC210" s="25" t="s">
        <v>1010</v>
      </c>
      <c r="AD210" s="21" t="s">
        <v>246</v>
      </c>
      <c r="AE210" s="21" t="s">
        <v>479</v>
      </c>
      <c r="AF210" s="21" t="s">
        <v>246</v>
      </c>
      <c r="AG210" s="21" t="s">
        <v>328</v>
      </c>
      <c r="AH210" s="21" t="s">
        <v>246</v>
      </c>
      <c r="AI210" s="21" t="s">
        <v>246</v>
      </c>
      <c r="AJ210" s="21" t="s">
        <v>246</v>
      </c>
      <c r="AK210" s="21" t="s">
        <v>246</v>
      </c>
      <c r="AL210" s="21">
        <v>2.29</v>
      </c>
      <c r="AM210" s="6"/>
      <c r="AN210" s="26" t="s">
        <v>250</v>
      </c>
      <c r="AO210" s="26" t="s">
        <v>251</v>
      </c>
      <c r="AP210" s="26"/>
      <c r="AQ210" s="26" t="s">
        <v>1902</v>
      </c>
      <c r="AR210" s="26" t="s">
        <v>1922</v>
      </c>
      <c r="AS210" s="27">
        <v>8.2899999999999991</v>
      </c>
      <c r="AT210" s="21">
        <v>9.5399999999999991</v>
      </c>
      <c r="AU210" s="21">
        <v>15.67</v>
      </c>
      <c r="AV210" s="21">
        <v>14.48</v>
      </c>
      <c r="AW210" s="21">
        <v>7.41</v>
      </c>
      <c r="AX210" s="21">
        <v>3.23</v>
      </c>
      <c r="AY210" s="21">
        <v>1.67</v>
      </c>
      <c r="AZ210" s="21"/>
      <c r="BA210" s="21"/>
      <c r="BB210" s="28">
        <f t="shared" ref="BB210:BD210" si="692">((AT210/AS210)*100)-100</f>
        <v>15.078407720144753</v>
      </c>
      <c r="BC210" s="28">
        <f t="shared" si="692"/>
        <v>64.255765199161431</v>
      </c>
      <c r="BD210" s="28">
        <f t="shared" si="692"/>
        <v>-7.5941289087428174</v>
      </c>
      <c r="BE210" s="28">
        <f t="shared" si="669"/>
        <v>89.022919179734629</v>
      </c>
      <c r="BF210" s="28">
        <f t="shared" si="670"/>
        <v>74.668275030156821</v>
      </c>
      <c r="BG210" s="28">
        <f t="shared" si="671"/>
        <v>51.781970649895214</v>
      </c>
      <c r="BH210" s="3">
        <f t="shared" ref="BH210:BJ210" si="693">AT210-AS210</f>
        <v>1.25</v>
      </c>
      <c r="BI210" s="3">
        <f t="shared" si="693"/>
        <v>6.1300000000000008</v>
      </c>
      <c r="BJ210" s="3">
        <f t="shared" si="693"/>
        <v>-1.1899999999999995</v>
      </c>
      <c r="BK210" s="3">
        <f t="shared" si="673"/>
        <v>7.3800000000000008</v>
      </c>
      <c r="BL210" s="3">
        <f t="shared" si="674"/>
        <v>6.1900000000000013</v>
      </c>
      <c r="BM210" s="3">
        <f t="shared" si="675"/>
        <v>4.9400000000000013</v>
      </c>
      <c r="BN210" s="24">
        <v>223.3</v>
      </c>
      <c r="BO210" s="21">
        <v>358.2</v>
      </c>
      <c r="BP210" s="21">
        <v>334.7</v>
      </c>
      <c r="BQ210" s="21">
        <v>160.5</v>
      </c>
      <c r="BR210" s="21">
        <v>96.7</v>
      </c>
      <c r="BS210" s="21"/>
      <c r="BT210" s="21"/>
      <c r="BU210" s="24">
        <v>36</v>
      </c>
      <c r="BV210" s="21">
        <v>35.6</v>
      </c>
      <c r="BW210" s="21">
        <v>36.5</v>
      </c>
      <c r="BX210" s="21">
        <v>36.1</v>
      </c>
      <c r="BY210" s="21">
        <v>36</v>
      </c>
      <c r="BZ210" s="21">
        <v>36</v>
      </c>
      <c r="CA210" s="21">
        <v>36</v>
      </c>
      <c r="CB210" s="21"/>
      <c r="CC210" s="21"/>
      <c r="CD210" s="6"/>
      <c r="CE210" s="24" t="s">
        <v>1609</v>
      </c>
      <c r="CF210" s="21"/>
      <c r="CG210" s="21"/>
      <c r="CH210" s="21"/>
      <c r="CI210" s="21"/>
      <c r="CJ210" s="21"/>
      <c r="CK210" s="21"/>
      <c r="CL210" s="24" t="s">
        <v>1610</v>
      </c>
      <c r="CM210" s="21"/>
      <c r="CN210" s="21"/>
      <c r="CO210" s="21"/>
      <c r="CP210" s="21"/>
      <c r="CQ210" s="21"/>
      <c r="CR210" s="21"/>
      <c r="CS210" s="24">
        <v>2</v>
      </c>
      <c r="CT210" s="21"/>
      <c r="CU210" s="21"/>
      <c r="CV210" s="21"/>
      <c r="CW210" s="21"/>
      <c r="CX210" s="21"/>
      <c r="CY210" s="21"/>
      <c r="CZ210" s="24" t="s">
        <v>735</v>
      </c>
      <c r="DA210" s="21"/>
      <c r="DB210" s="21"/>
      <c r="DC210" s="21"/>
      <c r="DD210" s="21"/>
      <c r="DE210" s="21"/>
      <c r="DF210" s="21"/>
      <c r="DG210" s="24" t="s">
        <v>1611</v>
      </c>
      <c r="DH210" s="21" t="s">
        <v>1611</v>
      </c>
      <c r="DI210" s="21" t="s">
        <v>1611</v>
      </c>
      <c r="DJ210" s="21" t="s">
        <v>1612</v>
      </c>
      <c r="DK210" s="21" t="s">
        <v>994</v>
      </c>
      <c r="DL210" s="21"/>
      <c r="DM210" s="21"/>
      <c r="DN210" s="26"/>
      <c r="DO210" s="6"/>
      <c r="DP210" s="24">
        <v>89.5</v>
      </c>
      <c r="DQ210" s="21">
        <v>116.3</v>
      </c>
      <c r="DR210" s="21">
        <v>136.4</v>
      </c>
      <c r="DS210" s="21">
        <v>134.4</v>
      </c>
      <c r="DT210" s="21">
        <v>105.2</v>
      </c>
      <c r="DU210" s="21"/>
      <c r="DV210" s="21"/>
      <c r="DW210" s="24">
        <v>0.5</v>
      </c>
      <c r="DX210" s="21">
        <v>0.4</v>
      </c>
      <c r="DY210" s="21">
        <v>0.4</v>
      </c>
      <c r="DZ210" s="21">
        <v>0.35</v>
      </c>
      <c r="EA210" s="21">
        <v>0.4</v>
      </c>
      <c r="EB210" s="21"/>
      <c r="EC210" s="21"/>
      <c r="ED210" s="78">
        <f t="shared" ref="ED210:EH210" si="694">DP210/DW210</f>
        <v>179</v>
      </c>
      <c r="EE210" s="79">
        <f t="shared" si="694"/>
        <v>290.75</v>
      </c>
      <c r="EF210" s="79">
        <f t="shared" si="694"/>
        <v>341</v>
      </c>
      <c r="EG210" s="79">
        <f t="shared" si="694"/>
        <v>384.00000000000006</v>
      </c>
      <c r="EH210" s="79">
        <f t="shared" si="694"/>
        <v>263</v>
      </c>
      <c r="EI210" s="79"/>
      <c r="EJ210" s="79"/>
      <c r="EK210" s="24">
        <v>0</v>
      </c>
      <c r="EL210" s="21">
        <v>1</v>
      </c>
      <c r="EM210" s="21">
        <v>1</v>
      </c>
      <c r="EN210" s="21">
        <v>1</v>
      </c>
      <c r="EO210" s="21">
        <v>0</v>
      </c>
      <c r="EP210" s="21"/>
      <c r="EQ210" s="21"/>
      <c r="ER210" s="24">
        <v>147</v>
      </c>
      <c r="ES210" s="21">
        <v>101</v>
      </c>
      <c r="ET210" s="21">
        <v>29</v>
      </c>
      <c r="EU210" s="21">
        <v>55</v>
      </c>
      <c r="EV210" s="21">
        <v>70</v>
      </c>
      <c r="EW210" s="21"/>
      <c r="EX210" s="21"/>
      <c r="EY210" s="24">
        <v>10.8</v>
      </c>
      <c r="EZ210" s="21">
        <v>12.4</v>
      </c>
      <c r="FA210" s="21">
        <v>12.4</v>
      </c>
      <c r="FB210" s="21">
        <v>6.8</v>
      </c>
      <c r="FC210" s="21">
        <v>6.8</v>
      </c>
      <c r="FD210" s="21"/>
      <c r="FE210" s="21"/>
      <c r="FF210" s="24">
        <v>3</v>
      </c>
      <c r="FG210" s="21">
        <v>3</v>
      </c>
      <c r="FH210" s="21">
        <v>3</v>
      </c>
      <c r="FI210" s="21">
        <v>3</v>
      </c>
      <c r="FJ210" s="21">
        <v>5</v>
      </c>
      <c r="FK210" s="21"/>
      <c r="FL210" s="21"/>
      <c r="FM210" s="24">
        <v>71</v>
      </c>
      <c r="FN210" s="21">
        <v>77</v>
      </c>
      <c r="FO210" s="21">
        <v>87</v>
      </c>
      <c r="FP210" s="21">
        <v>76</v>
      </c>
      <c r="FQ210" s="21">
        <v>78</v>
      </c>
      <c r="FR210" s="21"/>
      <c r="FS210" s="21"/>
      <c r="FT210" s="24" t="s">
        <v>859</v>
      </c>
      <c r="FU210" s="21" t="s">
        <v>1459</v>
      </c>
      <c r="FV210" s="21" t="s">
        <v>1123</v>
      </c>
      <c r="FW210" s="21" t="s">
        <v>1214</v>
      </c>
      <c r="FX210" s="21" t="s">
        <v>1212</v>
      </c>
      <c r="FY210" s="21"/>
      <c r="FZ210" s="21"/>
      <c r="GA210" s="24">
        <v>100</v>
      </c>
      <c r="GB210" s="21">
        <v>84</v>
      </c>
      <c r="GC210" s="21">
        <v>51</v>
      </c>
      <c r="GD210" s="21">
        <v>38</v>
      </c>
      <c r="GE210" s="21">
        <v>34</v>
      </c>
      <c r="GF210" s="21"/>
      <c r="GG210" s="21"/>
      <c r="GH210" s="24">
        <v>460</v>
      </c>
      <c r="GI210" s="21">
        <v>1710</v>
      </c>
      <c r="GJ210" s="21">
        <v>2060</v>
      </c>
      <c r="GK210" s="21">
        <v>1300</v>
      </c>
      <c r="GL210" s="21">
        <v>1150</v>
      </c>
      <c r="GM210" s="21"/>
      <c r="GN210" s="21"/>
      <c r="GO210" s="6"/>
      <c r="GP210" s="24">
        <v>17</v>
      </c>
      <c r="GQ210" s="21">
        <v>90</v>
      </c>
      <c r="GR210" s="24">
        <v>18</v>
      </c>
      <c r="GS210" s="21">
        <v>90</v>
      </c>
      <c r="GT210" s="24">
        <v>19</v>
      </c>
      <c r="GU210" s="21">
        <v>90</v>
      </c>
      <c r="GV210" s="24">
        <v>17</v>
      </c>
      <c r="GW210" s="21">
        <v>90</v>
      </c>
      <c r="GX210" s="24">
        <v>18</v>
      </c>
      <c r="GY210" s="21">
        <v>90</v>
      </c>
      <c r="GZ210" s="24"/>
      <c r="HA210" s="21"/>
      <c r="HB210" s="24"/>
      <c r="HC210" s="21"/>
      <c r="HD210" s="6"/>
      <c r="HE210" s="21">
        <v>58</v>
      </c>
      <c r="HF210" s="21">
        <v>109</v>
      </c>
      <c r="HG210" s="21">
        <v>83</v>
      </c>
      <c r="HH210" s="21">
        <v>35</v>
      </c>
      <c r="HI210" s="21">
        <v>1</v>
      </c>
      <c r="HJ210" s="21">
        <v>77.8</v>
      </c>
      <c r="HK210" s="21">
        <v>0.5</v>
      </c>
      <c r="HL210" s="21">
        <v>0</v>
      </c>
      <c r="HM210" s="21">
        <v>5.6</v>
      </c>
      <c r="HN210" s="21">
        <v>3.14</v>
      </c>
      <c r="HO210" s="21">
        <v>2.35</v>
      </c>
      <c r="HP210" s="21">
        <v>132.6</v>
      </c>
      <c r="HQ210" s="21">
        <v>15.7</v>
      </c>
      <c r="HR210" s="21">
        <v>12.4</v>
      </c>
      <c r="HS210" s="21">
        <v>3</v>
      </c>
      <c r="HT210" s="6"/>
      <c r="HU210" s="99">
        <f t="shared" si="10"/>
        <v>-1</v>
      </c>
    </row>
    <row r="211" spans="1:249" ht="15.75" customHeight="1" x14ac:dyDescent="0.3">
      <c r="A211" s="3">
        <v>188</v>
      </c>
      <c r="B211" s="21" t="s">
        <v>431</v>
      </c>
      <c r="C211" s="21">
        <v>2</v>
      </c>
      <c r="D211" s="22">
        <v>41518</v>
      </c>
      <c r="E211" s="22">
        <v>41518</v>
      </c>
      <c r="F211" s="21">
        <f t="shared" si="667"/>
        <v>0</v>
      </c>
      <c r="G211" s="21"/>
      <c r="H211" s="21" t="s">
        <v>324</v>
      </c>
      <c r="I211" s="23">
        <v>16282</v>
      </c>
      <c r="J211" s="21">
        <v>69</v>
      </c>
      <c r="K211" s="21">
        <v>150</v>
      </c>
      <c r="L211" s="21">
        <v>71</v>
      </c>
      <c r="M211" s="21" t="s">
        <v>1613</v>
      </c>
      <c r="N211" s="21">
        <v>57</v>
      </c>
      <c r="O211" s="21">
        <v>61.9</v>
      </c>
      <c r="P211" s="21">
        <v>6</v>
      </c>
      <c r="Q211" s="21" t="s">
        <v>547</v>
      </c>
      <c r="R211" s="21">
        <v>1</v>
      </c>
      <c r="S211" s="21">
        <v>16</v>
      </c>
      <c r="T211" s="21" t="s">
        <v>272</v>
      </c>
      <c r="U211" s="21">
        <v>1</v>
      </c>
      <c r="V211" s="21">
        <v>0</v>
      </c>
      <c r="W211" s="21">
        <v>3</v>
      </c>
      <c r="X211" s="21">
        <v>0</v>
      </c>
      <c r="Y211" s="6"/>
      <c r="Z211" s="24" t="s">
        <v>884</v>
      </c>
      <c r="AA211" s="21" t="s">
        <v>1614</v>
      </c>
      <c r="AB211" s="25">
        <v>2</v>
      </c>
      <c r="AC211" s="25" t="s">
        <v>1010</v>
      </c>
      <c r="AD211" s="21" t="s">
        <v>246</v>
      </c>
      <c r="AE211" s="21" t="s">
        <v>479</v>
      </c>
      <c r="AF211" s="21" t="s">
        <v>246</v>
      </c>
      <c r="AG211" s="21" t="s">
        <v>248</v>
      </c>
      <c r="AH211" s="21" t="s">
        <v>249</v>
      </c>
      <c r="AI211" s="21" t="s">
        <v>246</v>
      </c>
      <c r="AJ211" s="21" t="s">
        <v>246</v>
      </c>
      <c r="AK211" s="21" t="s">
        <v>246</v>
      </c>
      <c r="AL211" s="21">
        <v>140</v>
      </c>
      <c r="AM211" s="6"/>
      <c r="AN211" s="26" t="s">
        <v>250</v>
      </c>
      <c r="AO211" s="26" t="s">
        <v>274</v>
      </c>
      <c r="AP211" s="26"/>
      <c r="AQ211" s="26" t="s">
        <v>1906</v>
      </c>
      <c r="AR211" s="26" t="s">
        <v>1903</v>
      </c>
      <c r="AS211" s="27">
        <v>40</v>
      </c>
      <c r="AT211" s="21">
        <v>95.9</v>
      </c>
      <c r="AU211" s="21">
        <v>148.5</v>
      </c>
      <c r="AV211" s="21">
        <v>69.2</v>
      </c>
      <c r="AW211" s="21">
        <v>59</v>
      </c>
      <c r="AX211" s="21">
        <v>28.74</v>
      </c>
      <c r="AY211" s="21">
        <v>8.0299999999999994</v>
      </c>
      <c r="AZ211" s="21">
        <v>7.95</v>
      </c>
      <c r="BA211" s="21"/>
      <c r="BB211" s="28">
        <f t="shared" ref="BB211:BD211" si="695">((AT211/AS211)*100)-100</f>
        <v>139.75</v>
      </c>
      <c r="BC211" s="28">
        <f t="shared" si="695"/>
        <v>54.848800834202279</v>
      </c>
      <c r="BD211" s="28">
        <f t="shared" si="695"/>
        <v>-53.400673400673398</v>
      </c>
      <c r="BE211" s="28">
        <f t="shared" si="669"/>
        <v>271.25</v>
      </c>
      <c r="BF211" s="28">
        <f t="shared" si="670"/>
        <v>73</v>
      </c>
      <c r="BG211" s="28">
        <f t="shared" si="671"/>
        <v>-27.841501564129302</v>
      </c>
      <c r="BH211" s="3">
        <f t="shared" ref="BH211:BJ211" si="696">AT211-AS211</f>
        <v>55.900000000000006</v>
      </c>
      <c r="BI211" s="3">
        <f t="shared" si="696"/>
        <v>52.599999999999994</v>
      </c>
      <c r="BJ211" s="3">
        <f t="shared" si="696"/>
        <v>-79.3</v>
      </c>
      <c r="BK211" s="3">
        <f t="shared" si="673"/>
        <v>108.5</v>
      </c>
      <c r="BL211" s="3">
        <f t="shared" si="674"/>
        <v>29.200000000000003</v>
      </c>
      <c r="BM211" s="3">
        <f t="shared" si="675"/>
        <v>-26.700000000000003</v>
      </c>
      <c r="BN211" s="24">
        <v>131</v>
      </c>
      <c r="BO211" s="21">
        <v>322.2</v>
      </c>
      <c r="BP211" s="21">
        <v>261.7</v>
      </c>
      <c r="BQ211" s="21">
        <v>140.5</v>
      </c>
      <c r="BR211" s="21">
        <v>78</v>
      </c>
      <c r="BS211" s="21">
        <v>44.6</v>
      </c>
      <c r="BT211" s="21"/>
      <c r="BU211" s="24">
        <v>35.5</v>
      </c>
      <c r="BV211" s="21">
        <v>37.4</v>
      </c>
      <c r="BW211" s="21">
        <v>37.6</v>
      </c>
      <c r="BX211" s="21">
        <v>37.1</v>
      </c>
      <c r="BY211" s="21">
        <v>36</v>
      </c>
      <c r="BZ211" s="21">
        <v>36.5</v>
      </c>
      <c r="CA211" s="21">
        <v>36</v>
      </c>
      <c r="CB211" s="21">
        <v>35</v>
      </c>
      <c r="CC211" s="21"/>
      <c r="CD211" s="6"/>
      <c r="CE211" s="24" t="s">
        <v>1615</v>
      </c>
      <c r="CF211" s="21" t="s">
        <v>1616</v>
      </c>
      <c r="CG211" s="21"/>
      <c r="CH211" s="21" t="s">
        <v>1025</v>
      </c>
      <c r="CI211" s="21"/>
      <c r="CJ211" s="21"/>
      <c r="CK211" s="21"/>
      <c r="CL211" s="24" t="s">
        <v>1617</v>
      </c>
      <c r="CM211" s="21" t="s">
        <v>1618</v>
      </c>
      <c r="CN211" s="21"/>
      <c r="CO211" s="21" t="s">
        <v>331</v>
      </c>
      <c r="CP211" s="21"/>
      <c r="CQ211" s="21"/>
      <c r="CR211" s="21"/>
      <c r="CS211" s="24">
        <v>2</v>
      </c>
      <c r="CT211" s="21">
        <v>1</v>
      </c>
      <c r="CU211" s="21"/>
      <c r="CV211" s="21">
        <v>1</v>
      </c>
      <c r="CW211" s="21"/>
      <c r="CX211" s="21"/>
      <c r="CY211" s="21"/>
      <c r="CZ211" s="24" t="s">
        <v>1619</v>
      </c>
      <c r="DA211" s="21" t="s">
        <v>1620</v>
      </c>
      <c r="DB211" s="21"/>
      <c r="DC211" s="21" t="s">
        <v>331</v>
      </c>
      <c r="DD211" s="21"/>
      <c r="DE211" s="21"/>
      <c r="DF211" s="21"/>
      <c r="DG211" s="24" t="s">
        <v>1621</v>
      </c>
      <c r="DH211" s="21" t="s">
        <v>255</v>
      </c>
      <c r="DI211" s="21" t="s">
        <v>255</v>
      </c>
      <c r="DJ211" s="21" t="s">
        <v>255</v>
      </c>
      <c r="DK211" s="21" t="s">
        <v>255</v>
      </c>
      <c r="DL211" s="21" t="s">
        <v>1106</v>
      </c>
      <c r="DM211" s="21"/>
      <c r="DN211" s="26"/>
      <c r="DO211" s="6"/>
      <c r="DP211" s="24">
        <v>319</v>
      </c>
      <c r="DQ211" s="21">
        <v>105.4</v>
      </c>
      <c r="DR211" s="21">
        <v>189.5</v>
      </c>
      <c r="DS211" s="21">
        <v>189.5</v>
      </c>
      <c r="DT211" s="21">
        <v>134</v>
      </c>
      <c r="DU211" s="21">
        <v>134</v>
      </c>
      <c r="DV211" s="21"/>
      <c r="DW211" s="24">
        <v>0.3</v>
      </c>
      <c r="DX211" s="21">
        <v>0.3</v>
      </c>
      <c r="DY211" s="21">
        <v>0.3</v>
      </c>
      <c r="DZ211" s="21">
        <v>0.3</v>
      </c>
      <c r="EA211" s="21">
        <v>0.21</v>
      </c>
      <c r="EB211" s="21">
        <v>0.21</v>
      </c>
      <c r="EC211" s="21"/>
      <c r="ED211" s="78">
        <f t="shared" ref="ED211:EI211" si="697">DP211/DW211</f>
        <v>1063.3333333333335</v>
      </c>
      <c r="EE211" s="79">
        <f t="shared" si="697"/>
        <v>351.33333333333337</v>
      </c>
      <c r="EF211" s="79">
        <f t="shared" si="697"/>
        <v>631.66666666666674</v>
      </c>
      <c r="EG211" s="79">
        <f t="shared" si="697"/>
        <v>631.66666666666674</v>
      </c>
      <c r="EH211" s="79">
        <f t="shared" si="697"/>
        <v>638.09523809523807</v>
      </c>
      <c r="EI211" s="79">
        <f t="shared" si="697"/>
        <v>638.09523809523807</v>
      </c>
      <c r="EJ211" s="79"/>
      <c r="EK211" s="24">
        <v>0</v>
      </c>
      <c r="EL211" s="21">
        <v>0</v>
      </c>
      <c r="EM211" s="21">
        <v>0</v>
      </c>
      <c r="EN211" s="21">
        <v>0</v>
      </c>
      <c r="EO211" s="21">
        <v>0</v>
      </c>
      <c r="EP211" s="21">
        <v>0</v>
      </c>
      <c r="EQ211" s="21"/>
      <c r="ER211" s="24">
        <v>110</v>
      </c>
      <c r="ES211" s="21">
        <v>71</v>
      </c>
      <c r="ET211" s="21">
        <v>51</v>
      </c>
      <c r="EU211" s="21">
        <v>45</v>
      </c>
      <c r="EV211" s="21">
        <v>47</v>
      </c>
      <c r="EW211" s="21">
        <v>76</v>
      </c>
      <c r="EX211" s="21"/>
      <c r="EY211" s="24">
        <v>11.6</v>
      </c>
      <c r="EZ211" s="21">
        <v>14</v>
      </c>
      <c r="FA211" s="21">
        <v>9</v>
      </c>
      <c r="FB211" s="21">
        <v>7.2</v>
      </c>
      <c r="FC211" s="21">
        <v>6.2</v>
      </c>
      <c r="FD211" s="21">
        <v>8.9</v>
      </c>
      <c r="FE211" s="21"/>
      <c r="FF211" s="24">
        <v>14</v>
      </c>
      <c r="FG211" s="21">
        <v>15</v>
      </c>
      <c r="FH211" s="21">
        <v>15</v>
      </c>
      <c r="FI211" s="21">
        <v>15</v>
      </c>
      <c r="FJ211" s="21">
        <v>15</v>
      </c>
      <c r="FK211" s="21">
        <v>15</v>
      </c>
      <c r="FL211" s="21"/>
      <c r="FM211" s="24">
        <v>67</v>
      </c>
      <c r="FN211" s="21">
        <v>78</v>
      </c>
      <c r="FO211" s="21">
        <v>80</v>
      </c>
      <c r="FP211" s="21">
        <v>84</v>
      </c>
      <c r="FQ211" s="21">
        <v>89</v>
      </c>
      <c r="FR211" s="21">
        <v>105</v>
      </c>
      <c r="FS211" s="21"/>
      <c r="FT211" s="24" t="s">
        <v>1458</v>
      </c>
      <c r="FU211" s="21" t="s">
        <v>1622</v>
      </c>
      <c r="FV211" s="21" t="s">
        <v>1214</v>
      </c>
      <c r="FW211" s="21">
        <v>0</v>
      </c>
      <c r="FX211" s="21">
        <v>0</v>
      </c>
      <c r="FY211" s="21">
        <v>0</v>
      </c>
      <c r="FZ211" s="21"/>
      <c r="GA211" s="24">
        <v>223</v>
      </c>
      <c r="GB211" s="21">
        <v>253</v>
      </c>
      <c r="GC211" s="21">
        <v>223</v>
      </c>
      <c r="GD211" s="21">
        <v>207</v>
      </c>
      <c r="GE211" s="21">
        <v>196</v>
      </c>
      <c r="GF211" s="21">
        <v>183</v>
      </c>
      <c r="GG211" s="21"/>
      <c r="GH211" s="24">
        <v>1670</v>
      </c>
      <c r="GI211" s="21">
        <v>1195</v>
      </c>
      <c r="GJ211" s="21">
        <v>940</v>
      </c>
      <c r="GK211" s="21">
        <v>1895</v>
      </c>
      <c r="GL211" s="21">
        <v>2560</v>
      </c>
      <c r="GM211" s="21">
        <v>980</v>
      </c>
      <c r="GN211" s="21"/>
      <c r="GO211" s="6"/>
      <c r="GP211" s="24">
        <v>12</v>
      </c>
      <c r="GQ211" s="21">
        <v>45</v>
      </c>
      <c r="GR211" s="24">
        <v>14</v>
      </c>
      <c r="GS211" s="21">
        <v>55</v>
      </c>
      <c r="GT211" s="24">
        <v>12</v>
      </c>
      <c r="GU211" s="21">
        <v>45</v>
      </c>
      <c r="GV211" s="24">
        <v>10</v>
      </c>
      <c r="GW211" s="21">
        <v>45</v>
      </c>
      <c r="GX211" s="24">
        <v>10</v>
      </c>
      <c r="GY211" s="21">
        <v>45</v>
      </c>
      <c r="GZ211" s="24">
        <v>9</v>
      </c>
      <c r="HA211" s="21">
        <v>18</v>
      </c>
      <c r="HB211" s="24"/>
      <c r="HC211" s="21"/>
      <c r="HD211" s="6"/>
      <c r="HE211" s="21">
        <v>69</v>
      </c>
      <c r="HF211" s="21">
        <v>60</v>
      </c>
      <c r="HG211" s="21">
        <v>78</v>
      </c>
      <c r="HH211" s="21">
        <v>37</v>
      </c>
      <c r="HI211" s="21">
        <v>2</v>
      </c>
      <c r="HJ211" s="21">
        <v>65.2</v>
      </c>
      <c r="HK211" s="21">
        <v>0.3</v>
      </c>
      <c r="HL211" s="21">
        <v>0</v>
      </c>
      <c r="HM211" s="21">
        <v>43.13</v>
      </c>
      <c r="HN211" s="21">
        <v>16.5</v>
      </c>
      <c r="HO211" s="21">
        <v>3.37</v>
      </c>
      <c r="HP211" s="21">
        <v>134.1</v>
      </c>
      <c r="HQ211" s="21">
        <v>10</v>
      </c>
      <c r="HR211" s="21">
        <v>14</v>
      </c>
      <c r="HS211" s="21">
        <v>15</v>
      </c>
      <c r="HT211" s="6"/>
      <c r="HU211" s="99">
        <f t="shared" si="10"/>
        <v>-2</v>
      </c>
    </row>
    <row r="212" spans="1:249" ht="15.75" customHeight="1" x14ac:dyDescent="0.3">
      <c r="A212" s="3">
        <v>189</v>
      </c>
      <c r="B212" s="21" t="s">
        <v>874</v>
      </c>
      <c r="C212" s="21">
        <v>1</v>
      </c>
      <c r="D212" s="22">
        <v>41515</v>
      </c>
      <c r="E212" s="22">
        <v>41515</v>
      </c>
      <c r="F212" s="21">
        <f t="shared" si="667"/>
        <v>0</v>
      </c>
      <c r="G212" s="21"/>
      <c r="H212" s="21" t="s">
        <v>432</v>
      </c>
      <c r="I212" s="23">
        <v>12853</v>
      </c>
      <c r="J212" s="21">
        <v>78</v>
      </c>
      <c r="K212" s="21">
        <v>175</v>
      </c>
      <c r="L212" s="21">
        <v>60</v>
      </c>
      <c r="M212" s="21" t="s">
        <v>1623</v>
      </c>
      <c r="N212" s="21">
        <v>60</v>
      </c>
      <c r="O212" s="21">
        <v>68</v>
      </c>
      <c r="P212" s="21">
        <v>12</v>
      </c>
      <c r="Q212" s="21" t="s">
        <v>547</v>
      </c>
      <c r="R212" s="21">
        <v>1</v>
      </c>
      <c r="S212" s="21">
        <v>23</v>
      </c>
      <c r="T212" s="21" t="s">
        <v>272</v>
      </c>
      <c r="U212" s="21">
        <v>1</v>
      </c>
      <c r="V212" s="21">
        <v>1</v>
      </c>
      <c r="W212" s="21">
        <v>2</v>
      </c>
      <c r="X212" s="21">
        <v>6</v>
      </c>
      <c r="Y212" s="6"/>
      <c r="Z212" s="24" t="s">
        <v>884</v>
      </c>
      <c r="AA212" s="21" t="s">
        <v>819</v>
      </c>
      <c r="AB212" s="25">
        <v>1</v>
      </c>
      <c r="AC212" s="25"/>
      <c r="AD212" s="21" t="s">
        <v>249</v>
      </c>
      <c r="AE212" s="21"/>
      <c r="AF212" s="21" t="s">
        <v>246</v>
      </c>
      <c r="AG212" s="21" t="s">
        <v>248</v>
      </c>
      <c r="AH212" s="21" t="s">
        <v>246</v>
      </c>
      <c r="AI212" s="21" t="s">
        <v>249</v>
      </c>
      <c r="AJ212" s="21" t="s">
        <v>246</v>
      </c>
      <c r="AK212" s="21" t="s">
        <v>246</v>
      </c>
      <c r="AL212" s="21">
        <v>6.74</v>
      </c>
      <c r="AM212" s="6"/>
      <c r="AN212" s="26" t="s">
        <v>250</v>
      </c>
      <c r="AO212" s="26" t="s">
        <v>274</v>
      </c>
      <c r="AP212" s="26"/>
      <c r="AQ212" s="26" t="s">
        <v>1902</v>
      </c>
      <c r="AR212" s="26" t="s">
        <v>1903</v>
      </c>
      <c r="AS212" s="27">
        <v>2.74</v>
      </c>
      <c r="AT212" s="21">
        <v>5.51</v>
      </c>
      <c r="AU212" s="21">
        <v>6.05</v>
      </c>
      <c r="AV212" s="21">
        <v>4.71</v>
      </c>
      <c r="AW212" s="21">
        <v>3.72</v>
      </c>
      <c r="AX212" s="21">
        <v>3.21</v>
      </c>
      <c r="AY212" s="21">
        <v>2</v>
      </c>
      <c r="AZ212" s="21">
        <v>1.8</v>
      </c>
      <c r="BA212" s="21">
        <v>1.27</v>
      </c>
      <c r="BB212" s="28">
        <f t="shared" ref="BB212:BD212" si="698">((AT212/AS212)*100)-100</f>
        <v>101.09489051094886</v>
      </c>
      <c r="BC212" s="28">
        <f t="shared" si="698"/>
        <v>9.8003629764065465</v>
      </c>
      <c r="BD212" s="28">
        <f t="shared" si="698"/>
        <v>-22.148760330578511</v>
      </c>
      <c r="BE212" s="28">
        <f t="shared" si="669"/>
        <v>120.80291970802918</v>
      </c>
      <c r="BF212" s="28">
        <f t="shared" si="670"/>
        <v>71.897810218978094</v>
      </c>
      <c r="BG212" s="28">
        <f t="shared" si="671"/>
        <v>-14.51905626134301</v>
      </c>
      <c r="BH212" s="3">
        <f t="shared" ref="BH212:BJ212" si="699">AT212-AS212</f>
        <v>2.7699999999999996</v>
      </c>
      <c r="BI212" s="3">
        <f t="shared" si="699"/>
        <v>0.54</v>
      </c>
      <c r="BJ212" s="3">
        <f t="shared" si="699"/>
        <v>-1.3399999999999999</v>
      </c>
      <c r="BK212" s="3">
        <f t="shared" si="673"/>
        <v>3.3099999999999996</v>
      </c>
      <c r="BL212" s="3">
        <f t="shared" si="674"/>
        <v>1.9699999999999998</v>
      </c>
      <c r="BM212" s="3">
        <f t="shared" si="675"/>
        <v>-0.79999999999999982</v>
      </c>
      <c r="BN212" s="24">
        <v>100.4</v>
      </c>
      <c r="BO212" s="21">
        <v>141</v>
      </c>
      <c r="BP212" s="21">
        <v>122</v>
      </c>
      <c r="BQ212" s="21">
        <v>114.7</v>
      </c>
      <c r="BR212" s="21">
        <v>76</v>
      </c>
      <c r="BS212" s="21">
        <v>56.6</v>
      </c>
      <c r="BT212" s="21">
        <v>37.5</v>
      </c>
      <c r="BU212" s="24">
        <v>36.1</v>
      </c>
      <c r="BV212" s="21">
        <v>36.5</v>
      </c>
      <c r="BW212" s="21">
        <v>37.9</v>
      </c>
      <c r="BX212" s="21">
        <v>37</v>
      </c>
      <c r="BY212" s="21">
        <v>37</v>
      </c>
      <c r="BZ212" s="21">
        <v>36</v>
      </c>
      <c r="CA212" s="21">
        <v>36.5</v>
      </c>
      <c r="CB212" s="21">
        <v>36.5</v>
      </c>
      <c r="CC212" s="21">
        <v>36</v>
      </c>
      <c r="CD212" s="6"/>
      <c r="CE212" s="24" t="s">
        <v>962</v>
      </c>
      <c r="CF212" s="21"/>
      <c r="CG212" s="21"/>
      <c r="CH212" s="21"/>
      <c r="CI212" s="21" t="s">
        <v>1025</v>
      </c>
      <c r="CJ212" s="21"/>
      <c r="CK212" s="21"/>
      <c r="CL212" s="24" t="s">
        <v>1624</v>
      </c>
      <c r="CM212" s="21"/>
      <c r="CN212" s="21"/>
      <c r="CO212" s="21"/>
      <c r="CP212" s="21" t="s">
        <v>331</v>
      </c>
      <c r="CQ212" s="21"/>
      <c r="CR212" s="21"/>
      <c r="CS212" s="24">
        <v>1</v>
      </c>
      <c r="CT212" s="21"/>
      <c r="CU212" s="21"/>
      <c r="CV212" s="21"/>
      <c r="CW212" s="21">
        <v>2</v>
      </c>
      <c r="CX212" s="21"/>
      <c r="CY212" s="21"/>
      <c r="CZ212" s="24" t="s">
        <v>1625</v>
      </c>
      <c r="DA212" s="21"/>
      <c r="DB212" s="21"/>
      <c r="DC212" s="21"/>
      <c r="DD212" s="21" t="s">
        <v>331</v>
      </c>
      <c r="DE212" s="21"/>
      <c r="DF212" s="21"/>
      <c r="DG212" s="24" t="s">
        <v>409</v>
      </c>
      <c r="DH212" s="21" t="s">
        <v>409</v>
      </c>
      <c r="DI212" s="21" t="s">
        <v>1626</v>
      </c>
      <c r="DJ212" s="21" t="s">
        <v>1626</v>
      </c>
      <c r="DK212" s="21" t="s">
        <v>255</v>
      </c>
      <c r="DL212" s="21" t="s">
        <v>255</v>
      </c>
      <c r="DM212" s="21" t="s">
        <v>1106</v>
      </c>
      <c r="DN212" s="26"/>
      <c r="DO212" s="6"/>
      <c r="DP212" s="24">
        <v>165.2</v>
      </c>
      <c r="DQ212" s="21">
        <v>112.6</v>
      </c>
      <c r="DR212" s="21">
        <v>102.7</v>
      </c>
      <c r="DS212" s="21">
        <v>106.3</v>
      </c>
      <c r="DT212" s="21">
        <v>136.9</v>
      </c>
      <c r="DU212" s="21">
        <v>97</v>
      </c>
      <c r="DV212" s="21">
        <v>97</v>
      </c>
      <c r="DW212" s="24">
        <v>0.5</v>
      </c>
      <c r="DX212" s="21">
        <v>0.5</v>
      </c>
      <c r="DY212" s="21">
        <v>0.45</v>
      </c>
      <c r="DZ212" s="21">
        <v>0.3</v>
      </c>
      <c r="EA212" s="21">
        <v>0.3</v>
      </c>
      <c r="EB212" s="21">
        <v>0.35</v>
      </c>
      <c r="EC212" s="21">
        <v>0.35</v>
      </c>
      <c r="ED212" s="78">
        <f t="shared" ref="ED212:EJ212" si="700">DP212/DW212</f>
        <v>330.4</v>
      </c>
      <c r="EE212" s="79">
        <f t="shared" si="700"/>
        <v>225.2</v>
      </c>
      <c r="EF212" s="79">
        <f t="shared" si="700"/>
        <v>228.22222222222223</v>
      </c>
      <c r="EG212" s="79">
        <f t="shared" si="700"/>
        <v>354.33333333333331</v>
      </c>
      <c r="EH212" s="79">
        <f t="shared" si="700"/>
        <v>456.33333333333337</v>
      </c>
      <c r="EI212" s="79">
        <f t="shared" si="700"/>
        <v>277.14285714285717</v>
      </c>
      <c r="EJ212" s="79">
        <f t="shared" si="700"/>
        <v>277.14285714285717</v>
      </c>
      <c r="EK212" s="24">
        <v>0</v>
      </c>
      <c r="EL212" s="21">
        <v>0</v>
      </c>
      <c r="EM212" s="21">
        <v>0</v>
      </c>
      <c r="EN212" s="21">
        <v>0</v>
      </c>
      <c r="EO212" s="21">
        <v>0</v>
      </c>
      <c r="EP212" s="21">
        <v>0</v>
      </c>
      <c r="EQ212" s="21">
        <v>0</v>
      </c>
      <c r="ER212" s="24">
        <v>163</v>
      </c>
      <c r="ES212" s="21">
        <v>118</v>
      </c>
      <c r="ET212" s="21">
        <v>98</v>
      </c>
      <c r="EU212" s="21">
        <v>60</v>
      </c>
      <c r="EV212" s="21">
        <v>52</v>
      </c>
      <c r="EW212" s="21">
        <v>47</v>
      </c>
      <c r="EX212" s="21">
        <v>43</v>
      </c>
      <c r="EY212" s="24">
        <v>6.6</v>
      </c>
      <c r="EZ212" s="21">
        <v>7.1</v>
      </c>
      <c r="FA212" s="21">
        <v>20.8</v>
      </c>
      <c r="FB212" s="21">
        <v>11.9</v>
      </c>
      <c r="FC212" s="21">
        <v>11.4</v>
      </c>
      <c r="FD212" s="21">
        <v>11.4</v>
      </c>
      <c r="FE212" s="21">
        <v>12.4</v>
      </c>
      <c r="FF212" s="24">
        <v>15</v>
      </c>
      <c r="FG212" s="21">
        <v>10</v>
      </c>
      <c r="FH212" s="21">
        <v>12</v>
      </c>
      <c r="FI212" s="21">
        <v>13</v>
      </c>
      <c r="FJ212" s="21">
        <v>14</v>
      </c>
      <c r="FK212" s="21">
        <v>14</v>
      </c>
      <c r="FL212" s="21">
        <v>15</v>
      </c>
      <c r="FM212" s="24">
        <v>80</v>
      </c>
      <c r="FN212" s="21">
        <v>78</v>
      </c>
      <c r="FO212" s="21">
        <v>74</v>
      </c>
      <c r="FP212" s="21">
        <v>88</v>
      </c>
      <c r="FQ212" s="21">
        <v>77</v>
      </c>
      <c r="FR212" s="21">
        <v>77</v>
      </c>
      <c r="FS212" s="21">
        <v>88</v>
      </c>
      <c r="FT212" s="24" t="s">
        <v>1194</v>
      </c>
      <c r="FU212" s="21">
        <v>0</v>
      </c>
      <c r="FV212" s="21">
        <v>0</v>
      </c>
      <c r="FW212" s="21">
        <v>0</v>
      </c>
      <c r="FX212" s="21">
        <v>0</v>
      </c>
      <c r="FY212" s="21">
        <v>0</v>
      </c>
      <c r="FZ212" s="21">
        <v>0</v>
      </c>
      <c r="GA212" s="24">
        <v>520</v>
      </c>
      <c r="GB212" s="21">
        <v>321</v>
      </c>
      <c r="GC212" s="21">
        <v>253</v>
      </c>
      <c r="GD212" s="21">
        <v>241</v>
      </c>
      <c r="GE212" s="21">
        <v>324</v>
      </c>
      <c r="GF212" s="21">
        <v>389</v>
      </c>
      <c r="GG212" s="21">
        <v>296</v>
      </c>
      <c r="GH212" s="24">
        <v>380</v>
      </c>
      <c r="GI212" s="21">
        <v>220</v>
      </c>
      <c r="GJ212" s="21">
        <v>430</v>
      </c>
      <c r="GK212" s="21">
        <v>1110</v>
      </c>
      <c r="GL212" s="21">
        <v>920</v>
      </c>
      <c r="GM212" s="21">
        <v>1150</v>
      </c>
      <c r="GN212" s="21">
        <v>1640</v>
      </c>
      <c r="GO212" s="6"/>
      <c r="GP212" s="24">
        <v>11</v>
      </c>
      <c r="GQ212" s="21">
        <v>45</v>
      </c>
      <c r="GR212" s="24">
        <v>12</v>
      </c>
      <c r="GS212" s="21">
        <v>45</v>
      </c>
      <c r="GT212" s="24">
        <v>14</v>
      </c>
      <c r="GU212" s="21">
        <v>55</v>
      </c>
      <c r="GV212" s="24">
        <v>11</v>
      </c>
      <c r="GW212" s="21">
        <v>45</v>
      </c>
      <c r="GX212" s="24">
        <v>10</v>
      </c>
      <c r="GY212" s="21">
        <v>45</v>
      </c>
      <c r="GZ212" s="24">
        <v>13</v>
      </c>
      <c r="HA212" s="21">
        <v>55</v>
      </c>
      <c r="HB212" s="24">
        <v>13</v>
      </c>
      <c r="HC212" s="21">
        <v>55</v>
      </c>
      <c r="HD212" s="6"/>
      <c r="HE212" s="21">
        <v>78</v>
      </c>
      <c r="HF212" s="21">
        <v>56</v>
      </c>
      <c r="HG212" s="21">
        <v>164</v>
      </c>
      <c r="HH212" s="21">
        <v>38</v>
      </c>
      <c r="HI212" s="21">
        <v>2</v>
      </c>
      <c r="HJ212" s="21">
        <v>165.2</v>
      </c>
      <c r="HK212" s="21">
        <v>0.5</v>
      </c>
      <c r="HL212" s="21">
        <v>0</v>
      </c>
      <c r="HM212" s="21">
        <v>74.78</v>
      </c>
      <c r="HN212" s="21">
        <v>11.2</v>
      </c>
      <c r="HO212" s="21">
        <v>6.1</v>
      </c>
      <c r="HP212" s="21">
        <v>140.6</v>
      </c>
      <c r="HQ212" s="21">
        <v>23.5</v>
      </c>
      <c r="HR212" s="21">
        <v>7.1</v>
      </c>
      <c r="HS212" s="21">
        <v>10</v>
      </c>
      <c r="HT212" s="6"/>
      <c r="HU212" s="99">
        <f t="shared" si="10"/>
        <v>-1</v>
      </c>
    </row>
    <row r="213" spans="1:249" ht="15.75" customHeight="1" x14ac:dyDescent="0.3">
      <c r="A213" s="3">
        <v>190</v>
      </c>
      <c r="B213" s="21" t="s">
        <v>874</v>
      </c>
      <c r="C213" s="21">
        <v>2</v>
      </c>
      <c r="D213" s="22">
        <v>41519</v>
      </c>
      <c r="E213" s="22">
        <v>41519</v>
      </c>
      <c r="F213" s="21">
        <f t="shared" si="667"/>
        <v>0</v>
      </c>
      <c r="G213" s="21"/>
      <c r="H213" s="21"/>
      <c r="I213" s="23">
        <v>16120</v>
      </c>
      <c r="J213" s="21">
        <v>69</v>
      </c>
      <c r="K213" s="21">
        <v>162</v>
      </c>
      <c r="L213" s="21">
        <v>110</v>
      </c>
      <c r="M213" s="21" t="s">
        <v>1627</v>
      </c>
      <c r="N213" s="21">
        <v>49</v>
      </c>
      <c r="O213" s="21">
        <v>43.8</v>
      </c>
      <c r="P213" s="21">
        <v>7</v>
      </c>
      <c r="Q213" s="21" t="s">
        <v>547</v>
      </c>
      <c r="R213" s="21">
        <v>1</v>
      </c>
      <c r="S213" s="21">
        <v>17</v>
      </c>
      <c r="T213" s="21" t="s">
        <v>272</v>
      </c>
      <c r="U213" s="21">
        <v>1</v>
      </c>
      <c r="V213" s="21">
        <v>0</v>
      </c>
      <c r="W213" s="21">
        <v>2</v>
      </c>
      <c r="X213" s="21">
        <v>0</v>
      </c>
      <c r="Y213" s="6"/>
      <c r="Z213" s="24" t="s">
        <v>884</v>
      </c>
      <c r="AA213" s="21" t="s">
        <v>819</v>
      </c>
      <c r="AB213" s="25">
        <v>2</v>
      </c>
      <c r="AC213" s="25" t="s">
        <v>1010</v>
      </c>
      <c r="AD213" s="21" t="s">
        <v>246</v>
      </c>
      <c r="AE213" s="21" t="s">
        <v>479</v>
      </c>
      <c r="AF213" s="21" t="s">
        <v>246</v>
      </c>
      <c r="AG213" s="21" t="s">
        <v>248</v>
      </c>
      <c r="AH213" s="21" t="s">
        <v>249</v>
      </c>
      <c r="AI213" s="21" t="s">
        <v>249</v>
      </c>
      <c r="AJ213" s="21" t="s">
        <v>246</v>
      </c>
      <c r="AK213" s="21" t="s">
        <v>246</v>
      </c>
      <c r="AL213" s="21">
        <v>31.33</v>
      </c>
      <c r="AM213" s="6"/>
      <c r="AN213" s="26" t="s">
        <v>250</v>
      </c>
      <c r="AO213" s="26" t="s">
        <v>274</v>
      </c>
      <c r="AP213" s="26"/>
      <c r="AQ213" s="26" t="s">
        <v>1902</v>
      </c>
      <c r="AR213" s="26" t="s">
        <v>1903</v>
      </c>
      <c r="AS213" s="27">
        <v>31.33</v>
      </c>
      <c r="AT213" s="21">
        <v>27.89</v>
      </c>
      <c r="AU213" s="21">
        <v>23.94</v>
      </c>
      <c r="AV213" s="21">
        <v>17.899999999999999</v>
      </c>
      <c r="AW213" s="21">
        <v>12.23</v>
      </c>
      <c r="AX213" s="21">
        <v>5.29</v>
      </c>
      <c r="AY213" s="21">
        <v>2</v>
      </c>
      <c r="AZ213" s="21">
        <v>1.08</v>
      </c>
      <c r="BA213" s="21">
        <v>0.4</v>
      </c>
      <c r="BB213" s="28">
        <f t="shared" ref="BB213:BD213" si="701">((AT213/AS213)*100)-100</f>
        <v>-10.979891477816778</v>
      </c>
      <c r="BC213" s="28">
        <f t="shared" si="701"/>
        <v>-14.162782359268562</v>
      </c>
      <c r="BD213" s="28">
        <f t="shared" si="701"/>
        <v>-25.229741019214714</v>
      </c>
      <c r="BE213" s="28">
        <f t="shared" si="669"/>
        <v>-23.587615703798264</v>
      </c>
      <c r="BF213" s="28">
        <f t="shared" si="670"/>
        <v>-42.866262368337061</v>
      </c>
      <c r="BG213" s="28">
        <f t="shared" si="671"/>
        <v>-35.819290068124786</v>
      </c>
      <c r="BH213" s="3">
        <f t="shared" ref="BH213:BJ213" si="702">AT213-AS213</f>
        <v>-3.4399999999999977</v>
      </c>
      <c r="BI213" s="3">
        <f t="shared" si="702"/>
        <v>-3.9499999999999993</v>
      </c>
      <c r="BJ213" s="3">
        <f t="shared" si="702"/>
        <v>-6.0400000000000027</v>
      </c>
      <c r="BK213" s="3">
        <f t="shared" si="673"/>
        <v>-7.389999999999997</v>
      </c>
      <c r="BL213" s="3">
        <f t="shared" si="674"/>
        <v>-13.43</v>
      </c>
      <c r="BM213" s="3">
        <f t="shared" si="675"/>
        <v>-9.990000000000002</v>
      </c>
      <c r="BN213" s="24">
        <v>439.6</v>
      </c>
      <c r="BO213" s="21">
        <v>300.8</v>
      </c>
      <c r="BP213" s="21">
        <v>148</v>
      </c>
      <c r="BQ213" s="21">
        <v>102.4</v>
      </c>
      <c r="BR213" s="21">
        <v>112.8</v>
      </c>
      <c r="BS213" s="21">
        <v>107</v>
      </c>
      <c r="BT213" s="21">
        <v>95.5</v>
      </c>
      <c r="BU213" s="24">
        <v>36.1</v>
      </c>
      <c r="BV213" s="21">
        <v>36</v>
      </c>
      <c r="BW213" s="21">
        <v>36.1</v>
      </c>
      <c r="BX213" s="21">
        <v>36</v>
      </c>
      <c r="BY213" s="21">
        <v>36.1</v>
      </c>
      <c r="BZ213" s="21">
        <v>36.1</v>
      </c>
      <c r="CA213" s="21">
        <v>36.1</v>
      </c>
      <c r="CB213" s="21">
        <v>36</v>
      </c>
      <c r="CC213" s="21">
        <v>36</v>
      </c>
      <c r="CD213" s="6"/>
      <c r="CE213" s="24" t="s">
        <v>957</v>
      </c>
      <c r="CF213" s="21"/>
      <c r="CG213" s="21"/>
      <c r="CH213" s="21"/>
      <c r="CI213" s="21"/>
      <c r="CJ213" s="21"/>
      <c r="CK213" s="21"/>
      <c r="CL213" s="24" t="s">
        <v>1628</v>
      </c>
      <c r="CM213" s="21"/>
      <c r="CN213" s="21"/>
      <c r="CO213" s="21"/>
      <c r="CP213" s="21"/>
      <c r="CQ213" s="21"/>
      <c r="CR213" s="21"/>
      <c r="CS213" s="24">
        <v>2</v>
      </c>
      <c r="CT213" s="21"/>
      <c r="CU213" s="21"/>
      <c r="CV213" s="21"/>
      <c r="CW213" s="21"/>
      <c r="CX213" s="21"/>
      <c r="CY213" s="21"/>
      <c r="CZ213" s="24" t="s">
        <v>735</v>
      </c>
      <c r="DA213" s="21"/>
      <c r="DB213" s="21"/>
      <c r="DC213" s="21"/>
      <c r="DD213" s="21"/>
      <c r="DE213" s="21"/>
      <c r="DF213" s="21"/>
      <c r="DG213" s="24" t="s">
        <v>1186</v>
      </c>
      <c r="DH213" s="21" t="s">
        <v>465</v>
      </c>
      <c r="DI213" s="21" t="s">
        <v>465</v>
      </c>
      <c r="DJ213" s="21" t="s">
        <v>465</v>
      </c>
      <c r="DK213" s="21" t="s">
        <v>465</v>
      </c>
      <c r="DL213" s="21" t="s">
        <v>465</v>
      </c>
      <c r="DM213" s="21">
        <v>0</v>
      </c>
      <c r="DN213" s="26"/>
      <c r="DO213" s="6"/>
      <c r="DP213" s="24">
        <v>279.7</v>
      </c>
      <c r="DQ213" s="21">
        <v>159.9</v>
      </c>
      <c r="DR213" s="21">
        <v>137.1</v>
      </c>
      <c r="DS213" s="21">
        <v>94.7</v>
      </c>
      <c r="DT213" s="21">
        <v>119.2</v>
      </c>
      <c r="DU213" s="21">
        <v>99</v>
      </c>
      <c r="DV213" s="21">
        <v>107.6</v>
      </c>
      <c r="DW213" s="24">
        <v>0.4</v>
      </c>
      <c r="DX213" s="21">
        <v>0.3</v>
      </c>
      <c r="DY213" s="21">
        <v>0.3</v>
      </c>
      <c r="DZ213" s="21">
        <v>0.3</v>
      </c>
      <c r="EA213" s="21">
        <v>0.3</v>
      </c>
      <c r="EB213" s="21">
        <v>0.3</v>
      </c>
      <c r="EC213" s="21">
        <v>0.3</v>
      </c>
      <c r="ED213" s="78">
        <f t="shared" ref="ED213:EJ213" si="703">DP213/DW213</f>
        <v>699.24999999999989</v>
      </c>
      <c r="EE213" s="79">
        <f t="shared" si="703"/>
        <v>533</v>
      </c>
      <c r="EF213" s="79">
        <f t="shared" si="703"/>
        <v>457</v>
      </c>
      <c r="EG213" s="79">
        <f t="shared" si="703"/>
        <v>315.66666666666669</v>
      </c>
      <c r="EH213" s="79">
        <f t="shared" si="703"/>
        <v>397.33333333333337</v>
      </c>
      <c r="EI213" s="79">
        <f t="shared" si="703"/>
        <v>330</v>
      </c>
      <c r="EJ213" s="79">
        <f t="shared" si="703"/>
        <v>358.66666666666669</v>
      </c>
      <c r="EK213" s="24">
        <v>0</v>
      </c>
      <c r="EL213" s="21">
        <v>0</v>
      </c>
      <c r="EM213" s="21">
        <v>0</v>
      </c>
      <c r="EN213" s="21">
        <v>0</v>
      </c>
      <c r="EO213" s="21">
        <v>0</v>
      </c>
      <c r="EP213" s="21">
        <v>0</v>
      </c>
      <c r="EQ213" s="21">
        <v>0</v>
      </c>
      <c r="ER213" s="24">
        <v>168</v>
      </c>
      <c r="ES213" s="21">
        <v>184</v>
      </c>
      <c r="ET213" s="21">
        <v>202</v>
      </c>
      <c r="EU213" s="21">
        <v>182</v>
      </c>
      <c r="EV213" s="21">
        <v>181</v>
      </c>
      <c r="EW213" s="21">
        <v>193</v>
      </c>
      <c r="EX213" s="21">
        <v>226</v>
      </c>
      <c r="EY213" s="24">
        <v>11</v>
      </c>
      <c r="EZ213" s="21">
        <v>6.1</v>
      </c>
      <c r="FA213" s="21">
        <v>5.6</v>
      </c>
      <c r="FB213" s="21">
        <v>6.6</v>
      </c>
      <c r="FC213" s="21">
        <v>7.9</v>
      </c>
      <c r="FD213" s="21">
        <v>5.9</v>
      </c>
      <c r="FE213" s="21">
        <v>5.9</v>
      </c>
      <c r="FF213" s="24">
        <v>15</v>
      </c>
      <c r="FG213" s="21">
        <v>15</v>
      </c>
      <c r="FH213" s="21">
        <v>15</v>
      </c>
      <c r="FI213" s="21">
        <v>15</v>
      </c>
      <c r="FJ213" s="21">
        <v>15</v>
      </c>
      <c r="FK213" s="21">
        <v>15</v>
      </c>
      <c r="FL213" s="21">
        <v>15</v>
      </c>
      <c r="FM213" s="24">
        <v>85</v>
      </c>
      <c r="FN213" s="21">
        <v>93</v>
      </c>
      <c r="FO213" s="21">
        <v>80</v>
      </c>
      <c r="FP213" s="21">
        <v>82</v>
      </c>
      <c r="FQ213" s="21">
        <v>85</v>
      </c>
      <c r="FR213" s="21">
        <v>63</v>
      </c>
      <c r="FS213" s="21">
        <v>64</v>
      </c>
      <c r="FT213" s="24" t="s">
        <v>803</v>
      </c>
      <c r="FU213" s="21" t="s">
        <v>834</v>
      </c>
      <c r="FV213" s="21">
        <v>0</v>
      </c>
      <c r="FW213" s="21">
        <v>0</v>
      </c>
      <c r="FX213" s="21">
        <v>0</v>
      </c>
      <c r="FY213" s="21">
        <v>0</v>
      </c>
      <c r="FZ213" s="21">
        <v>0</v>
      </c>
      <c r="GA213" s="24">
        <v>315</v>
      </c>
      <c r="GB213" s="21">
        <v>345</v>
      </c>
      <c r="GC213" s="21">
        <v>334</v>
      </c>
      <c r="GD213" s="21">
        <v>305</v>
      </c>
      <c r="GE213" s="21">
        <v>324</v>
      </c>
      <c r="GF213" s="21">
        <v>277</v>
      </c>
      <c r="GG213" s="21">
        <v>255</v>
      </c>
      <c r="GH213" s="24">
        <v>1400</v>
      </c>
      <c r="GI213" s="21">
        <v>2965</v>
      </c>
      <c r="GJ213" s="21">
        <v>3470</v>
      </c>
      <c r="GK213" s="21">
        <v>3730</v>
      </c>
      <c r="GL213" s="21">
        <v>3110</v>
      </c>
      <c r="GM213" s="21">
        <v>3260</v>
      </c>
      <c r="GN213" s="21">
        <v>3130</v>
      </c>
      <c r="GO213" s="6"/>
      <c r="GP213" s="24">
        <v>10</v>
      </c>
      <c r="GQ213" s="21">
        <v>45</v>
      </c>
      <c r="GR213" s="24">
        <v>10</v>
      </c>
      <c r="GS213" s="21">
        <v>45</v>
      </c>
      <c r="GT213" s="24">
        <v>6</v>
      </c>
      <c r="GU213" s="21">
        <v>10</v>
      </c>
      <c r="GV213" s="24">
        <v>8</v>
      </c>
      <c r="GW213" s="21">
        <v>18</v>
      </c>
      <c r="GX213" s="24">
        <v>8</v>
      </c>
      <c r="GY213" s="21">
        <v>18</v>
      </c>
      <c r="GZ213" s="24">
        <v>8</v>
      </c>
      <c r="HA213" s="21">
        <v>18</v>
      </c>
      <c r="HB213" s="24">
        <v>8</v>
      </c>
      <c r="HC213" s="21">
        <v>18</v>
      </c>
      <c r="HD213" s="6"/>
      <c r="HE213" s="21">
        <v>69</v>
      </c>
      <c r="HF213" s="21">
        <v>80</v>
      </c>
      <c r="HG213" s="21">
        <v>151</v>
      </c>
      <c r="HH213" s="21">
        <v>35.9</v>
      </c>
      <c r="HI213" s="21">
        <v>2</v>
      </c>
      <c r="HJ213" s="21">
        <v>279.7</v>
      </c>
      <c r="HK213" s="21">
        <v>0.4</v>
      </c>
      <c r="HL213" s="21">
        <v>30</v>
      </c>
      <c r="HM213" s="21">
        <v>71.42</v>
      </c>
      <c r="HN213" s="21">
        <v>27.47</v>
      </c>
      <c r="HO213" s="21">
        <v>2.88</v>
      </c>
      <c r="HP213" s="21">
        <v>137</v>
      </c>
      <c r="HQ213" s="21">
        <v>13.8</v>
      </c>
      <c r="HR213" s="21">
        <v>11</v>
      </c>
      <c r="HS213" s="21">
        <v>15</v>
      </c>
      <c r="HT213" s="6"/>
      <c r="HU213" s="99">
        <f t="shared" si="10"/>
        <v>0</v>
      </c>
    </row>
    <row r="214" spans="1:249" ht="15.75" customHeight="1" x14ac:dyDescent="0.3">
      <c r="A214" s="14"/>
      <c r="B214" s="14"/>
      <c r="C214" s="14"/>
      <c r="D214" s="82"/>
      <c r="E214" s="82"/>
      <c r="F214" s="14"/>
      <c r="G214" s="14"/>
      <c r="H214" s="14"/>
      <c r="I214" s="83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6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  <c r="AL214" s="14"/>
      <c r="AM214" s="6"/>
      <c r="AN214" s="14"/>
      <c r="AO214" s="14"/>
      <c r="AP214" s="14"/>
      <c r="AQ214" s="15"/>
      <c r="AR214" s="15"/>
      <c r="BB214" s="36"/>
      <c r="BC214" s="36"/>
      <c r="BD214" s="36"/>
      <c r="BE214" s="36"/>
      <c r="BF214" s="36"/>
      <c r="BG214" s="36"/>
      <c r="BH214" s="14"/>
      <c r="BI214" s="14"/>
      <c r="BJ214" s="14"/>
      <c r="BK214" s="14"/>
      <c r="BL214" s="14"/>
      <c r="BM214" s="14"/>
      <c r="BN214" s="14"/>
      <c r="BO214" s="14"/>
      <c r="BP214" s="14"/>
      <c r="BQ214" s="14"/>
      <c r="BR214" s="14"/>
      <c r="BS214" s="14"/>
      <c r="BT214" s="14"/>
      <c r="BU214" s="14"/>
      <c r="BV214" s="14"/>
      <c r="BW214" s="14"/>
      <c r="BX214" s="14"/>
      <c r="BY214" s="14"/>
      <c r="BZ214" s="14"/>
      <c r="CA214" s="14"/>
      <c r="CB214" s="14"/>
      <c r="CC214" s="14"/>
      <c r="CD214" s="6"/>
      <c r="CE214" s="14"/>
      <c r="CF214" s="14"/>
      <c r="CG214" s="14"/>
      <c r="CH214" s="14"/>
      <c r="CI214" s="14"/>
      <c r="CJ214" s="14"/>
      <c r="CK214" s="14"/>
      <c r="CL214" s="14"/>
      <c r="CM214" s="14"/>
      <c r="CN214" s="14"/>
      <c r="CO214" s="14"/>
      <c r="CP214" s="14"/>
      <c r="CQ214" s="14"/>
      <c r="CR214" s="14"/>
      <c r="CS214" s="14"/>
      <c r="CT214" s="14"/>
      <c r="CU214" s="14"/>
      <c r="CV214" s="14"/>
      <c r="CW214" s="14"/>
      <c r="CX214" s="14"/>
      <c r="CY214" s="14"/>
      <c r="CZ214" s="14"/>
      <c r="DA214" s="14"/>
      <c r="DB214" s="14"/>
      <c r="DC214" s="14"/>
      <c r="DD214" s="14"/>
      <c r="DE214" s="14"/>
      <c r="DF214" s="14"/>
      <c r="DG214" s="14"/>
      <c r="DH214" s="14"/>
      <c r="DI214" s="14"/>
      <c r="DJ214" s="14"/>
      <c r="DK214" s="14"/>
      <c r="DL214" s="14"/>
      <c r="DM214" s="14"/>
      <c r="DN214" s="14"/>
      <c r="DO214" s="6"/>
      <c r="DP214" s="14"/>
      <c r="DQ214" s="14"/>
      <c r="DR214" s="14"/>
      <c r="DS214" s="14"/>
      <c r="DT214" s="14"/>
      <c r="DU214" s="14"/>
      <c r="DV214" s="14"/>
      <c r="DW214" s="14"/>
      <c r="DX214" s="14"/>
      <c r="DY214" s="14"/>
      <c r="DZ214" s="14"/>
      <c r="EA214" s="14"/>
      <c r="EB214" s="14"/>
      <c r="EC214" s="14"/>
      <c r="ED214" s="91"/>
      <c r="EE214" s="91"/>
      <c r="EF214" s="91"/>
      <c r="EG214" s="91"/>
      <c r="EH214" s="91"/>
      <c r="EI214" s="91"/>
      <c r="EJ214" s="91"/>
      <c r="EK214" s="14"/>
      <c r="EL214" s="14"/>
      <c r="EM214" s="14"/>
      <c r="EN214" s="14"/>
      <c r="EO214" s="14"/>
      <c r="EP214" s="14"/>
      <c r="EQ214" s="14"/>
      <c r="ER214" s="14"/>
      <c r="ES214" s="14"/>
      <c r="ET214" s="14"/>
      <c r="EU214" s="14"/>
      <c r="EV214" s="14"/>
      <c r="EW214" s="14"/>
      <c r="EX214" s="14"/>
      <c r="EY214" s="14"/>
      <c r="EZ214" s="14"/>
      <c r="FA214" s="14"/>
      <c r="FB214" s="14"/>
      <c r="FC214" s="14"/>
      <c r="FD214" s="14"/>
      <c r="FE214" s="14"/>
      <c r="FF214" s="14"/>
      <c r="FG214" s="14"/>
      <c r="FH214" s="14"/>
      <c r="FI214" s="14"/>
      <c r="FJ214" s="14"/>
      <c r="FK214" s="14"/>
      <c r="FL214" s="14"/>
      <c r="FM214" s="14"/>
      <c r="FN214" s="14"/>
      <c r="FO214" s="14"/>
      <c r="FP214" s="14"/>
      <c r="FQ214" s="14"/>
      <c r="FR214" s="14"/>
      <c r="FS214" s="14"/>
      <c r="FT214" s="14"/>
      <c r="FU214" s="14"/>
      <c r="FV214" s="14"/>
      <c r="FW214" s="14"/>
      <c r="FX214" s="14"/>
      <c r="FY214" s="14"/>
      <c r="FZ214" s="14"/>
      <c r="GA214" s="14"/>
      <c r="GB214" s="14"/>
      <c r="GC214" s="14"/>
      <c r="GD214" s="14"/>
      <c r="GE214" s="14"/>
      <c r="GF214" s="14"/>
      <c r="GG214" s="14"/>
      <c r="GH214" s="14"/>
      <c r="GI214" s="14"/>
      <c r="GJ214" s="14"/>
      <c r="GK214" s="14"/>
      <c r="GL214" s="14"/>
      <c r="GM214" s="14"/>
      <c r="GN214" s="14"/>
      <c r="GO214" s="6"/>
      <c r="GP214" s="14"/>
      <c r="GQ214" s="14"/>
      <c r="GR214" s="14"/>
      <c r="GS214" s="14"/>
      <c r="GT214" s="14"/>
      <c r="GU214" s="14"/>
      <c r="GV214" s="14"/>
      <c r="GW214" s="14"/>
      <c r="GX214" s="14"/>
      <c r="GY214" s="14"/>
      <c r="GZ214" s="14"/>
      <c r="HA214" s="14"/>
      <c r="HB214" s="14"/>
      <c r="HC214" s="14"/>
      <c r="HD214" s="6"/>
      <c r="HE214" s="14"/>
      <c r="HF214" s="14"/>
      <c r="HG214" s="14"/>
      <c r="HH214" s="14"/>
      <c r="HI214" s="14"/>
      <c r="HJ214" s="14"/>
      <c r="HK214" s="14"/>
      <c r="HL214" s="14"/>
      <c r="HM214" s="14"/>
      <c r="HN214" s="14"/>
      <c r="HO214" s="14"/>
      <c r="HP214" s="14"/>
      <c r="HQ214" s="14"/>
      <c r="HR214" s="14"/>
      <c r="HS214" s="14"/>
      <c r="HT214" s="6"/>
      <c r="HU214" s="99">
        <f t="shared" si="10"/>
        <v>0</v>
      </c>
      <c r="HV214" s="15"/>
      <c r="HW214" s="15"/>
      <c r="HX214" s="15"/>
      <c r="HY214" s="15"/>
      <c r="HZ214" s="15"/>
      <c r="IA214" s="15"/>
      <c r="IB214" s="15"/>
      <c r="IC214" s="15"/>
      <c r="ID214" s="15"/>
      <c r="IE214" s="15"/>
      <c r="IF214" s="15"/>
      <c r="IG214" s="15"/>
      <c r="IH214" s="15"/>
      <c r="II214" s="15"/>
      <c r="IJ214" s="15"/>
      <c r="IK214" s="15"/>
      <c r="IL214" s="15"/>
      <c r="IM214" s="15"/>
      <c r="IN214" s="15"/>
      <c r="IO214" s="15"/>
    </row>
    <row r="215" spans="1:249" ht="15.75" customHeight="1" x14ac:dyDescent="0.3">
      <c r="A215" s="3">
        <v>191</v>
      </c>
      <c r="B215" s="21" t="s">
        <v>635</v>
      </c>
      <c r="C215" s="21">
        <v>2</v>
      </c>
      <c r="D215" s="22">
        <v>41507</v>
      </c>
      <c r="E215" s="22">
        <v>41507</v>
      </c>
      <c r="F215" s="21">
        <f t="shared" ref="F215:F224" si="704">E215-D215</f>
        <v>0</v>
      </c>
      <c r="G215" s="21"/>
      <c r="H215" s="21" t="s">
        <v>432</v>
      </c>
      <c r="I215" s="23">
        <v>34040</v>
      </c>
      <c r="J215" s="21">
        <v>20</v>
      </c>
      <c r="K215" s="21">
        <v>164</v>
      </c>
      <c r="L215" s="21">
        <v>20</v>
      </c>
      <c r="M215" s="21" t="s">
        <v>776</v>
      </c>
      <c r="N215" s="21">
        <v>61</v>
      </c>
      <c r="O215" s="21">
        <v>70</v>
      </c>
      <c r="P215" s="21">
        <v>20</v>
      </c>
      <c r="Q215" s="21" t="s">
        <v>1629</v>
      </c>
      <c r="R215" s="21">
        <v>1</v>
      </c>
      <c r="S215" s="21">
        <v>20</v>
      </c>
      <c r="T215" s="21" t="s">
        <v>272</v>
      </c>
      <c r="U215" s="21">
        <v>1</v>
      </c>
      <c r="V215" s="21">
        <v>2</v>
      </c>
      <c r="W215" s="21">
        <v>3</v>
      </c>
      <c r="X215" s="21">
        <v>0</v>
      </c>
      <c r="Y215" s="6"/>
      <c r="Z215" s="24" t="s">
        <v>513</v>
      </c>
      <c r="AA215" s="21" t="s">
        <v>497</v>
      </c>
      <c r="AB215" s="25">
        <v>1</v>
      </c>
      <c r="AC215" s="25"/>
      <c r="AD215" s="21" t="s">
        <v>249</v>
      </c>
      <c r="AE215" s="21"/>
      <c r="AF215" s="21" t="s">
        <v>246</v>
      </c>
      <c r="AG215" s="21" t="s">
        <v>248</v>
      </c>
      <c r="AH215" s="21" t="s">
        <v>246</v>
      </c>
      <c r="AI215" s="21" t="s">
        <v>249</v>
      </c>
      <c r="AJ215" s="21" t="s">
        <v>249</v>
      </c>
      <c r="AK215" s="21" t="s">
        <v>246</v>
      </c>
      <c r="AL215" s="21">
        <v>9.33</v>
      </c>
      <c r="AM215" s="6"/>
      <c r="AN215" s="26" t="s">
        <v>250</v>
      </c>
      <c r="AO215" s="26" t="s">
        <v>274</v>
      </c>
      <c r="AP215" s="26"/>
      <c r="AQ215" s="26" t="s">
        <v>1902</v>
      </c>
      <c r="AR215" s="26" t="s">
        <v>1905</v>
      </c>
      <c r="AS215" s="27">
        <v>9.33</v>
      </c>
      <c r="AT215" s="21">
        <v>10.23</v>
      </c>
      <c r="AU215" s="21">
        <v>5.01</v>
      </c>
      <c r="AV215" s="21">
        <v>3.97</v>
      </c>
      <c r="AW215" s="21">
        <v>2.38</v>
      </c>
      <c r="AX215" s="21">
        <v>0.96</v>
      </c>
      <c r="AY215" s="21">
        <v>0.65</v>
      </c>
      <c r="AZ215" s="21">
        <v>0.4</v>
      </c>
      <c r="BA215" s="21">
        <v>0.22</v>
      </c>
      <c r="BB215" s="28">
        <f t="shared" ref="BB215:BD215" si="705">((AT215/AS215)*100)-100</f>
        <v>9.6463022508038705</v>
      </c>
      <c r="BC215" s="28">
        <f t="shared" si="705"/>
        <v>-51.026392961876837</v>
      </c>
      <c r="BD215" s="28">
        <f t="shared" si="705"/>
        <v>-20.758483033932123</v>
      </c>
      <c r="BE215" s="28">
        <f t="shared" ref="BE215:BE224" si="706">((AU215/AS215)*100)-100</f>
        <v>-46.302250803858527</v>
      </c>
      <c r="BF215" s="28">
        <f t="shared" ref="BF215:BF224" si="707">((AV215/AS215)*100)-100</f>
        <v>-57.449088960342976</v>
      </c>
      <c r="BG215" s="28">
        <f t="shared" ref="BG215:BG224" si="708">((AV215/AT215)*100)-100</f>
        <v>-61.192570869990227</v>
      </c>
      <c r="BH215" s="3">
        <f t="shared" ref="BH215:BJ215" si="709">AT215-AS215</f>
        <v>0.90000000000000036</v>
      </c>
      <c r="BI215" s="3">
        <f t="shared" si="709"/>
        <v>-5.2200000000000006</v>
      </c>
      <c r="BJ215" s="3">
        <f t="shared" si="709"/>
        <v>-1.0399999999999996</v>
      </c>
      <c r="BK215" s="3">
        <f t="shared" ref="BK215:BK224" si="710">AU215-AS215</f>
        <v>-4.32</v>
      </c>
      <c r="BL215" s="3">
        <f t="shared" ref="BL215:BL224" si="711">AV215-AS215</f>
        <v>-5.3599999999999994</v>
      </c>
      <c r="BM215" s="3">
        <f t="shared" ref="BM215:BM224" si="712">AV215-AT215</f>
        <v>-6.26</v>
      </c>
      <c r="BN215" s="24">
        <v>41.4</v>
      </c>
      <c r="BO215" s="21">
        <v>96.3</v>
      </c>
      <c r="BP215" s="21">
        <v>97.7</v>
      </c>
      <c r="BQ215" s="21"/>
      <c r="BR215" s="21"/>
      <c r="BS215" s="21"/>
      <c r="BT215" s="21"/>
      <c r="BU215" s="24">
        <v>37</v>
      </c>
      <c r="BV215" s="21">
        <v>36.9</v>
      </c>
      <c r="BW215" s="21">
        <v>35.6</v>
      </c>
      <c r="BX215" s="21">
        <v>37</v>
      </c>
      <c r="BY215" s="21">
        <v>37</v>
      </c>
      <c r="BZ215" s="21">
        <v>37.4</v>
      </c>
      <c r="CA215" s="21">
        <v>36.5</v>
      </c>
      <c r="CB215" s="21">
        <v>36.5</v>
      </c>
      <c r="CC215" s="21">
        <v>37.6</v>
      </c>
      <c r="CD215" s="6"/>
      <c r="CE215" s="24" t="s">
        <v>1630</v>
      </c>
      <c r="CF215" s="21"/>
      <c r="CG215" s="21"/>
      <c r="CH215" s="21"/>
      <c r="CI215" s="21"/>
      <c r="CJ215" s="21"/>
      <c r="CK215" s="21"/>
      <c r="CL215" s="24" t="s">
        <v>1631</v>
      </c>
      <c r="CM215" s="21"/>
      <c r="CN215" s="21"/>
      <c r="CO215" s="21"/>
      <c r="CP215" s="21"/>
      <c r="CQ215" s="21"/>
      <c r="CR215" s="21"/>
      <c r="CS215" s="24">
        <v>2</v>
      </c>
      <c r="CT215" s="21"/>
      <c r="CU215" s="21"/>
      <c r="CV215" s="21"/>
      <c r="CW215" s="21"/>
      <c r="CX215" s="21"/>
      <c r="CY215" s="21"/>
      <c r="CZ215" s="24" t="s">
        <v>1632</v>
      </c>
      <c r="DA215" s="21"/>
      <c r="DB215" s="21"/>
      <c r="DC215" s="21"/>
      <c r="DD215" s="21"/>
      <c r="DE215" s="21"/>
      <c r="DF215" s="21"/>
      <c r="DG215" s="24" t="s">
        <v>1633</v>
      </c>
      <c r="DH215" s="21" t="s">
        <v>1633</v>
      </c>
      <c r="DI215" s="21" t="s">
        <v>1633</v>
      </c>
      <c r="DJ215" s="21" t="s">
        <v>1633</v>
      </c>
      <c r="DK215" s="21" t="s">
        <v>1633</v>
      </c>
      <c r="DL215" s="21" t="s">
        <v>1633</v>
      </c>
      <c r="DM215" s="21" t="s">
        <v>1633</v>
      </c>
      <c r="DN215" s="26"/>
      <c r="DO215" s="6"/>
      <c r="DP215" s="24">
        <v>77</v>
      </c>
      <c r="DQ215" s="21">
        <v>61.8</v>
      </c>
      <c r="DR215" s="21">
        <v>137.1</v>
      </c>
      <c r="DS215" s="21">
        <v>117.1</v>
      </c>
      <c r="DT215" s="21">
        <v>168</v>
      </c>
      <c r="DU215" s="21">
        <v>121.9</v>
      </c>
      <c r="DV215" s="21">
        <v>138</v>
      </c>
      <c r="DW215" s="24">
        <v>0.4</v>
      </c>
      <c r="DX215" s="21">
        <v>0.4</v>
      </c>
      <c r="DY215" s="21">
        <v>0.4</v>
      </c>
      <c r="DZ215" s="21">
        <v>0.4</v>
      </c>
      <c r="EA215" s="21">
        <v>0.35</v>
      </c>
      <c r="EB215" s="21">
        <v>0.35</v>
      </c>
      <c r="EC215" s="21">
        <v>0.35</v>
      </c>
      <c r="ED215" s="78">
        <f t="shared" ref="ED215:EJ215" si="713">DP215/DW215</f>
        <v>192.5</v>
      </c>
      <c r="EE215" s="79">
        <f t="shared" si="713"/>
        <v>154.49999999999997</v>
      </c>
      <c r="EF215" s="79">
        <f t="shared" si="713"/>
        <v>342.74999999999994</v>
      </c>
      <c r="EG215" s="79">
        <f t="shared" si="713"/>
        <v>292.74999999999994</v>
      </c>
      <c r="EH215" s="79">
        <f t="shared" si="713"/>
        <v>480.00000000000006</v>
      </c>
      <c r="EI215" s="79">
        <f t="shared" si="713"/>
        <v>348.28571428571433</v>
      </c>
      <c r="EJ215" s="79">
        <f t="shared" si="713"/>
        <v>394.28571428571433</v>
      </c>
      <c r="EK215" s="24">
        <v>0</v>
      </c>
      <c r="EL215" s="21">
        <v>1</v>
      </c>
      <c r="EM215" s="21">
        <v>1</v>
      </c>
      <c r="EN215" s="21">
        <v>0</v>
      </c>
      <c r="EO215" s="21">
        <v>0</v>
      </c>
      <c r="EP215" s="21">
        <v>0</v>
      </c>
      <c r="EQ215" s="21">
        <v>0</v>
      </c>
      <c r="ER215" s="24">
        <v>367</v>
      </c>
      <c r="ES215" s="21">
        <v>208</v>
      </c>
      <c r="ET215" s="21">
        <v>236</v>
      </c>
      <c r="EU215" s="21">
        <v>212</v>
      </c>
      <c r="EV215" s="21">
        <v>259</v>
      </c>
      <c r="EW215" s="21">
        <v>298</v>
      </c>
      <c r="EX215" s="21">
        <v>292</v>
      </c>
      <c r="EY215" s="24">
        <v>18</v>
      </c>
      <c r="EZ215" s="21">
        <v>5.2</v>
      </c>
      <c r="FA215" s="21">
        <v>2</v>
      </c>
      <c r="FB215" s="21">
        <v>2</v>
      </c>
      <c r="FC215" s="21">
        <v>2</v>
      </c>
      <c r="FD215" s="21">
        <v>2</v>
      </c>
      <c r="FE215" s="21">
        <v>2</v>
      </c>
      <c r="FF215" s="24">
        <v>5</v>
      </c>
      <c r="FG215" s="21">
        <v>7</v>
      </c>
      <c r="FH215" s="21">
        <v>7</v>
      </c>
      <c r="FI215" s="21">
        <v>7</v>
      </c>
      <c r="FJ215" s="21">
        <v>7</v>
      </c>
      <c r="FK215" s="21">
        <v>7</v>
      </c>
      <c r="FL215" s="21">
        <v>7</v>
      </c>
      <c r="FM215" s="24">
        <v>50</v>
      </c>
      <c r="FN215" s="21">
        <v>65</v>
      </c>
      <c r="FO215" s="21">
        <v>69</v>
      </c>
      <c r="FP215" s="21">
        <v>78</v>
      </c>
      <c r="FQ215" s="21">
        <v>81</v>
      </c>
      <c r="FR215" s="21">
        <v>75</v>
      </c>
      <c r="FS215" s="21">
        <v>65</v>
      </c>
      <c r="FT215" s="24">
        <v>0</v>
      </c>
      <c r="FU215" s="21" t="s">
        <v>803</v>
      </c>
      <c r="FV215" s="21" t="s">
        <v>804</v>
      </c>
      <c r="FW215" s="21">
        <v>0</v>
      </c>
      <c r="FX215" s="21">
        <v>0</v>
      </c>
      <c r="FY215" s="21">
        <v>0</v>
      </c>
      <c r="FZ215" s="21">
        <v>0</v>
      </c>
      <c r="GA215" s="24">
        <v>39</v>
      </c>
      <c r="GB215" s="21">
        <v>21</v>
      </c>
      <c r="GC215" s="21">
        <v>1.8</v>
      </c>
      <c r="GD215" s="21">
        <v>1.8</v>
      </c>
      <c r="GE215" s="21">
        <v>1.8</v>
      </c>
      <c r="GF215" s="21">
        <v>1.8</v>
      </c>
      <c r="GG215" s="21">
        <v>1.8</v>
      </c>
      <c r="GH215" s="24">
        <v>820</v>
      </c>
      <c r="GI215" s="21">
        <v>1490</v>
      </c>
      <c r="GJ215" s="21">
        <v>2130</v>
      </c>
      <c r="GK215" s="21">
        <v>2590</v>
      </c>
      <c r="GL215" s="21">
        <v>2070</v>
      </c>
      <c r="GM215" s="21">
        <v>2140</v>
      </c>
      <c r="GN215" s="21">
        <v>1440</v>
      </c>
      <c r="GO215" s="6"/>
      <c r="GP215" s="24">
        <v>15</v>
      </c>
      <c r="GQ215" s="21">
        <v>80</v>
      </c>
      <c r="GR215" s="24">
        <v>15</v>
      </c>
      <c r="GS215" s="21">
        <v>80</v>
      </c>
      <c r="GT215" s="24">
        <v>10</v>
      </c>
      <c r="GU215" s="21">
        <v>45</v>
      </c>
      <c r="GV215" s="24">
        <v>8</v>
      </c>
      <c r="GW215" s="21">
        <v>18</v>
      </c>
      <c r="GX215" s="24">
        <v>6</v>
      </c>
      <c r="GY215" s="21">
        <v>10</v>
      </c>
      <c r="GZ215" s="24">
        <v>7</v>
      </c>
      <c r="HA215" s="21">
        <v>18</v>
      </c>
      <c r="HB215" s="24">
        <v>8</v>
      </c>
      <c r="HC215" s="21">
        <v>18</v>
      </c>
      <c r="HD215" s="6"/>
      <c r="HE215" s="21">
        <v>20</v>
      </c>
      <c r="HF215" s="21">
        <v>120</v>
      </c>
      <c r="HG215" s="21">
        <v>70</v>
      </c>
      <c r="HH215" s="21">
        <v>37</v>
      </c>
      <c r="HI215" s="21">
        <v>1</v>
      </c>
      <c r="HJ215" s="21">
        <v>54.8</v>
      </c>
      <c r="HK215" s="21">
        <v>0.4</v>
      </c>
      <c r="HL215" s="21">
        <v>10</v>
      </c>
      <c r="HM215" s="21">
        <v>10.08</v>
      </c>
      <c r="HN215" s="21">
        <v>25.55</v>
      </c>
      <c r="HO215" s="21">
        <v>1.65</v>
      </c>
      <c r="HP215" s="21">
        <v>140.4</v>
      </c>
      <c r="HQ215" s="21">
        <v>19</v>
      </c>
      <c r="HR215" s="21">
        <v>5.2</v>
      </c>
      <c r="HS215" s="21">
        <v>7</v>
      </c>
      <c r="HT215" s="6"/>
      <c r="HU215" s="99">
        <f t="shared" si="10"/>
        <v>0</v>
      </c>
    </row>
    <row r="216" spans="1:249" ht="15.75" customHeight="1" x14ac:dyDescent="0.3">
      <c r="A216" s="3">
        <v>192</v>
      </c>
      <c r="B216" s="21" t="s">
        <v>874</v>
      </c>
      <c r="C216" s="21">
        <v>2</v>
      </c>
      <c r="D216" s="22">
        <v>41534</v>
      </c>
      <c r="E216" s="22">
        <v>41534</v>
      </c>
      <c r="F216" s="21">
        <f t="shared" si="704"/>
        <v>0</v>
      </c>
      <c r="G216" s="21"/>
      <c r="H216" s="21" t="s">
        <v>1084</v>
      </c>
      <c r="I216" s="23">
        <v>11164</v>
      </c>
      <c r="J216" s="21">
        <v>83</v>
      </c>
      <c r="K216" s="21">
        <v>158</v>
      </c>
      <c r="L216" s="21">
        <v>65</v>
      </c>
      <c r="M216" s="21" t="s">
        <v>1638</v>
      </c>
      <c r="N216" s="21">
        <v>86</v>
      </c>
      <c r="O216" s="21">
        <v>95.4</v>
      </c>
      <c r="P216" s="21">
        <v>3</v>
      </c>
      <c r="Q216" s="21" t="s">
        <v>548</v>
      </c>
      <c r="R216" s="21">
        <v>2</v>
      </c>
      <c r="S216" s="21">
        <v>3</v>
      </c>
      <c r="T216" s="21" t="s">
        <v>548</v>
      </c>
      <c r="U216" s="21">
        <v>2</v>
      </c>
      <c r="V216" s="21">
        <v>0</v>
      </c>
      <c r="W216" s="21">
        <v>2</v>
      </c>
      <c r="X216" s="21">
        <v>0</v>
      </c>
      <c r="Y216" s="6"/>
      <c r="Z216" s="24" t="s">
        <v>513</v>
      </c>
      <c r="AA216" s="21" t="s">
        <v>956</v>
      </c>
      <c r="AB216" s="25">
        <v>1</v>
      </c>
      <c r="AC216" s="25"/>
      <c r="AD216" s="21" t="s">
        <v>246</v>
      </c>
      <c r="AE216" s="21" t="s">
        <v>479</v>
      </c>
      <c r="AF216" s="21" t="s">
        <v>246</v>
      </c>
      <c r="AG216" s="21" t="s">
        <v>248</v>
      </c>
      <c r="AH216" s="21" t="s">
        <v>249</v>
      </c>
      <c r="AI216" s="21" t="s">
        <v>246</v>
      </c>
      <c r="AJ216" s="21" t="s">
        <v>246</v>
      </c>
      <c r="AK216" s="21" t="s">
        <v>246</v>
      </c>
      <c r="AL216" s="21">
        <v>11.6</v>
      </c>
      <c r="AM216" s="6"/>
      <c r="AN216" s="26" t="s">
        <v>250</v>
      </c>
      <c r="AO216" s="26" t="s">
        <v>274</v>
      </c>
      <c r="AP216" s="26"/>
      <c r="AQ216" s="26" t="s">
        <v>1902</v>
      </c>
      <c r="AR216" s="26" t="s">
        <v>1910</v>
      </c>
      <c r="AS216" s="27">
        <v>7.6</v>
      </c>
      <c r="AT216" s="21">
        <v>10.48</v>
      </c>
      <c r="AU216" s="21">
        <v>12.84</v>
      </c>
      <c r="AV216" s="21">
        <v>7.38</v>
      </c>
      <c r="AW216" s="21">
        <v>6</v>
      </c>
      <c r="AX216" s="21"/>
      <c r="AY216" s="21"/>
      <c r="AZ216" s="21"/>
      <c r="BA216" s="21"/>
      <c r="BB216" s="28">
        <f t="shared" ref="BB216:BD216" si="714">((AT216/AS216)*100)-100</f>
        <v>37.89473684210526</v>
      </c>
      <c r="BC216" s="28">
        <f t="shared" si="714"/>
        <v>22.51908396946564</v>
      </c>
      <c r="BD216" s="28">
        <f t="shared" si="714"/>
        <v>-42.523364485981304</v>
      </c>
      <c r="BE216" s="28">
        <f t="shared" si="706"/>
        <v>68.947368421052659</v>
      </c>
      <c r="BF216" s="28">
        <f t="shared" si="707"/>
        <v>-2.8947368421052602</v>
      </c>
      <c r="BG216" s="28">
        <f t="shared" si="708"/>
        <v>-29.580152671755727</v>
      </c>
      <c r="BH216" s="3">
        <f t="shared" ref="BH216:BJ216" si="715">AT216-AS216</f>
        <v>2.8800000000000008</v>
      </c>
      <c r="BI216" s="3">
        <f t="shared" si="715"/>
        <v>2.3599999999999994</v>
      </c>
      <c r="BJ216" s="3">
        <f t="shared" si="715"/>
        <v>-5.46</v>
      </c>
      <c r="BK216" s="3">
        <f t="shared" si="710"/>
        <v>5.24</v>
      </c>
      <c r="BL216" s="3">
        <f t="shared" si="711"/>
        <v>-0.21999999999999975</v>
      </c>
      <c r="BM216" s="3">
        <f t="shared" si="712"/>
        <v>-3.1000000000000005</v>
      </c>
      <c r="BN216" s="24">
        <v>57</v>
      </c>
      <c r="BO216" s="21">
        <v>86.9</v>
      </c>
      <c r="BP216" s="21">
        <v>86</v>
      </c>
      <c r="BQ216" s="21"/>
      <c r="BR216" s="21"/>
      <c r="BS216" s="21"/>
      <c r="BT216" s="21"/>
      <c r="BU216" s="24">
        <v>35</v>
      </c>
      <c r="BV216" s="21">
        <v>35.9</v>
      </c>
      <c r="BW216" s="21">
        <v>35.5</v>
      </c>
      <c r="BX216" s="21">
        <v>35.5</v>
      </c>
      <c r="BY216" s="21">
        <v>35</v>
      </c>
      <c r="BZ216" s="21"/>
      <c r="CA216" s="21"/>
      <c r="CB216" s="21"/>
      <c r="CC216" s="21"/>
      <c r="CD216" s="6"/>
      <c r="CE216" s="24" t="s">
        <v>1639</v>
      </c>
      <c r="CF216" s="21"/>
      <c r="CG216" s="21"/>
      <c r="CH216" s="21"/>
      <c r="CI216" s="21"/>
      <c r="CJ216" s="21"/>
      <c r="CK216" s="21"/>
      <c r="CL216" s="24" t="s">
        <v>1640</v>
      </c>
      <c r="CM216" s="21"/>
      <c r="CN216" s="21"/>
      <c r="CO216" s="21"/>
      <c r="CP216" s="21"/>
      <c r="CQ216" s="21"/>
      <c r="CR216" s="21"/>
      <c r="CS216" s="24">
        <v>1</v>
      </c>
      <c r="CT216" s="21"/>
      <c r="CU216" s="21"/>
      <c r="CV216" s="21"/>
      <c r="CW216" s="21"/>
      <c r="CX216" s="21"/>
      <c r="CY216" s="21"/>
      <c r="CZ216" s="24" t="s">
        <v>735</v>
      </c>
      <c r="DA216" s="21"/>
      <c r="DB216" s="21"/>
      <c r="DC216" s="21"/>
      <c r="DD216" s="21"/>
      <c r="DE216" s="21"/>
      <c r="DF216" s="21"/>
      <c r="DG216" s="24" t="s">
        <v>888</v>
      </c>
      <c r="DH216" s="21" t="s">
        <v>888</v>
      </c>
      <c r="DI216" s="21"/>
      <c r="DJ216" s="21"/>
      <c r="DK216" s="21"/>
      <c r="DL216" s="21"/>
      <c r="DM216" s="21"/>
      <c r="DN216" s="26"/>
      <c r="DO216" s="6"/>
      <c r="DP216" s="24">
        <v>101.2</v>
      </c>
      <c r="DQ216" s="21">
        <v>154.5</v>
      </c>
      <c r="DR216" s="21">
        <v>47.7</v>
      </c>
      <c r="DS216" s="21"/>
      <c r="DT216" s="21"/>
      <c r="DU216" s="21"/>
      <c r="DV216" s="21"/>
      <c r="DW216" s="24">
        <v>0.4</v>
      </c>
      <c r="DX216" s="21">
        <v>0.4</v>
      </c>
      <c r="DY216" s="21">
        <v>0.4</v>
      </c>
      <c r="DZ216" s="21"/>
      <c r="EA216" s="21"/>
      <c r="EB216" s="21"/>
      <c r="EC216" s="21"/>
      <c r="ED216" s="78">
        <f t="shared" ref="ED216:EF216" si="716">DP216/DW216</f>
        <v>253</v>
      </c>
      <c r="EE216" s="79">
        <f t="shared" si="716"/>
        <v>386.25</v>
      </c>
      <c r="EF216" s="79">
        <f t="shared" si="716"/>
        <v>119.25</v>
      </c>
      <c r="EG216" s="79"/>
      <c r="EH216" s="79"/>
      <c r="EI216" s="79"/>
      <c r="EJ216" s="79"/>
      <c r="EK216" s="24">
        <v>0</v>
      </c>
      <c r="EL216" s="21">
        <v>0</v>
      </c>
      <c r="EM216" s="21">
        <v>0</v>
      </c>
      <c r="EN216" s="21"/>
      <c r="EO216" s="21"/>
      <c r="EP216" s="21"/>
      <c r="EQ216" s="21"/>
      <c r="ER216" s="24">
        <v>10</v>
      </c>
      <c r="ES216" s="21">
        <v>33</v>
      </c>
      <c r="ET216" s="21">
        <v>23</v>
      </c>
      <c r="EU216" s="21"/>
      <c r="EV216" s="21"/>
      <c r="EW216" s="21"/>
      <c r="EX216" s="21"/>
      <c r="EY216" s="24">
        <v>3.1</v>
      </c>
      <c r="EZ216" s="21">
        <v>12.9</v>
      </c>
      <c r="FA216" s="21">
        <v>12.9</v>
      </c>
      <c r="FB216" s="21"/>
      <c r="FC216" s="21"/>
      <c r="FD216" s="21"/>
      <c r="FE216" s="21"/>
      <c r="FF216" s="24">
        <v>13</v>
      </c>
      <c r="FG216" s="21">
        <v>3</v>
      </c>
      <c r="FH216" s="21">
        <v>3</v>
      </c>
      <c r="FI216" s="21"/>
      <c r="FJ216" s="21"/>
      <c r="FK216" s="21"/>
      <c r="FL216" s="21"/>
      <c r="FM216" s="24">
        <v>84</v>
      </c>
      <c r="FN216" s="21">
        <v>47</v>
      </c>
      <c r="FO216" s="21">
        <v>29</v>
      </c>
      <c r="FP216" s="21"/>
      <c r="FQ216" s="21"/>
      <c r="FR216" s="21"/>
      <c r="FS216" s="21"/>
      <c r="FT216" s="24" t="s">
        <v>859</v>
      </c>
      <c r="FU216" s="21" t="s">
        <v>859</v>
      </c>
      <c r="FV216" s="21" t="s">
        <v>859</v>
      </c>
      <c r="FW216" s="21"/>
      <c r="FX216" s="21"/>
      <c r="FY216" s="21"/>
      <c r="FZ216" s="21"/>
      <c r="GA216" s="24">
        <v>126</v>
      </c>
      <c r="GB216" s="21">
        <v>134</v>
      </c>
      <c r="GC216" s="21">
        <v>178</v>
      </c>
      <c r="GD216" s="21"/>
      <c r="GE216" s="21"/>
      <c r="GF216" s="21"/>
      <c r="GG216" s="21"/>
      <c r="GH216" s="24">
        <v>750</v>
      </c>
      <c r="GI216" s="21">
        <v>45</v>
      </c>
      <c r="GJ216" s="21">
        <v>0</v>
      </c>
      <c r="GK216" s="21"/>
      <c r="GL216" s="21"/>
      <c r="GM216" s="21"/>
      <c r="GN216" s="21"/>
      <c r="GO216" s="6"/>
      <c r="GP216" s="24">
        <v>16</v>
      </c>
      <c r="GQ216" s="21">
        <v>90</v>
      </c>
      <c r="GR216" s="24">
        <v>19</v>
      </c>
      <c r="GS216" s="21">
        <v>90</v>
      </c>
      <c r="GT216" s="24">
        <v>20</v>
      </c>
      <c r="GU216" s="21">
        <v>90</v>
      </c>
      <c r="GV216" s="24"/>
      <c r="GW216" s="21"/>
      <c r="GX216" s="24"/>
      <c r="GY216" s="21"/>
      <c r="GZ216" s="24"/>
      <c r="HA216" s="21"/>
      <c r="HB216" s="24"/>
      <c r="HC216" s="21"/>
      <c r="HD216" s="6"/>
      <c r="HE216" s="21">
        <v>83</v>
      </c>
      <c r="HF216" s="21">
        <v>64</v>
      </c>
      <c r="HG216" s="21">
        <v>77</v>
      </c>
      <c r="HH216" s="21">
        <v>35.5</v>
      </c>
      <c r="HI216" s="21">
        <v>2</v>
      </c>
      <c r="HJ216" s="21">
        <v>97.4</v>
      </c>
      <c r="HK216" s="21">
        <v>0.4</v>
      </c>
      <c r="HL216" s="21">
        <v>0</v>
      </c>
      <c r="HM216" s="21">
        <v>24.64</v>
      </c>
      <c r="HN216" s="21">
        <v>40.96</v>
      </c>
      <c r="HO216" s="21">
        <v>3.31</v>
      </c>
      <c r="HP216" s="21">
        <v>137.6</v>
      </c>
      <c r="HQ216" s="21">
        <v>9.5</v>
      </c>
      <c r="HR216" s="21">
        <v>11.6</v>
      </c>
      <c r="HS216" s="21">
        <v>3</v>
      </c>
      <c r="HT216" s="6"/>
      <c r="HU216" s="99">
        <f t="shared" si="10"/>
        <v>-3</v>
      </c>
    </row>
    <row r="217" spans="1:249" ht="15.75" customHeight="1" x14ac:dyDescent="0.3">
      <c r="A217" s="3">
        <v>193</v>
      </c>
      <c r="B217" s="21" t="s">
        <v>626</v>
      </c>
      <c r="C217" s="21">
        <v>2</v>
      </c>
      <c r="D217" s="22">
        <v>41529</v>
      </c>
      <c r="E217" s="22">
        <v>41530</v>
      </c>
      <c r="F217" s="21">
        <f t="shared" si="704"/>
        <v>1</v>
      </c>
      <c r="G217" s="21"/>
      <c r="H217" s="21" t="s">
        <v>432</v>
      </c>
      <c r="I217" s="23">
        <v>15883</v>
      </c>
      <c r="J217" s="21">
        <v>70</v>
      </c>
      <c r="K217" s="21">
        <v>168</v>
      </c>
      <c r="L217" s="21">
        <v>65</v>
      </c>
      <c r="M217" s="21" t="s">
        <v>1641</v>
      </c>
      <c r="N217" s="21">
        <v>67</v>
      </c>
      <c r="O217" s="21">
        <v>79</v>
      </c>
      <c r="P217" s="21">
        <v>8</v>
      </c>
      <c r="Q217" s="21" t="s">
        <v>1333</v>
      </c>
      <c r="R217" s="21">
        <v>1</v>
      </c>
      <c r="S217" s="21">
        <v>16</v>
      </c>
      <c r="T217" s="21" t="s">
        <v>272</v>
      </c>
      <c r="U217" s="21">
        <v>1</v>
      </c>
      <c r="V217" s="21">
        <v>4</v>
      </c>
      <c r="W217" s="21">
        <v>1</v>
      </c>
      <c r="X217" s="21">
        <v>0</v>
      </c>
      <c r="Y217" s="6"/>
      <c r="Z217" s="24" t="s">
        <v>884</v>
      </c>
      <c r="AA217" s="21" t="s">
        <v>549</v>
      </c>
      <c r="AB217" s="25">
        <v>1</v>
      </c>
      <c r="AC217" s="25"/>
      <c r="AD217" s="21" t="s">
        <v>246</v>
      </c>
      <c r="AE217" s="21" t="s">
        <v>479</v>
      </c>
      <c r="AF217" s="21" t="s">
        <v>249</v>
      </c>
      <c r="AG217" s="21"/>
      <c r="AH217" s="21" t="s">
        <v>246</v>
      </c>
      <c r="AI217" s="21" t="s">
        <v>246</v>
      </c>
      <c r="AJ217" s="21" t="s">
        <v>1642</v>
      </c>
      <c r="AK217" s="21" t="s">
        <v>246</v>
      </c>
      <c r="AL217" s="21">
        <v>0.74</v>
      </c>
      <c r="AM217" s="6"/>
      <c r="AN217" s="26" t="s">
        <v>250</v>
      </c>
      <c r="AO217" s="26" t="s">
        <v>274</v>
      </c>
      <c r="AP217" s="26"/>
      <c r="AQ217" s="26" t="s">
        <v>1902</v>
      </c>
      <c r="AR217" s="26" t="s">
        <v>1905</v>
      </c>
      <c r="AS217" s="27">
        <v>0.72</v>
      </c>
      <c r="AT217" s="21">
        <v>0.74</v>
      </c>
      <c r="AU217" s="21">
        <v>1.43</v>
      </c>
      <c r="AV217" s="21">
        <v>0.54</v>
      </c>
      <c r="AW217" s="21">
        <v>0.5</v>
      </c>
      <c r="AX217" s="21">
        <v>0.31</v>
      </c>
      <c r="AY217" s="21">
        <v>0.17</v>
      </c>
      <c r="AZ217" s="21">
        <v>0.12</v>
      </c>
      <c r="BA217" s="21">
        <v>0.09</v>
      </c>
      <c r="BB217" s="28">
        <f t="shared" ref="BB217:BD217" si="717">((AT217/AS217)*100)-100</f>
        <v>2.7777777777777857</v>
      </c>
      <c r="BC217" s="28">
        <f t="shared" si="717"/>
        <v>93.243243243243256</v>
      </c>
      <c r="BD217" s="28">
        <f t="shared" si="717"/>
        <v>-62.237762237762233</v>
      </c>
      <c r="BE217" s="28">
        <f t="shared" si="706"/>
        <v>98.611111111111114</v>
      </c>
      <c r="BF217" s="28">
        <f t="shared" si="707"/>
        <v>-24.999999999999986</v>
      </c>
      <c r="BG217" s="28">
        <f t="shared" si="708"/>
        <v>-27.027027027027017</v>
      </c>
      <c r="BH217" s="3">
        <f t="shared" ref="BH217:BJ217" si="718">AT217-AS217</f>
        <v>2.0000000000000018E-2</v>
      </c>
      <c r="BI217" s="3">
        <f t="shared" si="718"/>
        <v>0.69</v>
      </c>
      <c r="BJ217" s="3">
        <f t="shared" si="718"/>
        <v>-0.8899999999999999</v>
      </c>
      <c r="BK217" s="3">
        <f t="shared" si="710"/>
        <v>0.71</v>
      </c>
      <c r="BL217" s="3">
        <f t="shared" si="711"/>
        <v>-0.17999999999999994</v>
      </c>
      <c r="BM217" s="3">
        <f t="shared" si="712"/>
        <v>-0.19999999999999996</v>
      </c>
      <c r="BN217" s="24"/>
      <c r="BO217" s="21">
        <v>249.8</v>
      </c>
      <c r="BP217" s="21">
        <v>229</v>
      </c>
      <c r="BQ217" s="21">
        <v>145.1</v>
      </c>
      <c r="BR217" s="21">
        <v>79.8</v>
      </c>
      <c r="BS217" s="21"/>
      <c r="BT217" s="21"/>
      <c r="BU217" s="24">
        <v>36</v>
      </c>
      <c r="BV217" s="21">
        <v>36</v>
      </c>
      <c r="BW217" s="21">
        <v>35.9</v>
      </c>
      <c r="BX217" s="21">
        <v>36</v>
      </c>
      <c r="BY217" s="21">
        <v>36.6</v>
      </c>
      <c r="BZ217" s="21">
        <v>36.1</v>
      </c>
      <c r="CA217" s="21">
        <v>36</v>
      </c>
      <c r="CB217" s="21">
        <v>35</v>
      </c>
      <c r="CC217" s="21">
        <v>36.4</v>
      </c>
      <c r="CD217" s="6"/>
      <c r="CE217" s="24" t="s">
        <v>1643</v>
      </c>
      <c r="CF217" s="21" t="s">
        <v>1644</v>
      </c>
      <c r="CG217" s="21"/>
      <c r="CH217" s="21"/>
      <c r="CI217" s="21"/>
      <c r="CJ217" s="21"/>
      <c r="CK217" s="21"/>
      <c r="CL217" s="24" t="s">
        <v>1645</v>
      </c>
      <c r="CM217" s="21" t="s">
        <v>1646</v>
      </c>
      <c r="CN217" s="21"/>
      <c r="CO217" s="21"/>
      <c r="CP217" s="21"/>
      <c r="CQ217" s="21"/>
      <c r="CR217" s="21"/>
      <c r="CS217" s="24">
        <v>1</v>
      </c>
      <c r="CT217" s="21"/>
      <c r="CU217" s="21"/>
      <c r="CV217" s="21"/>
      <c r="CW217" s="21"/>
      <c r="CX217" s="21"/>
      <c r="CY217" s="21"/>
      <c r="CZ217" s="24" t="s">
        <v>735</v>
      </c>
      <c r="DA217" s="21" t="s">
        <v>735</v>
      </c>
      <c r="DB217" s="21"/>
      <c r="DC217" s="21"/>
      <c r="DD217" s="21"/>
      <c r="DE217" s="21"/>
      <c r="DF217" s="21"/>
      <c r="DG217" s="24" t="s">
        <v>465</v>
      </c>
      <c r="DH217" s="21" t="s">
        <v>1647</v>
      </c>
      <c r="DI217" s="21" t="s">
        <v>1647</v>
      </c>
      <c r="DJ217" s="21" t="s">
        <v>1647</v>
      </c>
      <c r="DK217" s="21" t="s">
        <v>1647</v>
      </c>
      <c r="DL217" s="21" t="s">
        <v>1648</v>
      </c>
      <c r="DM217" s="21" t="s">
        <v>1647</v>
      </c>
      <c r="DN217" s="26"/>
      <c r="DO217" s="6"/>
      <c r="DP217" s="24">
        <v>63.5</v>
      </c>
      <c r="DQ217" s="21">
        <v>75</v>
      </c>
      <c r="DR217" s="21">
        <v>89.6</v>
      </c>
      <c r="DS217" s="21">
        <v>70</v>
      </c>
      <c r="DT217" s="21">
        <v>77</v>
      </c>
      <c r="DU217" s="21">
        <v>128</v>
      </c>
      <c r="DV217" s="21">
        <v>98.1</v>
      </c>
      <c r="DW217" s="24">
        <v>0.5</v>
      </c>
      <c r="DX217" s="21">
        <v>0.5</v>
      </c>
      <c r="DY217" s="21">
        <v>0.4</v>
      </c>
      <c r="DZ217" s="21">
        <v>0.45</v>
      </c>
      <c r="EA217" s="21">
        <v>0.45</v>
      </c>
      <c r="EB217" s="21">
        <v>0.35</v>
      </c>
      <c r="EC217" s="21">
        <v>0.35</v>
      </c>
      <c r="ED217" s="78">
        <f t="shared" ref="ED217:EJ217" si="719">DP217/DW217</f>
        <v>127</v>
      </c>
      <c r="EE217" s="79">
        <f t="shared" si="719"/>
        <v>150</v>
      </c>
      <c r="EF217" s="79">
        <f t="shared" si="719"/>
        <v>223.99999999999997</v>
      </c>
      <c r="EG217" s="79">
        <f t="shared" si="719"/>
        <v>155.55555555555554</v>
      </c>
      <c r="EH217" s="79">
        <f t="shared" si="719"/>
        <v>171.11111111111111</v>
      </c>
      <c r="EI217" s="79">
        <f t="shared" si="719"/>
        <v>365.71428571428572</v>
      </c>
      <c r="EJ217" s="79">
        <f t="shared" si="719"/>
        <v>280.28571428571428</v>
      </c>
      <c r="EK217" s="24">
        <v>1</v>
      </c>
      <c r="EL217" s="21">
        <v>1</v>
      </c>
      <c r="EM217" s="21">
        <v>1</v>
      </c>
      <c r="EN217" s="21">
        <v>1</v>
      </c>
      <c r="EO217" s="21">
        <v>1</v>
      </c>
      <c r="EP217" s="21">
        <v>0</v>
      </c>
      <c r="EQ217" s="21">
        <v>0</v>
      </c>
      <c r="ER217" s="24">
        <v>245</v>
      </c>
      <c r="ES217" s="21">
        <v>252</v>
      </c>
      <c r="ET217" s="21">
        <v>261</v>
      </c>
      <c r="EU217" s="21">
        <v>254</v>
      </c>
      <c r="EV217" s="21">
        <v>277</v>
      </c>
      <c r="EW217" s="21">
        <v>310</v>
      </c>
      <c r="EX217" s="21">
        <v>317</v>
      </c>
      <c r="EY217" s="24">
        <v>6.2</v>
      </c>
      <c r="EZ217" s="21">
        <v>6.2</v>
      </c>
      <c r="FA217" s="21">
        <v>5.2</v>
      </c>
      <c r="FB217" s="21">
        <v>4</v>
      </c>
      <c r="FC217" s="21">
        <v>5</v>
      </c>
      <c r="FD217" s="21">
        <v>5</v>
      </c>
      <c r="FE217" s="21">
        <v>5</v>
      </c>
      <c r="FF217" s="24">
        <v>6</v>
      </c>
      <c r="FG217" s="21">
        <v>11</v>
      </c>
      <c r="FH217" s="21">
        <v>13</v>
      </c>
      <c r="FI217" s="21">
        <v>13</v>
      </c>
      <c r="FJ217" s="21">
        <v>13</v>
      </c>
      <c r="FK217" s="21">
        <v>10</v>
      </c>
      <c r="FL217" s="21">
        <v>10</v>
      </c>
      <c r="FM217" s="24">
        <v>68</v>
      </c>
      <c r="FN217" s="21">
        <v>89</v>
      </c>
      <c r="FO217" s="21">
        <v>89</v>
      </c>
      <c r="FP217" s="21">
        <v>81</v>
      </c>
      <c r="FQ217" s="21">
        <v>100</v>
      </c>
      <c r="FR217" s="21">
        <v>99</v>
      </c>
      <c r="FS217" s="21">
        <v>99</v>
      </c>
      <c r="FT217" s="24" t="s">
        <v>1194</v>
      </c>
      <c r="FU217" s="21">
        <v>0</v>
      </c>
      <c r="FV217" s="21">
        <v>0</v>
      </c>
      <c r="FW217" s="21">
        <v>0</v>
      </c>
      <c r="FX217" s="21">
        <v>0</v>
      </c>
      <c r="FY217" s="21">
        <v>0</v>
      </c>
      <c r="FZ217" s="21">
        <v>0</v>
      </c>
      <c r="GA217" s="24">
        <v>84</v>
      </c>
      <c r="GB217" s="21">
        <v>51</v>
      </c>
      <c r="GC217" s="21">
        <v>44</v>
      </c>
      <c r="GD217" s="21">
        <v>53</v>
      </c>
      <c r="GE217" s="21">
        <v>37</v>
      </c>
      <c r="GF217" s="21">
        <v>35</v>
      </c>
      <c r="GG217" s="21">
        <v>62</v>
      </c>
      <c r="GH217" s="24">
        <v>1110</v>
      </c>
      <c r="GI217" s="21">
        <v>1350</v>
      </c>
      <c r="GJ217" s="21">
        <v>2420</v>
      </c>
      <c r="GK217" s="21">
        <v>2480</v>
      </c>
      <c r="GL217" s="21">
        <v>3730</v>
      </c>
      <c r="GM217" s="21">
        <v>3445</v>
      </c>
      <c r="GN217" s="21">
        <v>3150</v>
      </c>
      <c r="GO217" s="6"/>
      <c r="GP217" s="24">
        <v>16</v>
      </c>
      <c r="GQ217" s="21">
        <v>90</v>
      </c>
      <c r="GR217" s="24">
        <v>12</v>
      </c>
      <c r="GS217" s="21">
        <v>45</v>
      </c>
      <c r="GT217" s="24">
        <v>9</v>
      </c>
      <c r="GU217" s="21">
        <v>18</v>
      </c>
      <c r="GV217" s="24">
        <v>10</v>
      </c>
      <c r="GW217" s="21">
        <v>45</v>
      </c>
      <c r="GX217" s="24">
        <v>10</v>
      </c>
      <c r="GY217" s="21">
        <v>45</v>
      </c>
      <c r="GZ217" s="24">
        <v>9</v>
      </c>
      <c r="HA217" s="21">
        <v>18</v>
      </c>
      <c r="HB217" s="24">
        <v>10</v>
      </c>
      <c r="HC217" s="21">
        <v>45</v>
      </c>
      <c r="HD217" s="6"/>
      <c r="HE217" s="21">
        <v>70</v>
      </c>
      <c r="HF217" s="21">
        <v>91</v>
      </c>
      <c r="HG217" s="21">
        <v>155</v>
      </c>
      <c r="HH217" s="21">
        <v>35.9</v>
      </c>
      <c r="HI217" s="21">
        <v>1</v>
      </c>
      <c r="HJ217" s="21">
        <v>63.5</v>
      </c>
      <c r="HK217" s="21">
        <v>0.75</v>
      </c>
      <c r="HL217" s="21">
        <v>30</v>
      </c>
      <c r="HM217" s="21">
        <v>30.25</v>
      </c>
      <c r="HN217" s="21">
        <v>9.15</v>
      </c>
      <c r="HO217" s="21">
        <v>2.1</v>
      </c>
      <c r="HP217" s="21">
        <v>142</v>
      </c>
      <c r="HQ217" s="21">
        <v>22.9</v>
      </c>
      <c r="HR217" s="21">
        <v>6.2</v>
      </c>
      <c r="HS217" s="21">
        <v>6</v>
      </c>
      <c r="HT217" s="6"/>
      <c r="HU217" s="99">
        <f t="shared" si="10"/>
        <v>4</v>
      </c>
    </row>
    <row r="218" spans="1:249" ht="15.75" customHeight="1" x14ac:dyDescent="0.3">
      <c r="A218" s="3">
        <v>194</v>
      </c>
      <c r="B218" s="21" t="s">
        <v>874</v>
      </c>
      <c r="C218" s="21">
        <v>2</v>
      </c>
      <c r="D218" s="22">
        <v>41520</v>
      </c>
      <c r="E218" s="22">
        <v>41520</v>
      </c>
      <c r="F218" s="21">
        <f t="shared" si="704"/>
        <v>0</v>
      </c>
      <c r="G218" s="21"/>
      <c r="H218" s="21" t="s">
        <v>432</v>
      </c>
      <c r="I218" s="23">
        <v>21984</v>
      </c>
      <c r="J218" s="21">
        <v>53</v>
      </c>
      <c r="K218" s="21">
        <v>152</v>
      </c>
      <c r="L218" s="21">
        <v>70</v>
      </c>
      <c r="M218" s="21" t="s">
        <v>1649</v>
      </c>
      <c r="N218" s="21">
        <v>89</v>
      </c>
      <c r="O218" s="21">
        <v>96.4</v>
      </c>
      <c r="P218" s="21">
        <v>21</v>
      </c>
      <c r="Q218" s="21" t="s">
        <v>512</v>
      </c>
      <c r="R218" s="21">
        <v>1</v>
      </c>
      <c r="S218" s="21">
        <v>21</v>
      </c>
      <c r="T218" s="21" t="s">
        <v>512</v>
      </c>
      <c r="U218" s="21">
        <v>1</v>
      </c>
      <c r="V218" s="21">
        <v>13</v>
      </c>
      <c r="W218" s="21">
        <v>8</v>
      </c>
      <c r="X218" s="21">
        <v>0</v>
      </c>
      <c r="Y218" s="6"/>
      <c r="Z218" s="24" t="s">
        <v>513</v>
      </c>
      <c r="AA218" s="21" t="s">
        <v>497</v>
      </c>
      <c r="AB218" s="25">
        <v>1</v>
      </c>
      <c r="AC218" s="25"/>
      <c r="AD218" s="21" t="s">
        <v>249</v>
      </c>
      <c r="AE218" s="21"/>
      <c r="AF218" s="21" t="s">
        <v>246</v>
      </c>
      <c r="AG218" s="21" t="s">
        <v>328</v>
      </c>
      <c r="AH218" s="21" t="s">
        <v>246</v>
      </c>
      <c r="AI218" s="21" t="s">
        <v>246</v>
      </c>
      <c r="AJ218" s="21" t="s">
        <v>246</v>
      </c>
      <c r="AK218" s="21" t="s">
        <v>246</v>
      </c>
      <c r="AL218" s="21">
        <v>90.73</v>
      </c>
      <c r="AM218" s="6"/>
      <c r="AN218" s="26" t="s">
        <v>250</v>
      </c>
      <c r="AO218" s="26" t="s">
        <v>274</v>
      </c>
      <c r="AP218" s="26"/>
      <c r="AQ218" s="26" t="s">
        <v>1906</v>
      </c>
      <c r="AR218" s="26" t="s">
        <v>1905</v>
      </c>
      <c r="AS218" s="27">
        <v>90.73</v>
      </c>
      <c r="AT218" s="21">
        <v>70.34</v>
      </c>
      <c r="AU218" s="21">
        <v>58.78</v>
      </c>
      <c r="AV218" s="21">
        <v>40.42</v>
      </c>
      <c r="AW218" s="21">
        <v>33</v>
      </c>
      <c r="AX218" s="21">
        <v>27.23</v>
      </c>
      <c r="AY218" s="21">
        <v>35.79</v>
      </c>
      <c r="AZ218" s="21">
        <v>21.17</v>
      </c>
      <c r="BA218" s="21">
        <v>7.75</v>
      </c>
      <c r="BB218" s="28">
        <f t="shared" ref="BB218:BD218" si="720">((AT218/AS218)*100)-100</f>
        <v>-22.473272346522648</v>
      </c>
      <c r="BC218" s="28">
        <f t="shared" si="720"/>
        <v>-16.434461188512941</v>
      </c>
      <c r="BD218" s="28">
        <f t="shared" si="720"/>
        <v>-31.235113984348416</v>
      </c>
      <c r="BE218" s="28">
        <f t="shared" si="706"/>
        <v>-35.214372313457503</v>
      </c>
      <c r="BF218" s="28">
        <f t="shared" si="707"/>
        <v>-55.450236966824647</v>
      </c>
      <c r="BG218" s="28">
        <f t="shared" si="708"/>
        <v>-42.536252487915839</v>
      </c>
      <c r="BH218" s="3">
        <f t="shared" ref="BH218:BJ218" si="721">AT218-AS218</f>
        <v>-20.39</v>
      </c>
      <c r="BI218" s="3">
        <f t="shared" si="721"/>
        <v>-11.560000000000002</v>
      </c>
      <c r="BJ218" s="3">
        <f t="shared" si="721"/>
        <v>-18.36</v>
      </c>
      <c r="BK218" s="3">
        <f t="shared" si="710"/>
        <v>-31.950000000000003</v>
      </c>
      <c r="BL218" s="3">
        <f t="shared" si="711"/>
        <v>-50.31</v>
      </c>
      <c r="BM218" s="3">
        <f t="shared" si="712"/>
        <v>-29.92</v>
      </c>
      <c r="BN218" s="24">
        <v>521</v>
      </c>
      <c r="BO218" s="21">
        <v>768</v>
      </c>
      <c r="BP218" s="21">
        <v>429</v>
      </c>
      <c r="BQ218" s="21">
        <v>417.1</v>
      </c>
      <c r="BR218" s="21">
        <v>487</v>
      </c>
      <c r="BS218" s="21">
        <v>204.1</v>
      </c>
      <c r="BT218" s="21">
        <v>154.6</v>
      </c>
      <c r="BU218" s="24">
        <v>36.4</v>
      </c>
      <c r="BV218" s="21">
        <v>37.4</v>
      </c>
      <c r="BW218" s="21">
        <v>37.1</v>
      </c>
      <c r="BX218" s="21">
        <v>37</v>
      </c>
      <c r="BY218" s="21">
        <v>37.4</v>
      </c>
      <c r="BZ218" s="21">
        <v>37</v>
      </c>
      <c r="CA218" s="21">
        <v>36</v>
      </c>
      <c r="CB218" s="21">
        <v>37.1</v>
      </c>
      <c r="CC218" s="21">
        <v>36</v>
      </c>
      <c r="CD218" s="6"/>
      <c r="CE218" s="24" t="s">
        <v>1609</v>
      </c>
      <c r="CF218" s="21"/>
      <c r="CG218" s="21"/>
      <c r="CH218" s="21" t="s">
        <v>1650</v>
      </c>
      <c r="CI218" s="21"/>
      <c r="CJ218" s="21"/>
      <c r="CK218" s="21"/>
      <c r="CL218" s="24" t="s">
        <v>1651</v>
      </c>
      <c r="CM218" s="21"/>
      <c r="CN218" s="21"/>
      <c r="CO218" s="21" t="s">
        <v>1652</v>
      </c>
      <c r="CP218" s="21"/>
      <c r="CQ218" s="21"/>
      <c r="CR218" s="21"/>
      <c r="CS218" s="24">
        <v>1</v>
      </c>
      <c r="CT218" s="21"/>
      <c r="CU218" s="21"/>
      <c r="CV218" s="21">
        <v>2</v>
      </c>
      <c r="CW218" s="21"/>
      <c r="CX218" s="21"/>
      <c r="CY218" s="21"/>
      <c r="CZ218" s="24" t="s">
        <v>735</v>
      </c>
      <c r="DA218" s="21"/>
      <c r="DB218" s="21"/>
      <c r="DC218" s="21"/>
      <c r="DD218" s="21"/>
      <c r="DE218" s="21"/>
      <c r="DF218" s="21"/>
      <c r="DG218" s="24" t="s">
        <v>268</v>
      </c>
      <c r="DH218" s="21" t="s">
        <v>268</v>
      </c>
      <c r="DI218" s="21" t="s">
        <v>268</v>
      </c>
      <c r="DJ218" s="21" t="s">
        <v>1653</v>
      </c>
      <c r="DK218" s="21" t="s">
        <v>1654</v>
      </c>
      <c r="DL218" s="21" t="s">
        <v>1653</v>
      </c>
      <c r="DM218" s="21" t="s">
        <v>1655</v>
      </c>
      <c r="DN218" s="26"/>
      <c r="DO218" s="6"/>
      <c r="DP218" s="24">
        <v>54.9</v>
      </c>
      <c r="DQ218" s="21">
        <v>88.2</v>
      </c>
      <c r="DR218" s="21">
        <v>98.5</v>
      </c>
      <c r="DS218" s="21">
        <v>130.5</v>
      </c>
      <c r="DT218" s="21">
        <v>130.5</v>
      </c>
      <c r="DU218" s="21">
        <v>101.8</v>
      </c>
      <c r="DV218" s="21">
        <v>65</v>
      </c>
      <c r="DW218" s="24">
        <v>0.1</v>
      </c>
      <c r="DX218" s="21">
        <v>0.7</v>
      </c>
      <c r="DY218" s="21">
        <v>0.81</v>
      </c>
      <c r="DZ218" s="21">
        <v>0.1</v>
      </c>
      <c r="EA218" s="21">
        <v>0.6</v>
      </c>
      <c r="EB218" s="21">
        <v>0.5</v>
      </c>
      <c r="EC218" s="21">
        <v>0.55000000000000004</v>
      </c>
      <c r="ED218" s="78">
        <f t="shared" ref="ED218:EJ218" si="722">DP218/DW218</f>
        <v>549</v>
      </c>
      <c r="EE218" s="79">
        <f t="shared" si="722"/>
        <v>126.00000000000001</v>
      </c>
      <c r="EF218" s="79">
        <f t="shared" si="722"/>
        <v>121.60493827160494</v>
      </c>
      <c r="EG218" s="79">
        <f t="shared" si="722"/>
        <v>1305</v>
      </c>
      <c r="EH218" s="79">
        <f t="shared" si="722"/>
        <v>217.5</v>
      </c>
      <c r="EI218" s="79">
        <f t="shared" si="722"/>
        <v>203.6</v>
      </c>
      <c r="EJ218" s="79">
        <f t="shared" si="722"/>
        <v>118.18181818181817</v>
      </c>
      <c r="EK218" s="24">
        <v>1</v>
      </c>
      <c r="EL218" s="21">
        <v>1</v>
      </c>
      <c r="EM218" s="21">
        <v>1</v>
      </c>
      <c r="EN218" s="21">
        <v>1</v>
      </c>
      <c r="EO218" s="21">
        <v>1</v>
      </c>
      <c r="EP218" s="21">
        <v>1</v>
      </c>
      <c r="EQ218" s="21">
        <v>1</v>
      </c>
      <c r="ER218" s="24">
        <v>150</v>
      </c>
      <c r="ES218" s="21">
        <v>136</v>
      </c>
      <c r="ET218" s="21">
        <v>139</v>
      </c>
      <c r="EU218" s="21">
        <v>132</v>
      </c>
      <c r="EV218" s="21">
        <v>112</v>
      </c>
      <c r="EW218" s="21">
        <v>118</v>
      </c>
      <c r="EX218" s="21">
        <v>131</v>
      </c>
      <c r="EY218" s="24">
        <v>17.7</v>
      </c>
      <c r="EZ218" s="21">
        <v>12.8</v>
      </c>
      <c r="FA218" s="21">
        <v>7.6</v>
      </c>
      <c r="FB218" s="21">
        <v>8</v>
      </c>
      <c r="FC218" s="21">
        <v>5.2</v>
      </c>
      <c r="FD218" s="21">
        <v>3.7</v>
      </c>
      <c r="FE218" s="21">
        <v>4</v>
      </c>
      <c r="FF218" s="24">
        <v>3</v>
      </c>
      <c r="FG218" s="21">
        <v>3</v>
      </c>
      <c r="FH218" s="21">
        <v>3</v>
      </c>
      <c r="FI218" s="21">
        <v>3</v>
      </c>
      <c r="FJ218" s="21">
        <v>3</v>
      </c>
      <c r="FK218" s="21">
        <v>3</v>
      </c>
      <c r="FL218" s="21">
        <v>3</v>
      </c>
      <c r="FM218" s="24">
        <v>82</v>
      </c>
      <c r="FN218" s="21">
        <v>81</v>
      </c>
      <c r="FO218" s="21">
        <v>93</v>
      </c>
      <c r="FP218" s="21">
        <v>70</v>
      </c>
      <c r="FQ218" s="21">
        <v>93</v>
      </c>
      <c r="FR218" s="21">
        <v>74</v>
      </c>
      <c r="FS218" s="21">
        <v>76</v>
      </c>
      <c r="FT218" s="24" t="s">
        <v>859</v>
      </c>
      <c r="FU218" s="21" t="s">
        <v>1194</v>
      </c>
      <c r="FV218" s="21" t="s">
        <v>1194</v>
      </c>
      <c r="FW218" s="21" t="s">
        <v>859</v>
      </c>
      <c r="FX218" s="21" t="s">
        <v>834</v>
      </c>
      <c r="FY218" s="21" t="s">
        <v>803</v>
      </c>
      <c r="FZ218" s="21" t="s">
        <v>803</v>
      </c>
      <c r="GA218" s="24">
        <v>95</v>
      </c>
      <c r="GB218" s="21">
        <v>64</v>
      </c>
      <c r="GC218" s="21">
        <v>56</v>
      </c>
      <c r="GD218" s="21">
        <v>73</v>
      </c>
      <c r="GE218" s="21">
        <v>100</v>
      </c>
      <c r="GF218" s="21">
        <v>87</v>
      </c>
      <c r="GG218" s="21">
        <v>52</v>
      </c>
      <c r="GH218" s="24">
        <v>1090</v>
      </c>
      <c r="GI218" s="21">
        <v>1420</v>
      </c>
      <c r="GJ218" s="21">
        <v>1490</v>
      </c>
      <c r="GK218" s="21">
        <v>2180</v>
      </c>
      <c r="GL218" s="21">
        <v>1900</v>
      </c>
      <c r="GM218" s="21">
        <v>1740</v>
      </c>
      <c r="GN218" s="21">
        <v>4150</v>
      </c>
      <c r="GO218" s="6"/>
      <c r="GP218" s="24">
        <v>20</v>
      </c>
      <c r="GQ218" s="21">
        <v>90</v>
      </c>
      <c r="GR218" s="24">
        <v>19</v>
      </c>
      <c r="GS218" s="21">
        <v>90</v>
      </c>
      <c r="GT218" s="24">
        <v>18</v>
      </c>
      <c r="GU218" s="21">
        <v>90</v>
      </c>
      <c r="GV218" s="24">
        <v>18</v>
      </c>
      <c r="GW218" s="21">
        <v>90</v>
      </c>
      <c r="GX218" s="24">
        <v>16</v>
      </c>
      <c r="GY218" s="21">
        <v>90</v>
      </c>
      <c r="GZ218" s="24">
        <v>16</v>
      </c>
      <c r="HA218" s="21">
        <v>90</v>
      </c>
      <c r="HB218" s="24">
        <v>17</v>
      </c>
      <c r="HC218" s="21">
        <v>90</v>
      </c>
      <c r="HD218" s="6"/>
      <c r="HE218" s="21">
        <v>53</v>
      </c>
      <c r="HF218" s="21">
        <v>172</v>
      </c>
      <c r="HG218" s="21">
        <v>82</v>
      </c>
      <c r="HH218" s="21">
        <v>37</v>
      </c>
      <c r="HI218" s="21">
        <v>1</v>
      </c>
      <c r="HJ218" s="21">
        <v>54.9</v>
      </c>
      <c r="HK218" s="21">
        <v>1</v>
      </c>
      <c r="HL218" s="21">
        <v>0</v>
      </c>
      <c r="HM218" s="21">
        <v>30.25</v>
      </c>
      <c r="HN218" s="21">
        <v>3.1</v>
      </c>
      <c r="HO218" s="21">
        <v>3.36</v>
      </c>
      <c r="HP218" s="21">
        <v>148</v>
      </c>
      <c r="HQ218" s="21">
        <v>20.5</v>
      </c>
      <c r="HR218" s="21">
        <v>17.7</v>
      </c>
      <c r="HS218" s="21">
        <v>3</v>
      </c>
      <c r="HT218" s="6"/>
      <c r="HU218" s="99">
        <f t="shared" si="10"/>
        <v>1</v>
      </c>
    </row>
    <row r="219" spans="1:249" ht="15.75" customHeight="1" x14ac:dyDescent="0.3">
      <c r="A219" s="3">
        <v>195</v>
      </c>
      <c r="B219" s="21" t="s">
        <v>635</v>
      </c>
      <c r="C219" s="21">
        <v>1</v>
      </c>
      <c r="D219" s="22">
        <v>41515</v>
      </c>
      <c r="E219" s="22">
        <v>41515</v>
      </c>
      <c r="F219" s="21">
        <f t="shared" si="704"/>
        <v>0</v>
      </c>
      <c r="G219" s="21"/>
      <c r="H219" s="21" t="s">
        <v>432</v>
      </c>
      <c r="I219" s="23">
        <v>23894</v>
      </c>
      <c r="J219" s="21">
        <v>48</v>
      </c>
      <c r="K219" s="21">
        <v>180</v>
      </c>
      <c r="L219" s="21">
        <v>60</v>
      </c>
      <c r="M219" s="21" t="s">
        <v>1656</v>
      </c>
      <c r="N219" s="21">
        <v>86</v>
      </c>
      <c r="O219" s="21">
        <v>95.4</v>
      </c>
      <c r="P219" s="21">
        <v>24</v>
      </c>
      <c r="Q219" s="21" t="s">
        <v>548</v>
      </c>
      <c r="R219" s="21">
        <v>2</v>
      </c>
      <c r="S219" s="21">
        <v>24</v>
      </c>
      <c r="T219" s="21" t="s">
        <v>548</v>
      </c>
      <c r="U219" s="21">
        <v>2</v>
      </c>
      <c r="V219" s="21">
        <v>14</v>
      </c>
      <c r="W219" s="21">
        <v>9</v>
      </c>
      <c r="X219" s="21">
        <v>0</v>
      </c>
      <c r="Y219" s="6"/>
      <c r="Z219" s="24" t="s">
        <v>513</v>
      </c>
      <c r="AA219" s="21" t="s">
        <v>1657</v>
      </c>
      <c r="AB219" s="25">
        <v>1</v>
      </c>
      <c r="AC219" s="25"/>
      <c r="AD219" s="21" t="s">
        <v>249</v>
      </c>
      <c r="AE219" s="21"/>
      <c r="AF219" s="21" t="s">
        <v>246</v>
      </c>
      <c r="AG219" s="21" t="s">
        <v>248</v>
      </c>
      <c r="AH219" s="21" t="s">
        <v>246</v>
      </c>
      <c r="AI219" s="21" t="s">
        <v>249</v>
      </c>
      <c r="AJ219" s="21" t="s">
        <v>246</v>
      </c>
      <c r="AK219" s="21" t="s">
        <v>246</v>
      </c>
      <c r="AL219" s="21">
        <v>78.31</v>
      </c>
      <c r="AM219" s="6"/>
      <c r="AN219" s="26" t="s">
        <v>250</v>
      </c>
      <c r="AO219" s="26" t="s">
        <v>274</v>
      </c>
      <c r="AP219" s="26"/>
      <c r="AQ219" s="26" t="s">
        <v>1906</v>
      </c>
      <c r="AR219" s="26" t="s">
        <v>299</v>
      </c>
      <c r="AS219" s="27">
        <v>78.31</v>
      </c>
      <c r="AT219" s="21">
        <v>82.19</v>
      </c>
      <c r="AU219" s="21">
        <v>105.3</v>
      </c>
      <c r="AV219" s="21">
        <v>112.4</v>
      </c>
      <c r="AW219" s="21">
        <v>104.2</v>
      </c>
      <c r="AX219" s="21">
        <v>64</v>
      </c>
      <c r="AY219" s="21">
        <v>48.5</v>
      </c>
      <c r="AZ219" s="21">
        <v>27</v>
      </c>
      <c r="BA219" s="21">
        <v>17.5</v>
      </c>
      <c r="BB219" s="28">
        <f t="shared" ref="BB219:BD219" si="723">((AT219/AS219)*100)-100</f>
        <v>4.9546673477205871</v>
      </c>
      <c r="BC219" s="28">
        <f t="shared" si="723"/>
        <v>28.117775885144169</v>
      </c>
      <c r="BD219" s="28">
        <f t="shared" si="723"/>
        <v>6.7426400759734264</v>
      </c>
      <c r="BE219" s="28">
        <f t="shared" si="706"/>
        <v>34.465585493551259</v>
      </c>
      <c r="BF219" s="28">
        <f t="shared" si="707"/>
        <v>43.532115949431727</v>
      </c>
      <c r="BG219" s="28">
        <f t="shared" si="708"/>
        <v>36.756296386421724</v>
      </c>
      <c r="BH219" s="3">
        <f t="shared" ref="BH219:BJ219" si="724">AT219-AS219</f>
        <v>3.8799999999999955</v>
      </c>
      <c r="BI219" s="3">
        <f t="shared" si="724"/>
        <v>23.11</v>
      </c>
      <c r="BJ219" s="3">
        <f t="shared" si="724"/>
        <v>7.1000000000000085</v>
      </c>
      <c r="BK219" s="3">
        <f t="shared" si="710"/>
        <v>26.989999999999995</v>
      </c>
      <c r="BL219" s="3">
        <f t="shared" si="711"/>
        <v>34.090000000000003</v>
      </c>
      <c r="BM219" s="3">
        <f t="shared" si="712"/>
        <v>30.210000000000008</v>
      </c>
      <c r="BN219" s="24">
        <v>421.8</v>
      </c>
      <c r="BO219" s="21">
        <v>305.2</v>
      </c>
      <c r="BP219" s="21">
        <v>256.5</v>
      </c>
      <c r="BQ219" s="21"/>
      <c r="BR219" s="21">
        <v>98.5</v>
      </c>
      <c r="BS219" s="21">
        <v>7</v>
      </c>
      <c r="BT219" s="21"/>
      <c r="BU219" s="24">
        <v>36.4</v>
      </c>
      <c r="BV219" s="21">
        <v>36</v>
      </c>
      <c r="BW219" s="21">
        <v>36</v>
      </c>
      <c r="BX219" s="21">
        <v>36.4</v>
      </c>
      <c r="BY219" s="21">
        <v>37.5</v>
      </c>
      <c r="BZ219" s="21">
        <v>38.5</v>
      </c>
      <c r="CA219" s="21">
        <v>37</v>
      </c>
      <c r="CB219" s="21">
        <v>37.1</v>
      </c>
      <c r="CC219" s="21">
        <v>36.1</v>
      </c>
      <c r="CD219" s="6"/>
      <c r="CE219" s="24" t="s">
        <v>1658</v>
      </c>
      <c r="CF219" s="21" t="s">
        <v>316</v>
      </c>
      <c r="CG219" s="21"/>
      <c r="CH219" s="21"/>
      <c r="CI219" s="21" t="s">
        <v>1659</v>
      </c>
      <c r="CJ219" s="21"/>
      <c r="CK219" s="21"/>
      <c r="CL219" s="24" t="s">
        <v>1660</v>
      </c>
      <c r="CM219" s="21" t="s">
        <v>537</v>
      </c>
      <c r="CN219" s="21"/>
      <c r="CO219" s="21"/>
      <c r="CP219" s="21" t="s">
        <v>1661</v>
      </c>
      <c r="CQ219" s="21"/>
      <c r="CR219" s="21"/>
      <c r="CS219" s="24">
        <v>1</v>
      </c>
      <c r="CT219" s="21">
        <v>1</v>
      </c>
      <c r="CU219" s="21"/>
      <c r="CV219" s="21"/>
      <c r="CW219" s="21">
        <v>3</v>
      </c>
      <c r="CX219" s="21"/>
      <c r="CY219" s="21"/>
      <c r="CZ219" s="24" t="s">
        <v>735</v>
      </c>
      <c r="DA219" s="21" t="s">
        <v>735</v>
      </c>
      <c r="DB219" s="21"/>
      <c r="DC219" s="21"/>
      <c r="DD219" s="21" t="s">
        <v>1662</v>
      </c>
      <c r="DE219" s="21"/>
      <c r="DF219" s="21"/>
      <c r="DG219" s="24" t="s">
        <v>611</v>
      </c>
      <c r="DH219" s="21" t="s">
        <v>1663</v>
      </c>
      <c r="DI219" s="21" t="s">
        <v>1663</v>
      </c>
      <c r="DJ219" s="21" t="s">
        <v>1663</v>
      </c>
      <c r="DK219" s="21" t="s">
        <v>1663</v>
      </c>
      <c r="DL219" s="21" t="s">
        <v>1663</v>
      </c>
      <c r="DM219" s="21" t="s">
        <v>1663</v>
      </c>
      <c r="DN219" s="26"/>
      <c r="DO219" s="6"/>
      <c r="DP219" s="24">
        <v>193</v>
      </c>
      <c r="DQ219" s="21">
        <v>122.1</v>
      </c>
      <c r="DR219" s="21">
        <v>72</v>
      </c>
      <c r="DS219" s="21">
        <v>107.6</v>
      </c>
      <c r="DT219" s="21">
        <v>107.9</v>
      </c>
      <c r="DU219" s="21">
        <v>120.4</v>
      </c>
      <c r="DV219" s="21">
        <v>120.4</v>
      </c>
      <c r="DW219" s="24">
        <v>0.5</v>
      </c>
      <c r="DX219" s="21">
        <v>0.35</v>
      </c>
      <c r="DY219" s="21">
        <v>0.35</v>
      </c>
      <c r="DZ219" s="21">
        <v>0.4</v>
      </c>
      <c r="EA219" s="21">
        <v>0.5</v>
      </c>
      <c r="EB219" s="21">
        <v>0.4</v>
      </c>
      <c r="EC219" s="21">
        <v>0.45</v>
      </c>
      <c r="ED219" s="78">
        <f t="shared" ref="ED219:EJ219" si="725">DP219/DW219</f>
        <v>386</v>
      </c>
      <c r="EE219" s="79">
        <f t="shared" si="725"/>
        <v>348.85714285714289</v>
      </c>
      <c r="EF219" s="79">
        <f t="shared" si="725"/>
        <v>205.71428571428572</v>
      </c>
      <c r="EG219" s="79">
        <f t="shared" si="725"/>
        <v>268.99999999999994</v>
      </c>
      <c r="EH219" s="79">
        <f t="shared" si="725"/>
        <v>215.8</v>
      </c>
      <c r="EI219" s="79">
        <f t="shared" si="725"/>
        <v>301</v>
      </c>
      <c r="EJ219" s="79">
        <f t="shared" si="725"/>
        <v>267.55555555555554</v>
      </c>
      <c r="EK219" s="24">
        <v>1</v>
      </c>
      <c r="EL219" s="21">
        <v>1</v>
      </c>
      <c r="EM219" s="21">
        <v>1</v>
      </c>
      <c r="EN219" s="21">
        <v>1</v>
      </c>
      <c r="EO219" s="21">
        <v>1</v>
      </c>
      <c r="EP219" s="21">
        <v>1</v>
      </c>
      <c r="EQ219" s="21">
        <v>0</v>
      </c>
      <c r="ER219" s="24">
        <v>252</v>
      </c>
      <c r="ES219" s="21">
        <v>235</v>
      </c>
      <c r="ET219" s="21">
        <v>202</v>
      </c>
      <c r="EU219" s="21">
        <v>178</v>
      </c>
      <c r="EV219" s="21">
        <v>157</v>
      </c>
      <c r="EW219" s="21">
        <v>150</v>
      </c>
      <c r="EX219" s="21">
        <v>169</v>
      </c>
      <c r="EY219" s="24">
        <v>11</v>
      </c>
      <c r="EZ219" s="21">
        <v>12.1</v>
      </c>
      <c r="FA219" s="21">
        <v>12</v>
      </c>
      <c r="FB219" s="21">
        <v>12</v>
      </c>
      <c r="FC219" s="21">
        <v>8</v>
      </c>
      <c r="FD219" s="21">
        <v>8.9</v>
      </c>
      <c r="FE219" s="21">
        <v>8.9</v>
      </c>
      <c r="FF219" s="24">
        <v>3</v>
      </c>
      <c r="FG219" s="21">
        <v>3</v>
      </c>
      <c r="FH219" s="21">
        <v>3</v>
      </c>
      <c r="FI219" s="21">
        <v>3</v>
      </c>
      <c r="FJ219" s="21">
        <v>6</v>
      </c>
      <c r="FK219" s="21">
        <v>7</v>
      </c>
      <c r="FL219" s="21">
        <v>9</v>
      </c>
      <c r="FM219" s="24">
        <v>88</v>
      </c>
      <c r="FN219" s="21">
        <v>69</v>
      </c>
      <c r="FO219" s="21">
        <v>77</v>
      </c>
      <c r="FP219" s="21">
        <v>74</v>
      </c>
      <c r="FQ219" s="21">
        <v>63</v>
      </c>
      <c r="FR219" s="21">
        <v>80</v>
      </c>
      <c r="FS219" s="21">
        <v>87</v>
      </c>
      <c r="FT219" s="24" t="s">
        <v>1214</v>
      </c>
      <c r="FU219" s="21" t="s">
        <v>1212</v>
      </c>
      <c r="FV219" s="21" t="s">
        <v>1237</v>
      </c>
      <c r="FW219" s="21" t="s">
        <v>1194</v>
      </c>
      <c r="FX219" s="21" t="s">
        <v>1123</v>
      </c>
      <c r="FY219" s="21" t="s">
        <v>1664</v>
      </c>
      <c r="FZ219" s="21">
        <v>0</v>
      </c>
      <c r="GA219" s="24">
        <v>428</v>
      </c>
      <c r="GB219" s="21">
        <v>253</v>
      </c>
      <c r="GC219" s="21">
        <v>268</v>
      </c>
      <c r="GD219" s="21">
        <v>242</v>
      </c>
      <c r="GE219" s="21">
        <v>306</v>
      </c>
      <c r="GF219" s="21">
        <v>247</v>
      </c>
      <c r="GG219" s="21">
        <v>271</v>
      </c>
      <c r="GH219" s="24">
        <v>620</v>
      </c>
      <c r="GI219" s="21">
        <v>935</v>
      </c>
      <c r="GJ219" s="21">
        <v>400</v>
      </c>
      <c r="GK219" s="21">
        <v>615</v>
      </c>
      <c r="GL219" s="21">
        <v>1730</v>
      </c>
      <c r="GM219" s="21">
        <v>2670</v>
      </c>
      <c r="GN219" s="21">
        <v>2255</v>
      </c>
      <c r="GO219" s="6"/>
      <c r="GP219" s="24">
        <v>15</v>
      </c>
      <c r="GQ219" s="21">
        <v>80</v>
      </c>
      <c r="GR219" s="24">
        <v>16</v>
      </c>
      <c r="GS219" s="21">
        <v>90</v>
      </c>
      <c r="GT219" s="24">
        <v>13</v>
      </c>
      <c r="GU219" s="21">
        <v>55</v>
      </c>
      <c r="GV219" s="24">
        <v>13</v>
      </c>
      <c r="GW219" s="21">
        <v>55</v>
      </c>
      <c r="GX219" s="24">
        <v>15</v>
      </c>
      <c r="GY219" s="21">
        <v>80</v>
      </c>
      <c r="GZ219" s="24">
        <v>16</v>
      </c>
      <c r="HA219" s="21">
        <v>90</v>
      </c>
      <c r="HB219" s="24">
        <v>12</v>
      </c>
      <c r="HC219" s="21">
        <v>45</v>
      </c>
      <c r="HD219" s="6"/>
      <c r="HE219" s="21">
        <v>48</v>
      </c>
      <c r="HF219" s="21">
        <v>132</v>
      </c>
      <c r="HG219" s="21">
        <v>91</v>
      </c>
      <c r="HH219" s="21">
        <v>37.6</v>
      </c>
      <c r="HI219" s="21">
        <v>1</v>
      </c>
      <c r="HJ219" s="21">
        <v>85.1</v>
      </c>
      <c r="HK219" s="21">
        <v>0.6</v>
      </c>
      <c r="HL219" s="21">
        <v>10</v>
      </c>
      <c r="HM219" s="21">
        <v>73</v>
      </c>
      <c r="HN219" s="21">
        <v>17.96</v>
      </c>
      <c r="HO219" s="21">
        <v>3.11</v>
      </c>
      <c r="HP219" s="21">
        <v>137</v>
      </c>
      <c r="HQ219" s="21">
        <v>16.3</v>
      </c>
      <c r="HR219" s="21">
        <v>12.8</v>
      </c>
      <c r="HS219" s="21">
        <v>3</v>
      </c>
      <c r="HT219" s="6"/>
      <c r="HU219" s="99">
        <f t="shared" si="10"/>
        <v>-1</v>
      </c>
    </row>
    <row r="220" spans="1:249" ht="15.75" customHeight="1" x14ac:dyDescent="0.3">
      <c r="A220" s="3">
        <v>196</v>
      </c>
      <c r="B220" s="21" t="s">
        <v>635</v>
      </c>
      <c r="C220" s="21">
        <v>1</v>
      </c>
      <c r="D220" s="22">
        <v>41529</v>
      </c>
      <c r="E220" s="22">
        <v>41529</v>
      </c>
      <c r="F220" s="21">
        <f t="shared" si="704"/>
        <v>0</v>
      </c>
      <c r="G220" s="21"/>
      <c r="H220" s="21" t="s">
        <v>432</v>
      </c>
      <c r="I220" s="23">
        <v>18716</v>
      </c>
      <c r="J220" s="21">
        <v>62</v>
      </c>
      <c r="K220" s="21">
        <v>171</v>
      </c>
      <c r="L220" s="21">
        <v>60</v>
      </c>
      <c r="M220" s="21" t="s">
        <v>1665</v>
      </c>
      <c r="N220" s="21">
        <v>42</v>
      </c>
      <c r="O220" s="21">
        <v>28.5</v>
      </c>
      <c r="P220" s="21">
        <v>12</v>
      </c>
      <c r="Q220" s="21" t="s">
        <v>548</v>
      </c>
      <c r="R220" s="21">
        <v>2</v>
      </c>
      <c r="S220" s="21">
        <v>12</v>
      </c>
      <c r="T220" s="21" t="s">
        <v>548</v>
      </c>
      <c r="U220" s="21">
        <v>2</v>
      </c>
      <c r="V220" s="21">
        <v>9</v>
      </c>
      <c r="W220" s="21">
        <v>9</v>
      </c>
      <c r="X220" s="21">
        <v>0</v>
      </c>
      <c r="Y220" s="6"/>
      <c r="Z220" s="24" t="s">
        <v>884</v>
      </c>
      <c r="AA220" s="21" t="s">
        <v>1666</v>
      </c>
      <c r="AB220" s="25">
        <v>2</v>
      </c>
      <c r="AC220" s="25" t="s">
        <v>486</v>
      </c>
      <c r="AD220" s="21" t="s">
        <v>246</v>
      </c>
      <c r="AE220" s="21" t="s">
        <v>247</v>
      </c>
      <c r="AF220" s="21" t="s">
        <v>249</v>
      </c>
      <c r="AG220" s="21"/>
      <c r="AH220" s="21" t="s">
        <v>249</v>
      </c>
      <c r="AI220" s="21" t="s">
        <v>246</v>
      </c>
      <c r="AJ220" s="21" t="s">
        <v>246</v>
      </c>
      <c r="AK220" s="21" t="s">
        <v>246</v>
      </c>
      <c r="AL220" s="21">
        <v>42.2</v>
      </c>
      <c r="AM220" s="6"/>
      <c r="AN220" s="26" t="s">
        <v>250</v>
      </c>
      <c r="AO220" s="26" t="s">
        <v>274</v>
      </c>
      <c r="AP220" s="26" t="s">
        <v>1911</v>
      </c>
      <c r="AQ220" s="26" t="s">
        <v>1906</v>
      </c>
      <c r="AR220" s="26" t="s">
        <v>1903</v>
      </c>
      <c r="AS220" s="27">
        <v>42.4</v>
      </c>
      <c r="AT220" s="21">
        <v>117.2</v>
      </c>
      <c r="AU220" s="21">
        <v>103.95</v>
      </c>
      <c r="AV220" s="21">
        <v>88.8</v>
      </c>
      <c r="AW220" s="21">
        <v>82.61</v>
      </c>
      <c r="AX220" s="21">
        <v>36.6</v>
      </c>
      <c r="AY220" s="21">
        <v>9</v>
      </c>
      <c r="AZ220" s="21">
        <v>3.3</v>
      </c>
      <c r="BA220" s="21">
        <v>1.57</v>
      </c>
      <c r="BB220" s="28">
        <f t="shared" ref="BB220:BD220" si="726">((AT220/AS220)*100)-100</f>
        <v>176.41509433962261</v>
      </c>
      <c r="BC220" s="28">
        <f t="shared" si="726"/>
        <v>-11.305460750853243</v>
      </c>
      <c r="BD220" s="28">
        <f t="shared" si="726"/>
        <v>-14.574314574314585</v>
      </c>
      <c r="BE220" s="28">
        <f t="shared" si="706"/>
        <v>145.16509433962264</v>
      </c>
      <c r="BF220" s="28">
        <f t="shared" si="707"/>
        <v>109.43396226415098</v>
      </c>
      <c r="BG220" s="28">
        <f t="shared" si="708"/>
        <v>-24.23208191126281</v>
      </c>
      <c r="BH220" s="3">
        <f t="shared" ref="BH220:BJ220" si="727">AT220-AS220</f>
        <v>74.800000000000011</v>
      </c>
      <c r="BI220" s="3">
        <f t="shared" si="727"/>
        <v>-13.25</v>
      </c>
      <c r="BJ220" s="3">
        <f t="shared" si="727"/>
        <v>-15.150000000000006</v>
      </c>
      <c r="BK220" s="3">
        <f t="shared" si="710"/>
        <v>61.550000000000004</v>
      </c>
      <c r="BL220" s="3">
        <f t="shared" si="711"/>
        <v>46.4</v>
      </c>
      <c r="BM220" s="3">
        <f t="shared" si="712"/>
        <v>-28.400000000000006</v>
      </c>
      <c r="BN220" s="24"/>
      <c r="BO220" s="21">
        <v>275</v>
      </c>
      <c r="BP220" s="21">
        <v>317.8</v>
      </c>
      <c r="BQ220" s="21"/>
      <c r="BR220" s="21">
        <v>174.3</v>
      </c>
      <c r="BS220" s="21">
        <v>96.1</v>
      </c>
      <c r="BT220" s="21">
        <v>74</v>
      </c>
      <c r="BU220" s="24">
        <v>39.1</v>
      </c>
      <c r="BV220" s="21">
        <v>37.9</v>
      </c>
      <c r="BW220" s="21">
        <v>37</v>
      </c>
      <c r="BX220" s="21">
        <v>36</v>
      </c>
      <c r="BY220" s="21">
        <v>36</v>
      </c>
      <c r="BZ220" s="21">
        <v>38</v>
      </c>
      <c r="CA220" s="21">
        <v>37</v>
      </c>
      <c r="CB220" s="21">
        <v>36.5</v>
      </c>
      <c r="CC220" s="21">
        <v>37.1</v>
      </c>
      <c r="CD220" s="6"/>
      <c r="CE220" s="24" t="s">
        <v>1667</v>
      </c>
      <c r="CF220" s="21"/>
      <c r="CG220" s="21"/>
      <c r="CH220" s="21" t="s">
        <v>1413</v>
      </c>
      <c r="CI220" s="21"/>
      <c r="CJ220" s="21"/>
      <c r="CK220" s="21"/>
      <c r="CL220" s="24" t="s">
        <v>331</v>
      </c>
      <c r="CM220" s="21"/>
      <c r="CN220" s="21"/>
      <c r="CO220" s="93" t="s">
        <v>1668</v>
      </c>
      <c r="CP220" s="21"/>
      <c r="CQ220" s="21"/>
      <c r="CR220" s="21"/>
      <c r="CS220" s="24">
        <v>2</v>
      </c>
      <c r="CT220" s="21"/>
      <c r="CU220" s="21"/>
      <c r="CV220" s="21">
        <v>2</v>
      </c>
      <c r="CW220" s="21"/>
      <c r="CX220" s="21"/>
      <c r="CY220" s="21"/>
      <c r="CZ220" s="24" t="s">
        <v>331</v>
      </c>
      <c r="DA220" s="21"/>
      <c r="DB220" s="21"/>
      <c r="DC220" s="21"/>
      <c r="DD220" s="21"/>
      <c r="DE220" s="21"/>
      <c r="DF220" s="21"/>
      <c r="DG220" s="24" t="s">
        <v>631</v>
      </c>
      <c r="DH220" s="21" t="s">
        <v>631</v>
      </c>
      <c r="DI220" s="21" t="s">
        <v>631</v>
      </c>
      <c r="DJ220" s="21" t="s">
        <v>631</v>
      </c>
      <c r="DK220" s="21" t="s">
        <v>631</v>
      </c>
      <c r="DL220" s="21" t="s">
        <v>631</v>
      </c>
      <c r="DM220" s="21" t="s">
        <v>631</v>
      </c>
      <c r="DN220" s="26" t="s">
        <v>607</v>
      </c>
      <c r="DO220" s="6"/>
      <c r="DP220" s="24">
        <v>142</v>
      </c>
      <c r="DQ220" s="21">
        <v>65</v>
      </c>
      <c r="DR220" s="21">
        <v>50.4</v>
      </c>
      <c r="DS220" s="21">
        <v>153.5</v>
      </c>
      <c r="DT220" s="21">
        <v>150</v>
      </c>
      <c r="DU220" s="21">
        <v>61.3</v>
      </c>
      <c r="DV220" s="21">
        <v>118.9</v>
      </c>
      <c r="DW220" s="24">
        <v>0.45</v>
      </c>
      <c r="DX220" s="21">
        <v>0.4</v>
      </c>
      <c r="DY220" s="21">
        <v>0.4</v>
      </c>
      <c r="DZ220" s="21">
        <v>0.5</v>
      </c>
      <c r="EA220" s="21">
        <v>0.4</v>
      </c>
      <c r="EB220" s="21">
        <v>0.4</v>
      </c>
      <c r="EC220" s="21">
        <v>0.41</v>
      </c>
      <c r="ED220" s="78">
        <f t="shared" ref="ED220:EJ220" si="728">DP220/DW220</f>
        <v>315.55555555555554</v>
      </c>
      <c r="EE220" s="79">
        <f t="shared" si="728"/>
        <v>162.5</v>
      </c>
      <c r="EF220" s="79">
        <f t="shared" si="728"/>
        <v>125.99999999999999</v>
      </c>
      <c r="EG220" s="79">
        <f t="shared" si="728"/>
        <v>307</v>
      </c>
      <c r="EH220" s="79">
        <f t="shared" si="728"/>
        <v>375</v>
      </c>
      <c r="EI220" s="79">
        <f t="shared" si="728"/>
        <v>153.24999999999997</v>
      </c>
      <c r="EJ220" s="79">
        <f t="shared" si="728"/>
        <v>290.00000000000006</v>
      </c>
      <c r="EK220" s="24">
        <v>0</v>
      </c>
      <c r="EL220" s="21">
        <v>0</v>
      </c>
      <c r="EM220" s="21">
        <v>0</v>
      </c>
      <c r="EN220" s="21">
        <v>1</v>
      </c>
      <c r="EO220" s="21">
        <v>1</v>
      </c>
      <c r="EP220" s="21">
        <v>1</v>
      </c>
      <c r="EQ220" s="21">
        <v>1</v>
      </c>
      <c r="ER220" s="24">
        <v>206</v>
      </c>
      <c r="ES220" s="21">
        <v>189</v>
      </c>
      <c r="ET220" s="21">
        <v>195</v>
      </c>
      <c r="EU220" s="21">
        <v>204</v>
      </c>
      <c r="EV220" s="21">
        <v>165</v>
      </c>
      <c r="EW220" s="21">
        <v>157</v>
      </c>
      <c r="EX220" s="21">
        <v>210</v>
      </c>
      <c r="EY220" s="24">
        <v>18</v>
      </c>
      <c r="EZ220" s="21">
        <v>11.2</v>
      </c>
      <c r="FA220" s="21">
        <v>11.2</v>
      </c>
      <c r="FB220" s="21">
        <v>6.8</v>
      </c>
      <c r="FC220" s="21">
        <v>11.5</v>
      </c>
      <c r="FD220" s="21">
        <v>8</v>
      </c>
      <c r="FE220" s="21">
        <v>8</v>
      </c>
      <c r="FF220" s="24">
        <v>14</v>
      </c>
      <c r="FG220" s="21">
        <v>13</v>
      </c>
      <c r="FH220" s="21">
        <v>14</v>
      </c>
      <c r="FI220" s="21">
        <v>3</v>
      </c>
      <c r="FJ220" s="21">
        <v>3</v>
      </c>
      <c r="FK220" s="21">
        <v>3</v>
      </c>
      <c r="FL220" s="21">
        <v>3</v>
      </c>
      <c r="FM220" s="24">
        <v>81</v>
      </c>
      <c r="FN220" s="21">
        <v>94</v>
      </c>
      <c r="FO220" s="21">
        <v>80</v>
      </c>
      <c r="FP220" s="21">
        <v>83</v>
      </c>
      <c r="FQ220" s="21">
        <v>80</v>
      </c>
      <c r="FR220" s="21">
        <v>83</v>
      </c>
      <c r="FS220" s="21">
        <v>87</v>
      </c>
      <c r="FT220" s="24" t="s">
        <v>1123</v>
      </c>
      <c r="FU220" s="21" t="s">
        <v>859</v>
      </c>
      <c r="FV220" s="21" t="s">
        <v>1459</v>
      </c>
      <c r="FW220" s="21" t="s">
        <v>1669</v>
      </c>
      <c r="FX220" s="21" t="s">
        <v>859</v>
      </c>
      <c r="FY220" s="21" t="s">
        <v>1123</v>
      </c>
      <c r="FZ220" s="21" t="s">
        <v>1214</v>
      </c>
      <c r="GA220" s="24">
        <v>74</v>
      </c>
      <c r="GB220" s="21">
        <v>59</v>
      </c>
      <c r="GC220" s="21">
        <v>67</v>
      </c>
      <c r="GD220" s="21">
        <v>176</v>
      </c>
      <c r="GE220" s="21">
        <v>116</v>
      </c>
      <c r="GF220" s="21">
        <v>72</v>
      </c>
      <c r="GG220" s="21">
        <v>64</v>
      </c>
      <c r="GH220" s="24">
        <v>1605</v>
      </c>
      <c r="GI220" s="21">
        <v>1840</v>
      </c>
      <c r="GJ220" s="21">
        <v>1900</v>
      </c>
      <c r="GK220" s="21">
        <v>1010</v>
      </c>
      <c r="GL220" s="21">
        <v>1280</v>
      </c>
      <c r="GM220" s="21">
        <v>2140</v>
      </c>
      <c r="GN220" s="21">
        <v>1740</v>
      </c>
      <c r="GO220" s="6"/>
      <c r="GP220" s="24">
        <v>13</v>
      </c>
      <c r="GQ220" s="21">
        <v>55</v>
      </c>
      <c r="GR220" s="24">
        <v>13</v>
      </c>
      <c r="GS220" s="21">
        <v>55</v>
      </c>
      <c r="GT220" s="24">
        <v>13</v>
      </c>
      <c r="GU220" s="21">
        <v>55</v>
      </c>
      <c r="GV220" s="24">
        <v>15</v>
      </c>
      <c r="GW220" s="21">
        <v>80</v>
      </c>
      <c r="GX220" s="24">
        <v>15</v>
      </c>
      <c r="GY220" s="21">
        <v>80</v>
      </c>
      <c r="GZ220" s="24">
        <v>17</v>
      </c>
      <c r="HA220" s="21">
        <v>90</v>
      </c>
      <c r="HB220" s="24">
        <v>16</v>
      </c>
      <c r="HC220" s="21">
        <v>90</v>
      </c>
      <c r="HD220" s="6"/>
      <c r="HE220" s="21">
        <v>62</v>
      </c>
      <c r="HF220" s="21">
        <v>115</v>
      </c>
      <c r="HG220" s="21">
        <v>70</v>
      </c>
      <c r="HH220" s="21">
        <v>39.1</v>
      </c>
      <c r="HI220" s="21">
        <v>2</v>
      </c>
      <c r="HJ220" s="21">
        <v>63.6</v>
      </c>
      <c r="HK220" s="21">
        <v>0.4</v>
      </c>
      <c r="HL220" s="21">
        <v>25</v>
      </c>
      <c r="HM220" s="21">
        <v>15.4</v>
      </c>
      <c r="HN220" s="21">
        <v>31.72</v>
      </c>
      <c r="HO220" s="21">
        <v>3.4</v>
      </c>
      <c r="HP220" s="21">
        <v>134</v>
      </c>
      <c r="HQ220" s="21">
        <v>23</v>
      </c>
      <c r="HR220" s="21">
        <v>18</v>
      </c>
      <c r="HS220" s="21">
        <v>14</v>
      </c>
      <c r="HT220" s="6"/>
      <c r="HU220" s="99">
        <f t="shared" si="10"/>
        <v>0</v>
      </c>
    </row>
    <row r="221" spans="1:249" ht="15.75" customHeight="1" x14ac:dyDescent="0.3">
      <c r="A221" s="3">
        <v>197</v>
      </c>
      <c r="B221" s="21" t="s">
        <v>626</v>
      </c>
      <c r="C221" s="21">
        <v>1</v>
      </c>
      <c r="D221" s="22">
        <v>41535</v>
      </c>
      <c r="E221" s="22">
        <v>41536</v>
      </c>
      <c r="F221" s="21">
        <f t="shared" si="704"/>
        <v>1</v>
      </c>
      <c r="G221" s="21"/>
      <c r="H221" s="21" t="s">
        <v>432</v>
      </c>
      <c r="I221" s="23">
        <v>17190</v>
      </c>
      <c r="J221" s="21">
        <v>66</v>
      </c>
      <c r="K221" s="21">
        <v>182</v>
      </c>
      <c r="L221" s="21">
        <v>95</v>
      </c>
      <c r="M221" s="21" t="s">
        <v>1670</v>
      </c>
      <c r="N221" s="21">
        <v>42</v>
      </c>
      <c r="O221" s="21">
        <v>28.5</v>
      </c>
      <c r="P221" s="21">
        <v>7</v>
      </c>
      <c r="Q221" s="21" t="s">
        <v>794</v>
      </c>
      <c r="R221" s="21">
        <v>1</v>
      </c>
      <c r="S221" s="21">
        <v>17</v>
      </c>
      <c r="T221" s="21" t="s">
        <v>272</v>
      </c>
      <c r="U221" s="21">
        <v>1</v>
      </c>
      <c r="V221" s="21">
        <v>0</v>
      </c>
      <c r="W221" s="21">
        <v>0</v>
      </c>
      <c r="X221" s="21">
        <v>0</v>
      </c>
      <c r="Y221" s="6"/>
      <c r="Z221" s="24" t="s">
        <v>884</v>
      </c>
      <c r="AA221" s="21" t="s">
        <v>1671</v>
      </c>
      <c r="AB221" s="25">
        <v>2</v>
      </c>
      <c r="AC221" s="25" t="s">
        <v>486</v>
      </c>
      <c r="AD221" s="21" t="s">
        <v>249</v>
      </c>
      <c r="AE221" s="21"/>
      <c r="AF221" s="21" t="s">
        <v>246</v>
      </c>
      <c r="AG221" s="21" t="s">
        <v>328</v>
      </c>
      <c r="AH221" s="21" t="s">
        <v>246</v>
      </c>
      <c r="AI221" s="21" t="s">
        <v>249</v>
      </c>
      <c r="AJ221" s="21" t="s">
        <v>249</v>
      </c>
      <c r="AK221" s="21" t="s">
        <v>246</v>
      </c>
      <c r="AL221" s="21">
        <v>28.94</v>
      </c>
      <c r="AM221" s="6"/>
      <c r="AN221" s="26" t="s">
        <v>350</v>
      </c>
      <c r="AO221" s="26"/>
      <c r="AP221" s="26"/>
      <c r="AQ221" s="26" t="s">
        <v>1906</v>
      </c>
      <c r="AR221" s="3"/>
      <c r="AS221" s="27">
        <v>28.94</v>
      </c>
      <c r="AT221" s="21">
        <v>24.82</v>
      </c>
      <c r="AU221" s="21">
        <v>20.36</v>
      </c>
      <c r="AV221" s="21">
        <v>17</v>
      </c>
      <c r="AW221" s="21">
        <v>13.6</v>
      </c>
      <c r="AX221" s="21">
        <v>8.36</v>
      </c>
      <c r="AY221" s="21">
        <v>4.29</v>
      </c>
      <c r="AZ221" s="21">
        <v>2.56</v>
      </c>
      <c r="BA221" s="21"/>
      <c r="BB221" s="28">
        <f t="shared" ref="BB221:BD221" si="729">((AT221/AS221)*100)-100</f>
        <v>-14.236351071181758</v>
      </c>
      <c r="BC221" s="28">
        <f t="shared" si="729"/>
        <v>-17.969379532634974</v>
      </c>
      <c r="BD221" s="28">
        <f t="shared" si="729"/>
        <v>-16.502946954813353</v>
      </c>
      <c r="BE221" s="28">
        <f t="shared" si="706"/>
        <v>-29.64754664823775</v>
      </c>
      <c r="BF221" s="28">
        <f t="shared" si="707"/>
        <v>-41.257774706288878</v>
      </c>
      <c r="BG221" s="28">
        <f t="shared" si="708"/>
        <v>-31.506849315068493</v>
      </c>
      <c r="BH221" s="3">
        <f t="shared" ref="BH221:BJ221" si="730">AT221-AS221</f>
        <v>-4.120000000000001</v>
      </c>
      <c r="BI221" s="3">
        <f t="shared" si="730"/>
        <v>-4.4600000000000009</v>
      </c>
      <c r="BJ221" s="3">
        <f t="shared" si="730"/>
        <v>-3.3599999999999994</v>
      </c>
      <c r="BK221" s="3">
        <f t="shared" si="710"/>
        <v>-8.5800000000000018</v>
      </c>
      <c r="BL221" s="3">
        <f t="shared" si="711"/>
        <v>-11.940000000000001</v>
      </c>
      <c r="BM221" s="3">
        <f t="shared" si="712"/>
        <v>-7.82</v>
      </c>
      <c r="BN221" s="24">
        <v>40</v>
      </c>
      <c r="BO221" s="21">
        <v>192.9</v>
      </c>
      <c r="BP221" s="21">
        <v>124.3</v>
      </c>
      <c r="BQ221" s="21"/>
      <c r="BR221" s="21"/>
      <c r="BS221" s="21"/>
      <c r="BT221" s="21"/>
      <c r="BU221" s="24">
        <v>37</v>
      </c>
      <c r="BV221" s="21">
        <v>36</v>
      </c>
      <c r="BW221" s="21">
        <v>36.1</v>
      </c>
      <c r="BX221" s="21">
        <v>36.5</v>
      </c>
      <c r="BY221" s="21">
        <v>36</v>
      </c>
      <c r="BZ221" s="21">
        <v>36.1</v>
      </c>
      <c r="CA221" s="21">
        <v>37.1</v>
      </c>
      <c r="CB221" s="21">
        <v>35.9</v>
      </c>
      <c r="CC221" s="21"/>
      <c r="CD221" s="6"/>
      <c r="CE221" s="24" t="s">
        <v>1672</v>
      </c>
      <c r="CF221" s="21"/>
      <c r="CG221" s="21"/>
      <c r="CH221" s="21"/>
      <c r="CI221" s="21"/>
      <c r="CJ221" s="21"/>
      <c r="CK221" s="21"/>
      <c r="CL221" s="24" t="s">
        <v>331</v>
      </c>
      <c r="CM221" s="21"/>
      <c r="CN221" s="21"/>
      <c r="CO221" s="21"/>
      <c r="CP221" s="21"/>
      <c r="CQ221" s="21"/>
      <c r="CR221" s="21"/>
      <c r="CS221" s="24">
        <v>6</v>
      </c>
      <c r="CT221" s="21"/>
      <c r="CU221" s="21"/>
      <c r="CV221" s="21"/>
      <c r="CW221" s="21"/>
      <c r="CX221" s="21"/>
      <c r="CY221" s="21"/>
      <c r="CZ221" s="24" t="s">
        <v>331</v>
      </c>
      <c r="DA221" s="21"/>
      <c r="DB221" s="21"/>
      <c r="DC221" s="21"/>
      <c r="DD221" s="21"/>
      <c r="DE221" s="21"/>
      <c r="DF221" s="21"/>
      <c r="DG221" s="24" t="s">
        <v>1106</v>
      </c>
      <c r="DH221" s="21" t="s">
        <v>1106</v>
      </c>
      <c r="DI221" s="21" t="s">
        <v>1106</v>
      </c>
      <c r="DJ221" s="21" t="s">
        <v>1106</v>
      </c>
      <c r="DK221" s="21" t="s">
        <v>1106</v>
      </c>
      <c r="DL221" s="21" t="s">
        <v>1106</v>
      </c>
      <c r="DM221" s="21"/>
      <c r="DN221" s="26" t="s">
        <v>607</v>
      </c>
      <c r="DO221" s="6"/>
      <c r="DP221" s="24">
        <v>106.1</v>
      </c>
      <c r="DQ221" s="21">
        <v>92.8</v>
      </c>
      <c r="DR221" s="21">
        <v>107.4</v>
      </c>
      <c r="DS221" s="21">
        <v>122.6</v>
      </c>
      <c r="DT221" s="21">
        <v>144</v>
      </c>
      <c r="DU221" s="21">
        <v>96.3</v>
      </c>
      <c r="DV221" s="21"/>
      <c r="DW221" s="24">
        <v>0.4</v>
      </c>
      <c r="DX221" s="21">
        <v>0.35</v>
      </c>
      <c r="DY221" s="21">
        <v>0.35</v>
      </c>
      <c r="DZ221" s="21">
        <v>0.35</v>
      </c>
      <c r="EA221" s="21">
        <v>0.35</v>
      </c>
      <c r="EB221" s="21">
        <v>0.35</v>
      </c>
      <c r="EC221" s="21"/>
      <c r="ED221" s="78">
        <f t="shared" ref="ED221:EI221" si="731">DP221/DW221</f>
        <v>265.24999999999994</v>
      </c>
      <c r="EE221" s="79">
        <f t="shared" si="731"/>
        <v>265.14285714285717</v>
      </c>
      <c r="EF221" s="79">
        <f t="shared" si="731"/>
        <v>306.85714285714289</v>
      </c>
      <c r="EG221" s="79">
        <f t="shared" si="731"/>
        <v>350.28571428571428</v>
      </c>
      <c r="EH221" s="79">
        <f t="shared" si="731"/>
        <v>411.42857142857144</v>
      </c>
      <c r="EI221" s="79">
        <f t="shared" si="731"/>
        <v>275.14285714285717</v>
      </c>
      <c r="EJ221" s="79"/>
      <c r="EK221" s="24">
        <v>0</v>
      </c>
      <c r="EL221" s="21">
        <v>0</v>
      </c>
      <c r="EM221" s="21">
        <v>0</v>
      </c>
      <c r="EN221" s="21">
        <v>0</v>
      </c>
      <c r="EO221" s="21">
        <v>0</v>
      </c>
      <c r="EP221" s="21">
        <v>0</v>
      </c>
      <c r="EQ221" s="21"/>
      <c r="ER221" s="24">
        <v>127</v>
      </c>
      <c r="ES221" s="21">
        <v>135</v>
      </c>
      <c r="ET221" s="21">
        <v>139</v>
      </c>
      <c r="EU221" s="21">
        <v>151</v>
      </c>
      <c r="EV221" s="21">
        <v>180</v>
      </c>
      <c r="EW221" s="21">
        <v>175</v>
      </c>
      <c r="EX221" s="21"/>
      <c r="EY221" s="24">
        <v>5.7</v>
      </c>
      <c r="EZ221" s="21">
        <v>5.4</v>
      </c>
      <c r="FA221" s="21">
        <v>5.5</v>
      </c>
      <c r="FB221" s="21">
        <v>5.5</v>
      </c>
      <c r="FC221" s="21">
        <v>5.5</v>
      </c>
      <c r="FD221" s="21">
        <v>6.2</v>
      </c>
      <c r="FE221" s="21"/>
      <c r="FF221" s="24">
        <v>15</v>
      </c>
      <c r="FG221" s="21">
        <v>15</v>
      </c>
      <c r="FH221" s="21">
        <v>15</v>
      </c>
      <c r="FI221" s="21">
        <v>15</v>
      </c>
      <c r="FJ221" s="21">
        <v>15</v>
      </c>
      <c r="FK221" s="21">
        <v>15</v>
      </c>
      <c r="FL221" s="21"/>
      <c r="FM221" s="24">
        <v>62</v>
      </c>
      <c r="FN221" s="21">
        <v>81</v>
      </c>
      <c r="FO221" s="21">
        <v>91</v>
      </c>
      <c r="FP221" s="21">
        <v>90</v>
      </c>
      <c r="FQ221" s="21">
        <v>105</v>
      </c>
      <c r="FR221" s="21">
        <v>89</v>
      </c>
      <c r="FS221" s="21"/>
      <c r="FT221" s="24">
        <v>0</v>
      </c>
      <c r="FU221" s="21">
        <v>0</v>
      </c>
      <c r="FV221" s="21">
        <v>0</v>
      </c>
      <c r="FW221" s="21">
        <v>0</v>
      </c>
      <c r="FX221" s="21">
        <v>0</v>
      </c>
      <c r="FY221" s="21">
        <v>0</v>
      </c>
      <c r="FZ221" s="21"/>
      <c r="GA221" s="24">
        <v>158</v>
      </c>
      <c r="GB221" s="21">
        <v>122</v>
      </c>
      <c r="GC221" s="21">
        <v>131</v>
      </c>
      <c r="GD221" s="21">
        <v>132</v>
      </c>
      <c r="GE221" s="21">
        <v>115</v>
      </c>
      <c r="GF221" s="21">
        <v>113</v>
      </c>
      <c r="GG221" s="21"/>
      <c r="GH221" s="24">
        <v>2330</v>
      </c>
      <c r="GI221" s="21">
        <v>1950</v>
      </c>
      <c r="GJ221" s="21">
        <v>2380</v>
      </c>
      <c r="GK221" s="21">
        <v>3300</v>
      </c>
      <c r="GL221" s="21">
        <v>3270</v>
      </c>
      <c r="GM221" s="21">
        <v>690</v>
      </c>
      <c r="GN221" s="21"/>
      <c r="GO221" s="6"/>
      <c r="GP221" s="24">
        <v>10</v>
      </c>
      <c r="GQ221" s="21">
        <v>45</v>
      </c>
      <c r="GR221" s="24">
        <v>9</v>
      </c>
      <c r="GS221" s="21">
        <v>18</v>
      </c>
      <c r="GT221" s="24">
        <v>8</v>
      </c>
      <c r="GU221" s="21">
        <v>18</v>
      </c>
      <c r="GV221" s="24">
        <v>7</v>
      </c>
      <c r="GW221" s="21">
        <v>18</v>
      </c>
      <c r="GX221" s="24">
        <v>6</v>
      </c>
      <c r="GY221" s="21">
        <v>10</v>
      </c>
      <c r="GZ221" s="24">
        <v>9</v>
      </c>
      <c r="HA221" s="21">
        <v>18</v>
      </c>
      <c r="HB221" s="24"/>
      <c r="HC221" s="21"/>
      <c r="HD221" s="6"/>
      <c r="HE221" s="21">
        <v>66</v>
      </c>
      <c r="HF221" s="21">
        <v>75</v>
      </c>
      <c r="HG221" s="21">
        <v>90</v>
      </c>
      <c r="HH221" s="21">
        <v>35</v>
      </c>
      <c r="HI221" s="21">
        <v>2</v>
      </c>
      <c r="HJ221" s="21">
        <v>87.7</v>
      </c>
      <c r="HK221" s="21">
        <v>0.4</v>
      </c>
      <c r="HL221" s="21">
        <v>25</v>
      </c>
      <c r="HM221" s="21">
        <v>37.25</v>
      </c>
      <c r="HN221" s="21">
        <v>2.99</v>
      </c>
      <c r="HO221" s="21">
        <v>3.59</v>
      </c>
      <c r="HP221" s="21">
        <v>140</v>
      </c>
      <c r="HQ221" s="21">
        <v>20</v>
      </c>
      <c r="HR221" s="21">
        <v>10.3</v>
      </c>
      <c r="HS221" s="21">
        <v>15</v>
      </c>
      <c r="HT221" s="6"/>
      <c r="HU221" s="99">
        <f t="shared" si="10"/>
        <v>1</v>
      </c>
    </row>
    <row r="222" spans="1:249" ht="15.75" customHeight="1" x14ac:dyDescent="0.3">
      <c r="A222" s="3">
        <v>198</v>
      </c>
      <c r="B222" s="21" t="s">
        <v>431</v>
      </c>
      <c r="C222" s="21">
        <v>2</v>
      </c>
      <c r="D222" s="22">
        <v>41537</v>
      </c>
      <c r="E222" s="22">
        <v>41537</v>
      </c>
      <c r="F222" s="21">
        <f t="shared" si="704"/>
        <v>0</v>
      </c>
      <c r="G222" s="21"/>
      <c r="H222" s="21" t="s">
        <v>432</v>
      </c>
      <c r="I222" s="23">
        <v>32328</v>
      </c>
      <c r="J222" s="21">
        <v>25</v>
      </c>
      <c r="K222" s="21">
        <v>163</v>
      </c>
      <c r="L222" s="21">
        <v>75</v>
      </c>
      <c r="M222" s="21" t="s">
        <v>1673</v>
      </c>
      <c r="N222" s="21">
        <v>38</v>
      </c>
      <c r="O222" s="21">
        <v>21.3</v>
      </c>
      <c r="P222" s="21">
        <v>6</v>
      </c>
      <c r="Q222" s="21" t="s">
        <v>900</v>
      </c>
      <c r="R222" s="21">
        <v>1</v>
      </c>
      <c r="S222" s="21">
        <v>11</v>
      </c>
      <c r="T222" s="21" t="s">
        <v>272</v>
      </c>
      <c r="U222" s="21">
        <v>1</v>
      </c>
      <c r="V222" s="21">
        <v>0</v>
      </c>
      <c r="W222" s="21">
        <v>2</v>
      </c>
      <c r="X222" s="21">
        <v>0</v>
      </c>
      <c r="Y222" s="6"/>
      <c r="Z222" s="24" t="s">
        <v>884</v>
      </c>
      <c r="AA222" s="21" t="s">
        <v>337</v>
      </c>
      <c r="AB222" s="25">
        <v>2</v>
      </c>
      <c r="AC222" s="25" t="s">
        <v>1010</v>
      </c>
      <c r="AD222" s="21" t="s">
        <v>249</v>
      </c>
      <c r="AE222" s="21"/>
      <c r="AF222" s="21" t="s">
        <v>246</v>
      </c>
      <c r="AG222" s="21" t="s">
        <v>328</v>
      </c>
      <c r="AH222" s="21" t="s">
        <v>246</v>
      </c>
      <c r="AI222" s="21" t="s">
        <v>249</v>
      </c>
      <c r="AJ222" s="21" t="s">
        <v>246</v>
      </c>
      <c r="AK222" s="21" t="s">
        <v>246</v>
      </c>
      <c r="AL222" s="21">
        <v>12.22</v>
      </c>
      <c r="AM222" s="6"/>
      <c r="AN222" s="26" t="s">
        <v>250</v>
      </c>
      <c r="AO222" s="26" t="s">
        <v>274</v>
      </c>
      <c r="AP222" s="26"/>
      <c r="AQ222" s="26" t="s">
        <v>1902</v>
      </c>
      <c r="AR222" s="26" t="s">
        <v>1905</v>
      </c>
      <c r="AS222" s="27">
        <v>6.22</v>
      </c>
      <c r="AT222" s="21">
        <v>13.85</v>
      </c>
      <c r="AU222" s="21">
        <v>6.99</v>
      </c>
      <c r="AV222" s="21">
        <v>4.45</v>
      </c>
      <c r="AW222" s="21">
        <v>3.45</v>
      </c>
      <c r="AX222" s="21">
        <v>5.89</v>
      </c>
      <c r="AY222" s="21">
        <v>3.09</v>
      </c>
      <c r="AZ222" s="21">
        <v>1.17</v>
      </c>
      <c r="BA222" s="21">
        <v>0.8</v>
      </c>
      <c r="BB222" s="28">
        <f t="shared" ref="BB222:BD222" si="732">((AT222/AS222)*100)-100</f>
        <v>122.66881028938906</v>
      </c>
      <c r="BC222" s="28">
        <f t="shared" si="732"/>
        <v>-49.530685920577611</v>
      </c>
      <c r="BD222" s="28">
        <f t="shared" si="732"/>
        <v>-36.33762517882689</v>
      </c>
      <c r="BE222" s="28">
        <f t="shared" si="706"/>
        <v>12.379421221864945</v>
      </c>
      <c r="BF222" s="28">
        <f t="shared" si="707"/>
        <v>-28.456591639871377</v>
      </c>
      <c r="BG222" s="28">
        <f t="shared" si="708"/>
        <v>-67.870036101083031</v>
      </c>
      <c r="BH222" s="3">
        <f t="shared" ref="BH222:BJ222" si="733">AT222-AS222</f>
        <v>7.63</v>
      </c>
      <c r="BI222" s="3">
        <f t="shared" si="733"/>
        <v>-6.8599999999999994</v>
      </c>
      <c r="BJ222" s="3">
        <f t="shared" si="733"/>
        <v>-2.54</v>
      </c>
      <c r="BK222" s="3">
        <f t="shared" si="710"/>
        <v>0.77000000000000046</v>
      </c>
      <c r="BL222" s="3">
        <f t="shared" si="711"/>
        <v>-1.7699999999999996</v>
      </c>
      <c r="BM222" s="3">
        <f t="shared" si="712"/>
        <v>-9.3999999999999986</v>
      </c>
      <c r="BN222" s="24">
        <v>279</v>
      </c>
      <c r="BO222" s="21">
        <v>405.6</v>
      </c>
      <c r="BP222" s="21">
        <v>440</v>
      </c>
      <c r="BQ222" s="21">
        <v>294</v>
      </c>
      <c r="BR222" s="21"/>
      <c r="BS222" s="21">
        <v>211.6</v>
      </c>
      <c r="BT222" s="21">
        <v>192.8</v>
      </c>
      <c r="BU222" s="24">
        <v>36.5</v>
      </c>
      <c r="BV222" s="21">
        <v>37.1</v>
      </c>
      <c r="BW222" s="21">
        <v>37</v>
      </c>
      <c r="BX222" s="21">
        <v>36</v>
      </c>
      <c r="BY222" s="21">
        <v>36</v>
      </c>
      <c r="BZ222" s="21">
        <v>37</v>
      </c>
      <c r="CA222" s="21">
        <v>37</v>
      </c>
      <c r="CB222" s="21">
        <v>36.9</v>
      </c>
      <c r="CC222" s="21">
        <v>36.5</v>
      </c>
      <c r="CD222" s="6"/>
      <c r="CE222" s="24" t="s">
        <v>962</v>
      </c>
      <c r="CF222" s="21"/>
      <c r="CG222" s="21"/>
      <c r="CH222" s="21"/>
      <c r="CI222" s="21"/>
      <c r="CJ222" s="21"/>
      <c r="CK222" s="21"/>
      <c r="CL222" s="24" t="s">
        <v>1674</v>
      </c>
      <c r="CM222" s="21"/>
      <c r="CN222" s="21"/>
      <c r="CO222" s="21"/>
      <c r="CP222" s="21"/>
      <c r="CQ222" s="21"/>
      <c r="CR222" s="21"/>
      <c r="CS222" s="24">
        <v>1</v>
      </c>
      <c r="CT222" s="21"/>
      <c r="CU222" s="21"/>
      <c r="CV222" s="21"/>
      <c r="CW222" s="21"/>
      <c r="CX222" s="21"/>
      <c r="CY222" s="21"/>
      <c r="CZ222" s="24" t="s">
        <v>1675</v>
      </c>
      <c r="DA222" s="21"/>
      <c r="DB222" s="21"/>
      <c r="DC222" s="21"/>
      <c r="DD222" s="21"/>
      <c r="DE222" s="21"/>
      <c r="DF222" s="21"/>
      <c r="DG222" s="24" t="s">
        <v>1676</v>
      </c>
      <c r="DH222" s="21" t="s">
        <v>1677</v>
      </c>
      <c r="DI222" s="21" t="s">
        <v>1678</v>
      </c>
      <c r="DJ222" s="21" t="s">
        <v>1679</v>
      </c>
      <c r="DK222" s="21" t="s">
        <v>1678</v>
      </c>
      <c r="DL222" s="21" t="s">
        <v>540</v>
      </c>
      <c r="DM222" s="21" t="s">
        <v>540</v>
      </c>
      <c r="DN222" s="26"/>
      <c r="DO222" s="6"/>
      <c r="DP222" s="24">
        <v>156.5</v>
      </c>
      <c r="DQ222" s="21">
        <v>121.4</v>
      </c>
      <c r="DR222" s="21">
        <v>156</v>
      </c>
      <c r="DS222" s="21">
        <v>171.1</v>
      </c>
      <c r="DT222" s="21">
        <v>133</v>
      </c>
      <c r="DU222" s="21">
        <v>87.2</v>
      </c>
      <c r="DV222" s="21">
        <v>110.6</v>
      </c>
      <c r="DW222" s="24">
        <v>0.7</v>
      </c>
      <c r="DX222" s="21">
        <v>0.5</v>
      </c>
      <c r="DY222" s="21">
        <v>0.5</v>
      </c>
      <c r="DZ222" s="21">
        <v>0.45</v>
      </c>
      <c r="EA222" s="21">
        <v>0.35</v>
      </c>
      <c r="EB222" s="21">
        <v>0.35</v>
      </c>
      <c r="EC222" s="21">
        <v>0.35</v>
      </c>
      <c r="ED222" s="78">
        <f t="shared" ref="ED222:EJ222" si="734">DP222/DW222</f>
        <v>223.57142857142858</v>
      </c>
      <c r="EE222" s="79">
        <f t="shared" si="734"/>
        <v>242.8</v>
      </c>
      <c r="EF222" s="79">
        <f t="shared" si="734"/>
        <v>312</v>
      </c>
      <c r="EG222" s="79">
        <f t="shared" si="734"/>
        <v>380.22222222222223</v>
      </c>
      <c r="EH222" s="79">
        <f t="shared" si="734"/>
        <v>380</v>
      </c>
      <c r="EI222" s="79">
        <f t="shared" si="734"/>
        <v>249.14285714285717</v>
      </c>
      <c r="EJ222" s="79">
        <f t="shared" si="734"/>
        <v>316</v>
      </c>
      <c r="EK222" s="24">
        <v>0</v>
      </c>
      <c r="EL222" s="21">
        <v>0</v>
      </c>
      <c r="EM222" s="21">
        <v>0</v>
      </c>
      <c r="EN222" s="21">
        <v>0</v>
      </c>
      <c r="EO222" s="21">
        <v>0</v>
      </c>
      <c r="EP222" s="21">
        <v>0</v>
      </c>
      <c r="EQ222" s="21">
        <v>0</v>
      </c>
      <c r="ER222" s="24">
        <v>14</v>
      </c>
      <c r="ES222" s="21">
        <v>38</v>
      </c>
      <c r="ET222" s="21">
        <v>26</v>
      </c>
      <c r="EU222" s="21">
        <v>38</v>
      </c>
      <c r="EV222" s="21">
        <v>28</v>
      </c>
      <c r="EW222" s="21">
        <v>18</v>
      </c>
      <c r="EX222" s="21">
        <v>23</v>
      </c>
      <c r="EY222" s="24">
        <v>7.4</v>
      </c>
      <c r="EZ222" s="21">
        <v>7.8</v>
      </c>
      <c r="FA222" s="21">
        <v>7</v>
      </c>
      <c r="FB222" s="21">
        <v>7</v>
      </c>
      <c r="FC222" s="21">
        <v>10.6</v>
      </c>
      <c r="FD222" s="21">
        <v>14.4</v>
      </c>
      <c r="FE222" s="21">
        <v>9.5</v>
      </c>
      <c r="FF222" s="24">
        <v>15</v>
      </c>
      <c r="FG222" s="21">
        <v>15</v>
      </c>
      <c r="FH222" s="21">
        <v>15</v>
      </c>
      <c r="FI222" s="21">
        <v>15</v>
      </c>
      <c r="FJ222" s="21">
        <v>15</v>
      </c>
      <c r="FK222" s="21">
        <v>15</v>
      </c>
      <c r="FL222" s="21">
        <v>15</v>
      </c>
      <c r="FM222" s="24">
        <v>65</v>
      </c>
      <c r="FN222" s="21">
        <v>63</v>
      </c>
      <c r="FO222" s="21">
        <v>73</v>
      </c>
      <c r="FP222" s="21">
        <v>73</v>
      </c>
      <c r="FQ222" s="21">
        <v>79</v>
      </c>
      <c r="FR222" s="21">
        <v>80</v>
      </c>
      <c r="FS222" s="21">
        <v>92</v>
      </c>
      <c r="FT222" s="24">
        <v>0</v>
      </c>
      <c r="FU222" s="21" t="s">
        <v>1194</v>
      </c>
      <c r="FV222" s="21" t="s">
        <v>1194</v>
      </c>
      <c r="FW222" s="21">
        <v>0</v>
      </c>
      <c r="FX222" s="21">
        <v>0</v>
      </c>
      <c r="FY222" s="21">
        <v>0</v>
      </c>
      <c r="FZ222" s="21">
        <v>0</v>
      </c>
      <c r="GA222" s="24">
        <v>93</v>
      </c>
      <c r="GB222" s="21">
        <v>71</v>
      </c>
      <c r="GC222" s="21">
        <v>54</v>
      </c>
      <c r="GD222" s="21">
        <v>39</v>
      </c>
      <c r="GE222" s="21">
        <v>57</v>
      </c>
      <c r="GF222" s="21">
        <v>41</v>
      </c>
      <c r="GG222" s="21">
        <v>45</v>
      </c>
      <c r="GH222" s="24">
        <v>680</v>
      </c>
      <c r="GI222" s="21">
        <v>1500</v>
      </c>
      <c r="GJ222" s="21">
        <v>2430</v>
      </c>
      <c r="GK222" s="21">
        <v>2370</v>
      </c>
      <c r="GL222" s="21">
        <v>4110</v>
      </c>
      <c r="GM222" s="21">
        <v>3915</v>
      </c>
      <c r="GN222" s="21">
        <v>2560</v>
      </c>
      <c r="GO222" s="6"/>
      <c r="GP222" s="24">
        <v>14</v>
      </c>
      <c r="GQ222" s="21">
        <v>55</v>
      </c>
      <c r="GR222" s="24">
        <v>15</v>
      </c>
      <c r="GS222" s="21">
        <v>80</v>
      </c>
      <c r="GT222" s="24">
        <v>14</v>
      </c>
      <c r="GU222" s="21">
        <v>55</v>
      </c>
      <c r="GV222" s="24">
        <v>11</v>
      </c>
      <c r="GW222" s="21">
        <v>45</v>
      </c>
      <c r="GX222" s="24">
        <v>11</v>
      </c>
      <c r="GY222" s="21">
        <v>45</v>
      </c>
      <c r="GZ222" s="24">
        <v>14</v>
      </c>
      <c r="HA222" s="21">
        <v>55</v>
      </c>
      <c r="HB222" s="24">
        <v>11</v>
      </c>
      <c r="HC222" s="21">
        <v>45</v>
      </c>
      <c r="HD222" s="6"/>
      <c r="HE222" s="21">
        <v>25</v>
      </c>
      <c r="HF222" s="21">
        <v>135</v>
      </c>
      <c r="HG222" s="21">
        <v>81</v>
      </c>
      <c r="HH222" s="21">
        <v>37</v>
      </c>
      <c r="HI222" s="21">
        <v>2</v>
      </c>
      <c r="HJ222" s="21">
        <v>76.3</v>
      </c>
      <c r="HK222" s="21">
        <v>1</v>
      </c>
      <c r="HL222" s="21">
        <v>40</v>
      </c>
      <c r="HM222" s="21">
        <v>17.64</v>
      </c>
      <c r="HN222" s="21">
        <v>0.13</v>
      </c>
      <c r="HO222" s="21">
        <v>3.11</v>
      </c>
      <c r="HP222" s="21">
        <v>140.1</v>
      </c>
      <c r="HQ222" s="21">
        <v>18.8</v>
      </c>
      <c r="HR222" s="21">
        <v>5.3</v>
      </c>
      <c r="HS222" s="21">
        <v>15</v>
      </c>
      <c r="HT222" s="6"/>
      <c r="HU222" s="99">
        <f t="shared" si="10"/>
        <v>-1</v>
      </c>
    </row>
    <row r="223" spans="1:249" ht="15.75" customHeight="1" x14ac:dyDescent="0.3">
      <c r="A223" s="3">
        <v>199</v>
      </c>
      <c r="B223" s="21" t="s">
        <v>431</v>
      </c>
      <c r="C223" s="21">
        <v>1</v>
      </c>
      <c r="D223" s="22">
        <v>41533</v>
      </c>
      <c r="E223" s="22">
        <v>41534</v>
      </c>
      <c r="F223" s="21">
        <f t="shared" si="704"/>
        <v>1</v>
      </c>
      <c r="G223" s="21"/>
      <c r="H223" s="21" t="s">
        <v>432</v>
      </c>
      <c r="I223" s="23">
        <v>17463</v>
      </c>
      <c r="J223" s="21">
        <v>67</v>
      </c>
      <c r="K223" s="21">
        <v>170</v>
      </c>
      <c r="L223" s="21">
        <v>110</v>
      </c>
      <c r="M223" s="21" t="s">
        <v>1680</v>
      </c>
      <c r="N223" s="21">
        <v>96</v>
      </c>
      <c r="O223" s="21">
        <v>98</v>
      </c>
      <c r="P223" s="21">
        <v>14</v>
      </c>
      <c r="Q223" s="21" t="s">
        <v>1578</v>
      </c>
      <c r="R223" s="21">
        <v>1</v>
      </c>
      <c r="S223" s="21">
        <v>30</v>
      </c>
      <c r="T223" s="21" t="s">
        <v>272</v>
      </c>
      <c r="U223" s="21">
        <v>1</v>
      </c>
      <c r="V223" s="21">
        <v>6</v>
      </c>
      <c r="W223" s="21">
        <v>4</v>
      </c>
      <c r="X223" s="21">
        <v>0</v>
      </c>
      <c r="Y223" s="6"/>
      <c r="Z223" s="24" t="s">
        <v>513</v>
      </c>
      <c r="AA223" s="21" t="s">
        <v>969</v>
      </c>
      <c r="AB223" s="25">
        <v>1</v>
      </c>
      <c r="AC223" s="25"/>
      <c r="AD223" s="21" t="s">
        <v>249</v>
      </c>
      <c r="AE223" s="21"/>
      <c r="AF223" s="21" t="s">
        <v>246</v>
      </c>
      <c r="AG223" s="21" t="s">
        <v>248</v>
      </c>
      <c r="AH223" s="21" t="s">
        <v>246</v>
      </c>
      <c r="AI223" s="21" t="s">
        <v>246</v>
      </c>
      <c r="AJ223" s="21" t="s">
        <v>246</v>
      </c>
      <c r="AK223" s="21" t="s">
        <v>246</v>
      </c>
      <c r="AL223" s="21">
        <v>3.9</v>
      </c>
      <c r="AM223" s="6"/>
      <c r="AN223" s="26" t="s">
        <v>250</v>
      </c>
      <c r="AO223" s="26" t="s">
        <v>274</v>
      </c>
      <c r="AP223" s="26"/>
      <c r="AQ223" s="26" t="s">
        <v>1902</v>
      </c>
      <c r="AR223" s="26" t="s">
        <v>299</v>
      </c>
      <c r="AS223" s="27">
        <v>3.9</v>
      </c>
      <c r="AT223" s="21">
        <v>6.76</v>
      </c>
      <c r="AU223" s="21">
        <v>12.75</v>
      </c>
      <c r="AV223" s="21">
        <v>9.74</v>
      </c>
      <c r="AW223" s="21">
        <v>7.16</v>
      </c>
      <c r="AX223" s="21">
        <v>3.1</v>
      </c>
      <c r="AY223" s="21">
        <v>1.54</v>
      </c>
      <c r="AZ223" s="21">
        <v>1</v>
      </c>
      <c r="BA223" s="21">
        <v>0.35</v>
      </c>
      <c r="BB223" s="28">
        <f t="shared" ref="BB223:BD223" si="735">((AT223/AS223)*100)-100</f>
        <v>73.333333333333343</v>
      </c>
      <c r="BC223" s="28">
        <f t="shared" si="735"/>
        <v>88.609467455621314</v>
      </c>
      <c r="BD223" s="28">
        <f t="shared" si="735"/>
        <v>-23.607843137254903</v>
      </c>
      <c r="BE223" s="28">
        <f t="shared" si="706"/>
        <v>226.92307692307691</v>
      </c>
      <c r="BF223" s="28">
        <f t="shared" si="707"/>
        <v>149.74358974358975</v>
      </c>
      <c r="BG223" s="28">
        <f t="shared" si="708"/>
        <v>44.082840236686394</v>
      </c>
      <c r="BH223" s="3">
        <f t="shared" ref="BH223:BJ223" si="736">AT223-AS223</f>
        <v>2.86</v>
      </c>
      <c r="BI223" s="3">
        <f t="shared" si="736"/>
        <v>5.99</v>
      </c>
      <c r="BJ223" s="3">
        <f t="shared" si="736"/>
        <v>-3.01</v>
      </c>
      <c r="BK223" s="3">
        <f t="shared" si="710"/>
        <v>8.85</v>
      </c>
      <c r="BL223" s="3">
        <f t="shared" si="711"/>
        <v>5.84</v>
      </c>
      <c r="BM223" s="3">
        <f t="shared" si="712"/>
        <v>2.9800000000000004</v>
      </c>
      <c r="BN223" s="24">
        <v>296</v>
      </c>
      <c r="BO223" s="21">
        <v>312.8</v>
      </c>
      <c r="BP223" s="21">
        <v>346.6</v>
      </c>
      <c r="BQ223" s="21">
        <v>276</v>
      </c>
      <c r="BR223" s="21">
        <v>203</v>
      </c>
      <c r="BS223" s="21">
        <v>146</v>
      </c>
      <c r="BT223" s="21">
        <v>101.5</v>
      </c>
      <c r="BU223" s="24">
        <v>35.9</v>
      </c>
      <c r="BV223" s="21">
        <v>36</v>
      </c>
      <c r="BW223" s="21">
        <v>36</v>
      </c>
      <c r="BX223" s="21">
        <v>36</v>
      </c>
      <c r="BY223" s="21">
        <v>37.5</v>
      </c>
      <c r="BZ223" s="21">
        <v>36</v>
      </c>
      <c r="CA223" s="21">
        <v>37.6</v>
      </c>
      <c r="CB223" s="21">
        <v>37</v>
      </c>
      <c r="CC223" s="21">
        <v>38</v>
      </c>
      <c r="CD223" s="6"/>
      <c r="CE223" s="24" t="s">
        <v>1681</v>
      </c>
      <c r="CF223" s="21"/>
      <c r="CG223" s="21"/>
      <c r="CH223" s="21" t="s">
        <v>263</v>
      </c>
      <c r="CI223" s="21" t="s">
        <v>1682</v>
      </c>
      <c r="CJ223" s="21"/>
      <c r="CK223" s="21" t="s">
        <v>1023</v>
      </c>
      <c r="CL223" s="24" t="s">
        <v>1683</v>
      </c>
      <c r="CM223" s="21"/>
      <c r="CN223" s="21"/>
      <c r="CO223" s="21" t="s">
        <v>1026</v>
      </c>
      <c r="CP223" s="21" t="s">
        <v>331</v>
      </c>
      <c r="CQ223" s="21"/>
      <c r="CR223" s="21" t="s">
        <v>331</v>
      </c>
      <c r="CS223" s="24">
        <v>6</v>
      </c>
      <c r="CT223" s="21"/>
      <c r="CU223" s="21"/>
      <c r="CV223" s="21">
        <v>5</v>
      </c>
      <c r="CW223" s="21">
        <v>3</v>
      </c>
      <c r="CX223" s="21"/>
      <c r="CY223" s="21">
        <v>2</v>
      </c>
      <c r="CZ223" s="24" t="s">
        <v>1684</v>
      </c>
      <c r="DA223" s="21"/>
      <c r="DB223" s="21"/>
      <c r="DC223" s="21"/>
      <c r="DD223" s="21" t="s">
        <v>331</v>
      </c>
      <c r="DE223" s="21"/>
      <c r="DF223" s="21" t="s">
        <v>331</v>
      </c>
      <c r="DG223" s="24" t="s">
        <v>1685</v>
      </c>
      <c r="DH223" s="21" t="s">
        <v>1685</v>
      </c>
      <c r="DI223" s="21" t="s">
        <v>1685</v>
      </c>
      <c r="DJ223" s="21" t="s">
        <v>1685</v>
      </c>
      <c r="DK223" s="21" t="s">
        <v>1685</v>
      </c>
      <c r="DL223" s="21" t="s">
        <v>1685</v>
      </c>
      <c r="DM223" s="21" t="s">
        <v>1685</v>
      </c>
      <c r="DN223" s="26"/>
      <c r="DO223" s="6"/>
      <c r="DP223" s="24">
        <v>111</v>
      </c>
      <c r="DQ223" s="21">
        <v>95.2</v>
      </c>
      <c r="DR223" s="21">
        <v>97.9</v>
      </c>
      <c r="DS223" s="21">
        <v>98.3</v>
      </c>
      <c r="DT223" s="21">
        <v>123.5</v>
      </c>
      <c r="DU223" s="21">
        <v>90.4</v>
      </c>
      <c r="DV223" s="21">
        <v>131.4</v>
      </c>
      <c r="DW223" s="24">
        <v>0.5</v>
      </c>
      <c r="DX223" s="21">
        <v>0.5</v>
      </c>
      <c r="DY223" s="21">
        <v>0.5</v>
      </c>
      <c r="DZ223" s="21">
        <v>0.4</v>
      </c>
      <c r="EA223" s="21">
        <v>0.4</v>
      </c>
      <c r="EB223" s="21">
        <v>0.4</v>
      </c>
      <c r="EC223" s="21">
        <v>0.35</v>
      </c>
      <c r="ED223" s="78">
        <f t="shared" ref="ED223:EJ223" si="737">DP223/DW223</f>
        <v>222</v>
      </c>
      <c r="EE223" s="79">
        <f t="shared" si="737"/>
        <v>190.4</v>
      </c>
      <c r="EF223" s="79">
        <f t="shared" si="737"/>
        <v>195.8</v>
      </c>
      <c r="EG223" s="79">
        <f t="shared" si="737"/>
        <v>245.74999999999997</v>
      </c>
      <c r="EH223" s="79">
        <f t="shared" si="737"/>
        <v>308.75</v>
      </c>
      <c r="EI223" s="79">
        <f t="shared" si="737"/>
        <v>226</v>
      </c>
      <c r="EJ223" s="79">
        <f t="shared" si="737"/>
        <v>375.42857142857144</v>
      </c>
      <c r="EK223" s="24">
        <v>1</v>
      </c>
      <c r="EL223" s="21">
        <v>1</v>
      </c>
      <c r="EM223" s="21">
        <v>1</v>
      </c>
      <c r="EN223" s="21">
        <v>1</v>
      </c>
      <c r="EO223" s="21">
        <v>1</v>
      </c>
      <c r="EP223" s="21">
        <v>1</v>
      </c>
      <c r="EQ223" s="21">
        <v>0</v>
      </c>
      <c r="ER223" s="24">
        <v>147</v>
      </c>
      <c r="ES223" s="21">
        <v>125</v>
      </c>
      <c r="ET223" s="21">
        <v>132</v>
      </c>
      <c r="EU223" s="21">
        <v>171</v>
      </c>
      <c r="EV223" s="21">
        <v>203</v>
      </c>
      <c r="EW223" s="21">
        <v>260</v>
      </c>
      <c r="EX223" s="21">
        <v>284</v>
      </c>
      <c r="EY223" s="24">
        <v>7.5</v>
      </c>
      <c r="EZ223" s="21">
        <v>8</v>
      </c>
      <c r="FA223" s="21">
        <v>8</v>
      </c>
      <c r="FB223" s="21">
        <v>8</v>
      </c>
      <c r="FC223" s="21">
        <v>7</v>
      </c>
      <c r="FD223" s="21">
        <v>7.3</v>
      </c>
      <c r="FE223" s="21">
        <v>9</v>
      </c>
      <c r="FF223" s="24">
        <v>3</v>
      </c>
      <c r="FG223" s="21">
        <v>3</v>
      </c>
      <c r="FH223" s="21">
        <v>3</v>
      </c>
      <c r="FI223" s="21">
        <v>3</v>
      </c>
      <c r="FJ223" s="21">
        <v>3</v>
      </c>
      <c r="FK223" s="21">
        <v>5</v>
      </c>
      <c r="FL223" s="21">
        <v>8</v>
      </c>
      <c r="FM223" s="24">
        <v>56</v>
      </c>
      <c r="FN223" s="21">
        <v>64</v>
      </c>
      <c r="FO223" s="21">
        <v>69</v>
      </c>
      <c r="FP223" s="21">
        <v>74</v>
      </c>
      <c r="FQ223" s="21">
        <v>80</v>
      </c>
      <c r="FR223" s="21">
        <v>85</v>
      </c>
      <c r="FS223" s="21">
        <v>87</v>
      </c>
      <c r="FT223" s="24" t="s">
        <v>1686</v>
      </c>
      <c r="FU223" s="21" t="s">
        <v>1194</v>
      </c>
      <c r="FV223" s="21" t="s">
        <v>1194</v>
      </c>
      <c r="FW223" s="21" t="s">
        <v>1194</v>
      </c>
      <c r="FX223" s="21">
        <v>0</v>
      </c>
      <c r="FY223" s="21">
        <v>0</v>
      </c>
      <c r="FZ223" s="21">
        <v>0</v>
      </c>
      <c r="GA223" s="24">
        <v>177</v>
      </c>
      <c r="GB223" s="21">
        <v>229</v>
      </c>
      <c r="GC223" s="21">
        <v>209</v>
      </c>
      <c r="GD223" s="21">
        <v>145</v>
      </c>
      <c r="GE223" s="21">
        <v>108</v>
      </c>
      <c r="GF223" s="21">
        <v>96</v>
      </c>
      <c r="GG223" s="21">
        <v>80</v>
      </c>
      <c r="GH223" s="24">
        <v>500</v>
      </c>
      <c r="GI223" s="21">
        <v>1570</v>
      </c>
      <c r="GJ223" s="21">
        <v>2840</v>
      </c>
      <c r="GK223" s="21">
        <v>2170</v>
      </c>
      <c r="GL223" s="21">
        <v>1990</v>
      </c>
      <c r="GM223" s="21">
        <v>2110</v>
      </c>
      <c r="GN223" s="21">
        <v>2105</v>
      </c>
      <c r="GO223" s="6"/>
      <c r="GP223" s="24">
        <v>17</v>
      </c>
      <c r="GQ223" s="21">
        <v>90</v>
      </c>
      <c r="GR223" s="24">
        <v>18</v>
      </c>
      <c r="GS223" s="21">
        <v>90</v>
      </c>
      <c r="GT223" s="24">
        <v>18</v>
      </c>
      <c r="GU223" s="21">
        <v>90</v>
      </c>
      <c r="GV223" s="24">
        <v>16</v>
      </c>
      <c r="GW223" s="21">
        <v>90</v>
      </c>
      <c r="GX223" s="24">
        <v>12</v>
      </c>
      <c r="GY223" s="21">
        <v>45</v>
      </c>
      <c r="GZ223" s="24">
        <v>13</v>
      </c>
      <c r="HA223" s="21">
        <v>55</v>
      </c>
      <c r="HB223" s="24">
        <v>11</v>
      </c>
      <c r="HC223" s="21">
        <v>45</v>
      </c>
      <c r="HD223" s="6"/>
      <c r="HE223" s="21">
        <v>67</v>
      </c>
      <c r="HF223" s="21">
        <v>49</v>
      </c>
      <c r="HG223" s="21">
        <v>79</v>
      </c>
      <c r="HH223" s="21">
        <v>35.9</v>
      </c>
      <c r="HI223" s="21">
        <v>1</v>
      </c>
      <c r="HJ223" s="21">
        <v>100.2</v>
      </c>
      <c r="HK223" s="21">
        <v>0.8</v>
      </c>
      <c r="HL223" s="21">
        <v>0</v>
      </c>
      <c r="HM223" s="21">
        <v>45.09</v>
      </c>
      <c r="HN223" s="21">
        <v>26.45</v>
      </c>
      <c r="HO223" s="21">
        <v>3.37</v>
      </c>
      <c r="HP223" s="21">
        <v>128</v>
      </c>
      <c r="HQ223" s="21">
        <v>16.3</v>
      </c>
      <c r="HR223" s="21">
        <v>7.5</v>
      </c>
      <c r="HS223" s="21">
        <v>3</v>
      </c>
      <c r="HT223" s="6"/>
      <c r="HU223" s="99">
        <f t="shared" si="10"/>
        <v>-1</v>
      </c>
    </row>
    <row r="224" spans="1:249" ht="15.75" customHeight="1" x14ac:dyDescent="0.3">
      <c r="A224" s="3">
        <v>200</v>
      </c>
      <c r="B224" s="21" t="s">
        <v>874</v>
      </c>
      <c r="C224" s="21">
        <v>1</v>
      </c>
      <c r="D224" s="22">
        <v>41537</v>
      </c>
      <c r="E224" s="22">
        <v>41538</v>
      </c>
      <c r="F224" s="21">
        <f t="shared" si="704"/>
        <v>1</v>
      </c>
      <c r="G224" s="21" t="s">
        <v>1687</v>
      </c>
      <c r="H224" s="21" t="s">
        <v>432</v>
      </c>
      <c r="I224" s="23">
        <v>21245</v>
      </c>
      <c r="J224" s="21">
        <v>55</v>
      </c>
      <c r="K224" s="21">
        <v>170</v>
      </c>
      <c r="L224" s="21">
        <v>65</v>
      </c>
      <c r="M224" s="21" t="s">
        <v>1688</v>
      </c>
      <c r="N224" s="21">
        <v>88</v>
      </c>
      <c r="O224" s="21">
        <v>96.1</v>
      </c>
      <c r="P224" s="21">
        <v>11</v>
      </c>
      <c r="Q224" s="21" t="s">
        <v>512</v>
      </c>
      <c r="R224" s="21">
        <v>1</v>
      </c>
      <c r="S224" s="21">
        <v>11</v>
      </c>
      <c r="T224" s="21" t="s">
        <v>512</v>
      </c>
      <c r="U224" s="21">
        <v>1</v>
      </c>
      <c r="V224" s="21">
        <v>5</v>
      </c>
      <c r="W224" s="21">
        <v>2</v>
      </c>
      <c r="X224" s="21">
        <v>0</v>
      </c>
      <c r="Y224" s="6"/>
      <c r="Z224" s="24" t="s">
        <v>884</v>
      </c>
      <c r="AA224" s="21" t="s">
        <v>497</v>
      </c>
      <c r="AB224" s="25">
        <v>1</v>
      </c>
      <c r="AC224" s="25"/>
      <c r="AD224" s="21" t="s">
        <v>249</v>
      </c>
      <c r="AE224" s="21"/>
      <c r="AF224" s="21" t="s">
        <v>246</v>
      </c>
      <c r="AG224" s="21" t="s">
        <v>248</v>
      </c>
      <c r="AH224" s="21" t="s">
        <v>246</v>
      </c>
      <c r="AI224" s="21" t="s">
        <v>246</v>
      </c>
      <c r="AJ224" s="21" t="s">
        <v>246</v>
      </c>
      <c r="AK224" s="21" t="s">
        <v>246</v>
      </c>
      <c r="AL224" s="21">
        <v>6.23</v>
      </c>
      <c r="AM224" s="6"/>
      <c r="AN224" s="26" t="s">
        <v>250</v>
      </c>
      <c r="AO224" s="26" t="s">
        <v>274</v>
      </c>
      <c r="AP224" s="26"/>
      <c r="AQ224" s="26" t="s">
        <v>1902</v>
      </c>
      <c r="AR224" s="26" t="s">
        <v>1905</v>
      </c>
      <c r="AS224" s="27">
        <v>6.23</v>
      </c>
      <c r="AT224" s="21">
        <v>5.57</v>
      </c>
      <c r="AU224" s="21">
        <v>3.76</v>
      </c>
      <c r="AV224" s="21">
        <v>2</v>
      </c>
      <c r="AW224" s="21">
        <v>1.66</v>
      </c>
      <c r="AX224" s="21">
        <v>0.87</v>
      </c>
      <c r="AY224" s="21">
        <v>0.5</v>
      </c>
      <c r="AZ224" s="21">
        <v>0.34</v>
      </c>
      <c r="BA224" s="21">
        <v>0.23</v>
      </c>
      <c r="BB224" s="28">
        <f t="shared" ref="BB224:BD224" si="738">((AT224/AS224)*100)-100</f>
        <v>-10.593900481540928</v>
      </c>
      <c r="BC224" s="28">
        <f t="shared" si="738"/>
        <v>-32.495511669658896</v>
      </c>
      <c r="BD224" s="28">
        <f t="shared" si="738"/>
        <v>-46.808510638297875</v>
      </c>
      <c r="BE224" s="28">
        <f t="shared" si="706"/>
        <v>-39.64686998394864</v>
      </c>
      <c r="BF224" s="28">
        <f t="shared" si="707"/>
        <v>-67.897271268057779</v>
      </c>
      <c r="BG224" s="28">
        <f t="shared" si="708"/>
        <v>-64.093357271095158</v>
      </c>
      <c r="BH224" s="3">
        <f t="shared" ref="BH224:BJ224" si="739">AT224-AS224</f>
        <v>-0.66000000000000014</v>
      </c>
      <c r="BI224" s="3">
        <f t="shared" si="739"/>
        <v>-1.8100000000000005</v>
      </c>
      <c r="BJ224" s="3">
        <f t="shared" si="739"/>
        <v>-1.7599999999999998</v>
      </c>
      <c r="BK224" s="3">
        <f t="shared" si="710"/>
        <v>-2.4700000000000006</v>
      </c>
      <c r="BL224" s="3">
        <f t="shared" si="711"/>
        <v>-4.2300000000000004</v>
      </c>
      <c r="BM224" s="3">
        <f t="shared" si="712"/>
        <v>-3.5700000000000003</v>
      </c>
      <c r="BN224" s="24">
        <v>150</v>
      </c>
      <c r="BO224" s="21">
        <v>190</v>
      </c>
      <c r="BP224" s="21">
        <v>126.3</v>
      </c>
      <c r="BQ224" s="21">
        <v>63.5</v>
      </c>
      <c r="BR224" s="21">
        <v>42.5</v>
      </c>
      <c r="BS224" s="21">
        <v>35</v>
      </c>
      <c r="BT224" s="21">
        <v>28.3</v>
      </c>
      <c r="BU224" s="24">
        <v>36.1</v>
      </c>
      <c r="BV224" s="21">
        <v>36</v>
      </c>
      <c r="BW224" s="21">
        <v>36.6</v>
      </c>
      <c r="BX224" s="21">
        <v>36</v>
      </c>
      <c r="BY224" s="21">
        <v>37</v>
      </c>
      <c r="BZ224" s="21">
        <v>37</v>
      </c>
      <c r="CA224" s="21">
        <v>37.5</v>
      </c>
      <c r="CB224" s="21">
        <v>36</v>
      </c>
      <c r="CC224" s="21">
        <v>36.4</v>
      </c>
      <c r="CD224" s="6"/>
      <c r="CE224" s="24" t="s">
        <v>1689</v>
      </c>
      <c r="CF224" s="21"/>
      <c r="CG224" s="21"/>
      <c r="CH224" s="21"/>
      <c r="CI224" s="21"/>
      <c r="CJ224" s="21"/>
      <c r="CK224" s="21"/>
      <c r="CL224" s="24" t="s">
        <v>1690</v>
      </c>
      <c r="CM224" s="21"/>
      <c r="CN224" s="21"/>
      <c r="CO224" s="21"/>
      <c r="CP224" s="21"/>
      <c r="CQ224" s="21"/>
      <c r="CR224" s="21"/>
      <c r="CS224" s="24">
        <v>1</v>
      </c>
      <c r="CT224" s="21"/>
      <c r="CU224" s="21"/>
      <c r="CV224" s="21"/>
      <c r="CW224" s="21"/>
      <c r="CX224" s="21"/>
      <c r="CY224" s="21"/>
      <c r="CZ224" s="24" t="s">
        <v>1691</v>
      </c>
      <c r="DA224" s="21"/>
      <c r="DB224" s="21"/>
      <c r="DC224" s="21"/>
      <c r="DD224" s="21"/>
      <c r="DE224" s="21"/>
      <c r="DF224" s="21"/>
      <c r="DG224" s="24" t="s">
        <v>255</v>
      </c>
      <c r="DH224" s="21" t="s">
        <v>255</v>
      </c>
      <c r="DI224" s="21" t="s">
        <v>1692</v>
      </c>
      <c r="DJ224" s="21" t="s">
        <v>400</v>
      </c>
      <c r="DK224" s="21" t="s">
        <v>400</v>
      </c>
      <c r="DL224" s="21" t="s">
        <v>1693</v>
      </c>
      <c r="DM224" s="21" t="s">
        <v>1693</v>
      </c>
      <c r="DN224" s="26"/>
      <c r="DO224" s="6"/>
      <c r="DP224" s="24">
        <v>93.6</v>
      </c>
      <c r="DQ224" s="21">
        <v>126.7</v>
      </c>
      <c r="DR224" s="21">
        <v>85.9</v>
      </c>
      <c r="DS224" s="21">
        <v>80.7</v>
      </c>
      <c r="DT224" s="21">
        <v>85.6</v>
      </c>
      <c r="DU224" s="21">
        <v>166.2</v>
      </c>
      <c r="DV224" s="21">
        <v>95.6</v>
      </c>
      <c r="DW224" s="24">
        <v>0.6</v>
      </c>
      <c r="DX224" s="21">
        <v>0.5</v>
      </c>
      <c r="DY224" s="21">
        <v>0.45</v>
      </c>
      <c r="DZ224" s="21">
        <v>0.45</v>
      </c>
      <c r="EA224" s="21">
        <v>0.45</v>
      </c>
      <c r="EB224" s="21">
        <v>0.35</v>
      </c>
      <c r="EC224" s="21">
        <v>0.35</v>
      </c>
      <c r="ED224" s="78">
        <f t="shared" ref="ED224:EJ224" si="740">DP224/DW224</f>
        <v>156</v>
      </c>
      <c r="EE224" s="79">
        <f t="shared" si="740"/>
        <v>253.4</v>
      </c>
      <c r="EF224" s="79">
        <f t="shared" si="740"/>
        <v>190.88888888888889</v>
      </c>
      <c r="EG224" s="79">
        <f t="shared" si="740"/>
        <v>179.33333333333334</v>
      </c>
      <c r="EH224" s="79">
        <f t="shared" si="740"/>
        <v>190.2222222222222</v>
      </c>
      <c r="EI224" s="79">
        <f t="shared" si="740"/>
        <v>474.85714285714283</v>
      </c>
      <c r="EJ224" s="79">
        <f t="shared" si="740"/>
        <v>273.14285714285717</v>
      </c>
      <c r="EK224" s="24">
        <v>1</v>
      </c>
      <c r="EL224" s="21">
        <v>1</v>
      </c>
      <c r="EM224" s="21">
        <v>1</v>
      </c>
      <c r="EN224" s="21">
        <v>1</v>
      </c>
      <c r="EO224" s="21">
        <v>1</v>
      </c>
      <c r="EP224" s="21">
        <v>0</v>
      </c>
      <c r="EQ224" s="21">
        <v>0</v>
      </c>
      <c r="ER224" s="24">
        <v>278</v>
      </c>
      <c r="ES224" s="21">
        <v>198</v>
      </c>
      <c r="ET224" s="21">
        <v>141</v>
      </c>
      <c r="EU224" s="21">
        <v>131</v>
      </c>
      <c r="EV224" s="21">
        <v>139</v>
      </c>
      <c r="EW224" s="21">
        <v>151</v>
      </c>
      <c r="EX224" s="21">
        <v>202</v>
      </c>
      <c r="EY224" s="24">
        <v>3.7</v>
      </c>
      <c r="EZ224" s="21">
        <v>3.2</v>
      </c>
      <c r="FA224" s="21">
        <v>4.2</v>
      </c>
      <c r="FB224" s="21">
        <v>4.8</v>
      </c>
      <c r="FC224" s="21">
        <v>4.8</v>
      </c>
      <c r="FD224" s="21">
        <v>5</v>
      </c>
      <c r="FE224" s="21">
        <v>5</v>
      </c>
      <c r="FF224" s="24">
        <v>3</v>
      </c>
      <c r="FG224" s="21">
        <v>6</v>
      </c>
      <c r="FH224" s="21">
        <v>5</v>
      </c>
      <c r="FI224" s="21">
        <v>7</v>
      </c>
      <c r="FJ224" s="21">
        <v>11</v>
      </c>
      <c r="FK224" s="21">
        <v>15</v>
      </c>
      <c r="FL224" s="21">
        <v>14</v>
      </c>
      <c r="FM224" s="24">
        <v>91</v>
      </c>
      <c r="FN224" s="21">
        <v>83</v>
      </c>
      <c r="FO224" s="21">
        <v>89</v>
      </c>
      <c r="FP224" s="21">
        <v>91</v>
      </c>
      <c r="FQ224" s="21">
        <v>96</v>
      </c>
      <c r="FR224" s="21">
        <v>112</v>
      </c>
      <c r="FS224" s="21">
        <v>91</v>
      </c>
      <c r="FT224" s="24" t="s">
        <v>1694</v>
      </c>
      <c r="FU224" s="21" t="s">
        <v>1194</v>
      </c>
      <c r="FV224" s="21">
        <v>0</v>
      </c>
      <c r="FW224" s="21">
        <v>0</v>
      </c>
      <c r="FX224" s="21">
        <v>0</v>
      </c>
      <c r="FY224" s="21">
        <v>0</v>
      </c>
      <c r="FZ224" s="21">
        <v>0</v>
      </c>
      <c r="GA224" s="24">
        <v>87</v>
      </c>
      <c r="GB224" s="21">
        <v>83</v>
      </c>
      <c r="GC224" s="21">
        <v>62</v>
      </c>
      <c r="GD224" s="21">
        <v>48</v>
      </c>
      <c r="GE224" s="21">
        <v>45</v>
      </c>
      <c r="GF224" s="21">
        <v>47</v>
      </c>
      <c r="GG224" s="21">
        <v>44</v>
      </c>
      <c r="GH224" s="24">
        <v>3270</v>
      </c>
      <c r="GI224" s="21">
        <v>2620</v>
      </c>
      <c r="GJ224" s="21">
        <v>2280</v>
      </c>
      <c r="GK224" s="21">
        <v>2170</v>
      </c>
      <c r="GL224" s="21">
        <v>2640</v>
      </c>
      <c r="GM224" s="21">
        <v>5600</v>
      </c>
      <c r="GN224" s="21">
        <v>3070</v>
      </c>
      <c r="GO224" s="6"/>
      <c r="GP224" s="24">
        <v>16</v>
      </c>
      <c r="GQ224" s="21">
        <v>90</v>
      </c>
      <c r="GR224" s="24">
        <v>14</v>
      </c>
      <c r="GS224" s="21">
        <v>55</v>
      </c>
      <c r="GT224" s="24">
        <v>14</v>
      </c>
      <c r="GU224" s="21">
        <v>55</v>
      </c>
      <c r="GV224" s="24">
        <v>13</v>
      </c>
      <c r="GW224" s="21">
        <v>55</v>
      </c>
      <c r="GX224" s="24">
        <v>12</v>
      </c>
      <c r="GY224" s="21">
        <v>45</v>
      </c>
      <c r="GZ224" s="24">
        <v>6</v>
      </c>
      <c r="HA224" s="21">
        <v>10</v>
      </c>
      <c r="HB224" s="24">
        <v>9</v>
      </c>
      <c r="HC224" s="21">
        <v>18</v>
      </c>
      <c r="HD224" s="6"/>
      <c r="HE224" s="21">
        <v>55</v>
      </c>
      <c r="HF224" s="21">
        <v>210</v>
      </c>
      <c r="HG224" s="21">
        <v>65</v>
      </c>
      <c r="HH224" s="21">
        <v>36.1</v>
      </c>
      <c r="HI224" s="21">
        <v>1</v>
      </c>
      <c r="HJ224" s="21">
        <v>224.1</v>
      </c>
      <c r="HK224" s="21">
        <v>0.8</v>
      </c>
      <c r="HL224" s="21">
        <v>30</v>
      </c>
      <c r="HM224" s="21">
        <v>19.04</v>
      </c>
      <c r="HN224" s="21">
        <v>44.76</v>
      </c>
      <c r="HO224" s="21">
        <v>2</v>
      </c>
      <c r="HP224" s="21">
        <v>150.5</v>
      </c>
      <c r="HQ224" s="21">
        <v>14.2</v>
      </c>
      <c r="HR224" s="21">
        <v>3.9</v>
      </c>
      <c r="HS224" s="21">
        <v>3</v>
      </c>
      <c r="HT224" s="6"/>
      <c r="HU224" s="99">
        <f t="shared" si="10"/>
        <v>2</v>
      </c>
    </row>
    <row r="225" spans="1:249" ht="15.75" customHeight="1" x14ac:dyDescent="0.3">
      <c r="A225" s="14"/>
      <c r="B225" s="14"/>
      <c r="C225" s="14"/>
      <c r="D225" s="82"/>
      <c r="E225" s="82"/>
      <c r="F225" s="14"/>
      <c r="G225" s="14"/>
      <c r="H225" s="14"/>
      <c r="I225" s="83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6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  <c r="AL225" s="14"/>
      <c r="AM225" s="6"/>
      <c r="AN225" s="14"/>
      <c r="AO225" s="14"/>
      <c r="AP225" s="14"/>
      <c r="AQ225" s="15"/>
      <c r="AR225" s="15"/>
      <c r="BB225" s="36"/>
      <c r="BC225" s="36"/>
      <c r="BD225" s="36"/>
      <c r="BE225" s="36"/>
      <c r="BF225" s="36"/>
      <c r="BG225" s="36"/>
      <c r="BH225" s="14"/>
      <c r="BI225" s="14"/>
      <c r="BJ225" s="14"/>
      <c r="BK225" s="14"/>
      <c r="BL225" s="14"/>
      <c r="BM225" s="14"/>
      <c r="BN225" s="14"/>
      <c r="BO225" s="14"/>
      <c r="BP225" s="14"/>
      <c r="BQ225" s="14"/>
      <c r="BR225" s="14"/>
      <c r="BS225" s="14"/>
      <c r="BT225" s="14"/>
      <c r="BU225" s="14"/>
      <c r="BV225" s="14"/>
      <c r="BW225" s="14"/>
      <c r="BX225" s="14"/>
      <c r="BY225" s="14"/>
      <c r="BZ225" s="14"/>
      <c r="CA225" s="14"/>
      <c r="CB225" s="14"/>
      <c r="CC225" s="14"/>
      <c r="CD225" s="6"/>
      <c r="CE225" s="14"/>
      <c r="CF225" s="14"/>
      <c r="CG225" s="14"/>
      <c r="CH225" s="14"/>
      <c r="CI225" s="14"/>
      <c r="CJ225" s="14"/>
      <c r="CK225" s="14"/>
      <c r="CL225" s="14"/>
      <c r="CM225" s="14"/>
      <c r="CN225" s="14"/>
      <c r="CO225" s="14"/>
      <c r="CP225" s="14"/>
      <c r="CQ225" s="14"/>
      <c r="CR225" s="14"/>
      <c r="CS225" s="14"/>
      <c r="CT225" s="14"/>
      <c r="CU225" s="14"/>
      <c r="CV225" s="14"/>
      <c r="CW225" s="14"/>
      <c r="CX225" s="14"/>
      <c r="CY225" s="14"/>
      <c r="CZ225" s="14"/>
      <c r="DA225" s="14"/>
      <c r="DB225" s="14"/>
      <c r="DC225" s="14"/>
      <c r="DD225" s="14"/>
      <c r="DE225" s="14"/>
      <c r="DF225" s="14"/>
      <c r="DG225" s="14"/>
      <c r="DH225" s="14"/>
      <c r="DI225" s="14"/>
      <c r="DJ225" s="14"/>
      <c r="DK225" s="14"/>
      <c r="DL225" s="14"/>
      <c r="DM225" s="14"/>
      <c r="DN225" s="14"/>
      <c r="DO225" s="6"/>
      <c r="DP225" s="14"/>
      <c r="DQ225" s="14"/>
      <c r="DR225" s="14"/>
      <c r="DS225" s="14"/>
      <c r="DT225" s="14"/>
      <c r="DU225" s="14"/>
      <c r="DV225" s="14"/>
      <c r="DW225" s="14"/>
      <c r="DX225" s="14"/>
      <c r="DY225" s="14"/>
      <c r="DZ225" s="14"/>
      <c r="EA225" s="14"/>
      <c r="EB225" s="14"/>
      <c r="EC225" s="14"/>
      <c r="ED225" s="91"/>
      <c r="EE225" s="91"/>
      <c r="EF225" s="91"/>
      <c r="EG225" s="91"/>
      <c r="EH225" s="91"/>
      <c r="EI225" s="91"/>
      <c r="EJ225" s="91"/>
      <c r="EK225" s="14"/>
      <c r="EL225" s="14"/>
      <c r="EM225" s="14"/>
      <c r="EN225" s="14"/>
      <c r="EO225" s="14"/>
      <c r="EP225" s="14"/>
      <c r="EQ225" s="14"/>
      <c r="ER225" s="14"/>
      <c r="ES225" s="14"/>
      <c r="ET225" s="14"/>
      <c r="EU225" s="14"/>
      <c r="EV225" s="14"/>
      <c r="EW225" s="14"/>
      <c r="EX225" s="14"/>
      <c r="EY225" s="14"/>
      <c r="EZ225" s="14"/>
      <c r="FA225" s="14"/>
      <c r="FB225" s="14"/>
      <c r="FC225" s="14"/>
      <c r="FD225" s="14"/>
      <c r="FE225" s="14"/>
      <c r="FF225" s="14"/>
      <c r="FG225" s="14"/>
      <c r="FH225" s="14"/>
      <c r="FI225" s="14"/>
      <c r="FJ225" s="14"/>
      <c r="FK225" s="14"/>
      <c r="FL225" s="14"/>
      <c r="FM225" s="14"/>
      <c r="FN225" s="14"/>
      <c r="FO225" s="14"/>
      <c r="FP225" s="14"/>
      <c r="FQ225" s="14"/>
      <c r="FR225" s="14"/>
      <c r="FS225" s="14"/>
      <c r="FT225" s="14"/>
      <c r="FU225" s="14"/>
      <c r="FV225" s="14"/>
      <c r="FW225" s="14"/>
      <c r="FX225" s="14"/>
      <c r="FY225" s="14"/>
      <c r="FZ225" s="14"/>
      <c r="GA225" s="14"/>
      <c r="GB225" s="14"/>
      <c r="GC225" s="14"/>
      <c r="GD225" s="14"/>
      <c r="GE225" s="14"/>
      <c r="GF225" s="14"/>
      <c r="GG225" s="14"/>
      <c r="GH225" s="14"/>
      <c r="GI225" s="14"/>
      <c r="GJ225" s="14"/>
      <c r="GK225" s="14"/>
      <c r="GL225" s="14"/>
      <c r="GM225" s="14"/>
      <c r="GN225" s="14"/>
      <c r="GO225" s="6"/>
      <c r="GP225" s="14"/>
      <c r="GQ225" s="14"/>
      <c r="GR225" s="14"/>
      <c r="GS225" s="14"/>
      <c r="GT225" s="14"/>
      <c r="GU225" s="14"/>
      <c r="GV225" s="14"/>
      <c r="GW225" s="14"/>
      <c r="GX225" s="14"/>
      <c r="GY225" s="14"/>
      <c r="GZ225" s="14"/>
      <c r="HA225" s="14"/>
      <c r="HB225" s="14"/>
      <c r="HC225" s="14"/>
      <c r="HD225" s="6"/>
      <c r="HE225" s="14"/>
      <c r="HF225" s="14"/>
      <c r="HG225" s="14"/>
      <c r="HH225" s="14"/>
      <c r="HI225" s="14"/>
      <c r="HJ225" s="14"/>
      <c r="HK225" s="14"/>
      <c r="HL225" s="14"/>
      <c r="HM225" s="14"/>
      <c r="HN225" s="14"/>
      <c r="HO225" s="14"/>
      <c r="HP225" s="14"/>
      <c r="HQ225" s="14"/>
      <c r="HR225" s="14"/>
      <c r="HS225" s="14"/>
      <c r="HT225" s="6"/>
      <c r="HU225" s="99">
        <f t="shared" si="10"/>
        <v>0</v>
      </c>
      <c r="HV225" s="15"/>
      <c r="HW225" s="15"/>
      <c r="HX225" s="15"/>
      <c r="HY225" s="15"/>
      <c r="HZ225" s="15"/>
      <c r="IA225" s="15"/>
      <c r="IB225" s="15"/>
      <c r="IC225" s="15"/>
      <c r="ID225" s="15"/>
      <c r="IE225" s="15"/>
      <c r="IF225" s="15"/>
      <c r="IG225" s="15"/>
      <c r="IH225" s="15"/>
      <c r="II225" s="15"/>
      <c r="IJ225" s="15"/>
      <c r="IK225" s="15"/>
      <c r="IL225" s="15"/>
      <c r="IM225" s="15"/>
      <c r="IN225" s="15"/>
      <c r="IO225" s="15"/>
    </row>
    <row r="226" spans="1:249" ht="15.75" customHeight="1" x14ac:dyDescent="0.3">
      <c r="A226" s="3">
        <v>201</v>
      </c>
      <c r="B226" s="21" t="s">
        <v>626</v>
      </c>
      <c r="C226" s="21">
        <v>2</v>
      </c>
      <c r="D226" s="22">
        <v>41531</v>
      </c>
      <c r="E226" s="22">
        <v>41541</v>
      </c>
      <c r="F226" s="21">
        <f t="shared" ref="F226:F234" si="741">E226-D226</f>
        <v>10</v>
      </c>
      <c r="G226" s="21"/>
      <c r="H226" s="21" t="s">
        <v>432</v>
      </c>
      <c r="I226" s="23">
        <v>31469</v>
      </c>
      <c r="J226" s="21">
        <v>27</v>
      </c>
      <c r="K226" s="21">
        <v>164</v>
      </c>
      <c r="L226" s="21">
        <v>65</v>
      </c>
      <c r="M226" s="21" t="s">
        <v>1695</v>
      </c>
      <c r="N226" s="21">
        <v>38</v>
      </c>
      <c r="O226" s="21">
        <v>21.3</v>
      </c>
      <c r="P226" s="21">
        <v>16</v>
      </c>
      <c r="Q226" s="21" t="s">
        <v>1140</v>
      </c>
      <c r="R226" s="21">
        <v>1</v>
      </c>
      <c r="S226" s="21">
        <v>32</v>
      </c>
      <c r="T226" s="21" t="s">
        <v>272</v>
      </c>
      <c r="U226" s="21">
        <v>1</v>
      </c>
      <c r="V226" s="21">
        <v>7</v>
      </c>
      <c r="W226" s="21">
        <v>4</v>
      </c>
      <c r="X226" s="21">
        <v>0</v>
      </c>
      <c r="Y226" s="6"/>
      <c r="Z226" s="24" t="s">
        <v>513</v>
      </c>
      <c r="AA226" s="21" t="s">
        <v>1554</v>
      </c>
      <c r="AB226" s="25">
        <v>1</v>
      </c>
      <c r="AC226" s="25"/>
      <c r="AD226" s="21" t="s">
        <v>246</v>
      </c>
      <c r="AE226" s="21" t="s">
        <v>247</v>
      </c>
      <c r="AF226" s="21" t="s">
        <v>246</v>
      </c>
      <c r="AG226" s="21" t="s">
        <v>248</v>
      </c>
      <c r="AH226" s="21" t="s">
        <v>249</v>
      </c>
      <c r="AI226" s="21" t="s">
        <v>249</v>
      </c>
      <c r="AJ226" s="21" t="s">
        <v>249</v>
      </c>
      <c r="AK226" s="21" t="s">
        <v>249</v>
      </c>
      <c r="AL226" s="21">
        <v>0.28000000000000003</v>
      </c>
      <c r="AM226" s="6"/>
      <c r="AN226" s="26" t="s">
        <v>350</v>
      </c>
      <c r="AO226" s="26"/>
      <c r="AP226" s="26"/>
      <c r="AQ226" s="26" t="s">
        <v>1902</v>
      </c>
      <c r="AR226" s="3"/>
      <c r="AS226" s="27">
        <v>0.28000000000000003</v>
      </c>
      <c r="AT226" s="21">
        <v>0.17</v>
      </c>
      <c r="AU226" s="21">
        <v>0.17</v>
      </c>
      <c r="AV226" s="21">
        <v>0.15</v>
      </c>
      <c r="AW226" s="21">
        <v>0.14000000000000001</v>
      </c>
      <c r="AX226" s="21">
        <v>0.11</v>
      </c>
      <c r="AY226" s="21">
        <v>0.1</v>
      </c>
      <c r="AZ226" s="21">
        <v>0.12</v>
      </c>
      <c r="BA226" s="21">
        <v>0.09</v>
      </c>
      <c r="BB226" s="28">
        <f t="shared" ref="BB226:BD226" si="742">((AT226/AS226)*100)-100</f>
        <v>-39.285714285714292</v>
      </c>
      <c r="BC226" s="28">
        <f t="shared" si="742"/>
        <v>0</v>
      </c>
      <c r="BD226" s="28">
        <f t="shared" si="742"/>
        <v>-11.764705882352956</v>
      </c>
      <c r="BE226" s="28">
        <f t="shared" ref="BE226:BE234" si="743">((AU226/AS226)*100)-100</f>
        <v>-39.285714285714292</v>
      </c>
      <c r="BF226" s="28">
        <f t="shared" ref="BF226:BF234" si="744">((AV226/AS226)*100)-100</f>
        <v>-46.428571428571431</v>
      </c>
      <c r="BG226" s="28">
        <f t="shared" ref="BG226:BG234" si="745">((AV226/AT226)*100)-100</f>
        <v>-11.764705882352956</v>
      </c>
      <c r="BH226" s="3">
        <f t="shared" ref="BH226:BJ226" si="746">AT226-AS226</f>
        <v>-0.11000000000000001</v>
      </c>
      <c r="BI226" s="3">
        <f t="shared" si="746"/>
        <v>0</v>
      </c>
      <c r="BJ226" s="3">
        <f t="shared" si="746"/>
        <v>-2.0000000000000018E-2</v>
      </c>
      <c r="BK226" s="3">
        <f t="shared" ref="BK226:BK234" si="747">AU226-AS226</f>
        <v>-0.11000000000000001</v>
      </c>
      <c r="BL226" s="3">
        <f t="shared" ref="BL226:BL234" si="748">AV226-AS226</f>
        <v>-0.13000000000000003</v>
      </c>
      <c r="BM226" s="3">
        <f t="shared" ref="BM226:BM234" si="749">AV226-AT226</f>
        <v>-2.0000000000000018E-2</v>
      </c>
      <c r="BN226" s="24"/>
      <c r="BO226" s="21"/>
      <c r="BP226" s="21">
        <v>188.5</v>
      </c>
      <c r="BQ226" s="21">
        <v>134.5</v>
      </c>
      <c r="BR226" s="21">
        <v>90.7</v>
      </c>
      <c r="BS226" s="21"/>
      <c r="BT226" s="21"/>
      <c r="BU226" s="24">
        <v>39.4</v>
      </c>
      <c r="BV226" s="21">
        <v>38.9</v>
      </c>
      <c r="BW226" s="21">
        <v>35.5</v>
      </c>
      <c r="BX226" s="21">
        <v>36.6</v>
      </c>
      <c r="BY226" s="21">
        <v>36.1</v>
      </c>
      <c r="BZ226" s="21">
        <v>37.6</v>
      </c>
      <c r="CA226" s="21">
        <v>38.1</v>
      </c>
      <c r="CB226" s="21">
        <v>36</v>
      </c>
      <c r="CC226" s="21">
        <v>36</v>
      </c>
      <c r="CD226" s="6"/>
      <c r="CE226" s="24" t="s">
        <v>1696</v>
      </c>
      <c r="CF226" s="21" t="s">
        <v>1697</v>
      </c>
      <c r="CG226" s="21"/>
      <c r="CH226" s="21"/>
      <c r="CI226" s="21"/>
      <c r="CJ226" s="21"/>
      <c r="CK226" s="21"/>
      <c r="CL226" s="24" t="s">
        <v>1698</v>
      </c>
      <c r="CM226" s="21" t="s">
        <v>331</v>
      </c>
      <c r="CN226" s="21"/>
      <c r="CO226" s="21"/>
      <c r="CP226" s="21"/>
      <c r="CQ226" s="21"/>
      <c r="CR226" s="21"/>
      <c r="CS226" s="24">
        <v>1</v>
      </c>
      <c r="CT226" s="21">
        <v>1</v>
      </c>
      <c r="CU226" s="21"/>
      <c r="CV226" s="21"/>
      <c r="CW226" s="21"/>
      <c r="CX226" s="21"/>
      <c r="CY226" s="21"/>
      <c r="CZ226" s="24" t="s">
        <v>331</v>
      </c>
      <c r="DA226" s="21" t="s">
        <v>331</v>
      </c>
      <c r="DB226" s="21"/>
      <c r="DC226" s="21"/>
      <c r="DD226" s="21"/>
      <c r="DE226" s="21"/>
      <c r="DF226" s="21"/>
      <c r="DG226" s="24" t="s">
        <v>1028</v>
      </c>
      <c r="DH226" s="21" t="s">
        <v>1699</v>
      </c>
      <c r="DI226" s="21" t="s">
        <v>1699</v>
      </c>
      <c r="DJ226" s="21" t="s">
        <v>1699</v>
      </c>
      <c r="DK226" s="21" t="s">
        <v>1700</v>
      </c>
      <c r="DL226" s="21" t="s">
        <v>1700</v>
      </c>
      <c r="DM226" s="21" t="s">
        <v>1701</v>
      </c>
      <c r="DN226" s="26" t="s">
        <v>607</v>
      </c>
      <c r="DO226" s="6"/>
      <c r="DP226" s="24">
        <v>145.1</v>
      </c>
      <c r="DQ226" s="21">
        <v>175.7</v>
      </c>
      <c r="DR226" s="21">
        <v>149.5</v>
      </c>
      <c r="DS226" s="21">
        <v>137.9</v>
      </c>
      <c r="DT226" s="21">
        <v>186.3</v>
      </c>
      <c r="DU226" s="21">
        <v>126.7</v>
      </c>
      <c r="DV226" s="21">
        <v>120.3</v>
      </c>
      <c r="DW226" s="24">
        <v>0.35</v>
      </c>
      <c r="DX226" s="21">
        <v>0.35</v>
      </c>
      <c r="DY226" s="21">
        <v>0.35</v>
      </c>
      <c r="DZ226" s="21">
        <v>0.35</v>
      </c>
      <c r="EA226" s="21">
        <v>0.35</v>
      </c>
      <c r="EB226" s="21">
        <v>0.4</v>
      </c>
      <c r="EC226" s="21">
        <v>0.4</v>
      </c>
      <c r="ED226" s="78">
        <f t="shared" ref="ED226:EJ226" si="750">DP226/DW226</f>
        <v>414.57142857142856</v>
      </c>
      <c r="EE226" s="79">
        <f t="shared" si="750"/>
        <v>502</v>
      </c>
      <c r="EF226" s="79">
        <f t="shared" si="750"/>
        <v>427.14285714285717</v>
      </c>
      <c r="EG226" s="79">
        <f t="shared" si="750"/>
        <v>394.00000000000006</v>
      </c>
      <c r="EH226" s="79">
        <f t="shared" si="750"/>
        <v>532.28571428571433</v>
      </c>
      <c r="EI226" s="79">
        <f t="shared" si="750"/>
        <v>316.75</v>
      </c>
      <c r="EJ226" s="79">
        <f t="shared" si="750"/>
        <v>300.75</v>
      </c>
      <c r="EK226" s="24">
        <v>0</v>
      </c>
      <c r="EL226" s="21">
        <v>0</v>
      </c>
      <c r="EM226" s="21">
        <v>0</v>
      </c>
      <c r="EN226" s="21">
        <v>0</v>
      </c>
      <c r="EO226" s="21">
        <v>0</v>
      </c>
      <c r="EP226" s="21">
        <v>0</v>
      </c>
      <c r="EQ226" s="21">
        <v>0</v>
      </c>
      <c r="ER226" s="24">
        <v>502</v>
      </c>
      <c r="ES226" s="21">
        <v>502</v>
      </c>
      <c r="ET226" s="21">
        <v>514</v>
      </c>
      <c r="EU226" s="21">
        <v>624</v>
      </c>
      <c r="EV226" s="21">
        <v>711</v>
      </c>
      <c r="EW226" s="21">
        <v>707</v>
      </c>
      <c r="EX226" s="21">
        <v>703</v>
      </c>
      <c r="EY226" s="24">
        <v>4.8</v>
      </c>
      <c r="EZ226" s="21">
        <v>4.8</v>
      </c>
      <c r="FA226" s="21">
        <v>4.8</v>
      </c>
      <c r="FB226" s="21">
        <v>4.2</v>
      </c>
      <c r="FC226" s="21">
        <v>4.2</v>
      </c>
      <c r="FD226" s="21">
        <v>4.2</v>
      </c>
      <c r="FE226" s="21">
        <v>4.2</v>
      </c>
      <c r="FF226" s="24">
        <v>15</v>
      </c>
      <c r="FG226" s="21">
        <v>13</v>
      </c>
      <c r="FH226" s="21">
        <v>13</v>
      </c>
      <c r="FI226" s="21">
        <v>15</v>
      </c>
      <c r="FJ226" s="21">
        <v>15</v>
      </c>
      <c r="FK226" s="21">
        <v>15</v>
      </c>
      <c r="FL226" s="21">
        <v>15</v>
      </c>
      <c r="FM226" s="24">
        <v>83</v>
      </c>
      <c r="FN226" s="21">
        <v>97</v>
      </c>
      <c r="FO226" s="21">
        <v>91</v>
      </c>
      <c r="FP226" s="21">
        <v>102</v>
      </c>
      <c r="FQ226" s="21">
        <v>87</v>
      </c>
      <c r="FR226" s="21">
        <v>78</v>
      </c>
      <c r="FS226" s="21">
        <v>76</v>
      </c>
      <c r="FT226" s="24">
        <v>0</v>
      </c>
      <c r="FU226" s="21">
        <v>0</v>
      </c>
      <c r="FV226" s="21">
        <v>0</v>
      </c>
      <c r="FW226" s="21">
        <v>0</v>
      </c>
      <c r="FX226" s="21">
        <v>0</v>
      </c>
      <c r="FY226" s="21">
        <v>0</v>
      </c>
      <c r="FZ226" s="21">
        <v>0</v>
      </c>
      <c r="GA226" s="24">
        <v>29</v>
      </c>
      <c r="GB226" s="21">
        <v>29</v>
      </c>
      <c r="GC226" s="21">
        <v>29</v>
      </c>
      <c r="GD226" s="21">
        <v>34</v>
      </c>
      <c r="GE226" s="21">
        <v>37</v>
      </c>
      <c r="GF226" s="21">
        <v>37</v>
      </c>
      <c r="GG226" s="21">
        <v>36</v>
      </c>
      <c r="GH226" s="24">
        <v>1375</v>
      </c>
      <c r="GI226" s="21">
        <v>1320</v>
      </c>
      <c r="GJ226" s="21">
        <v>2070</v>
      </c>
      <c r="GK226" s="21">
        <v>1770</v>
      </c>
      <c r="GL226" s="21">
        <v>2120</v>
      </c>
      <c r="GM226" s="21">
        <v>1730</v>
      </c>
      <c r="GN226" s="21">
        <v>1320</v>
      </c>
      <c r="GO226" s="6"/>
      <c r="GP226" s="24">
        <v>6</v>
      </c>
      <c r="GQ226" s="21">
        <v>10</v>
      </c>
      <c r="GR226" s="24">
        <v>7</v>
      </c>
      <c r="GS226" s="21">
        <v>18</v>
      </c>
      <c r="GT226" s="24">
        <v>7</v>
      </c>
      <c r="GU226" s="21">
        <v>18</v>
      </c>
      <c r="GV226" s="24">
        <v>7</v>
      </c>
      <c r="GW226" s="21">
        <v>18</v>
      </c>
      <c r="GX226" s="24">
        <v>6</v>
      </c>
      <c r="GY226" s="21">
        <v>10</v>
      </c>
      <c r="GZ226" s="24">
        <v>7</v>
      </c>
      <c r="HA226" s="21">
        <v>18</v>
      </c>
      <c r="HB226" s="24">
        <v>8</v>
      </c>
      <c r="HC226" s="21">
        <v>18</v>
      </c>
      <c r="HD226" s="6"/>
      <c r="HE226" s="21">
        <v>27</v>
      </c>
      <c r="HF226" s="21">
        <v>133</v>
      </c>
      <c r="HG226" s="21">
        <v>84</v>
      </c>
      <c r="HH226" s="21">
        <v>37.6</v>
      </c>
      <c r="HI226" s="21">
        <v>1</v>
      </c>
      <c r="HJ226" s="21">
        <v>44.8</v>
      </c>
      <c r="HK226" s="21">
        <v>0.7</v>
      </c>
      <c r="HL226" s="21">
        <v>50</v>
      </c>
      <c r="HM226" s="21">
        <v>7</v>
      </c>
      <c r="HN226" s="21">
        <v>22.8</v>
      </c>
      <c r="HO226" s="21">
        <v>3</v>
      </c>
      <c r="HP226" s="21">
        <v>142.6</v>
      </c>
      <c r="HQ226" s="21">
        <v>20</v>
      </c>
      <c r="HR226" s="21">
        <v>9.9</v>
      </c>
      <c r="HS226" s="21">
        <v>15</v>
      </c>
      <c r="HT226" s="6"/>
      <c r="HU226" s="99">
        <f t="shared" si="10"/>
        <v>-1</v>
      </c>
    </row>
    <row r="227" spans="1:249" ht="15.75" customHeight="1" x14ac:dyDescent="0.3">
      <c r="A227" s="3">
        <v>202</v>
      </c>
      <c r="B227" s="21" t="s">
        <v>635</v>
      </c>
      <c r="C227" s="21">
        <v>1</v>
      </c>
      <c r="D227" s="22">
        <v>41542</v>
      </c>
      <c r="E227" s="22">
        <v>41542</v>
      </c>
      <c r="F227" s="21">
        <f t="shared" si="741"/>
        <v>0</v>
      </c>
      <c r="G227" s="21"/>
      <c r="H227" s="21" t="s">
        <v>432</v>
      </c>
      <c r="I227" s="23">
        <v>18545</v>
      </c>
      <c r="J227" s="21">
        <v>65</v>
      </c>
      <c r="K227" s="21">
        <v>185</v>
      </c>
      <c r="L227" s="21">
        <v>70</v>
      </c>
      <c r="M227" s="21" t="s">
        <v>1702</v>
      </c>
      <c r="N227" s="21">
        <v>86</v>
      </c>
      <c r="O227" s="21">
        <v>95.4</v>
      </c>
      <c r="P227" s="21">
        <v>7</v>
      </c>
      <c r="Q227" s="21" t="s">
        <v>893</v>
      </c>
      <c r="R227" s="21">
        <v>1</v>
      </c>
      <c r="S227" s="21">
        <v>16</v>
      </c>
      <c r="T227" s="21" t="s">
        <v>272</v>
      </c>
      <c r="U227" s="21">
        <v>1</v>
      </c>
      <c r="V227" s="21">
        <v>3</v>
      </c>
      <c r="W227" s="21">
        <v>4</v>
      </c>
      <c r="X227" s="21">
        <v>0</v>
      </c>
      <c r="Y227" s="6"/>
      <c r="Z227" s="24" t="s">
        <v>884</v>
      </c>
      <c r="AA227" s="93" t="s">
        <v>1703</v>
      </c>
      <c r="AB227" s="25">
        <v>1</v>
      </c>
      <c r="AC227" s="25"/>
      <c r="AD227" s="21" t="s">
        <v>249</v>
      </c>
      <c r="AE227" s="21"/>
      <c r="AF227" s="21" t="s">
        <v>249</v>
      </c>
      <c r="AG227" s="21"/>
      <c r="AH227" s="21" t="s">
        <v>249</v>
      </c>
      <c r="AI227" s="21" t="s">
        <v>246</v>
      </c>
      <c r="AJ227" s="21" t="s">
        <v>246</v>
      </c>
      <c r="AK227" s="21" t="s">
        <v>246</v>
      </c>
      <c r="AL227" s="21">
        <v>2.58</v>
      </c>
      <c r="AM227" s="6"/>
      <c r="AN227" s="26" t="s">
        <v>250</v>
      </c>
      <c r="AO227" s="26" t="s">
        <v>274</v>
      </c>
      <c r="AP227" s="26"/>
      <c r="AQ227" s="26" t="s">
        <v>1906</v>
      </c>
      <c r="AR227" s="26" t="s">
        <v>1913</v>
      </c>
      <c r="AS227" s="27">
        <v>2.58</v>
      </c>
      <c r="AT227" s="21">
        <v>6.29</v>
      </c>
      <c r="AU227" s="21">
        <v>12.74</v>
      </c>
      <c r="AV227" s="21">
        <v>5.26</v>
      </c>
      <c r="AW227" s="21">
        <v>3.68</v>
      </c>
      <c r="AX227" s="21">
        <v>1.66</v>
      </c>
      <c r="AY227" s="21">
        <v>0.78</v>
      </c>
      <c r="AZ227" s="21">
        <v>0.38</v>
      </c>
      <c r="BA227" s="21">
        <v>0.28000000000000003</v>
      </c>
      <c r="BB227" s="28">
        <f t="shared" ref="BB227:BD227" si="751">((AT227/AS227)*100)-100</f>
        <v>143.79844961240309</v>
      </c>
      <c r="BC227" s="28">
        <f t="shared" si="751"/>
        <v>102.54372019077903</v>
      </c>
      <c r="BD227" s="28">
        <f t="shared" si="751"/>
        <v>-58.712715855573002</v>
      </c>
      <c r="BE227" s="28">
        <f t="shared" si="743"/>
        <v>393.79844961240309</v>
      </c>
      <c r="BF227" s="28">
        <f t="shared" si="744"/>
        <v>103.87596899224806</v>
      </c>
      <c r="BG227" s="28">
        <f t="shared" si="745"/>
        <v>-16.375198728139907</v>
      </c>
      <c r="BH227" s="3">
        <f t="shared" ref="BH227:BJ227" si="752">AT227-AS227</f>
        <v>3.71</v>
      </c>
      <c r="BI227" s="3">
        <f t="shared" si="752"/>
        <v>6.45</v>
      </c>
      <c r="BJ227" s="3">
        <f t="shared" si="752"/>
        <v>-7.48</v>
      </c>
      <c r="BK227" s="3">
        <f t="shared" si="747"/>
        <v>10.16</v>
      </c>
      <c r="BL227" s="3">
        <f t="shared" si="748"/>
        <v>2.6799999999999997</v>
      </c>
      <c r="BM227" s="3">
        <f t="shared" si="749"/>
        <v>-1.0300000000000002</v>
      </c>
      <c r="BN227" s="24">
        <v>160.9</v>
      </c>
      <c r="BO227" s="21">
        <v>202.8</v>
      </c>
      <c r="BP227" s="21"/>
      <c r="BQ227" s="21"/>
      <c r="BR227" s="21"/>
      <c r="BS227" s="21"/>
      <c r="BT227" s="21"/>
      <c r="BU227" s="24">
        <v>36</v>
      </c>
      <c r="BV227" s="21">
        <v>37.6</v>
      </c>
      <c r="BW227" s="21">
        <v>36</v>
      </c>
      <c r="BX227" s="21">
        <v>36</v>
      </c>
      <c r="BY227" s="21">
        <v>37</v>
      </c>
      <c r="BZ227" s="21">
        <v>36.4</v>
      </c>
      <c r="CA227" s="21">
        <v>36</v>
      </c>
      <c r="CB227" s="21">
        <v>36</v>
      </c>
      <c r="CC227" s="21">
        <v>35.6</v>
      </c>
      <c r="CD227" s="6"/>
      <c r="CE227" s="24" t="s">
        <v>1704</v>
      </c>
      <c r="CF227" s="21"/>
      <c r="CG227" s="21"/>
      <c r="CH227" s="21"/>
      <c r="CI227" s="21"/>
      <c r="CJ227" s="21"/>
      <c r="CK227" s="21"/>
      <c r="CL227" s="60" t="s">
        <v>1705</v>
      </c>
      <c r="CM227" s="21"/>
      <c r="CN227" s="21"/>
      <c r="CO227" s="21"/>
      <c r="CP227" s="21"/>
      <c r="CQ227" s="21"/>
      <c r="CR227" s="21"/>
      <c r="CS227" s="24">
        <v>2</v>
      </c>
      <c r="CT227" s="21"/>
      <c r="CU227" s="21"/>
      <c r="CV227" s="21"/>
      <c r="CW227" s="21"/>
      <c r="CX227" s="21"/>
      <c r="CY227" s="21"/>
      <c r="CZ227" s="60" t="s">
        <v>1706</v>
      </c>
      <c r="DA227" s="21"/>
      <c r="DB227" s="21"/>
      <c r="DC227" s="21"/>
      <c r="DD227" s="21"/>
      <c r="DE227" s="21"/>
      <c r="DF227" s="21"/>
      <c r="DG227" s="24" t="s">
        <v>1707</v>
      </c>
      <c r="DH227" s="21" t="s">
        <v>1707</v>
      </c>
      <c r="DI227" s="21" t="s">
        <v>1708</v>
      </c>
      <c r="DJ227" s="21" t="s">
        <v>284</v>
      </c>
      <c r="DK227" s="21" t="s">
        <v>284</v>
      </c>
      <c r="DL227" s="21" t="s">
        <v>284</v>
      </c>
      <c r="DM227" s="21" t="s">
        <v>284</v>
      </c>
      <c r="DN227" s="26"/>
      <c r="DO227" s="6"/>
      <c r="DP227" s="24">
        <v>128.6</v>
      </c>
      <c r="DQ227" s="21">
        <v>220.1</v>
      </c>
      <c r="DR227" s="21">
        <v>165</v>
      </c>
      <c r="DS227" s="21">
        <v>153</v>
      </c>
      <c r="DT227" s="21">
        <v>122</v>
      </c>
      <c r="DU227" s="21">
        <v>89.3</v>
      </c>
      <c r="DV227" s="21">
        <v>89.3</v>
      </c>
      <c r="DW227" s="24">
        <v>0.45</v>
      </c>
      <c r="DX227" s="21">
        <v>0.4</v>
      </c>
      <c r="DY227" s="21">
        <v>0.5</v>
      </c>
      <c r="DZ227" s="21">
        <v>0.4</v>
      </c>
      <c r="EA227" s="21">
        <v>0.35</v>
      </c>
      <c r="EB227" s="21">
        <v>0.35</v>
      </c>
      <c r="EC227" s="21">
        <v>0.35</v>
      </c>
      <c r="ED227" s="78">
        <f t="shared" ref="ED227:EJ227" si="753">DP227/DW227</f>
        <v>285.77777777777777</v>
      </c>
      <c r="EE227" s="79">
        <f t="shared" si="753"/>
        <v>550.25</v>
      </c>
      <c r="EF227" s="79">
        <f t="shared" si="753"/>
        <v>330</v>
      </c>
      <c r="EG227" s="79">
        <f t="shared" si="753"/>
        <v>382.5</v>
      </c>
      <c r="EH227" s="79">
        <f t="shared" si="753"/>
        <v>348.57142857142861</v>
      </c>
      <c r="EI227" s="79">
        <f t="shared" si="753"/>
        <v>255.14285714285714</v>
      </c>
      <c r="EJ227" s="79">
        <f t="shared" si="753"/>
        <v>255.14285714285714</v>
      </c>
      <c r="EK227" s="24">
        <v>0</v>
      </c>
      <c r="EL227" s="21">
        <v>1</v>
      </c>
      <c r="EM227" s="21">
        <v>1</v>
      </c>
      <c r="EN227" s="21">
        <v>1</v>
      </c>
      <c r="EO227" s="21">
        <v>0</v>
      </c>
      <c r="EP227" s="21">
        <v>0</v>
      </c>
      <c r="EQ227" s="21">
        <v>0</v>
      </c>
      <c r="ER227" s="24">
        <v>27</v>
      </c>
      <c r="ES227" s="21">
        <v>9</v>
      </c>
      <c r="ET227" s="21">
        <v>6</v>
      </c>
      <c r="EU227" s="21">
        <v>4</v>
      </c>
      <c r="EV227" s="21">
        <v>23</v>
      </c>
      <c r="EW227" s="21">
        <v>11</v>
      </c>
      <c r="EX227" s="21">
        <v>50</v>
      </c>
      <c r="EY227" s="24">
        <v>6.2</v>
      </c>
      <c r="EZ227" s="21">
        <v>25.9</v>
      </c>
      <c r="FA227" s="21">
        <v>26.8</v>
      </c>
      <c r="FB227" s="21">
        <v>40</v>
      </c>
      <c r="FC227" s="21">
        <v>30</v>
      </c>
      <c r="FD227" s="21">
        <v>28.5</v>
      </c>
      <c r="FE227" s="21">
        <v>21</v>
      </c>
      <c r="FF227" s="24">
        <v>3</v>
      </c>
      <c r="FG227" s="21">
        <v>3</v>
      </c>
      <c r="FH227" s="21">
        <v>3</v>
      </c>
      <c r="FI227" s="21">
        <v>15</v>
      </c>
      <c r="FJ227" s="21">
        <v>15</v>
      </c>
      <c r="FK227" s="21">
        <v>15</v>
      </c>
      <c r="FL227" s="21">
        <v>15</v>
      </c>
      <c r="FM227" s="24">
        <v>74</v>
      </c>
      <c r="FN227" s="21">
        <v>78</v>
      </c>
      <c r="FO227" s="21">
        <v>109</v>
      </c>
      <c r="FP227" s="21">
        <v>95</v>
      </c>
      <c r="FQ227" s="21">
        <v>67</v>
      </c>
      <c r="FR227" s="21">
        <v>85</v>
      </c>
      <c r="FS227" s="21">
        <v>95</v>
      </c>
      <c r="FT227" s="24">
        <v>0</v>
      </c>
      <c r="FU227" s="21" t="s">
        <v>1237</v>
      </c>
      <c r="FV227" s="21" t="s">
        <v>1709</v>
      </c>
      <c r="FW227" s="21" t="s">
        <v>804</v>
      </c>
      <c r="FX227" s="21" t="s">
        <v>1710</v>
      </c>
      <c r="FY227" s="21">
        <v>0</v>
      </c>
      <c r="FZ227" s="21">
        <v>0</v>
      </c>
      <c r="GA227" s="24">
        <v>132</v>
      </c>
      <c r="GB227" s="21">
        <v>79</v>
      </c>
      <c r="GC227" s="21">
        <v>64</v>
      </c>
      <c r="GD227" s="21">
        <v>55</v>
      </c>
      <c r="GE227" s="21">
        <v>30</v>
      </c>
      <c r="GF227" s="21">
        <v>33</v>
      </c>
      <c r="GG227" s="21">
        <v>39</v>
      </c>
      <c r="GH227" s="24">
        <v>4010</v>
      </c>
      <c r="GI227" s="21">
        <v>2150</v>
      </c>
      <c r="GJ227" s="21">
        <v>1630</v>
      </c>
      <c r="GK227" s="21">
        <v>2250</v>
      </c>
      <c r="GL227" s="21">
        <v>1870</v>
      </c>
      <c r="GM227" s="21">
        <v>1665</v>
      </c>
      <c r="GN227" s="21">
        <v>1130</v>
      </c>
      <c r="GO227" s="6"/>
      <c r="GP227" s="24">
        <v>16</v>
      </c>
      <c r="GQ227" s="21">
        <v>90</v>
      </c>
      <c r="GR227" s="24">
        <v>19</v>
      </c>
      <c r="GS227" s="21">
        <v>90</v>
      </c>
      <c r="GT227" s="24">
        <v>20</v>
      </c>
      <c r="GU227" s="21">
        <v>90</v>
      </c>
      <c r="GV227" s="24">
        <v>16</v>
      </c>
      <c r="GW227" s="21">
        <v>90</v>
      </c>
      <c r="GX227" s="24">
        <v>15</v>
      </c>
      <c r="GY227" s="21">
        <v>80</v>
      </c>
      <c r="GZ227" s="24">
        <v>14</v>
      </c>
      <c r="HA227" s="21">
        <v>55</v>
      </c>
      <c r="HB227" s="24">
        <v>13</v>
      </c>
      <c r="HC227" s="21">
        <v>55</v>
      </c>
      <c r="HD227" s="6"/>
      <c r="HE227" s="21">
        <v>65</v>
      </c>
      <c r="HF227" s="21">
        <v>120</v>
      </c>
      <c r="HG227" s="21">
        <v>148</v>
      </c>
      <c r="HH227" s="21">
        <v>37.6</v>
      </c>
      <c r="HI227" s="21">
        <v>1</v>
      </c>
      <c r="HJ227" s="21">
        <v>169.8</v>
      </c>
      <c r="HK227" s="21">
        <v>0.45</v>
      </c>
      <c r="HL227" s="21">
        <v>10</v>
      </c>
      <c r="HM227" s="21">
        <v>48.45</v>
      </c>
      <c r="HN227" s="21">
        <v>3.83</v>
      </c>
      <c r="HO227" s="21">
        <v>3.81</v>
      </c>
      <c r="HP227" s="21">
        <v>131.4</v>
      </c>
      <c r="HQ227" s="21">
        <v>6.9</v>
      </c>
      <c r="HR227" s="21">
        <v>27.9</v>
      </c>
      <c r="HS227" s="21">
        <v>3</v>
      </c>
      <c r="HT227" s="6"/>
      <c r="HU227" s="99">
        <f t="shared" si="10"/>
        <v>-3</v>
      </c>
    </row>
    <row r="228" spans="1:249" ht="15.75" customHeight="1" x14ac:dyDescent="0.3">
      <c r="A228" s="3">
        <v>203</v>
      </c>
      <c r="B228" s="21" t="s">
        <v>874</v>
      </c>
      <c r="C228" s="21">
        <v>1</v>
      </c>
      <c r="D228" s="22">
        <v>41533</v>
      </c>
      <c r="E228" s="22">
        <v>41533</v>
      </c>
      <c r="F228" s="21">
        <f t="shared" si="741"/>
        <v>0</v>
      </c>
      <c r="G228" s="21" t="s">
        <v>240</v>
      </c>
      <c r="H228" s="21"/>
      <c r="I228" s="23">
        <v>11603</v>
      </c>
      <c r="J228" s="21">
        <v>81</v>
      </c>
      <c r="K228" s="21">
        <v>170</v>
      </c>
      <c r="L228" s="21">
        <v>70</v>
      </c>
      <c r="M228" s="21" t="s">
        <v>1711</v>
      </c>
      <c r="N228" s="21">
        <v>94</v>
      </c>
      <c r="O228" s="21">
        <v>97.6</v>
      </c>
      <c r="P228" s="21">
        <v>18</v>
      </c>
      <c r="Q228" s="21" t="s">
        <v>547</v>
      </c>
      <c r="R228" s="21">
        <v>1</v>
      </c>
      <c r="S228" s="21">
        <v>22</v>
      </c>
      <c r="T228" s="21" t="s">
        <v>548</v>
      </c>
      <c r="U228" s="21">
        <v>2</v>
      </c>
      <c r="V228" s="21">
        <v>13</v>
      </c>
      <c r="W228" s="21">
        <v>4</v>
      </c>
      <c r="X228" s="21">
        <v>0</v>
      </c>
      <c r="Y228" s="6"/>
      <c r="Z228" s="24" t="s">
        <v>884</v>
      </c>
      <c r="AA228" s="21" t="s">
        <v>486</v>
      </c>
      <c r="AB228" s="25" t="s">
        <v>486</v>
      </c>
      <c r="AC228" s="25" t="s">
        <v>486</v>
      </c>
      <c r="AD228" s="21" t="s">
        <v>249</v>
      </c>
      <c r="AE228" s="21"/>
      <c r="AF228" s="21" t="s">
        <v>246</v>
      </c>
      <c r="AG228" s="21" t="s">
        <v>248</v>
      </c>
      <c r="AH228" s="21" t="s">
        <v>246</v>
      </c>
      <c r="AI228" s="21" t="s">
        <v>246</v>
      </c>
      <c r="AJ228" s="21" t="s">
        <v>246</v>
      </c>
      <c r="AK228" s="21" t="s">
        <v>246</v>
      </c>
      <c r="AL228" s="21">
        <v>12.85</v>
      </c>
      <c r="AM228" s="6"/>
      <c r="AN228" s="26" t="s">
        <v>250</v>
      </c>
      <c r="AO228" s="26" t="s">
        <v>274</v>
      </c>
      <c r="AP228" s="26"/>
      <c r="AQ228" s="26" t="s">
        <v>1902</v>
      </c>
      <c r="AR228" s="26" t="s">
        <v>1905</v>
      </c>
      <c r="AS228" s="27">
        <v>12.85</v>
      </c>
      <c r="AT228" s="21">
        <v>14.43</v>
      </c>
      <c r="AU228" s="21">
        <v>16.3</v>
      </c>
      <c r="AV228" s="21">
        <v>8.69</v>
      </c>
      <c r="AW228" s="21">
        <v>6.77</v>
      </c>
      <c r="AX228" s="21">
        <v>4.28</v>
      </c>
      <c r="AY228" s="21">
        <v>2</v>
      </c>
      <c r="AZ228" s="21">
        <v>1.5</v>
      </c>
      <c r="BA228" s="21">
        <v>1.01</v>
      </c>
      <c r="BB228" s="28">
        <f t="shared" ref="BB228:BD228" si="754">((AT228/AS228)*100)-100</f>
        <v>12.295719844357976</v>
      </c>
      <c r="BC228" s="28">
        <f t="shared" si="754"/>
        <v>12.959112959112957</v>
      </c>
      <c r="BD228" s="28">
        <f t="shared" si="754"/>
        <v>-46.687116564417188</v>
      </c>
      <c r="BE228" s="28">
        <f t="shared" si="743"/>
        <v>26.848249027237372</v>
      </c>
      <c r="BF228" s="28">
        <f t="shared" si="744"/>
        <v>-32.373540856031141</v>
      </c>
      <c r="BG228" s="28">
        <f t="shared" si="745"/>
        <v>-39.778239778239779</v>
      </c>
      <c r="BH228" s="3">
        <f t="shared" ref="BH228:BJ228" si="755">AT228-AS228</f>
        <v>1.58</v>
      </c>
      <c r="BI228" s="3">
        <f t="shared" si="755"/>
        <v>1.870000000000001</v>
      </c>
      <c r="BJ228" s="3">
        <f t="shared" si="755"/>
        <v>-7.6100000000000012</v>
      </c>
      <c r="BK228" s="3">
        <f t="shared" si="747"/>
        <v>3.4500000000000011</v>
      </c>
      <c r="BL228" s="3">
        <f t="shared" si="748"/>
        <v>-4.16</v>
      </c>
      <c r="BM228" s="3">
        <f t="shared" si="749"/>
        <v>-5.74</v>
      </c>
      <c r="BN228" s="24">
        <v>145</v>
      </c>
      <c r="BO228" s="21">
        <v>146</v>
      </c>
      <c r="BP228" s="21">
        <v>107.8</v>
      </c>
      <c r="BQ228" s="21">
        <v>70.8</v>
      </c>
      <c r="BR228" s="21">
        <v>71.5</v>
      </c>
      <c r="BS228" s="21">
        <v>76.2</v>
      </c>
      <c r="BT228" s="21">
        <v>79</v>
      </c>
      <c r="BU228" s="24">
        <v>36</v>
      </c>
      <c r="BV228" s="21">
        <v>36</v>
      </c>
      <c r="BW228" s="21">
        <v>35.9</v>
      </c>
      <c r="BX228" s="21">
        <v>35</v>
      </c>
      <c r="BY228" s="21">
        <v>36</v>
      </c>
      <c r="BZ228" s="21">
        <v>36</v>
      </c>
      <c r="CA228" s="21">
        <v>36</v>
      </c>
      <c r="CB228" s="21">
        <v>36.5</v>
      </c>
      <c r="CC228" s="21">
        <v>37</v>
      </c>
      <c r="CD228" s="6"/>
      <c r="CE228" s="24" t="s">
        <v>1689</v>
      </c>
      <c r="CF228" s="21"/>
      <c r="CG228" s="21"/>
      <c r="CH228" s="21"/>
      <c r="CI228" s="21"/>
      <c r="CJ228" s="21"/>
      <c r="CK228" s="21"/>
      <c r="CL228" s="24" t="s">
        <v>1712</v>
      </c>
      <c r="CM228" s="21"/>
      <c r="CN228" s="21"/>
      <c r="CO228" s="21"/>
      <c r="CP228" s="21"/>
      <c r="CQ228" s="21"/>
      <c r="CR228" s="21"/>
      <c r="CS228" s="24">
        <v>3</v>
      </c>
      <c r="CT228" s="21"/>
      <c r="CU228" s="21"/>
      <c r="CV228" s="21"/>
      <c r="CW228" s="21"/>
      <c r="CX228" s="21"/>
      <c r="CY228" s="21"/>
      <c r="CZ228" s="24" t="s">
        <v>735</v>
      </c>
      <c r="DA228" s="21"/>
      <c r="DB228" s="21"/>
      <c r="DC228" s="21"/>
      <c r="DD228" s="21"/>
      <c r="DE228" s="21"/>
      <c r="DF228" s="21"/>
      <c r="DG228" s="24" t="s">
        <v>787</v>
      </c>
      <c r="DH228" s="21" t="s">
        <v>787</v>
      </c>
      <c r="DI228" s="21" t="s">
        <v>611</v>
      </c>
      <c r="DJ228" s="21" t="s">
        <v>787</v>
      </c>
      <c r="DK228" s="21" t="s">
        <v>787</v>
      </c>
      <c r="DL228" s="21">
        <v>0</v>
      </c>
      <c r="DM228" s="21">
        <v>0</v>
      </c>
      <c r="DN228" s="26"/>
      <c r="DO228" s="6"/>
      <c r="DP228" s="24">
        <v>68</v>
      </c>
      <c r="DQ228" s="21">
        <v>125.6</v>
      </c>
      <c r="DR228" s="21">
        <v>93.7</v>
      </c>
      <c r="DS228" s="21">
        <v>95.3</v>
      </c>
      <c r="DT228" s="21">
        <v>64</v>
      </c>
      <c r="DU228" s="21">
        <v>71</v>
      </c>
      <c r="DV228" s="21">
        <v>150</v>
      </c>
      <c r="DW228" s="24">
        <v>0.4</v>
      </c>
      <c r="DX228" s="21">
        <v>0.6</v>
      </c>
      <c r="DY228" s="21">
        <v>0.4</v>
      </c>
      <c r="DZ228" s="21">
        <v>0.4</v>
      </c>
      <c r="EA228" s="21">
        <v>0.45</v>
      </c>
      <c r="EB228" s="21">
        <v>0.6</v>
      </c>
      <c r="EC228" s="21">
        <v>0.9</v>
      </c>
      <c r="ED228" s="78">
        <f t="shared" ref="ED228:EJ228" si="756">DP228/DW228</f>
        <v>170</v>
      </c>
      <c r="EE228" s="79">
        <f t="shared" si="756"/>
        <v>209.33333333333334</v>
      </c>
      <c r="EF228" s="79">
        <f t="shared" si="756"/>
        <v>234.25</v>
      </c>
      <c r="EG228" s="79">
        <f t="shared" si="756"/>
        <v>238.24999999999997</v>
      </c>
      <c r="EH228" s="79">
        <f t="shared" si="756"/>
        <v>142.22222222222223</v>
      </c>
      <c r="EI228" s="79">
        <f t="shared" si="756"/>
        <v>118.33333333333334</v>
      </c>
      <c r="EJ228" s="79">
        <f t="shared" si="756"/>
        <v>166.66666666666666</v>
      </c>
      <c r="EK228" s="24">
        <v>0</v>
      </c>
      <c r="EL228" s="21">
        <v>1</v>
      </c>
      <c r="EM228" s="21">
        <v>1</v>
      </c>
      <c r="EN228" s="21">
        <v>1</v>
      </c>
      <c r="EO228" s="21">
        <v>0</v>
      </c>
      <c r="EP228" s="21">
        <v>0</v>
      </c>
      <c r="EQ228" s="21">
        <v>1</v>
      </c>
      <c r="ER228" s="24">
        <v>150</v>
      </c>
      <c r="ES228" s="21">
        <v>224</v>
      </c>
      <c r="ET228" s="21">
        <v>220</v>
      </c>
      <c r="EU228" s="21">
        <v>190</v>
      </c>
      <c r="EV228" s="21">
        <v>148</v>
      </c>
      <c r="EW228" s="21">
        <v>148</v>
      </c>
      <c r="EX228" s="21">
        <v>284</v>
      </c>
      <c r="EY228" s="24">
        <v>6.1</v>
      </c>
      <c r="EZ228" s="21">
        <v>6.9</v>
      </c>
      <c r="FA228" s="21">
        <v>6.6</v>
      </c>
      <c r="FB228" s="21">
        <v>6</v>
      </c>
      <c r="FC228" s="21">
        <v>6.6</v>
      </c>
      <c r="FD228" s="21">
        <v>6.6</v>
      </c>
      <c r="FE228" s="21">
        <v>6.6</v>
      </c>
      <c r="FF228" s="24">
        <v>15</v>
      </c>
      <c r="FG228" s="21">
        <v>10</v>
      </c>
      <c r="FH228" s="21">
        <v>3</v>
      </c>
      <c r="FI228" s="21">
        <v>15</v>
      </c>
      <c r="FJ228" s="21">
        <v>15</v>
      </c>
      <c r="FK228" s="21">
        <v>15</v>
      </c>
      <c r="FL228" s="21">
        <v>3</v>
      </c>
      <c r="FM228" s="24">
        <v>68</v>
      </c>
      <c r="FN228" s="21">
        <v>68</v>
      </c>
      <c r="FO228" s="21">
        <v>71</v>
      </c>
      <c r="FP228" s="21">
        <v>90</v>
      </c>
      <c r="FQ228" s="21">
        <v>83</v>
      </c>
      <c r="FR228" s="21">
        <v>91</v>
      </c>
      <c r="FS228" s="21">
        <v>83</v>
      </c>
      <c r="FT228" s="24" t="s">
        <v>834</v>
      </c>
      <c r="FU228" s="21" t="s">
        <v>1237</v>
      </c>
      <c r="FV228" s="21" t="s">
        <v>1212</v>
      </c>
      <c r="FW228" s="21" t="s">
        <v>1194</v>
      </c>
      <c r="FX228" s="21">
        <v>0</v>
      </c>
      <c r="FY228" s="21">
        <v>0</v>
      </c>
      <c r="FZ228" s="21">
        <v>0</v>
      </c>
      <c r="GA228" s="24">
        <v>160</v>
      </c>
      <c r="GB228" s="21">
        <v>203</v>
      </c>
      <c r="GC228" s="21">
        <v>235</v>
      </c>
      <c r="GD228" s="21">
        <v>204</v>
      </c>
      <c r="GE228" s="21">
        <v>177</v>
      </c>
      <c r="GF228" s="21">
        <v>177</v>
      </c>
      <c r="GG228" s="21">
        <v>162</v>
      </c>
      <c r="GH228" s="24">
        <v>1130</v>
      </c>
      <c r="GI228" s="21">
        <v>790</v>
      </c>
      <c r="GJ228" s="21">
        <v>1335</v>
      </c>
      <c r="GK228" s="21">
        <v>1580</v>
      </c>
      <c r="GL228" s="21">
        <v>3060</v>
      </c>
      <c r="GM228" s="21">
        <v>3750</v>
      </c>
      <c r="GN228" s="21">
        <v>1140</v>
      </c>
      <c r="GO228" s="6"/>
      <c r="GP228" s="24">
        <v>13</v>
      </c>
      <c r="GQ228" s="21">
        <v>55</v>
      </c>
      <c r="GR228" s="24">
        <v>14</v>
      </c>
      <c r="GS228" s="21">
        <v>55</v>
      </c>
      <c r="GT228" s="24">
        <v>16</v>
      </c>
      <c r="GU228" s="21">
        <v>90</v>
      </c>
      <c r="GV228" s="24">
        <v>12</v>
      </c>
      <c r="GW228" s="21">
        <v>45</v>
      </c>
      <c r="GX228" s="24">
        <v>10</v>
      </c>
      <c r="GY228" s="21">
        <v>45</v>
      </c>
      <c r="GZ228" s="24">
        <v>10</v>
      </c>
      <c r="HA228" s="21">
        <v>45</v>
      </c>
      <c r="HB228" s="24">
        <v>14</v>
      </c>
      <c r="HC228" s="21">
        <v>55</v>
      </c>
      <c r="HD228" s="6"/>
      <c r="HE228" s="21">
        <v>70</v>
      </c>
      <c r="HF228" s="21">
        <v>148</v>
      </c>
      <c r="HG228" s="21">
        <v>125</v>
      </c>
      <c r="HH228" s="21">
        <v>35.9</v>
      </c>
      <c r="HI228" s="21">
        <v>1</v>
      </c>
      <c r="HJ228" s="21">
        <v>64.5</v>
      </c>
      <c r="HK228" s="21">
        <v>1</v>
      </c>
      <c r="HL228" s="21">
        <v>20</v>
      </c>
      <c r="HM228" s="21">
        <v>55.74</v>
      </c>
      <c r="HN228" s="21">
        <v>62.17</v>
      </c>
      <c r="HO228" s="21">
        <v>4.08</v>
      </c>
      <c r="HP228" s="21">
        <v>131.9</v>
      </c>
      <c r="HQ228" s="21">
        <v>14.7</v>
      </c>
      <c r="HR228" s="21">
        <v>6.9</v>
      </c>
      <c r="HS228" s="21">
        <v>3</v>
      </c>
      <c r="HT228" s="6"/>
      <c r="HU228" s="99">
        <f t="shared" si="10"/>
        <v>-1</v>
      </c>
    </row>
    <row r="229" spans="1:249" ht="15.75" customHeight="1" x14ac:dyDescent="0.3">
      <c r="A229" s="3">
        <v>204</v>
      </c>
      <c r="B229" s="21" t="s">
        <v>431</v>
      </c>
      <c r="C229" s="21">
        <v>2</v>
      </c>
      <c r="D229" s="22">
        <v>41548</v>
      </c>
      <c r="E229" s="22">
        <v>41548</v>
      </c>
      <c r="F229" s="21">
        <f t="shared" si="741"/>
        <v>0</v>
      </c>
      <c r="G229" s="21"/>
      <c r="H229" s="21" t="s">
        <v>432</v>
      </c>
      <c r="I229" s="23">
        <v>9500</v>
      </c>
      <c r="J229" s="21">
        <v>87</v>
      </c>
      <c r="K229" s="21">
        <v>152</v>
      </c>
      <c r="L229" s="21">
        <v>60</v>
      </c>
      <c r="M229" s="21" t="s">
        <v>1713</v>
      </c>
      <c r="N229" s="21">
        <v>94</v>
      </c>
      <c r="O229" s="21">
        <v>97.6</v>
      </c>
      <c r="P229" s="21">
        <v>7</v>
      </c>
      <c r="Q229" s="21" t="s">
        <v>547</v>
      </c>
      <c r="R229" s="21">
        <v>1</v>
      </c>
      <c r="S229" s="21">
        <v>17</v>
      </c>
      <c r="T229" s="21" t="s">
        <v>272</v>
      </c>
      <c r="U229" s="21">
        <v>1</v>
      </c>
      <c r="V229" s="21">
        <v>3</v>
      </c>
      <c r="W229" s="21">
        <v>4</v>
      </c>
      <c r="X229" s="21">
        <v>0</v>
      </c>
      <c r="Y229" s="6"/>
      <c r="Z229" s="24" t="s">
        <v>884</v>
      </c>
      <c r="AA229" s="21" t="s">
        <v>1714</v>
      </c>
      <c r="AB229" s="25">
        <v>2</v>
      </c>
      <c r="AC229" s="25" t="s">
        <v>1010</v>
      </c>
      <c r="AD229" s="21" t="s">
        <v>249</v>
      </c>
      <c r="AE229" s="21"/>
      <c r="AF229" s="21" t="s">
        <v>246</v>
      </c>
      <c r="AG229" s="21" t="s">
        <v>248</v>
      </c>
      <c r="AH229" s="21" t="s">
        <v>246</v>
      </c>
      <c r="AI229" s="21" t="s">
        <v>246</v>
      </c>
      <c r="AJ229" s="21" t="s">
        <v>246</v>
      </c>
      <c r="AK229" s="21" t="s">
        <v>246</v>
      </c>
      <c r="AL229" s="21">
        <v>18.21</v>
      </c>
      <c r="AM229" s="6"/>
      <c r="AN229" s="26" t="s">
        <v>250</v>
      </c>
      <c r="AO229" s="26" t="s">
        <v>274</v>
      </c>
      <c r="AP229" s="26"/>
      <c r="AQ229" s="26" t="s">
        <v>1906</v>
      </c>
      <c r="AR229" s="26" t="s">
        <v>1905</v>
      </c>
      <c r="AS229" s="27">
        <v>6.21</v>
      </c>
      <c r="AT229" s="21">
        <v>22.41</v>
      </c>
      <c r="AU229" s="21">
        <v>73</v>
      </c>
      <c r="AV229" s="21">
        <v>79.349999999999994</v>
      </c>
      <c r="AW229" s="21">
        <v>99.45</v>
      </c>
      <c r="AX229" s="21">
        <v>55.3</v>
      </c>
      <c r="AY229" s="21">
        <v>19.46</v>
      </c>
      <c r="AZ229" s="21">
        <v>8</v>
      </c>
      <c r="BA229" s="21">
        <v>3.92</v>
      </c>
      <c r="BB229" s="28">
        <f t="shared" ref="BB229:BD229" si="757">((AT229/AS229)*100)-100</f>
        <v>260.86956521739131</v>
      </c>
      <c r="BC229" s="28">
        <f t="shared" si="757"/>
        <v>225.74743418116913</v>
      </c>
      <c r="BD229" s="28">
        <f t="shared" si="757"/>
        <v>8.6986301369862815</v>
      </c>
      <c r="BE229" s="28">
        <f t="shared" si="743"/>
        <v>1075.5233494363929</v>
      </c>
      <c r="BF229" s="28">
        <f t="shared" si="744"/>
        <v>1177.7777777777776</v>
      </c>
      <c r="BG229" s="28">
        <f t="shared" si="745"/>
        <v>254.08299866131188</v>
      </c>
      <c r="BH229" s="3">
        <f t="shared" ref="BH229:BJ229" si="758">AT229-AS229</f>
        <v>16.2</v>
      </c>
      <c r="BI229" s="3">
        <f t="shared" si="758"/>
        <v>50.59</v>
      </c>
      <c r="BJ229" s="3">
        <f t="shared" si="758"/>
        <v>6.3499999999999943</v>
      </c>
      <c r="BK229" s="3">
        <f t="shared" si="747"/>
        <v>66.790000000000006</v>
      </c>
      <c r="BL229" s="3">
        <f t="shared" si="748"/>
        <v>73.14</v>
      </c>
      <c r="BM229" s="3">
        <f t="shared" si="749"/>
        <v>56.94</v>
      </c>
      <c r="BN229" s="24">
        <v>146</v>
      </c>
      <c r="BO229" s="21">
        <v>388.7</v>
      </c>
      <c r="BP229" s="21">
        <v>425</v>
      </c>
      <c r="BQ229" s="21">
        <v>261</v>
      </c>
      <c r="BR229" s="21">
        <v>149.4</v>
      </c>
      <c r="BS229" s="21">
        <v>100.8</v>
      </c>
      <c r="BT229" s="21">
        <v>49.8</v>
      </c>
      <c r="BU229" s="24">
        <v>36</v>
      </c>
      <c r="BV229" s="21">
        <v>36</v>
      </c>
      <c r="BW229" s="21">
        <v>36</v>
      </c>
      <c r="BX229" s="21">
        <v>35</v>
      </c>
      <c r="BY229" s="21">
        <v>36.1</v>
      </c>
      <c r="BZ229" s="21">
        <v>36</v>
      </c>
      <c r="CA229" s="21">
        <v>36.6</v>
      </c>
      <c r="CB229" s="21">
        <v>35</v>
      </c>
      <c r="CC229" s="21">
        <v>36</v>
      </c>
      <c r="CD229" s="6"/>
      <c r="CE229" s="24" t="s">
        <v>1715</v>
      </c>
      <c r="CF229" s="21"/>
      <c r="CG229" s="21"/>
      <c r="CH229" s="21"/>
      <c r="CI229" s="21"/>
      <c r="CJ229" s="21"/>
      <c r="CK229" s="21"/>
      <c r="CL229" s="24" t="s">
        <v>1716</v>
      </c>
      <c r="CM229" s="21"/>
      <c r="CN229" s="21"/>
      <c r="CO229" s="21"/>
      <c r="CP229" s="21"/>
      <c r="CQ229" s="21"/>
      <c r="CR229" s="21"/>
      <c r="CS229" s="24">
        <v>2</v>
      </c>
      <c r="CT229" s="21"/>
      <c r="CU229" s="21"/>
      <c r="CV229" s="21"/>
      <c r="CW229" s="21"/>
      <c r="CX229" s="21"/>
      <c r="CY229" s="21"/>
      <c r="CZ229" s="24" t="s">
        <v>1717</v>
      </c>
      <c r="DA229" s="21"/>
      <c r="DB229" s="21"/>
      <c r="DC229" s="21"/>
      <c r="DD229" s="21"/>
      <c r="DE229" s="21"/>
      <c r="DF229" s="21"/>
      <c r="DG229" s="24" t="s">
        <v>255</v>
      </c>
      <c r="DH229" s="21" t="s">
        <v>255</v>
      </c>
      <c r="DI229" s="21" t="s">
        <v>255</v>
      </c>
      <c r="DJ229" s="21" t="s">
        <v>255</v>
      </c>
      <c r="DK229" s="21" t="s">
        <v>255</v>
      </c>
      <c r="DL229" s="21" t="s">
        <v>255</v>
      </c>
      <c r="DM229" s="21">
        <v>0</v>
      </c>
      <c r="DN229" s="26"/>
      <c r="DO229" s="6"/>
      <c r="DP229" s="24">
        <v>127.7</v>
      </c>
      <c r="DQ229" s="21">
        <v>107</v>
      </c>
      <c r="DR229" s="21">
        <v>125.5</v>
      </c>
      <c r="DS229" s="21">
        <v>110.4</v>
      </c>
      <c r="DT229" s="21">
        <v>125.4</v>
      </c>
      <c r="DU229" s="21">
        <v>94.6</v>
      </c>
      <c r="DV229" s="21">
        <v>94.6</v>
      </c>
      <c r="DW229" s="24">
        <v>0.5</v>
      </c>
      <c r="DX229" s="21">
        <v>0.35</v>
      </c>
      <c r="DY229" s="21">
        <v>0.35</v>
      </c>
      <c r="DZ229" s="21">
        <v>0.35</v>
      </c>
      <c r="EA229" s="21">
        <v>0.35</v>
      </c>
      <c r="EB229" s="21">
        <v>0.35</v>
      </c>
      <c r="EC229" s="21">
        <v>0.35</v>
      </c>
      <c r="ED229" s="78">
        <f t="shared" ref="ED229:EJ229" si="759">DP229/DW229</f>
        <v>255.4</v>
      </c>
      <c r="EE229" s="79">
        <f t="shared" si="759"/>
        <v>305.71428571428572</v>
      </c>
      <c r="EF229" s="79">
        <f t="shared" si="759"/>
        <v>358.57142857142861</v>
      </c>
      <c r="EG229" s="79">
        <f t="shared" si="759"/>
        <v>315.42857142857144</v>
      </c>
      <c r="EH229" s="79">
        <f t="shared" si="759"/>
        <v>358.28571428571433</v>
      </c>
      <c r="EI229" s="79">
        <f t="shared" si="759"/>
        <v>270.28571428571428</v>
      </c>
      <c r="EJ229" s="79">
        <f t="shared" si="759"/>
        <v>270.28571428571428</v>
      </c>
      <c r="EK229" s="24">
        <v>1</v>
      </c>
      <c r="EL229" s="21">
        <v>1</v>
      </c>
      <c r="EM229" s="21">
        <v>1</v>
      </c>
      <c r="EN229" s="21">
        <v>0</v>
      </c>
      <c r="EO229" s="21">
        <v>0</v>
      </c>
      <c r="EP229" s="21">
        <v>0</v>
      </c>
      <c r="EQ229" s="21">
        <v>0</v>
      </c>
      <c r="ER229" s="24">
        <v>207</v>
      </c>
      <c r="ES229" s="21">
        <v>118</v>
      </c>
      <c r="ET229" s="21">
        <v>118</v>
      </c>
      <c r="EU229" s="21">
        <v>73</v>
      </c>
      <c r="EV229" s="21">
        <v>60</v>
      </c>
      <c r="EW229" s="21">
        <v>80</v>
      </c>
      <c r="EX229" s="21">
        <v>131</v>
      </c>
      <c r="EY229" s="24">
        <v>43.8</v>
      </c>
      <c r="EZ229" s="21">
        <v>34.1</v>
      </c>
      <c r="FA229" s="21">
        <v>28.2</v>
      </c>
      <c r="FB229" s="21">
        <v>12.6</v>
      </c>
      <c r="FC229" s="21">
        <v>8</v>
      </c>
      <c r="FD229" s="21">
        <v>8</v>
      </c>
      <c r="FE229" s="21">
        <v>8</v>
      </c>
      <c r="FF229" s="24">
        <v>15</v>
      </c>
      <c r="FG229" s="21">
        <v>3</v>
      </c>
      <c r="FH229" s="21">
        <v>8</v>
      </c>
      <c r="FI229" s="21">
        <v>15</v>
      </c>
      <c r="FJ229" s="21">
        <v>15</v>
      </c>
      <c r="FK229" s="21">
        <v>15</v>
      </c>
      <c r="FL229" s="21">
        <v>15</v>
      </c>
      <c r="FM229" s="24">
        <v>77</v>
      </c>
      <c r="FN229" s="21">
        <v>82</v>
      </c>
      <c r="FO229" s="21">
        <v>82</v>
      </c>
      <c r="FP229" s="21">
        <v>86</v>
      </c>
      <c r="FQ229" s="21">
        <v>98</v>
      </c>
      <c r="FR229" s="21">
        <v>92</v>
      </c>
      <c r="FS229" s="21">
        <v>112</v>
      </c>
      <c r="FT229" s="24" t="s">
        <v>859</v>
      </c>
      <c r="FU229" s="21" t="s">
        <v>1123</v>
      </c>
      <c r="FV229" s="21" t="s">
        <v>1123</v>
      </c>
      <c r="FW229" s="21" t="s">
        <v>1237</v>
      </c>
      <c r="FX229" s="21">
        <v>0</v>
      </c>
      <c r="FY229" s="21">
        <v>0</v>
      </c>
      <c r="FZ229" s="21">
        <v>0</v>
      </c>
      <c r="GA229" s="24">
        <v>109</v>
      </c>
      <c r="GB229" s="21">
        <v>139</v>
      </c>
      <c r="GC229" s="21">
        <v>136</v>
      </c>
      <c r="GD229" s="21">
        <v>96</v>
      </c>
      <c r="GE229" s="21">
        <v>71</v>
      </c>
      <c r="GF229" s="21">
        <v>46</v>
      </c>
      <c r="GG229" s="21">
        <v>46</v>
      </c>
      <c r="GH229" s="24">
        <v>515</v>
      </c>
      <c r="GI229" s="21">
        <v>855</v>
      </c>
      <c r="GJ229" s="21">
        <v>855</v>
      </c>
      <c r="GK229" s="21">
        <v>1830</v>
      </c>
      <c r="GL229" s="21">
        <v>2720</v>
      </c>
      <c r="GM229" s="21">
        <v>1635</v>
      </c>
      <c r="GN229" s="21">
        <v>520</v>
      </c>
      <c r="GO229" s="6"/>
      <c r="GP229" s="24">
        <v>13</v>
      </c>
      <c r="GQ229" s="21">
        <v>55</v>
      </c>
      <c r="GR229" s="24">
        <v>17</v>
      </c>
      <c r="GS229" s="21">
        <v>90</v>
      </c>
      <c r="GT229" s="24">
        <v>16</v>
      </c>
      <c r="GU229" s="21">
        <v>90</v>
      </c>
      <c r="GV229" s="24">
        <v>14</v>
      </c>
      <c r="GW229" s="21">
        <v>55</v>
      </c>
      <c r="GX229" s="24">
        <v>10</v>
      </c>
      <c r="GY229" s="21">
        <v>45</v>
      </c>
      <c r="GZ229" s="24">
        <v>11</v>
      </c>
      <c r="HA229" s="21">
        <v>45</v>
      </c>
      <c r="HB229" s="24">
        <v>10</v>
      </c>
      <c r="HC229" s="21">
        <v>45</v>
      </c>
      <c r="HD229" s="6"/>
      <c r="HE229" s="21">
        <v>87</v>
      </c>
      <c r="HF229" s="21">
        <v>126</v>
      </c>
      <c r="HG229" s="21">
        <v>89</v>
      </c>
      <c r="HH229" s="21">
        <v>37</v>
      </c>
      <c r="HI229" s="21">
        <v>1</v>
      </c>
      <c r="HJ229" s="21">
        <v>99.2</v>
      </c>
      <c r="HK229" s="21">
        <v>0.5</v>
      </c>
      <c r="HL229" s="21">
        <v>0</v>
      </c>
      <c r="HM229" s="21">
        <v>22.96</v>
      </c>
      <c r="HN229" s="21">
        <v>44.49</v>
      </c>
      <c r="HO229" s="21">
        <v>3.39</v>
      </c>
      <c r="HP229" s="21">
        <v>135</v>
      </c>
      <c r="HQ229" s="21">
        <v>16.5</v>
      </c>
      <c r="HR229" s="21">
        <v>43.8</v>
      </c>
      <c r="HS229" s="21">
        <v>3</v>
      </c>
      <c r="HT229" s="6"/>
      <c r="HU229" s="99">
        <f t="shared" si="10"/>
        <v>-4</v>
      </c>
    </row>
    <row r="230" spans="1:249" ht="15.75" customHeight="1" x14ac:dyDescent="0.3">
      <c r="A230" s="3">
        <v>205</v>
      </c>
      <c r="B230" s="21" t="s">
        <v>635</v>
      </c>
      <c r="C230" s="21">
        <v>1</v>
      </c>
      <c r="D230" s="22">
        <v>41523</v>
      </c>
      <c r="E230" s="22">
        <v>41549</v>
      </c>
      <c r="F230" s="21">
        <f t="shared" si="741"/>
        <v>26</v>
      </c>
      <c r="G230" s="21"/>
      <c r="H230" s="21" t="s">
        <v>347</v>
      </c>
      <c r="I230" s="23">
        <v>23851</v>
      </c>
      <c r="J230" s="21">
        <v>48</v>
      </c>
      <c r="K230" s="21">
        <v>167</v>
      </c>
      <c r="L230" s="21">
        <v>56</v>
      </c>
      <c r="M230" s="21" t="s">
        <v>1718</v>
      </c>
      <c r="N230" s="21">
        <v>37</v>
      </c>
      <c r="O230" s="21">
        <v>19</v>
      </c>
      <c r="P230" s="21">
        <v>29</v>
      </c>
      <c r="Q230" s="21" t="s">
        <v>893</v>
      </c>
      <c r="R230" s="21">
        <v>1</v>
      </c>
      <c r="S230" s="21" t="s">
        <v>1719</v>
      </c>
      <c r="T230" s="21" t="s">
        <v>272</v>
      </c>
      <c r="U230" s="21"/>
      <c r="V230" s="21">
        <v>22</v>
      </c>
      <c r="W230" s="21">
        <v>10</v>
      </c>
      <c r="X230" s="21">
        <v>0</v>
      </c>
      <c r="Y230" s="6"/>
      <c r="Z230" s="24" t="s">
        <v>884</v>
      </c>
      <c r="AA230" s="21" t="s">
        <v>1720</v>
      </c>
      <c r="AB230" s="25">
        <v>1</v>
      </c>
      <c r="AC230" s="25"/>
      <c r="AD230" s="21" t="s">
        <v>246</v>
      </c>
      <c r="AE230" s="21" t="s">
        <v>247</v>
      </c>
      <c r="AF230" s="21" t="s">
        <v>246</v>
      </c>
      <c r="AG230" s="21" t="s">
        <v>248</v>
      </c>
      <c r="AH230" s="21" t="s">
        <v>249</v>
      </c>
      <c r="AI230" s="21" t="s">
        <v>249</v>
      </c>
      <c r="AJ230" s="21" t="s">
        <v>249</v>
      </c>
      <c r="AK230" s="21" t="s">
        <v>246</v>
      </c>
      <c r="AL230" s="21">
        <v>1</v>
      </c>
      <c r="AM230" s="6"/>
      <c r="AN230" s="26" t="s">
        <v>350</v>
      </c>
      <c r="AO230" s="26"/>
      <c r="AP230" s="26"/>
      <c r="AQ230" s="26" t="s">
        <v>1906</v>
      </c>
      <c r="AR230" s="3"/>
      <c r="AS230" s="27">
        <v>1</v>
      </c>
      <c r="AT230" s="21">
        <v>0.99</v>
      </c>
      <c r="AU230" s="21">
        <v>0.82</v>
      </c>
      <c r="AV230" s="21">
        <v>0.71</v>
      </c>
      <c r="AW230" s="21">
        <v>0.55000000000000004</v>
      </c>
      <c r="AX230" s="21">
        <v>0.35</v>
      </c>
      <c r="AY230" s="21"/>
      <c r="AZ230" s="21"/>
      <c r="BA230" s="21"/>
      <c r="BB230" s="28">
        <f t="shared" ref="BB230:BD230" si="760">((AT230/AS230)*100)-100</f>
        <v>-1</v>
      </c>
      <c r="BC230" s="28">
        <f t="shared" si="760"/>
        <v>-17.171717171717177</v>
      </c>
      <c r="BD230" s="28">
        <f t="shared" si="760"/>
        <v>-13.41463414634147</v>
      </c>
      <c r="BE230" s="28">
        <f t="shared" si="743"/>
        <v>-18</v>
      </c>
      <c r="BF230" s="28">
        <f t="shared" si="744"/>
        <v>-29</v>
      </c>
      <c r="BG230" s="28">
        <f t="shared" si="745"/>
        <v>-28.282828282828291</v>
      </c>
      <c r="BH230" s="3">
        <f t="shared" ref="BH230:BJ230" si="761">AT230-AS230</f>
        <v>-1.0000000000000009E-2</v>
      </c>
      <c r="BI230" s="3">
        <f t="shared" si="761"/>
        <v>-0.17000000000000004</v>
      </c>
      <c r="BJ230" s="3">
        <f t="shared" si="761"/>
        <v>-0.10999999999999999</v>
      </c>
      <c r="BK230" s="3">
        <f t="shared" si="747"/>
        <v>-0.18000000000000005</v>
      </c>
      <c r="BL230" s="3">
        <f t="shared" si="748"/>
        <v>-0.29000000000000004</v>
      </c>
      <c r="BM230" s="3">
        <f t="shared" si="749"/>
        <v>-0.28000000000000003</v>
      </c>
      <c r="BN230" s="24"/>
      <c r="BO230" s="21">
        <v>163</v>
      </c>
      <c r="BP230" s="21">
        <v>141</v>
      </c>
      <c r="BQ230" s="21">
        <v>114.2</v>
      </c>
      <c r="BR230" s="21"/>
      <c r="BS230" s="21"/>
      <c r="BT230" s="21"/>
      <c r="BU230" s="24">
        <v>39</v>
      </c>
      <c r="BV230" s="21">
        <v>37.1</v>
      </c>
      <c r="BW230" s="21">
        <v>36.4</v>
      </c>
      <c r="BX230" s="21">
        <v>36</v>
      </c>
      <c r="BY230" s="21">
        <v>36</v>
      </c>
      <c r="BZ230" s="21">
        <v>36.4</v>
      </c>
      <c r="CA230" s="21"/>
      <c r="CB230" s="21"/>
      <c r="CC230" s="21"/>
      <c r="CD230" s="6"/>
      <c r="CE230" s="24" t="s">
        <v>1721</v>
      </c>
      <c r="CF230" s="21"/>
      <c r="CG230" s="21"/>
      <c r="CH230" s="21"/>
      <c r="CI230" s="21"/>
      <c r="CJ230" s="21"/>
      <c r="CK230" s="21"/>
      <c r="CL230" s="24" t="s">
        <v>1722</v>
      </c>
      <c r="CM230" s="21"/>
      <c r="CN230" s="21"/>
      <c r="CO230" s="21"/>
      <c r="CP230" s="21"/>
      <c r="CQ230" s="21"/>
      <c r="CR230" s="21"/>
      <c r="CS230" s="24">
        <v>2</v>
      </c>
      <c r="CT230" s="21"/>
      <c r="CU230" s="21"/>
      <c r="CV230" s="21"/>
      <c r="CW230" s="21"/>
      <c r="CX230" s="21"/>
      <c r="CY230" s="21"/>
      <c r="CZ230" s="24" t="s">
        <v>735</v>
      </c>
      <c r="DA230" s="21"/>
      <c r="DB230" s="21"/>
      <c r="DC230" s="21"/>
      <c r="DD230" s="21"/>
      <c r="DE230" s="21"/>
      <c r="DF230" s="21"/>
      <c r="DG230" s="24" t="s">
        <v>1723</v>
      </c>
      <c r="DH230" s="21" t="s">
        <v>1723</v>
      </c>
      <c r="DI230" s="21" t="s">
        <v>1723</v>
      </c>
      <c r="DJ230" s="21">
        <v>0</v>
      </c>
      <c r="DK230" s="21"/>
      <c r="DL230" s="21"/>
      <c r="DM230" s="21"/>
      <c r="DN230" s="26"/>
      <c r="DO230" s="6"/>
      <c r="DP230" s="24">
        <v>93.4</v>
      </c>
      <c r="DQ230" s="21">
        <v>92.8</v>
      </c>
      <c r="DR230" s="21">
        <v>64</v>
      </c>
      <c r="DS230" s="21">
        <v>64</v>
      </c>
      <c r="DT230" s="21"/>
      <c r="DU230" s="21"/>
      <c r="DV230" s="21"/>
      <c r="DW230" s="24">
        <v>0.4</v>
      </c>
      <c r="DX230" s="21">
        <v>0.4</v>
      </c>
      <c r="DY230" s="21">
        <v>0.3</v>
      </c>
      <c r="DZ230" s="21">
        <v>0.3</v>
      </c>
      <c r="EA230" s="21"/>
      <c r="EB230" s="21"/>
      <c r="EC230" s="21"/>
      <c r="ED230" s="78">
        <f t="shared" ref="ED230:EG230" si="762">DP230/DW230</f>
        <v>233.5</v>
      </c>
      <c r="EE230" s="79">
        <f t="shared" si="762"/>
        <v>231.99999999999997</v>
      </c>
      <c r="EF230" s="79">
        <f t="shared" si="762"/>
        <v>213.33333333333334</v>
      </c>
      <c r="EG230" s="79">
        <f t="shared" si="762"/>
        <v>213.33333333333334</v>
      </c>
      <c r="EH230" s="79"/>
      <c r="EI230" s="79"/>
      <c r="EJ230" s="79"/>
      <c r="EK230" s="24">
        <v>0</v>
      </c>
      <c r="EL230" s="21">
        <v>0</v>
      </c>
      <c r="EM230" s="21">
        <v>0</v>
      </c>
      <c r="EN230" s="21">
        <v>0</v>
      </c>
      <c r="EO230" s="21"/>
      <c r="EP230" s="21"/>
      <c r="EQ230" s="21"/>
      <c r="ER230" s="24">
        <v>740</v>
      </c>
      <c r="ES230" s="21">
        <v>726</v>
      </c>
      <c r="ET230" s="21">
        <v>720</v>
      </c>
      <c r="EU230" s="21">
        <v>788</v>
      </c>
      <c r="EV230" s="21"/>
      <c r="EW230" s="21"/>
      <c r="EX230" s="21"/>
      <c r="EY230" s="24">
        <v>6.1</v>
      </c>
      <c r="EZ230" s="21">
        <v>4</v>
      </c>
      <c r="FA230" s="21">
        <v>4</v>
      </c>
      <c r="FB230" s="21">
        <v>4</v>
      </c>
      <c r="FC230" s="21"/>
      <c r="FD230" s="21"/>
      <c r="FE230" s="21"/>
      <c r="FF230" s="24">
        <v>15</v>
      </c>
      <c r="FG230" s="21">
        <v>15</v>
      </c>
      <c r="FH230" s="21">
        <v>15</v>
      </c>
      <c r="FI230" s="21">
        <v>15</v>
      </c>
      <c r="FJ230" s="21"/>
      <c r="FK230" s="21"/>
      <c r="FL230" s="21"/>
      <c r="FM230" s="24">
        <v>76</v>
      </c>
      <c r="FN230" s="21">
        <v>87</v>
      </c>
      <c r="FO230" s="21">
        <v>87</v>
      </c>
      <c r="FP230" s="21">
        <v>84</v>
      </c>
      <c r="FQ230" s="21"/>
      <c r="FR230" s="21"/>
      <c r="FS230" s="21"/>
      <c r="FT230" s="24">
        <v>0</v>
      </c>
      <c r="FU230" s="21">
        <v>0</v>
      </c>
      <c r="FV230" s="21">
        <v>0</v>
      </c>
      <c r="FW230" s="21">
        <v>0</v>
      </c>
      <c r="FX230" s="21"/>
      <c r="FY230" s="21"/>
      <c r="FZ230" s="21"/>
      <c r="GA230" s="24">
        <v>33</v>
      </c>
      <c r="GB230" s="21">
        <v>27</v>
      </c>
      <c r="GC230" s="21">
        <v>29</v>
      </c>
      <c r="GD230" s="21">
        <v>34</v>
      </c>
      <c r="GE230" s="21"/>
      <c r="GF230" s="21"/>
      <c r="GG230" s="21"/>
      <c r="GH230" s="24">
        <v>3760</v>
      </c>
      <c r="GI230" s="21">
        <v>3040</v>
      </c>
      <c r="GJ230" s="21">
        <v>3000</v>
      </c>
      <c r="GK230" s="21">
        <v>2640</v>
      </c>
      <c r="GL230" s="21"/>
      <c r="GM230" s="21"/>
      <c r="GN230" s="21"/>
      <c r="GO230" s="6"/>
      <c r="GP230" s="24">
        <v>9</v>
      </c>
      <c r="GQ230" s="21">
        <v>18</v>
      </c>
      <c r="GR230" s="24">
        <v>8</v>
      </c>
      <c r="GS230" s="21">
        <v>18</v>
      </c>
      <c r="GT230" s="24">
        <v>8</v>
      </c>
      <c r="GU230" s="21">
        <v>18</v>
      </c>
      <c r="GV230" s="24">
        <v>8</v>
      </c>
      <c r="GW230" s="21">
        <v>18</v>
      </c>
      <c r="GX230" s="24"/>
      <c r="GY230" s="21"/>
      <c r="GZ230" s="24"/>
      <c r="HA230" s="21"/>
      <c r="HB230" s="24"/>
      <c r="HC230" s="21"/>
      <c r="HD230" s="6"/>
      <c r="HE230" s="21">
        <v>48</v>
      </c>
      <c r="HF230" s="21">
        <v>138</v>
      </c>
      <c r="HG230" s="21">
        <v>80</v>
      </c>
      <c r="HH230" s="21">
        <v>35.4</v>
      </c>
      <c r="HI230" s="21">
        <v>2</v>
      </c>
      <c r="HJ230" s="21">
        <v>69</v>
      </c>
      <c r="HK230" s="21">
        <v>0.35</v>
      </c>
      <c r="HL230" s="21">
        <v>10</v>
      </c>
      <c r="HM230" s="21">
        <v>13.16</v>
      </c>
      <c r="HN230" s="21">
        <v>3.93</v>
      </c>
      <c r="HO230" s="21">
        <v>3.57</v>
      </c>
      <c r="HP230" s="21">
        <v>137</v>
      </c>
      <c r="HQ230" s="21">
        <v>23.2</v>
      </c>
      <c r="HR230" s="21">
        <v>4</v>
      </c>
      <c r="HS230" s="21">
        <v>15</v>
      </c>
      <c r="HT230" s="6"/>
      <c r="HU230" s="99">
        <f t="shared" si="10"/>
        <v>1</v>
      </c>
    </row>
    <row r="231" spans="1:249" ht="15.75" customHeight="1" x14ac:dyDescent="0.3">
      <c r="A231" s="3">
        <v>206</v>
      </c>
      <c r="B231" s="21" t="s">
        <v>874</v>
      </c>
      <c r="C231" s="21">
        <v>1</v>
      </c>
      <c r="D231" s="22">
        <v>41549</v>
      </c>
      <c r="E231" s="22">
        <v>41549</v>
      </c>
      <c r="F231" s="21">
        <f t="shared" si="741"/>
        <v>0</v>
      </c>
      <c r="G231" s="21"/>
      <c r="H231" s="21" t="s">
        <v>835</v>
      </c>
      <c r="I231" s="23">
        <v>16140</v>
      </c>
      <c r="J231" s="21">
        <v>69</v>
      </c>
      <c r="K231" s="21">
        <v>180</v>
      </c>
      <c r="L231" s="21">
        <v>90</v>
      </c>
      <c r="M231" s="21" t="s">
        <v>1724</v>
      </c>
      <c r="N231" s="21">
        <v>80</v>
      </c>
      <c r="O231" s="21">
        <v>92.5</v>
      </c>
      <c r="P231" s="21">
        <v>5</v>
      </c>
      <c r="Q231" s="21" t="s">
        <v>548</v>
      </c>
      <c r="R231" s="21">
        <v>2</v>
      </c>
      <c r="S231" s="21">
        <v>5</v>
      </c>
      <c r="T231" s="21" t="s">
        <v>548</v>
      </c>
      <c r="U231" s="21">
        <v>2</v>
      </c>
      <c r="V231" s="21">
        <v>4</v>
      </c>
      <c r="W231" s="21">
        <v>5</v>
      </c>
      <c r="X231" s="21">
        <v>0</v>
      </c>
      <c r="Y231" s="6"/>
      <c r="Z231" s="24" t="s">
        <v>884</v>
      </c>
      <c r="AA231" s="21" t="s">
        <v>1725</v>
      </c>
      <c r="AB231" s="25">
        <v>1</v>
      </c>
      <c r="AC231" s="25"/>
      <c r="AD231" s="21" t="s">
        <v>246</v>
      </c>
      <c r="AE231" s="21" t="s">
        <v>247</v>
      </c>
      <c r="AF231" s="21" t="s">
        <v>246</v>
      </c>
      <c r="AG231" s="21" t="s">
        <v>248</v>
      </c>
      <c r="AH231" s="21" t="s">
        <v>246</v>
      </c>
      <c r="AI231" s="21" t="s">
        <v>246</v>
      </c>
      <c r="AJ231" s="21" t="s">
        <v>246</v>
      </c>
      <c r="AK231" s="21" t="s">
        <v>246</v>
      </c>
      <c r="AL231" s="21">
        <v>10.94</v>
      </c>
      <c r="AM231" s="6"/>
      <c r="AN231" s="26" t="s">
        <v>250</v>
      </c>
      <c r="AO231" s="26" t="s">
        <v>274</v>
      </c>
      <c r="AP231" s="26"/>
      <c r="AQ231" s="26" t="s">
        <v>1902</v>
      </c>
      <c r="AR231" s="26" t="s">
        <v>1905</v>
      </c>
      <c r="AS231" s="27">
        <v>4.9400000000000004</v>
      </c>
      <c r="AT231" s="21">
        <v>10.35</v>
      </c>
      <c r="AU231" s="21">
        <v>17.850000000000001</v>
      </c>
      <c r="AV231" s="21">
        <v>9.61</v>
      </c>
      <c r="AW231" s="21">
        <v>7.58</v>
      </c>
      <c r="AX231" s="21">
        <v>5</v>
      </c>
      <c r="AY231" s="21"/>
      <c r="AZ231" s="21"/>
      <c r="BA231" s="21"/>
      <c r="BB231" s="28">
        <f t="shared" ref="BB231:BD231" si="763">((AT231/AS231)*100)-100</f>
        <v>109.51417004048579</v>
      </c>
      <c r="BC231" s="28">
        <f t="shared" si="763"/>
        <v>72.463768115942031</v>
      </c>
      <c r="BD231" s="28">
        <f t="shared" si="763"/>
        <v>-46.162464985994397</v>
      </c>
      <c r="BE231" s="28">
        <f t="shared" si="743"/>
        <v>261.33603238866397</v>
      </c>
      <c r="BF231" s="28">
        <f t="shared" si="744"/>
        <v>94.534412955465569</v>
      </c>
      <c r="BG231" s="28">
        <f t="shared" si="745"/>
        <v>-7.1497584541062764</v>
      </c>
      <c r="BH231" s="3">
        <f t="shared" ref="BH231:BJ231" si="764">AT231-AS231</f>
        <v>5.4099999999999993</v>
      </c>
      <c r="BI231" s="3">
        <f t="shared" si="764"/>
        <v>7.5000000000000018</v>
      </c>
      <c r="BJ231" s="3">
        <f t="shared" si="764"/>
        <v>-8.240000000000002</v>
      </c>
      <c r="BK231" s="3">
        <f t="shared" si="747"/>
        <v>12.91</v>
      </c>
      <c r="BL231" s="3">
        <f t="shared" si="748"/>
        <v>4.669999999999999</v>
      </c>
      <c r="BM231" s="3">
        <f t="shared" si="749"/>
        <v>-0.74000000000000021</v>
      </c>
      <c r="BN231" s="24">
        <v>210.2</v>
      </c>
      <c r="BO231" s="21">
        <v>229</v>
      </c>
      <c r="BP231" s="21">
        <v>108.1</v>
      </c>
      <c r="BQ231" s="21">
        <v>93.3</v>
      </c>
      <c r="BR231" s="21"/>
      <c r="BS231" s="21"/>
      <c r="BT231" s="21"/>
      <c r="BU231" s="24">
        <v>38</v>
      </c>
      <c r="BV231" s="21">
        <v>35.9</v>
      </c>
      <c r="BW231" s="21">
        <v>36</v>
      </c>
      <c r="BX231" s="21">
        <v>36.6</v>
      </c>
      <c r="BY231" s="21">
        <v>36.5</v>
      </c>
      <c r="BZ231" s="21">
        <v>37.5</v>
      </c>
      <c r="CA231" s="21"/>
      <c r="CB231" s="21"/>
      <c r="CC231" s="21"/>
      <c r="CD231" s="6"/>
      <c r="CE231" s="24" t="s">
        <v>1726</v>
      </c>
      <c r="CF231" s="21"/>
      <c r="CG231" s="21"/>
      <c r="CH231" s="21"/>
      <c r="CI231" s="21"/>
      <c r="CJ231" s="21"/>
      <c r="CK231" s="21"/>
      <c r="CL231" s="24" t="s">
        <v>1727</v>
      </c>
      <c r="CM231" s="21"/>
      <c r="CN231" s="21"/>
      <c r="CO231" s="21"/>
      <c r="CP231" s="21"/>
      <c r="CQ231" s="21"/>
      <c r="CR231" s="21"/>
      <c r="CS231" s="24">
        <v>4</v>
      </c>
      <c r="CT231" s="21"/>
      <c r="CU231" s="21"/>
      <c r="CV231" s="21"/>
      <c r="CW231" s="21"/>
      <c r="CX231" s="21"/>
      <c r="CY231" s="21"/>
      <c r="CZ231" s="24" t="s">
        <v>735</v>
      </c>
      <c r="DA231" s="21"/>
      <c r="DB231" s="21"/>
      <c r="DC231" s="21"/>
      <c r="DD231" s="21"/>
      <c r="DE231" s="21"/>
      <c r="DF231" s="21"/>
      <c r="DG231" s="24" t="s">
        <v>1728</v>
      </c>
      <c r="DH231" s="21" t="s">
        <v>1729</v>
      </c>
      <c r="DI231" s="21" t="s">
        <v>1730</v>
      </c>
      <c r="DJ231" s="21" t="s">
        <v>1731</v>
      </c>
      <c r="DK231" s="21"/>
      <c r="DL231" s="21"/>
      <c r="DM231" s="21"/>
      <c r="DN231" s="26"/>
      <c r="DO231" s="6"/>
      <c r="DP231" s="24">
        <v>175.1</v>
      </c>
      <c r="DQ231" s="21">
        <v>96.7</v>
      </c>
      <c r="DR231" s="21">
        <v>141</v>
      </c>
      <c r="DS231" s="21">
        <v>141</v>
      </c>
      <c r="DT231" s="21"/>
      <c r="DU231" s="21"/>
      <c r="DV231" s="21"/>
      <c r="DW231" s="24">
        <v>0.45</v>
      </c>
      <c r="DX231" s="21">
        <v>0.45</v>
      </c>
      <c r="DY231" s="21">
        <v>0.45</v>
      </c>
      <c r="DZ231" s="21">
        <v>0.45</v>
      </c>
      <c r="EA231" s="21"/>
      <c r="EB231" s="21"/>
      <c r="EC231" s="21"/>
      <c r="ED231" s="78">
        <f t="shared" ref="ED231:EG231" si="765">DP231/DW231</f>
        <v>389.11111111111109</v>
      </c>
      <c r="EE231" s="79">
        <f t="shared" si="765"/>
        <v>214.88888888888889</v>
      </c>
      <c r="EF231" s="79">
        <f t="shared" si="765"/>
        <v>313.33333333333331</v>
      </c>
      <c r="EG231" s="79">
        <f t="shared" si="765"/>
        <v>313.33333333333331</v>
      </c>
      <c r="EH231" s="79"/>
      <c r="EI231" s="79"/>
      <c r="EJ231" s="79"/>
      <c r="EK231" s="24">
        <v>1</v>
      </c>
      <c r="EL231" s="21">
        <v>1</v>
      </c>
      <c r="EM231" s="21">
        <v>1</v>
      </c>
      <c r="EN231" s="21">
        <v>0</v>
      </c>
      <c r="EO231" s="21"/>
      <c r="EP231" s="21"/>
      <c r="EQ231" s="21"/>
      <c r="ER231" s="24">
        <v>178</v>
      </c>
      <c r="ES231" s="21">
        <v>195</v>
      </c>
      <c r="ET231" s="21">
        <v>176</v>
      </c>
      <c r="EU231" s="21">
        <v>128</v>
      </c>
      <c r="EV231" s="21"/>
      <c r="EW231" s="21"/>
      <c r="EX231" s="21"/>
      <c r="EY231" s="24">
        <v>14.5</v>
      </c>
      <c r="EZ231" s="21">
        <v>5.5</v>
      </c>
      <c r="FA231" s="21">
        <v>4</v>
      </c>
      <c r="FB231" s="21">
        <v>6.7</v>
      </c>
      <c r="FC231" s="21"/>
      <c r="FD231" s="21"/>
      <c r="FE231" s="21"/>
      <c r="FF231" s="24">
        <v>3</v>
      </c>
      <c r="FG231" s="21">
        <v>3</v>
      </c>
      <c r="FH231" s="21">
        <v>8</v>
      </c>
      <c r="FI231" s="21">
        <v>15</v>
      </c>
      <c r="FJ231" s="21"/>
      <c r="FK231" s="21"/>
      <c r="FL231" s="21"/>
      <c r="FM231" s="24">
        <v>77</v>
      </c>
      <c r="FN231" s="21">
        <v>82</v>
      </c>
      <c r="FO231" s="21">
        <v>104</v>
      </c>
      <c r="FP231" s="21">
        <v>79</v>
      </c>
      <c r="FQ231" s="21"/>
      <c r="FR231" s="21"/>
      <c r="FS231" s="21"/>
      <c r="FT231" s="24" t="s">
        <v>1214</v>
      </c>
      <c r="FU231" s="21" t="s">
        <v>1694</v>
      </c>
      <c r="FV231" s="21" t="s">
        <v>834</v>
      </c>
      <c r="FW231" s="21" t="s">
        <v>1709</v>
      </c>
      <c r="FX231" s="21"/>
      <c r="FY231" s="21"/>
      <c r="FZ231" s="21"/>
      <c r="GA231" s="24">
        <v>271</v>
      </c>
      <c r="GB231" s="21">
        <v>247</v>
      </c>
      <c r="GC231" s="21">
        <v>264</v>
      </c>
      <c r="GD231" s="21">
        <v>245</v>
      </c>
      <c r="GE231" s="21"/>
      <c r="GF231" s="21"/>
      <c r="GG231" s="21"/>
      <c r="GH231" s="24">
        <v>260</v>
      </c>
      <c r="GI231" s="21">
        <v>1100</v>
      </c>
      <c r="GJ231" s="21">
        <v>2170</v>
      </c>
      <c r="GK231" s="21">
        <v>2050</v>
      </c>
      <c r="GL231" s="21"/>
      <c r="GM231" s="21"/>
      <c r="GN231" s="21"/>
      <c r="GO231" s="6"/>
      <c r="GP231" s="24">
        <v>16</v>
      </c>
      <c r="GQ231" s="21">
        <v>90</v>
      </c>
      <c r="GR231" s="24">
        <v>15</v>
      </c>
      <c r="GS231" s="21">
        <v>80</v>
      </c>
      <c r="GT231" s="24">
        <v>13</v>
      </c>
      <c r="GU231" s="21">
        <v>55</v>
      </c>
      <c r="GV231" s="24">
        <v>12</v>
      </c>
      <c r="GW231" s="21">
        <v>45</v>
      </c>
      <c r="GX231" s="24"/>
      <c r="GY231" s="21"/>
      <c r="GZ231" s="24"/>
      <c r="HA231" s="21"/>
      <c r="HB231" s="24"/>
      <c r="HC231" s="21"/>
      <c r="HD231" s="6"/>
      <c r="HE231" s="21">
        <v>69</v>
      </c>
      <c r="HF231" s="21">
        <v>55</v>
      </c>
      <c r="HG231" s="21">
        <v>157</v>
      </c>
      <c r="HH231" s="21">
        <v>35.9</v>
      </c>
      <c r="HI231" s="21">
        <v>1</v>
      </c>
      <c r="HJ231" s="21">
        <v>451.6</v>
      </c>
      <c r="HK231" s="21">
        <v>0.4</v>
      </c>
      <c r="HL231" s="21">
        <v>30</v>
      </c>
      <c r="HM231" s="21">
        <v>40.61</v>
      </c>
      <c r="HN231" s="21">
        <v>44.46</v>
      </c>
      <c r="HO231" s="21">
        <v>3.86</v>
      </c>
      <c r="HP231" s="21">
        <v>140.1</v>
      </c>
      <c r="HQ231" s="21">
        <v>13.1</v>
      </c>
      <c r="HR231" s="21">
        <v>14.5</v>
      </c>
      <c r="HS231" s="21">
        <v>3</v>
      </c>
      <c r="HT231" s="6"/>
      <c r="HU231" s="99">
        <f t="shared" si="10"/>
        <v>1</v>
      </c>
    </row>
    <row r="232" spans="1:249" ht="15.75" customHeight="1" x14ac:dyDescent="0.3">
      <c r="A232" s="3">
        <v>207</v>
      </c>
      <c r="B232" s="21" t="s">
        <v>626</v>
      </c>
      <c r="C232" s="21">
        <v>1</v>
      </c>
      <c r="D232" s="22">
        <v>41544</v>
      </c>
      <c r="E232" s="22">
        <v>41547</v>
      </c>
      <c r="F232" s="21">
        <f t="shared" si="741"/>
        <v>3</v>
      </c>
      <c r="G232" s="21"/>
      <c r="H232" s="21" t="s">
        <v>1732</v>
      </c>
      <c r="I232" s="23">
        <v>30834</v>
      </c>
      <c r="J232" s="21">
        <v>29</v>
      </c>
      <c r="K232" s="21">
        <v>185</v>
      </c>
      <c r="L232" s="21">
        <v>80</v>
      </c>
      <c r="M232" s="21" t="s">
        <v>1733</v>
      </c>
      <c r="N232" s="21">
        <v>55</v>
      </c>
      <c r="O232" s="21">
        <v>57.5</v>
      </c>
      <c r="P232" s="21">
        <v>14</v>
      </c>
      <c r="Q232" s="21" t="s">
        <v>1333</v>
      </c>
      <c r="R232" s="21">
        <v>1</v>
      </c>
      <c r="S232" s="21">
        <v>68</v>
      </c>
      <c r="T232" s="21" t="s">
        <v>1734</v>
      </c>
      <c r="U232" s="21">
        <v>1</v>
      </c>
      <c r="V232" s="21">
        <v>8</v>
      </c>
      <c r="W232" s="21">
        <v>6</v>
      </c>
      <c r="X232" s="21">
        <v>0</v>
      </c>
      <c r="Y232" s="6"/>
      <c r="Z232" s="24" t="s">
        <v>884</v>
      </c>
      <c r="AA232" s="21" t="s">
        <v>1735</v>
      </c>
      <c r="AB232" s="25">
        <v>2</v>
      </c>
      <c r="AC232" s="25" t="s">
        <v>549</v>
      </c>
      <c r="AD232" s="21" t="s">
        <v>246</v>
      </c>
      <c r="AE232" s="21" t="s">
        <v>247</v>
      </c>
      <c r="AF232" s="21" t="s">
        <v>246</v>
      </c>
      <c r="AG232" s="21" t="s">
        <v>248</v>
      </c>
      <c r="AH232" s="21" t="s">
        <v>246</v>
      </c>
      <c r="AI232" s="21" t="s">
        <v>246</v>
      </c>
      <c r="AJ232" s="21" t="s">
        <v>246</v>
      </c>
      <c r="AK232" s="21" t="s">
        <v>246</v>
      </c>
      <c r="AL232" s="21">
        <v>4</v>
      </c>
      <c r="AM232" s="6"/>
      <c r="AN232" s="26" t="s">
        <v>250</v>
      </c>
      <c r="AO232" s="26" t="s">
        <v>274</v>
      </c>
      <c r="AP232" s="26"/>
      <c r="AQ232" s="26" t="s">
        <v>1902</v>
      </c>
      <c r="AR232" s="26" t="s">
        <v>1917</v>
      </c>
      <c r="AS232" s="27">
        <v>1.4</v>
      </c>
      <c r="AT232" s="21">
        <v>4</v>
      </c>
      <c r="AU232" s="21">
        <v>5.2</v>
      </c>
      <c r="AV232" s="21">
        <v>3.24</v>
      </c>
      <c r="AW232" s="21">
        <v>3.04</v>
      </c>
      <c r="AX232" s="21">
        <v>2.2000000000000002</v>
      </c>
      <c r="AY232" s="21">
        <v>1.03</v>
      </c>
      <c r="AZ232" s="21">
        <v>0.49</v>
      </c>
      <c r="BA232" s="21">
        <v>0.38</v>
      </c>
      <c r="BB232" s="28">
        <f t="shared" ref="BB232:BD232" si="766">((AT232/AS232)*100)-100</f>
        <v>185.71428571428572</v>
      </c>
      <c r="BC232" s="28">
        <f t="shared" si="766"/>
        <v>30</v>
      </c>
      <c r="BD232" s="28">
        <f t="shared" si="766"/>
        <v>-37.692307692307693</v>
      </c>
      <c r="BE232" s="28">
        <f t="shared" si="743"/>
        <v>271.4285714285715</v>
      </c>
      <c r="BF232" s="28">
        <f t="shared" si="744"/>
        <v>131.42857142857144</v>
      </c>
      <c r="BG232" s="28">
        <f t="shared" si="745"/>
        <v>-19</v>
      </c>
      <c r="BH232" s="3">
        <f t="shared" ref="BH232:BJ232" si="767">AT232-AS232</f>
        <v>2.6</v>
      </c>
      <c r="BI232" s="3">
        <f t="shared" si="767"/>
        <v>1.2000000000000002</v>
      </c>
      <c r="BJ232" s="3">
        <f t="shared" si="767"/>
        <v>-1.96</v>
      </c>
      <c r="BK232" s="3">
        <f t="shared" si="747"/>
        <v>3.8000000000000003</v>
      </c>
      <c r="BL232" s="3">
        <f t="shared" si="748"/>
        <v>1.8400000000000003</v>
      </c>
      <c r="BM232" s="3">
        <f t="shared" si="749"/>
        <v>-0.75999999999999979</v>
      </c>
      <c r="BN232" s="24"/>
      <c r="BO232" s="21"/>
      <c r="BP232" s="21"/>
      <c r="BQ232" s="21"/>
      <c r="BR232" s="21"/>
      <c r="BS232" s="21"/>
      <c r="BT232" s="21"/>
      <c r="BU232" s="24">
        <v>38</v>
      </c>
      <c r="BV232" s="21"/>
      <c r="BW232" s="21">
        <v>38.1</v>
      </c>
      <c r="BX232" s="21">
        <v>38</v>
      </c>
      <c r="BY232" s="21">
        <v>36</v>
      </c>
      <c r="BZ232" s="21">
        <v>37.1</v>
      </c>
      <c r="CA232" s="21">
        <v>36.5</v>
      </c>
      <c r="CB232" s="21">
        <v>37</v>
      </c>
      <c r="CC232" s="21">
        <v>37.6</v>
      </c>
      <c r="CD232" s="6"/>
      <c r="CE232" s="24" t="s">
        <v>1736</v>
      </c>
      <c r="CF232" s="21"/>
      <c r="CG232" s="21"/>
      <c r="CH232" s="21"/>
      <c r="CI232" s="21"/>
      <c r="CJ232" s="21"/>
      <c r="CK232" s="21"/>
      <c r="CL232" s="24" t="s">
        <v>1737</v>
      </c>
      <c r="CM232" s="21"/>
      <c r="CN232" s="21"/>
      <c r="CO232" s="21"/>
      <c r="CP232" s="21"/>
      <c r="CQ232" s="21"/>
      <c r="CR232" s="21"/>
      <c r="CS232" s="24">
        <v>2</v>
      </c>
      <c r="CT232" s="21"/>
      <c r="CU232" s="21"/>
      <c r="CV232" s="21"/>
      <c r="CW232" s="21"/>
      <c r="CX232" s="21"/>
      <c r="CY232" s="21"/>
      <c r="CZ232" s="24" t="s">
        <v>735</v>
      </c>
      <c r="DA232" s="21"/>
      <c r="DB232" s="21"/>
      <c r="DC232" s="21"/>
      <c r="DD232" s="21"/>
      <c r="DE232" s="21"/>
      <c r="DF232" s="21"/>
      <c r="DG232" s="24" t="s">
        <v>1028</v>
      </c>
      <c r="DH232" s="21" t="s">
        <v>1028</v>
      </c>
      <c r="DI232" s="21" t="s">
        <v>1738</v>
      </c>
      <c r="DJ232" s="21" t="s">
        <v>1739</v>
      </c>
      <c r="DK232" s="21" t="s">
        <v>1739</v>
      </c>
      <c r="DL232" s="21" t="s">
        <v>1739</v>
      </c>
      <c r="DM232" s="21" t="s">
        <v>1740</v>
      </c>
      <c r="DN232" s="26"/>
      <c r="DO232" s="6"/>
      <c r="DP232" s="24">
        <v>98.2</v>
      </c>
      <c r="DQ232" s="21">
        <v>93.8</v>
      </c>
      <c r="DR232" s="21">
        <v>178.4</v>
      </c>
      <c r="DS232" s="21">
        <v>131.6</v>
      </c>
      <c r="DT232" s="21">
        <v>175.5</v>
      </c>
      <c r="DU232" s="21">
        <v>173.5</v>
      </c>
      <c r="DV232" s="21">
        <v>148</v>
      </c>
      <c r="DW232" s="24">
        <v>0.4</v>
      </c>
      <c r="DX232" s="21">
        <v>0.5</v>
      </c>
      <c r="DY232" s="21">
        <v>0.5</v>
      </c>
      <c r="DZ232" s="21">
        <v>0.4</v>
      </c>
      <c r="EA232" s="21">
        <v>0.4</v>
      </c>
      <c r="EB232" s="21">
        <v>0.4</v>
      </c>
      <c r="EC232" s="21">
        <v>0.35</v>
      </c>
      <c r="ED232" s="78">
        <f t="shared" ref="ED232:EJ232" si="768">DP232/DW232</f>
        <v>245.5</v>
      </c>
      <c r="EE232" s="79">
        <f t="shared" si="768"/>
        <v>187.6</v>
      </c>
      <c r="EF232" s="79">
        <f t="shared" si="768"/>
        <v>356.8</v>
      </c>
      <c r="EG232" s="79">
        <f t="shared" si="768"/>
        <v>328.99999999999994</v>
      </c>
      <c r="EH232" s="79">
        <f t="shared" si="768"/>
        <v>438.75</v>
      </c>
      <c r="EI232" s="79">
        <f t="shared" si="768"/>
        <v>433.75</v>
      </c>
      <c r="EJ232" s="79">
        <f t="shared" si="768"/>
        <v>422.85714285714289</v>
      </c>
      <c r="EK232" s="24">
        <v>1</v>
      </c>
      <c r="EL232" s="21">
        <v>1</v>
      </c>
      <c r="EM232" s="21">
        <v>1</v>
      </c>
      <c r="EN232" s="21">
        <v>1</v>
      </c>
      <c r="EO232" s="21">
        <v>1</v>
      </c>
      <c r="EP232" s="21">
        <v>1</v>
      </c>
      <c r="EQ232" s="21">
        <v>0</v>
      </c>
      <c r="ER232" s="24">
        <v>151</v>
      </c>
      <c r="ES232" s="21">
        <v>192</v>
      </c>
      <c r="ET232" s="21">
        <v>203</v>
      </c>
      <c r="EU232" s="21">
        <v>190</v>
      </c>
      <c r="EV232" s="21">
        <v>249</v>
      </c>
      <c r="EW232" s="21">
        <v>352</v>
      </c>
      <c r="EX232" s="21">
        <v>457</v>
      </c>
      <c r="EY232" s="24">
        <v>9.1</v>
      </c>
      <c r="EZ232" s="21">
        <v>9.1</v>
      </c>
      <c r="FA232" s="21">
        <v>4</v>
      </c>
      <c r="FB232" s="21">
        <v>4</v>
      </c>
      <c r="FC232" s="21">
        <v>6.5</v>
      </c>
      <c r="FD232" s="21">
        <v>6.5</v>
      </c>
      <c r="FE232" s="21">
        <v>6.5</v>
      </c>
      <c r="FF232" s="24">
        <v>3</v>
      </c>
      <c r="FG232" s="21">
        <v>3</v>
      </c>
      <c r="FH232" s="21">
        <v>3</v>
      </c>
      <c r="FI232" s="21">
        <v>3</v>
      </c>
      <c r="FJ232" s="21">
        <v>3</v>
      </c>
      <c r="FK232" s="21">
        <v>5</v>
      </c>
      <c r="FL232" s="21">
        <v>7</v>
      </c>
      <c r="FM232" s="24">
        <v>89</v>
      </c>
      <c r="FN232" s="21">
        <v>86</v>
      </c>
      <c r="FO232" s="21">
        <v>82</v>
      </c>
      <c r="FP232" s="21">
        <v>85</v>
      </c>
      <c r="FQ232" s="21">
        <v>82</v>
      </c>
      <c r="FR232" s="21">
        <v>99</v>
      </c>
      <c r="FS232" s="21">
        <v>105</v>
      </c>
      <c r="FT232" s="24" t="s">
        <v>1214</v>
      </c>
      <c r="FU232" s="21" t="s">
        <v>1458</v>
      </c>
      <c r="FV232" s="21" t="s">
        <v>1395</v>
      </c>
      <c r="FW232" s="21" t="s">
        <v>1709</v>
      </c>
      <c r="FX232" s="21">
        <v>0</v>
      </c>
      <c r="FY232" s="21">
        <v>0</v>
      </c>
      <c r="FZ232" s="21">
        <v>0</v>
      </c>
      <c r="GA232" s="24">
        <v>67</v>
      </c>
      <c r="GB232" s="21">
        <v>87</v>
      </c>
      <c r="GC232" s="21">
        <v>68</v>
      </c>
      <c r="GD232" s="21">
        <v>65</v>
      </c>
      <c r="GE232" s="21">
        <v>55</v>
      </c>
      <c r="GF232" s="21">
        <v>50</v>
      </c>
      <c r="GG232" s="21">
        <v>50</v>
      </c>
      <c r="GH232" s="24">
        <v>2920</v>
      </c>
      <c r="GI232" s="21">
        <v>3485</v>
      </c>
      <c r="GJ232" s="21">
        <v>2390</v>
      </c>
      <c r="GK232" s="21">
        <v>1495</v>
      </c>
      <c r="GL232" s="21">
        <v>3020</v>
      </c>
      <c r="GM232" s="21">
        <v>2660</v>
      </c>
      <c r="GN232" s="21">
        <v>3770</v>
      </c>
      <c r="GO232" s="6"/>
      <c r="GP232" s="24">
        <v>16</v>
      </c>
      <c r="GQ232" s="21">
        <v>90</v>
      </c>
      <c r="GR232" s="24">
        <v>17</v>
      </c>
      <c r="GS232" s="21">
        <v>90</v>
      </c>
      <c r="GT232" s="24">
        <v>14</v>
      </c>
      <c r="GU232" s="21">
        <v>55</v>
      </c>
      <c r="GV232" s="24">
        <v>14</v>
      </c>
      <c r="GW232" s="21">
        <v>55</v>
      </c>
      <c r="GX232" s="24">
        <v>11</v>
      </c>
      <c r="GY232" s="21">
        <v>45</v>
      </c>
      <c r="GZ232" s="24">
        <v>11</v>
      </c>
      <c r="HA232" s="21">
        <v>45</v>
      </c>
      <c r="HB232" s="24">
        <v>10</v>
      </c>
      <c r="HC232" s="21">
        <v>45</v>
      </c>
      <c r="HD232" s="6"/>
      <c r="HE232" s="21">
        <v>29</v>
      </c>
      <c r="HF232" s="21">
        <v>56</v>
      </c>
      <c r="HG232" s="21">
        <v>163</v>
      </c>
      <c r="HH232" s="21">
        <v>33</v>
      </c>
      <c r="HI232" s="21">
        <v>1</v>
      </c>
      <c r="HJ232" s="21">
        <v>253.2</v>
      </c>
      <c r="HK232" s="21">
        <v>0.4</v>
      </c>
      <c r="HL232" s="21">
        <v>50</v>
      </c>
      <c r="HM232" s="21">
        <v>12.88</v>
      </c>
      <c r="HN232" s="21">
        <v>25.2</v>
      </c>
      <c r="HO232" s="21">
        <v>2.44</v>
      </c>
      <c r="HP232" s="21">
        <v>137.4</v>
      </c>
      <c r="HQ232" s="21">
        <v>21.3</v>
      </c>
      <c r="HR232" s="21">
        <v>17.5</v>
      </c>
      <c r="HS232" s="21">
        <v>3</v>
      </c>
      <c r="HT232" s="6"/>
      <c r="HU232" s="99">
        <f t="shared" si="10"/>
        <v>-1</v>
      </c>
    </row>
    <row r="233" spans="1:249" ht="15.75" customHeight="1" x14ac:dyDescent="0.3">
      <c r="A233" s="3">
        <v>208</v>
      </c>
      <c r="B233" s="21" t="s">
        <v>874</v>
      </c>
      <c r="C233" s="21">
        <v>1</v>
      </c>
      <c r="D233" s="22">
        <v>41518</v>
      </c>
      <c r="E233" s="22">
        <v>41519</v>
      </c>
      <c r="F233" s="21">
        <f t="shared" si="741"/>
        <v>1</v>
      </c>
      <c r="G233" s="21"/>
      <c r="H233" s="21" t="s">
        <v>432</v>
      </c>
      <c r="I233" s="23">
        <v>33691</v>
      </c>
      <c r="J233" s="21">
        <v>21</v>
      </c>
      <c r="K233" s="21">
        <v>181</v>
      </c>
      <c r="L233" s="21">
        <v>70</v>
      </c>
      <c r="M233" s="21" t="s">
        <v>1741</v>
      </c>
      <c r="N233" s="21">
        <v>60</v>
      </c>
      <c r="O233" s="21">
        <v>60.1</v>
      </c>
      <c r="P233" s="21">
        <v>50</v>
      </c>
      <c r="Q233" s="21" t="s">
        <v>1742</v>
      </c>
      <c r="R233" s="21">
        <v>1</v>
      </c>
      <c r="S233" s="21">
        <v>50</v>
      </c>
      <c r="T233" s="21" t="s">
        <v>1734</v>
      </c>
      <c r="U233" s="21">
        <v>1</v>
      </c>
      <c r="V233" s="21">
        <v>13</v>
      </c>
      <c r="W233" s="21">
        <v>3</v>
      </c>
      <c r="X233" s="21">
        <v>0</v>
      </c>
      <c r="Y233" s="6"/>
      <c r="Z233" s="24" t="s">
        <v>884</v>
      </c>
      <c r="AA233" s="21" t="s">
        <v>1743</v>
      </c>
      <c r="AB233" s="25">
        <v>1</v>
      </c>
      <c r="AC233" s="25"/>
      <c r="AD233" s="21" t="s">
        <v>246</v>
      </c>
      <c r="AE233" s="21" t="s">
        <v>479</v>
      </c>
      <c r="AF233" s="21" t="s">
        <v>246</v>
      </c>
      <c r="AG233" s="21" t="s">
        <v>248</v>
      </c>
      <c r="AH233" s="21" t="s">
        <v>246</v>
      </c>
      <c r="AI233" s="21" t="s">
        <v>246</v>
      </c>
      <c r="AJ233" s="21" t="s">
        <v>246</v>
      </c>
      <c r="AK233" s="21" t="s">
        <v>246</v>
      </c>
      <c r="AL233" s="21">
        <v>16.98</v>
      </c>
      <c r="AM233" s="6"/>
      <c r="AN233" s="26" t="s">
        <v>250</v>
      </c>
      <c r="AO233" s="26" t="s">
        <v>274</v>
      </c>
      <c r="AP233" s="26"/>
      <c r="AQ233" s="26" t="s">
        <v>1904</v>
      </c>
      <c r="AR233" s="26" t="s">
        <v>1905</v>
      </c>
      <c r="AS233" s="27">
        <v>16.98</v>
      </c>
      <c r="AT233" s="21">
        <v>13.86</v>
      </c>
      <c r="AU233" s="21">
        <v>13.84</v>
      </c>
      <c r="AV233" s="21">
        <v>9.9</v>
      </c>
      <c r="AW233" s="21">
        <v>7.51</v>
      </c>
      <c r="AX233" s="21">
        <v>4.58</v>
      </c>
      <c r="AY233" s="21">
        <v>2.17</v>
      </c>
      <c r="AZ233" s="21">
        <v>1.25</v>
      </c>
      <c r="BA233" s="21">
        <v>0.95</v>
      </c>
      <c r="BB233" s="28">
        <f t="shared" ref="BB233:BD233" si="769">((AT233/AS233)*100)-100</f>
        <v>-18.374558303886928</v>
      </c>
      <c r="BC233" s="28">
        <f t="shared" si="769"/>
        <v>-0.14430014430013216</v>
      </c>
      <c r="BD233" s="28">
        <f t="shared" si="769"/>
        <v>-28.468208092485554</v>
      </c>
      <c r="BE233" s="28">
        <f t="shared" si="743"/>
        <v>-18.492343934040051</v>
      </c>
      <c r="BF233" s="28">
        <f t="shared" si="744"/>
        <v>-41.696113074204945</v>
      </c>
      <c r="BG233" s="28">
        <f t="shared" si="745"/>
        <v>-28.571428571428569</v>
      </c>
      <c r="BH233" s="3">
        <f t="shared" ref="BH233:BJ233" si="770">AT233-AS233</f>
        <v>-3.120000000000001</v>
      </c>
      <c r="BI233" s="3">
        <f t="shared" si="770"/>
        <v>-1.9999999999999574E-2</v>
      </c>
      <c r="BJ233" s="3">
        <f t="shared" si="770"/>
        <v>-3.9399999999999995</v>
      </c>
      <c r="BK233" s="3">
        <f t="shared" si="747"/>
        <v>-3.1400000000000006</v>
      </c>
      <c r="BL233" s="3">
        <f t="shared" si="748"/>
        <v>-7.08</v>
      </c>
      <c r="BM233" s="3">
        <f t="shared" si="749"/>
        <v>-3.9599999999999991</v>
      </c>
      <c r="BN233" s="24">
        <v>269.5</v>
      </c>
      <c r="BO233" s="21">
        <v>269.5</v>
      </c>
      <c r="BP233" s="21">
        <v>225.1</v>
      </c>
      <c r="BQ233" s="21">
        <v>154.5</v>
      </c>
      <c r="BR233" s="21">
        <v>125.8</v>
      </c>
      <c r="BS233" s="21">
        <v>146</v>
      </c>
      <c r="BT233" s="21">
        <v>135</v>
      </c>
      <c r="BU233" s="24">
        <v>37.1</v>
      </c>
      <c r="BV233" s="21">
        <v>37</v>
      </c>
      <c r="BW233" s="21">
        <v>36.6</v>
      </c>
      <c r="BX233" s="21">
        <v>36.4</v>
      </c>
      <c r="BY233" s="21">
        <v>36</v>
      </c>
      <c r="BZ233" s="21">
        <v>37.1</v>
      </c>
      <c r="CA233" s="21">
        <v>37.5</v>
      </c>
      <c r="CB233" s="21">
        <v>38.4</v>
      </c>
      <c r="CC233" s="21">
        <v>38.4</v>
      </c>
      <c r="CD233" s="6"/>
      <c r="CE233" s="24" t="s">
        <v>1744</v>
      </c>
      <c r="CF233" s="21"/>
      <c r="CG233" s="21"/>
      <c r="CH233" s="21"/>
      <c r="CI233" s="21"/>
      <c r="CJ233" s="21"/>
      <c r="CK233" s="21"/>
      <c r="CL233" s="24" t="s">
        <v>1745</v>
      </c>
      <c r="CM233" s="21"/>
      <c r="CN233" s="21"/>
      <c r="CO233" s="21"/>
      <c r="CP233" s="21"/>
      <c r="CQ233" s="21"/>
      <c r="CR233" s="21"/>
      <c r="CS233" s="24">
        <v>1</v>
      </c>
      <c r="CT233" s="21"/>
      <c r="CU233" s="21"/>
      <c r="CV233" s="21"/>
      <c r="CW233" s="21"/>
      <c r="CX233" s="21"/>
      <c r="CY233" s="21"/>
      <c r="CZ233" s="24" t="s">
        <v>1746</v>
      </c>
      <c r="DA233" s="21"/>
      <c r="DB233" s="21"/>
      <c r="DC233" s="21"/>
      <c r="DD233" s="21"/>
      <c r="DE233" s="21"/>
      <c r="DF233" s="21"/>
      <c r="DG233" s="24" t="s">
        <v>1747</v>
      </c>
      <c r="DH233" s="21" t="s">
        <v>1747</v>
      </c>
      <c r="DI233" s="21" t="s">
        <v>400</v>
      </c>
      <c r="DJ233" s="21" t="s">
        <v>400</v>
      </c>
      <c r="DK233" s="21" t="s">
        <v>400</v>
      </c>
      <c r="DL233" s="21">
        <v>0</v>
      </c>
      <c r="DM233" s="21">
        <v>0</v>
      </c>
      <c r="DN233" s="26"/>
      <c r="DO233" s="6"/>
      <c r="DP233" s="24">
        <v>114.6</v>
      </c>
      <c r="DQ233" s="21">
        <v>114.6</v>
      </c>
      <c r="DR233" s="21">
        <v>112.6</v>
      </c>
      <c r="DS233" s="21">
        <v>131</v>
      </c>
      <c r="DT233" s="21">
        <v>116</v>
      </c>
      <c r="DU233" s="21">
        <v>133</v>
      </c>
      <c r="DV233" s="21">
        <v>96.8</v>
      </c>
      <c r="DW233" s="24">
        <v>0.5</v>
      </c>
      <c r="DX233" s="21">
        <v>0.45</v>
      </c>
      <c r="DY233" s="21">
        <v>0.45</v>
      </c>
      <c r="DZ233" s="21">
        <v>0.4</v>
      </c>
      <c r="EA233" s="21">
        <v>0.4</v>
      </c>
      <c r="EB233" s="21">
        <v>0.4</v>
      </c>
      <c r="EC233" s="21">
        <v>0.4</v>
      </c>
      <c r="ED233" s="78">
        <f t="shared" ref="ED233:EJ233" si="771">DP233/DW233</f>
        <v>229.2</v>
      </c>
      <c r="EE233" s="79">
        <f t="shared" si="771"/>
        <v>254.66666666666666</v>
      </c>
      <c r="EF233" s="79">
        <f t="shared" si="771"/>
        <v>250.2222222222222</v>
      </c>
      <c r="EG233" s="79">
        <f t="shared" si="771"/>
        <v>327.5</v>
      </c>
      <c r="EH233" s="79">
        <f t="shared" si="771"/>
        <v>290</v>
      </c>
      <c r="EI233" s="79">
        <f t="shared" si="771"/>
        <v>332.5</v>
      </c>
      <c r="EJ233" s="79">
        <f t="shared" si="771"/>
        <v>241.99999999999997</v>
      </c>
      <c r="EK233" s="24">
        <v>1</v>
      </c>
      <c r="EL233" s="21">
        <v>1</v>
      </c>
      <c r="EM233" s="21">
        <v>1</v>
      </c>
      <c r="EN233" s="21">
        <v>1</v>
      </c>
      <c r="EO233" s="21">
        <v>1</v>
      </c>
      <c r="EP233" s="21">
        <v>1</v>
      </c>
      <c r="EQ233" s="21">
        <v>1</v>
      </c>
      <c r="ER233" s="24">
        <v>224</v>
      </c>
      <c r="ES233" s="21">
        <v>168</v>
      </c>
      <c r="ET233" s="21">
        <v>126</v>
      </c>
      <c r="EU233" s="21">
        <v>155</v>
      </c>
      <c r="EV233" s="21">
        <v>165</v>
      </c>
      <c r="EW233" s="21">
        <v>206</v>
      </c>
      <c r="EX233" s="21">
        <v>230</v>
      </c>
      <c r="EY233" s="24">
        <v>4</v>
      </c>
      <c r="EZ233" s="21">
        <v>3.8</v>
      </c>
      <c r="FA233" s="21">
        <v>2</v>
      </c>
      <c r="FB233" s="21">
        <v>7.2</v>
      </c>
      <c r="FC233" s="21">
        <v>6.7</v>
      </c>
      <c r="FD233" s="21">
        <v>10.1</v>
      </c>
      <c r="FE233" s="21">
        <v>10.1</v>
      </c>
      <c r="FF233" s="24">
        <v>3</v>
      </c>
      <c r="FG233" s="21">
        <v>3</v>
      </c>
      <c r="FH233" s="21">
        <v>3</v>
      </c>
      <c r="FI233" s="21">
        <v>3</v>
      </c>
      <c r="FJ233" s="21">
        <v>3</v>
      </c>
      <c r="FK233" s="21">
        <v>3</v>
      </c>
      <c r="FL233" s="21">
        <v>3</v>
      </c>
      <c r="FM233" s="24">
        <v>89</v>
      </c>
      <c r="FN233" s="21">
        <v>81</v>
      </c>
      <c r="FO233" s="21">
        <v>80</v>
      </c>
      <c r="FP233" s="21">
        <v>104</v>
      </c>
      <c r="FQ233" s="21">
        <v>102</v>
      </c>
      <c r="FR233" s="21">
        <v>119</v>
      </c>
      <c r="FS233" s="21">
        <v>102</v>
      </c>
      <c r="FT233" s="24" t="s">
        <v>1494</v>
      </c>
      <c r="FU233" s="21">
        <v>0</v>
      </c>
      <c r="FV233" s="21">
        <v>0</v>
      </c>
      <c r="FW233" s="21">
        <v>0</v>
      </c>
      <c r="FX233" s="21">
        <v>0</v>
      </c>
      <c r="FY233" s="21">
        <v>0</v>
      </c>
      <c r="FZ233" s="21">
        <v>0</v>
      </c>
      <c r="GA233" s="24">
        <v>125</v>
      </c>
      <c r="GB233" s="21">
        <v>121</v>
      </c>
      <c r="GC233" s="21">
        <v>119</v>
      </c>
      <c r="GD233" s="21">
        <v>93</v>
      </c>
      <c r="GE233" s="21">
        <v>94</v>
      </c>
      <c r="GF233" s="21">
        <v>83</v>
      </c>
      <c r="GG233" s="21">
        <v>78</v>
      </c>
      <c r="GH233" s="24">
        <v>4120</v>
      </c>
      <c r="GI233" s="21">
        <v>780</v>
      </c>
      <c r="GJ233" s="21">
        <v>1860</v>
      </c>
      <c r="GK233" s="21">
        <v>2980</v>
      </c>
      <c r="GL233" s="21">
        <v>2320</v>
      </c>
      <c r="GM233" s="21">
        <v>2730</v>
      </c>
      <c r="GN233" s="21">
        <v>2910</v>
      </c>
      <c r="GO233" s="6"/>
      <c r="GP233" s="24">
        <v>15</v>
      </c>
      <c r="GQ233" s="21">
        <v>80</v>
      </c>
      <c r="GR233" s="24">
        <v>12</v>
      </c>
      <c r="GS233" s="21">
        <v>45</v>
      </c>
      <c r="GT233" s="24">
        <v>13</v>
      </c>
      <c r="GU233" s="21">
        <v>55</v>
      </c>
      <c r="GV233" s="24">
        <v>12</v>
      </c>
      <c r="GW233" s="21">
        <v>45</v>
      </c>
      <c r="GX233" s="24">
        <v>13</v>
      </c>
      <c r="GY233" s="21">
        <v>55</v>
      </c>
      <c r="GZ233" s="24">
        <v>12</v>
      </c>
      <c r="HA233" s="21">
        <v>45</v>
      </c>
      <c r="HB233" s="24">
        <v>13</v>
      </c>
      <c r="HC233" s="21">
        <v>55</v>
      </c>
      <c r="HD233" s="6"/>
      <c r="HE233" s="21">
        <v>21</v>
      </c>
      <c r="HF233" s="21">
        <v>112</v>
      </c>
      <c r="HG233" s="21">
        <v>151</v>
      </c>
      <c r="HH233" s="21">
        <v>37</v>
      </c>
      <c r="HI233" s="21">
        <v>1</v>
      </c>
      <c r="HJ233" s="21">
        <v>92.5</v>
      </c>
      <c r="HK233" s="21">
        <v>0.5</v>
      </c>
      <c r="HL233" s="21">
        <v>20</v>
      </c>
      <c r="HM233" s="21">
        <v>17</v>
      </c>
      <c r="HN233" s="21">
        <v>21.83</v>
      </c>
      <c r="HO233" s="21">
        <v>3.69</v>
      </c>
      <c r="HP233" s="21">
        <v>155</v>
      </c>
      <c r="HQ233" s="21">
        <v>26.7</v>
      </c>
      <c r="HR233" s="21">
        <v>4</v>
      </c>
      <c r="HS233" s="21">
        <v>3</v>
      </c>
      <c r="HT233" s="6"/>
      <c r="HU233" s="99">
        <f t="shared" si="10"/>
        <v>3</v>
      </c>
    </row>
    <row r="234" spans="1:249" ht="15.75" customHeight="1" x14ac:dyDescent="0.3">
      <c r="A234" s="3">
        <v>209</v>
      </c>
      <c r="B234" s="21" t="s">
        <v>431</v>
      </c>
      <c r="C234" s="21">
        <v>1</v>
      </c>
      <c r="D234" s="22">
        <v>41545</v>
      </c>
      <c r="E234" s="22">
        <v>41545</v>
      </c>
      <c r="F234" s="21">
        <f t="shared" si="741"/>
        <v>0</v>
      </c>
      <c r="G234" s="21"/>
      <c r="H234" s="21" t="s">
        <v>432</v>
      </c>
      <c r="I234" s="23">
        <v>16709</v>
      </c>
      <c r="J234" s="21">
        <v>68</v>
      </c>
      <c r="K234" s="21">
        <v>172</v>
      </c>
      <c r="L234" s="21">
        <v>97</v>
      </c>
      <c r="M234" s="21" t="s">
        <v>1748</v>
      </c>
      <c r="N234" s="21">
        <v>85</v>
      </c>
      <c r="O234" s="21">
        <v>95</v>
      </c>
      <c r="P234" s="21">
        <v>28</v>
      </c>
      <c r="Q234" s="21" t="s">
        <v>547</v>
      </c>
      <c r="R234" s="21">
        <v>1</v>
      </c>
      <c r="S234" s="21">
        <v>68</v>
      </c>
      <c r="T234" s="21" t="s">
        <v>272</v>
      </c>
      <c r="U234" s="21">
        <v>1</v>
      </c>
      <c r="V234" s="21">
        <v>15</v>
      </c>
      <c r="W234" s="21">
        <v>10</v>
      </c>
      <c r="X234" s="21">
        <v>8</v>
      </c>
      <c r="Y234" s="6"/>
      <c r="Z234" s="24" t="s">
        <v>513</v>
      </c>
      <c r="AA234" s="21" t="s">
        <v>885</v>
      </c>
      <c r="AB234" s="25">
        <v>1</v>
      </c>
      <c r="AC234" s="25"/>
      <c r="AD234" s="21" t="s">
        <v>246</v>
      </c>
      <c r="AE234" s="21" t="s">
        <v>479</v>
      </c>
      <c r="AF234" s="21" t="s">
        <v>246</v>
      </c>
      <c r="AG234" s="21" t="s">
        <v>248</v>
      </c>
      <c r="AH234" s="21" t="s">
        <v>246</v>
      </c>
      <c r="AI234" s="21" t="s">
        <v>246</v>
      </c>
      <c r="AJ234" s="21" t="s">
        <v>246</v>
      </c>
      <c r="AK234" s="21" t="s">
        <v>246</v>
      </c>
      <c r="AL234" s="21">
        <v>16.95</v>
      </c>
      <c r="AM234" s="6"/>
      <c r="AN234" s="26" t="s">
        <v>250</v>
      </c>
      <c r="AO234" s="26" t="s">
        <v>274</v>
      </c>
      <c r="AP234" s="26"/>
      <c r="AQ234" s="26" t="s">
        <v>1902</v>
      </c>
      <c r="AR234" s="26" t="s">
        <v>1919</v>
      </c>
      <c r="AS234" s="27">
        <v>6.95</v>
      </c>
      <c r="AT234" s="21">
        <v>16.57</v>
      </c>
      <c r="AU234" s="21">
        <v>14.07</v>
      </c>
      <c r="AV234" s="21">
        <v>9.51</v>
      </c>
      <c r="AW234" s="21">
        <v>7.85</v>
      </c>
      <c r="AX234" s="21">
        <v>6.66</v>
      </c>
      <c r="AY234" s="21">
        <v>5.46</v>
      </c>
      <c r="AZ234" s="21">
        <v>4.82</v>
      </c>
      <c r="BA234" s="21">
        <v>3.59</v>
      </c>
      <c r="BB234" s="28">
        <f t="shared" ref="BB234:BD234" si="772">((AT234/AS234)*100)-100</f>
        <v>138.41726618705036</v>
      </c>
      <c r="BC234" s="28">
        <f t="shared" si="772"/>
        <v>-15.087507543753773</v>
      </c>
      <c r="BD234" s="28">
        <f t="shared" si="772"/>
        <v>-32.40938166311301</v>
      </c>
      <c r="BE234" s="28">
        <f t="shared" si="743"/>
        <v>102.44604316546764</v>
      </c>
      <c r="BF234" s="28">
        <f t="shared" si="744"/>
        <v>36.834532374100718</v>
      </c>
      <c r="BG234" s="28">
        <f t="shared" si="745"/>
        <v>-42.60712130356066</v>
      </c>
      <c r="BH234" s="3">
        <f t="shared" ref="BH234:BJ234" si="773">AT234-AS234</f>
        <v>9.620000000000001</v>
      </c>
      <c r="BI234" s="3">
        <f t="shared" si="773"/>
        <v>-2.5</v>
      </c>
      <c r="BJ234" s="3">
        <f t="shared" si="773"/>
        <v>-4.5600000000000005</v>
      </c>
      <c r="BK234" s="3">
        <f t="shared" si="747"/>
        <v>7.12</v>
      </c>
      <c r="BL234" s="3">
        <f t="shared" si="748"/>
        <v>2.5599999999999996</v>
      </c>
      <c r="BM234" s="3">
        <f t="shared" si="749"/>
        <v>-7.0600000000000005</v>
      </c>
      <c r="BN234" s="24">
        <v>405.5</v>
      </c>
      <c r="BO234" s="21">
        <v>371.3</v>
      </c>
      <c r="BP234" s="21">
        <v>322</v>
      </c>
      <c r="BQ234" s="21">
        <v>350.7</v>
      </c>
      <c r="BR234" s="21">
        <v>290</v>
      </c>
      <c r="BS234" s="21">
        <v>245.9</v>
      </c>
      <c r="BT234" s="21">
        <v>174</v>
      </c>
      <c r="BU234" s="24">
        <v>35</v>
      </c>
      <c r="BV234" s="21">
        <v>36</v>
      </c>
      <c r="BW234" s="21">
        <v>37.4</v>
      </c>
      <c r="BX234" s="21">
        <v>36.9</v>
      </c>
      <c r="BY234" s="21">
        <v>37</v>
      </c>
      <c r="BZ234" s="21">
        <v>37</v>
      </c>
      <c r="CA234" s="21">
        <v>37.9</v>
      </c>
      <c r="CB234" s="21">
        <v>37</v>
      </c>
      <c r="CC234" s="21">
        <v>37</v>
      </c>
      <c r="CD234" s="6"/>
      <c r="CE234" s="24" t="s">
        <v>1749</v>
      </c>
      <c r="CF234" s="21"/>
      <c r="CG234" s="21"/>
      <c r="CH234" s="21"/>
      <c r="CI234" s="21"/>
      <c r="CJ234" s="21"/>
      <c r="CK234" s="21"/>
      <c r="CL234" s="24" t="s">
        <v>1750</v>
      </c>
      <c r="CM234" s="21"/>
      <c r="CN234" s="21"/>
      <c r="CO234" s="21"/>
      <c r="CP234" s="21"/>
      <c r="CQ234" s="21"/>
      <c r="CR234" s="21"/>
      <c r="CS234" s="24">
        <v>11</v>
      </c>
      <c r="CT234" s="21"/>
      <c r="CU234" s="21"/>
      <c r="CV234" s="21"/>
      <c r="CW234" s="21"/>
      <c r="CX234" s="21"/>
      <c r="CY234" s="21"/>
      <c r="CZ234" s="24" t="s">
        <v>1751</v>
      </c>
      <c r="DA234" s="21"/>
      <c r="DB234" s="21"/>
      <c r="DC234" s="21"/>
      <c r="DD234" s="21"/>
      <c r="DE234" s="21"/>
      <c r="DF234" s="21"/>
      <c r="DG234" s="24" t="s">
        <v>255</v>
      </c>
      <c r="DH234" s="21" t="s">
        <v>255</v>
      </c>
      <c r="DI234" s="21" t="s">
        <v>255</v>
      </c>
      <c r="DJ234" s="21" t="s">
        <v>255</v>
      </c>
      <c r="DK234" s="21" t="s">
        <v>255</v>
      </c>
      <c r="DL234" s="21" t="s">
        <v>255</v>
      </c>
      <c r="DM234" s="21" t="s">
        <v>255</v>
      </c>
      <c r="DN234" s="26"/>
      <c r="DO234" s="6"/>
      <c r="DP234" s="24">
        <v>66</v>
      </c>
      <c r="DQ234" s="21">
        <v>112.8</v>
      </c>
      <c r="DR234" s="21">
        <v>89.9</v>
      </c>
      <c r="DS234" s="21">
        <v>112</v>
      </c>
      <c r="DT234" s="21">
        <v>104.8</v>
      </c>
      <c r="DU234" s="21">
        <v>109.5</v>
      </c>
      <c r="DV234" s="21">
        <v>107.8</v>
      </c>
      <c r="DW234" s="24">
        <v>0.6</v>
      </c>
      <c r="DX234" s="21">
        <v>0.7</v>
      </c>
      <c r="DY234" s="21">
        <v>0.6</v>
      </c>
      <c r="DZ234" s="21">
        <v>0.6</v>
      </c>
      <c r="EA234" s="21">
        <v>0.6</v>
      </c>
      <c r="EB234" s="21">
        <v>0.6</v>
      </c>
      <c r="EC234" s="21">
        <v>0.5</v>
      </c>
      <c r="ED234" s="29">
        <f t="shared" ref="ED234:EJ234" si="774">DP234/DW234</f>
        <v>110</v>
      </c>
      <c r="EE234" s="30">
        <f t="shared" si="774"/>
        <v>161.14285714285714</v>
      </c>
      <c r="EF234" s="30">
        <f t="shared" si="774"/>
        <v>149.83333333333334</v>
      </c>
      <c r="EG234" s="30">
        <f t="shared" si="774"/>
        <v>186.66666666666669</v>
      </c>
      <c r="EH234" s="30">
        <f t="shared" si="774"/>
        <v>174.66666666666666</v>
      </c>
      <c r="EI234" s="30">
        <f t="shared" si="774"/>
        <v>182.5</v>
      </c>
      <c r="EJ234" s="30">
        <f t="shared" si="774"/>
        <v>215.6</v>
      </c>
      <c r="EK234" s="24">
        <v>0</v>
      </c>
      <c r="EL234" s="21">
        <v>1</v>
      </c>
      <c r="EM234" s="21">
        <v>1</v>
      </c>
      <c r="EN234" s="21">
        <v>1</v>
      </c>
      <c r="EO234" s="21">
        <v>1</v>
      </c>
      <c r="EP234" s="21">
        <v>1</v>
      </c>
      <c r="EQ234" s="21">
        <v>1</v>
      </c>
      <c r="ER234" s="24">
        <v>125</v>
      </c>
      <c r="ES234" s="21">
        <v>178</v>
      </c>
      <c r="ET234" s="21">
        <v>146</v>
      </c>
      <c r="EU234" s="21">
        <v>150</v>
      </c>
      <c r="EV234" s="21">
        <v>176</v>
      </c>
      <c r="EW234" s="21">
        <v>191</v>
      </c>
      <c r="EX234" s="21">
        <v>211</v>
      </c>
      <c r="EY234" s="24">
        <v>27.5</v>
      </c>
      <c r="EZ234" s="21">
        <v>17.5</v>
      </c>
      <c r="FA234" s="21">
        <v>17.5</v>
      </c>
      <c r="FB234" s="21">
        <v>16</v>
      </c>
      <c r="FC234" s="21">
        <v>12.7</v>
      </c>
      <c r="FD234" s="21">
        <v>10.5</v>
      </c>
      <c r="FE234" s="21">
        <v>15.2</v>
      </c>
      <c r="FF234" s="24">
        <v>13</v>
      </c>
      <c r="FG234" s="21">
        <v>4</v>
      </c>
      <c r="FH234" s="21">
        <v>3</v>
      </c>
      <c r="FI234" s="21">
        <v>3</v>
      </c>
      <c r="FJ234" s="21">
        <v>3</v>
      </c>
      <c r="FK234" s="21">
        <v>5</v>
      </c>
      <c r="FL234" s="21">
        <v>8</v>
      </c>
      <c r="FM234" s="24">
        <v>83</v>
      </c>
      <c r="FN234" s="21">
        <v>93</v>
      </c>
      <c r="FO234" s="21">
        <v>74</v>
      </c>
      <c r="FP234" s="21">
        <v>74</v>
      </c>
      <c r="FQ234" s="21">
        <v>83</v>
      </c>
      <c r="FR234" s="21">
        <v>84</v>
      </c>
      <c r="FS234" s="21">
        <v>71</v>
      </c>
      <c r="FT234" s="24">
        <v>0</v>
      </c>
      <c r="FU234" s="21" t="s">
        <v>1669</v>
      </c>
      <c r="FV234" s="21" t="s">
        <v>1212</v>
      </c>
      <c r="FW234" s="21" t="s">
        <v>1212</v>
      </c>
      <c r="FX234" s="21" t="s">
        <v>1160</v>
      </c>
      <c r="FY234" s="21" t="s">
        <v>1752</v>
      </c>
      <c r="FZ234" s="21" t="s">
        <v>804</v>
      </c>
      <c r="GA234" s="24">
        <v>614</v>
      </c>
      <c r="GB234" s="21">
        <v>539</v>
      </c>
      <c r="GC234" s="21">
        <v>469</v>
      </c>
      <c r="GD234" s="21">
        <v>457</v>
      </c>
      <c r="GE234" s="21">
        <v>426</v>
      </c>
      <c r="GF234" s="21">
        <v>436</v>
      </c>
      <c r="GG234" s="21">
        <v>420</v>
      </c>
      <c r="GH234" s="24">
        <v>240</v>
      </c>
      <c r="GI234" s="21">
        <v>330</v>
      </c>
      <c r="GJ234" s="21">
        <v>280</v>
      </c>
      <c r="GK234" s="21">
        <v>150</v>
      </c>
      <c r="GL234" s="21">
        <v>160</v>
      </c>
      <c r="GM234" s="21">
        <v>160</v>
      </c>
      <c r="GN234" s="21">
        <v>490</v>
      </c>
      <c r="GO234" s="6"/>
      <c r="GP234" s="24">
        <v>12</v>
      </c>
      <c r="GQ234" s="21">
        <v>45</v>
      </c>
      <c r="GR234" s="24">
        <v>18</v>
      </c>
      <c r="GS234" s="21">
        <v>90</v>
      </c>
      <c r="GT234" s="24">
        <v>19</v>
      </c>
      <c r="GU234" s="21">
        <v>90</v>
      </c>
      <c r="GV234" s="24">
        <v>19</v>
      </c>
      <c r="GW234" s="21">
        <v>90</v>
      </c>
      <c r="GX234" s="24">
        <v>18</v>
      </c>
      <c r="GY234" s="21">
        <v>90</v>
      </c>
      <c r="GZ234" s="24">
        <v>17</v>
      </c>
      <c r="HA234" s="21">
        <v>90</v>
      </c>
      <c r="HB234" s="24">
        <v>16</v>
      </c>
      <c r="HC234" s="21">
        <v>90</v>
      </c>
      <c r="HD234" s="6"/>
      <c r="HE234" s="21">
        <v>68</v>
      </c>
      <c r="HF234" s="21">
        <v>99</v>
      </c>
      <c r="HG234" s="21">
        <v>163</v>
      </c>
      <c r="HH234" s="21">
        <v>37.4</v>
      </c>
      <c r="HI234" s="21">
        <v>1</v>
      </c>
      <c r="HJ234" s="21">
        <v>59.9</v>
      </c>
      <c r="HK234" s="21">
        <v>1</v>
      </c>
      <c r="HL234" s="21">
        <v>0</v>
      </c>
      <c r="HM234" s="21">
        <v>92.1</v>
      </c>
      <c r="HN234" s="21">
        <v>19</v>
      </c>
      <c r="HO234" s="21">
        <v>3.18</v>
      </c>
      <c r="HP234" s="21">
        <v>139</v>
      </c>
      <c r="HQ234" s="21">
        <v>19</v>
      </c>
      <c r="HR234" s="21">
        <v>27.5</v>
      </c>
      <c r="HS234" s="21">
        <v>4</v>
      </c>
      <c r="HT234" s="6"/>
      <c r="HU234" s="99">
        <f t="shared" si="10"/>
        <v>-6</v>
      </c>
    </row>
    <row r="235" spans="1:249" ht="15.75" customHeight="1" x14ac:dyDescent="0.3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  <c r="BD235" s="6"/>
      <c r="BE235" s="6"/>
      <c r="BF235" s="6"/>
      <c r="BG235" s="6"/>
      <c r="BH235" s="6"/>
      <c r="BI235" s="6"/>
      <c r="BJ235" s="6"/>
      <c r="BK235" s="6"/>
      <c r="BL235" s="6"/>
      <c r="BM235" s="6"/>
      <c r="BN235" s="6"/>
      <c r="BO235" s="6"/>
      <c r="BP235" s="6"/>
      <c r="BQ235" s="6"/>
      <c r="BR235" s="6"/>
      <c r="BS235" s="6"/>
      <c r="BT235" s="6"/>
      <c r="BU235" s="6"/>
      <c r="BV235" s="6"/>
      <c r="BW235" s="6"/>
      <c r="BX235" s="6"/>
      <c r="BY235" s="6"/>
      <c r="BZ235" s="6"/>
      <c r="CA235" s="6"/>
      <c r="CB235" s="6"/>
      <c r="CC235" s="6"/>
      <c r="CD235" s="6"/>
      <c r="CE235" s="6"/>
      <c r="CF235" s="6"/>
      <c r="CG235" s="6"/>
      <c r="CH235" s="6"/>
      <c r="CI235" s="6"/>
      <c r="CJ235" s="6"/>
      <c r="CK235" s="6"/>
      <c r="CL235" s="6"/>
      <c r="CM235" s="6"/>
      <c r="CN235" s="6"/>
      <c r="CO235" s="6"/>
      <c r="CP235" s="6"/>
      <c r="CQ235" s="6"/>
      <c r="CR235" s="6"/>
      <c r="CS235" s="6"/>
      <c r="CT235" s="6"/>
      <c r="CU235" s="6"/>
      <c r="CV235" s="6"/>
      <c r="CW235" s="6"/>
      <c r="CX235" s="6"/>
      <c r="CY235" s="6"/>
      <c r="CZ235" s="6"/>
      <c r="DA235" s="6"/>
      <c r="DB235" s="6"/>
      <c r="DC235" s="6"/>
      <c r="DD235" s="6"/>
      <c r="DE235" s="6"/>
      <c r="DF235" s="6"/>
      <c r="DG235" s="6"/>
      <c r="DH235" s="6"/>
      <c r="DI235" s="6"/>
      <c r="DJ235" s="6"/>
      <c r="DK235" s="6"/>
      <c r="DL235" s="6"/>
      <c r="DM235" s="6"/>
      <c r="DN235" s="6"/>
      <c r="DO235" s="6"/>
      <c r="DP235" s="6"/>
      <c r="DQ235" s="6"/>
      <c r="DR235" s="6"/>
      <c r="DS235" s="6"/>
      <c r="DT235" s="6"/>
      <c r="DU235" s="6"/>
      <c r="DV235" s="6"/>
      <c r="DW235" s="6"/>
      <c r="DX235" s="6"/>
      <c r="DY235" s="6"/>
      <c r="DZ235" s="6"/>
      <c r="EA235" s="6"/>
      <c r="EB235" s="6"/>
      <c r="EC235" s="6"/>
      <c r="ED235" s="6"/>
      <c r="EE235" s="6"/>
      <c r="EF235" s="6"/>
      <c r="EG235" s="6"/>
      <c r="EH235" s="6"/>
      <c r="EI235" s="6"/>
      <c r="EJ235" s="6"/>
      <c r="EK235" s="6"/>
      <c r="EL235" s="6"/>
      <c r="EM235" s="6"/>
      <c r="EN235" s="6"/>
      <c r="EO235" s="6"/>
      <c r="EP235" s="6"/>
      <c r="EQ235" s="6"/>
      <c r="ER235" s="6"/>
      <c r="ES235" s="6"/>
      <c r="ET235" s="6"/>
      <c r="EU235" s="6"/>
      <c r="EV235" s="6"/>
      <c r="EW235" s="6"/>
      <c r="EX235" s="6"/>
      <c r="EY235" s="6"/>
      <c r="EZ235" s="6"/>
      <c r="FA235" s="6"/>
      <c r="FB235" s="6"/>
      <c r="FC235" s="6"/>
      <c r="FD235" s="6"/>
      <c r="FE235" s="6"/>
      <c r="FF235" s="6"/>
      <c r="FG235" s="6"/>
      <c r="FH235" s="6"/>
      <c r="FI235" s="6"/>
      <c r="FJ235" s="6"/>
      <c r="FK235" s="6"/>
      <c r="FL235" s="6"/>
      <c r="FM235" s="6"/>
      <c r="FN235" s="6"/>
      <c r="FO235" s="6"/>
      <c r="FP235" s="6"/>
      <c r="FQ235" s="6"/>
      <c r="FR235" s="6"/>
      <c r="FS235" s="6"/>
      <c r="FT235" s="6"/>
      <c r="FU235" s="6"/>
      <c r="FV235" s="6"/>
      <c r="FW235" s="6"/>
      <c r="FX235" s="6"/>
      <c r="FY235" s="6"/>
      <c r="FZ235" s="6"/>
      <c r="GA235" s="6"/>
      <c r="GB235" s="6"/>
      <c r="GC235" s="6"/>
      <c r="GD235" s="6"/>
      <c r="GE235" s="6"/>
      <c r="GF235" s="6"/>
      <c r="GG235" s="6"/>
      <c r="GH235" s="6"/>
      <c r="GI235" s="6"/>
      <c r="GJ235" s="6"/>
      <c r="GK235" s="6"/>
      <c r="GL235" s="6"/>
      <c r="GM235" s="6"/>
      <c r="GN235" s="6"/>
      <c r="GO235" s="6"/>
      <c r="GP235" s="6"/>
      <c r="GQ235" s="6"/>
      <c r="GR235" s="6"/>
      <c r="GS235" s="6"/>
      <c r="GT235" s="6"/>
      <c r="GU235" s="6"/>
      <c r="GV235" s="6"/>
      <c r="GW235" s="6"/>
      <c r="GX235" s="6"/>
      <c r="GY235" s="6"/>
      <c r="GZ235" s="6"/>
      <c r="HA235" s="6"/>
      <c r="HB235" s="6"/>
      <c r="HC235" s="6"/>
      <c r="HD235" s="6"/>
      <c r="HE235" s="6"/>
      <c r="HF235" s="6"/>
      <c r="HG235" s="6"/>
      <c r="HH235" s="6"/>
      <c r="HI235" s="6"/>
      <c r="HJ235" s="6"/>
      <c r="HK235" s="6"/>
      <c r="HL235" s="6"/>
      <c r="HM235" s="6"/>
      <c r="HN235" s="6"/>
      <c r="HO235" s="6"/>
      <c r="HP235" s="6"/>
      <c r="HQ235" s="6"/>
      <c r="HR235" s="6"/>
      <c r="HS235" s="6"/>
      <c r="HT235" s="6"/>
    </row>
    <row r="236" spans="1:249" ht="15.75" customHeight="1" x14ac:dyDescent="0.3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  <c r="CZ236" s="15"/>
      <c r="DA236" s="15"/>
      <c r="DB236" s="15"/>
      <c r="DC236" s="15"/>
      <c r="DD236" s="15"/>
      <c r="DE236" s="15"/>
      <c r="DF236" s="15"/>
      <c r="DG236" s="15"/>
      <c r="DH236" s="15"/>
      <c r="DI236" s="15"/>
      <c r="DJ236" s="15"/>
      <c r="DK236" s="15"/>
      <c r="DL236" s="15"/>
      <c r="DM236" s="15"/>
      <c r="DN236" s="15"/>
      <c r="DO236" s="15"/>
      <c r="DP236" s="15"/>
      <c r="DQ236" s="15"/>
      <c r="DR236" s="15"/>
      <c r="DS236" s="15"/>
      <c r="DT236" s="15"/>
      <c r="DU236" s="15"/>
      <c r="DV236" s="15"/>
      <c r="DW236" s="15"/>
      <c r="DX236" s="15"/>
      <c r="DY236" s="15"/>
      <c r="DZ236" s="15"/>
      <c r="EA236" s="15"/>
      <c r="EB236" s="15"/>
      <c r="EC236" s="15"/>
      <c r="ED236" s="15"/>
      <c r="EE236" s="15"/>
      <c r="EF236" s="15"/>
      <c r="EG236" s="15"/>
      <c r="EH236" s="15"/>
      <c r="EI236" s="15"/>
      <c r="EJ236" s="15"/>
      <c r="EK236" s="15"/>
      <c r="EL236" s="15"/>
      <c r="EM236" s="15"/>
      <c r="EN236" s="15"/>
      <c r="EO236" s="15"/>
      <c r="EP236" s="15"/>
      <c r="EQ236" s="15"/>
      <c r="ER236" s="15"/>
      <c r="ES236" s="15"/>
      <c r="ET236" s="15"/>
      <c r="EU236" s="15"/>
      <c r="EV236" s="15"/>
      <c r="EW236" s="15"/>
      <c r="EX236" s="15"/>
      <c r="EY236" s="15"/>
      <c r="EZ236" s="15"/>
      <c r="FA236" s="15"/>
      <c r="FB236" s="15"/>
      <c r="FC236" s="15"/>
      <c r="FD236" s="15"/>
      <c r="FE236" s="15"/>
      <c r="FF236" s="15"/>
      <c r="FG236" s="15"/>
      <c r="FH236" s="15"/>
      <c r="FI236" s="15"/>
      <c r="FJ236" s="15"/>
      <c r="FK236" s="15"/>
      <c r="FL236" s="15"/>
      <c r="FM236" s="15"/>
      <c r="FN236" s="15"/>
      <c r="FO236" s="15"/>
      <c r="FP236" s="15"/>
      <c r="FQ236" s="15"/>
      <c r="FR236" s="15"/>
      <c r="FS236" s="15"/>
      <c r="FT236" s="15"/>
      <c r="FU236" s="15"/>
      <c r="FV236" s="15"/>
      <c r="FW236" s="15"/>
      <c r="FX236" s="15"/>
      <c r="FY236" s="15"/>
      <c r="FZ236" s="15"/>
      <c r="GA236" s="15"/>
      <c r="GB236" s="15"/>
      <c r="GC236" s="15"/>
      <c r="GD236" s="15"/>
      <c r="GE236" s="15"/>
      <c r="GF236" s="15"/>
      <c r="GG236" s="15"/>
      <c r="GH236" s="15"/>
      <c r="GI236" s="15"/>
      <c r="GJ236" s="15"/>
      <c r="GK236" s="15"/>
      <c r="GL236" s="15"/>
      <c r="GM236" s="15"/>
      <c r="GN236" s="15"/>
      <c r="GO236" s="15"/>
      <c r="GP236" s="15"/>
      <c r="GQ236" s="15"/>
      <c r="GR236" s="15"/>
      <c r="GS236" s="15"/>
      <c r="GT236" s="15"/>
      <c r="GU236" s="15"/>
      <c r="GV236" s="15"/>
      <c r="GW236" s="15"/>
      <c r="GX236" s="15"/>
      <c r="GY236" s="15"/>
      <c r="GZ236" s="15"/>
      <c r="HA236" s="15"/>
      <c r="HB236" s="15"/>
      <c r="HC236" s="15"/>
      <c r="HD236" s="15"/>
      <c r="HE236" s="15"/>
      <c r="HF236" s="15"/>
      <c r="HG236" s="15"/>
      <c r="HH236" s="15"/>
      <c r="HI236" s="15"/>
      <c r="HJ236" s="15"/>
      <c r="HK236" s="15"/>
      <c r="HL236" s="15"/>
      <c r="HM236" s="15"/>
      <c r="HN236" s="15"/>
      <c r="HO236" s="15"/>
      <c r="HP236" s="15"/>
      <c r="HQ236" s="15"/>
      <c r="HR236" s="15"/>
      <c r="HS236" s="15"/>
    </row>
    <row r="237" spans="1:249" ht="15.75" customHeight="1" x14ac:dyDescent="0.3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  <c r="CZ237" s="15"/>
      <c r="DA237" s="15"/>
      <c r="DB237" s="15"/>
      <c r="DC237" s="15"/>
      <c r="DD237" s="15"/>
      <c r="DE237" s="15"/>
      <c r="DF237" s="15"/>
      <c r="DG237" s="15"/>
      <c r="DH237" s="15"/>
      <c r="DI237" s="15"/>
      <c r="DJ237" s="15"/>
      <c r="DK237" s="15"/>
      <c r="DL237" s="15"/>
      <c r="DM237" s="15"/>
      <c r="DN237" s="15"/>
      <c r="DO237" s="15"/>
      <c r="DP237" s="15"/>
      <c r="DQ237" s="15"/>
      <c r="DR237" s="15"/>
      <c r="DS237" s="15"/>
      <c r="DT237" s="15"/>
      <c r="DU237" s="15"/>
      <c r="DV237" s="15"/>
      <c r="DW237" s="15"/>
      <c r="DX237" s="15"/>
      <c r="DY237" s="15"/>
      <c r="DZ237" s="15"/>
      <c r="EA237" s="15"/>
      <c r="EB237" s="15"/>
      <c r="EC237" s="15"/>
      <c r="ED237" s="15"/>
      <c r="EE237" s="15"/>
      <c r="EF237" s="15"/>
      <c r="EG237" s="15"/>
      <c r="EH237" s="15"/>
      <c r="EI237" s="15"/>
      <c r="EJ237" s="15"/>
      <c r="EK237" s="15"/>
      <c r="EL237" s="15"/>
      <c r="EM237" s="15"/>
      <c r="EN237" s="15"/>
      <c r="EO237" s="15"/>
      <c r="EP237" s="15"/>
      <c r="EQ237" s="15"/>
      <c r="ER237" s="15"/>
      <c r="ES237" s="15"/>
      <c r="ET237" s="15"/>
      <c r="EU237" s="15"/>
      <c r="EV237" s="15"/>
      <c r="EW237" s="15"/>
      <c r="EX237" s="15"/>
      <c r="EY237" s="15"/>
      <c r="EZ237" s="15"/>
      <c r="FA237" s="15"/>
      <c r="FB237" s="15"/>
      <c r="FC237" s="15"/>
      <c r="FD237" s="15"/>
      <c r="FE237" s="15"/>
      <c r="FF237" s="15"/>
      <c r="FG237" s="15"/>
      <c r="FH237" s="15"/>
      <c r="FI237" s="15"/>
      <c r="FJ237" s="15"/>
      <c r="FK237" s="15"/>
      <c r="FL237" s="15"/>
      <c r="FM237" s="15"/>
      <c r="FN237" s="15"/>
      <c r="FO237" s="15"/>
      <c r="FP237" s="15"/>
      <c r="FQ237" s="15"/>
      <c r="FR237" s="15"/>
      <c r="FS237" s="15"/>
      <c r="FT237" s="15"/>
      <c r="FU237" s="15"/>
      <c r="FV237" s="15"/>
      <c r="FW237" s="15"/>
      <c r="FX237" s="15"/>
      <c r="FY237" s="15"/>
      <c r="FZ237" s="15"/>
      <c r="GA237" s="15"/>
      <c r="GB237" s="15"/>
      <c r="GC237" s="15"/>
      <c r="GD237" s="15"/>
      <c r="GE237" s="15"/>
      <c r="GF237" s="15"/>
      <c r="GG237" s="15"/>
      <c r="GH237" s="15"/>
      <c r="GI237" s="15"/>
      <c r="GJ237" s="15"/>
      <c r="GK237" s="15"/>
      <c r="GL237" s="15"/>
      <c r="GM237" s="15"/>
      <c r="GN237" s="15"/>
      <c r="GO237" s="15"/>
      <c r="GP237" s="15"/>
      <c r="GQ237" s="15"/>
      <c r="GR237" s="15"/>
      <c r="GS237" s="15"/>
      <c r="GT237" s="15"/>
      <c r="GU237" s="15"/>
      <c r="GV237" s="15"/>
      <c r="GW237" s="15"/>
      <c r="GX237" s="15"/>
      <c r="GY237" s="15"/>
      <c r="GZ237" s="15"/>
      <c r="HA237" s="15"/>
      <c r="HB237" s="15"/>
      <c r="HC237" s="15"/>
      <c r="HD237" s="15"/>
      <c r="HE237" s="15"/>
      <c r="HF237" s="15"/>
      <c r="HG237" s="15"/>
      <c r="HH237" s="15"/>
      <c r="HI237" s="15"/>
      <c r="HJ237" s="15"/>
      <c r="HK237" s="15"/>
      <c r="HL237" s="15"/>
      <c r="HM237" s="15"/>
      <c r="HN237" s="15"/>
      <c r="HO237" s="15"/>
      <c r="HP237" s="15"/>
      <c r="HQ237" s="15"/>
      <c r="HR237" s="15"/>
      <c r="HS237" s="15"/>
    </row>
    <row r="238" spans="1:249" ht="15.75" customHeight="1" x14ac:dyDescent="0.3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  <c r="CZ238" s="15"/>
      <c r="DA238" s="15"/>
      <c r="DB238" s="15"/>
      <c r="DC238" s="15"/>
      <c r="DD238" s="15"/>
      <c r="DE238" s="15"/>
      <c r="DF238" s="15"/>
      <c r="DG238" s="15"/>
      <c r="DH238" s="15"/>
      <c r="DI238" s="15"/>
      <c r="DJ238" s="15"/>
      <c r="DK238" s="15"/>
      <c r="DL238" s="15"/>
      <c r="DM238" s="15"/>
      <c r="DN238" s="15"/>
      <c r="DO238" s="15"/>
      <c r="DP238" s="15"/>
      <c r="DQ238" s="15"/>
      <c r="DR238" s="15"/>
      <c r="DS238" s="15"/>
      <c r="DT238" s="15"/>
      <c r="DU238" s="15"/>
      <c r="DV238" s="15"/>
      <c r="DW238" s="15"/>
      <c r="DX238" s="15"/>
      <c r="DY238" s="15"/>
      <c r="DZ238" s="15"/>
      <c r="EA238" s="15"/>
      <c r="EB238" s="15"/>
      <c r="EC238" s="15"/>
      <c r="ED238" s="15"/>
      <c r="EE238" s="15"/>
      <c r="EF238" s="15"/>
      <c r="EG238" s="15"/>
      <c r="EH238" s="15"/>
      <c r="EI238" s="15"/>
      <c r="EJ238" s="15"/>
      <c r="EK238" s="15"/>
      <c r="EL238" s="15"/>
      <c r="EM238" s="15"/>
      <c r="EN238" s="15"/>
      <c r="EO238" s="15"/>
      <c r="EP238" s="15"/>
      <c r="EQ238" s="15"/>
      <c r="ER238" s="15"/>
      <c r="ES238" s="15"/>
      <c r="ET238" s="15"/>
      <c r="EU238" s="15"/>
      <c r="EV238" s="15"/>
      <c r="EW238" s="15"/>
      <c r="EX238" s="15"/>
      <c r="EY238" s="15"/>
      <c r="EZ238" s="15"/>
      <c r="FA238" s="15"/>
      <c r="FB238" s="15"/>
      <c r="FC238" s="15"/>
      <c r="FD238" s="15"/>
      <c r="FE238" s="15"/>
      <c r="FF238" s="15"/>
      <c r="FG238" s="15"/>
      <c r="FH238" s="15"/>
      <c r="FI238" s="15"/>
      <c r="FJ238" s="15"/>
      <c r="FK238" s="15"/>
      <c r="FL238" s="15"/>
      <c r="FM238" s="15"/>
      <c r="FN238" s="15"/>
      <c r="FO238" s="15"/>
      <c r="FP238" s="15"/>
      <c r="FQ238" s="15"/>
      <c r="FR238" s="15"/>
      <c r="FS238" s="15"/>
      <c r="FT238" s="15"/>
      <c r="FU238" s="15"/>
      <c r="FV238" s="15"/>
      <c r="FW238" s="15"/>
      <c r="FX238" s="15"/>
      <c r="FY238" s="15"/>
      <c r="FZ238" s="15"/>
      <c r="GA238" s="15"/>
      <c r="GB238" s="15"/>
      <c r="GC238" s="15"/>
      <c r="GD238" s="15"/>
      <c r="GE238" s="15"/>
      <c r="GF238" s="15"/>
      <c r="GG238" s="15"/>
      <c r="GH238" s="15"/>
      <c r="GI238" s="15"/>
      <c r="GJ238" s="15"/>
      <c r="GK238" s="15"/>
      <c r="GL238" s="15"/>
      <c r="GM238" s="15"/>
      <c r="GN238" s="15"/>
      <c r="GO238" s="15"/>
      <c r="GP238" s="15"/>
      <c r="GQ238" s="15"/>
      <c r="GR238" s="15"/>
      <c r="GS238" s="15"/>
      <c r="GT238" s="15"/>
      <c r="GU238" s="15"/>
      <c r="GV238" s="15"/>
      <c r="GW238" s="15"/>
      <c r="GX238" s="15"/>
      <c r="GY238" s="15"/>
      <c r="GZ238" s="15"/>
      <c r="HA238" s="15"/>
      <c r="HB238" s="15"/>
      <c r="HC238" s="15"/>
      <c r="HD238" s="15"/>
      <c r="HE238" s="15"/>
      <c r="HF238" s="15"/>
      <c r="HG238" s="15"/>
      <c r="HH238" s="15"/>
      <c r="HI238" s="15"/>
      <c r="HJ238" s="15"/>
      <c r="HK238" s="15"/>
      <c r="HL238" s="15"/>
      <c r="HM238" s="15"/>
      <c r="HN238" s="15"/>
      <c r="HO238" s="15"/>
      <c r="HP238" s="15"/>
      <c r="HQ238" s="15"/>
      <c r="HR238" s="15"/>
      <c r="HS238" s="15"/>
    </row>
    <row r="239" spans="1:249" ht="15.75" customHeight="1" x14ac:dyDescent="0.3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  <c r="CZ239" s="15"/>
      <c r="DA239" s="15"/>
      <c r="DB239" s="15"/>
      <c r="DC239" s="15"/>
      <c r="DD239" s="15"/>
      <c r="DE239" s="15"/>
      <c r="DF239" s="15"/>
      <c r="DG239" s="15"/>
      <c r="DH239" s="15"/>
      <c r="DI239" s="15"/>
      <c r="DJ239" s="15"/>
      <c r="DK239" s="15"/>
      <c r="DL239" s="15"/>
      <c r="DM239" s="15"/>
      <c r="DN239" s="15"/>
      <c r="DO239" s="15"/>
      <c r="DP239" s="15"/>
      <c r="DQ239" s="15"/>
      <c r="DR239" s="15"/>
      <c r="DS239" s="15"/>
      <c r="DT239" s="15"/>
      <c r="DU239" s="15"/>
      <c r="DV239" s="15"/>
      <c r="DW239" s="15"/>
      <c r="DX239" s="15"/>
      <c r="DY239" s="15"/>
      <c r="DZ239" s="15"/>
      <c r="EA239" s="15"/>
      <c r="EB239" s="15"/>
      <c r="EC239" s="15"/>
      <c r="ED239" s="15"/>
      <c r="EE239" s="15"/>
      <c r="EF239" s="15"/>
      <c r="EG239" s="15"/>
      <c r="EH239" s="15"/>
      <c r="EI239" s="15"/>
      <c r="EJ239" s="15"/>
      <c r="EK239" s="15"/>
      <c r="EL239" s="15"/>
      <c r="EM239" s="15"/>
      <c r="EN239" s="15"/>
      <c r="EO239" s="15"/>
      <c r="EP239" s="15"/>
      <c r="EQ239" s="15"/>
      <c r="ER239" s="15"/>
      <c r="ES239" s="15"/>
      <c r="ET239" s="15"/>
      <c r="EU239" s="15"/>
      <c r="EV239" s="15"/>
      <c r="EW239" s="15"/>
      <c r="EX239" s="15"/>
      <c r="EY239" s="15"/>
      <c r="EZ239" s="15"/>
      <c r="FA239" s="15"/>
      <c r="FB239" s="15"/>
      <c r="FC239" s="15"/>
      <c r="FD239" s="15"/>
      <c r="FE239" s="15"/>
      <c r="FF239" s="15"/>
      <c r="FG239" s="15"/>
      <c r="FH239" s="15"/>
      <c r="FI239" s="15"/>
      <c r="FJ239" s="15"/>
      <c r="FK239" s="15"/>
      <c r="FL239" s="15"/>
      <c r="FM239" s="15"/>
      <c r="FN239" s="15"/>
      <c r="FO239" s="15"/>
      <c r="FP239" s="15"/>
      <c r="FQ239" s="15"/>
      <c r="FR239" s="15"/>
      <c r="FS239" s="15"/>
      <c r="FT239" s="15"/>
      <c r="FU239" s="15"/>
      <c r="FV239" s="15"/>
      <c r="FW239" s="15"/>
      <c r="FX239" s="15"/>
      <c r="FY239" s="15"/>
      <c r="FZ239" s="15"/>
      <c r="GA239" s="15"/>
      <c r="GB239" s="15"/>
      <c r="GC239" s="15"/>
      <c r="GD239" s="15"/>
      <c r="GE239" s="15"/>
      <c r="GF239" s="15"/>
      <c r="GG239" s="15"/>
      <c r="GH239" s="15"/>
      <c r="GI239" s="15"/>
      <c r="GJ239" s="15"/>
      <c r="GK239" s="15"/>
      <c r="GL239" s="15"/>
      <c r="GM239" s="15"/>
      <c r="GN239" s="15"/>
      <c r="GO239" s="15"/>
      <c r="GP239" s="15"/>
      <c r="GQ239" s="15"/>
      <c r="GR239" s="15"/>
      <c r="GS239" s="15"/>
      <c r="GT239" s="15"/>
      <c r="GU239" s="15"/>
      <c r="GV239" s="15"/>
      <c r="GW239" s="15"/>
      <c r="GX239" s="15"/>
      <c r="GY239" s="15"/>
      <c r="GZ239" s="15"/>
      <c r="HA239" s="15"/>
      <c r="HB239" s="15"/>
      <c r="HC239" s="15"/>
      <c r="HD239" s="15"/>
      <c r="HE239" s="15"/>
      <c r="HF239" s="15"/>
      <c r="HG239" s="15"/>
      <c r="HH239" s="15"/>
      <c r="HI239" s="15"/>
      <c r="HJ239" s="15"/>
      <c r="HK239" s="15"/>
      <c r="HL239" s="15"/>
      <c r="HM239" s="15"/>
      <c r="HN239" s="15"/>
      <c r="HO239" s="15"/>
      <c r="HP239" s="15"/>
      <c r="HQ239" s="15"/>
      <c r="HR239" s="15"/>
      <c r="HS239" s="15"/>
    </row>
    <row r="240" spans="1:249" ht="15.75" customHeight="1" x14ac:dyDescent="0.3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  <c r="CZ240" s="15"/>
      <c r="DA240" s="15"/>
      <c r="DB240" s="15"/>
      <c r="DC240" s="15"/>
      <c r="DD240" s="15"/>
      <c r="DE240" s="15"/>
      <c r="DF240" s="15"/>
      <c r="DG240" s="15"/>
      <c r="DH240" s="15"/>
      <c r="DI240" s="15"/>
      <c r="DJ240" s="15"/>
      <c r="DK240" s="15"/>
      <c r="DL240" s="15"/>
      <c r="DM240" s="15"/>
      <c r="DN240" s="15"/>
      <c r="DO240" s="15"/>
      <c r="DP240" s="15"/>
      <c r="DQ240" s="15"/>
      <c r="DR240" s="15"/>
      <c r="DS240" s="15"/>
      <c r="DT240" s="15"/>
      <c r="DU240" s="15"/>
      <c r="DV240" s="15"/>
      <c r="DW240" s="15"/>
      <c r="DX240" s="15"/>
      <c r="DY240" s="15"/>
      <c r="DZ240" s="15"/>
      <c r="EA240" s="15"/>
      <c r="EB240" s="15"/>
      <c r="EC240" s="15"/>
      <c r="ED240" s="15"/>
      <c r="EE240" s="15"/>
      <c r="EF240" s="15"/>
      <c r="EG240" s="15"/>
      <c r="EH240" s="15"/>
      <c r="EI240" s="15"/>
      <c r="EJ240" s="15"/>
      <c r="EK240" s="15"/>
      <c r="EL240" s="15"/>
      <c r="EM240" s="15"/>
      <c r="EN240" s="15"/>
      <c r="EO240" s="15"/>
      <c r="EP240" s="15"/>
      <c r="EQ240" s="15"/>
      <c r="ER240" s="15"/>
      <c r="ES240" s="15"/>
      <c r="ET240" s="15"/>
      <c r="EU240" s="15"/>
      <c r="EV240" s="15"/>
      <c r="EW240" s="15"/>
      <c r="EX240" s="15"/>
      <c r="EY240" s="15"/>
      <c r="EZ240" s="15"/>
      <c r="FA240" s="15"/>
      <c r="FB240" s="15"/>
      <c r="FC240" s="15"/>
      <c r="FD240" s="15"/>
      <c r="FE240" s="15"/>
      <c r="FF240" s="15"/>
      <c r="FG240" s="15"/>
      <c r="FH240" s="15"/>
      <c r="FI240" s="15"/>
      <c r="FJ240" s="15"/>
      <c r="FK240" s="15"/>
      <c r="FL240" s="15"/>
      <c r="FM240" s="15"/>
      <c r="FN240" s="15"/>
      <c r="FO240" s="15"/>
      <c r="FP240" s="15"/>
      <c r="FQ240" s="15"/>
      <c r="FR240" s="15"/>
      <c r="FS240" s="15"/>
      <c r="FT240" s="15"/>
      <c r="FU240" s="15"/>
      <c r="FV240" s="15"/>
      <c r="FW240" s="15"/>
      <c r="FX240" s="15"/>
      <c r="FY240" s="15"/>
      <c r="FZ240" s="15"/>
      <c r="GA240" s="15"/>
      <c r="GB240" s="15"/>
      <c r="GC240" s="15"/>
      <c r="GD240" s="15"/>
      <c r="GE240" s="15"/>
      <c r="GF240" s="15"/>
      <c r="GG240" s="15"/>
      <c r="GH240" s="15"/>
      <c r="GI240" s="15"/>
      <c r="GJ240" s="15"/>
      <c r="GK240" s="15"/>
      <c r="GL240" s="15"/>
      <c r="GM240" s="15"/>
      <c r="GN240" s="15"/>
      <c r="GO240" s="15"/>
      <c r="GP240" s="15"/>
      <c r="GQ240" s="15"/>
      <c r="GR240" s="15"/>
      <c r="GS240" s="15"/>
      <c r="GT240" s="15"/>
      <c r="GU240" s="15"/>
      <c r="GV240" s="15"/>
      <c r="GW240" s="15"/>
      <c r="GX240" s="15"/>
      <c r="GY240" s="15"/>
      <c r="GZ240" s="15"/>
      <c r="HA240" s="15"/>
      <c r="HB240" s="15"/>
      <c r="HC240" s="15"/>
      <c r="HD240" s="15"/>
      <c r="HE240" s="15"/>
      <c r="HF240" s="15"/>
      <c r="HG240" s="15"/>
      <c r="HH240" s="15"/>
      <c r="HI240" s="15"/>
      <c r="HJ240" s="15"/>
      <c r="HK240" s="15"/>
      <c r="HL240" s="15"/>
      <c r="HM240" s="15"/>
      <c r="HN240" s="15"/>
      <c r="HO240" s="15"/>
      <c r="HP240" s="15"/>
      <c r="HQ240" s="15"/>
      <c r="HR240" s="15"/>
      <c r="HS240" s="15"/>
      <c r="HT240" s="92"/>
      <c r="HU240" s="92"/>
      <c r="HV240" s="92"/>
      <c r="HW240" s="92"/>
      <c r="HX240" s="92"/>
      <c r="HY240" s="92"/>
      <c r="HZ240" s="92"/>
      <c r="IA240" s="92"/>
      <c r="IB240" s="92"/>
      <c r="IC240" s="92"/>
      <c r="ID240" s="92"/>
      <c r="IE240" s="92"/>
      <c r="IF240" s="92"/>
      <c r="IG240" s="92"/>
      <c r="IH240" s="92"/>
      <c r="II240" s="92"/>
      <c r="IJ240" s="92"/>
      <c r="IK240" s="92"/>
      <c r="IL240" s="92"/>
      <c r="IM240" s="92"/>
      <c r="IN240" s="92"/>
      <c r="IO240" s="92"/>
    </row>
    <row r="241" spans="1:249" ht="15.75" customHeight="1" x14ac:dyDescent="0.3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  <c r="CZ241" s="15"/>
      <c r="DA241" s="15"/>
      <c r="DB241" s="15"/>
      <c r="DC241" s="15"/>
      <c r="DD241" s="15"/>
      <c r="DE241" s="15"/>
      <c r="DF241" s="15"/>
      <c r="DG241" s="15"/>
      <c r="DH241" s="15"/>
      <c r="DI241" s="15"/>
      <c r="DJ241" s="15"/>
      <c r="DK241" s="15"/>
      <c r="DL241" s="15"/>
      <c r="DM241" s="15"/>
      <c r="DN241" s="15"/>
      <c r="DO241" s="15"/>
      <c r="DP241" s="15"/>
      <c r="DQ241" s="15"/>
      <c r="DR241" s="15"/>
      <c r="DS241" s="15"/>
      <c r="DT241" s="15"/>
      <c r="DU241" s="15"/>
      <c r="DV241" s="15"/>
      <c r="DW241" s="15"/>
      <c r="DX241" s="15"/>
      <c r="DY241" s="15"/>
      <c r="DZ241" s="15"/>
      <c r="EA241" s="15"/>
      <c r="EB241" s="15"/>
      <c r="EC241" s="15"/>
      <c r="ED241" s="15"/>
      <c r="EE241" s="15"/>
      <c r="EF241" s="15"/>
      <c r="EG241" s="15"/>
      <c r="EH241" s="15"/>
      <c r="EI241" s="15"/>
      <c r="EJ241" s="15"/>
      <c r="EK241" s="15"/>
      <c r="EL241" s="15"/>
      <c r="EM241" s="15"/>
      <c r="EN241" s="15"/>
      <c r="EO241" s="15"/>
      <c r="EP241" s="15"/>
      <c r="EQ241" s="15"/>
      <c r="ER241" s="15"/>
      <c r="ES241" s="15"/>
      <c r="ET241" s="15"/>
      <c r="EU241" s="15"/>
      <c r="EV241" s="15"/>
      <c r="EW241" s="15"/>
      <c r="EX241" s="15"/>
      <c r="EY241" s="15"/>
      <c r="EZ241" s="15"/>
      <c r="FA241" s="15"/>
      <c r="FB241" s="15"/>
      <c r="FC241" s="15"/>
      <c r="FD241" s="15"/>
      <c r="FE241" s="15"/>
      <c r="FF241" s="15"/>
      <c r="FG241" s="15"/>
      <c r="FH241" s="15"/>
      <c r="FI241" s="15"/>
      <c r="FJ241" s="15"/>
      <c r="FK241" s="15"/>
      <c r="FL241" s="15"/>
      <c r="FM241" s="15"/>
      <c r="FN241" s="15"/>
      <c r="FO241" s="15"/>
      <c r="FP241" s="15"/>
      <c r="FQ241" s="15"/>
      <c r="FR241" s="15"/>
      <c r="FS241" s="15"/>
      <c r="FT241" s="15"/>
      <c r="FU241" s="15"/>
      <c r="FV241" s="15"/>
      <c r="FW241" s="15"/>
      <c r="FX241" s="15"/>
      <c r="FY241" s="15"/>
      <c r="FZ241" s="15"/>
      <c r="GA241" s="15"/>
      <c r="GB241" s="15"/>
      <c r="GC241" s="15"/>
      <c r="GD241" s="15"/>
      <c r="GE241" s="15"/>
      <c r="GF241" s="15"/>
      <c r="GG241" s="15"/>
      <c r="GH241" s="15"/>
      <c r="GI241" s="15"/>
      <c r="GJ241" s="15"/>
      <c r="GK241" s="15"/>
      <c r="GL241" s="15"/>
      <c r="GM241" s="15"/>
      <c r="GN241" s="15"/>
      <c r="GO241" s="15"/>
      <c r="GP241" s="15"/>
      <c r="GQ241" s="15"/>
      <c r="GR241" s="15"/>
      <c r="GS241" s="15"/>
      <c r="GT241" s="15"/>
      <c r="GU241" s="15"/>
      <c r="GV241" s="15"/>
      <c r="GW241" s="15"/>
      <c r="GX241" s="15"/>
      <c r="GY241" s="15"/>
      <c r="GZ241" s="15"/>
      <c r="HA241" s="15"/>
      <c r="HB241" s="15"/>
      <c r="HC241" s="15"/>
      <c r="HD241" s="15"/>
      <c r="HE241" s="15"/>
      <c r="HF241" s="15"/>
      <c r="HG241" s="15"/>
      <c r="HH241" s="15"/>
      <c r="HI241" s="15"/>
      <c r="HJ241" s="15"/>
      <c r="HK241" s="15"/>
      <c r="HL241" s="15"/>
      <c r="HM241" s="15"/>
      <c r="HN241" s="15"/>
      <c r="HO241" s="15"/>
      <c r="HP241" s="15"/>
      <c r="HQ241" s="15"/>
      <c r="HR241" s="15"/>
      <c r="HS241" s="15"/>
    </row>
    <row r="242" spans="1:249" ht="15.75" customHeight="1" x14ac:dyDescent="0.3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5"/>
      <c r="DC242" s="15"/>
      <c r="DD242" s="15"/>
      <c r="DE242" s="15"/>
      <c r="DF242" s="15"/>
      <c r="DG242" s="15"/>
      <c r="DH242" s="15"/>
      <c r="DI242" s="15"/>
      <c r="DJ242" s="15"/>
      <c r="DK242" s="15"/>
      <c r="DL242" s="15"/>
      <c r="DM242" s="15"/>
      <c r="DN242" s="15"/>
      <c r="DO242" s="15"/>
      <c r="DP242" s="15"/>
      <c r="DQ242" s="15"/>
      <c r="DR242" s="15"/>
      <c r="DS242" s="15"/>
      <c r="DT242" s="15"/>
      <c r="DU242" s="15"/>
      <c r="DV242" s="15"/>
      <c r="DW242" s="15"/>
      <c r="DX242" s="15"/>
      <c r="DY242" s="15"/>
      <c r="DZ242" s="15"/>
      <c r="EA242" s="15"/>
      <c r="EB242" s="15"/>
      <c r="EC242" s="15"/>
      <c r="ED242" s="15"/>
      <c r="EE242" s="15"/>
      <c r="EF242" s="15"/>
      <c r="EG242" s="15"/>
      <c r="EH242" s="15"/>
      <c r="EI242" s="15"/>
      <c r="EJ242" s="15"/>
      <c r="EK242" s="15"/>
      <c r="EL242" s="15"/>
      <c r="EM242" s="15"/>
      <c r="EN242" s="15"/>
      <c r="EO242" s="15"/>
      <c r="EP242" s="15"/>
      <c r="EQ242" s="15"/>
      <c r="ER242" s="15"/>
      <c r="ES242" s="15"/>
      <c r="ET242" s="15"/>
      <c r="EU242" s="15"/>
      <c r="EV242" s="15"/>
      <c r="EW242" s="15"/>
      <c r="EX242" s="15"/>
      <c r="EY242" s="15"/>
      <c r="EZ242" s="15"/>
      <c r="FA242" s="15"/>
      <c r="FB242" s="15"/>
      <c r="FC242" s="15"/>
      <c r="FD242" s="15"/>
      <c r="FE242" s="15"/>
      <c r="FF242" s="15"/>
      <c r="FG242" s="15"/>
      <c r="FH242" s="15"/>
      <c r="FI242" s="15"/>
      <c r="FJ242" s="15"/>
      <c r="FK242" s="15"/>
      <c r="FL242" s="15"/>
      <c r="FM242" s="15"/>
      <c r="FN242" s="15"/>
      <c r="FO242" s="15"/>
      <c r="FP242" s="15"/>
      <c r="FQ242" s="15"/>
      <c r="FR242" s="15"/>
      <c r="FS242" s="15"/>
      <c r="FT242" s="15"/>
      <c r="FU242" s="15"/>
      <c r="FV242" s="15"/>
      <c r="FW242" s="15"/>
      <c r="FX242" s="15"/>
      <c r="FY242" s="15"/>
      <c r="FZ242" s="15"/>
      <c r="GA242" s="15"/>
      <c r="GB242" s="15"/>
      <c r="GC242" s="15"/>
      <c r="GD242" s="15"/>
      <c r="GE242" s="15"/>
      <c r="GF242" s="15"/>
      <c r="GG242" s="15"/>
      <c r="GH242" s="15"/>
      <c r="GI242" s="15"/>
      <c r="GJ242" s="15"/>
      <c r="GK242" s="15"/>
      <c r="GL242" s="15"/>
      <c r="GM242" s="15"/>
      <c r="GN242" s="15"/>
      <c r="GO242" s="15"/>
      <c r="GP242" s="15"/>
      <c r="GQ242" s="15"/>
      <c r="GR242" s="15"/>
      <c r="GS242" s="15"/>
      <c r="GT242" s="15"/>
      <c r="GU242" s="15"/>
      <c r="GV242" s="15"/>
      <c r="GW242" s="15"/>
      <c r="GX242" s="15"/>
      <c r="GY242" s="15"/>
      <c r="GZ242" s="15"/>
      <c r="HA242" s="15"/>
      <c r="HB242" s="15"/>
      <c r="HC242" s="15"/>
      <c r="HD242" s="15"/>
      <c r="HE242" s="15"/>
      <c r="HF242" s="15"/>
      <c r="HG242" s="15"/>
      <c r="HH242" s="15"/>
      <c r="HI242" s="15"/>
      <c r="HJ242" s="15"/>
      <c r="HK242" s="15"/>
      <c r="HL242" s="15"/>
      <c r="HM242" s="15"/>
      <c r="HN242" s="15"/>
      <c r="HO242" s="15"/>
      <c r="HP242" s="15"/>
      <c r="HQ242" s="15"/>
      <c r="HR242" s="15"/>
      <c r="HS242" s="15"/>
    </row>
    <row r="243" spans="1:249" ht="15.75" customHeight="1" x14ac:dyDescent="0.3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15"/>
      <c r="CW243" s="15"/>
      <c r="CX243" s="15"/>
      <c r="CY243" s="15"/>
      <c r="CZ243" s="15"/>
      <c r="DA243" s="15"/>
      <c r="DB243" s="15"/>
      <c r="DC243" s="15"/>
      <c r="DD243" s="15"/>
      <c r="DE243" s="15"/>
      <c r="DF243" s="15"/>
      <c r="DG243" s="15"/>
      <c r="DH243" s="15"/>
      <c r="DI243" s="15"/>
      <c r="DJ243" s="15"/>
      <c r="DK243" s="15"/>
      <c r="DL243" s="15"/>
      <c r="DM243" s="15"/>
      <c r="DN243" s="15"/>
      <c r="DO243" s="15"/>
      <c r="DP243" s="15"/>
      <c r="DQ243" s="15"/>
      <c r="DR243" s="15"/>
      <c r="DS243" s="15"/>
      <c r="DT243" s="15"/>
      <c r="DU243" s="15"/>
      <c r="DV243" s="15"/>
      <c r="DW243" s="15"/>
      <c r="DX243" s="15"/>
      <c r="DY243" s="15"/>
      <c r="DZ243" s="15"/>
      <c r="EA243" s="15"/>
      <c r="EB243" s="15"/>
      <c r="EC243" s="15"/>
      <c r="ED243" s="15"/>
      <c r="EE243" s="15"/>
      <c r="EF243" s="15"/>
      <c r="EG243" s="15"/>
      <c r="EH243" s="15"/>
      <c r="EI243" s="15"/>
      <c r="EJ243" s="15"/>
      <c r="EK243" s="15"/>
      <c r="EL243" s="15"/>
      <c r="EM243" s="15"/>
      <c r="EN243" s="15"/>
      <c r="EO243" s="15"/>
      <c r="EP243" s="15"/>
      <c r="EQ243" s="15"/>
      <c r="ER243" s="15"/>
      <c r="ES243" s="15"/>
      <c r="ET243" s="15"/>
      <c r="EU243" s="15"/>
      <c r="EV243" s="15"/>
      <c r="EW243" s="15"/>
      <c r="EX243" s="15"/>
      <c r="EY243" s="15"/>
      <c r="EZ243" s="15"/>
      <c r="FA243" s="15"/>
      <c r="FB243" s="15"/>
      <c r="FC243" s="15"/>
      <c r="FD243" s="15"/>
      <c r="FE243" s="15"/>
      <c r="FF243" s="15"/>
      <c r="FG243" s="15"/>
      <c r="FH243" s="15"/>
      <c r="FI243" s="15"/>
      <c r="FJ243" s="15"/>
      <c r="FK243" s="15"/>
      <c r="FL243" s="15"/>
      <c r="FM243" s="15"/>
      <c r="FN243" s="15"/>
      <c r="FO243" s="15"/>
      <c r="FP243" s="15"/>
      <c r="FQ243" s="15"/>
      <c r="FR243" s="15"/>
      <c r="FS243" s="15"/>
      <c r="FT243" s="15"/>
      <c r="FU243" s="15"/>
      <c r="FV243" s="15"/>
      <c r="FW243" s="15"/>
      <c r="FX243" s="15"/>
      <c r="FY243" s="15"/>
      <c r="FZ243" s="15"/>
      <c r="GA243" s="15"/>
      <c r="GB243" s="15"/>
      <c r="GC243" s="15"/>
      <c r="GD243" s="15"/>
      <c r="GE243" s="15"/>
      <c r="GF243" s="15"/>
      <c r="GG243" s="15"/>
      <c r="GH243" s="15"/>
      <c r="GI243" s="15"/>
      <c r="GJ243" s="15"/>
      <c r="GK243" s="15"/>
      <c r="GL243" s="15"/>
      <c r="GM243" s="15"/>
      <c r="GN243" s="15"/>
      <c r="GO243" s="15"/>
      <c r="GP243" s="15"/>
      <c r="GQ243" s="15"/>
      <c r="GR243" s="15"/>
      <c r="GS243" s="15"/>
      <c r="GT243" s="15"/>
      <c r="GU243" s="15"/>
      <c r="GV243" s="15"/>
      <c r="GW243" s="15"/>
      <c r="GX243" s="15"/>
      <c r="GY243" s="15"/>
      <c r="GZ243" s="15"/>
      <c r="HA243" s="15"/>
      <c r="HB243" s="15"/>
      <c r="HC243" s="15"/>
      <c r="HD243" s="15"/>
      <c r="HE243" s="15"/>
      <c r="HF243" s="15"/>
      <c r="HG243" s="15"/>
      <c r="HH243" s="15"/>
      <c r="HI243" s="15"/>
      <c r="HJ243" s="15"/>
      <c r="HK243" s="15"/>
      <c r="HL243" s="15"/>
      <c r="HM243" s="15"/>
      <c r="HN243" s="15"/>
      <c r="HO243" s="15"/>
      <c r="HP243" s="15"/>
      <c r="HQ243" s="15"/>
      <c r="HR243" s="15"/>
      <c r="HS243" s="15"/>
    </row>
    <row r="244" spans="1:249" ht="15.75" customHeight="1" x14ac:dyDescent="0.3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  <c r="CZ244" s="15"/>
      <c r="DA244" s="15"/>
      <c r="DB244" s="15"/>
      <c r="DC244" s="15"/>
      <c r="DD244" s="15"/>
      <c r="DE244" s="15"/>
      <c r="DF244" s="15"/>
      <c r="DG244" s="15"/>
      <c r="DH244" s="15"/>
      <c r="DI244" s="15"/>
      <c r="DJ244" s="15"/>
      <c r="DK244" s="15"/>
      <c r="DL244" s="15"/>
      <c r="DM244" s="15"/>
      <c r="DN244" s="15"/>
      <c r="DO244" s="15"/>
      <c r="DP244" s="15"/>
      <c r="DQ244" s="15"/>
      <c r="DR244" s="15"/>
      <c r="DS244" s="15"/>
      <c r="DT244" s="15"/>
      <c r="DU244" s="15"/>
      <c r="DV244" s="15"/>
      <c r="DW244" s="15"/>
      <c r="DX244" s="15"/>
      <c r="DY244" s="15"/>
      <c r="DZ244" s="15"/>
      <c r="EA244" s="15"/>
      <c r="EB244" s="15"/>
      <c r="EC244" s="15"/>
      <c r="ED244" s="15"/>
      <c r="EE244" s="15"/>
      <c r="EF244" s="15"/>
      <c r="EG244" s="15"/>
      <c r="EH244" s="15"/>
      <c r="EI244" s="15"/>
      <c r="EJ244" s="15"/>
      <c r="EK244" s="15"/>
      <c r="EL244" s="15"/>
      <c r="EM244" s="15"/>
      <c r="EN244" s="15"/>
      <c r="EO244" s="15"/>
      <c r="EP244" s="15"/>
      <c r="EQ244" s="15"/>
      <c r="ER244" s="15"/>
      <c r="ES244" s="15"/>
      <c r="ET244" s="15"/>
      <c r="EU244" s="15"/>
      <c r="EV244" s="15"/>
      <c r="EW244" s="15"/>
      <c r="EX244" s="15"/>
      <c r="EY244" s="15"/>
      <c r="EZ244" s="15"/>
      <c r="FA244" s="15"/>
      <c r="FB244" s="15"/>
      <c r="FC244" s="15"/>
      <c r="FD244" s="15"/>
      <c r="FE244" s="15"/>
      <c r="FF244" s="15"/>
      <c r="FG244" s="15"/>
      <c r="FH244" s="15"/>
      <c r="FI244" s="15"/>
      <c r="FJ244" s="15"/>
      <c r="FK244" s="15"/>
      <c r="FL244" s="15"/>
      <c r="FM244" s="15"/>
      <c r="FN244" s="15"/>
      <c r="FO244" s="15"/>
      <c r="FP244" s="15"/>
      <c r="FQ244" s="15"/>
      <c r="FR244" s="15"/>
      <c r="FS244" s="15"/>
      <c r="FT244" s="15"/>
      <c r="FU244" s="15"/>
      <c r="FV244" s="15"/>
      <c r="FW244" s="15"/>
      <c r="FX244" s="15"/>
      <c r="FY244" s="15"/>
      <c r="FZ244" s="15"/>
      <c r="GA244" s="15"/>
      <c r="GB244" s="15"/>
      <c r="GC244" s="15"/>
      <c r="GD244" s="15"/>
      <c r="GE244" s="15"/>
      <c r="GF244" s="15"/>
      <c r="GG244" s="15"/>
      <c r="GH244" s="15"/>
      <c r="GI244" s="15"/>
      <c r="GJ244" s="15"/>
      <c r="GK244" s="15"/>
      <c r="GL244" s="15"/>
      <c r="GM244" s="15"/>
      <c r="GN244" s="15"/>
      <c r="GO244" s="15"/>
      <c r="GP244" s="15"/>
      <c r="GQ244" s="15"/>
      <c r="GR244" s="15"/>
      <c r="GS244" s="15"/>
      <c r="GT244" s="15"/>
      <c r="GU244" s="15"/>
      <c r="GV244" s="15"/>
      <c r="GW244" s="15"/>
      <c r="GX244" s="15"/>
      <c r="GY244" s="15"/>
      <c r="GZ244" s="15"/>
      <c r="HA244" s="15"/>
      <c r="HB244" s="15"/>
      <c r="HC244" s="15"/>
      <c r="HD244" s="15"/>
      <c r="HE244" s="15"/>
      <c r="HF244" s="15"/>
      <c r="HG244" s="15"/>
      <c r="HH244" s="15"/>
      <c r="HI244" s="15"/>
      <c r="HJ244" s="15"/>
      <c r="HK244" s="15"/>
      <c r="HL244" s="15"/>
      <c r="HM244" s="15"/>
      <c r="HN244" s="15"/>
      <c r="HO244" s="15"/>
      <c r="HP244" s="15"/>
      <c r="HQ244" s="15"/>
      <c r="HR244" s="15"/>
      <c r="HS244" s="15"/>
    </row>
    <row r="245" spans="1:249" ht="15.75" customHeight="1" x14ac:dyDescent="0.3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  <c r="CZ245" s="15"/>
      <c r="DA245" s="15"/>
      <c r="DB245" s="15"/>
      <c r="DC245" s="15"/>
      <c r="DD245" s="15"/>
      <c r="DE245" s="15"/>
      <c r="DF245" s="15"/>
      <c r="DG245" s="15"/>
      <c r="DH245" s="15"/>
      <c r="DI245" s="15"/>
      <c r="DJ245" s="15"/>
      <c r="DK245" s="15"/>
      <c r="DL245" s="15"/>
      <c r="DM245" s="15"/>
      <c r="DN245" s="15"/>
      <c r="DO245" s="15"/>
      <c r="DP245" s="15"/>
      <c r="DQ245" s="15"/>
      <c r="DR245" s="15"/>
      <c r="DS245" s="15"/>
      <c r="DT245" s="15"/>
      <c r="DU245" s="15"/>
      <c r="DV245" s="15"/>
      <c r="DW245" s="15"/>
      <c r="DX245" s="15"/>
      <c r="DY245" s="15"/>
      <c r="DZ245" s="15"/>
      <c r="EA245" s="15"/>
      <c r="EB245" s="15"/>
      <c r="EC245" s="15"/>
      <c r="ED245" s="15"/>
      <c r="EE245" s="15"/>
      <c r="EF245" s="15"/>
      <c r="EG245" s="15"/>
      <c r="EH245" s="15"/>
      <c r="EI245" s="15"/>
      <c r="EJ245" s="15"/>
      <c r="EK245" s="15"/>
      <c r="EL245" s="15"/>
      <c r="EM245" s="15"/>
      <c r="EN245" s="15"/>
      <c r="EO245" s="15"/>
      <c r="EP245" s="15"/>
      <c r="EQ245" s="15"/>
      <c r="ER245" s="15"/>
      <c r="ES245" s="15"/>
      <c r="ET245" s="15"/>
      <c r="EU245" s="15"/>
      <c r="EV245" s="15"/>
      <c r="EW245" s="15"/>
      <c r="EX245" s="15"/>
      <c r="EY245" s="15"/>
      <c r="EZ245" s="15"/>
      <c r="FA245" s="15"/>
      <c r="FB245" s="15"/>
      <c r="FC245" s="15"/>
      <c r="FD245" s="15"/>
      <c r="FE245" s="15"/>
      <c r="FF245" s="15"/>
      <c r="FG245" s="15"/>
      <c r="FH245" s="15"/>
      <c r="FI245" s="15"/>
      <c r="FJ245" s="15"/>
      <c r="FK245" s="15"/>
      <c r="FL245" s="15"/>
      <c r="FM245" s="15"/>
      <c r="FN245" s="15"/>
      <c r="FO245" s="15"/>
      <c r="FP245" s="15"/>
      <c r="FQ245" s="15"/>
      <c r="FR245" s="15"/>
      <c r="FS245" s="15"/>
      <c r="FT245" s="15"/>
      <c r="FU245" s="15"/>
      <c r="FV245" s="15"/>
      <c r="FW245" s="15"/>
      <c r="FX245" s="15"/>
      <c r="FY245" s="15"/>
      <c r="FZ245" s="15"/>
      <c r="GA245" s="15"/>
      <c r="GB245" s="15"/>
      <c r="GC245" s="15"/>
      <c r="GD245" s="15"/>
      <c r="GE245" s="15"/>
      <c r="GF245" s="15"/>
      <c r="GG245" s="15"/>
      <c r="GH245" s="15"/>
      <c r="GI245" s="15"/>
      <c r="GJ245" s="15"/>
      <c r="GK245" s="15"/>
      <c r="GL245" s="15"/>
      <c r="GM245" s="15"/>
      <c r="GN245" s="15"/>
      <c r="GO245" s="15"/>
      <c r="GP245" s="15"/>
      <c r="GQ245" s="15"/>
      <c r="GR245" s="15"/>
      <c r="GS245" s="15"/>
      <c r="GT245" s="15"/>
      <c r="GU245" s="15"/>
      <c r="GV245" s="15"/>
      <c r="GW245" s="15"/>
      <c r="GX245" s="15"/>
      <c r="GY245" s="15"/>
      <c r="GZ245" s="15"/>
      <c r="HA245" s="15"/>
      <c r="HB245" s="15"/>
      <c r="HC245" s="15"/>
      <c r="HD245" s="15"/>
      <c r="HE245" s="15"/>
      <c r="HF245" s="15"/>
      <c r="HG245" s="15"/>
      <c r="HH245" s="15"/>
      <c r="HI245" s="15"/>
      <c r="HJ245" s="15"/>
      <c r="HK245" s="15"/>
      <c r="HL245" s="15"/>
      <c r="HM245" s="15"/>
      <c r="HN245" s="15"/>
      <c r="HO245" s="15"/>
      <c r="HP245" s="15"/>
      <c r="HQ245" s="15"/>
      <c r="HR245" s="15"/>
      <c r="HS245" s="15"/>
    </row>
    <row r="246" spans="1:249" ht="15.75" customHeight="1" x14ac:dyDescent="0.3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6"/>
      <c r="AR246" s="6"/>
      <c r="AS246" s="98"/>
      <c r="AT246" s="98"/>
      <c r="AU246" s="98"/>
      <c r="AV246" s="98"/>
      <c r="AW246" s="98"/>
      <c r="AX246" s="98"/>
      <c r="AY246" s="98"/>
      <c r="AZ246" s="98"/>
      <c r="BA246" s="98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  <c r="DA246" s="15"/>
      <c r="DB246" s="15"/>
      <c r="DC246" s="15"/>
      <c r="DD246" s="15"/>
      <c r="DE246" s="15"/>
      <c r="DF246" s="15"/>
      <c r="DG246" s="15"/>
      <c r="DH246" s="15"/>
      <c r="DI246" s="15"/>
      <c r="DJ246" s="15"/>
      <c r="DK246" s="15"/>
      <c r="DL246" s="15"/>
      <c r="DM246" s="15"/>
      <c r="DN246" s="15"/>
      <c r="DO246" s="15"/>
      <c r="DP246" s="15"/>
      <c r="DQ246" s="15"/>
      <c r="DR246" s="15"/>
      <c r="DS246" s="15"/>
      <c r="DT246" s="15"/>
      <c r="DU246" s="15"/>
      <c r="DV246" s="15"/>
      <c r="DW246" s="15"/>
      <c r="DX246" s="15"/>
      <c r="DY246" s="15"/>
      <c r="DZ246" s="15"/>
      <c r="EA246" s="15"/>
      <c r="EB246" s="15"/>
      <c r="EC246" s="15"/>
      <c r="ED246" s="15"/>
      <c r="EE246" s="15"/>
      <c r="EF246" s="15"/>
      <c r="EG246" s="15"/>
      <c r="EH246" s="15"/>
      <c r="EI246" s="15"/>
      <c r="EJ246" s="15"/>
      <c r="EK246" s="15"/>
      <c r="EL246" s="15"/>
      <c r="EM246" s="15"/>
      <c r="EN246" s="15"/>
      <c r="EO246" s="15"/>
      <c r="EP246" s="15"/>
      <c r="EQ246" s="15"/>
      <c r="ER246" s="15"/>
      <c r="ES246" s="15"/>
      <c r="ET246" s="15"/>
      <c r="EU246" s="15"/>
      <c r="EV246" s="15"/>
      <c r="EW246" s="15"/>
      <c r="EX246" s="15"/>
      <c r="EY246" s="15"/>
      <c r="EZ246" s="15"/>
      <c r="FA246" s="15"/>
      <c r="FB246" s="15"/>
      <c r="FC246" s="15"/>
      <c r="FD246" s="15"/>
      <c r="FE246" s="15"/>
      <c r="FF246" s="15"/>
      <c r="FG246" s="15"/>
      <c r="FH246" s="15"/>
      <c r="FI246" s="15"/>
      <c r="FJ246" s="15"/>
      <c r="FK246" s="15"/>
      <c r="FL246" s="15"/>
      <c r="FM246" s="15"/>
      <c r="FN246" s="15"/>
      <c r="FO246" s="15"/>
      <c r="FP246" s="15"/>
      <c r="FQ246" s="15"/>
      <c r="FR246" s="15"/>
      <c r="FS246" s="15"/>
      <c r="FT246" s="15"/>
      <c r="FU246" s="15"/>
      <c r="FV246" s="15"/>
      <c r="FW246" s="15"/>
      <c r="FX246" s="15"/>
      <c r="FY246" s="15"/>
      <c r="FZ246" s="15"/>
      <c r="GA246" s="15"/>
      <c r="GB246" s="15"/>
      <c r="GC246" s="15"/>
      <c r="GD246" s="15"/>
      <c r="GE246" s="15"/>
      <c r="GF246" s="15"/>
      <c r="GG246" s="15"/>
      <c r="GH246" s="15"/>
      <c r="GI246" s="15"/>
      <c r="GJ246" s="15"/>
      <c r="GK246" s="15"/>
      <c r="GL246" s="15"/>
      <c r="GM246" s="15"/>
      <c r="GN246" s="15"/>
      <c r="GO246" s="15"/>
      <c r="GP246" s="15"/>
      <c r="GQ246" s="15"/>
      <c r="GR246" s="15"/>
      <c r="GS246" s="15"/>
      <c r="GT246" s="15"/>
      <c r="GU246" s="15"/>
      <c r="GV246" s="15"/>
      <c r="GW246" s="15"/>
      <c r="GX246" s="15"/>
      <c r="GY246" s="15"/>
      <c r="GZ246" s="15"/>
      <c r="HA246" s="15"/>
      <c r="HB246" s="15"/>
      <c r="HC246" s="15"/>
      <c r="HD246" s="15"/>
      <c r="HE246" s="15"/>
      <c r="HF246" s="15"/>
      <c r="HG246" s="15"/>
      <c r="HH246" s="15"/>
      <c r="HI246" s="15"/>
      <c r="HJ246" s="15"/>
      <c r="HK246" s="15"/>
      <c r="HL246" s="15"/>
      <c r="HM246" s="15"/>
      <c r="HN246" s="15"/>
      <c r="HO246" s="15"/>
      <c r="HP246" s="15"/>
      <c r="HQ246" s="15"/>
      <c r="HR246" s="15"/>
      <c r="HS246" s="15"/>
    </row>
    <row r="247" spans="1:249" ht="15.75" customHeight="1" x14ac:dyDescent="0.3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/>
      <c r="CW247" s="15"/>
      <c r="CX247" s="15"/>
      <c r="CY247" s="15"/>
      <c r="CZ247" s="15"/>
      <c r="DA247" s="15"/>
      <c r="DB247" s="15"/>
      <c r="DC247" s="15"/>
      <c r="DD247" s="15"/>
      <c r="DE247" s="15"/>
      <c r="DF247" s="15"/>
      <c r="DG247" s="15"/>
      <c r="DH247" s="15"/>
      <c r="DI247" s="15"/>
      <c r="DJ247" s="15"/>
      <c r="DK247" s="15"/>
      <c r="DL247" s="15"/>
      <c r="DM247" s="15"/>
      <c r="DN247" s="15"/>
      <c r="DO247" s="15"/>
      <c r="DP247" s="15"/>
      <c r="DQ247" s="15"/>
      <c r="DR247" s="15"/>
      <c r="DS247" s="15"/>
      <c r="DT247" s="15"/>
      <c r="DU247" s="15"/>
      <c r="DV247" s="15"/>
      <c r="DW247" s="15"/>
      <c r="DX247" s="15"/>
      <c r="DY247" s="15"/>
      <c r="DZ247" s="15"/>
      <c r="EA247" s="15"/>
      <c r="EB247" s="15"/>
      <c r="EC247" s="15"/>
      <c r="ED247" s="15"/>
      <c r="EE247" s="15"/>
      <c r="EF247" s="15"/>
      <c r="EG247" s="15"/>
      <c r="EH247" s="15"/>
      <c r="EI247" s="15"/>
      <c r="EJ247" s="15"/>
      <c r="EK247" s="15"/>
      <c r="EL247" s="15"/>
      <c r="EM247" s="15"/>
      <c r="EN247" s="15"/>
      <c r="EO247" s="15"/>
      <c r="EP247" s="15"/>
      <c r="EQ247" s="15"/>
      <c r="ER247" s="15"/>
      <c r="ES247" s="15"/>
      <c r="ET247" s="15"/>
      <c r="EU247" s="15"/>
      <c r="EV247" s="15"/>
      <c r="EW247" s="15"/>
      <c r="EX247" s="15"/>
      <c r="EY247" s="15"/>
      <c r="EZ247" s="15"/>
      <c r="FA247" s="15"/>
      <c r="FB247" s="15"/>
      <c r="FC247" s="15"/>
      <c r="FD247" s="15"/>
      <c r="FE247" s="15"/>
      <c r="FF247" s="15"/>
      <c r="FG247" s="15"/>
      <c r="FH247" s="15"/>
      <c r="FI247" s="15"/>
      <c r="FJ247" s="15"/>
      <c r="FK247" s="15"/>
      <c r="FL247" s="15"/>
      <c r="FM247" s="15"/>
      <c r="FN247" s="15"/>
      <c r="FO247" s="15"/>
      <c r="FP247" s="15"/>
      <c r="FQ247" s="15"/>
      <c r="FR247" s="15"/>
      <c r="FS247" s="15"/>
      <c r="FT247" s="15"/>
      <c r="FU247" s="15"/>
      <c r="FV247" s="15"/>
      <c r="FW247" s="15"/>
      <c r="FX247" s="15"/>
      <c r="FY247" s="15"/>
      <c r="FZ247" s="15"/>
      <c r="GA247" s="15"/>
      <c r="GB247" s="15"/>
      <c r="GC247" s="15"/>
      <c r="GD247" s="15"/>
      <c r="GE247" s="15"/>
      <c r="GF247" s="15"/>
      <c r="GG247" s="15"/>
      <c r="GH247" s="15"/>
      <c r="GI247" s="15"/>
      <c r="GJ247" s="15"/>
      <c r="GK247" s="15"/>
      <c r="GL247" s="15"/>
      <c r="GM247" s="15"/>
      <c r="GN247" s="15"/>
      <c r="GO247" s="15"/>
      <c r="GP247" s="15"/>
      <c r="GQ247" s="15"/>
      <c r="GR247" s="15"/>
      <c r="GS247" s="15"/>
      <c r="GT247" s="15"/>
      <c r="GU247" s="15"/>
      <c r="GV247" s="15"/>
      <c r="GW247" s="15"/>
      <c r="GX247" s="15"/>
      <c r="GY247" s="15"/>
      <c r="GZ247" s="15"/>
      <c r="HA247" s="15"/>
      <c r="HB247" s="15"/>
      <c r="HC247" s="15"/>
      <c r="HD247" s="15"/>
      <c r="HE247" s="15"/>
      <c r="HF247" s="15"/>
      <c r="HG247" s="15"/>
      <c r="HH247" s="15"/>
      <c r="HI247" s="15"/>
      <c r="HJ247" s="15"/>
      <c r="HK247" s="15"/>
      <c r="HL247" s="15"/>
      <c r="HM247" s="15"/>
      <c r="HN247" s="15"/>
      <c r="HO247" s="15"/>
      <c r="HP247" s="15"/>
      <c r="HQ247" s="15"/>
      <c r="HR247" s="15"/>
      <c r="HS247" s="15"/>
    </row>
    <row r="248" spans="1:249" ht="15.75" customHeight="1" x14ac:dyDescent="0.3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  <c r="DA248" s="15"/>
      <c r="DB248" s="15"/>
      <c r="DC248" s="15"/>
      <c r="DD248" s="15"/>
      <c r="DE248" s="15"/>
      <c r="DF248" s="15"/>
      <c r="DG248" s="15"/>
      <c r="DH248" s="15"/>
      <c r="DI248" s="15"/>
      <c r="DJ248" s="15"/>
      <c r="DK248" s="15"/>
      <c r="DL248" s="15"/>
      <c r="DM248" s="15"/>
      <c r="DN248" s="15"/>
      <c r="DO248" s="15"/>
      <c r="DP248" s="15"/>
      <c r="DQ248" s="15"/>
      <c r="DR248" s="15"/>
      <c r="DS248" s="15"/>
      <c r="DT248" s="15"/>
      <c r="DU248" s="15"/>
      <c r="DV248" s="15"/>
      <c r="DW248" s="15"/>
      <c r="DX248" s="15"/>
      <c r="DY248" s="15"/>
      <c r="DZ248" s="15"/>
      <c r="EA248" s="15"/>
      <c r="EB248" s="15"/>
      <c r="EC248" s="15"/>
      <c r="ED248" s="15"/>
      <c r="EE248" s="15"/>
      <c r="EF248" s="15"/>
      <c r="EG248" s="15"/>
      <c r="EH248" s="15"/>
      <c r="EI248" s="15"/>
      <c r="EJ248" s="15"/>
      <c r="EK248" s="15"/>
      <c r="EL248" s="15"/>
      <c r="EM248" s="15"/>
      <c r="EN248" s="15"/>
      <c r="EO248" s="15"/>
      <c r="EP248" s="15"/>
      <c r="EQ248" s="15"/>
      <c r="ER248" s="15"/>
      <c r="ES248" s="15"/>
      <c r="ET248" s="15"/>
      <c r="EU248" s="15"/>
      <c r="EV248" s="15"/>
      <c r="EW248" s="15"/>
      <c r="EX248" s="15"/>
      <c r="EY248" s="15"/>
      <c r="EZ248" s="15"/>
      <c r="FA248" s="15"/>
      <c r="FB248" s="15"/>
      <c r="FC248" s="15"/>
      <c r="FD248" s="15"/>
      <c r="FE248" s="15"/>
      <c r="FF248" s="15"/>
      <c r="FG248" s="15"/>
      <c r="FH248" s="15"/>
      <c r="FI248" s="15"/>
      <c r="FJ248" s="15"/>
      <c r="FK248" s="15"/>
      <c r="FL248" s="15"/>
      <c r="FM248" s="15"/>
      <c r="FN248" s="15"/>
      <c r="FO248" s="15"/>
      <c r="FP248" s="15"/>
      <c r="FQ248" s="15"/>
      <c r="FR248" s="15"/>
      <c r="FS248" s="15"/>
      <c r="FT248" s="15"/>
      <c r="FU248" s="15"/>
      <c r="FV248" s="15"/>
      <c r="FW248" s="15"/>
      <c r="FX248" s="15"/>
      <c r="FY248" s="15"/>
      <c r="FZ248" s="15"/>
      <c r="GA248" s="15"/>
      <c r="GB248" s="15"/>
      <c r="GC248" s="15"/>
      <c r="GD248" s="15"/>
      <c r="GE248" s="15"/>
      <c r="GF248" s="15"/>
      <c r="GG248" s="15"/>
      <c r="GH248" s="15"/>
      <c r="GI248" s="15"/>
      <c r="GJ248" s="15"/>
      <c r="GK248" s="15"/>
      <c r="GL248" s="15"/>
      <c r="GM248" s="15"/>
      <c r="GN248" s="15"/>
      <c r="GO248" s="15"/>
      <c r="GP248" s="15"/>
      <c r="GQ248" s="15"/>
      <c r="GR248" s="15"/>
      <c r="GS248" s="15"/>
      <c r="GT248" s="15"/>
      <c r="GU248" s="15"/>
      <c r="GV248" s="15"/>
      <c r="GW248" s="15"/>
      <c r="GX248" s="15"/>
      <c r="GY248" s="15"/>
      <c r="GZ248" s="15"/>
      <c r="HA248" s="15"/>
      <c r="HB248" s="15"/>
      <c r="HC248" s="15"/>
      <c r="HD248" s="15"/>
      <c r="HE248" s="15"/>
      <c r="HF248" s="15"/>
      <c r="HG248" s="15"/>
      <c r="HH248" s="15"/>
      <c r="HI248" s="15"/>
      <c r="HJ248" s="15"/>
      <c r="HK248" s="15"/>
      <c r="HL248" s="15"/>
      <c r="HM248" s="15"/>
      <c r="HN248" s="15"/>
      <c r="HO248" s="15"/>
      <c r="HP248" s="15"/>
      <c r="HQ248" s="15"/>
      <c r="HR248" s="15"/>
      <c r="HS248" s="15"/>
    </row>
    <row r="249" spans="1:249" ht="15.75" customHeight="1" x14ac:dyDescent="0.3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  <c r="CC249" s="15"/>
      <c r="CD249" s="15"/>
      <c r="CE249" s="15"/>
      <c r="CF249" s="15"/>
      <c r="CG249" s="15"/>
      <c r="CH249" s="15"/>
      <c r="CI249" s="15"/>
      <c r="CJ249" s="15"/>
      <c r="CK249" s="15"/>
      <c r="CL249" s="15"/>
      <c r="CM249" s="15"/>
      <c r="CN249" s="15"/>
      <c r="CO249" s="15"/>
      <c r="CP249" s="15"/>
      <c r="CQ249" s="15"/>
      <c r="CR249" s="15"/>
      <c r="CS249" s="15"/>
      <c r="CT249" s="15"/>
      <c r="CU249" s="15"/>
      <c r="CV249" s="15"/>
      <c r="CW249" s="15"/>
      <c r="CX249" s="15"/>
      <c r="CY249" s="15"/>
      <c r="CZ249" s="15"/>
      <c r="DA249" s="15"/>
      <c r="DB249" s="15"/>
      <c r="DC249" s="15"/>
      <c r="DD249" s="15"/>
      <c r="DE249" s="15"/>
      <c r="DF249" s="15"/>
      <c r="DG249" s="15"/>
      <c r="DH249" s="15"/>
      <c r="DI249" s="15"/>
      <c r="DJ249" s="15"/>
      <c r="DK249" s="15"/>
      <c r="DL249" s="15"/>
      <c r="DM249" s="15"/>
      <c r="DN249" s="15"/>
      <c r="DO249" s="15"/>
      <c r="DP249" s="15"/>
      <c r="DQ249" s="15"/>
      <c r="DR249" s="15"/>
      <c r="DS249" s="15"/>
      <c r="DT249" s="15"/>
      <c r="DU249" s="15"/>
      <c r="DV249" s="15"/>
      <c r="DW249" s="15"/>
      <c r="DX249" s="15"/>
      <c r="DY249" s="15"/>
      <c r="DZ249" s="15"/>
      <c r="EA249" s="15"/>
      <c r="EB249" s="15"/>
      <c r="EC249" s="15"/>
      <c r="ED249" s="15"/>
      <c r="EE249" s="15"/>
      <c r="EF249" s="15"/>
      <c r="EG249" s="15"/>
      <c r="EH249" s="15"/>
      <c r="EI249" s="15"/>
      <c r="EJ249" s="15"/>
      <c r="EK249" s="15"/>
      <c r="EL249" s="15"/>
      <c r="EM249" s="15"/>
      <c r="EN249" s="15"/>
      <c r="EO249" s="15"/>
      <c r="EP249" s="15"/>
      <c r="EQ249" s="15"/>
      <c r="ER249" s="15"/>
      <c r="ES249" s="15"/>
      <c r="ET249" s="15"/>
      <c r="EU249" s="15"/>
      <c r="EV249" s="15"/>
      <c r="EW249" s="15"/>
      <c r="EX249" s="15"/>
      <c r="EY249" s="15"/>
      <c r="EZ249" s="15"/>
      <c r="FA249" s="15"/>
      <c r="FB249" s="15"/>
      <c r="FC249" s="15"/>
      <c r="FD249" s="15"/>
      <c r="FE249" s="15"/>
      <c r="FF249" s="15"/>
      <c r="FG249" s="15"/>
      <c r="FH249" s="15"/>
      <c r="FI249" s="15"/>
      <c r="FJ249" s="15"/>
      <c r="FK249" s="15"/>
      <c r="FL249" s="15"/>
      <c r="FM249" s="15"/>
      <c r="FN249" s="15"/>
      <c r="FO249" s="15"/>
      <c r="FP249" s="15"/>
      <c r="FQ249" s="15"/>
      <c r="FR249" s="15"/>
      <c r="FS249" s="15"/>
      <c r="FT249" s="15"/>
      <c r="FU249" s="15"/>
      <c r="FV249" s="15"/>
      <c r="FW249" s="15"/>
      <c r="FX249" s="15"/>
      <c r="FY249" s="15"/>
      <c r="FZ249" s="15"/>
      <c r="GA249" s="15"/>
      <c r="GB249" s="15"/>
      <c r="GC249" s="15"/>
      <c r="GD249" s="15"/>
      <c r="GE249" s="15"/>
      <c r="GF249" s="15"/>
      <c r="GG249" s="15"/>
      <c r="GH249" s="15"/>
      <c r="GI249" s="15"/>
      <c r="GJ249" s="15"/>
      <c r="GK249" s="15"/>
      <c r="GL249" s="15"/>
      <c r="GM249" s="15"/>
      <c r="GN249" s="15"/>
      <c r="GO249" s="15"/>
      <c r="GP249" s="15"/>
      <c r="GQ249" s="15"/>
      <c r="GR249" s="15"/>
      <c r="GS249" s="15"/>
      <c r="GT249" s="15"/>
      <c r="GU249" s="15"/>
      <c r="GV249" s="15"/>
      <c r="GW249" s="15"/>
      <c r="GX249" s="15"/>
      <c r="GY249" s="15"/>
      <c r="GZ249" s="15"/>
      <c r="HA249" s="15"/>
      <c r="HB249" s="15"/>
      <c r="HC249" s="15"/>
      <c r="HD249" s="15"/>
      <c r="HE249" s="15"/>
      <c r="HF249" s="15"/>
      <c r="HG249" s="15"/>
      <c r="HH249" s="15"/>
      <c r="HI249" s="15"/>
      <c r="HJ249" s="15"/>
      <c r="HK249" s="15"/>
      <c r="HL249" s="15"/>
      <c r="HM249" s="15"/>
      <c r="HN249" s="15"/>
      <c r="HO249" s="15"/>
      <c r="HP249" s="15"/>
      <c r="HQ249" s="15"/>
      <c r="HR249" s="15"/>
      <c r="HS249" s="15"/>
    </row>
    <row r="250" spans="1:249" ht="15.75" customHeight="1" x14ac:dyDescent="0.3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  <c r="CC250" s="15"/>
      <c r="CD250" s="15"/>
      <c r="CE250" s="15"/>
      <c r="CF250" s="15"/>
      <c r="CG250" s="15"/>
      <c r="CH250" s="15"/>
      <c r="CI250" s="15"/>
      <c r="CJ250" s="15"/>
      <c r="CK250" s="15"/>
      <c r="CL250" s="15"/>
      <c r="CM250" s="15"/>
      <c r="CN250" s="15"/>
      <c r="CO250" s="15"/>
      <c r="CP250" s="15"/>
      <c r="CQ250" s="15"/>
      <c r="CR250" s="15"/>
      <c r="CS250" s="15"/>
      <c r="CT250" s="15"/>
      <c r="CU250" s="15"/>
      <c r="CV250" s="15"/>
      <c r="CW250" s="15"/>
      <c r="CX250" s="15"/>
      <c r="CY250" s="15"/>
      <c r="CZ250" s="15"/>
      <c r="DA250" s="15"/>
      <c r="DB250" s="15"/>
      <c r="DC250" s="15"/>
      <c r="DD250" s="15"/>
      <c r="DE250" s="15"/>
      <c r="DF250" s="15"/>
      <c r="DG250" s="15"/>
      <c r="DH250" s="15"/>
      <c r="DI250" s="15"/>
      <c r="DJ250" s="15"/>
      <c r="DK250" s="15"/>
      <c r="DL250" s="15"/>
      <c r="DM250" s="15"/>
      <c r="DN250" s="15"/>
      <c r="DO250" s="15"/>
      <c r="DP250" s="15"/>
      <c r="DQ250" s="15"/>
      <c r="DR250" s="15"/>
      <c r="DS250" s="15"/>
      <c r="DT250" s="15"/>
      <c r="DU250" s="15"/>
      <c r="DV250" s="15"/>
      <c r="DW250" s="15"/>
      <c r="DX250" s="15"/>
      <c r="DY250" s="15"/>
      <c r="DZ250" s="15"/>
      <c r="EA250" s="15"/>
      <c r="EB250" s="15"/>
      <c r="EC250" s="15"/>
      <c r="ED250" s="15"/>
      <c r="EE250" s="15"/>
      <c r="EF250" s="15"/>
      <c r="EG250" s="15"/>
      <c r="EH250" s="15"/>
      <c r="EI250" s="15"/>
      <c r="EJ250" s="15"/>
      <c r="EK250" s="15"/>
      <c r="EL250" s="15"/>
      <c r="EM250" s="15"/>
      <c r="EN250" s="15"/>
      <c r="EO250" s="15"/>
      <c r="EP250" s="15"/>
      <c r="EQ250" s="15"/>
      <c r="ER250" s="15"/>
      <c r="ES250" s="15"/>
      <c r="ET250" s="15"/>
      <c r="EU250" s="15"/>
      <c r="EV250" s="15"/>
      <c r="EW250" s="15"/>
      <c r="EX250" s="15"/>
      <c r="EY250" s="15"/>
      <c r="EZ250" s="15"/>
      <c r="FA250" s="15"/>
      <c r="FB250" s="15"/>
      <c r="FC250" s="15"/>
      <c r="FD250" s="15"/>
      <c r="FE250" s="15"/>
      <c r="FF250" s="15"/>
      <c r="FG250" s="15"/>
      <c r="FH250" s="15"/>
      <c r="FI250" s="15"/>
      <c r="FJ250" s="15"/>
      <c r="FK250" s="15"/>
      <c r="FL250" s="15"/>
      <c r="FM250" s="15"/>
      <c r="FN250" s="15"/>
      <c r="FO250" s="15"/>
      <c r="FP250" s="15"/>
      <c r="FQ250" s="15"/>
      <c r="FR250" s="15"/>
      <c r="FS250" s="15"/>
      <c r="FT250" s="15"/>
      <c r="FU250" s="15"/>
      <c r="FV250" s="15"/>
      <c r="FW250" s="15"/>
      <c r="FX250" s="15"/>
      <c r="FY250" s="15"/>
      <c r="FZ250" s="15"/>
      <c r="GA250" s="15"/>
      <c r="GB250" s="15"/>
      <c r="GC250" s="15"/>
      <c r="GD250" s="15"/>
      <c r="GE250" s="15"/>
      <c r="GF250" s="15"/>
      <c r="GG250" s="15"/>
      <c r="GH250" s="15"/>
      <c r="GI250" s="15"/>
      <c r="GJ250" s="15"/>
      <c r="GK250" s="15"/>
      <c r="GL250" s="15"/>
      <c r="GM250" s="15"/>
      <c r="GN250" s="15"/>
      <c r="GO250" s="15"/>
      <c r="GP250" s="15"/>
      <c r="GQ250" s="15"/>
      <c r="GR250" s="15"/>
      <c r="GS250" s="15"/>
      <c r="GT250" s="15"/>
      <c r="GU250" s="15"/>
      <c r="GV250" s="15"/>
      <c r="GW250" s="15"/>
      <c r="GX250" s="15"/>
      <c r="GY250" s="15"/>
      <c r="GZ250" s="15"/>
      <c r="HA250" s="15"/>
      <c r="HB250" s="15"/>
      <c r="HC250" s="15"/>
      <c r="HD250" s="15"/>
      <c r="HE250" s="15"/>
      <c r="HF250" s="15"/>
      <c r="HG250" s="15"/>
      <c r="HH250" s="15"/>
      <c r="HI250" s="15"/>
      <c r="HJ250" s="15"/>
      <c r="HK250" s="15"/>
      <c r="HL250" s="15"/>
      <c r="HM250" s="15"/>
      <c r="HN250" s="15"/>
      <c r="HO250" s="15"/>
      <c r="HP250" s="15"/>
      <c r="HQ250" s="15"/>
      <c r="HR250" s="15"/>
      <c r="HS250" s="15"/>
    </row>
    <row r="251" spans="1:249" ht="15.75" customHeight="1" x14ac:dyDescent="0.3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  <c r="CC251" s="15"/>
      <c r="CD251" s="15"/>
      <c r="CE251" s="15"/>
      <c r="CF251" s="15"/>
      <c r="CG251" s="15"/>
      <c r="CH251" s="15"/>
      <c r="CI251" s="15"/>
      <c r="CJ251" s="15"/>
      <c r="CK251" s="15"/>
      <c r="CL251" s="15"/>
      <c r="CM251" s="15"/>
      <c r="CN251" s="15"/>
      <c r="CO251" s="15"/>
      <c r="CP251" s="15"/>
      <c r="CQ251" s="15"/>
      <c r="CR251" s="15"/>
      <c r="CS251" s="15"/>
      <c r="CT251" s="15"/>
      <c r="CU251" s="15"/>
      <c r="CV251" s="15"/>
      <c r="CW251" s="15"/>
      <c r="CX251" s="15"/>
      <c r="CY251" s="15"/>
      <c r="CZ251" s="15"/>
      <c r="DA251" s="15"/>
      <c r="DB251" s="15"/>
      <c r="DC251" s="15"/>
      <c r="DD251" s="15"/>
      <c r="DE251" s="15"/>
      <c r="DF251" s="15"/>
      <c r="DG251" s="15"/>
      <c r="DH251" s="15"/>
      <c r="DI251" s="15"/>
      <c r="DJ251" s="15"/>
      <c r="DK251" s="15"/>
      <c r="DL251" s="15"/>
      <c r="DM251" s="15"/>
      <c r="DN251" s="15"/>
      <c r="DO251" s="15"/>
      <c r="DP251" s="15"/>
      <c r="DQ251" s="15"/>
      <c r="DR251" s="15"/>
      <c r="DS251" s="15"/>
      <c r="DT251" s="15"/>
      <c r="DU251" s="15"/>
      <c r="DV251" s="15"/>
      <c r="DW251" s="15"/>
      <c r="DX251" s="15"/>
      <c r="DY251" s="15"/>
      <c r="DZ251" s="15"/>
      <c r="EA251" s="15"/>
      <c r="EB251" s="15"/>
      <c r="EC251" s="15"/>
      <c r="ED251" s="15"/>
      <c r="EE251" s="15"/>
      <c r="EF251" s="15"/>
      <c r="EG251" s="15"/>
      <c r="EH251" s="15"/>
      <c r="EI251" s="15"/>
      <c r="EJ251" s="15"/>
      <c r="EK251" s="15"/>
      <c r="EL251" s="15"/>
      <c r="EM251" s="15"/>
      <c r="EN251" s="15"/>
      <c r="EO251" s="15"/>
      <c r="EP251" s="15"/>
      <c r="EQ251" s="15"/>
      <c r="ER251" s="15"/>
      <c r="ES251" s="15"/>
      <c r="ET251" s="15"/>
      <c r="EU251" s="15"/>
      <c r="EV251" s="15"/>
      <c r="EW251" s="15"/>
      <c r="EX251" s="15"/>
      <c r="EY251" s="15"/>
      <c r="EZ251" s="15"/>
      <c r="FA251" s="15"/>
      <c r="FB251" s="15"/>
      <c r="FC251" s="15"/>
      <c r="FD251" s="15"/>
      <c r="FE251" s="15"/>
      <c r="FF251" s="15"/>
      <c r="FG251" s="15"/>
      <c r="FH251" s="15"/>
      <c r="FI251" s="15"/>
      <c r="FJ251" s="15"/>
      <c r="FK251" s="15"/>
      <c r="FL251" s="15"/>
      <c r="FM251" s="15"/>
      <c r="FN251" s="15"/>
      <c r="FO251" s="15"/>
      <c r="FP251" s="15"/>
      <c r="FQ251" s="15"/>
      <c r="FR251" s="15"/>
      <c r="FS251" s="15"/>
      <c r="FT251" s="15"/>
      <c r="FU251" s="15"/>
      <c r="FV251" s="15"/>
      <c r="FW251" s="15"/>
      <c r="FX251" s="15"/>
      <c r="FY251" s="15"/>
      <c r="FZ251" s="15"/>
      <c r="GA251" s="15"/>
      <c r="GB251" s="15"/>
      <c r="GC251" s="15"/>
      <c r="GD251" s="15"/>
      <c r="GE251" s="15"/>
      <c r="GF251" s="15"/>
      <c r="GG251" s="15"/>
      <c r="GH251" s="15"/>
      <c r="GI251" s="15"/>
      <c r="GJ251" s="15"/>
      <c r="GK251" s="15"/>
      <c r="GL251" s="15"/>
      <c r="GM251" s="15"/>
      <c r="GN251" s="15"/>
      <c r="GO251" s="15"/>
      <c r="GP251" s="15"/>
      <c r="GQ251" s="15"/>
      <c r="GR251" s="15"/>
      <c r="GS251" s="15"/>
      <c r="GT251" s="15"/>
      <c r="GU251" s="15"/>
      <c r="GV251" s="15"/>
      <c r="GW251" s="15"/>
      <c r="GX251" s="15"/>
      <c r="GY251" s="15"/>
      <c r="GZ251" s="15"/>
      <c r="HA251" s="15"/>
      <c r="HB251" s="15"/>
      <c r="HC251" s="15"/>
      <c r="HD251" s="15"/>
      <c r="HE251" s="15"/>
      <c r="HF251" s="15"/>
      <c r="HG251" s="15"/>
      <c r="HH251" s="15"/>
      <c r="HI251" s="15"/>
      <c r="HJ251" s="15"/>
      <c r="HK251" s="15"/>
      <c r="HL251" s="15"/>
      <c r="HM251" s="15"/>
      <c r="HN251" s="15"/>
      <c r="HO251" s="15"/>
      <c r="HP251" s="15"/>
      <c r="HQ251" s="15"/>
      <c r="HR251" s="15"/>
      <c r="HS251" s="15"/>
      <c r="HT251" s="92"/>
      <c r="HU251" s="92"/>
      <c r="HV251" s="92"/>
      <c r="HW251" s="92"/>
      <c r="HX251" s="92"/>
      <c r="HY251" s="92"/>
      <c r="HZ251" s="92"/>
      <c r="IA251" s="92"/>
      <c r="IB251" s="92"/>
      <c r="IC251" s="92"/>
      <c r="ID251" s="92"/>
      <c r="IE251" s="92"/>
      <c r="IF251" s="92"/>
      <c r="IG251" s="92"/>
      <c r="IH251" s="92"/>
      <c r="II251" s="92"/>
      <c r="IJ251" s="92"/>
      <c r="IK251" s="92"/>
      <c r="IL251" s="92"/>
      <c r="IM251" s="92"/>
      <c r="IN251" s="92"/>
      <c r="IO251" s="92"/>
    </row>
    <row r="252" spans="1:249" ht="15.75" customHeight="1" x14ac:dyDescent="0.3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  <c r="BR252" s="15"/>
      <c r="BS252" s="15"/>
      <c r="BT252" s="15"/>
      <c r="BU252" s="15"/>
      <c r="BV252" s="15"/>
      <c r="BW252" s="15"/>
      <c r="BX252" s="15"/>
      <c r="BY252" s="15"/>
      <c r="BZ252" s="15"/>
      <c r="CA252" s="15"/>
      <c r="CB252" s="15"/>
      <c r="CC252" s="15"/>
      <c r="CD252" s="15"/>
      <c r="CE252" s="15"/>
      <c r="CF252" s="15"/>
      <c r="CG252" s="15"/>
      <c r="CH252" s="15"/>
      <c r="CI252" s="15"/>
      <c r="CJ252" s="15"/>
      <c r="CK252" s="15"/>
      <c r="CL252" s="15"/>
      <c r="CM252" s="15"/>
      <c r="CN252" s="15"/>
      <c r="CO252" s="15"/>
      <c r="CP252" s="15"/>
      <c r="CQ252" s="15"/>
      <c r="CR252" s="15"/>
      <c r="CS252" s="15"/>
      <c r="CT252" s="15"/>
      <c r="CU252" s="15"/>
      <c r="CV252" s="15"/>
      <c r="CW252" s="15"/>
      <c r="CX252" s="15"/>
      <c r="CY252" s="15"/>
      <c r="CZ252" s="15"/>
      <c r="DA252" s="15"/>
      <c r="DB252" s="15"/>
      <c r="DC252" s="15"/>
      <c r="DD252" s="15"/>
      <c r="DE252" s="15"/>
      <c r="DF252" s="15"/>
      <c r="DG252" s="15"/>
      <c r="DH252" s="15"/>
      <c r="DI252" s="15"/>
      <c r="DJ252" s="15"/>
      <c r="DK252" s="15"/>
      <c r="DL252" s="15"/>
      <c r="DM252" s="15"/>
      <c r="DN252" s="15"/>
      <c r="DO252" s="15"/>
      <c r="DP252" s="15"/>
      <c r="DQ252" s="15"/>
      <c r="DR252" s="15"/>
      <c r="DS252" s="15"/>
      <c r="DT252" s="15"/>
      <c r="DU252" s="15"/>
      <c r="DV252" s="15"/>
      <c r="DW252" s="15"/>
      <c r="DX252" s="15"/>
      <c r="DY252" s="15"/>
      <c r="DZ252" s="15"/>
      <c r="EA252" s="15"/>
      <c r="EB252" s="15"/>
      <c r="EC252" s="15"/>
      <c r="ED252" s="15"/>
      <c r="EE252" s="15"/>
      <c r="EF252" s="15"/>
      <c r="EG252" s="15"/>
      <c r="EH252" s="15"/>
      <c r="EI252" s="15"/>
      <c r="EJ252" s="15"/>
      <c r="EK252" s="15"/>
      <c r="EL252" s="15"/>
      <c r="EM252" s="15"/>
      <c r="EN252" s="15"/>
      <c r="EO252" s="15"/>
      <c r="EP252" s="15"/>
      <c r="EQ252" s="15"/>
      <c r="ER252" s="15"/>
      <c r="ES252" s="15"/>
      <c r="ET252" s="15"/>
      <c r="EU252" s="15"/>
      <c r="EV252" s="15"/>
      <c r="EW252" s="15"/>
      <c r="EX252" s="15"/>
      <c r="EY252" s="15"/>
      <c r="EZ252" s="15"/>
      <c r="FA252" s="15"/>
      <c r="FB252" s="15"/>
      <c r="FC252" s="15"/>
      <c r="FD252" s="15"/>
      <c r="FE252" s="15"/>
      <c r="FF252" s="15"/>
      <c r="FG252" s="15"/>
      <c r="FH252" s="15"/>
      <c r="FI252" s="15"/>
      <c r="FJ252" s="15"/>
      <c r="FK252" s="15"/>
      <c r="FL252" s="15"/>
      <c r="FM252" s="15"/>
      <c r="FN252" s="15"/>
      <c r="FO252" s="15"/>
      <c r="FP252" s="15"/>
      <c r="FQ252" s="15"/>
      <c r="FR252" s="15"/>
      <c r="FS252" s="15"/>
      <c r="FT252" s="15"/>
      <c r="FU252" s="15"/>
      <c r="FV252" s="15"/>
      <c r="FW252" s="15"/>
      <c r="FX252" s="15"/>
      <c r="FY252" s="15"/>
      <c r="FZ252" s="15"/>
      <c r="GA252" s="15"/>
      <c r="GB252" s="15"/>
      <c r="GC252" s="15"/>
      <c r="GD252" s="15"/>
      <c r="GE252" s="15"/>
      <c r="GF252" s="15"/>
      <c r="GG252" s="15"/>
      <c r="GH252" s="15"/>
      <c r="GI252" s="15"/>
      <c r="GJ252" s="15"/>
      <c r="GK252" s="15"/>
      <c r="GL252" s="15"/>
      <c r="GM252" s="15"/>
      <c r="GN252" s="15"/>
      <c r="GO252" s="15"/>
      <c r="GP252" s="15"/>
      <c r="GQ252" s="15"/>
      <c r="GR252" s="15"/>
      <c r="GS252" s="15"/>
      <c r="GT252" s="15"/>
      <c r="GU252" s="15"/>
      <c r="GV252" s="15"/>
      <c r="GW252" s="15"/>
      <c r="GX252" s="15"/>
      <c r="GY252" s="15"/>
      <c r="GZ252" s="15"/>
      <c r="HA252" s="15"/>
      <c r="HB252" s="15"/>
      <c r="HC252" s="15"/>
      <c r="HD252" s="15"/>
      <c r="HE252" s="15"/>
      <c r="HF252" s="15"/>
      <c r="HG252" s="15"/>
      <c r="HH252" s="15"/>
      <c r="HI252" s="15"/>
      <c r="HJ252" s="15"/>
      <c r="HK252" s="15"/>
      <c r="HL252" s="15"/>
      <c r="HM252" s="15"/>
      <c r="HN252" s="15"/>
      <c r="HO252" s="15"/>
      <c r="HP252" s="15"/>
      <c r="HQ252" s="15"/>
      <c r="HR252" s="15"/>
      <c r="HS252" s="15"/>
    </row>
    <row r="253" spans="1:249" ht="15.75" customHeight="1" x14ac:dyDescent="0.3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  <c r="BR253" s="15"/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  <c r="CC253" s="15"/>
      <c r="CD253" s="15"/>
      <c r="CE253" s="15"/>
      <c r="CF253" s="15"/>
      <c r="CG253" s="15"/>
      <c r="CH253" s="15"/>
      <c r="CI253" s="15"/>
      <c r="CJ253" s="15"/>
      <c r="CK253" s="15"/>
      <c r="CL253" s="15"/>
      <c r="CM253" s="15"/>
      <c r="CN253" s="15"/>
      <c r="CO253" s="15"/>
      <c r="CP253" s="15"/>
      <c r="CQ253" s="15"/>
      <c r="CR253" s="15"/>
      <c r="CS253" s="15"/>
      <c r="CT253" s="15"/>
      <c r="CU253" s="15"/>
      <c r="CV253" s="15"/>
      <c r="CW253" s="15"/>
      <c r="CX253" s="15"/>
      <c r="CY253" s="15"/>
      <c r="CZ253" s="15"/>
      <c r="DA253" s="15"/>
      <c r="DB253" s="15"/>
      <c r="DC253" s="15"/>
      <c r="DD253" s="15"/>
      <c r="DE253" s="15"/>
      <c r="DF253" s="15"/>
      <c r="DG253" s="15"/>
      <c r="DH253" s="15"/>
      <c r="DI253" s="15"/>
      <c r="DJ253" s="15"/>
      <c r="DK253" s="15"/>
      <c r="DL253" s="15"/>
      <c r="DM253" s="15"/>
      <c r="DN253" s="15"/>
      <c r="DO253" s="15"/>
      <c r="DP253" s="15"/>
      <c r="DQ253" s="15"/>
      <c r="DR253" s="15"/>
      <c r="DS253" s="15"/>
      <c r="DT253" s="15"/>
      <c r="DU253" s="15"/>
      <c r="DV253" s="15"/>
      <c r="DW253" s="15"/>
      <c r="DX253" s="15"/>
      <c r="DY253" s="15"/>
      <c r="DZ253" s="15"/>
      <c r="EA253" s="15"/>
      <c r="EB253" s="15"/>
      <c r="EC253" s="15"/>
      <c r="ED253" s="15"/>
      <c r="EE253" s="15"/>
      <c r="EF253" s="15"/>
      <c r="EG253" s="15"/>
      <c r="EH253" s="15"/>
      <c r="EI253" s="15"/>
      <c r="EJ253" s="15"/>
      <c r="EK253" s="15"/>
      <c r="EL253" s="15"/>
      <c r="EM253" s="15"/>
      <c r="EN253" s="15"/>
      <c r="EO253" s="15"/>
      <c r="EP253" s="15"/>
      <c r="EQ253" s="15"/>
      <c r="ER253" s="15"/>
      <c r="ES253" s="15"/>
      <c r="ET253" s="15"/>
      <c r="EU253" s="15"/>
      <c r="EV253" s="15"/>
      <c r="EW253" s="15"/>
      <c r="EX253" s="15"/>
      <c r="EY253" s="15"/>
      <c r="EZ253" s="15"/>
      <c r="FA253" s="15"/>
      <c r="FB253" s="15"/>
      <c r="FC253" s="15"/>
      <c r="FD253" s="15"/>
      <c r="FE253" s="15"/>
      <c r="FF253" s="15"/>
      <c r="FG253" s="15"/>
      <c r="FH253" s="15"/>
      <c r="FI253" s="15"/>
      <c r="FJ253" s="15"/>
      <c r="FK253" s="15"/>
      <c r="FL253" s="15"/>
      <c r="FM253" s="15"/>
      <c r="FN253" s="15"/>
      <c r="FO253" s="15"/>
      <c r="FP253" s="15"/>
      <c r="FQ253" s="15"/>
      <c r="FR253" s="15"/>
      <c r="FS253" s="15"/>
      <c r="FT253" s="15"/>
      <c r="FU253" s="15"/>
      <c r="FV253" s="15"/>
      <c r="FW253" s="15"/>
      <c r="FX253" s="15"/>
      <c r="FY253" s="15"/>
      <c r="FZ253" s="15"/>
      <c r="GA253" s="15"/>
      <c r="GB253" s="15"/>
      <c r="GC253" s="15"/>
      <c r="GD253" s="15"/>
      <c r="GE253" s="15"/>
      <c r="GF253" s="15"/>
      <c r="GG253" s="15"/>
      <c r="GH253" s="15"/>
      <c r="GI253" s="15"/>
      <c r="GJ253" s="15"/>
      <c r="GK253" s="15"/>
      <c r="GL253" s="15"/>
      <c r="GM253" s="15"/>
      <c r="GN253" s="15"/>
      <c r="GO253" s="15"/>
      <c r="GP253" s="15"/>
      <c r="GQ253" s="15"/>
      <c r="GR253" s="15"/>
      <c r="GS253" s="15"/>
      <c r="GT253" s="15"/>
      <c r="GU253" s="15"/>
      <c r="GV253" s="15"/>
      <c r="GW253" s="15"/>
      <c r="GX253" s="15"/>
      <c r="GY253" s="15"/>
      <c r="GZ253" s="15"/>
      <c r="HA253" s="15"/>
      <c r="HB253" s="15"/>
      <c r="HC253" s="15"/>
      <c r="HD253" s="15"/>
      <c r="HE253" s="15"/>
      <c r="HF253" s="15"/>
      <c r="HG253" s="15"/>
      <c r="HH253" s="15"/>
      <c r="HI253" s="15"/>
      <c r="HJ253" s="15"/>
      <c r="HK253" s="15"/>
      <c r="HL253" s="15"/>
      <c r="HM253" s="15"/>
      <c r="HN253" s="15"/>
      <c r="HO253" s="15"/>
      <c r="HP253" s="15"/>
      <c r="HQ253" s="15"/>
      <c r="HR253" s="15"/>
      <c r="HS253" s="15"/>
    </row>
    <row r="254" spans="1:249" ht="15.75" customHeight="1" x14ac:dyDescent="0.3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  <c r="CC254" s="15"/>
      <c r="CD254" s="15"/>
      <c r="CE254" s="15"/>
      <c r="CF254" s="15"/>
      <c r="CG254" s="15"/>
      <c r="CH254" s="15"/>
      <c r="CI254" s="15"/>
      <c r="CJ254" s="15"/>
      <c r="CK254" s="15"/>
      <c r="CL254" s="15"/>
      <c r="CM254" s="15"/>
      <c r="CN254" s="15"/>
      <c r="CO254" s="15"/>
      <c r="CP254" s="15"/>
      <c r="CQ254" s="15"/>
      <c r="CR254" s="15"/>
      <c r="CS254" s="15"/>
      <c r="CT254" s="15"/>
      <c r="CU254" s="15"/>
      <c r="CV254" s="15"/>
      <c r="CW254" s="15"/>
      <c r="CX254" s="15"/>
      <c r="CY254" s="15"/>
      <c r="CZ254" s="15"/>
      <c r="DA254" s="15"/>
      <c r="DB254" s="15"/>
      <c r="DC254" s="15"/>
      <c r="DD254" s="15"/>
      <c r="DE254" s="15"/>
      <c r="DF254" s="15"/>
      <c r="DG254" s="15"/>
      <c r="DH254" s="15"/>
      <c r="DI254" s="15"/>
      <c r="DJ254" s="15"/>
      <c r="DK254" s="15"/>
      <c r="DL254" s="15"/>
      <c r="DM254" s="15"/>
      <c r="DN254" s="15"/>
      <c r="DO254" s="15"/>
      <c r="DP254" s="15"/>
      <c r="DQ254" s="15"/>
      <c r="DR254" s="15"/>
      <c r="DS254" s="15"/>
      <c r="DT254" s="15"/>
      <c r="DU254" s="15"/>
      <c r="DV254" s="15"/>
      <c r="DW254" s="15"/>
      <c r="DX254" s="15"/>
      <c r="DY254" s="15"/>
      <c r="DZ254" s="15"/>
      <c r="EA254" s="15"/>
      <c r="EB254" s="15"/>
      <c r="EC254" s="15"/>
      <c r="ED254" s="15"/>
      <c r="EE254" s="15"/>
      <c r="EF254" s="15"/>
      <c r="EG254" s="15"/>
      <c r="EH254" s="15"/>
      <c r="EI254" s="15"/>
      <c r="EJ254" s="15"/>
      <c r="EK254" s="15"/>
      <c r="EL254" s="15"/>
      <c r="EM254" s="15"/>
      <c r="EN254" s="15"/>
      <c r="EO254" s="15"/>
      <c r="EP254" s="15"/>
      <c r="EQ254" s="15"/>
      <c r="ER254" s="15"/>
      <c r="ES254" s="15"/>
      <c r="ET254" s="15"/>
      <c r="EU254" s="15"/>
      <c r="EV254" s="15"/>
      <c r="EW254" s="15"/>
      <c r="EX254" s="15"/>
      <c r="EY254" s="15"/>
      <c r="EZ254" s="15"/>
      <c r="FA254" s="15"/>
      <c r="FB254" s="15"/>
      <c r="FC254" s="15"/>
      <c r="FD254" s="15"/>
      <c r="FE254" s="15"/>
      <c r="FF254" s="15"/>
      <c r="FG254" s="15"/>
      <c r="FH254" s="15"/>
      <c r="FI254" s="15"/>
      <c r="FJ254" s="15"/>
      <c r="FK254" s="15"/>
      <c r="FL254" s="15"/>
      <c r="FM254" s="15"/>
      <c r="FN254" s="15"/>
      <c r="FO254" s="15"/>
      <c r="FP254" s="15"/>
      <c r="FQ254" s="15"/>
      <c r="FR254" s="15"/>
      <c r="FS254" s="15"/>
      <c r="FT254" s="15"/>
      <c r="FU254" s="15"/>
      <c r="FV254" s="15"/>
      <c r="FW254" s="15"/>
      <c r="FX254" s="15"/>
      <c r="FY254" s="15"/>
      <c r="FZ254" s="15"/>
      <c r="GA254" s="15"/>
      <c r="GB254" s="15"/>
      <c r="GC254" s="15"/>
      <c r="GD254" s="15"/>
      <c r="GE254" s="15"/>
      <c r="GF254" s="15"/>
      <c r="GG254" s="15"/>
      <c r="GH254" s="15"/>
      <c r="GI254" s="15"/>
      <c r="GJ254" s="15"/>
      <c r="GK254" s="15"/>
      <c r="GL254" s="15"/>
      <c r="GM254" s="15"/>
      <c r="GN254" s="15"/>
      <c r="GO254" s="15"/>
      <c r="GP254" s="15"/>
      <c r="GQ254" s="15"/>
      <c r="GR254" s="15"/>
      <c r="GS254" s="15"/>
      <c r="GT254" s="15"/>
      <c r="GU254" s="15"/>
      <c r="GV254" s="15"/>
      <c r="GW254" s="15"/>
      <c r="GX254" s="15"/>
      <c r="GY254" s="15"/>
      <c r="GZ254" s="15"/>
      <c r="HA254" s="15"/>
      <c r="HB254" s="15"/>
      <c r="HC254" s="15"/>
      <c r="HD254" s="15"/>
      <c r="HE254" s="15"/>
      <c r="HF254" s="15"/>
      <c r="HG254" s="15"/>
      <c r="HH254" s="15"/>
      <c r="HI254" s="15"/>
      <c r="HJ254" s="15"/>
      <c r="HK254" s="15"/>
      <c r="HL254" s="15"/>
      <c r="HM254" s="15"/>
      <c r="HN254" s="15"/>
      <c r="HO254" s="15"/>
      <c r="HP254" s="15"/>
      <c r="HQ254" s="15"/>
      <c r="HR254" s="15"/>
      <c r="HS254" s="15"/>
    </row>
    <row r="255" spans="1:249" ht="15.75" customHeight="1" x14ac:dyDescent="0.3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6"/>
      <c r="AR255" s="6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  <c r="CC255" s="15"/>
      <c r="CD255" s="15"/>
      <c r="CE255" s="15"/>
      <c r="CF255" s="15"/>
      <c r="CG255" s="15"/>
      <c r="CH255" s="15"/>
      <c r="CI255" s="15"/>
      <c r="CJ255" s="15"/>
      <c r="CK255" s="15"/>
      <c r="CL255" s="15"/>
      <c r="CM255" s="15"/>
      <c r="CN255" s="15"/>
      <c r="CO255" s="15"/>
      <c r="CP255" s="15"/>
      <c r="CQ255" s="15"/>
      <c r="CR255" s="15"/>
      <c r="CS255" s="15"/>
      <c r="CT255" s="15"/>
      <c r="CU255" s="15"/>
      <c r="CV255" s="15"/>
      <c r="CW255" s="15"/>
      <c r="CX255" s="15"/>
      <c r="CY255" s="15"/>
      <c r="CZ255" s="15"/>
      <c r="DA255" s="15"/>
      <c r="DB255" s="15"/>
      <c r="DC255" s="15"/>
      <c r="DD255" s="15"/>
      <c r="DE255" s="15"/>
      <c r="DF255" s="15"/>
      <c r="DG255" s="15"/>
      <c r="DH255" s="15"/>
      <c r="DI255" s="15"/>
      <c r="DJ255" s="15"/>
      <c r="DK255" s="15"/>
      <c r="DL255" s="15"/>
      <c r="DM255" s="15"/>
      <c r="DN255" s="15"/>
      <c r="DO255" s="15"/>
      <c r="DP255" s="15"/>
      <c r="DQ255" s="15"/>
      <c r="DR255" s="15"/>
      <c r="DS255" s="15"/>
      <c r="DT255" s="15"/>
      <c r="DU255" s="15"/>
      <c r="DV255" s="15"/>
      <c r="DW255" s="15"/>
      <c r="DX255" s="15"/>
      <c r="DY255" s="15"/>
      <c r="DZ255" s="15"/>
      <c r="EA255" s="15"/>
      <c r="EB255" s="15"/>
      <c r="EC255" s="15"/>
      <c r="ED255" s="15"/>
      <c r="EE255" s="15"/>
      <c r="EF255" s="15"/>
      <c r="EG255" s="15"/>
      <c r="EH255" s="15"/>
      <c r="EI255" s="15"/>
      <c r="EJ255" s="15"/>
      <c r="EK255" s="15"/>
      <c r="EL255" s="15"/>
      <c r="EM255" s="15"/>
      <c r="EN255" s="15"/>
      <c r="EO255" s="15"/>
      <c r="EP255" s="15"/>
      <c r="EQ255" s="15"/>
      <c r="ER255" s="15"/>
      <c r="ES255" s="15"/>
      <c r="ET255" s="15"/>
      <c r="EU255" s="15"/>
      <c r="EV255" s="15"/>
      <c r="EW255" s="15"/>
      <c r="EX255" s="15"/>
      <c r="EY255" s="15"/>
      <c r="EZ255" s="15"/>
      <c r="FA255" s="15"/>
      <c r="FB255" s="15"/>
      <c r="FC255" s="15"/>
      <c r="FD255" s="15"/>
      <c r="FE255" s="15"/>
      <c r="FF255" s="15"/>
      <c r="FG255" s="15"/>
      <c r="FH255" s="15"/>
      <c r="FI255" s="15"/>
      <c r="FJ255" s="15"/>
      <c r="FK255" s="15"/>
      <c r="FL255" s="15"/>
      <c r="FM255" s="15"/>
      <c r="FN255" s="15"/>
      <c r="FO255" s="15"/>
      <c r="FP255" s="15"/>
      <c r="FQ255" s="15"/>
      <c r="FR255" s="15"/>
      <c r="FS255" s="15"/>
      <c r="FT255" s="15"/>
      <c r="FU255" s="15"/>
      <c r="FV255" s="15"/>
      <c r="FW255" s="15"/>
      <c r="FX255" s="15"/>
      <c r="FY255" s="15"/>
      <c r="FZ255" s="15"/>
      <c r="GA255" s="15"/>
      <c r="GB255" s="15"/>
      <c r="GC255" s="15"/>
      <c r="GD255" s="15"/>
      <c r="GE255" s="15"/>
      <c r="GF255" s="15"/>
      <c r="GG255" s="15"/>
      <c r="GH255" s="15"/>
      <c r="GI255" s="15"/>
      <c r="GJ255" s="15"/>
      <c r="GK255" s="15"/>
      <c r="GL255" s="15"/>
      <c r="GM255" s="15"/>
      <c r="GN255" s="15"/>
      <c r="GO255" s="15"/>
      <c r="GP255" s="15"/>
      <c r="GQ255" s="15"/>
      <c r="GR255" s="15"/>
      <c r="GS255" s="15"/>
      <c r="GT255" s="15"/>
      <c r="GU255" s="15"/>
      <c r="GV255" s="15"/>
      <c r="GW255" s="15"/>
      <c r="GX255" s="15"/>
      <c r="GY255" s="15"/>
      <c r="GZ255" s="15"/>
      <c r="HA255" s="15"/>
      <c r="HB255" s="15"/>
      <c r="HC255" s="15"/>
      <c r="HD255" s="15"/>
      <c r="HE255" s="15"/>
      <c r="HF255" s="15"/>
      <c r="HG255" s="15"/>
      <c r="HH255" s="15"/>
      <c r="HI255" s="15"/>
      <c r="HJ255" s="15"/>
      <c r="HK255" s="15"/>
      <c r="HL255" s="15"/>
      <c r="HM255" s="15"/>
      <c r="HN255" s="15"/>
      <c r="HO255" s="15"/>
      <c r="HP255" s="15"/>
      <c r="HQ255" s="15"/>
      <c r="HR255" s="15"/>
      <c r="HS255" s="15"/>
    </row>
    <row r="256" spans="1:249" ht="15.75" customHeight="1" x14ac:dyDescent="0.3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6"/>
      <c r="AR256" s="6"/>
      <c r="AS256" s="98"/>
      <c r="AT256" s="98"/>
      <c r="AU256" s="98"/>
      <c r="AV256" s="98"/>
      <c r="AW256" s="98"/>
      <c r="AX256" s="98"/>
      <c r="AY256" s="98"/>
      <c r="AZ256" s="98"/>
      <c r="BA256" s="98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  <c r="CZ256" s="15"/>
      <c r="DA256" s="15"/>
      <c r="DB256" s="15"/>
      <c r="DC256" s="15"/>
      <c r="DD256" s="15"/>
      <c r="DE256" s="15"/>
      <c r="DF256" s="15"/>
      <c r="DG256" s="15"/>
      <c r="DH256" s="15"/>
      <c r="DI256" s="15"/>
      <c r="DJ256" s="15"/>
      <c r="DK256" s="15"/>
      <c r="DL256" s="15"/>
      <c r="DM256" s="15"/>
      <c r="DN256" s="15"/>
      <c r="DO256" s="15"/>
      <c r="DP256" s="15"/>
      <c r="DQ256" s="15"/>
      <c r="DR256" s="15"/>
      <c r="DS256" s="15"/>
      <c r="DT256" s="15"/>
      <c r="DU256" s="15"/>
      <c r="DV256" s="15"/>
      <c r="DW256" s="15"/>
      <c r="DX256" s="15"/>
      <c r="DY256" s="15"/>
      <c r="DZ256" s="15"/>
      <c r="EA256" s="15"/>
      <c r="EB256" s="15"/>
      <c r="EC256" s="15"/>
      <c r="ED256" s="15"/>
      <c r="EE256" s="15"/>
      <c r="EF256" s="15"/>
      <c r="EG256" s="15"/>
      <c r="EH256" s="15"/>
      <c r="EI256" s="15"/>
      <c r="EJ256" s="15"/>
      <c r="EK256" s="15"/>
      <c r="EL256" s="15"/>
      <c r="EM256" s="15"/>
      <c r="EN256" s="15"/>
      <c r="EO256" s="15"/>
      <c r="EP256" s="15"/>
      <c r="EQ256" s="15"/>
      <c r="ER256" s="15"/>
      <c r="ES256" s="15"/>
      <c r="ET256" s="15"/>
      <c r="EU256" s="15"/>
      <c r="EV256" s="15"/>
      <c r="EW256" s="15"/>
      <c r="EX256" s="15"/>
      <c r="EY256" s="15"/>
      <c r="EZ256" s="15"/>
      <c r="FA256" s="15"/>
      <c r="FB256" s="15"/>
      <c r="FC256" s="15"/>
      <c r="FD256" s="15"/>
      <c r="FE256" s="15"/>
      <c r="FF256" s="15"/>
      <c r="FG256" s="15"/>
      <c r="FH256" s="15"/>
      <c r="FI256" s="15"/>
      <c r="FJ256" s="15"/>
      <c r="FK256" s="15"/>
      <c r="FL256" s="15"/>
      <c r="FM256" s="15"/>
      <c r="FN256" s="15"/>
      <c r="FO256" s="15"/>
      <c r="FP256" s="15"/>
      <c r="FQ256" s="15"/>
      <c r="FR256" s="15"/>
      <c r="FS256" s="15"/>
      <c r="FT256" s="15"/>
      <c r="FU256" s="15"/>
      <c r="FV256" s="15"/>
      <c r="FW256" s="15"/>
      <c r="FX256" s="15"/>
      <c r="FY256" s="15"/>
      <c r="FZ256" s="15"/>
      <c r="GA256" s="15"/>
      <c r="GB256" s="15"/>
      <c r="GC256" s="15"/>
      <c r="GD256" s="15"/>
      <c r="GE256" s="15"/>
      <c r="GF256" s="15"/>
      <c r="GG256" s="15"/>
      <c r="GH256" s="15"/>
      <c r="GI256" s="15"/>
      <c r="GJ256" s="15"/>
      <c r="GK256" s="15"/>
      <c r="GL256" s="15"/>
      <c r="GM256" s="15"/>
      <c r="GN256" s="15"/>
      <c r="GO256" s="15"/>
      <c r="GP256" s="15"/>
      <c r="GQ256" s="15"/>
      <c r="GR256" s="15"/>
      <c r="GS256" s="15"/>
      <c r="GT256" s="15"/>
      <c r="GU256" s="15"/>
      <c r="GV256" s="15"/>
      <c r="GW256" s="15"/>
      <c r="GX256" s="15"/>
      <c r="GY256" s="15"/>
      <c r="GZ256" s="15"/>
      <c r="HA256" s="15"/>
      <c r="HB256" s="15"/>
      <c r="HC256" s="15"/>
      <c r="HD256" s="15"/>
      <c r="HE256" s="15"/>
      <c r="HF256" s="15"/>
      <c r="HG256" s="15"/>
      <c r="HH256" s="15"/>
      <c r="HI256" s="15"/>
      <c r="HJ256" s="15"/>
      <c r="HK256" s="15"/>
      <c r="HL256" s="15"/>
      <c r="HM256" s="15"/>
      <c r="HN256" s="15"/>
      <c r="HO256" s="15"/>
      <c r="HP256" s="15"/>
      <c r="HQ256" s="15"/>
      <c r="HR256" s="15"/>
      <c r="HS256" s="15"/>
    </row>
    <row r="257" spans="1:249" ht="15.75" customHeight="1" x14ac:dyDescent="0.3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  <c r="CZ257" s="15"/>
      <c r="DA257" s="15"/>
      <c r="DB257" s="15"/>
      <c r="DC257" s="15"/>
      <c r="DD257" s="15"/>
      <c r="DE257" s="15"/>
      <c r="DF257" s="15"/>
      <c r="DG257" s="15"/>
      <c r="DH257" s="15"/>
      <c r="DI257" s="15"/>
      <c r="DJ257" s="15"/>
      <c r="DK257" s="15"/>
      <c r="DL257" s="15"/>
      <c r="DM257" s="15"/>
      <c r="DN257" s="15"/>
      <c r="DO257" s="15"/>
      <c r="DP257" s="15"/>
      <c r="DQ257" s="15"/>
      <c r="DR257" s="15"/>
      <c r="DS257" s="15"/>
      <c r="DT257" s="15"/>
      <c r="DU257" s="15"/>
      <c r="DV257" s="15"/>
      <c r="DW257" s="15"/>
      <c r="DX257" s="15"/>
      <c r="DY257" s="15"/>
      <c r="DZ257" s="15"/>
      <c r="EA257" s="15"/>
      <c r="EB257" s="15"/>
      <c r="EC257" s="15"/>
      <c r="ED257" s="15"/>
      <c r="EE257" s="15"/>
      <c r="EF257" s="15"/>
      <c r="EG257" s="15"/>
      <c r="EH257" s="15"/>
      <c r="EI257" s="15"/>
      <c r="EJ257" s="15"/>
      <c r="EK257" s="15"/>
      <c r="EL257" s="15"/>
      <c r="EM257" s="15"/>
      <c r="EN257" s="15"/>
      <c r="EO257" s="15"/>
      <c r="EP257" s="15"/>
      <c r="EQ257" s="15"/>
      <c r="ER257" s="15"/>
      <c r="ES257" s="15"/>
      <c r="ET257" s="15"/>
      <c r="EU257" s="15"/>
      <c r="EV257" s="15"/>
      <c r="EW257" s="15"/>
      <c r="EX257" s="15"/>
      <c r="EY257" s="15"/>
      <c r="EZ257" s="15"/>
      <c r="FA257" s="15"/>
      <c r="FB257" s="15"/>
      <c r="FC257" s="15"/>
      <c r="FD257" s="15"/>
      <c r="FE257" s="15"/>
      <c r="FF257" s="15"/>
      <c r="FG257" s="15"/>
      <c r="FH257" s="15"/>
      <c r="FI257" s="15"/>
      <c r="FJ257" s="15"/>
      <c r="FK257" s="15"/>
      <c r="FL257" s="15"/>
      <c r="FM257" s="15"/>
      <c r="FN257" s="15"/>
      <c r="FO257" s="15"/>
      <c r="FP257" s="15"/>
      <c r="FQ257" s="15"/>
      <c r="FR257" s="15"/>
      <c r="FS257" s="15"/>
      <c r="FT257" s="15"/>
      <c r="FU257" s="15"/>
      <c r="FV257" s="15"/>
      <c r="FW257" s="15"/>
      <c r="FX257" s="15"/>
      <c r="FY257" s="15"/>
      <c r="FZ257" s="15"/>
      <c r="GA257" s="15"/>
      <c r="GB257" s="15"/>
      <c r="GC257" s="15"/>
      <c r="GD257" s="15"/>
      <c r="GE257" s="15"/>
      <c r="GF257" s="15"/>
      <c r="GG257" s="15"/>
      <c r="GH257" s="15"/>
      <c r="GI257" s="15"/>
      <c r="GJ257" s="15"/>
      <c r="GK257" s="15"/>
      <c r="GL257" s="15"/>
      <c r="GM257" s="15"/>
      <c r="GN257" s="15"/>
      <c r="GO257" s="15"/>
      <c r="GP257" s="15"/>
      <c r="GQ257" s="15"/>
      <c r="GR257" s="15"/>
      <c r="GS257" s="15"/>
      <c r="GT257" s="15"/>
      <c r="GU257" s="15"/>
      <c r="GV257" s="15"/>
      <c r="GW257" s="15"/>
      <c r="GX257" s="15"/>
      <c r="GY257" s="15"/>
      <c r="GZ257" s="15"/>
      <c r="HA257" s="15"/>
      <c r="HB257" s="15"/>
      <c r="HC257" s="15"/>
      <c r="HD257" s="15"/>
      <c r="HE257" s="15"/>
      <c r="HF257" s="15"/>
      <c r="HG257" s="15"/>
      <c r="HH257" s="15"/>
      <c r="HI257" s="15"/>
      <c r="HJ257" s="15"/>
      <c r="HK257" s="15"/>
      <c r="HL257" s="15"/>
      <c r="HM257" s="15"/>
      <c r="HN257" s="15"/>
      <c r="HO257" s="15"/>
      <c r="HP257" s="15"/>
      <c r="HQ257" s="15"/>
      <c r="HR257" s="15"/>
      <c r="HS257" s="15"/>
    </row>
    <row r="258" spans="1:249" ht="15.75" customHeight="1" x14ac:dyDescent="0.3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  <c r="CZ258" s="15"/>
      <c r="DA258" s="15"/>
      <c r="DB258" s="15"/>
      <c r="DC258" s="15"/>
      <c r="DD258" s="15"/>
      <c r="DE258" s="15"/>
      <c r="DF258" s="15"/>
      <c r="DG258" s="15"/>
      <c r="DH258" s="15"/>
      <c r="DI258" s="15"/>
      <c r="DJ258" s="15"/>
      <c r="DK258" s="15"/>
      <c r="DL258" s="15"/>
      <c r="DM258" s="15"/>
      <c r="DN258" s="15"/>
      <c r="DO258" s="15"/>
      <c r="DP258" s="15"/>
      <c r="DQ258" s="15"/>
      <c r="DR258" s="15"/>
      <c r="DS258" s="15"/>
      <c r="DT258" s="15"/>
      <c r="DU258" s="15"/>
      <c r="DV258" s="15"/>
      <c r="DW258" s="15"/>
      <c r="DX258" s="15"/>
      <c r="DY258" s="15"/>
      <c r="DZ258" s="15"/>
      <c r="EA258" s="15"/>
      <c r="EB258" s="15"/>
      <c r="EC258" s="15"/>
      <c r="ED258" s="15"/>
      <c r="EE258" s="15"/>
      <c r="EF258" s="15"/>
      <c r="EG258" s="15"/>
      <c r="EH258" s="15"/>
      <c r="EI258" s="15"/>
      <c r="EJ258" s="15"/>
      <c r="EK258" s="15"/>
      <c r="EL258" s="15"/>
      <c r="EM258" s="15"/>
      <c r="EN258" s="15"/>
      <c r="EO258" s="15"/>
      <c r="EP258" s="15"/>
      <c r="EQ258" s="15"/>
      <c r="ER258" s="15"/>
      <c r="ES258" s="15"/>
      <c r="ET258" s="15"/>
      <c r="EU258" s="15"/>
      <c r="EV258" s="15"/>
      <c r="EW258" s="15"/>
      <c r="EX258" s="15"/>
      <c r="EY258" s="15"/>
      <c r="EZ258" s="15"/>
      <c r="FA258" s="15"/>
      <c r="FB258" s="15"/>
      <c r="FC258" s="15"/>
      <c r="FD258" s="15"/>
      <c r="FE258" s="15"/>
      <c r="FF258" s="15"/>
      <c r="FG258" s="15"/>
      <c r="FH258" s="15"/>
      <c r="FI258" s="15"/>
      <c r="FJ258" s="15"/>
      <c r="FK258" s="15"/>
      <c r="FL258" s="15"/>
      <c r="FM258" s="15"/>
      <c r="FN258" s="15"/>
      <c r="FO258" s="15"/>
      <c r="FP258" s="15"/>
      <c r="FQ258" s="15"/>
      <c r="FR258" s="15"/>
      <c r="FS258" s="15"/>
      <c r="FT258" s="15"/>
      <c r="FU258" s="15"/>
      <c r="FV258" s="15"/>
      <c r="FW258" s="15"/>
      <c r="FX258" s="15"/>
      <c r="FY258" s="15"/>
      <c r="FZ258" s="15"/>
      <c r="GA258" s="15"/>
      <c r="GB258" s="15"/>
      <c r="GC258" s="15"/>
      <c r="GD258" s="15"/>
      <c r="GE258" s="15"/>
      <c r="GF258" s="15"/>
      <c r="GG258" s="15"/>
      <c r="GH258" s="15"/>
      <c r="GI258" s="15"/>
      <c r="GJ258" s="15"/>
      <c r="GK258" s="15"/>
      <c r="GL258" s="15"/>
      <c r="GM258" s="15"/>
      <c r="GN258" s="15"/>
      <c r="GO258" s="15"/>
      <c r="GP258" s="15"/>
      <c r="GQ258" s="15"/>
      <c r="GR258" s="15"/>
      <c r="GS258" s="15"/>
      <c r="GT258" s="15"/>
      <c r="GU258" s="15"/>
      <c r="GV258" s="15"/>
      <c r="GW258" s="15"/>
      <c r="GX258" s="15"/>
      <c r="GY258" s="15"/>
      <c r="GZ258" s="15"/>
      <c r="HA258" s="15"/>
      <c r="HB258" s="15"/>
      <c r="HC258" s="15"/>
      <c r="HD258" s="15"/>
      <c r="HE258" s="15"/>
      <c r="HF258" s="15"/>
      <c r="HG258" s="15"/>
      <c r="HH258" s="15"/>
      <c r="HI258" s="15"/>
      <c r="HJ258" s="15"/>
      <c r="HK258" s="15"/>
      <c r="HL258" s="15"/>
      <c r="HM258" s="15"/>
      <c r="HN258" s="15"/>
      <c r="HO258" s="15"/>
      <c r="HP258" s="15"/>
      <c r="HQ258" s="15"/>
      <c r="HR258" s="15"/>
      <c r="HS258" s="15"/>
    </row>
    <row r="259" spans="1:249" ht="15.75" customHeight="1" x14ac:dyDescent="0.3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  <c r="CZ259" s="15"/>
      <c r="DA259" s="15"/>
      <c r="DB259" s="15"/>
      <c r="DC259" s="15"/>
      <c r="DD259" s="15"/>
      <c r="DE259" s="15"/>
      <c r="DF259" s="15"/>
      <c r="DG259" s="15"/>
      <c r="DH259" s="15"/>
      <c r="DI259" s="15"/>
      <c r="DJ259" s="15"/>
      <c r="DK259" s="15"/>
      <c r="DL259" s="15"/>
      <c r="DM259" s="15"/>
      <c r="DN259" s="15"/>
      <c r="DO259" s="15"/>
      <c r="DP259" s="15"/>
      <c r="DQ259" s="15"/>
      <c r="DR259" s="15"/>
      <c r="DS259" s="15"/>
      <c r="DT259" s="15"/>
      <c r="DU259" s="15"/>
      <c r="DV259" s="15"/>
      <c r="DW259" s="15"/>
      <c r="DX259" s="15"/>
      <c r="DY259" s="15"/>
      <c r="DZ259" s="15"/>
      <c r="EA259" s="15"/>
      <c r="EB259" s="15"/>
      <c r="EC259" s="15"/>
      <c r="ED259" s="15"/>
      <c r="EE259" s="15"/>
      <c r="EF259" s="15"/>
      <c r="EG259" s="15"/>
      <c r="EH259" s="15"/>
      <c r="EI259" s="15"/>
      <c r="EJ259" s="15"/>
      <c r="EK259" s="15"/>
      <c r="EL259" s="15"/>
      <c r="EM259" s="15"/>
      <c r="EN259" s="15"/>
      <c r="EO259" s="15"/>
      <c r="EP259" s="15"/>
      <c r="EQ259" s="15"/>
      <c r="ER259" s="15"/>
      <c r="ES259" s="15"/>
      <c r="ET259" s="15"/>
      <c r="EU259" s="15"/>
      <c r="EV259" s="15"/>
      <c r="EW259" s="15"/>
      <c r="EX259" s="15"/>
      <c r="EY259" s="15"/>
      <c r="EZ259" s="15"/>
      <c r="FA259" s="15"/>
      <c r="FB259" s="15"/>
      <c r="FC259" s="15"/>
      <c r="FD259" s="15"/>
      <c r="FE259" s="15"/>
      <c r="FF259" s="15"/>
      <c r="FG259" s="15"/>
      <c r="FH259" s="15"/>
      <c r="FI259" s="15"/>
      <c r="FJ259" s="15"/>
      <c r="FK259" s="15"/>
      <c r="FL259" s="15"/>
      <c r="FM259" s="15"/>
      <c r="FN259" s="15"/>
      <c r="FO259" s="15"/>
      <c r="FP259" s="15"/>
      <c r="FQ259" s="15"/>
      <c r="FR259" s="15"/>
      <c r="FS259" s="15"/>
      <c r="FT259" s="15"/>
      <c r="FU259" s="15"/>
      <c r="FV259" s="15"/>
      <c r="FW259" s="15"/>
      <c r="FX259" s="15"/>
      <c r="FY259" s="15"/>
      <c r="FZ259" s="15"/>
      <c r="GA259" s="15"/>
      <c r="GB259" s="15"/>
      <c r="GC259" s="15"/>
      <c r="GD259" s="15"/>
      <c r="GE259" s="15"/>
      <c r="GF259" s="15"/>
      <c r="GG259" s="15"/>
      <c r="GH259" s="15"/>
      <c r="GI259" s="15"/>
      <c r="GJ259" s="15"/>
      <c r="GK259" s="15"/>
      <c r="GL259" s="15"/>
      <c r="GM259" s="15"/>
      <c r="GN259" s="15"/>
      <c r="GO259" s="15"/>
      <c r="GP259" s="15"/>
      <c r="GQ259" s="15"/>
      <c r="GR259" s="15"/>
      <c r="GS259" s="15"/>
      <c r="GT259" s="15"/>
      <c r="GU259" s="15"/>
      <c r="GV259" s="15"/>
      <c r="GW259" s="15"/>
      <c r="GX259" s="15"/>
      <c r="GY259" s="15"/>
      <c r="GZ259" s="15"/>
      <c r="HA259" s="15"/>
      <c r="HB259" s="15"/>
      <c r="HC259" s="15"/>
      <c r="HD259" s="15"/>
      <c r="HE259" s="15"/>
      <c r="HF259" s="15"/>
      <c r="HG259" s="15"/>
      <c r="HH259" s="15"/>
      <c r="HI259" s="15"/>
      <c r="HJ259" s="15"/>
      <c r="HK259" s="15"/>
      <c r="HL259" s="15"/>
      <c r="HM259" s="15"/>
      <c r="HN259" s="15"/>
      <c r="HO259" s="15"/>
      <c r="HP259" s="15"/>
      <c r="HQ259" s="15"/>
      <c r="HR259" s="15"/>
      <c r="HS259" s="15"/>
    </row>
    <row r="260" spans="1:249" ht="15.75" customHeight="1" x14ac:dyDescent="0.3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  <c r="DA260" s="15"/>
      <c r="DB260" s="15"/>
      <c r="DC260" s="15"/>
      <c r="DD260" s="15"/>
      <c r="DE260" s="15"/>
      <c r="DF260" s="15"/>
      <c r="DG260" s="15"/>
      <c r="DH260" s="15"/>
      <c r="DI260" s="15"/>
      <c r="DJ260" s="15"/>
      <c r="DK260" s="15"/>
      <c r="DL260" s="15"/>
      <c r="DM260" s="15"/>
      <c r="DN260" s="15"/>
      <c r="DO260" s="15"/>
      <c r="DP260" s="15"/>
      <c r="DQ260" s="15"/>
      <c r="DR260" s="15"/>
      <c r="DS260" s="15"/>
      <c r="DT260" s="15"/>
      <c r="DU260" s="15"/>
      <c r="DV260" s="15"/>
      <c r="DW260" s="15"/>
      <c r="DX260" s="15"/>
      <c r="DY260" s="15"/>
      <c r="DZ260" s="15"/>
      <c r="EA260" s="15"/>
      <c r="EB260" s="15"/>
      <c r="EC260" s="15"/>
      <c r="ED260" s="15"/>
      <c r="EE260" s="15"/>
      <c r="EF260" s="15"/>
      <c r="EG260" s="15"/>
      <c r="EH260" s="15"/>
      <c r="EI260" s="15"/>
      <c r="EJ260" s="15"/>
      <c r="EK260" s="15"/>
      <c r="EL260" s="15"/>
      <c r="EM260" s="15"/>
      <c r="EN260" s="15"/>
      <c r="EO260" s="15"/>
      <c r="EP260" s="15"/>
      <c r="EQ260" s="15"/>
      <c r="ER260" s="15"/>
      <c r="ES260" s="15"/>
      <c r="ET260" s="15"/>
      <c r="EU260" s="15"/>
      <c r="EV260" s="15"/>
      <c r="EW260" s="15"/>
      <c r="EX260" s="15"/>
      <c r="EY260" s="15"/>
      <c r="EZ260" s="15"/>
      <c r="FA260" s="15"/>
      <c r="FB260" s="15"/>
      <c r="FC260" s="15"/>
      <c r="FD260" s="15"/>
      <c r="FE260" s="15"/>
      <c r="FF260" s="15"/>
      <c r="FG260" s="15"/>
      <c r="FH260" s="15"/>
      <c r="FI260" s="15"/>
      <c r="FJ260" s="15"/>
      <c r="FK260" s="15"/>
      <c r="FL260" s="15"/>
      <c r="FM260" s="15"/>
      <c r="FN260" s="15"/>
      <c r="FO260" s="15"/>
      <c r="FP260" s="15"/>
      <c r="FQ260" s="15"/>
      <c r="FR260" s="15"/>
      <c r="FS260" s="15"/>
      <c r="FT260" s="15"/>
      <c r="FU260" s="15"/>
      <c r="FV260" s="15"/>
      <c r="FW260" s="15"/>
      <c r="FX260" s="15"/>
      <c r="FY260" s="15"/>
      <c r="FZ260" s="15"/>
      <c r="GA260" s="15"/>
      <c r="GB260" s="15"/>
      <c r="GC260" s="15"/>
      <c r="GD260" s="15"/>
      <c r="GE260" s="15"/>
      <c r="GF260" s="15"/>
      <c r="GG260" s="15"/>
      <c r="GH260" s="15"/>
      <c r="GI260" s="15"/>
      <c r="GJ260" s="15"/>
      <c r="GK260" s="15"/>
      <c r="GL260" s="15"/>
      <c r="GM260" s="15"/>
      <c r="GN260" s="15"/>
      <c r="GO260" s="15"/>
      <c r="GP260" s="15"/>
      <c r="GQ260" s="15"/>
      <c r="GR260" s="15"/>
      <c r="GS260" s="15"/>
      <c r="GT260" s="15"/>
      <c r="GU260" s="15"/>
      <c r="GV260" s="15"/>
      <c r="GW260" s="15"/>
      <c r="GX260" s="15"/>
      <c r="GY260" s="15"/>
      <c r="GZ260" s="15"/>
      <c r="HA260" s="15"/>
      <c r="HB260" s="15"/>
      <c r="HC260" s="15"/>
      <c r="HD260" s="15"/>
      <c r="HE260" s="15"/>
      <c r="HF260" s="15"/>
      <c r="HG260" s="15"/>
      <c r="HH260" s="15"/>
      <c r="HI260" s="15"/>
      <c r="HJ260" s="15"/>
      <c r="HK260" s="15"/>
      <c r="HL260" s="15"/>
      <c r="HM260" s="15"/>
      <c r="HN260" s="15"/>
      <c r="HO260" s="15"/>
      <c r="HP260" s="15"/>
      <c r="HQ260" s="15"/>
      <c r="HR260" s="15"/>
      <c r="HS260" s="15"/>
    </row>
    <row r="261" spans="1:249" ht="15.75" customHeight="1" x14ac:dyDescent="0.3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  <c r="DA261" s="15"/>
      <c r="DB261" s="15"/>
      <c r="DC261" s="15"/>
      <c r="DD261" s="15"/>
      <c r="DE261" s="15"/>
      <c r="DF261" s="15"/>
      <c r="DG261" s="15"/>
      <c r="DH261" s="15"/>
      <c r="DI261" s="15"/>
      <c r="DJ261" s="15"/>
      <c r="DK261" s="15"/>
      <c r="DL261" s="15"/>
      <c r="DM261" s="15"/>
      <c r="DN261" s="15"/>
      <c r="DO261" s="15"/>
      <c r="DP261" s="15"/>
      <c r="DQ261" s="15"/>
      <c r="DR261" s="15"/>
      <c r="DS261" s="15"/>
      <c r="DT261" s="15"/>
      <c r="DU261" s="15"/>
      <c r="DV261" s="15"/>
      <c r="DW261" s="15"/>
      <c r="DX261" s="15"/>
      <c r="DY261" s="15"/>
      <c r="DZ261" s="15"/>
      <c r="EA261" s="15"/>
      <c r="EB261" s="15"/>
      <c r="EC261" s="15"/>
      <c r="ED261" s="15"/>
      <c r="EE261" s="15"/>
      <c r="EF261" s="15"/>
      <c r="EG261" s="15"/>
      <c r="EH261" s="15"/>
      <c r="EI261" s="15"/>
      <c r="EJ261" s="15"/>
      <c r="EK261" s="15"/>
      <c r="EL261" s="15"/>
      <c r="EM261" s="15"/>
      <c r="EN261" s="15"/>
      <c r="EO261" s="15"/>
      <c r="EP261" s="15"/>
      <c r="EQ261" s="15"/>
      <c r="ER261" s="15"/>
      <c r="ES261" s="15"/>
      <c r="ET261" s="15"/>
      <c r="EU261" s="15"/>
      <c r="EV261" s="15"/>
      <c r="EW261" s="15"/>
      <c r="EX261" s="15"/>
      <c r="EY261" s="15"/>
      <c r="EZ261" s="15"/>
      <c r="FA261" s="15"/>
      <c r="FB261" s="15"/>
      <c r="FC261" s="15"/>
      <c r="FD261" s="15"/>
      <c r="FE261" s="15"/>
      <c r="FF261" s="15"/>
      <c r="FG261" s="15"/>
      <c r="FH261" s="15"/>
      <c r="FI261" s="15"/>
      <c r="FJ261" s="15"/>
      <c r="FK261" s="15"/>
      <c r="FL261" s="15"/>
      <c r="FM261" s="15"/>
      <c r="FN261" s="15"/>
      <c r="FO261" s="15"/>
      <c r="FP261" s="15"/>
      <c r="FQ261" s="15"/>
      <c r="FR261" s="15"/>
      <c r="FS261" s="15"/>
      <c r="FT261" s="15"/>
      <c r="FU261" s="15"/>
      <c r="FV261" s="15"/>
      <c r="FW261" s="15"/>
      <c r="FX261" s="15"/>
      <c r="FY261" s="15"/>
      <c r="FZ261" s="15"/>
      <c r="GA261" s="15"/>
      <c r="GB261" s="15"/>
      <c r="GC261" s="15"/>
      <c r="GD261" s="15"/>
      <c r="GE261" s="15"/>
      <c r="GF261" s="15"/>
      <c r="GG261" s="15"/>
      <c r="GH261" s="15"/>
      <c r="GI261" s="15"/>
      <c r="GJ261" s="15"/>
      <c r="GK261" s="15"/>
      <c r="GL261" s="15"/>
      <c r="GM261" s="15"/>
      <c r="GN261" s="15"/>
      <c r="GO261" s="15"/>
      <c r="GP261" s="15"/>
      <c r="GQ261" s="15"/>
      <c r="GR261" s="15"/>
      <c r="GS261" s="15"/>
      <c r="GT261" s="15"/>
      <c r="GU261" s="15"/>
      <c r="GV261" s="15"/>
      <c r="GW261" s="15"/>
      <c r="GX261" s="15"/>
      <c r="GY261" s="15"/>
      <c r="GZ261" s="15"/>
      <c r="HA261" s="15"/>
      <c r="HB261" s="15"/>
      <c r="HC261" s="15"/>
      <c r="HD261" s="15"/>
      <c r="HE261" s="15"/>
      <c r="HF261" s="15"/>
      <c r="HG261" s="15"/>
      <c r="HH261" s="15"/>
      <c r="HI261" s="15"/>
      <c r="HJ261" s="15"/>
      <c r="HK261" s="15"/>
      <c r="HL261" s="15"/>
      <c r="HM261" s="15"/>
      <c r="HN261" s="15"/>
      <c r="HO261" s="15"/>
      <c r="HP261" s="15"/>
      <c r="HQ261" s="15"/>
      <c r="HR261" s="15"/>
      <c r="HS261" s="15"/>
    </row>
    <row r="262" spans="1:249" ht="15.75" customHeight="1" x14ac:dyDescent="0.3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  <c r="CC262" s="15"/>
      <c r="CD262" s="15"/>
      <c r="CE262" s="15"/>
      <c r="CF262" s="15"/>
      <c r="CG262" s="15"/>
      <c r="CH262" s="15"/>
      <c r="CI262" s="15"/>
      <c r="CJ262" s="15"/>
      <c r="CK262" s="15"/>
      <c r="CL262" s="15"/>
      <c r="CM262" s="15"/>
      <c r="CN262" s="15"/>
      <c r="CO262" s="15"/>
      <c r="CP262" s="15"/>
      <c r="CQ262" s="15"/>
      <c r="CR262" s="15"/>
      <c r="CS262" s="15"/>
      <c r="CT262" s="15"/>
      <c r="CU262" s="15"/>
      <c r="CV262" s="15"/>
      <c r="CW262" s="15"/>
      <c r="CX262" s="15"/>
      <c r="CY262" s="15"/>
      <c r="CZ262" s="15"/>
      <c r="DA262" s="15"/>
      <c r="DB262" s="15"/>
      <c r="DC262" s="15"/>
      <c r="DD262" s="15"/>
      <c r="DE262" s="15"/>
      <c r="DF262" s="15"/>
      <c r="DG262" s="15"/>
      <c r="DH262" s="15"/>
      <c r="DI262" s="15"/>
      <c r="DJ262" s="15"/>
      <c r="DK262" s="15"/>
      <c r="DL262" s="15"/>
      <c r="DM262" s="15"/>
      <c r="DN262" s="15"/>
      <c r="DO262" s="15"/>
      <c r="DP262" s="15"/>
      <c r="DQ262" s="15"/>
      <c r="DR262" s="15"/>
      <c r="DS262" s="15"/>
      <c r="DT262" s="15"/>
      <c r="DU262" s="15"/>
      <c r="DV262" s="15"/>
      <c r="DW262" s="15"/>
      <c r="DX262" s="15"/>
      <c r="DY262" s="15"/>
      <c r="DZ262" s="15"/>
      <c r="EA262" s="15"/>
      <c r="EB262" s="15"/>
      <c r="EC262" s="15"/>
      <c r="ED262" s="15"/>
      <c r="EE262" s="15"/>
      <c r="EF262" s="15"/>
      <c r="EG262" s="15"/>
      <c r="EH262" s="15"/>
      <c r="EI262" s="15"/>
      <c r="EJ262" s="15"/>
      <c r="EK262" s="15"/>
      <c r="EL262" s="15"/>
      <c r="EM262" s="15"/>
      <c r="EN262" s="15"/>
      <c r="EO262" s="15"/>
      <c r="EP262" s="15"/>
      <c r="EQ262" s="15"/>
      <c r="ER262" s="15"/>
      <c r="ES262" s="15"/>
      <c r="ET262" s="15"/>
      <c r="EU262" s="15"/>
      <c r="EV262" s="15"/>
      <c r="EW262" s="15"/>
      <c r="EX262" s="15"/>
      <c r="EY262" s="15"/>
      <c r="EZ262" s="15"/>
      <c r="FA262" s="15"/>
      <c r="FB262" s="15"/>
      <c r="FC262" s="15"/>
      <c r="FD262" s="15"/>
      <c r="FE262" s="15"/>
      <c r="FF262" s="15"/>
      <c r="FG262" s="15"/>
      <c r="FH262" s="15"/>
      <c r="FI262" s="15"/>
      <c r="FJ262" s="15"/>
      <c r="FK262" s="15"/>
      <c r="FL262" s="15"/>
      <c r="FM262" s="15"/>
      <c r="FN262" s="15"/>
      <c r="FO262" s="15"/>
      <c r="FP262" s="15"/>
      <c r="FQ262" s="15"/>
      <c r="FR262" s="15"/>
      <c r="FS262" s="15"/>
      <c r="FT262" s="15"/>
      <c r="FU262" s="15"/>
      <c r="FV262" s="15"/>
      <c r="FW262" s="15"/>
      <c r="FX262" s="15"/>
      <c r="FY262" s="15"/>
      <c r="FZ262" s="15"/>
      <c r="GA262" s="15"/>
      <c r="GB262" s="15"/>
      <c r="GC262" s="15"/>
      <c r="GD262" s="15"/>
      <c r="GE262" s="15"/>
      <c r="GF262" s="15"/>
      <c r="GG262" s="15"/>
      <c r="GH262" s="15"/>
      <c r="GI262" s="15"/>
      <c r="GJ262" s="15"/>
      <c r="GK262" s="15"/>
      <c r="GL262" s="15"/>
      <c r="GM262" s="15"/>
      <c r="GN262" s="15"/>
      <c r="GO262" s="15"/>
      <c r="GP262" s="15"/>
      <c r="GQ262" s="15"/>
      <c r="GR262" s="15"/>
      <c r="GS262" s="15"/>
      <c r="GT262" s="15"/>
      <c r="GU262" s="15"/>
      <c r="GV262" s="15"/>
      <c r="GW262" s="15"/>
      <c r="GX262" s="15"/>
      <c r="GY262" s="15"/>
      <c r="GZ262" s="15"/>
      <c r="HA262" s="15"/>
      <c r="HB262" s="15"/>
      <c r="HC262" s="15"/>
      <c r="HD262" s="15"/>
      <c r="HE262" s="15"/>
      <c r="HF262" s="15"/>
      <c r="HG262" s="15"/>
      <c r="HH262" s="15"/>
      <c r="HI262" s="15"/>
      <c r="HJ262" s="15"/>
      <c r="HK262" s="15"/>
      <c r="HL262" s="15"/>
      <c r="HM262" s="15"/>
      <c r="HN262" s="15"/>
      <c r="HO262" s="15"/>
      <c r="HP262" s="15"/>
      <c r="HQ262" s="15"/>
      <c r="HR262" s="15"/>
      <c r="HS262" s="15"/>
      <c r="HT262" s="92"/>
      <c r="HU262" s="92"/>
      <c r="HV262" s="92"/>
      <c r="HW262" s="92"/>
      <c r="HX262" s="92"/>
      <c r="HY262" s="92"/>
      <c r="HZ262" s="92"/>
      <c r="IA262" s="92"/>
      <c r="IB262" s="92"/>
      <c r="IC262" s="92"/>
      <c r="ID262" s="92"/>
      <c r="IE262" s="92"/>
      <c r="IF262" s="92"/>
      <c r="IG262" s="92"/>
      <c r="IH262" s="92"/>
      <c r="II262" s="92"/>
      <c r="IJ262" s="92"/>
      <c r="IK262" s="92"/>
      <c r="IL262" s="92"/>
      <c r="IM262" s="92"/>
      <c r="IN262" s="92"/>
      <c r="IO262" s="92"/>
    </row>
    <row r="263" spans="1:249" ht="15.75" customHeight="1" x14ac:dyDescent="0.3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  <c r="CC263" s="15"/>
      <c r="CD263" s="15"/>
      <c r="CE263" s="15"/>
      <c r="CF263" s="15"/>
      <c r="CG263" s="15"/>
      <c r="CH263" s="15"/>
      <c r="CI263" s="15"/>
      <c r="CJ263" s="15"/>
      <c r="CK263" s="15"/>
      <c r="CL263" s="15"/>
      <c r="CM263" s="15"/>
      <c r="CN263" s="15"/>
      <c r="CO263" s="15"/>
      <c r="CP263" s="15"/>
      <c r="CQ263" s="15"/>
      <c r="CR263" s="15"/>
      <c r="CS263" s="15"/>
      <c r="CT263" s="15"/>
      <c r="CU263" s="15"/>
      <c r="CV263" s="15"/>
      <c r="CW263" s="15"/>
      <c r="CX263" s="15"/>
      <c r="CY263" s="15"/>
      <c r="CZ263" s="15"/>
      <c r="DA263" s="15"/>
      <c r="DB263" s="15"/>
      <c r="DC263" s="15"/>
      <c r="DD263" s="15"/>
      <c r="DE263" s="15"/>
      <c r="DF263" s="15"/>
      <c r="DG263" s="15"/>
      <c r="DH263" s="15"/>
      <c r="DI263" s="15"/>
      <c r="DJ263" s="15"/>
      <c r="DK263" s="15"/>
      <c r="DL263" s="15"/>
      <c r="DM263" s="15"/>
      <c r="DN263" s="15"/>
      <c r="DO263" s="15"/>
      <c r="DP263" s="15"/>
      <c r="DQ263" s="15"/>
      <c r="DR263" s="15"/>
      <c r="DS263" s="15"/>
      <c r="DT263" s="15"/>
      <c r="DU263" s="15"/>
      <c r="DV263" s="15"/>
      <c r="DW263" s="15"/>
      <c r="DX263" s="15"/>
      <c r="DY263" s="15"/>
      <c r="DZ263" s="15"/>
      <c r="EA263" s="15"/>
      <c r="EB263" s="15"/>
      <c r="EC263" s="15"/>
      <c r="ED263" s="15"/>
      <c r="EE263" s="15"/>
      <c r="EF263" s="15"/>
      <c r="EG263" s="15"/>
      <c r="EH263" s="15"/>
      <c r="EI263" s="15"/>
      <c r="EJ263" s="15"/>
      <c r="EK263" s="15"/>
      <c r="EL263" s="15"/>
      <c r="EM263" s="15"/>
      <c r="EN263" s="15"/>
      <c r="EO263" s="15"/>
      <c r="EP263" s="15"/>
      <c r="EQ263" s="15"/>
      <c r="ER263" s="15"/>
      <c r="ES263" s="15"/>
      <c r="ET263" s="15"/>
      <c r="EU263" s="15"/>
      <c r="EV263" s="15"/>
      <c r="EW263" s="15"/>
      <c r="EX263" s="15"/>
      <c r="EY263" s="15"/>
      <c r="EZ263" s="15"/>
      <c r="FA263" s="15"/>
      <c r="FB263" s="15"/>
      <c r="FC263" s="15"/>
      <c r="FD263" s="15"/>
      <c r="FE263" s="15"/>
      <c r="FF263" s="15"/>
      <c r="FG263" s="15"/>
      <c r="FH263" s="15"/>
      <c r="FI263" s="15"/>
      <c r="FJ263" s="15"/>
      <c r="FK263" s="15"/>
      <c r="FL263" s="15"/>
      <c r="FM263" s="15"/>
      <c r="FN263" s="15"/>
      <c r="FO263" s="15"/>
      <c r="FP263" s="15"/>
      <c r="FQ263" s="15"/>
      <c r="FR263" s="15"/>
      <c r="FS263" s="15"/>
      <c r="FT263" s="15"/>
      <c r="FU263" s="15"/>
      <c r="FV263" s="15"/>
      <c r="FW263" s="15"/>
      <c r="FX263" s="15"/>
      <c r="FY263" s="15"/>
      <c r="FZ263" s="15"/>
      <c r="GA263" s="15"/>
      <c r="GB263" s="15"/>
      <c r="GC263" s="15"/>
      <c r="GD263" s="15"/>
      <c r="GE263" s="15"/>
      <c r="GF263" s="15"/>
      <c r="GG263" s="15"/>
      <c r="GH263" s="15"/>
      <c r="GI263" s="15"/>
      <c r="GJ263" s="15"/>
      <c r="GK263" s="15"/>
      <c r="GL263" s="15"/>
      <c r="GM263" s="15"/>
      <c r="GN263" s="15"/>
      <c r="GO263" s="15"/>
      <c r="GP263" s="15"/>
      <c r="GQ263" s="15"/>
      <c r="GR263" s="15"/>
      <c r="GS263" s="15"/>
      <c r="GT263" s="15"/>
      <c r="GU263" s="15"/>
      <c r="GV263" s="15"/>
      <c r="GW263" s="15"/>
      <c r="GX263" s="15"/>
      <c r="GY263" s="15"/>
      <c r="GZ263" s="15"/>
      <c r="HA263" s="15"/>
      <c r="HB263" s="15"/>
      <c r="HC263" s="15"/>
      <c r="HD263" s="15"/>
      <c r="HE263" s="15"/>
      <c r="HF263" s="15"/>
      <c r="HG263" s="15"/>
      <c r="HH263" s="15"/>
      <c r="HI263" s="15"/>
      <c r="HJ263" s="15"/>
      <c r="HK263" s="15"/>
      <c r="HL263" s="15"/>
      <c r="HM263" s="15"/>
      <c r="HN263" s="15"/>
      <c r="HO263" s="15"/>
      <c r="HP263" s="15"/>
      <c r="HQ263" s="15"/>
      <c r="HR263" s="15"/>
      <c r="HS263" s="15"/>
    </row>
    <row r="264" spans="1:249" ht="15.75" customHeight="1" x14ac:dyDescent="0.3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6"/>
      <c r="AR264" s="6"/>
      <c r="AS264" s="98"/>
      <c r="AT264" s="98"/>
      <c r="AU264" s="98"/>
      <c r="AV264" s="98"/>
      <c r="AW264" s="98"/>
      <c r="AX264" s="98"/>
      <c r="AY264" s="98"/>
      <c r="AZ264" s="6"/>
      <c r="BA264" s="6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  <c r="CG264" s="15"/>
      <c r="CH264" s="15"/>
      <c r="CI264" s="15"/>
      <c r="CJ264" s="15"/>
      <c r="CK264" s="15"/>
      <c r="CL264" s="15"/>
      <c r="CM264" s="15"/>
      <c r="CN264" s="15"/>
      <c r="CO264" s="15"/>
      <c r="CP264" s="15"/>
      <c r="CQ264" s="15"/>
      <c r="CR264" s="15"/>
      <c r="CS264" s="15"/>
      <c r="CT264" s="15"/>
      <c r="CU264" s="15"/>
      <c r="CV264" s="15"/>
      <c r="CW264" s="15"/>
      <c r="CX264" s="15"/>
      <c r="CY264" s="15"/>
      <c r="CZ264" s="15"/>
      <c r="DA264" s="15"/>
      <c r="DB264" s="15"/>
      <c r="DC264" s="15"/>
      <c r="DD264" s="15"/>
      <c r="DE264" s="15"/>
      <c r="DF264" s="15"/>
      <c r="DG264" s="15"/>
      <c r="DH264" s="15"/>
      <c r="DI264" s="15"/>
      <c r="DJ264" s="15"/>
      <c r="DK264" s="15"/>
      <c r="DL264" s="15"/>
      <c r="DM264" s="15"/>
      <c r="DN264" s="15"/>
      <c r="DO264" s="15"/>
      <c r="DP264" s="15"/>
      <c r="DQ264" s="15"/>
      <c r="DR264" s="15"/>
      <c r="DS264" s="15"/>
      <c r="DT264" s="15"/>
      <c r="DU264" s="15"/>
      <c r="DV264" s="15"/>
      <c r="DW264" s="15"/>
      <c r="DX264" s="15"/>
      <c r="DY264" s="15"/>
      <c r="DZ264" s="15"/>
      <c r="EA264" s="15"/>
      <c r="EB264" s="15"/>
      <c r="EC264" s="15"/>
      <c r="ED264" s="15"/>
      <c r="EE264" s="15"/>
      <c r="EF264" s="15"/>
      <c r="EG264" s="15"/>
      <c r="EH264" s="15"/>
      <c r="EI264" s="15"/>
      <c r="EJ264" s="15"/>
      <c r="EK264" s="15"/>
      <c r="EL264" s="15"/>
      <c r="EM264" s="15"/>
      <c r="EN264" s="15"/>
      <c r="EO264" s="15"/>
      <c r="EP264" s="15"/>
      <c r="EQ264" s="15"/>
      <c r="ER264" s="15"/>
      <c r="ES264" s="15"/>
      <c r="ET264" s="15"/>
      <c r="EU264" s="15"/>
      <c r="EV264" s="15"/>
      <c r="EW264" s="15"/>
      <c r="EX264" s="15"/>
      <c r="EY264" s="15"/>
      <c r="EZ264" s="15"/>
      <c r="FA264" s="15"/>
      <c r="FB264" s="15"/>
      <c r="FC264" s="15"/>
      <c r="FD264" s="15"/>
      <c r="FE264" s="15"/>
      <c r="FF264" s="15"/>
      <c r="FG264" s="15"/>
      <c r="FH264" s="15"/>
      <c r="FI264" s="15"/>
      <c r="FJ264" s="15"/>
      <c r="FK264" s="15"/>
      <c r="FL264" s="15"/>
      <c r="FM264" s="15"/>
      <c r="FN264" s="15"/>
      <c r="FO264" s="15"/>
      <c r="FP264" s="15"/>
      <c r="FQ264" s="15"/>
      <c r="FR264" s="15"/>
      <c r="FS264" s="15"/>
      <c r="FT264" s="15"/>
      <c r="FU264" s="15"/>
      <c r="FV264" s="15"/>
      <c r="FW264" s="15"/>
      <c r="FX264" s="15"/>
      <c r="FY264" s="15"/>
      <c r="FZ264" s="15"/>
      <c r="GA264" s="15"/>
      <c r="GB264" s="15"/>
      <c r="GC264" s="15"/>
      <c r="GD264" s="15"/>
      <c r="GE264" s="15"/>
      <c r="GF264" s="15"/>
      <c r="GG264" s="15"/>
      <c r="GH264" s="15"/>
      <c r="GI264" s="15"/>
      <c r="GJ264" s="15"/>
      <c r="GK264" s="15"/>
      <c r="GL264" s="15"/>
      <c r="GM264" s="15"/>
      <c r="GN264" s="15"/>
      <c r="GO264" s="15"/>
      <c r="GP264" s="15"/>
      <c r="GQ264" s="15"/>
      <c r="GR264" s="15"/>
      <c r="GS264" s="15"/>
      <c r="GT264" s="15"/>
      <c r="GU264" s="15"/>
      <c r="GV264" s="15"/>
      <c r="GW264" s="15"/>
      <c r="GX264" s="15"/>
      <c r="GY264" s="15"/>
      <c r="GZ264" s="15"/>
      <c r="HA264" s="15"/>
      <c r="HB264" s="15"/>
      <c r="HC264" s="15"/>
      <c r="HD264" s="15"/>
      <c r="HE264" s="15"/>
      <c r="HF264" s="15"/>
      <c r="HG264" s="15"/>
      <c r="HH264" s="15"/>
      <c r="HI264" s="15"/>
      <c r="HJ264" s="15"/>
      <c r="HK264" s="15"/>
      <c r="HL264" s="15"/>
      <c r="HM264" s="15"/>
      <c r="HN264" s="15"/>
      <c r="HO264" s="15"/>
      <c r="HP264" s="15"/>
      <c r="HQ264" s="15"/>
      <c r="HR264" s="15"/>
      <c r="HS264" s="15"/>
    </row>
    <row r="265" spans="1:249" ht="15.75" customHeight="1" x14ac:dyDescent="0.3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6"/>
      <c r="AR265" s="6"/>
      <c r="AS265" s="6"/>
      <c r="AT265" s="6"/>
      <c r="AU265" s="6"/>
      <c r="AV265" s="20"/>
      <c r="AW265" s="6"/>
      <c r="AX265" s="6"/>
      <c r="AY265" s="6"/>
      <c r="AZ265" s="6"/>
      <c r="BA265" s="6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  <c r="CC265" s="15"/>
      <c r="CD265" s="15"/>
      <c r="CE265" s="15"/>
      <c r="CF265" s="15"/>
      <c r="CG265" s="15"/>
      <c r="CH265" s="15"/>
      <c r="CI265" s="15"/>
      <c r="CJ265" s="15"/>
      <c r="CK265" s="15"/>
      <c r="CL265" s="15"/>
      <c r="CM265" s="15"/>
      <c r="CN265" s="15"/>
      <c r="CO265" s="15"/>
      <c r="CP265" s="15"/>
      <c r="CQ265" s="15"/>
      <c r="CR265" s="15"/>
      <c r="CS265" s="15"/>
      <c r="CT265" s="15"/>
      <c r="CU265" s="15"/>
      <c r="CV265" s="15"/>
      <c r="CW265" s="15"/>
      <c r="CX265" s="15"/>
      <c r="CY265" s="15"/>
      <c r="CZ265" s="15"/>
      <c r="DA265" s="15"/>
      <c r="DB265" s="15"/>
      <c r="DC265" s="15"/>
      <c r="DD265" s="15"/>
      <c r="DE265" s="15"/>
      <c r="DF265" s="15"/>
      <c r="DG265" s="15"/>
      <c r="DH265" s="15"/>
      <c r="DI265" s="15"/>
      <c r="DJ265" s="15"/>
      <c r="DK265" s="15"/>
      <c r="DL265" s="15"/>
      <c r="DM265" s="15"/>
      <c r="DN265" s="15"/>
      <c r="DO265" s="15"/>
      <c r="DP265" s="15"/>
      <c r="DQ265" s="15"/>
      <c r="DR265" s="15"/>
      <c r="DS265" s="15"/>
      <c r="DT265" s="15"/>
      <c r="DU265" s="15"/>
      <c r="DV265" s="15"/>
      <c r="DW265" s="15"/>
      <c r="DX265" s="15"/>
      <c r="DY265" s="15"/>
      <c r="DZ265" s="15"/>
      <c r="EA265" s="15"/>
      <c r="EB265" s="15"/>
      <c r="EC265" s="15"/>
      <c r="ED265" s="15"/>
      <c r="EE265" s="15"/>
      <c r="EF265" s="15"/>
      <c r="EG265" s="15"/>
      <c r="EH265" s="15"/>
      <c r="EI265" s="15"/>
      <c r="EJ265" s="15"/>
      <c r="EK265" s="15"/>
      <c r="EL265" s="15"/>
      <c r="EM265" s="15"/>
      <c r="EN265" s="15"/>
      <c r="EO265" s="15"/>
      <c r="EP265" s="15"/>
      <c r="EQ265" s="15"/>
      <c r="ER265" s="15"/>
      <c r="ES265" s="15"/>
      <c r="ET265" s="15"/>
      <c r="EU265" s="15"/>
      <c r="EV265" s="15"/>
      <c r="EW265" s="15"/>
      <c r="EX265" s="15"/>
      <c r="EY265" s="15"/>
      <c r="EZ265" s="15"/>
      <c r="FA265" s="15"/>
      <c r="FB265" s="15"/>
      <c r="FC265" s="15"/>
      <c r="FD265" s="15"/>
      <c r="FE265" s="15"/>
      <c r="FF265" s="15"/>
      <c r="FG265" s="15"/>
      <c r="FH265" s="15"/>
      <c r="FI265" s="15"/>
      <c r="FJ265" s="15"/>
      <c r="FK265" s="15"/>
      <c r="FL265" s="15"/>
      <c r="FM265" s="15"/>
      <c r="FN265" s="15"/>
      <c r="FO265" s="15"/>
      <c r="FP265" s="15"/>
      <c r="FQ265" s="15"/>
      <c r="FR265" s="15"/>
      <c r="FS265" s="15"/>
      <c r="FT265" s="15"/>
      <c r="FU265" s="15"/>
      <c r="FV265" s="15"/>
      <c r="FW265" s="15"/>
      <c r="FX265" s="15"/>
      <c r="FY265" s="15"/>
      <c r="FZ265" s="15"/>
      <c r="GA265" s="15"/>
      <c r="GB265" s="15"/>
      <c r="GC265" s="15"/>
      <c r="GD265" s="15"/>
      <c r="GE265" s="15"/>
      <c r="GF265" s="15"/>
      <c r="GG265" s="15"/>
      <c r="GH265" s="15"/>
      <c r="GI265" s="15"/>
      <c r="GJ265" s="15"/>
      <c r="GK265" s="15"/>
      <c r="GL265" s="15"/>
      <c r="GM265" s="15"/>
      <c r="GN265" s="15"/>
      <c r="GO265" s="15"/>
      <c r="GP265" s="15"/>
      <c r="GQ265" s="15"/>
      <c r="GR265" s="15"/>
      <c r="GS265" s="15"/>
      <c r="GT265" s="15"/>
      <c r="GU265" s="15"/>
      <c r="GV265" s="15"/>
      <c r="GW265" s="15"/>
      <c r="GX265" s="15"/>
      <c r="GY265" s="15"/>
      <c r="GZ265" s="15"/>
      <c r="HA265" s="15"/>
      <c r="HB265" s="15"/>
      <c r="HC265" s="15"/>
      <c r="HD265" s="15"/>
      <c r="HE265" s="15"/>
      <c r="HF265" s="15"/>
      <c r="HG265" s="15"/>
      <c r="HH265" s="15"/>
      <c r="HI265" s="15"/>
      <c r="HJ265" s="15"/>
      <c r="HK265" s="15"/>
      <c r="HL265" s="15"/>
      <c r="HM265" s="15"/>
      <c r="HN265" s="15"/>
      <c r="HO265" s="15"/>
      <c r="HP265" s="15"/>
      <c r="HQ265" s="15"/>
      <c r="HR265" s="15"/>
      <c r="HS265" s="15"/>
    </row>
    <row r="266" spans="1:249" ht="15.75" customHeight="1" x14ac:dyDescent="0.3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6"/>
      <c r="AR266" s="6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  <c r="CC266" s="15"/>
      <c r="CD266" s="15"/>
      <c r="CE266" s="15"/>
      <c r="CF266" s="15"/>
      <c r="CG266" s="15"/>
      <c r="CH266" s="15"/>
      <c r="CI266" s="15"/>
      <c r="CJ266" s="15"/>
      <c r="CK266" s="15"/>
      <c r="CL266" s="15"/>
      <c r="CM266" s="15"/>
      <c r="CN266" s="15"/>
      <c r="CO266" s="15"/>
      <c r="CP266" s="15"/>
      <c r="CQ266" s="15"/>
      <c r="CR266" s="15"/>
      <c r="CS266" s="15"/>
      <c r="CT266" s="15"/>
      <c r="CU266" s="15"/>
      <c r="CV266" s="15"/>
      <c r="CW266" s="15"/>
      <c r="CX266" s="15"/>
      <c r="CY266" s="15"/>
      <c r="CZ266" s="15"/>
      <c r="DA266" s="15"/>
      <c r="DB266" s="15"/>
      <c r="DC266" s="15"/>
      <c r="DD266" s="15"/>
      <c r="DE266" s="15"/>
      <c r="DF266" s="15"/>
      <c r="DG266" s="15"/>
      <c r="DH266" s="15"/>
      <c r="DI266" s="15"/>
      <c r="DJ266" s="15"/>
      <c r="DK266" s="15"/>
      <c r="DL266" s="15"/>
      <c r="DM266" s="15"/>
      <c r="DN266" s="15"/>
      <c r="DO266" s="15"/>
      <c r="DP266" s="15"/>
      <c r="DQ266" s="15"/>
      <c r="DR266" s="15"/>
      <c r="DS266" s="15"/>
      <c r="DT266" s="15"/>
      <c r="DU266" s="15"/>
      <c r="DV266" s="15"/>
      <c r="DW266" s="15"/>
      <c r="DX266" s="15"/>
      <c r="DY266" s="15"/>
      <c r="DZ266" s="15"/>
      <c r="EA266" s="15"/>
      <c r="EB266" s="15"/>
      <c r="EC266" s="15"/>
      <c r="ED266" s="15"/>
      <c r="EE266" s="15"/>
      <c r="EF266" s="15"/>
      <c r="EG266" s="15"/>
      <c r="EH266" s="15"/>
      <c r="EI266" s="15"/>
      <c r="EJ266" s="15"/>
      <c r="EK266" s="15"/>
      <c r="EL266" s="15"/>
      <c r="EM266" s="15"/>
      <c r="EN266" s="15"/>
      <c r="EO266" s="15"/>
      <c r="EP266" s="15"/>
      <c r="EQ266" s="15"/>
      <c r="ER266" s="15"/>
      <c r="ES266" s="15"/>
      <c r="ET266" s="15"/>
      <c r="EU266" s="15"/>
      <c r="EV266" s="15"/>
      <c r="EW266" s="15"/>
      <c r="EX266" s="15"/>
      <c r="EY266" s="15"/>
      <c r="EZ266" s="15"/>
      <c r="FA266" s="15"/>
      <c r="FB266" s="15"/>
      <c r="FC266" s="15"/>
      <c r="FD266" s="15"/>
      <c r="FE266" s="15"/>
      <c r="FF266" s="15"/>
      <c r="FG266" s="15"/>
      <c r="FH266" s="15"/>
      <c r="FI266" s="15"/>
      <c r="FJ266" s="15"/>
      <c r="FK266" s="15"/>
      <c r="FL266" s="15"/>
      <c r="FM266" s="15"/>
      <c r="FN266" s="15"/>
      <c r="FO266" s="15"/>
      <c r="FP266" s="15"/>
      <c r="FQ266" s="15"/>
      <c r="FR266" s="15"/>
      <c r="FS266" s="15"/>
      <c r="FT266" s="15"/>
      <c r="FU266" s="15"/>
      <c r="FV266" s="15"/>
      <c r="FW266" s="15"/>
      <c r="FX266" s="15"/>
      <c r="FY266" s="15"/>
      <c r="FZ266" s="15"/>
      <c r="GA266" s="15"/>
      <c r="GB266" s="15"/>
      <c r="GC266" s="15"/>
      <c r="GD266" s="15"/>
      <c r="GE266" s="15"/>
      <c r="GF266" s="15"/>
      <c r="GG266" s="15"/>
      <c r="GH266" s="15"/>
      <c r="GI266" s="15"/>
      <c r="GJ266" s="15"/>
      <c r="GK266" s="15"/>
      <c r="GL266" s="15"/>
      <c r="GM266" s="15"/>
      <c r="GN266" s="15"/>
      <c r="GO266" s="15"/>
      <c r="GP266" s="15"/>
      <c r="GQ266" s="15"/>
      <c r="GR266" s="15"/>
      <c r="GS266" s="15"/>
      <c r="GT266" s="15"/>
      <c r="GU266" s="15"/>
      <c r="GV266" s="15"/>
      <c r="GW266" s="15"/>
      <c r="GX266" s="15"/>
      <c r="GY266" s="15"/>
      <c r="GZ266" s="15"/>
      <c r="HA266" s="15"/>
      <c r="HB266" s="15"/>
      <c r="HC266" s="15"/>
      <c r="HD266" s="15"/>
      <c r="HE266" s="15"/>
      <c r="HF266" s="15"/>
      <c r="HG266" s="15"/>
      <c r="HH266" s="15"/>
      <c r="HI266" s="15"/>
      <c r="HJ266" s="15"/>
      <c r="HK266" s="15"/>
      <c r="HL266" s="15"/>
      <c r="HM266" s="15"/>
      <c r="HN266" s="15"/>
      <c r="HO266" s="15"/>
      <c r="HP266" s="15"/>
      <c r="HQ266" s="15"/>
      <c r="HR266" s="15"/>
      <c r="HS266" s="15"/>
    </row>
    <row r="267" spans="1:249" ht="15.75" customHeight="1" x14ac:dyDescent="0.3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  <c r="CC267" s="15"/>
      <c r="CD267" s="15"/>
      <c r="CE267" s="15"/>
      <c r="CF267" s="15"/>
      <c r="CG267" s="15"/>
      <c r="CH267" s="15"/>
      <c r="CI267" s="15"/>
      <c r="CJ267" s="15"/>
      <c r="CK267" s="15"/>
      <c r="CL267" s="15"/>
      <c r="CM267" s="15"/>
      <c r="CN267" s="15"/>
      <c r="CO267" s="15"/>
      <c r="CP267" s="15"/>
      <c r="CQ267" s="15"/>
      <c r="CR267" s="15"/>
      <c r="CS267" s="15"/>
      <c r="CT267" s="15"/>
      <c r="CU267" s="15"/>
      <c r="CV267" s="15"/>
      <c r="CW267" s="15"/>
      <c r="CX267" s="15"/>
      <c r="CY267" s="15"/>
      <c r="CZ267" s="15"/>
      <c r="DA267" s="15"/>
      <c r="DB267" s="15"/>
      <c r="DC267" s="15"/>
      <c r="DD267" s="15"/>
      <c r="DE267" s="15"/>
      <c r="DF267" s="15"/>
      <c r="DG267" s="15"/>
      <c r="DH267" s="15"/>
      <c r="DI267" s="15"/>
      <c r="DJ267" s="15"/>
      <c r="DK267" s="15"/>
      <c r="DL267" s="15"/>
      <c r="DM267" s="15"/>
      <c r="DN267" s="15"/>
      <c r="DO267" s="15"/>
      <c r="DP267" s="15"/>
      <c r="DQ267" s="15"/>
      <c r="DR267" s="15"/>
      <c r="DS267" s="15"/>
      <c r="DT267" s="15"/>
      <c r="DU267" s="15"/>
      <c r="DV267" s="15"/>
      <c r="DW267" s="15"/>
      <c r="DX267" s="15"/>
      <c r="DY267" s="15"/>
      <c r="DZ267" s="15"/>
      <c r="EA267" s="15"/>
      <c r="EB267" s="15"/>
      <c r="EC267" s="15"/>
      <c r="ED267" s="15"/>
      <c r="EE267" s="15"/>
      <c r="EF267" s="15"/>
      <c r="EG267" s="15"/>
      <c r="EH267" s="15"/>
      <c r="EI267" s="15"/>
      <c r="EJ267" s="15"/>
      <c r="EK267" s="15"/>
      <c r="EL267" s="15"/>
      <c r="EM267" s="15"/>
      <c r="EN267" s="15"/>
      <c r="EO267" s="15"/>
      <c r="EP267" s="15"/>
      <c r="EQ267" s="15"/>
      <c r="ER267" s="15"/>
      <c r="ES267" s="15"/>
      <c r="ET267" s="15"/>
      <c r="EU267" s="15"/>
      <c r="EV267" s="15"/>
      <c r="EW267" s="15"/>
      <c r="EX267" s="15"/>
      <c r="EY267" s="15"/>
      <c r="EZ267" s="15"/>
      <c r="FA267" s="15"/>
      <c r="FB267" s="15"/>
      <c r="FC267" s="15"/>
      <c r="FD267" s="15"/>
      <c r="FE267" s="15"/>
      <c r="FF267" s="15"/>
      <c r="FG267" s="15"/>
      <c r="FH267" s="15"/>
      <c r="FI267" s="15"/>
      <c r="FJ267" s="15"/>
      <c r="FK267" s="15"/>
      <c r="FL267" s="15"/>
      <c r="FM267" s="15"/>
      <c r="FN267" s="15"/>
      <c r="FO267" s="15"/>
      <c r="FP267" s="15"/>
      <c r="FQ267" s="15"/>
      <c r="FR267" s="15"/>
      <c r="FS267" s="15"/>
      <c r="FT267" s="15"/>
      <c r="FU267" s="15"/>
      <c r="FV267" s="15"/>
      <c r="FW267" s="15"/>
      <c r="FX267" s="15"/>
      <c r="FY267" s="15"/>
      <c r="FZ267" s="15"/>
      <c r="GA267" s="15"/>
      <c r="GB267" s="15"/>
      <c r="GC267" s="15"/>
      <c r="GD267" s="15"/>
      <c r="GE267" s="15"/>
      <c r="GF267" s="15"/>
      <c r="GG267" s="15"/>
      <c r="GH267" s="15"/>
      <c r="GI267" s="15"/>
      <c r="GJ267" s="15"/>
      <c r="GK267" s="15"/>
      <c r="GL267" s="15"/>
      <c r="GM267" s="15"/>
      <c r="GN267" s="15"/>
      <c r="GO267" s="15"/>
      <c r="GP267" s="15"/>
      <c r="GQ267" s="15"/>
      <c r="GR267" s="15"/>
      <c r="GS267" s="15"/>
      <c r="GT267" s="15"/>
      <c r="GU267" s="15"/>
      <c r="GV267" s="15"/>
      <c r="GW267" s="15"/>
      <c r="GX267" s="15"/>
      <c r="GY267" s="15"/>
      <c r="GZ267" s="15"/>
      <c r="HA267" s="15"/>
      <c r="HB267" s="15"/>
      <c r="HC267" s="15"/>
      <c r="HD267" s="15"/>
      <c r="HE267" s="15"/>
      <c r="HF267" s="15"/>
      <c r="HG267" s="15"/>
      <c r="HH267" s="15"/>
      <c r="HI267" s="15"/>
      <c r="HJ267" s="15"/>
      <c r="HK267" s="15"/>
      <c r="HL267" s="15"/>
      <c r="HM267" s="15"/>
      <c r="HN267" s="15"/>
      <c r="HO267" s="15"/>
      <c r="HP267" s="15"/>
      <c r="HQ267" s="15"/>
      <c r="HR267" s="15"/>
      <c r="HS267" s="15"/>
    </row>
    <row r="268" spans="1:249" ht="15.75" customHeight="1" x14ac:dyDescent="0.3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6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  <c r="CC268" s="15"/>
      <c r="CD268" s="15"/>
      <c r="CE268" s="15"/>
      <c r="CF268" s="15"/>
      <c r="CG268" s="15"/>
      <c r="CH268" s="15"/>
      <c r="CI268" s="15"/>
      <c r="CJ268" s="15"/>
      <c r="CK268" s="15"/>
      <c r="CL268" s="15"/>
      <c r="CM268" s="15"/>
      <c r="CN268" s="15"/>
      <c r="CO268" s="15"/>
      <c r="CP268" s="15"/>
      <c r="CQ268" s="15"/>
      <c r="CR268" s="15"/>
      <c r="CS268" s="15"/>
      <c r="CT268" s="15"/>
      <c r="CU268" s="15"/>
      <c r="CV268" s="15"/>
      <c r="CW268" s="15"/>
      <c r="CX268" s="15"/>
      <c r="CY268" s="15"/>
      <c r="CZ268" s="15"/>
      <c r="DA268" s="15"/>
      <c r="DB268" s="15"/>
      <c r="DC268" s="15"/>
      <c r="DD268" s="15"/>
      <c r="DE268" s="15"/>
      <c r="DF268" s="15"/>
      <c r="DG268" s="15"/>
      <c r="DH268" s="15"/>
      <c r="DI268" s="15"/>
      <c r="DJ268" s="15"/>
      <c r="DK268" s="15"/>
      <c r="DL268" s="15"/>
      <c r="DM268" s="15"/>
      <c r="DN268" s="15"/>
      <c r="DO268" s="15"/>
      <c r="DP268" s="15"/>
      <c r="DQ268" s="15"/>
      <c r="DR268" s="15"/>
      <c r="DS268" s="15"/>
      <c r="DT268" s="15"/>
      <c r="DU268" s="15"/>
      <c r="DV268" s="15"/>
      <c r="DW268" s="15"/>
      <c r="DX268" s="15"/>
      <c r="DY268" s="15"/>
      <c r="DZ268" s="15"/>
      <c r="EA268" s="15"/>
      <c r="EB268" s="15"/>
      <c r="EC268" s="15"/>
      <c r="ED268" s="15"/>
      <c r="EE268" s="15"/>
      <c r="EF268" s="15"/>
      <c r="EG268" s="15"/>
      <c r="EH268" s="15"/>
      <c r="EI268" s="15"/>
      <c r="EJ268" s="15"/>
      <c r="EK268" s="15"/>
      <c r="EL268" s="15"/>
      <c r="EM268" s="15"/>
      <c r="EN268" s="15"/>
      <c r="EO268" s="15"/>
      <c r="EP268" s="15"/>
      <c r="EQ268" s="15"/>
      <c r="ER268" s="15"/>
      <c r="ES268" s="15"/>
      <c r="ET268" s="15"/>
      <c r="EU268" s="15"/>
      <c r="EV268" s="15"/>
      <c r="EW268" s="15"/>
      <c r="EX268" s="15"/>
      <c r="EY268" s="15"/>
      <c r="EZ268" s="15"/>
      <c r="FA268" s="15"/>
      <c r="FB268" s="15"/>
      <c r="FC268" s="15"/>
      <c r="FD268" s="15"/>
      <c r="FE268" s="15"/>
      <c r="FF268" s="15"/>
      <c r="FG268" s="15"/>
      <c r="FH268" s="15"/>
      <c r="FI268" s="15"/>
      <c r="FJ268" s="15"/>
      <c r="FK268" s="15"/>
      <c r="FL268" s="15"/>
      <c r="FM268" s="15"/>
      <c r="FN268" s="15"/>
      <c r="FO268" s="15"/>
      <c r="FP268" s="15"/>
      <c r="FQ268" s="15"/>
      <c r="FR268" s="15"/>
      <c r="FS268" s="15"/>
      <c r="FT268" s="15"/>
      <c r="FU268" s="15"/>
      <c r="FV268" s="15"/>
      <c r="FW268" s="15"/>
      <c r="FX268" s="15"/>
      <c r="FY268" s="15"/>
      <c r="FZ268" s="15"/>
      <c r="GA268" s="15"/>
      <c r="GB268" s="15"/>
      <c r="GC268" s="15"/>
      <c r="GD268" s="15"/>
      <c r="GE268" s="15"/>
      <c r="GF268" s="15"/>
      <c r="GG268" s="15"/>
      <c r="GH268" s="15"/>
      <c r="GI268" s="15"/>
      <c r="GJ268" s="15"/>
      <c r="GK268" s="15"/>
      <c r="GL268" s="15"/>
      <c r="GM268" s="15"/>
      <c r="GN268" s="15"/>
      <c r="GO268" s="15"/>
      <c r="GP268" s="15"/>
      <c r="GQ268" s="15"/>
      <c r="GR268" s="15"/>
      <c r="GS268" s="15"/>
      <c r="GT268" s="15"/>
      <c r="GU268" s="15"/>
      <c r="GV268" s="15"/>
      <c r="GW268" s="15"/>
      <c r="GX268" s="15"/>
      <c r="GY268" s="15"/>
      <c r="GZ268" s="15"/>
      <c r="HA268" s="15"/>
      <c r="HB268" s="15"/>
      <c r="HC268" s="15"/>
      <c r="HD268" s="15"/>
      <c r="HE268" s="15"/>
      <c r="HF268" s="15"/>
      <c r="HG268" s="15"/>
      <c r="HH268" s="15"/>
      <c r="HI268" s="15"/>
      <c r="HJ268" s="15"/>
      <c r="HK268" s="15"/>
      <c r="HL268" s="15"/>
      <c r="HM268" s="15"/>
      <c r="HN268" s="15"/>
      <c r="HO268" s="15"/>
      <c r="HP268" s="15"/>
      <c r="HQ268" s="15"/>
      <c r="HR268" s="15"/>
      <c r="HS268" s="15"/>
    </row>
    <row r="269" spans="1:249" ht="15.75" customHeight="1" x14ac:dyDescent="0.3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  <c r="CC269" s="15"/>
      <c r="CD269" s="15"/>
      <c r="CE269" s="15"/>
      <c r="CF269" s="15"/>
      <c r="CG269" s="15"/>
      <c r="CH269" s="15"/>
      <c r="CI269" s="15"/>
      <c r="CJ269" s="15"/>
      <c r="CK269" s="15"/>
      <c r="CL269" s="15"/>
      <c r="CM269" s="15"/>
      <c r="CN269" s="15"/>
      <c r="CO269" s="15"/>
      <c r="CP269" s="15"/>
      <c r="CQ269" s="15"/>
      <c r="CR269" s="15"/>
      <c r="CS269" s="15"/>
      <c r="CT269" s="15"/>
      <c r="CU269" s="15"/>
      <c r="CV269" s="15"/>
      <c r="CW269" s="15"/>
      <c r="CX269" s="15"/>
      <c r="CY269" s="15"/>
      <c r="CZ269" s="15"/>
      <c r="DA269" s="15"/>
      <c r="DB269" s="15"/>
      <c r="DC269" s="15"/>
      <c r="DD269" s="15"/>
      <c r="DE269" s="15"/>
      <c r="DF269" s="15"/>
      <c r="DG269" s="15"/>
      <c r="DH269" s="15"/>
      <c r="DI269" s="15"/>
      <c r="DJ269" s="15"/>
      <c r="DK269" s="15"/>
      <c r="DL269" s="15"/>
      <c r="DM269" s="15"/>
      <c r="DN269" s="15"/>
      <c r="DO269" s="15"/>
      <c r="DP269" s="15"/>
      <c r="DQ269" s="15"/>
      <c r="DR269" s="15"/>
      <c r="DS269" s="15"/>
      <c r="DT269" s="15"/>
      <c r="DU269" s="15"/>
      <c r="DV269" s="15"/>
      <c r="DW269" s="15"/>
      <c r="DX269" s="15"/>
      <c r="DY269" s="15"/>
      <c r="DZ269" s="15"/>
      <c r="EA269" s="15"/>
      <c r="EB269" s="15"/>
      <c r="EC269" s="15"/>
      <c r="ED269" s="15"/>
      <c r="EE269" s="15"/>
      <c r="EF269" s="15"/>
      <c r="EG269" s="15"/>
      <c r="EH269" s="15"/>
      <c r="EI269" s="15"/>
      <c r="EJ269" s="15"/>
      <c r="EK269" s="15"/>
      <c r="EL269" s="15"/>
      <c r="EM269" s="15"/>
      <c r="EN269" s="15"/>
      <c r="EO269" s="15"/>
      <c r="EP269" s="15"/>
      <c r="EQ269" s="15"/>
      <c r="ER269" s="15"/>
      <c r="ES269" s="15"/>
      <c r="ET269" s="15"/>
      <c r="EU269" s="15"/>
      <c r="EV269" s="15"/>
      <c r="EW269" s="15"/>
      <c r="EX269" s="15"/>
      <c r="EY269" s="15"/>
      <c r="EZ269" s="15"/>
      <c r="FA269" s="15"/>
      <c r="FB269" s="15"/>
      <c r="FC269" s="15"/>
      <c r="FD269" s="15"/>
      <c r="FE269" s="15"/>
      <c r="FF269" s="15"/>
      <c r="FG269" s="15"/>
      <c r="FH269" s="15"/>
      <c r="FI269" s="15"/>
      <c r="FJ269" s="15"/>
      <c r="FK269" s="15"/>
      <c r="FL269" s="15"/>
      <c r="FM269" s="15"/>
      <c r="FN269" s="15"/>
      <c r="FO269" s="15"/>
      <c r="FP269" s="15"/>
      <c r="FQ269" s="15"/>
      <c r="FR269" s="15"/>
      <c r="FS269" s="15"/>
      <c r="FT269" s="15"/>
      <c r="FU269" s="15"/>
      <c r="FV269" s="15"/>
      <c r="FW269" s="15"/>
      <c r="FX269" s="15"/>
      <c r="FY269" s="15"/>
      <c r="FZ269" s="15"/>
      <c r="GA269" s="15"/>
      <c r="GB269" s="15"/>
      <c r="GC269" s="15"/>
      <c r="GD269" s="15"/>
      <c r="GE269" s="15"/>
      <c r="GF269" s="15"/>
      <c r="GG269" s="15"/>
      <c r="GH269" s="15"/>
      <c r="GI269" s="15"/>
      <c r="GJ269" s="15"/>
      <c r="GK269" s="15"/>
      <c r="GL269" s="15"/>
      <c r="GM269" s="15"/>
      <c r="GN269" s="15"/>
      <c r="GO269" s="15"/>
      <c r="GP269" s="15"/>
      <c r="GQ269" s="15"/>
      <c r="GR269" s="15"/>
      <c r="GS269" s="15"/>
      <c r="GT269" s="15"/>
      <c r="GU269" s="15"/>
      <c r="GV269" s="15"/>
      <c r="GW269" s="15"/>
      <c r="GX269" s="15"/>
      <c r="GY269" s="15"/>
      <c r="GZ269" s="15"/>
      <c r="HA269" s="15"/>
      <c r="HB269" s="15"/>
      <c r="HC269" s="15"/>
      <c r="HD269" s="15"/>
      <c r="HE269" s="15"/>
      <c r="HF269" s="15"/>
      <c r="HG269" s="15"/>
      <c r="HH269" s="15"/>
      <c r="HI269" s="15"/>
      <c r="HJ269" s="15"/>
      <c r="HK269" s="15"/>
      <c r="HL269" s="15"/>
      <c r="HM269" s="15"/>
      <c r="HN269" s="15"/>
      <c r="HO269" s="15"/>
      <c r="HP269" s="15"/>
      <c r="HQ269" s="15"/>
      <c r="HR269" s="15"/>
      <c r="HS269" s="15"/>
    </row>
    <row r="270" spans="1:249" ht="15.75" customHeight="1" x14ac:dyDescent="0.3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6"/>
      <c r="AR270" s="6"/>
      <c r="AS270" s="98"/>
      <c r="AT270" s="98"/>
      <c r="AU270" s="98"/>
      <c r="AV270" s="98"/>
      <c r="AW270" s="98"/>
      <c r="AX270" s="98"/>
      <c r="AY270" s="98"/>
      <c r="AZ270" s="98"/>
      <c r="BA270" s="98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/>
      <c r="CC270" s="15"/>
      <c r="CD270" s="15"/>
      <c r="CE270" s="15"/>
      <c r="CF270" s="15"/>
      <c r="CG270" s="15"/>
      <c r="CH270" s="15"/>
      <c r="CI270" s="15"/>
      <c r="CJ270" s="15"/>
      <c r="CK270" s="15"/>
      <c r="CL270" s="15"/>
      <c r="CM270" s="15"/>
      <c r="CN270" s="15"/>
      <c r="CO270" s="15"/>
      <c r="CP270" s="15"/>
      <c r="CQ270" s="15"/>
      <c r="CR270" s="15"/>
      <c r="CS270" s="15"/>
      <c r="CT270" s="15"/>
      <c r="CU270" s="15"/>
      <c r="CV270" s="15"/>
      <c r="CW270" s="15"/>
      <c r="CX270" s="15"/>
      <c r="CY270" s="15"/>
      <c r="CZ270" s="15"/>
      <c r="DA270" s="15"/>
      <c r="DB270" s="15"/>
      <c r="DC270" s="15"/>
      <c r="DD270" s="15"/>
      <c r="DE270" s="15"/>
      <c r="DF270" s="15"/>
      <c r="DG270" s="15"/>
      <c r="DH270" s="15"/>
      <c r="DI270" s="15"/>
      <c r="DJ270" s="15"/>
      <c r="DK270" s="15"/>
      <c r="DL270" s="15"/>
      <c r="DM270" s="15"/>
      <c r="DN270" s="15"/>
      <c r="DO270" s="15"/>
      <c r="DP270" s="15"/>
      <c r="DQ270" s="15"/>
      <c r="DR270" s="15"/>
      <c r="DS270" s="15"/>
      <c r="DT270" s="15"/>
      <c r="DU270" s="15"/>
      <c r="DV270" s="15"/>
      <c r="DW270" s="15"/>
      <c r="DX270" s="15"/>
      <c r="DY270" s="15"/>
      <c r="DZ270" s="15"/>
      <c r="EA270" s="15"/>
      <c r="EB270" s="15"/>
      <c r="EC270" s="15"/>
      <c r="ED270" s="15"/>
      <c r="EE270" s="15"/>
      <c r="EF270" s="15"/>
      <c r="EG270" s="15"/>
      <c r="EH270" s="15"/>
      <c r="EI270" s="15"/>
      <c r="EJ270" s="15"/>
      <c r="EK270" s="15"/>
      <c r="EL270" s="15"/>
      <c r="EM270" s="15"/>
      <c r="EN270" s="15"/>
      <c r="EO270" s="15"/>
      <c r="EP270" s="15"/>
      <c r="EQ270" s="15"/>
      <c r="ER270" s="15"/>
      <c r="ES270" s="15"/>
      <c r="ET270" s="15"/>
      <c r="EU270" s="15"/>
      <c r="EV270" s="15"/>
      <c r="EW270" s="15"/>
      <c r="EX270" s="15"/>
      <c r="EY270" s="15"/>
      <c r="EZ270" s="15"/>
      <c r="FA270" s="15"/>
      <c r="FB270" s="15"/>
      <c r="FC270" s="15"/>
      <c r="FD270" s="15"/>
      <c r="FE270" s="15"/>
      <c r="FF270" s="15"/>
      <c r="FG270" s="15"/>
      <c r="FH270" s="15"/>
      <c r="FI270" s="15"/>
      <c r="FJ270" s="15"/>
      <c r="FK270" s="15"/>
      <c r="FL270" s="15"/>
      <c r="FM270" s="15"/>
      <c r="FN270" s="15"/>
      <c r="FO270" s="15"/>
      <c r="FP270" s="15"/>
      <c r="FQ270" s="15"/>
      <c r="FR270" s="15"/>
      <c r="FS270" s="15"/>
      <c r="FT270" s="15"/>
      <c r="FU270" s="15"/>
      <c r="FV270" s="15"/>
      <c r="FW270" s="15"/>
      <c r="FX270" s="15"/>
      <c r="FY270" s="15"/>
      <c r="FZ270" s="15"/>
      <c r="GA270" s="15"/>
      <c r="GB270" s="15"/>
      <c r="GC270" s="15"/>
      <c r="GD270" s="15"/>
      <c r="GE270" s="15"/>
      <c r="GF270" s="15"/>
      <c r="GG270" s="15"/>
      <c r="GH270" s="15"/>
      <c r="GI270" s="15"/>
      <c r="GJ270" s="15"/>
      <c r="GK270" s="15"/>
      <c r="GL270" s="15"/>
      <c r="GM270" s="15"/>
      <c r="GN270" s="15"/>
      <c r="GO270" s="15"/>
      <c r="GP270" s="15"/>
      <c r="GQ270" s="15"/>
      <c r="GR270" s="15"/>
      <c r="GS270" s="15"/>
      <c r="GT270" s="15"/>
      <c r="GU270" s="15"/>
      <c r="GV270" s="15"/>
      <c r="GW270" s="15"/>
      <c r="GX270" s="15"/>
      <c r="GY270" s="15"/>
      <c r="GZ270" s="15"/>
      <c r="HA270" s="15"/>
      <c r="HB270" s="15"/>
      <c r="HC270" s="15"/>
      <c r="HD270" s="15"/>
      <c r="HE270" s="15"/>
      <c r="HF270" s="15"/>
      <c r="HG270" s="15"/>
      <c r="HH270" s="15"/>
      <c r="HI270" s="15"/>
      <c r="HJ270" s="15"/>
      <c r="HK270" s="15"/>
      <c r="HL270" s="15"/>
      <c r="HM270" s="15"/>
      <c r="HN270" s="15"/>
      <c r="HO270" s="15"/>
      <c r="HP270" s="15"/>
      <c r="HQ270" s="15"/>
      <c r="HR270" s="15"/>
      <c r="HS270" s="15"/>
    </row>
    <row r="271" spans="1:249" ht="15.75" customHeight="1" x14ac:dyDescent="0.3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  <c r="CC271" s="15"/>
      <c r="CD271" s="15"/>
      <c r="CE271" s="15"/>
      <c r="CF271" s="15"/>
      <c r="CG271" s="15"/>
      <c r="CH271" s="15"/>
      <c r="CI271" s="15"/>
      <c r="CJ271" s="15"/>
      <c r="CK271" s="15"/>
      <c r="CL271" s="15"/>
      <c r="CM271" s="15"/>
      <c r="CN271" s="15"/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  <c r="CZ271" s="15"/>
      <c r="DA271" s="15"/>
      <c r="DB271" s="15"/>
      <c r="DC271" s="15"/>
      <c r="DD271" s="15"/>
      <c r="DE271" s="15"/>
      <c r="DF271" s="15"/>
      <c r="DG271" s="15"/>
      <c r="DH271" s="15"/>
      <c r="DI271" s="15"/>
      <c r="DJ271" s="15"/>
      <c r="DK271" s="15"/>
      <c r="DL271" s="15"/>
      <c r="DM271" s="15"/>
      <c r="DN271" s="15"/>
      <c r="DO271" s="15"/>
      <c r="DP271" s="15"/>
      <c r="DQ271" s="15"/>
      <c r="DR271" s="15"/>
      <c r="DS271" s="15"/>
      <c r="DT271" s="15"/>
      <c r="DU271" s="15"/>
      <c r="DV271" s="15"/>
      <c r="DW271" s="15"/>
      <c r="DX271" s="15"/>
      <c r="DY271" s="15"/>
      <c r="DZ271" s="15"/>
      <c r="EA271" s="15"/>
      <c r="EB271" s="15"/>
      <c r="EC271" s="15"/>
      <c r="ED271" s="15"/>
      <c r="EE271" s="15"/>
      <c r="EF271" s="15"/>
      <c r="EG271" s="15"/>
      <c r="EH271" s="15"/>
      <c r="EI271" s="15"/>
      <c r="EJ271" s="15"/>
      <c r="EK271" s="15"/>
      <c r="EL271" s="15"/>
      <c r="EM271" s="15"/>
      <c r="EN271" s="15"/>
      <c r="EO271" s="15"/>
      <c r="EP271" s="15"/>
      <c r="EQ271" s="15"/>
      <c r="ER271" s="15"/>
      <c r="ES271" s="15"/>
      <c r="ET271" s="15"/>
      <c r="EU271" s="15"/>
      <c r="EV271" s="15"/>
      <c r="EW271" s="15"/>
      <c r="EX271" s="15"/>
      <c r="EY271" s="15"/>
      <c r="EZ271" s="15"/>
      <c r="FA271" s="15"/>
      <c r="FB271" s="15"/>
      <c r="FC271" s="15"/>
      <c r="FD271" s="15"/>
      <c r="FE271" s="15"/>
      <c r="FF271" s="15"/>
      <c r="FG271" s="15"/>
      <c r="FH271" s="15"/>
      <c r="FI271" s="15"/>
      <c r="FJ271" s="15"/>
      <c r="FK271" s="15"/>
      <c r="FL271" s="15"/>
      <c r="FM271" s="15"/>
      <c r="FN271" s="15"/>
      <c r="FO271" s="15"/>
      <c r="FP271" s="15"/>
      <c r="FQ271" s="15"/>
      <c r="FR271" s="15"/>
      <c r="FS271" s="15"/>
      <c r="FT271" s="15"/>
      <c r="FU271" s="15"/>
      <c r="FV271" s="15"/>
      <c r="FW271" s="15"/>
      <c r="FX271" s="15"/>
      <c r="FY271" s="15"/>
      <c r="FZ271" s="15"/>
      <c r="GA271" s="15"/>
      <c r="GB271" s="15"/>
      <c r="GC271" s="15"/>
      <c r="GD271" s="15"/>
      <c r="GE271" s="15"/>
      <c r="GF271" s="15"/>
      <c r="GG271" s="15"/>
      <c r="GH271" s="15"/>
      <c r="GI271" s="15"/>
      <c r="GJ271" s="15"/>
      <c r="GK271" s="15"/>
      <c r="GL271" s="15"/>
      <c r="GM271" s="15"/>
      <c r="GN271" s="15"/>
      <c r="GO271" s="15"/>
      <c r="GP271" s="15"/>
      <c r="GQ271" s="15"/>
      <c r="GR271" s="15"/>
      <c r="GS271" s="15"/>
      <c r="GT271" s="15"/>
      <c r="GU271" s="15"/>
      <c r="GV271" s="15"/>
      <c r="GW271" s="15"/>
      <c r="GX271" s="15"/>
      <c r="GY271" s="15"/>
      <c r="GZ271" s="15"/>
      <c r="HA271" s="15"/>
      <c r="HB271" s="15"/>
      <c r="HC271" s="15"/>
      <c r="HD271" s="15"/>
      <c r="HE271" s="15"/>
      <c r="HF271" s="15"/>
      <c r="HG271" s="15"/>
      <c r="HH271" s="15"/>
      <c r="HI271" s="15"/>
      <c r="HJ271" s="15"/>
      <c r="HK271" s="15"/>
      <c r="HL271" s="15"/>
      <c r="HM271" s="15"/>
      <c r="HN271" s="15"/>
      <c r="HO271" s="15"/>
      <c r="HP271" s="15"/>
      <c r="HQ271" s="15"/>
      <c r="HR271" s="15"/>
      <c r="HS271" s="15"/>
    </row>
    <row r="272" spans="1:249" ht="15.75" customHeight="1" x14ac:dyDescent="0.3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6"/>
      <c r="AR272" s="6"/>
      <c r="AS272" s="98"/>
      <c r="AT272" s="98"/>
      <c r="AU272" s="98"/>
      <c r="AV272" s="98"/>
      <c r="AW272" s="98"/>
      <c r="AX272" s="98"/>
      <c r="AY272" s="98"/>
      <c r="AZ272" s="98"/>
      <c r="BA272" s="98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  <c r="BR272" s="15"/>
      <c r="BS272" s="15"/>
      <c r="BT272" s="15"/>
      <c r="BU272" s="15"/>
      <c r="BV272" s="15"/>
      <c r="BW272" s="15"/>
      <c r="BX272" s="15"/>
      <c r="BY272" s="15"/>
      <c r="BZ272" s="15"/>
      <c r="CA272" s="15"/>
      <c r="CB272" s="15"/>
      <c r="CC272" s="15"/>
      <c r="CD272" s="15"/>
      <c r="CE272" s="15"/>
      <c r="CF272" s="15"/>
      <c r="CG272" s="15"/>
      <c r="CH272" s="15"/>
      <c r="CI272" s="15"/>
      <c r="CJ272" s="15"/>
      <c r="CK272" s="15"/>
      <c r="CL272" s="15"/>
      <c r="CM272" s="15"/>
      <c r="CN272" s="15"/>
      <c r="CO272" s="15"/>
      <c r="CP272" s="15"/>
      <c r="CQ272" s="15"/>
      <c r="CR272" s="15"/>
      <c r="CS272" s="15"/>
      <c r="CT272" s="15"/>
      <c r="CU272" s="15"/>
      <c r="CV272" s="15"/>
      <c r="CW272" s="15"/>
      <c r="CX272" s="15"/>
      <c r="CY272" s="15"/>
      <c r="CZ272" s="15"/>
      <c r="DA272" s="15"/>
      <c r="DB272" s="15"/>
      <c r="DC272" s="15"/>
      <c r="DD272" s="15"/>
      <c r="DE272" s="15"/>
      <c r="DF272" s="15"/>
      <c r="DG272" s="15"/>
      <c r="DH272" s="15"/>
      <c r="DI272" s="15"/>
      <c r="DJ272" s="15"/>
      <c r="DK272" s="15"/>
      <c r="DL272" s="15"/>
      <c r="DM272" s="15"/>
      <c r="DN272" s="15"/>
      <c r="DO272" s="15"/>
      <c r="DP272" s="15"/>
      <c r="DQ272" s="15"/>
      <c r="DR272" s="15"/>
      <c r="DS272" s="15"/>
      <c r="DT272" s="15"/>
      <c r="DU272" s="15"/>
      <c r="DV272" s="15"/>
      <c r="DW272" s="15"/>
      <c r="DX272" s="15"/>
      <c r="DY272" s="15"/>
      <c r="DZ272" s="15"/>
      <c r="EA272" s="15"/>
      <c r="EB272" s="15"/>
      <c r="EC272" s="15"/>
      <c r="ED272" s="15"/>
      <c r="EE272" s="15"/>
      <c r="EF272" s="15"/>
      <c r="EG272" s="15"/>
      <c r="EH272" s="15"/>
      <c r="EI272" s="15"/>
      <c r="EJ272" s="15"/>
      <c r="EK272" s="15"/>
      <c r="EL272" s="15"/>
      <c r="EM272" s="15"/>
      <c r="EN272" s="15"/>
      <c r="EO272" s="15"/>
      <c r="EP272" s="15"/>
      <c r="EQ272" s="15"/>
      <c r="ER272" s="15"/>
      <c r="ES272" s="15"/>
      <c r="ET272" s="15"/>
      <c r="EU272" s="15"/>
      <c r="EV272" s="15"/>
      <c r="EW272" s="15"/>
      <c r="EX272" s="15"/>
      <c r="EY272" s="15"/>
      <c r="EZ272" s="15"/>
      <c r="FA272" s="15"/>
      <c r="FB272" s="15"/>
      <c r="FC272" s="15"/>
      <c r="FD272" s="15"/>
      <c r="FE272" s="15"/>
      <c r="FF272" s="15"/>
      <c r="FG272" s="15"/>
      <c r="FH272" s="15"/>
      <c r="FI272" s="15"/>
      <c r="FJ272" s="15"/>
      <c r="FK272" s="15"/>
      <c r="FL272" s="15"/>
      <c r="FM272" s="15"/>
      <c r="FN272" s="15"/>
      <c r="FO272" s="15"/>
      <c r="FP272" s="15"/>
      <c r="FQ272" s="15"/>
      <c r="FR272" s="15"/>
      <c r="FS272" s="15"/>
      <c r="FT272" s="15"/>
      <c r="FU272" s="15"/>
      <c r="FV272" s="15"/>
      <c r="FW272" s="15"/>
      <c r="FX272" s="15"/>
      <c r="FY272" s="15"/>
      <c r="FZ272" s="15"/>
      <c r="GA272" s="15"/>
      <c r="GB272" s="15"/>
      <c r="GC272" s="15"/>
      <c r="GD272" s="15"/>
      <c r="GE272" s="15"/>
      <c r="GF272" s="15"/>
      <c r="GG272" s="15"/>
      <c r="GH272" s="15"/>
      <c r="GI272" s="15"/>
      <c r="GJ272" s="15"/>
      <c r="GK272" s="15"/>
      <c r="GL272" s="15"/>
      <c r="GM272" s="15"/>
      <c r="GN272" s="15"/>
      <c r="GO272" s="15"/>
      <c r="GP272" s="15"/>
      <c r="GQ272" s="15"/>
      <c r="GR272" s="15"/>
      <c r="GS272" s="15"/>
      <c r="GT272" s="15"/>
      <c r="GU272" s="15"/>
      <c r="GV272" s="15"/>
      <c r="GW272" s="15"/>
      <c r="GX272" s="15"/>
      <c r="GY272" s="15"/>
      <c r="GZ272" s="15"/>
      <c r="HA272" s="15"/>
      <c r="HB272" s="15"/>
      <c r="HC272" s="15"/>
      <c r="HD272" s="15"/>
      <c r="HE272" s="15"/>
      <c r="HF272" s="15"/>
      <c r="HG272" s="15"/>
      <c r="HH272" s="15"/>
      <c r="HI272" s="15"/>
      <c r="HJ272" s="15"/>
      <c r="HK272" s="15"/>
      <c r="HL272" s="15"/>
      <c r="HM272" s="15"/>
      <c r="HN272" s="15"/>
      <c r="HO272" s="15"/>
      <c r="HP272" s="15"/>
      <c r="HQ272" s="15"/>
      <c r="HR272" s="15"/>
      <c r="HS272" s="15"/>
    </row>
    <row r="273" spans="1:227" ht="15.75" customHeight="1" x14ac:dyDescent="0.3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  <c r="BR273" s="15"/>
      <c r="BS273" s="15"/>
      <c r="BT273" s="15"/>
      <c r="BU273" s="15"/>
      <c r="BV273" s="15"/>
      <c r="BW273" s="15"/>
      <c r="BX273" s="15"/>
      <c r="BY273" s="15"/>
      <c r="BZ273" s="15"/>
      <c r="CA273" s="15"/>
      <c r="CB273" s="15"/>
      <c r="CC273" s="15"/>
      <c r="CD273" s="15"/>
      <c r="CE273" s="15"/>
      <c r="CF273" s="15"/>
      <c r="CG273" s="15"/>
      <c r="CH273" s="15"/>
      <c r="CI273" s="15"/>
      <c r="CJ273" s="15"/>
      <c r="CK273" s="15"/>
      <c r="CL273" s="15"/>
      <c r="CM273" s="15"/>
      <c r="CN273" s="15"/>
      <c r="CO273" s="15"/>
      <c r="CP273" s="15"/>
      <c r="CQ273" s="15"/>
      <c r="CR273" s="15"/>
      <c r="CS273" s="15"/>
      <c r="CT273" s="15"/>
      <c r="CU273" s="15"/>
      <c r="CV273" s="15"/>
      <c r="CW273" s="15"/>
      <c r="CX273" s="15"/>
      <c r="CY273" s="15"/>
      <c r="CZ273" s="15"/>
      <c r="DA273" s="15"/>
      <c r="DB273" s="15"/>
      <c r="DC273" s="15"/>
      <c r="DD273" s="15"/>
      <c r="DE273" s="15"/>
      <c r="DF273" s="15"/>
      <c r="DG273" s="15"/>
      <c r="DH273" s="15"/>
      <c r="DI273" s="15"/>
      <c r="DJ273" s="15"/>
      <c r="DK273" s="15"/>
      <c r="DL273" s="15"/>
      <c r="DM273" s="15"/>
      <c r="DN273" s="15"/>
      <c r="DO273" s="15"/>
      <c r="DP273" s="15"/>
      <c r="DQ273" s="15"/>
      <c r="DR273" s="15"/>
      <c r="DS273" s="15"/>
      <c r="DT273" s="15"/>
      <c r="DU273" s="15"/>
      <c r="DV273" s="15"/>
      <c r="DW273" s="15"/>
      <c r="DX273" s="15"/>
      <c r="DY273" s="15"/>
      <c r="DZ273" s="15"/>
      <c r="EA273" s="15"/>
      <c r="EB273" s="15"/>
      <c r="EC273" s="15"/>
      <c r="ED273" s="15"/>
      <c r="EE273" s="15"/>
      <c r="EF273" s="15"/>
      <c r="EG273" s="15"/>
      <c r="EH273" s="15"/>
      <c r="EI273" s="15"/>
      <c r="EJ273" s="15"/>
      <c r="EK273" s="15"/>
      <c r="EL273" s="15"/>
      <c r="EM273" s="15"/>
      <c r="EN273" s="15"/>
      <c r="EO273" s="15"/>
      <c r="EP273" s="15"/>
      <c r="EQ273" s="15"/>
      <c r="ER273" s="15"/>
      <c r="ES273" s="15"/>
      <c r="ET273" s="15"/>
      <c r="EU273" s="15"/>
      <c r="EV273" s="15"/>
      <c r="EW273" s="15"/>
      <c r="EX273" s="15"/>
      <c r="EY273" s="15"/>
      <c r="EZ273" s="15"/>
      <c r="FA273" s="15"/>
      <c r="FB273" s="15"/>
      <c r="FC273" s="15"/>
      <c r="FD273" s="15"/>
      <c r="FE273" s="15"/>
      <c r="FF273" s="15"/>
      <c r="FG273" s="15"/>
      <c r="FH273" s="15"/>
      <c r="FI273" s="15"/>
      <c r="FJ273" s="15"/>
      <c r="FK273" s="15"/>
      <c r="FL273" s="15"/>
      <c r="FM273" s="15"/>
      <c r="FN273" s="15"/>
      <c r="FO273" s="15"/>
      <c r="FP273" s="15"/>
      <c r="FQ273" s="15"/>
      <c r="FR273" s="15"/>
      <c r="FS273" s="15"/>
      <c r="FT273" s="15"/>
      <c r="FU273" s="15"/>
      <c r="FV273" s="15"/>
      <c r="FW273" s="15"/>
      <c r="FX273" s="15"/>
      <c r="FY273" s="15"/>
      <c r="FZ273" s="15"/>
      <c r="GA273" s="15"/>
      <c r="GB273" s="15"/>
      <c r="GC273" s="15"/>
      <c r="GD273" s="15"/>
      <c r="GE273" s="15"/>
      <c r="GF273" s="15"/>
      <c r="GG273" s="15"/>
      <c r="GH273" s="15"/>
      <c r="GI273" s="15"/>
      <c r="GJ273" s="15"/>
      <c r="GK273" s="15"/>
      <c r="GL273" s="15"/>
      <c r="GM273" s="15"/>
      <c r="GN273" s="15"/>
      <c r="GO273" s="15"/>
      <c r="GP273" s="15"/>
      <c r="GQ273" s="15"/>
      <c r="GR273" s="15"/>
      <c r="GS273" s="15"/>
      <c r="GT273" s="15"/>
      <c r="GU273" s="15"/>
      <c r="GV273" s="15"/>
      <c r="GW273" s="15"/>
      <c r="GX273" s="15"/>
      <c r="GY273" s="15"/>
      <c r="GZ273" s="15"/>
      <c r="HA273" s="15"/>
      <c r="HB273" s="15"/>
      <c r="HC273" s="15"/>
      <c r="HD273" s="15"/>
      <c r="HE273" s="15"/>
      <c r="HF273" s="15"/>
      <c r="HG273" s="15"/>
      <c r="HH273" s="15"/>
      <c r="HI273" s="15"/>
      <c r="HJ273" s="15"/>
      <c r="HK273" s="15"/>
      <c r="HL273" s="15"/>
      <c r="HM273" s="15"/>
      <c r="HN273" s="15"/>
      <c r="HO273" s="15"/>
      <c r="HP273" s="15"/>
      <c r="HQ273" s="15"/>
      <c r="HR273" s="15"/>
      <c r="HS273" s="15"/>
    </row>
    <row r="274" spans="1:227" ht="15.75" customHeight="1" x14ac:dyDescent="0.3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  <c r="BR274" s="15"/>
      <c r="BS274" s="15"/>
      <c r="BT274" s="15"/>
      <c r="BU274" s="15"/>
      <c r="BV274" s="15"/>
      <c r="BW274" s="15"/>
      <c r="BX274" s="15"/>
      <c r="BY274" s="15"/>
      <c r="BZ274" s="15"/>
      <c r="CA274" s="15"/>
      <c r="CB274" s="15"/>
      <c r="CC274" s="15"/>
      <c r="CD274" s="15"/>
      <c r="CE274" s="15"/>
      <c r="CF274" s="15"/>
      <c r="CG274" s="15"/>
      <c r="CH274" s="15"/>
      <c r="CI274" s="15"/>
      <c r="CJ274" s="15"/>
      <c r="CK274" s="15"/>
      <c r="CL274" s="15"/>
      <c r="CM274" s="15"/>
      <c r="CN274" s="15"/>
      <c r="CO274" s="15"/>
      <c r="CP274" s="15"/>
      <c r="CQ274" s="15"/>
      <c r="CR274" s="15"/>
      <c r="CS274" s="15"/>
      <c r="CT274" s="15"/>
      <c r="CU274" s="15"/>
      <c r="CV274" s="15"/>
      <c r="CW274" s="15"/>
      <c r="CX274" s="15"/>
      <c r="CY274" s="15"/>
      <c r="CZ274" s="15"/>
      <c r="DA274" s="15"/>
      <c r="DB274" s="15"/>
      <c r="DC274" s="15"/>
      <c r="DD274" s="15"/>
      <c r="DE274" s="15"/>
      <c r="DF274" s="15"/>
      <c r="DG274" s="15"/>
      <c r="DH274" s="15"/>
      <c r="DI274" s="15"/>
      <c r="DJ274" s="15"/>
      <c r="DK274" s="15"/>
      <c r="DL274" s="15"/>
      <c r="DM274" s="15"/>
      <c r="DN274" s="15"/>
      <c r="DO274" s="15"/>
      <c r="DP274" s="15"/>
      <c r="DQ274" s="15"/>
      <c r="DR274" s="15"/>
      <c r="DS274" s="15"/>
      <c r="DT274" s="15"/>
      <c r="DU274" s="15"/>
      <c r="DV274" s="15"/>
      <c r="DW274" s="15"/>
      <c r="DX274" s="15"/>
      <c r="DY274" s="15"/>
      <c r="DZ274" s="15"/>
      <c r="EA274" s="15"/>
      <c r="EB274" s="15"/>
      <c r="EC274" s="15"/>
      <c r="ED274" s="15"/>
      <c r="EE274" s="15"/>
      <c r="EF274" s="15"/>
      <c r="EG274" s="15"/>
      <c r="EH274" s="15"/>
      <c r="EI274" s="15"/>
      <c r="EJ274" s="15"/>
      <c r="EK274" s="15"/>
      <c r="EL274" s="15"/>
      <c r="EM274" s="15"/>
      <c r="EN274" s="15"/>
      <c r="EO274" s="15"/>
      <c r="EP274" s="15"/>
      <c r="EQ274" s="15"/>
      <c r="ER274" s="15"/>
      <c r="ES274" s="15"/>
      <c r="ET274" s="15"/>
      <c r="EU274" s="15"/>
      <c r="EV274" s="15"/>
      <c r="EW274" s="15"/>
      <c r="EX274" s="15"/>
      <c r="EY274" s="15"/>
      <c r="EZ274" s="15"/>
      <c r="FA274" s="15"/>
      <c r="FB274" s="15"/>
      <c r="FC274" s="15"/>
      <c r="FD274" s="15"/>
      <c r="FE274" s="15"/>
      <c r="FF274" s="15"/>
      <c r="FG274" s="15"/>
      <c r="FH274" s="15"/>
      <c r="FI274" s="15"/>
      <c r="FJ274" s="15"/>
      <c r="FK274" s="15"/>
      <c r="FL274" s="15"/>
      <c r="FM274" s="15"/>
      <c r="FN274" s="15"/>
      <c r="FO274" s="15"/>
      <c r="FP274" s="15"/>
      <c r="FQ274" s="15"/>
      <c r="FR274" s="15"/>
      <c r="FS274" s="15"/>
      <c r="FT274" s="15"/>
      <c r="FU274" s="15"/>
      <c r="FV274" s="15"/>
      <c r="FW274" s="15"/>
      <c r="FX274" s="15"/>
      <c r="FY274" s="15"/>
      <c r="FZ274" s="15"/>
      <c r="GA274" s="15"/>
      <c r="GB274" s="15"/>
      <c r="GC274" s="15"/>
      <c r="GD274" s="15"/>
      <c r="GE274" s="15"/>
      <c r="GF274" s="15"/>
      <c r="GG274" s="15"/>
      <c r="GH274" s="15"/>
      <c r="GI274" s="15"/>
      <c r="GJ274" s="15"/>
      <c r="GK274" s="15"/>
      <c r="GL274" s="15"/>
      <c r="GM274" s="15"/>
      <c r="GN274" s="15"/>
      <c r="GO274" s="15"/>
      <c r="GP274" s="15"/>
      <c r="GQ274" s="15"/>
      <c r="GR274" s="15"/>
      <c r="GS274" s="15"/>
      <c r="GT274" s="15"/>
      <c r="GU274" s="15"/>
      <c r="GV274" s="15"/>
      <c r="GW274" s="15"/>
      <c r="GX274" s="15"/>
      <c r="GY274" s="15"/>
      <c r="GZ274" s="15"/>
      <c r="HA274" s="15"/>
      <c r="HB274" s="15"/>
      <c r="HC274" s="15"/>
      <c r="HD274" s="15"/>
      <c r="HE274" s="15"/>
      <c r="HF274" s="15"/>
      <c r="HG274" s="15"/>
      <c r="HH274" s="15"/>
      <c r="HI274" s="15"/>
      <c r="HJ274" s="15"/>
      <c r="HK274" s="15"/>
      <c r="HL274" s="15"/>
      <c r="HM274" s="15"/>
      <c r="HN274" s="15"/>
      <c r="HO274" s="15"/>
      <c r="HP274" s="15"/>
      <c r="HQ274" s="15"/>
      <c r="HR274" s="15"/>
      <c r="HS274" s="15"/>
    </row>
    <row r="275" spans="1:227" ht="15.75" customHeight="1" x14ac:dyDescent="0.3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  <c r="CF275" s="15"/>
      <c r="CG275" s="15"/>
      <c r="CH275" s="15"/>
      <c r="CI275" s="15"/>
      <c r="CJ275" s="15"/>
      <c r="CK275" s="15"/>
      <c r="CL275" s="15"/>
      <c r="CM275" s="15"/>
      <c r="CN275" s="15"/>
      <c r="CO275" s="15"/>
      <c r="CP275" s="15"/>
      <c r="CQ275" s="15"/>
      <c r="CR275" s="15"/>
      <c r="CS275" s="15"/>
      <c r="CT275" s="15"/>
      <c r="CU275" s="15"/>
      <c r="CV275" s="15"/>
      <c r="CW275" s="15"/>
      <c r="CX275" s="15"/>
      <c r="CY275" s="15"/>
      <c r="CZ275" s="15"/>
      <c r="DA275" s="15"/>
      <c r="DB275" s="15"/>
      <c r="DC275" s="15"/>
      <c r="DD275" s="15"/>
      <c r="DE275" s="15"/>
      <c r="DF275" s="15"/>
      <c r="DG275" s="15"/>
      <c r="DH275" s="15"/>
      <c r="DI275" s="15"/>
      <c r="DJ275" s="15"/>
      <c r="DK275" s="15"/>
      <c r="DL275" s="15"/>
      <c r="DM275" s="15"/>
      <c r="DN275" s="15"/>
      <c r="DO275" s="15"/>
      <c r="DP275" s="15"/>
      <c r="DQ275" s="15"/>
      <c r="DR275" s="15"/>
      <c r="DS275" s="15"/>
      <c r="DT275" s="15"/>
      <c r="DU275" s="15"/>
      <c r="DV275" s="15"/>
      <c r="DW275" s="15"/>
      <c r="DX275" s="15"/>
      <c r="DY275" s="15"/>
      <c r="DZ275" s="15"/>
      <c r="EA275" s="15"/>
      <c r="EB275" s="15"/>
      <c r="EC275" s="15"/>
      <c r="ED275" s="15"/>
      <c r="EE275" s="15"/>
      <c r="EF275" s="15"/>
      <c r="EG275" s="15"/>
      <c r="EH275" s="15"/>
      <c r="EI275" s="15"/>
      <c r="EJ275" s="15"/>
      <c r="EK275" s="15"/>
      <c r="EL275" s="15"/>
      <c r="EM275" s="15"/>
      <c r="EN275" s="15"/>
      <c r="EO275" s="15"/>
      <c r="EP275" s="15"/>
      <c r="EQ275" s="15"/>
      <c r="ER275" s="15"/>
      <c r="ES275" s="15"/>
      <c r="ET275" s="15"/>
      <c r="EU275" s="15"/>
      <c r="EV275" s="15"/>
      <c r="EW275" s="15"/>
      <c r="EX275" s="15"/>
      <c r="EY275" s="15"/>
      <c r="EZ275" s="15"/>
      <c r="FA275" s="15"/>
      <c r="FB275" s="15"/>
      <c r="FC275" s="15"/>
      <c r="FD275" s="15"/>
      <c r="FE275" s="15"/>
      <c r="FF275" s="15"/>
      <c r="FG275" s="15"/>
      <c r="FH275" s="15"/>
      <c r="FI275" s="15"/>
      <c r="FJ275" s="15"/>
      <c r="FK275" s="15"/>
      <c r="FL275" s="15"/>
      <c r="FM275" s="15"/>
      <c r="FN275" s="15"/>
      <c r="FO275" s="15"/>
      <c r="FP275" s="15"/>
      <c r="FQ275" s="15"/>
      <c r="FR275" s="15"/>
      <c r="FS275" s="15"/>
      <c r="FT275" s="15"/>
      <c r="FU275" s="15"/>
      <c r="FV275" s="15"/>
      <c r="FW275" s="15"/>
      <c r="FX275" s="15"/>
      <c r="FY275" s="15"/>
      <c r="FZ275" s="15"/>
      <c r="GA275" s="15"/>
      <c r="GB275" s="15"/>
      <c r="GC275" s="15"/>
      <c r="GD275" s="15"/>
      <c r="GE275" s="15"/>
      <c r="GF275" s="15"/>
      <c r="GG275" s="15"/>
      <c r="GH275" s="15"/>
      <c r="GI275" s="15"/>
      <c r="GJ275" s="15"/>
      <c r="GK275" s="15"/>
      <c r="GL275" s="15"/>
      <c r="GM275" s="15"/>
      <c r="GN275" s="15"/>
      <c r="GO275" s="15"/>
      <c r="GP275" s="15"/>
      <c r="GQ275" s="15"/>
      <c r="GR275" s="15"/>
      <c r="GS275" s="15"/>
      <c r="GT275" s="15"/>
      <c r="GU275" s="15"/>
      <c r="GV275" s="15"/>
      <c r="GW275" s="15"/>
      <c r="GX275" s="15"/>
      <c r="GY275" s="15"/>
      <c r="GZ275" s="15"/>
      <c r="HA275" s="15"/>
      <c r="HB275" s="15"/>
      <c r="HC275" s="15"/>
      <c r="HD275" s="15"/>
      <c r="HE275" s="15"/>
      <c r="HF275" s="15"/>
      <c r="HG275" s="15"/>
      <c r="HH275" s="15"/>
      <c r="HI275" s="15"/>
      <c r="HJ275" s="15"/>
      <c r="HK275" s="15"/>
      <c r="HL275" s="15"/>
      <c r="HM275" s="15"/>
      <c r="HN275" s="15"/>
      <c r="HO275" s="15"/>
      <c r="HP275" s="15"/>
      <c r="HQ275" s="15"/>
      <c r="HR275" s="15"/>
      <c r="HS275" s="15"/>
    </row>
    <row r="276" spans="1:227" ht="15.75" customHeight="1" x14ac:dyDescent="0.3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6"/>
      <c r="AR276" s="6"/>
      <c r="AS276" s="6"/>
      <c r="AT276" s="6"/>
      <c r="AU276" s="6"/>
      <c r="AV276" s="20"/>
      <c r="AW276" s="6"/>
      <c r="AX276" s="6"/>
      <c r="AY276" s="6"/>
      <c r="AZ276" s="6"/>
      <c r="BA276" s="6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5"/>
      <c r="CF276" s="15"/>
      <c r="CG276" s="15"/>
      <c r="CH276" s="15"/>
      <c r="CI276" s="15"/>
      <c r="CJ276" s="15"/>
      <c r="CK276" s="15"/>
      <c r="CL276" s="15"/>
      <c r="CM276" s="15"/>
      <c r="CN276" s="15"/>
      <c r="CO276" s="15"/>
      <c r="CP276" s="15"/>
      <c r="CQ276" s="15"/>
      <c r="CR276" s="15"/>
      <c r="CS276" s="15"/>
      <c r="CT276" s="15"/>
      <c r="CU276" s="15"/>
      <c r="CV276" s="15"/>
      <c r="CW276" s="15"/>
      <c r="CX276" s="15"/>
      <c r="CY276" s="15"/>
      <c r="CZ276" s="15"/>
      <c r="DA276" s="15"/>
      <c r="DB276" s="15"/>
      <c r="DC276" s="15"/>
      <c r="DD276" s="15"/>
      <c r="DE276" s="15"/>
      <c r="DF276" s="15"/>
      <c r="DG276" s="15"/>
      <c r="DH276" s="15"/>
      <c r="DI276" s="15"/>
      <c r="DJ276" s="15"/>
      <c r="DK276" s="15"/>
      <c r="DL276" s="15"/>
      <c r="DM276" s="15"/>
      <c r="DN276" s="15"/>
      <c r="DO276" s="15"/>
      <c r="DP276" s="15"/>
      <c r="DQ276" s="15"/>
      <c r="DR276" s="15"/>
      <c r="DS276" s="15"/>
      <c r="DT276" s="15"/>
      <c r="DU276" s="15"/>
      <c r="DV276" s="15"/>
      <c r="DW276" s="15"/>
      <c r="DX276" s="15"/>
      <c r="DY276" s="15"/>
      <c r="DZ276" s="15"/>
      <c r="EA276" s="15"/>
      <c r="EB276" s="15"/>
      <c r="EC276" s="15"/>
      <c r="ED276" s="15"/>
      <c r="EE276" s="15"/>
      <c r="EF276" s="15"/>
      <c r="EG276" s="15"/>
      <c r="EH276" s="15"/>
      <c r="EI276" s="15"/>
      <c r="EJ276" s="15"/>
      <c r="EK276" s="15"/>
      <c r="EL276" s="15"/>
      <c r="EM276" s="15"/>
      <c r="EN276" s="15"/>
      <c r="EO276" s="15"/>
      <c r="EP276" s="15"/>
      <c r="EQ276" s="15"/>
      <c r="ER276" s="15"/>
      <c r="ES276" s="15"/>
      <c r="ET276" s="15"/>
      <c r="EU276" s="15"/>
      <c r="EV276" s="15"/>
      <c r="EW276" s="15"/>
      <c r="EX276" s="15"/>
      <c r="EY276" s="15"/>
      <c r="EZ276" s="15"/>
      <c r="FA276" s="15"/>
      <c r="FB276" s="15"/>
      <c r="FC276" s="15"/>
      <c r="FD276" s="15"/>
      <c r="FE276" s="15"/>
      <c r="FF276" s="15"/>
      <c r="FG276" s="15"/>
      <c r="FH276" s="15"/>
      <c r="FI276" s="15"/>
      <c r="FJ276" s="15"/>
      <c r="FK276" s="15"/>
      <c r="FL276" s="15"/>
      <c r="FM276" s="15"/>
      <c r="FN276" s="15"/>
      <c r="FO276" s="15"/>
      <c r="FP276" s="15"/>
      <c r="FQ276" s="15"/>
      <c r="FR276" s="15"/>
      <c r="FS276" s="15"/>
      <c r="FT276" s="15"/>
      <c r="FU276" s="15"/>
      <c r="FV276" s="15"/>
      <c r="FW276" s="15"/>
      <c r="FX276" s="15"/>
      <c r="FY276" s="15"/>
      <c r="FZ276" s="15"/>
      <c r="GA276" s="15"/>
      <c r="GB276" s="15"/>
      <c r="GC276" s="15"/>
      <c r="GD276" s="15"/>
      <c r="GE276" s="15"/>
      <c r="GF276" s="15"/>
      <c r="GG276" s="15"/>
      <c r="GH276" s="15"/>
      <c r="GI276" s="15"/>
      <c r="GJ276" s="15"/>
      <c r="GK276" s="15"/>
      <c r="GL276" s="15"/>
      <c r="GM276" s="15"/>
      <c r="GN276" s="15"/>
      <c r="GO276" s="15"/>
      <c r="GP276" s="15"/>
      <c r="GQ276" s="15"/>
      <c r="GR276" s="15"/>
      <c r="GS276" s="15"/>
      <c r="GT276" s="15"/>
      <c r="GU276" s="15"/>
      <c r="GV276" s="15"/>
      <c r="GW276" s="15"/>
      <c r="GX276" s="15"/>
      <c r="GY276" s="15"/>
      <c r="GZ276" s="15"/>
      <c r="HA276" s="15"/>
      <c r="HB276" s="15"/>
      <c r="HC276" s="15"/>
      <c r="HD276" s="15"/>
      <c r="HE276" s="15"/>
      <c r="HF276" s="15"/>
      <c r="HG276" s="15"/>
      <c r="HH276" s="15"/>
      <c r="HI276" s="15"/>
      <c r="HJ276" s="15"/>
      <c r="HK276" s="15"/>
      <c r="HL276" s="15"/>
      <c r="HM276" s="15"/>
      <c r="HN276" s="15"/>
      <c r="HO276" s="15"/>
      <c r="HP276" s="15"/>
      <c r="HQ276" s="15"/>
      <c r="HR276" s="15"/>
      <c r="HS276" s="15"/>
    </row>
    <row r="277" spans="1:227" ht="15.75" customHeight="1" x14ac:dyDescent="0.3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6"/>
      <c r="AR277" s="6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  <c r="CF277" s="15"/>
      <c r="CG277" s="15"/>
      <c r="CH277" s="15"/>
      <c r="CI277" s="15"/>
      <c r="CJ277" s="15"/>
      <c r="CK277" s="15"/>
      <c r="CL277" s="15"/>
      <c r="CM277" s="15"/>
      <c r="CN277" s="15"/>
      <c r="CO277" s="15"/>
      <c r="CP277" s="15"/>
      <c r="CQ277" s="15"/>
      <c r="CR277" s="15"/>
      <c r="CS277" s="15"/>
      <c r="CT277" s="15"/>
      <c r="CU277" s="15"/>
      <c r="CV277" s="15"/>
      <c r="CW277" s="15"/>
      <c r="CX277" s="15"/>
      <c r="CY277" s="15"/>
      <c r="CZ277" s="15"/>
      <c r="DA277" s="15"/>
      <c r="DB277" s="15"/>
      <c r="DC277" s="15"/>
      <c r="DD277" s="15"/>
      <c r="DE277" s="15"/>
      <c r="DF277" s="15"/>
      <c r="DG277" s="15"/>
      <c r="DH277" s="15"/>
      <c r="DI277" s="15"/>
      <c r="DJ277" s="15"/>
      <c r="DK277" s="15"/>
      <c r="DL277" s="15"/>
      <c r="DM277" s="15"/>
      <c r="DN277" s="15"/>
      <c r="DO277" s="15"/>
      <c r="DP277" s="15"/>
      <c r="DQ277" s="15"/>
      <c r="DR277" s="15"/>
      <c r="DS277" s="15"/>
      <c r="DT277" s="15"/>
      <c r="DU277" s="15"/>
      <c r="DV277" s="15"/>
      <c r="DW277" s="15"/>
      <c r="DX277" s="15"/>
      <c r="DY277" s="15"/>
      <c r="DZ277" s="15"/>
      <c r="EA277" s="15"/>
      <c r="EB277" s="15"/>
      <c r="EC277" s="15"/>
      <c r="ED277" s="15"/>
      <c r="EE277" s="15"/>
      <c r="EF277" s="15"/>
      <c r="EG277" s="15"/>
      <c r="EH277" s="15"/>
      <c r="EI277" s="15"/>
      <c r="EJ277" s="15"/>
      <c r="EK277" s="15"/>
      <c r="EL277" s="15"/>
      <c r="EM277" s="15"/>
      <c r="EN277" s="15"/>
      <c r="EO277" s="15"/>
      <c r="EP277" s="15"/>
      <c r="EQ277" s="15"/>
      <c r="ER277" s="15"/>
      <c r="ES277" s="15"/>
      <c r="ET277" s="15"/>
      <c r="EU277" s="15"/>
      <c r="EV277" s="15"/>
      <c r="EW277" s="15"/>
      <c r="EX277" s="15"/>
      <c r="EY277" s="15"/>
      <c r="EZ277" s="15"/>
      <c r="FA277" s="15"/>
      <c r="FB277" s="15"/>
      <c r="FC277" s="15"/>
      <c r="FD277" s="15"/>
      <c r="FE277" s="15"/>
      <c r="FF277" s="15"/>
      <c r="FG277" s="15"/>
      <c r="FH277" s="15"/>
      <c r="FI277" s="15"/>
      <c r="FJ277" s="15"/>
      <c r="FK277" s="15"/>
      <c r="FL277" s="15"/>
      <c r="FM277" s="15"/>
      <c r="FN277" s="15"/>
      <c r="FO277" s="15"/>
      <c r="FP277" s="15"/>
      <c r="FQ277" s="15"/>
      <c r="FR277" s="15"/>
      <c r="FS277" s="15"/>
      <c r="FT277" s="15"/>
      <c r="FU277" s="15"/>
      <c r="FV277" s="15"/>
      <c r="FW277" s="15"/>
      <c r="FX277" s="15"/>
      <c r="FY277" s="15"/>
      <c r="FZ277" s="15"/>
      <c r="GA277" s="15"/>
      <c r="GB277" s="15"/>
      <c r="GC277" s="15"/>
      <c r="GD277" s="15"/>
      <c r="GE277" s="15"/>
      <c r="GF277" s="15"/>
      <c r="GG277" s="15"/>
      <c r="GH277" s="15"/>
      <c r="GI277" s="15"/>
      <c r="GJ277" s="15"/>
      <c r="GK277" s="15"/>
      <c r="GL277" s="15"/>
      <c r="GM277" s="15"/>
      <c r="GN277" s="15"/>
      <c r="GO277" s="15"/>
      <c r="GP277" s="15"/>
      <c r="GQ277" s="15"/>
      <c r="GR277" s="15"/>
      <c r="GS277" s="15"/>
      <c r="GT277" s="15"/>
      <c r="GU277" s="15"/>
      <c r="GV277" s="15"/>
      <c r="GW277" s="15"/>
      <c r="GX277" s="15"/>
      <c r="GY277" s="15"/>
      <c r="GZ277" s="15"/>
      <c r="HA277" s="15"/>
      <c r="HB277" s="15"/>
      <c r="HC277" s="15"/>
      <c r="HD277" s="15"/>
      <c r="HE277" s="15"/>
      <c r="HF277" s="15"/>
      <c r="HG277" s="15"/>
      <c r="HH277" s="15"/>
      <c r="HI277" s="15"/>
      <c r="HJ277" s="15"/>
      <c r="HK277" s="15"/>
      <c r="HL277" s="15"/>
      <c r="HM277" s="15"/>
      <c r="HN277" s="15"/>
      <c r="HO277" s="15"/>
      <c r="HP277" s="15"/>
      <c r="HQ277" s="15"/>
      <c r="HR277" s="15"/>
      <c r="HS277" s="15"/>
    </row>
    <row r="278" spans="1:227" ht="15.75" customHeight="1" x14ac:dyDescent="0.3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  <c r="CC278" s="15"/>
      <c r="CD278" s="15"/>
      <c r="CE278" s="15"/>
      <c r="CF278" s="15"/>
      <c r="CG278" s="15"/>
      <c r="CH278" s="15"/>
      <c r="CI278" s="15"/>
      <c r="CJ278" s="15"/>
      <c r="CK278" s="15"/>
      <c r="CL278" s="15"/>
      <c r="CM278" s="15"/>
      <c r="CN278" s="15"/>
      <c r="CO278" s="15"/>
      <c r="CP278" s="15"/>
      <c r="CQ278" s="15"/>
      <c r="CR278" s="15"/>
      <c r="CS278" s="15"/>
      <c r="CT278" s="15"/>
      <c r="CU278" s="15"/>
      <c r="CV278" s="15"/>
      <c r="CW278" s="15"/>
      <c r="CX278" s="15"/>
      <c r="CY278" s="15"/>
      <c r="CZ278" s="15"/>
      <c r="DA278" s="15"/>
      <c r="DB278" s="15"/>
      <c r="DC278" s="15"/>
      <c r="DD278" s="15"/>
      <c r="DE278" s="15"/>
      <c r="DF278" s="15"/>
      <c r="DG278" s="15"/>
      <c r="DH278" s="15"/>
      <c r="DI278" s="15"/>
      <c r="DJ278" s="15"/>
      <c r="DK278" s="15"/>
      <c r="DL278" s="15"/>
      <c r="DM278" s="15"/>
      <c r="DN278" s="15"/>
      <c r="DO278" s="15"/>
      <c r="DP278" s="15"/>
      <c r="DQ278" s="15"/>
      <c r="DR278" s="15"/>
      <c r="DS278" s="15"/>
      <c r="DT278" s="15"/>
      <c r="DU278" s="15"/>
      <c r="DV278" s="15"/>
      <c r="DW278" s="15"/>
      <c r="DX278" s="15"/>
      <c r="DY278" s="15"/>
      <c r="DZ278" s="15"/>
      <c r="EA278" s="15"/>
      <c r="EB278" s="15"/>
      <c r="EC278" s="15"/>
      <c r="ED278" s="15"/>
      <c r="EE278" s="15"/>
      <c r="EF278" s="15"/>
      <c r="EG278" s="15"/>
      <c r="EH278" s="15"/>
      <c r="EI278" s="15"/>
      <c r="EJ278" s="15"/>
      <c r="EK278" s="15"/>
      <c r="EL278" s="15"/>
      <c r="EM278" s="15"/>
      <c r="EN278" s="15"/>
      <c r="EO278" s="15"/>
      <c r="EP278" s="15"/>
      <c r="EQ278" s="15"/>
      <c r="ER278" s="15"/>
      <c r="ES278" s="15"/>
      <c r="ET278" s="15"/>
      <c r="EU278" s="15"/>
      <c r="EV278" s="15"/>
      <c r="EW278" s="15"/>
      <c r="EX278" s="15"/>
      <c r="EY278" s="15"/>
      <c r="EZ278" s="15"/>
      <c r="FA278" s="15"/>
      <c r="FB278" s="15"/>
      <c r="FC278" s="15"/>
      <c r="FD278" s="15"/>
      <c r="FE278" s="15"/>
      <c r="FF278" s="15"/>
      <c r="FG278" s="15"/>
      <c r="FH278" s="15"/>
      <c r="FI278" s="15"/>
      <c r="FJ278" s="15"/>
      <c r="FK278" s="15"/>
      <c r="FL278" s="15"/>
      <c r="FM278" s="15"/>
      <c r="FN278" s="15"/>
      <c r="FO278" s="15"/>
      <c r="FP278" s="15"/>
      <c r="FQ278" s="15"/>
      <c r="FR278" s="15"/>
      <c r="FS278" s="15"/>
      <c r="FT278" s="15"/>
      <c r="FU278" s="15"/>
      <c r="FV278" s="15"/>
      <c r="FW278" s="15"/>
      <c r="FX278" s="15"/>
      <c r="FY278" s="15"/>
      <c r="FZ278" s="15"/>
      <c r="GA278" s="15"/>
      <c r="GB278" s="15"/>
      <c r="GC278" s="15"/>
      <c r="GD278" s="15"/>
      <c r="GE278" s="15"/>
      <c r="GF278" s="15"/>
      <c r="GG278" s="15"/>
      <c r="GH278" s="15"/>
      <c r="GI278" s="15"/>
      <c r="GJ278" s="15"/>
      <c r="GK278" s="15"/>
      <c r="GL278" s="15"/>
      <c r="GM278" s="15"/>
      <c r="GN278" s="15"/>
      <c r="GO278" s="15"/>
      <c r="GP278" s="15"/>
      <c r="GQ278" s="15"/>
      <c r="GR278" s="15"/>
      <c r="GS278" s="15"/>
      <c r="GT278" s="15"/>
      <c r="GU278" s="15"/>
      <c r="GV278" s="15"/>
      <c r="GW278" s="15"/>
      <c r="GX278" s="15"/>
      <c r="GY278" s="15"/>
      <c r="GZ278" s="15"/>
      <c r="HA278" s="15"/>
      <c r="HB278" s="15"/>
      <c r="HC278" s="15"/>
      <c r="HD278" s="15"/>
      <c r="HE278" s="15"/>
      <c r="HF278" s="15"/>
      <c r="HG278" s="15"/>
      <c r="HH278" s="15"/>
      <c r="HI278" s="15"/>
      <c r="HJ278" s="15"/>
      <c r="HK278" s="15"/>
      <c r="HL278" s="15"/>
      <c r="HM278" s="15"/>
      <c r="HN278" s="15"/>
      <c r="HO278" s="15"/>
      <c r="HP278" s="15"/>
      <c r="HQ278" s="15"/>
      <c r="HR278" s="15"/>
      <c r="HS278" s="15"/>
    </row>
    <row r="279" spans="1:227" ht="15.75" customHeight="1" x14ac:dyDescent="0.3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  <c r="CF279" s="15"/>
      <c r="CG279" s="15"/>
      <c r="CH279" s="15"/>
      <c r="CI279" s="15"/>
      <c r="CJ279" s="15"/>
      <c r="CK279" s="15"/>
      <c r="CL279" s="15"/>
      <c r="CM279" s="15"/>
      <c r="CN279" s="15"/>
      <c r="CO279" s="15"/>
      <c r="CP279" s="15"/>
      <c r="CQ279" s="15"/>
      <c r="CR279" s="15"/>
      <c r="CS279" s="15"/>
      <c r="CT279" s="15"/>
      <c r="CU279" s="15"/>
      <c r="CV279" s="15"/>
      <c r="CW279" s="15"/>
      <c r="CX279" s="15"/>
      <c r="CY279" s="15"/>
      <c r="CZ279" s="15"/>
      <c r="DA279" s="15"/>
      <c r="DB279" s="15"/>
      <c r="DC279" s="15"/>
      <c r="DD279" s="15"/>
      <c r="DE279" s="15"/>
      <c r="DF279" s="15"/>
      <c r="DG279" s="15"/>
      <c r="DH279" s="15"/>
      <c r="DI279" s="15"/>
      <c r="DJ279" s="15"/>
      <c r="DK279" s="15"/>
      <c r="DL279" s="15"/>
      <c r="DM279" s="15"/>
      <c r="DN279" s="15"/>
      <c r="DO279" s="15"/>
      <c r="DP279" s="15"/>
      <c r="DQ279" s="15"/>
      <c r="DR279" s="15"/>
      <c r="DS279" s="15"/>
      <c r="DT279" s="15"/>
      <c r="DU279" s="15"/>
      <c r="DV279" s="15"/>
      <c r="DW279" s="15"/>
      <c r="DX279" s="15"/>
      <c r="DY279" s="15"/>
      <c r="DZ279" s="15"/>
      <c r="EA279" s="15"/>
      <c r="EB279" s="15"/>
      <c r="EC279" s="15"/>
      <c r="ED279" s="15"/>
      <c r="EE279" s="15"/>
      <c r="EF279" s="15"/>
      <c r="EG279" s="15"/>
      <c r="EH279" s="15"/>
      <c r="EI279" s="15"/>
      <c r="EJ279" s="15"/>
      <c r="EK279" s="15"/>
      <c r="EL279" s="15"/>
      <c r="EM279" s="15"/>
      <c r="EN279" s="15"/>
      <c r="EO279" s="15"/>
      <c r="EP279" s="15"/>
      <c r="EQ279" s="15"/>
      <c r="ER279" s="15"/>
      <c r="ES279" s="15"/>
      <c r="ET279" s="15"/>
      <c r="EU279" s="15"/>
      <c r="EV279" s="15"/>
      <c r="EW279" s="15"/>
      <c r="EX279" s="15"/>
      <c r="EY279" s="15"/>
      <c r="EZ279" s="15"/>
      <c r="FA279" s="15"/>
      <c r="FB279" s="15"/>
      <c r="FC279" s="15"/>
      <c r="FD279" s="15"/>
      <c r="FE279" s="15"/>
      <c r="FF279" s="15"/>
      <c r="FG279" s="15"/>
      <c r="FH279" s="15"/>
      <c r="FI279" s="15"/>
      <c r="FJ279" s="15"/>
      <c r="FK279" s="15"/>
      <c r="FL279" s="15"/>
      <c r="FM279" s="15"/>
      <c r="FN279" s="15"/>
      <c r="FO279" s="15"/>
      <c r="FP279" s="15"/>
      <c r="FQ279" s="15"/>
      <c r="FR279" s="15"/>
      <c r="FS279" s="15"/>
      <c r="FT279" s="15"/>
      <c r="FU279" s="15"/>
      <c r="FV279" s="15"/>
      <c r="FW279" s="15"/>
      <c r="FX279" s="15"/>
      <c r="FY279" s="15"/>
      <c r="FZ279" s="15"/>
      <c r="GA279" s="15"/>
      <c r="GB279" s="15"/>
      <c r="GC279" s="15"/>
      <c r="GD279" s="15"/>
      <c r="GE279" s="15"/>
      <c r="GF279" s="15"/>
      <c r="GG279" s="15"/>
      <c r="GH279" s="15"/>
      <c r="GI279" s="15"/>
      <c r="GJ279" s="15"/>
      <c r="GK279" s="15"/>
      <c r="GL279" s="15"/>
      <c r="GM279" s="15"/>
      <c r="GN279" s="15"/>
      <c r="GO279" s="15"/>
      <c r="GP279" s="15"/>
      <c r="GQ279" s="15"/>
      <c r="GR279" s="15"/>
      <c r="GS279" s="15"/>
      <c r="GT279" s="15"/>
      <c r="GU279" s="15"/>
      <c r="GV279" s="15"/>
      <c r="GW279" s="15"/>
      <c r="GX279" s="15"/>
      <c r="GY279" s="15"/>
      <c r="GZ279" s="15"/>
      <c r="HA279" s="15"/>
      <c r="HB279" s="15"/>
      <c r="HC279" s="15"/>
      <c r="HD279" s="15"/>
      <c r="HE279" s="15"/>
      <c r="HF279" s="15"/>
      <c r="HG279" s="15"/>
      <c r="HH279" s="15"/>
      <c r="HI279" s="15"/>
      <c r="HJ279" s="15"/>
      <c r="HK279" s="15"/>
      <c r="HL279" s="15"/>
      <c r="HM279" s="15"/>
      <c r="HN279" s="15"/>
      <c r="HO279" s="15"/>
      <c r="HP279" s="15"/>
      <c r="HQ279" s="15"/>
      <c r="HR279" s="15"/>
      <c r="HS279" s="15"/>
    </row>
    <row r="280" spans="1:227" ht="15.75" customHeight="1" x14ac:dyDescent="0.3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  <c r="CF280" s="15"/>
      <c r="CG280" s="15"/>
      <c r="CH280" s="15"/>
      <c r="CI280" s="15"/>
      <c r="CJ280" s="15"/>
      <c r="CK280" s="15"/>
      <c r="CL280" s="15"/>
      <c r="CM280" s="15"/>
      <c r="CN280" s="15"/>
      <c r="CO280" s="15"/>
      <c r="CP280" s="15"/>
      <c r="CQ280" s="15"/>
      <c r="CR280" s="15"/>
      <c r="CS280" s="15"/>
      <c r="CT280" s="15"/>
      <c r="CU280" s="15"/>
      <c r="CV280" s="15"/>
      <c r="CW280" s="15"/>
      <c r="CX280" s="15"/>
      <c r="CY280" s="15"/>
      <c r="CZ280" s="15"/>
      <c r="DA280" s="15"/>
      <c r="DB280" s="15"/>
      <c r="DC280" s="15"/>
      <c r="DD280" s="15"/>
      <c r="DE280" s="15"/>
      <c r="DF280" s="15"/>
      <c r="DG280" s="15"/>
      <c r="DH280" s="15"/>
      <c r="DI280" s="15"/>
      <c r="DJ280" s="15"/>
      <c r="DK280" s="15"/>
      <c r="DL280" s="15"/>
      <c r="DM280" s="15"/>
      <c r="DN280" s="15"/>
      <c r="DO280" s="15"/>
      <c r="DP280" s="15"/>
      <c r="DQ280" s="15"/>
      <c r="DR280" s="15"/>
      <c r="DS280" s="15"/>
      <c r="DT280" s="15"/>
      <c r="DU280" s="15"/>
      <c r="DV280" s="15"/>
      <c r="DW280" s="15"/>
      <c r="DX280" s="15"/>
      <c r="DY280" s="15"/>
      <c r="DZ280" s="15"/>
      <c r="EA280" s="15"/>
      <c r="EB280" s="15"/>
      <c r="EC280" s="15"/>
      <c r="ED280" s="15"/>
      <c r="EE280" s="15"/>
      <c r="EF280" s="15"/>
      <c r="EG280" s="15"/>
      <c r="EH280" s="15"/>
      <c r="EI280" s="15"/>
      <c r="EJ280" s="15"/>
      <c r="EK280" s="15"/>
      <c r="EL280" s="15"/>
      <c r="EM280" s="15"/>
      <c r="EN280" s="15"/>
      <c r="EO280" s="15"/>
      <c r="EP280" s="15"/>
      <c r="EQ280" s="15"/>
      <c r="ER280" s="15"/>
      <c r="ES280" s="15"/>
      <c r="ET280" s="15"/>
      <c r="EU280" s="15"/>
      <c r="EV280" s="15"/>
      <c r="EW280" s="15"/>
      <c r="EX280" s="15"/>
      <c r="EY280" s="15"/>
      <c r="EZ280" s="15"/>
      <c r="FA280" s="15"/>
      <c r="FB280" s="15"/>
      <c r="FC280" s="15"/>
      <c r="FD280" s="15"/>
      <c r="FE280" s="15"/>
      <c r="FF280" s="15"/>
      <c r="FG280" s="15"/>
      <c r="FH280" s="15"/>
      <c r="FI280" s="15"/>
      <c r="FJ280" s="15"/>
      <c r="FK280" s="15"/>
      <c r="FL280" s="15"/>
      <c r="FM280" s="15"/>
      <c r="FN280" s="15"/>
      <c r="FO280" s="15"/>
      <c r="FP280" s="15"/>
      <c r="FQ280" s="15"/>
      <c r="FR280" s="15"/>
      <c r="FS280" s="15"/>
      <c r="FT280" s="15"/>
      <c r="FU280" s="15"/>
      <c r="FV280" s="15"/>
      <c r="FW280" s="15"/>
      <c r="FX280" s="15"/>
      <c r="FY280" s="15"/>
      <c r="FZ280" s="15"/>
      <c r="GA280" s="15"/>
      <c r="GB280" s="15"/>
      <c r="GC280" s="15"/>
      <c r="GD280" s="15"/>
      <c r="GE280" s="15"/>
      <c r="GF280" s="15"/>
      <c r="GG280" s="15"/>
      <c r="GH280" s="15"/>
      <c r="GI280" s="15"/>
      <c r="GJ280" s="15"/>
      <c r="GK280" s="15"/>
      <c r="GL280" s="15"/>
      <c r="GM280" s="15"/>
      <c r="GN280" s="15"/>
      <c r="GO280" s="15"/>
      <c r="GP280" s="15"/>
      <c r="GQ280" s="15"/>
      <c r="GR280" s="15"/>
      <c r="GS280" s="15"/>
      <c r="GT280" s="15"/>
      <c r="GU280" s="15"/>
      <c r="GV280" s="15"/>
      <c r="GW280" s="15"/>
      <c r="GX280" s="15"/>
      <c r="GY280" s="15"/>
      <c r="GZ280" s="15"/>
      <c r="HA280" s="15"/>
      <c r="HB280" s="15"/>
      <c r="HC280" s="15"/>
      <c r="HD280" s="15"/>
      <c r="HE280" s="15"/>
      <c r="HF280" s="15"/>
      <c r="HG280" s="15"/>
      <c r="HH280" s="15"/>
      <c r="HI280" s="15"/>
      <c r="HJ280" s="15"/>
      <c r="HK280" s="15"/>
      <c r="HL280" s="15"/>
      <c r="HM280" s="15"/>
      <c r="HN280" s="15"/>
      <c r="HO280" s="15"/>
      <c r="HP280" s="15"/>
      <c r="HQ280" s="15"/>
      <c r="HR280" s="15"/>
      <c r="HS280" s="15"/>
    </row>
    <row r="281" spans="1:227" ht="15.75" customHeight="1" x14ac:dyDescent="0.3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  <c r="CC281" s="15"/>
      <c r="CD281" s="15"/>
      <c r="CE281" s="15"/>
      <c r="CF281" s="15"/>
      <c r="CG281" s="15"/>
      <c r="CH281" s="15"/>
      <c r="CI281" s="15"/>
      <c r="CJ281" s="15"/>
      <c r="CK281" s="15"/>
      <c r="CL281" s="15"/>
      <c r="CM281" s="15"/>
      <c r="CN281" s="15"/>
      <c r="CO281" s="15"/>
      <c r="CP281" s="15"/>
      <c r="CQ281" s="15"/>
      <c r="CR281" s="15"/>
      <c r="CS281" s="15"/>
      <c r="CT281" s="15"/>
      <c r="CU281" s="15"/>
      <c r="CV281" s="15"/>
      <c r="CW281" s="15"/>
      <c r="CX281" s="15"/>
      <c r="CY281" s="15"/>
      <c r="CZ281" s="15"/>
      <c r="DA281" s="15"/>
      <c r="DB281" s="15"/>
      <c r="DC281" s="15"/>
      <c r="DD281" s="15"/>
      <c r="DE281" s="15"/>
      <c r="DF281" s="15"/>
      <c r="DG281" s="15"/>
      <c r="DH281" s="15"/>
      <c r="DI281" s="15"/>
      <c r="DJ281" s="15"/>
      <c r="DK281" s="15"/>
      <c r="DL281" s="15"/>
      <c r="DM281" s="15"/>
      <c r="DN281" s="15"/>
      <c r="DO281" s="15"/>
      <c r="DP281" s="15"/>
      <c r="DQ281" s="15"/>
      <c r="DR281" s="15"/>
      <c r="DS281" s="15"/>
      <c r="DT281" s="15"/>
      <c r="DU281" s="15"/>
      <c r="DV281" s="15"/>
      <c r="DW281" s="15"/>
      <c r="DX281" s="15"/>
      <c r="DY281" s="15"/>
      <c r="DZ281" s="15"/>
      <c r="EA281" s="15"/>
      <c r="EB281" s="15"/>
      <c r="EC281" s="15"/>
      <c r="ED281" s="15"/>
      <c r="EE281" s="15"/>
      <c r="EF281" s="15"/>
      <c r="EG281" s="15"/>
      <c r="EH281" s="15"/>
      <c r="EI281" s="15"/>
      <c r="EJ281" s="15"/>
      <c r="EK281" s="15"/>
      <c r="EL281" s="15"/>
      <c r="EM281" s="15"/>
      <c r="EN281" s="15"/>
      <c r="EO281" s="15"/>
      <c r="EP281" s="15"/>
      <c r="EQ281" s="15"/>
      <c r="ER281" s="15"/>
      <c r="ES281" s="15"/>
      <c r="ET281" s="15"/>
      <c r="EU281" s="15"/>
      <c r="EV281" s="15"/>
      <c r="EW281" s="15"/>
      <c r="EX281" s="15"/>
      <c r="EY281" s="15"/>
      <c r="EZ281" s="15"/>
      <c r="FA281" s="15"/>
      <c r="FB281" s="15"/>
      <c r="FC281" s="15"/>
      <c r="FD281" s="15"/>
      <c r="FE281" s="15"/>
      <c r="FF281" s="15"/>
      <c r="FG281" s="15"/>
      <c r="FH281" s="15"/>
      <c r="FI281" s="15"/>
      <c r="FJ281" s="15"/>
      <c r="FK281" s="15"/>
      <c r="FL281" s="15"/>
      <c r="FM281" s="15"/>
      <c r="FN281" s="15"/>
      <c r="FO281" s="15"/>
      <c r="FP281" s="15"/>
      <c r="FQ281" s="15"/>
      <c r="FR281" s="15"/>
      <c r="FS281" s="15"/>
      <c r="FT281" s="15"/>
      <c r="FU281" s="15"/>
      <c r="FV281" s="15"/>
      <c r="FW281" s="15"/>
      <c r="FX281" s="15"/>
      <c r="FY281" s="15"/>
      <c r="FZ281" s="15"/>
      <c r="GA281" s="15"/>
      <c r="GB281" s="15"/>
      <c r="GC281" s="15"/>
      <c r="GD281" s="15"/>
      <c r="GE281" s="15"/>
      <c r="GF281" s="15"/>
      <c r="GG281" s="15"/>
      <c r="GH281" s="15"/>
      <c r="GI281" s="15"/>
      <c r="GJ281" s="15"/>
      <c r="GK281" s="15"/>
      <c r="GL281" s="15"/>
      <c r="GM281" s="15"/>
      <c r="GN281" s="15"/>
      <c r="GO281" s="15"/>
      <c r="GP281" s="15"/>
      <c r="GQ281" s="15"/>
      <c r="GR281" s="15"/>
      <c r="GS281" s="15"/>
      <c r="GT281" s="15"/>
      <c r="GU281" s="15"/>
      <c r="GV281" s="15"/>
      <c r="GW281" s="15"/>
      <c r="GX281" s="15"/>
      <c r="GY281" s="15"/>
      <c r="GZ281" s="15"/>
      <c r="HA281" s="15"/>
      <c r="HB281" s="15"/>
      <c r="HC281" s="15"/>
      <c r="HD281" s="15"/>
      <c r="HE281" s="15"/>
      <c r="HF281" s="15"/>
      <c r="HG281" s="15"/>
      <c r="HH281" s="15"/>
      <c r="HI281" s="15"/>
      <c r="HJ281" s="15"/>
      <c r="HK281" s="15"/>
      <c r="HL281" s="15"/>
      <c r="HM281" s="15"/>
      <c r="HN281" s="15"/>
      <c r="HO281" s="15"/>
      <c r="HP281" s="15"/>
      <c r="HQ281" s="15"/>
      <c r="HR281" s="15"/>
      <c r="HS281" s="15"/>
    </row>
    <row r="282" spans="1:227" ht="15.75" customHeight="1" x14ac:dyDescent="0.3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  <c r="CC282" s="15"/>
      <c r="CD282" s="15"/>
      <c r="CE282" s="15"/>
      <c r="CF282" s="15"/>
      <c r="CG282" s="15"/>
      <c r="CH282" s="15"/>
      <c r="CI282" s="15"/>
      <c r="CJ282" s="15"/>
      <c r="CK282" s="15"/>
      <c r="CL282" s="15"/>
      <c r="CM282" s="15"/>
      <c r="CN282" s="15"/>
      <c r="CO282" s="15"/>
      <c r="CP282" s="15"/>
      <c r="CQ282" s="15"/>
      <c r="CR282" s="15"/>
      <c r="CS282" s="15"/>
      <c r="CT282" s="15"/>
      <c r="CU282" s="15"/>
      <c r="CV282" s="15"/>
      <c r="CW282" s="15"/>
      <c r="CX282" s="15"/>
      <c r="CY282" s="15"/>
      <c r="CZ282" s="15"/>
      <c r="DA282" s="15"/>
      <c r="DB282" s="15"/>
      <c r="DC282" s="15"/>
      <c r="DD282" s="15"/>
      <c r="DE282" s="15"/>
      <c r="DF282" s="15"/>
      <c r="DG282" s="15"/>
      <c r="DH282" s="15"/>
      <c r="DI282" s="15"/>
      <c r="DJ282" s="15"/>
      <c r="DK282" s="15"/>
      <c r="DL282" s="15"/>
      <c r="DM282" s="15"/>
      <c r="DN282" s="15"/>
      <c r="DO282" s="15"/>
      <c r="DP282" s="15"/>
      <c r="DQ282" s="15"/>
      <c r="DR282" s="15"/>
      <c r="DS282" s="15"/>
      <c r="DT282" s="15"/>
      <c r="DU282" s="15"/>
      <c r="DV282" s="15"/>
      <c r="DW282" s="15"/>
      <c r="DX282" s="15"/>
      <c r="DY282" s="15"/>
      <c r="DZ282" s="15"/>
      <c r="EA282" s="15"/>
      <c r="EB282" s="15"/>
      <c r="EC282" s="15"/>
      <c r="ED282" s="15"/>
      <c r="EE282" s="15"/>
      <c r="EF282" s="15"/>
      <c r="EG282" s="15"/>
      <c r="EH282" s="15"/>
      <c r="EI282" s="15"/>
      <c r="EJ282" s="15"/>
      <c r="EK282" s="15"/>
      <c r="EL282" s="15"/>
      <c r="EM282" s="15"/>
      <c r="EN282" s="15"/>
      <c r="EO282" s="15"/>
      <c r="EP282" s="15"/>
      <c r="EQ282" s="15"/>
      <c r="ER282" s="15"/>
      <c r="ES282" s="15"/>
      <c r="ET282" s="15"/>
      <c r="EU282" s="15"/>
      <c r="EV282" s="15"/>
      <c r="EW282" s="15"/>
      <c r="EX282" s="15"/>
      <c r="EY282" s="15"/>
      <c r="EZ282" s="15"/>
      <c r="FA282" s="15"/>
      <c r="FB282" s="15"/>
      <c r="FC282" s="15"/>
      <c r="FD282" s="15"/>
      <c r="FE282" s="15"/>
      <c r="FF282" s="15"/>
      <c r="FG282" s="15"/>
      <c r="FH282" s="15"/>
      <c r="FI282" s="15"/>
      <c r="FJ282" s="15"/>
      <c r="FK282" s="15"/>
      <c r="FL282" s="15"/>
      <c r="FM282" s="15"/>
      <c r="FN282" s="15"/>
      <c r="FO282" s="15"/>
      <c r="FP282" s="15"/>
      <c r="FQ282" s="15"/>
      <c r="FR282" s="15"/>
      <c r="FS282" s="15"/>
      <c r="FT282" s="15"/>
      <c r="FU282" s="15"/>
      <c r="FV282" s="15"/>
      <c r="FW282" s="15"/>
      <c r="FX282" s="15"/>
      <c r="FY282" s="15"/>
      <c r="FZ282" s="15"/>
      <c r="GA282" s="15"/>
      <c r="GB282" s="15"/>
      <c r="GC282" s="15"/>
      <c r="GD282" s="15"/>
      <c r="GE282" s="15"/>
      <c r="GF282" s="15"/>
      <c r="GG282" s="15"/>
      <c r="GH282" s="15"/>
      <c r="GI282" s="15"/>
      <c r="GJ282" s="15"/>
      <c r="GK282" s="15"/>
      <c r="GL282" s="15"/>
      <c r="GM282" s="15"/>
      <c r="GN282" s="15"/>
      <c r="GO282" s="15"/>
      <c r="GP282" s="15"/>
      <c r="GQ282" s="15"/>
      <c r="GR282" s="15"/>
      <c r="GS282" s="15"/>
      <c r="GT282" s="15"/>
      <c r="GU282" s="15"/>
      <c r="GV282" s="15"/>
      <c r="GW282" s="15"/>
      <c r="GX282" s="15"/>
      <c r="GY282" s="15"/>
      <c r="GZ282" s="15"/>
      <c r="HA282" s="15"/>
      <c r="HB282" s="15"/>
      <c r="HC282" s="15"/>
      <c r="HD282" s="15"/>
      <c r="HE282" s="15"/>
      <c r="HF282" s="15"/>
      <c r="HG282" s="15"/>
      <c r="HH282" s="15"/>
      <c r="HI282" s="15"/>
      <c r="HJ282" s="15"/>
      <c r="HK282" s="15"/>
      <c r="HL282" s="15"/>
      <c r="HM282" s="15"/>
      <c r="HN282" s="15"/>
      <c r="HO282" s="15"/>
      <c r="HP282" s="15"/>
      <c r="HQ282" s="15"/>
      <c r="HR282" s="15"/>
      <c r="HS282" s="15"/>
    </row>
    <row r="283" spans="1:227" ht="15.75" customHeight="1" x14ac:dyDescent="0.3"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GO283" s="15"/>
      <c r="GP283" s="15"/>
    </row>
    <row r="284" spans="1:227" ht="15.75" customHeight="1" x14ac:dyDescent="0.3"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GO284" s="15"/>
      <c r="GP284" s="15"/>
    </row>
    <row r="285" spans="1:227" ht="15.75" customHeight="1" x14ac:dyDescent="0.3"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GO285" s="15"/>
      <c r="GP285" s="15"/>
    </row>
    <row r="286" spans="1:227" ht="15.75" customHeight="1" x14ac:dyDescent="0.3"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GO286" s="15"/>
      <c r="GP286" s="15"/>
    </row>
    <row r="287" spans="1:227" ht="15.75" customHeight="1" x14ac:dyDescent="0.3">
      <c r="AQ287" s="6"/>
      <c r="AR287" s="6"/>
      <c r="AS287" s="6"/>
      <c r="AT287" s="6"/>
      <c r="AU287" s="6"/>
      <c r="AV287" s="20"/>
      <c r="AW287" s="6"/>
      <c r="AX287" s="6"/>
      <c r="AY287" s="6"/>
      <c r="AZ287" s="6"/>
      <c r="BA287" s="6"/>
      <c r="GO287" s="15"/>
      <c r="GP287" s="15"/>
    </row>
    <row r="288" spans="1:227" ht="15.75" customHeight="1" x14ac:dyDescent="0.3">
      <c r="AQ288" s="6"/>
      <c r="AR288" s="6"/>
      <c r="AS288" s="15"/>
      <c r="AT288" s="15"/>
      <c r="AU288" s="15"/>
      <c r="AV288" s="15"/>
      <c r="AW288" s="15"/>
      <c r="AX288" s="15"/>
      <c r="AY288" s="15"/>
      <c r="AZ288" s="15"/>
      <c r="BA288" s="15"/>
      <c r="GO288" s="15"/>
      <c r="GP288" s="15"/>
    </row>
    <row r="289" spans="43:198" ht="15.75" customHeight="1" x14ac:dyDescent="0.3"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GO289" s="15"/>
      <c r="GP289" s="15"/>
    </row>
    <row r="290" spans="43:198" ht="15.75" customHeight="1" x14ac:dyDescent="0.3"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GO290" s="15"/>
      <c r="GP290" s="15"/>
    </row>
    <row r="291" spans="43:198" ht="15.75" customHeight="1" x14ac:dyDescent="0.3"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GO291" s="15"/>
      <c r="GP291" s="15"/>
    </row>
    <row r="292" spans="43:198" ht="15.75" customHeight="1" x14ac:dyDescent="0.3"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GO292" s="15"/>
      <c r="GP292" s="15"/>
    </row>
    <row r="293" spans="43:198" ht="15.75" customHeight="1" x14ac:dyDescent="0.3"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GO293" s="15"/>
      <c r="GP293" s="15"/>
    </row>
    <row r="294" spans="43:198" ht="15.75" customHeight="1" x14ac:dyDescent="0.3"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GO294" s="15"/>
      <c r="GP294" s="15"/>
    </row>
    <row r="295" spans="43:198" ht="15.75" customHeight="1" x14ac:dyDescent="0.3"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GO295" s="15"/>
      <c r="GP295" s="15"/>
    </row>
    <row r="296" spans="43:198" ht="15.75" customHeight="1" x14ac:dyDescent="0.3"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GO296" s="15"/>
      <c r="GP296" s="15"/>
    </row>
    <row r="297" spans="43:198" ht="15.75" customHeight="1" x14ac:dyDescent="0.3"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GO297" s="15"/>
      <c r="GP297" s="15"/>
    </row>
    <row r="298" spans="43:198" ht="15.75" customHeight="1" x14ac:dyDescent="0.3">
      <c r="AQ298" s="6"/>
      <c r="AR298" s="6"/>
      <c r="AS298" s="6"/>
      <c r="AT298" s="6"/>
      <c r="AU298" s="6"/>
      <c r="AV298" s="20"/>
      <c r="AW298" s="6"/>
      <c r="AX298" s="6"/>
      <c r="AY298" s="6"/>
      <c r="AZ298" s="6"/>
      <c r="BA298" s="6"/>
      <c r="GO298" s="15"/>
      <c r="GP298" s="15"/>
    </row>
    <row r="299" spans="43:198" ht="15.75" customHeight="1" x14ac:dyDescent="0.3">
      <c r="AQ299" s="6"/>
      <c r="AR299" s="6"/>
      <c r="AS299" s="15"/>
      <c r="AT299" s="15"/>
      <c r="AU299" s="15"/>
      <c r="AV299" s="15"/>
      <c r="AW299" s="15"/>
      <c r="AX299" s="15"/>
      <c r="AY299" s="15"/>
      <c r="AZ299" s="15"/>
      <c r="BA299" s="15"/>
      <c r="GO299" s="15"/>
      <c r="GP299" s="15"/>
    </row>
    <row r="300" spans="43:198" ht="15.75" customHeight="1" x14ac:dyDescent="0.3"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GO300" s="15"/>
      <c r="GP300" s="15"/>
    </row>
    <row r="301" spans="43:198" ht="15.75" customHeight="1" x14ac:dyDescent="0.3"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GO301" s="15"/>
      <c r="GP301" s="15"/>
    </row>
    <row r="302" spans="43:198" ht="15.75" customHeight="1" x14ac:dyDescent="0.3"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GO302" s="15"/>
      <c r="GP302" s="15"/>
    </row>
    <row r="303" spans="43:198" ht="15.75" customHeight="1" x14ac:dyDescent="0.3"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GO303" s="15"/>
      <c r="GP303" s="15"/>
    </row>
    <row r="304" spans="43:198" ht="15.75" customHeight="1" x14ac:dyDescent="0.3"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GO304" s="15"/>
      <c r="GP304" s="15"/>
    </row>
    <row r="305" spans="43:198" ht="15.75" customHeight="1" x14ac:dyDescent="0.3"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GO305" s="15"/>
      <c r="GP305" s="15"/>
    </row>
    <row r="306" spans="43:198" ht="15.75" customHeight="1" x14ac:dyDescent="0.3"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GO306" s="15"/>
      <c r="GP306" s="15"/>
    </row>
    <row r="307" spans="43:198" ht="15.75" customHeight="1" x14ac:dyDescent="0.3"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GO307" s="15"/>
      <c r="GP307" s="15"/>
    </row>
    <row r="308" spans="43:198" ht="15.75" customHeight="1" x14ac:dyDescent="0.3"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GO308" s="15"/>
      <c r="GP308" s="15"/>
    </row>
    <row r="309" spans="43:198" ht="15.75" customHeight="1" x14ac:dyDescent="0.3"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GO309" s="15"/>
      <c r="GP309" s="15"/>
    </row>
    <row r="310" spans="43:198" ht="15.75" customHeight="1" x14ac:dyDescent="0.3">
      <c r="AQ310" s="6"/>
      <c r="AR310" s="6"/>
      <c r="AS310" s="15"/>
      <c r="AT310" s="15"/>
      <c r="AU310" s="15"/>
      <c r="AV310" s="15"/>
      <c r="AW310" s="15"/>
      <c r="AX310" s="15"/>
      <c r="AY310" s="15"/>
      <c r="AZ310" s="15"/>
      <c r="BA310" s="15"/>
      <c r="GO310" s="15"/>
      <c r="GP310" s="15"/>
    </row>
    <row r="311" spans="43:198" ht="15.75" customHeight="1" x14ac:dyDescent="0.3"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GO311" s="15"/>
      <c r="GP311" s="15"/>
    </row>
    <row r="312" spans="43:198" ht="15.75" customHeight="1" x14ac:dyDescent="0.3"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GO312" s="15"/>
      <c r="GP312" s="15"/>
    </row>
    <row r="313" spans="43:198" ht="15.75" customHeight="1" x14ac:dyDescent="0.3"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GO313" s="15"/>
      <c r="GP313" s="15"/>
    </row>
    <row r="314" spans="43:198" ht="15.75" customHeight="1" x14ac:dyDescent="0.3"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GO314" s="15"/>
      <c r="GP314" s="15"/>
    </row>
    <row r="315" spans="43:198" ht="15.75" customHeight="1" x14ac:dyDescent="0.3"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GO315" s="15"/>
      <c r="GP315" s="15"/>
    </row>
    <row r="316" spans="43:198" ht="15.75" customHeight="1" x14ac:dyDescent="0.3"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GO316" s="15"/>
      <c r="GP316" s="15"/>
    </row>
    <row r="317" spans="43:198" ht="15.75" customHeight="1" x14ac:dyDescent="0.3"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GO317" s="15"/>
      <c r="GP317" s="15"/>
    </row>
    <row r="318" spans="43:198" ht="15.75" customHeight="1" x14ac:dyDescent="0.3"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GO318" s="15"/>
      <c r="GP318" s="15"/>
    </row>
    <row r="319" spans="43:198" ht="15.75" customHeight="1" x14ac:dyDescent="0.3"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GO319" s="15"/>
      <c r="GP319" s="15"/>
    </row>
    <row r="320" spans="43:198" ht="15.75" customHeight="1" x14ac:dyDescent="0.3"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GO320" s="15"/>
      <c r="GP320" s="15"/>
    </row>
    <row r="321" spans="43:198" ht="15.75" customHeight="1" x14ac:dyDescent="0.3">
      <c r="AQ321" s="6"/>
      <c r="AR321" s="6"/>
      <c r="AS321" s="15"/>
      <c r="AT321" s="15"/>
      <c r="AU321" s="15"/>
      <c r="AV321" s="15"/>
      <c r="AW321" s="15"/>
      <c r="AX321" s="15"/>
      <c r="AY321" s="15"/>
      <c r="AZ321" s="15"/>
      <c r="BA321" s="15"/>
      <c r="GO321" s="15"/>
      <c r="GP321" s="15"/>
    </row>
    <row r="322" spans="43:198" ht="15.75" customHeight="1" x14ac:dyDescent="0.3"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GO322" s="15"/>
      <c r="GP322" s="15"/>
    </row>
    <row r="323" spans="43:198" ht="15.75" customHeight="1" x14ac:dyDescent="0.3"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GO323" s="15"/>
      <c r="GP323" s="15"/>
    </row>
    <row r="324" spans="43:198" ht="15.75" customHeight="1" x14ac:dyDescent="0.3"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GO324" s="15"/>
      <c r="GP324" s="15"/>
    </row>
    <row r="325" spans="43:198" ht="15.75" customHeight="1" x14ac:dyDescent="0.3"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GO325" s="15"/>
      <c r="GP325" s="15"/>
    </row>
    <row r="326" spans="43:198" ht="15.75" customHeight="1" x14ac:dyDescent="0.3"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GO326" s="15"/>
      <c r="GP326" s="15"/>
    </row>
    <row r="327" spans="43:198" ht="15.75" customHeight="1" x14ac:dyDescent="0.3"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GO327" s="15"/>
      <c r="GP327" s="15"/>
    </row>
    <row r="328" spans="43:198" ht="15.75" customHeight="1" x14ac:dyDescent="0.3"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GO328" s="15"/>
      <c r="GP328" s="15"/>
    </row>
    <row r="329" spans="43:198" ht="15.75" customHeight="1" x14ac:dyDescent="0.3"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GO329" s="15"/>
      <c r="GP329" s="15"/>
    </row>
    <row r="330" spans="43:198" ht="15.75" customHeight="1" x14ac:dyDescent="0.3"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GO330" s="15"/>
      <c r="GP330" s="15"/>
    </row>
    <row r="331" spans="43:198" ht="15.75" customHeight="1" x14ac:dyDescent="0.3"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GO331" s="15"/>
      <c r="GP331" s="15"/>
    </row>
    <row r="332" spans="43:198" ht="15.75" customHeight="1" x14ac:dyDescent="0.3">
      <c r="AQ332" s="6"/>
      <c r="AR332" s="6"/>
      <c r="AS332" s="15"/>
      <c r="AT332" s="15"/>
      <c r="AU332" s="15"/>
      <c r="AV332" s="15"/>
      <c r="AW332" s="15"/>
      <c r="AX332" s="15"/>
      <c r="AY332" s="15"/>
      <c r="AZ332" s="15"/>
      <c r="BA332" s="15"/>
      <c r="GO332" s="15"/>
      <c r="GP332" s="15"/>
    </row>
    <row r="333" spans="43:198" ht="15.75" customHeight="1" x14ac:dyDescent="0.3"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GO333" s="15"/>
      <c r="GP333" s="15"/>
    </row>
    <row r="334" spans="43:198" ht="15.75" customHeight="1" x14ac:dyDescent="0.3"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GO334" s="15"/>
      <c r="GP334" s="15"/>
    </row>
    <row r="335" spans="43:198" ht="15.75" customHeight="1" x14ac:dyDescent="0.3"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GO335" s="15"/>
      <c r="GP335" s="15"/>
    </row>
    <row r="336" spans="43:198" ht="15.75" customHeight="1" x14ac:dyDescent="0.3"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GO336" s="15"/>
      <c r="GP336" s="15"/>
    </row>
    <row r="337" spans="43:198" ht="15.75" customHeight="1" x14ac:dyDescent="0.3"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GO337" s="15"/>
      <c r="GP337" s="15"/>
    </row>
    <row r="338" spans="43:198" ht="15.75" customHeight="1" x14ac:dyDescent="0.3"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GO338" s="15"/>
      <c r="GP338" s="15"/>
    </row>
    <row r="339" spans="43:198" ht="15.75" customHeight="1" x14ac:dyDescent="0.3"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GO339" s="15"/>
      <c r="GP339" s="15"/>
    </row>
    <row r="340" spans="43:198" ht="15.75" customHeight="1" x14ac:dyDescent="0.3"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GO340" s="15"/>
      <c r="GP340" s="15"/>
    </row>
    <row r="341" spans="43:198" ht="15.75" customHeight="1" x14ac:dyDescent="0.3"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GO341" s="15"/>
      <c r="GP341" s="15"/>
    </row>
    <row r="342" spans="43:198" ht="15.75" customHeight="1" x14ac:dyDescent="0.3"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GO342" s="15"/>
      <c r="GP342" s="15"/>
    </row>
    <row r="343" spans="43:198" ht="15.75" customHeight="1" x14ac:dyDescent="0.3">
      <c r="AQ343" s="6"/>
      <c r="AR343" s="6"/>
      <c r="AS343" s="15"/>
      <c r="AT343" s="15"/>
      <c r="AU343" s="15"/>
      <c r="AV343" s="15"/>
      <c r="AW343" s="15"/>
      <c r="AX343" s="15"/>
      <c r="AY343" s="15"/>
      <c r="AZ343" s="15"/>
      <c r="BA343" s="15"/>
      <c r="GO343" s="15"/>
      <c r="GP343" s="15"/>
    </row>
    <row r="344" spans="43:198" ht="15.75" customHeight="1" x14ac:dyDescent="0.3"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GO344" s="15"/>
      <c r="GP344" s="15"/>
    </row>
    <row r="345" spans="43:198" ht="15.75" customHeight="1" x14ac:dyDescent="0.3"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GO345" s="15"/>
      <c r="GP345" s="15"/>
    </row>
    <row r="346" spans="43:198" ht="15.75" customHeight="1" x14ac:dyDescent="0.3"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GO346" s="15"/>
      <c r="GP346" s="15"/>
    </row>
    <row r="347" spans="43:198" ht="15.75" customHeight="1" x14ac:dyDescent="0.3"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GO347" s="15"/>
      <c r="GP347" s="15"/>
    </row>
    <row r="348" spans="43:198" ht="15.75" customHeight="1" x14ac:dyDescent="0.3"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GO348" s="15"/>
      <c r="GP348" s="15"/>
    </row>
    <row r="349" spans="43:198" ht="15.75" customHeight="1" x14ac:dyDescent="0.3"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GO349" s="15"/>
      <c r="GP349" s="15"/>
    </row>
    <row r="350" spans="43:198" ht="15.75" customHeight="1" x14ac:dyDescent="0.3"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GO350" s="15"/>
      <c r="GP350" s="15"/>
    </row>
    <row r="351" spans="43:198" ht="15.75" customHeight="1" x14ac:dyDescent="0.3"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GO351" s="15"/>
      <c r="GP351" s="15"/>
    </row>
    <row r="352" spans="43:198" ht="15.75" customHeight="1" x14ac:dyDescent="0.3"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GO352" s="15"/>
      <c r="GP352" s="15"/>
    </row>
    <row r="353" spans="43:198" ht="15.75" customHeight="1" x14ac:dyDescent="0.3"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GO353" s="15"/>
      <c r="GP353" s="15"/>
    </row>
    <row r="354" spans="43:198" ht="15.75" customHeight="1" x14ac:dyDescent="0.3">
      <c r="AQ354" s="6"/>
      <c r="AR354" s="6"/>
      <c r="AS354" s="15"/>
      <c r="AT354" s="15"/>
      <c r="AU354" s="15"/>
      <c r="AV354" s="15"/>
      <c r="AW354" s="15"/>
      <c r="AX354" s="15"/>
      <c r="AY354" s="15"/>
      <c r="AZ354" s="15"/>
      <c r="BA354" s="15"/>
      <c r="GO354" s="15"/>
      <c r="GP354" s="15"/>
    </row>
    <row r="355" spans="43:198" ht="15.75" customHeight="1" x14ac:dyDescent="0.3"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GO355" s="15"/>
      <c r="GP355" s="15"/>
    </row>
    <row r="356" spans="43:198" ht="15.75" customHeight="1" x14ac:dyDescent="0.3"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GO356" s="15"/>
      <c r="GP356" s="15"/>
    </row>
    <row r="357" spans="43:198" ht="15.75" customHeight="1" x14ac:dyDescent="0.3"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GO357" s="15"/>
      <c r="GP357" s="15"/>
    </row>
    <row r="358" spans="43:198" ht="15.75" customHeight="1" x14ac:dyDescent="0.3"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GO358" s="15"/>
      <c r="GP358" s="15"/>
    </row>
    <row r="359" spans="43:198" ht="15.75" customHeight="1" x14ac:dyDescent="0.3"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GO359" s="15"/>
      <c r="GP359" s="15"/>
    </row>
    <row r="360" spans="43:198" ht="15.75" customHeight="1" x14ac:dyDescent="0.3"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GO360" s="15"/>
      <c r="GP360" s="15"/>
    </row>
    <row r="361" spans="43:198" ht="15.75" customHeight="1" x14ac:dyDescent="0.3"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GO361" s="15"/>
      <c r="GP361" s="15"/>
    </row>
    <row r="362" spans="43:198" ht="15.75" customHeight="1" x14ac:dyDescent="0.3"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GO362" s="15"/>
      <c r="GP362" s="15"/>
    </row>
    <row r="363" spans="43:198" ht="15.75" customHeight="1" x14ac:dyDescent="0.3"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GO363" s="15"/>
      <c r="GP363" s="15"/>
    </row>
    <row r="364" spans="43:198" ht="15.75" customHeight="1" x14ac:dyDescent="0.3"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GO364" s="15"/>
      <c r="GP364" s="15"/>
    </row>
    <row r="365" spans="43:198" ht="15.75" customHeight="1" x14ac:dyDescent="0.3">
      <c r="AQ365" s="6"/>
      <c r="AR365" s="6"/>
      <c r="AS365" s="15"/>
      <c r="AT365" s="15"/>
      <c r="AU365" s="15"/>
      <c r="AV365" s="15"/>
      <c r="AW365" s="15"/>
      <c r="AX365" s="15"/>
      <c r="AY365" s="15"/>
      <c r="AZ365" s="15"/>
      <c r="BA365" s="15"/>
      <c r="GO365" s="15"/>
      <c r="GP365" s="15"/>
    </row>
    <row r="366" spans="43:198" ht="15.75" customHeight="1" x14ac:dyDescent="0.3"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GO366" s="15"/>
      <c r="GP366" s="15"/>
    </row>
    <row r="367" spans="43:198" ht="15.75" customHeight="1" x14ac:dyDescent="0.3"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GO367" s="15"/>
      <c r="GP367" s="15"/>
    </row>
    <row r="368" spans="43:198" ht="15.75" customHeight="1" x14ac:dyDescent="0.3"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GO368" s="15"/>
      <c r="GP368" s="15"/>
    </row>
    <row r="369" spans="43:198" ht="15.75" customHeight="1" x14ac:dyDescent="0.3"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GO369" s="15"/>
      <c r="GP369" s="15"/>
    </row>
    <row r="370" spans="43:198" ht="15.75" customHeight="1" x14ac:dyDescent="0.3"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GO370" s="15"/>
      <c r="GP370" s="15"/>
    </row>
    <row r="371" spans="43:198" ht="15.75" customHeight="1" x14ac:dyDescent="0.3">
      <c r="AQ371" s="6"/>
      <c r="AR371" s="6"/>
      <c r="AS371" s="98"/>
      <c r="AT371" s="98"/>
      <c r="AU371" s="98"/>
      <c r="AV371" s="98"/>
      <c r="AW371" s="98"/>
      <c r="AX371" s="98"/>
      <c r="AY371" s="98"/>
      <c r="AZ371" s="6"/>
      <c r="BA371" s="6"/>
      <c r="GO371" s="15"/>
      <c r="GP371" s="15"/>
    </row>
    <row r="372" spans="43:198" ht="15.75" customHeight="1" x14ac:dyDescent="0.3"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GO372" s="15"/>
      <c r="GP372" s="15"/>
    </row>
    <row r="373" spans="43:198" ht="15.75" customHeight="1" x14ac:dyDescent="0.3"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GO373" s="15"/>
      <c r="GP373" s="15"/>
    </row>
    <row r="374" spans="43:198" ht="15.75" customHeight="1" x14ac:dyDescent="0.3"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GO374" s="15"/>
      <c r="GP374" s="15"/>
    </row>
    <row r="375" spans="43:198" ht="15.75" customHeight="1" x14ac:dyDescent="0.3">
      <c r="AQ375" s="6"/>
      <c r="AR375" s="6"/>
      <c r="AS375" s="98"/>
      <c r="AT375" s="98"/>
      <c r="AU375" s="98"/>
      <c r="AV375" s="98"/>
      <c r="AW375" s="98"/>
      <c r="AX375" s="6"/>
      <c r="AY375" s="6"/>
      <c r="AZ375" s="6"/>
      <c r="BA375" s="6"/>
      <c r="GO375" s="15"/>
      <c r="GP375" s="15"/>
    </row>
    <row r="376" spans="43:198" ht="15.75" customHeight="1" x14ac:dyDescent="0.3">
      <c r="AQ376" s="6"/>
      <c r="AR376" s="6"/>
      <c r="AS376" s="15"/>
      <c r="AT376" s="15"/>
      <c r="AU376" s="15"/>
      <c r="AV376" s="15"/>
      <c r="AW376" s="15"/>
      <c r="AX376" s="15"/>
      <c r="AY376" s="15"/>
      <c r="AZ376" s="15"/>
      <c r="BA376" s="15"/>
      <c r="GO376" s="15"/>
      <c r="GP376" s="15"/>
    </row>
    <row r="377" spans="43:198" ht="15.75" customHeight="1" x14ac:dyDescent="0.3"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GO377" s="15"/>
      <c r="GP377" s="15"/>
    </row>
    <row r="378" spans="43:198" ht="15.75" customHeight="1" x14ac:dyDescent="0.3"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GO378" s="15"/>
      <c r="GP378" s="15"/>
    </row>
    <row r="379" spans="43:198" ht="15.75" customHeight="1" x14ac:dyDescent="0.3"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GO379" s="15"/>
      <c r="GP379" s="15"/>
    </row>
    <row r="380" spans="43:198" ht="15.75" customHeight="1" x14ac:dyDescent="0.3"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GO380" s="15"/>
      <c r="GP380" s="15"/>
    </row>
    <row r="381" spans="43:198" ht="15.75" customHeight="1" x14ac:dyDescent="0.3">
      <c r="AQ381" s="6"/>
      <c r="AR381" s="6"/>
      <c r="AS381" s="98"/>
      <c r="AT381" s="98"/>
      <c r="AU381" s="98"/>
      <c r="AV381" s="98"/>
      <c r="AW381" s="98"/>
      <c r="AX381" s="98"/>
      <c r="AY381" s="98"/>
      <c r="AZ381" s="98"/>
      <c r="BA381" s="6"/>
      <c r="GO381" s="15"/>
      <c r="GP381" s="15"/>
    </row>
    <row r="382" spans="43:198" ht="15.75" customHeight="1" x14ac:dyDescent="0.3"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GO382" s="15"/>
      <c r="GP382" s="15"/>
    </row>
    <row r="383" spans="43:198" ht="15.75" customHeight="1" x14ac:dyDescent="0.3"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GO383" s="15"/>
      <c r="GP383" s="15"/>
    </row>
    <row r="384" spans="43:198" ht="15.75" customHeight="1" x14ac:dyDescent="0.3"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GO384" s="15"/>
      <c r="GP384" s="15"/>
    </row>
    <row r="385" spans="43:198" ht="15.75" customHeight="1" x14ac:dyDescent="0.3"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GO385" s="15"/>
      <c r="GP385" s="15"/>
    </row>
    <row r="386" spans="43:198" ht="15.75" customHeight="1" x14ac:dyDescent="0.3"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GO386" s="15"/>
      <c r="GP386" s="15"/>
    </row>
    <row r="387" spans="43:198" ht="15.75" customHeight="1" x14ac:dyDescent="0.3">
      <c r="AQ387" s="6"/>
      <c r="AR387" s="6"/>
      <c r="AS387" s="15"/>
      <c r="AT387" s="15"/>
      <c r="AU387" s="15"/>
      <c r="AV387" s="15"/>
      <c r="AW387" s="15"/>
      <c r="AX387" s="15"/>
      <c r="AY387" s="15"/>
      <c r="AZ387" s="15"/>
      <c r="BA387" s="15"/>
      <c r="GO387" s="15"/>
      <c r="GP387" s="15"/>
    </row>
    <row r="388" spans="43:198" ht="15.75" customHeight="1" x14ac:dyDescent="0.3"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GO388" s="15"/>
      <c r="GP388" s="15"/>
    </row>
    <row r="389" spans="43:198" ht="15.75" customHeight="1" x14ac:dyDescent="0.3"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GO389" s="15"/>
      <c r="GP389" s="15"/>
    </row>
    <row r="390" spans="43:198" ht="15.75" customHeight="1" x14ac:dyDescent="0.3"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GO390" s="15"/>
      <c r="GP390" s="15"/>
    </row>
    <row r="391" spans="43:198" ht="15.75" customHeight="1" x14ac:dyDescent="0.3"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GO391" s="15"/>
      <c r="GP391" s="15"/>
    </row>
    <row r="392" spans="43:198" ht="15.75" customHeight="1" x14ac:dyDescent="0.3"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GO392" s="15"/>
      <c r="GP392" s="15"/>
    </row>
    <row r="393" spans="43:198" ht="15.75" customHeight="1" x14ac:dyDescent="0.3"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GO393" s="15"/>
      <c r="GP393" s="15"/>
    </row>
    <row r="394" spans="43:198" ht="15.75" customHeight="1" x14ac:dyDescent="0.3"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GO394" s="15"/>
      <c r="GP394" s="15"/>
    </row>
    <row r="395" spans="43:198" ht="15.75" customHeight="1" x14ac:dyDescent="0.3">
      <c r="AQ395" s="6"/>
      <c r="AR395" s="6"/>
      <c r="AS395" s="98"/>
      <c r="AT395" s="98"/>
      <c r="AU395" s="98"/>
      <c r="AV395" s="98"/>
      <c r="AW395" s="98"/>
      <c r="AX395" s="98"/>
      <c r="AY395" s="98"/>
      <c r="AZ395" s="98"/>
      <c r="BA395" s="98"/>
      <c r="GO395" s="15"/>
      <c r="GP395" s="15"/>
    </row>
    <row r="396" spans="43:198" ht="15.75" customHeight="1" x14ac:dyDescent="0.3"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GO396" s="15"/>
      <c r="GP396" s="15"/>
    </row>
    <row r="397" spans="43:198" ht="15.75" customHeight="1" x14ac:dyDescent="0.3"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GO397" s="15"/>
      <c r="GP397" s="15"/>
    </row>
    <row r="398" spans="43:198" ht="15.75" customHeight="1" x14ac:dyDescent="0.3">
      <c r="AQ398" s="6"/>
      <c r="AR398" s="6"/>
      <c r="AS398" s="15"/>
      <c r="AT398" s="15"/>
      <c r="AU398" s="15"/>
      <c r="AV398" s="15"/>
      <c r="AW398" s="15"/>
      <c r="AX398" s="15"/>
      <c r="AY398" s="15"/>
      <c r="AZ398" s="15"/>
      <c r="BA398" s="15"/>
      <c r="GO398" s="15"/>
      <c r="GP398" s="15"/>
    </row>
    <row r="399" spans="43:198" ht="15.75" customHeight="1" x14ac:dyDescent="0.3"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GO399" s="15"/>
      <c r="GP399" s="15"/>
    </row>
    <row r="400" spans="43:198" ht="15.75" customHeight="1" x14ac:dyDescent="0.3"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GO400" s="15"/>
      <c r="GP400" s="15"/>
    </row>
    <row r="401" spans="43:198" ht="15.75" customHeight="1" x14ac:dyDescent="0.3"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GO401" s="15"/>
      <c r="GP401" s="15"/>
    </row>
    <row r="402" spans="43:198" ht="15.75" customHeight="1" x14ac:dyDescent="0.3"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GO402" s="15"/>
      <c r="GP402" s="15"/>
    </row>
    <row r="403" spans="43:198" ht="15.75" customHeight="1" x14ac:dyDescent="0.3"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GO403" s="15"/>
      <c r="GP403" s="15"/>
    </row>
    <row r="404" spans="43:198" ht="15.75" customHeight="1" x14ac:dyDescent="0.3"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GO404" s="15"/>
      <c r="GP404" s="15"/>
    </row>
    <row r="405" spans="43:198" ht="15.75" customHeight="1" x14ac:dyDescent="0.3"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GO405" s="15"/>
      <c r="GP405" s="15"/>
    </row>
    <row r="406" spans="43:198" ht="15.75" customHeight="1" x14ac:dyDescent="0.3"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GO406" s="15"/>
      <c r="GP406" s="15"/>
    </row>
    <row r="407" spans="43:198" ht="15.75" customHeight="1" x14ac:dyDescent="0.3"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GO407" s="15"/>
      <c r="GP407" s="15"/>
    </row>
    <row r="408" spans="43:198" ht="15.75" customHeight="1" x14ac:dyDescent="0.3"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GO408" s="15"/>
      <c r="GP408" s="15"/>
    </row>
    <row r="409" spans="43:198" ht="15.75" customHeight="1" x14ac:dyDescent="0.3">
      <c r="AQ409" s="6"/>
      <c r="AR409" s="6"/>
      <c r="AS409" s="15"/>
      <c r="AT409" s="15"/>
      <c r="AU409" s="15"/>
      <c r="AV409" s="15"/>
      <c r="AW409" s="15"/>
      <c r="AX409" s="15"/>
      <c r="AY409" s="15"/>
      <c r="AZ409" s="15"/>
      <c r="BA409" s="15"/>
      <c r="GO409" s="15"/>
      <c r="GP409" s="15"/>
    </row>
    <row r="410" spans="43:198" ht="15.75" customHeight="1" x14ac:dyDescent="0.3">
      <c r="AQ410" s="6"/>
      <c r="AR410" s="6"/>
      <c r="AS410" s="98"/>
      <c r="AT410" s="98"/>
      <c r="AU410" s="98"/>
      <c r="AV410" s="98"/>
      <c r="AW410" s="98"/>
      <c r="AX410" s="98"/>
      <c r="AY410" s="98"/>
      <c r="AZ410" s="98"/>
      <c r="BA410" s="98"/>
      <c r="GO410" s="15"/>
      <c r="GP410" s="15"/>
    </row>
    <row r="411" spans="43:198" ht="15.75" customHeight="1" x14ac:dyDescent="0.3"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GO411" s="15"/>
      <c r="GP411" s="15"/>
    </row>
    <row r="412" spans="43:198" ht="15.75" customHeight="1" x14ac:dyDescent="0.3"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GO412" s="15"/>
      <c r="GP412" s="15"/>
    </row>
    <row r="413" spans="43:198" ht="15.75" customHeight="1" x14ac:dyDescent="0.3"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GO413" s="15"/>
      <c r="GP413" s="15"/>
    </row>
    <row r="414" spans="43:198" ht="15.75" customHeight="1" x14ac:dyDescent="0.3"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GO414" s="15"/>
      <c r="GP414" s="15"/>
    </row>
    <row r="415" spans="43:198" ht="15.75" customHeight="1" x14ac:dyDescent="0.3"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GO415" s="15"/>
      <c r="GP415" s="15"/>
    </row>
    <row r="416" spans="43:198" ht="15.75" customHeight="1" x14ac:dyDescent="0.3"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GO416" s="15"/>
      <c r="GP416" s="15"/>
    </row>
    <row r="417" spans="43:198" ht="15.75" customHeight="1" x14ac:dyDescent="0.3"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GO417" s="15"/>
      <c r="GP417" s="15"/>
    </row>
    <row r="418" spans="43:198" ht="15.75" customHeight="1" x14ac:dyDescent="0.3"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GO418" s="15"/>
      <c r="GP418" s="15"/>
    </row>
    <row r="419" spans="43:198" ht="15.75" customHeight="1" x14ac:dyDescent="0.3">
      <c r="AQ419" s="6"/>
      <c r="AR419" s="6"/>
      <c r="AS419" s="98"/>
      <c r="AT419" s="98"/>
      <c r="AU419" s="98"/>
      <c r="AV419" s="98"/>
      <c r="AW419" s="98"/>
      <c r="AX419" s="6"/>
      <c r="AY419" s="6"/>
      <c r="AZ419" s="6"/>
      <c r="BA419" s="6"/>
      <c r="GO419" s="15"/>
      <c r="GP419" s="15"/>
    </row>
    <row r="420" spans="43:198" ht="15.75" customHeight="1" x14ac:dyDescent="0.3">
      <c r="AQ420" s="6"/>
      <c r="AR420" s="6"/>
      <c r="AS420" s="15"/>
      <c r="AT420" s="15"/>
      <c r="AU420" s="15"/>
      <c r="AV420" s="15"/>
      <c r="AW420" s="15"/>
      <c r="AX420" s="15"/>
      <c r="AY420" s="15"/>
      <c r="AZ420" s="15"/>
      <c r="BA420" s="15"/>
      <c r="GO420" s="15"/>
      <c r="GP420" s="15"/>
    </row>
    <row r="421" spans="43:198" ht="15.75" customHeight="1" x14ac:dyDescent="0.3"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GO421" s="15"/>
      <c r="GP421" s="15"/>
    </row>
    <row r="422" spans="43:198" ht="15.75" customHeight="1" x14ac:dyDescent="0.3"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GO422" s="15"/>
      <c r="GP422" s="15"/>
    </row>
    <row r="423" spans="43:198" ht="15.75" customHeight="1" x14ac:dyDescent="0.3"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GO423" s="15"/>
      <c r="GP423" s="15"/>
    </row>
    <row r="424" spans="43:198" ht="15.75" customHeight="1" x14ac:dyDescent="0.3"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GO424" s="15"/>
      <c r="GP424" s="15"/>
    </row>
    <row r="425" spans="43:198" ht="15.75" customHeight="1" x14ac:dyDescent="0.3"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GO425" s="15"/>
      <c r="GP425" s="15"/>
    </row>
    <row r="426" spans="43:198" ht="15.75" customHeight="1" x14ac:dyDescent="0.3"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GO426" s="15"/>
      <c r="GP426" s="15"/>
    </row>
    <row r="427" spans="43:198" ht="15.75" customHeight="1" x14ac:dyDescent="0.3"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GO427" s="15"/>
      <c r="GP427" s="15"/>
    </row>
    <row r="428" spans="43:198" ht="15.75" customHeight="1" x14ac:dyDescent="0.3"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GO428" s="15"/>
      <c r="GP428" s="15"/>
    </row>
    <row r="429" spans="43:198" ht="15.75" customHeight="1" x14ac:dyDescent="0.3"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GO429" s="15"/>
      <c r="GP429" s="15"/>
    </row>
    <row r="430" spans="43:198" ht="15.75" customHeight="1" x14ac:dyDescent="0.3"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GO430" s="15"/>
      <c r="GP430" s="15"/>
    </row>
    <row r="431" spans="43:198" ht="15.75" customHeight="1" x14ac:dyDescent="0.3">
      <c r="AQ431" s="6"/>
      <c r="AR431" s="6"/>
      <c r="AS431" s="15"/>
      <c r="AT431" s="15"/>
      <c r="AU431" s="15"/>
      <c r="AV431" s="15"/>
      <c r="AW431" s="15"/>
      <c r="AX431" s="15"/>
      <c r="AY431" s="15"/>
      <c r="AZ431" s="15"/>
      <c r="BA431" s="15"/>
      <c r="GO431" s="15"/>
      <c r="GP431" s="15"/>
    </row>
    <row r="432" spans="43:198" ht="15.75" customHeight="1" x14ac:dyDescent="0.3"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GO432" s="15"/>
      <c r="GP432" s="15"/>
    </row>
    <row r="433" spans="43:198" ht="15.75" customHeight="1" x14ac:dyDescent="0.3"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GO433" s="15"/>
      <c r="GP433" s="15"/>
    </row>
    <row r="434" spans="43:198" ht="15.75" customHeight="1" x14ac:dyDescent="0.3"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GO434" s="15"/>
      <c r="GP434" s="15"/>
    </row>
  </sheetData>
  <mergeCells count="35">
    <mergeCell ref="GZ1:HA1"/>
    <mergeCell ref="HB1:HC1"/>
    <mergeCell ref="ER2:EX2"/>
    <mergeCell ref="EY2:FE2"/>
    <mergeCell ref="FF2:FL2"/>
    <mergeCell ref="FM2:FS2"/>
    <mergeCell ref="FT2:FZ2"/>
    <mergeCell ref="GA2:GG2"/>
    <mergeCell ref="GH2:GN2"/>
    <mergeCell ref="GP1:GQ1"/>
    <mergeCell ref="GR1:GS1"/>
    <mergeCell ref="GT1:GU1"/>
    <mergeCell ref="GV1:GW1"/>
    <mergeCell ref="GX1:GY1"/>
    <mergeCell ref="CS2:CY2"/>
    <mergeCell ref="CZ2:DF2"/>
    <mergeCell ref="DG2:DM2"/>
    <mergeCell ref="DP2:DV2"/>
    <mergeCell ref="DW2:EC2"/>
    <mergeCell ref="GP4:HC4"/>
    <mergeCell ref="HE4:HS4"/>
    <mergeCell ref="B4:X4"/>
    <mergeCell ref="D1:F1"/>
    <mergeCell ref="AN2:AR2"/>
    <mergeCell ref="AS2:BM2"/>
    <mergeCell ref="BN2:BT2"/>
    <mergeCell ref="BU2:CC2"/>
    <mergeCell ref="CE2:CK2"/>
    <mergeCell ref="CL2:CR2"/>
    <mergeCell ref="ED2:EJ2"/>
    <mergeCell ref="EK2:EQ2"/>
    <mergeCell ref="Z4:AL4"/>
    <mergeCell ref="AN4:CC4"/>
    <mergeCell ref="CE4:DN4"/>
    <mergeCell ref="DP4:GN4"/>
  </mergeCell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C00"/>
  </sheetPr>
  <dimension ref="A1:IN279"/>
  <sheetViews>
    <sheetView tabSelected="1" topLeftCell="AI1" workbookViewId="0">
      <selection activeCell="AS9" sqref="AS9"/>
    </sheetView>
  </sheetViews>
  <sheetFormatPr defaultColWidth="14.44140625" defaultRowHeight="15" customHeight="1" x14ac:dyDescent="0.3"/>
  <cols>
    <col min="1" max="1" width="8" customWidth="1"/>
    <col min="2" max="2" width="5" customWidth="1"/>
    <col min="3" max="3" width="10.109375" customWidth="1"/>
    <col min="4" max="4" width="5.33203125" customWidth="1"/>
    <col min="5" max="5" width="15.6640625" customWidth="1"/>
    <col min="6" max="6" width="19.88671875" customWidth="1"/>
    <col min="7" max="7" width="28.109375" customWidth="1"/>
    <col min="8" max="8" width="19.5546875" customWidth="1"/>
    <col min="9" max="9" width="30.5546875" customWidth="1"/>
    <col min="10" max="10" width="15.33203125" customWidth="1"/>
    <col min="11" max="11" width="4" customWidth="1"/>
    <col min="12" max="12" width="9.44140625" customWidth="1"/>
    <col min="13" max="13" width="4.6640625" customWidth="1"/>
    <col min="14" max="14" width="48.6640625" customWidth="1"/>
    <col min="15" max="15" width="11.5546875" customWidth="1"/>
    <col min="16" max="16" width="8" customWidth="1"/>
    <col min="17" max="17" width="9.88671875" customWidth="1"/>
    <col min="18" max="18" width="20.88671875" customWidth="1"/>
    <col min="19" max="19" width="18.5546875" customWidth="1"/>
    <col min="20" max="20" width="13.5546875" customWidth="1"/>
    <col min="21" max="21" width="20.88671875" customWidth="1"/>
    <col min="22" max="22" width="6" customWidth="1"/>
    <col min="23" max="23" width="8.44140625" customWidth="1"/>
    <col min="24" max="26" width="8" customWidth="1"/>
    <col min="27" max="27" width="17.5546875" customWidth="1"/>
    <col min="28" max="28" width="36.6640625" customWidth="1"/>
    <col min="29" max="29" width="8.44140625" customWidth="1"/>
    <col min="30" max="30" width="7.88671875" customWidth="1"/>
    <col min="31" max="31" width="16.109375" customWidth="1"/>
    <col min="32" max="32" width="11.33203125" customWidth="1"/>
    <col min="33" max="33" width="16.88671875" customWidth="1"/>
    <col min="34" max="34" width="13.88671875" customWidth="1"/>
    <col min="35" max="36" width="15" customWidth="1"/>
    <col min="37" max="37" width="26.6640625" customWidth="1"/>
    <col min="38" max="38" width="16" customWidth="1"/>
    <col min="39" max="39" width="11.33203125" customWidth="1"/>
    <col min="40" max="40" width="8" customWidth="1"/>
    <col min="41" max="43" width="14.6640625" customWidth="1"/>
    <col min="44" max="44" width="11.6640625" customWidth="1"/>
    <col min="45" max="45" width="11" customWidth="1"/>
    <col min="46" max="46" width="9.6640625" customWidth="1"/>
    <col min="47" max="47" width="9.5546875" customWidth="1"/>
    <col min="48" max="48" width="9.6640625" customWidth="1"/>
    <col min="49" max="49" width="11.33203125" customWidth="1"/>
    <col min="50" max="50" width="9.44140625" customWidth="1"/>
    <col min="51" max="51" width="9.33203125" customWidth="1"/>
    <col min="52" max="52" width="9.88671875" customWidth="1"/>
    <col min="53" max="53" width="10.88671875" customWidth="1"/>
    <col min="54" max="55" width="10.5546875" customWidth="1"/>
    <col min="56" max="58" width="14" customWidth="1"/>
    <col min="59" max="59" width="11.44140625" customWidth="1"/>
    <col min="60" max="60" width="10.6640625" customWidth="1"/>
    <col min="61" max="61" width="13" customWidth="1"/>
    <col min="62" max="63" width="11.88671875" customWidth="1"/>
    <col min="64" max="64" width="11.6640625" customWidth="1"/>
    <col min="65" max="69" width="7.44140625" customWidth="1"/>
    <col min="70" max="70" width="8.6640625" customWidth="1"/>
    <col min="71" max="71" width="7.44140625" customWidth="1"/>
    <col min="72" max="80" width="6.33203125" customWidth="1"/>
    <col min="81" max="81" width="8" customWidth="1"/>
    <col min="82" max="82" width="12.109375" customWidth="1"/>
    <col min="83" max="83" width="11" customWidth="1"/>
    <col min="84" max="84" width="35.5546875" customWidth="1"/>
    <col min="85" max="85" width="29.5546875" customWidth="1"/>
    <col min="86" max="86" width="23" customWidth="1"/>
    <col min="87" max="87" width="19.6640625" customWidth="1"/>
    <col min="88" max="88" width="22.88671875" customWidth="1"/>
    <col min="89" max="89" width="24.88671875" customWidth="1"/>
    <col min="90" max="90" width="58.88671875" customWidth="1"/>
    <col min="91" max="91" width="34" customWidth="1"/>
    <col min="92" max="92" width="36.88671875" customWidth="1"/>
    <col min="93" max="93" width="85.33203125" customWidth="1"/>
    <col min="94" max="94" width="21.6640625" customWidth="1"/>
    <col min="95" max="95" width="47.109375" customWidth="1"/>
    <col min="96" max="96" width="3.44140625" customWidth="1"/>
    <col min="97" max="102" width="5.33203125" customWidth="1"/>
    <col min="103" max="103" width="144.88671875" customWidth="1"/>
    <col min="104" max="104" width="74.109375" customWidth="1"/>
    <col min="105" max="105" width="42.6640625" customWidth="1"/>
    <col min="106" max="106" width="32.88671875" customWidth="1"/>
    <col min="107" max="107" width="94.44140625" customWidth="1"/>
    <col min="108" max="108" width="21.109375" customWidth="1"/>
    <col min="109" max="109" width="39.109375" customWidth="1"/>
    <col min="110" max="110" width="47" customWidth="1"/>
    <col min="111" max="111" width="46.44140625" customWidth="1"/>
    <col min="112" max="112" width="54" customWidth="1"/>
    <col min="113" max="113" width="55.33203125" customWidth="1"/>
    <col min="114" max="114" width="59.44140625" customWidth="1"/>
    <col min="115" max="115" width="48.33203125" customWidth="1"/>
    <col min="116" max="116" width="47.44140625" customWidth="1"/>
    <col min="117" max="117" width="25.33203125" customWidth="1"/>
    <col min="118" max="125" width="8" customWidth="1"/>
    <col min="126" max="132" width="6.33203125" customWidth="1"/>
    <col min="133" max="134" width="9.33203125" customWidth="1"/>
    <col min="135" max="135" width="8.109375" customWidth="1"/>
    <col min="136" max="137" width="9.33203125" customWidth="1"/>
    <col min="138" max="139" width="8.109375" customWidth="1"/>
    <col min="140" max="140" width="3.88671875" customWidth="1"/>
    <col min="141" max="146" width="6" customWidth="1"/>
    <col min="147" max="147" width="5" customWidth="1"/>
    <col min="148" max="153" width="6" customWidth="1"/>
    <col min="154" max="195" width="8" customWidth="1"/>
    <col min="196" max="196" width="9.109375" customWidth="1"/>
    <col min="197" max="215" width="8" customWidth="1"/>
    <col min="216" max="216" width="9.44140625" customWidth="1"/>
    <col min="217" max="248" width="8" customWidth="1"/>
  </cols>
  <sheetData>
    <row r="1" spans="1:248" ht="18.75" customHeight="1" x14ac:dyDescent="0.3">
      <c r="B1" s="1"/>
      <c r="C1" s="2" t="s">
        <v>0</v>
      </c>
      <c r="D1" s="2" t="s">
        <v>1753</v>
      </c>
      <c r="E1" s="126" t="s">
        <v>1</v>
      </c>
      <c r="F1" s="124"/>
      <c r="G1" s="125"/>
      <c r="H1" s="2" t="s">
        <v>2</v>
      </c>
      <c r="I1" s="2" t="s">
        <v>3</v>
      </c>
      <c r="J1" s="2" t="s">
        <v>4</v>
      </c>
      <c r="K1" s="2" t="s">
        <v>5</v>
      </c>
      <c r="L1" s="2" t="s">
        <v>6</v>
      </c>
      <c r="M1" s="2" t="s">
        <v>7</v>
      </c>
      <c r="N1" s="2" t="s">
        <v>8</v>
      </c>
      <c r="O1" s="2" t="s">
        <v>9</v>
      </c>
      <c r="P1" s="2" t="s">
        <v>10</v>
      </c>
      <c r="Q1" s="2" t="s">
        <v>11</v>
      </c>
      <c r="R1" s="2" t="s">
        <v>12</v>
      </c>
      <c r="S1" s="2" t="s">
        <v>13</v>
      </c>
      <c r="T1" s="2" t="s">
        <v>14</v>
      </c>
      <c r="U1" s="2" t="s">
        <v>15</v>
      </c>
      <c r="V1" s="2" t="s">
        <v>13</v>
      </c>
      <c r="W1" s="2" t="s">
        <v>16</v>
      </c>
      <c r="X1" s="2" t="s">
        <v>17</v>
      </c>
      <c r="Y1" s="2" t="s">
        <v>18</v>
      </c>
      <c r="Z1" s="1"/>
      <c r="AA1" s="2" t="s">
        <v>19</v>
      </c>
      <c r="AB1" s="2" t="s">
        <v>1754</v>
      </c>
      <c r="AC1" s="2" t="s">
        <v>21</v>
      </c>
      <c r="AD1" s="2" t="s">
        <v>22</v>
      </c>
      <c r="AE1" s="2" t="s">
        <v>23</v>
      </c>
      <c r="AF1" s="2" t="s">
        <v>1936</v>
      </c>
      <c r="AG1" s="2" t="s">
        <v>25</v>
      </c>
      <c r="AH1" s="2" t="s">
        <v>26</v>
      </c>
      <c r="AI1" s="2" t="s">
        <v>27</v>
      </c>
      <c r="AJ1" s="2" t="s">
        <v>28</v>
      </c>
      <c r="AK1" s="2" t="s">
        <v>29</v>
      </c>
      <c r="AL1" s="2" t="s">
        <v>30</v>
      </c>
      <c r="AM1" s="2" t="s">
        <v>31</v>
      </c>
      <c r="AN1" s="1"/>
      <c r="AO1" s="3" t="s">
        <v>32</v>
      </c>
      <c r="AP1" s="3" t="s">
        <v>33</v>
      </c>
      <c r="AQ1" s="5" t="s">
        <v>1756</v>
      </c>
      <c r="AR1" s="2" t="s">
        <v>1757</v>
      </c>
      <c r="AS1" s="2" t="s">
        <v>1758</v>
      </c>
      <c r="AT1" s="2" t="s">
        <v>1937</v>
      </c>
      <c r="AU1" s="2" t="s">
        <v>1938</v>
      </c>
      <c r="AV1" s="2" t="s">
        <v>1939</v>
      </c>
      <c r="AW1" s="2" t="s">
        <v>1940</v>
      </c>
      <c r="AX1" s="2" t="s">
        <v>1941</v>
      </c>
      <c r="AY1" s="2" t="s">
        <v>1942</v>
      </c>
      <c r="AZ1" s="2" t="s">
        <v>1943</v>
      </c>
      <c r="BA1" s="2" t="s">
        <v>1944</v>
      </c>
      <c r="BB1" s="2" t="s">
        <v>1945</v>
      </c>
      <c r="BC1" s="122" t="s">
        <v>3134</v>
      </c>
      <c r="BD1" s="2" t="s">
        <v>50</v>
      </c>
      <c r="BE1" s="2" t="s">
        <v>51</v>
      </c>
      <c r="BF1" s="2" t="s">
        <v>52</v>
      </c>
      <c r="BG1" s="2" t="s">
        <v>53</v>
      </c>
      <c r="BH1" s="2" t="s">
        <v>54</v>
      </c>
      <c r="BI1" s="5" t="s">
        <v>55</v>
      </c>
      <c r="BJ1" s="5" t="s">
        <v>56</v>
      </c>
      <c r="BK1" s="5" t="s">
        <v>57</v>
      </c>
      <c r="BL1" s="5" t="s">
        <v>58</v>
      </c>
      <c r="BM1" s="5" t="s">
        <v>59</v>
      </c>
      <c r="BN1" s="5" t="s">
        <v>60</v>
      </c>
      <c r="BO1" s="2" t="s">
        <v>1946</v>
      </c>
      <c r="BP1" s="2" t="s">
        <v>1947</v>
      </c>
      <c r="BQ1" s="2" t="s">
        <v>1948</v>
      </c>
      <c r="BR1" s="2" t="s">
        <v>1949</v>
      </c>
      <c r="BS1" s="2" t="s">
        <v>1950</v>
      </c>
      <c r="BT1" s="2" t="s">
        <v>1951</v>
      </c>
      <c r="BU1" s="2" t="s">
        <v>1952</v>
      </c>
      <c r="BV1" s="2" t="s">
        <v>1953</v>
      </c>
      <c r="BW1" s="2" t="s">
        <v>1954</v>
      </c>
      <c r="BX1" s="2" t="s">
        <v>1955</v>
      </c>
      <c r="BY1" s="2" t="s">
        <v>1956</v>
      </c>
      <c r="BZ1" s="2" t="s">
        <v>1957</v>
      </c>
      <c r="CA1" s="2" t="s">
        <v>1958</v>
      </c>
      <c r="CB1" s="2" t="s">
        <v>1959</v>
      </c>
      <c r="CC1" s="2" t="s">
        <v>1960</v>
      </c>
      <c r="CD1" s="2" t="s">
        <v>1961</v>
      </c>
      <c r="CE1" s="1"/>
      <c r="CF1" s="2" t="s">
        <v>1962</v>
      </c>
      <c r="CG1" s="2" t="s">
        <v>1963</v>
      </c>
      <c r="CH1" s="2" t="s">
        <v>1964</v>
      </c>
      <c r="CI1" s="2" t="s">
        <v>1965</v>
      </c>
      <c r="CJ1" s="2" t="s">
        <v>1966</v>
      </c>
      <c r="CK1" s="2" t="s">
        <v>1967</v>
      </c>
      <c r="CL1" s="2" t="s">
        <v>1968</v>
      </c>
      <c r="CM1" s="2" t="s">
        <v>1969</v>
      </c>
      <c r="CN1" s="2" t="s">
        <v>1970</v>
      </c>
      <c r="CO1" s="2" t="s">
        <v>1971</v>
      </c>
      <c r="CP1" s="2" t="s">
        <v>1972</v>
      </c>
      <c r="CQ1" s="2" t="s">
        <v>1973</v>
      </c>
      <c r="CR1" s="2" t="s">
        <v>1974</v>
      </c>
      <c r="CS1" s="2" t="s">
        <v>1975</v>
      </c>
      <c r="CT1" s="2" t="s">
        <v>1976</v>
      </c>
      <c r="CU1" s="2" t="s">
        <v>1977</v>
      </c>
      <c r="CV1" s="2" t="s">
        <v>1978</v>
      </c>
      <c r="CW1" s="2" t="s">
        <v>1979</v>
      </c>
      <c r="CX1" s="2" t="s">
        <v>1980</v>
      </c>
      <c r="CY1" s="2" t="s">
        <v>1981</v>
      </c>
      <c r="CZ1" s="2" t="s">
        <v>1982</v>
      </c>
      <c r="DA1" s="2" t="s">
        <v>1983</v>
      </c>
      <c r="DB1" s="2" t="s">
        <v>1984</v>
      </c>
      <c r="DC1" s="2" t="s">
        <v>1985</v>
      </c>
      <c r="DD1" s="2" t="s">
        <v>1986</v>
      </c>
      <c r="DE1" s="2" t="s">
        <v>1987</v>
      </c>
      <c r="DF1" s="2" t="s">
        <v>1988</v>
      </c>
      <c r="DG1" s="2" t="s">
        <v>1989</v>
      </c>
      <c r="DH1" s="2" t="s">
        <v>1990</v>
      </c>
      <c r="DI1" s="2" t="s">
        <v>1991</v>
      </c>
      <c r="DJ1" s="2" t="s">
        <v>1992</v>
      </c>
      <c r="DK1" s="2" t="s">
        <v>1993</v>
      </c>
      <c r="DL1" s="2" t="s">
        <v>1994</v>
      </c>
      <c r="DM1" s="2" t="s">
        <v>1995</v>
      </c>
      <c r="DN1" s="5" t="s">
        <v>1996</v>
      </c>
      <c r="DO1" s="5" t="s">
        <v>112</v>
      </c>
      <c r="DP1" s="6"/>
      <c r="DQ1" s="7" t="s">
        <v>1997</v>
      </c>
      <c r="DR1" s="7" t="s">
        <v>1998</v>
      </c>
      <c r="DS1" s="7" t="s">
        <v>1999</v>
      </c>
      <c r="DT1" s="7" t="s">
        <v>2000</v>
      </c>
      <c r="DU1" s="7" t="s">
        <v>2001</v>
      </c>
      <c r="DV1" s="7" t="s">
        <v>2002</v>
      </c>
      <c r="DW1" s="7" t="s">
        <v>2003</v>
      </c>
      <c r="DX1" s="7" t="s">
        <v>2004</v>
      </c>
      <c r="DY1" s="7" t="s">
        <v>2005</v>
      </c>
      <c r="DZ1" s="7" t="s">
        <v>2006</v>
      </c>
      <c r="EA1" s="7" t="s">
        <v>2007</v>
      </c>
      <c r="EB1" s="7" t="s">
        <v>2008</v>
      </c>
      <c r="EC1" s="7" t="s">
        <v>2009</v>
      </c>
      <c r="ED1" s="7" t="s">
        <v>2010</v>
      </c>
      <c r="EE1" s="7" t="s">
        <v>2011</v>
      </c>
      <c r="EF1" s="7" t="s">
        <v>2012</v>
      </c>
      <c r="EG1" s="7" t="s">
        <v>2013</v>
      </c>
      <c r="EH1" s="7" t="s">
        <v>2014</v>
      </c>
      <c r="EI1" s="7" t="s">
        <v>2015</v>
      </c>
      <c r="EJ1" s="7" t="s">
        <v>2016</v>
      </c>
      <c r="EK1" s="7" t="s">
        <v>2017</v>
      </c>
      <c r="EL1" s="7" t="s">
        <v>2018</v>
      </c>
      <c r="EM1" s="7" t="s">
        <v>2019</v>
      </c>
      <c r="EN1" s="7" t="s">
        <v>2020</v>
      </c>
      <c r="EO1" s="7" t="s">
        <v>2021</v>
      </c>
      <c r="EP1" s="7" t="s">
        <v>2022</v>
      </c>
      <c r="EQ1" s="7" t="s">
        <v>2023</v>
      </c>
      <c r="ER1" s="7" t="s">
        <v>2024</v>
      </c>
      <c r="ES1" s="7" t="s">
        <v>2025</v>
      </c>
      <c r="ET1" s="7" t="s">
        <v>2026</v>
      </c>
      <c r="EU1" s="7" t="s">
        <v>2027</v>
      </c>
      <c r="EV1" s="7" t="s">
        <v>2028</v>
      </c>
      <c r="EW1" s="7" t="s">
        <v>2029</v>
      </c>
      <c r="EX1" s="7" t="s">
        <v>2030</v>
      </c>
      <c r="EY1" s="7" t="s">
        <v>2031</v>
      </c>
      <c r="EZ1" s="7" t="s">
        <v>2032</v>
      </c>
      <c r="FA1" s="7" t="s">
        <v>2033</v>
      </c>
      <c r="FB1" s="7" t="s">
        <v>2034</v>
      </c>
      <c r="FC1" s="7" t="s">
        <v>2035</v>
      </c>
      <c r="FD1" s="7" t="s">
        <v>2036</v>
      </c>
      <c r="FE1" s="7" t="s">
        <v>2037</v>
      </c>
      <c r="FF1" s="7" t="s">
        <v>2038</v>
      </c>
      <c r="FG1" s="7" t="s">
        <v>2039</v>
      </c>
      <c r="FH1" s="7" t="s">
        <v>2040</v>
      </c>
      <c r="FI1" s="7" t="s">
        <v>2041</v>
      </c>
      <c r="FJ1" s="7" t="s">
        <v>2042</v>
      </c>
      <c r="FK1" s="7" t="s">
        <v>2043</v>
      </c>
      <c r="FL1" s="7" t="s">
        <v>2044</v>
      </c>
      <c r="FM1" s="7" t="s">
        <v>2045</v>
      </c>
      <c r="FN1" s="7" t="s">
        <v>2046</v>
      </c>
      <c r="FO1" s="7" t="s">
        <v>2047</v>
      </c>
      <c r="FP1" s="7" t="s">
        <v>2048</v>
      </c>
      <c r="FQ1" s="7" t="s">
        <v>2049</v>
      </c>
      <c r="FR1" s="7" t="s">
        <v>2050</v>
      </c>
      <c r="FS1" s="7" t="s">
        <v>2051</v>
      </c>
      <c r="FT1" s="7" t="s">
        <v>2052</v>
      </c>
      <c r="FU1" s="7" t="s">
        <v>2053</v>
      </c>
      <c r="FV1" s="7" t="s">
        <v>2054</v>
      </c>
      <c r="FW1" s="7" t="s">
        <v>2055</v>
      </c>
      <c r="FX1" s="7" t="s">
        <v>2056</v>
      </c>
      <c r="FY1" s="7" t="s">
        <v>2057</v>
      </c>
      <c r="FZ1" s="7" t="s">
        <v>2058</v>
      </c>
      <c r="GA1" s="7" t="s">
        <v>2059</v>
      </c>
      <c r="GB1" s="7" t="s">
        <v>2060</v>
      </c>
      <c r="GC1" s="7" t="s">
        <v>2061</v>
      </c>
      <c r="GD1" s="7" t="s">
        <v>2062</v>
      </c>
      <c r="GE1" s="7" t="s">
        <v>2063</v>
      </c>
      <c r="GF1" s="7" t="s">
        <v>2064</v>
      </c>
      <c r="GG1" s="7" t="s">
        <v>2065</v>
      </c>
      <c r="GH1" s="7" t="s">
        <v>2066</v>
      </c>
      <c r="GI1" s="7" t="s">
        <v>2067</v>
      </c>
      <c r="GJ1" s="7" t="s">
        <v>2068</v>
      </c>
      <c r="GK1" s="7" t="s">
        <v>2069</v>
      </c>
      <c r="GL1" s="7" t="s">
        <v>2070</v>
      </c>
      <c r="GM1" s="7" t="s">
        <v>2071</v>
      </c>
      <c r="GN1" s="7" t="s">
        <v>2072</v>
      </c>
      <c r="GO1" s="8" t="s">
        <v>2073</v>
      </c>
      <c r="GP1" s="9"/>
      <c r="GQ1" s="126" t="s">
        <v>2074</v>
      </c>
      <c r="GR1" s="125"/>
      <c r="GS1" s="126" t="s">
        <v>191</v>
      </c>
      <c r="GT1" s="125"/>
      <c r="GU1" s="126" t="s">
        <v>192</v>
      </c>
      <c r="GV1" s="125"/>
      <c r="GW1" s="126" t="s">
        <v>193</v>
      </c>
      <c r="GX1" s="125"/>
      <c r="GY1" s="126" t="s">
        <v>2075</v>
      </c>
      <c r="GZ1" s="125"/>
      <c r="HA1" s="126" t="s">
        <v>2076</v>
      </c>
      <c r="HB1" s="125"/>
      <c r="HC1" s="126" t="s">
        <v>2077</v>
      </c>
      <c r="HD1" s="125"/>
      <c r="HE1" s="6"/>
      <c r="HF1" s="10" t="s">
        <v>5</v>
      </c>
      <c r="HG1" s="7" t="s">
        <v>197</v>
      </c>
      <c r="HH1" s="7" t="s">
        <v>198</v>
      </c>
      <c r="HI1" s="7" t="s">
        <v>199</v>
      </c>
      <c r="HJ1" s="7" t="s">
        <v>200</v>
      </c>
      <c r="HK1" s="7" t="s">
        <v>201</v>
      </c>
      <c r="HL1" s="7" t="s">
        <v>202</v>
      </c>
      <c r="HM1" s="7" t="s">
        <v>203</v>
      </c>
      <c r="HN1" s="7" t="s">
        <v>204</v>
      </c>
      <c r="HO1" s="7" t="s">
        <v>205</v>
      </c>
      <c r="HP1" s="7" t="s">
        <v>206</v>
      </c>
      <c r="HQ1" s="7" t="s">
        <v>207</v>
      </c>
      <c r="HR1" s="7" t="s">
        <v>208</v>
      </c>
      <c r="HS1" s="7" t="s">
        <v>209</v>
      </c>
      <c r="HT1" s="7" t="s">
        <v>210</v>
      </c>
      <c r="HU1" s="6"/>
    </row>
    <row r="2" spans="1:248" ht="18.75" customHeight="1" x14ac:dyDescent="0.3">
      <c r="B2" s="6"/>
      <c r="C2" s="11"/>
      <c r="D2" s="11"/>
      <c r="E2" s="3" t="s">
        <v>211</v>
      </c>
      <c r="F2" s="3" t="s">
        <v>212</v>
      </c>
      <c r="G2" s="3" t="s">
        <v>213</v>
      </c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6"/>
      <c r="AO2" s="126" t="s">
        <v>214</v>
      </c>
      <c r="AP2" s="124"/>
      <c r="AQ2" s="124"/>
      <c r="AR2" s="124"/>
      <c r="AS2" s="125"/>
      <c r="AT2" s="127"/>
      <c r="AU2" s="124"/>
      <c r="AV2" s="124"/>
      <c r="AW2" s="124"/>
      <c r="AX2" s="124"/>
      <c r="AY2" s="124"/>
      <c r="AZ2" s="124"/>
      <c r="BA2" s="124"/>
      <c r="BB2" s="124"/>
      <c r="BC2" s="130"/>
      <c r="BD2" s="124"/>
      <c r="BE2" s="124"/>
      <c r="BF2" s="124"/>
      <c r="BG2" s="124"/>
      <c r="BH2" s="124"/>
      <c r="BI2" s="124"/>
      <c r="BJ2" s="124"/>
      <c r="BK2" s="124"/>
      <c r="BL2" s="124"/>
      <c r="BM2" s="124"/>
      <c r="BN2" s="125"/>
      <c r="BO2" s="127"/>
      <c r="BP2" s="124"/>
      <c r="BQ2" s="124"/>
      <c r="BR2" s="124"/>
      <c r="BS2" s="124"/>
      <c r="BT2" s="124"/>
      <c r="BU2" s="125"/>
      <c r="BV2" s="127"/>
      <c r="BW2" s="124"/>
      <c r="BX2" s="124"/>
      <c r="BY2" s="124"/>
      <c r="BZ2" s="124"/>
      <c r="CA2" s="124"/>
      <c r="CB2" s="124"/>
      <c r="CC2" s="124"/>
      <c r="CD2" s="125"/>
      <c r="CE2" s="6"/>
      <c r="CF2" s="126" t="s">
        <v>215</v>
      </c>
      <c r="CG2" s="124"/>
      <c r="CH2" s="124"/>
      <c r="CI2" s="124"/>
      <c r="CJ2" s="124"/>
      <c r="CK2" s="124"/>
      <c r="CL2" s="125"/>
      <c r="CM2" s="126" t="s">
        <v>216</v>
      </c>
      <c r="CN2" s="124"/>
      <c r="CO2" s="124"/>
      <c r="CP2" s="124"/>
      <c r="CQ2" s="124"/>
      <c r="CR2" s="124"/>
      <c r="CS2" s="125"/>
      <c r="CT2" s="126" t="s">
        <v>217</v>
      </c>
      <c r="CU2" s="124"/>
      <c r="CV2" s="124"/>
      <c r="CW2" s="124"/>
      <c r="CX2" s="124"/>
      <c r="CY2" s="124"/>
      <c r="CZ2" s="125"/>
      <c r="DA2" s="126" t="s">
        <v>218</v>
      </c>
      <c r="DB2" s="124"/>
      <c r="DC2" s="124"/>
      <c r="DD2" s="124"/>
      <c r="DE2" s="124"/>
      <c r="DF2" s="124"/>
      <c r="DG2" s="125"/>
      <c r="DH2" s="126" t="s">
        <v>219</v>
      </c>
      <c r="DI2" s="124"/>
      <c r="DJ2" s="124"/>
      <c r="DK2" s="124"/>
      <c r="DL2" s="124"/>
      <c r="DM2" s="124"/>
      <c r="DN2" s="125"/>
      <c r="DO2" s="12"/>
      <c r="DP2" s="6"/>
      <c r="DQ2" s="126" t="s">
        <v>2078</v>
      </c>
      <c r="DR2" s="124"/>
      <c r="DS2" s="124"/>
      <c r="DT2" s="124"/>
      <c r="DU2" s="124"/>
      <c r="DV2" s="124"/>
      <c r="DW2" s="125"/>
      <c r="DX2" s="126" t="s">
        <v>2079</v>
      </c>
      <c r="DY2" s="124"/>
      <c r="DZ2" s="124"/>
      <c r="EA2" s="124"/>
      <c r="EB2" s="124"/>
      <c r="EC2" s="124"/>
      <c r="ED2" s="125"/>
      <c r="EE2" s="126" t="s">
        <v>222</v>
      </c>
      <c r="EF2" s="124"/>
      <c r="EG2" s="124"/>
      <c r="EH2" s="124"/>
      <c r="EI2" s="124"/>
      <c r="EJ2" s="124"/>
      <c r="EK2" s="125"/>
      <c r="EL2" s="126" t="s">
        <v>223</v>
      </c>
      <c r="EM2" s="124"/>
      <c r="EN2" s="124"/>
      <c r="EO2" s="124"/>
      <c r="EP2" s="124"/>
      <c r="EQ2" s="124"/>
      <c r="ER2" s="125"/>
      <c r="ES2" s="126" t="s">
        <v>224</v>
      </c>
      <c r="ET2" s="124"/>
      <c r="EU2" s="124"/>
      <c r="EV2" s="124"/>
      <c r="EW2" s="124"/>
      <c r="EX2" s="124"/>
      <c r="EY2" s="125"/>
      <c r="EZ2" s="126" t="s">
        <v>225</v>
      </c>
      <c r="FA2" s="124"/>
      <c r="FB2" s="124"/>
      <c r="FC2" s="124"/>
      <c r="FD2" s="124"/>
      <c r="FE2" s="124"/>
      <c r="FF2" s="125"/>
      <c r="FG2" s="126" t="s">
        <v>210</v>
      </c>
      <c r="FH2" s="124"/>
      <c r="FI2" s="124"/>
      <c r="FJ2" s="124"/>
      <c r="FK2" s="124"/>
      <c r="FL2" s="124"/>
      <c r="FM2" s="125"/>
      <c r="FN2" s="126" t="s">
        <v>226</v>
      </c>
      <c r="FO2" s="124"/>
      <c r="FP2" s="124"/>
      <c r="FQ2" s="124"/>
      <c r="FR2" s="124"/>
      <c r="FS2" s="124"/>
      <c r="FT2" s="125"/>
      <c r="FU2" s="126" t="s">
        <v>227</v>
      </c>
      <c r="FV2" s="124"/>
      <c r="FW2" s="124"/>
      <c r="FX2" s="124"/>
      <c r="FY2" s="124"/>
      <c r="FZ2" s="124"/>
      <c r="GA2" s="125"/>
      <c r="GB2" s="126" t="s">
        <v>228</v>
      </c>
      <c r="GC2" s="124"/>
      <c r="GD2" s="124"/>
      <c r="GE2" s="124"/>
      <c r="GF2" s="124"/>
      <c r="GG2" s="124"/>
      <c r="GH2" s="125"/>
      <c r="GI2" s="126" t="s">
        <v>229</v>
      </c>
      <c r="GJ2" s="124"/>
      <c r="GK2" s="124"/>
      <c r="GL2" s="124"/>
      <c r="GM2" s="124"/>
      <c r="GN2" s="124"/>
      <c r="GO2" s="125"/>
      <c r="GP2" s="6"/>
      <c r="GQ2" s="3" t="s">
        <v>230</v>
      </c>
      <c r="GR2" s="3" t="s">
        <v>231</v>
      </c>
      <c r="GS2" s="3" t="s">
        <v>230</v>
      </c>
      <c r="GT2" s="3" t="s">
        <v>231</v>
      </c>
      <c r="GU2" s="3" t="s">
        <v>230</v>
      </c>
      <c r="GV2" s="3" t="s">
        <v>231</v>
      </c>
      <c r="GW2" s="3" t="s">
        <v>230</v>
      </c>
      <c r="GX2" s="3" t="s">
        <v>231</v>
      </c>
      <c r="GY2" s="3" t="s">
        <v>230</v>
      </c>
      <c r="GZ2" s="3" t="s">
        <v>231</v>
      </c>
      <c r="HA2" s="3" t="s">
        <v>230</v>
      </c>
      <c r="HB2" s="3" t="s">
        <v>231</v>
      </c>
      <c r="HC2" s="3" t="s">
        <v>230</v>
      </c>
      <c r="HD2" s="3" t="s">
        <v>231</v>
      </c>
      <c r="HE2" s="6"/>
      <c r="HF2" s="11"/>
      <c r="HG2" s="11"/>
      <c r="HH2" s="11"/>
      <c r="HI2" s="11"/>
      <c r="HJ2" s="11"/>
      <c r="HK2" s="11"/>
      <c r="HL2" s="11"/>
      <c r="HM2" s="11"/>
      <c r="HN2" s="11"/>
      <c r="HO2" s="11"/>
      <c r="HP2" s="11"/>
      <c r="HQ2" s="11"/>
      <c r="HR2" s="11"/>
      <c r="HS2" s="11"/>
      <c r="HT2" s="11"/>
      <c r="HU2" s="6"/>
    </row>
    <row r="3" spans="1:248" ht="15.75" customHeight="1" x14ac:dyDescent="0.3">
      <c r="A3" s="15"/>
      <c r="B3" s="6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6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6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6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3"/>
      <c r="DP3" s="6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  <c r="FV3" s="14"/>
      <c r="FW3" s="14"/>
      <c r="FX3" s="14"/>
      <c r="FY3" s="14"/>
      <c r="FZ3" s="14"/>
      <c r="GA3" s="14"/>
      <c r="GB3" s="14"/>
      <c r="GC3" s="14"/>
      <c r="GD3" s="14"/>
      <c r="GE3" s="14"/>
      <c r="GF3" s="14"/>
      <c r="GG3" s="14"/>
      <c r="GH3" s="14"/>
      <c r="GI3" s="14"/>
      <c r="GJ3" s="14"/>
      <c r="GK3" s="14"/>
      <c r="GL3" s="14"/>
      <c r="GM3" s="14"/>
      <c r="GN3" s="14"/>
      <c r="GO3" s="14"/>
      <c r="GP3" s="6"/>
      <c r="GQ3" s="6"/>
      <c r="GR3" s="6"/>
      <c r="GS3" s="6"/>
      <c r="GT3" s="6"/>
      <c r="GU3" s="6"/>
      <c r="GV3" s="6"/>
      <c r="GW3" s="6"/>
      <c r="GX3" s="6"/>
      <c r="GY3" s="6"/>
      <c r="GZ3" s="6"/>
      <c r="HA3" s="6"/>
      <c r="HB3" s="6"/>
      <c r="HC3" s="6"/>
      <c r="HD3" s="6"/>
      <c r="HE3" s="6"/>
      <c r="HF3" s="6"/>
      <c r="HG3" s="6"/>
      <c r="HH3" s="6"/>
      <c r="HI3" s="6"/>
      <c r="HJ3" s="6"/>
      <c r="HK3" s="6"/>
      <c r="HL3" s="6"/>
      <c r="HM3" s="6"/>
      <c r="HN3" s="6"/>
      <c r="HO3" s="6"/>
      <c r="HP3" s="6"/>
      <c r="HQ3" s="6"/>
      <c r="HR3" s="6"/>
      <c r="HS3" s="6"/>
      <c r="HT3" s="6"/>
      <c r="HU3" s="6"/>
      <c r="HV3" s="15"/>
      <c r="HW3" s="15"/>
      <c r="HX3" s="15"/>
      <c r="HY3" s="15"/>
      <c r="HZ3" s="15"/>
      <c r="IA3" s="15"/>
      <c r="IB3" s="15"/>
      <c r="IC3" s="15"/>
      <c r="ID3" s="15"/>
      <c r="IE3" s="15"/>
      <c r="IF3" s="15"/>
      <c r="IG3" s="15"/>
      <c r="IH3" s="15"/>
      <c r="II3" s="15"/>
      <c r="IJ3" s="15"/>
      <c r="IK3" s="15"/>
      <c r="IL3" s="15"/>
      <c r="IM3" s="15"/>
      <c r="IN3" s="15"/>
    </row>
    <row r="4" spans="1:248" ht="21" customHeight="1" x14ac:dyDescent="0.4">
      <c r="A4" s="18"/>
      <c r="B4" s="16"/>
      <c r="C4" s="123" t="s">
        <v>232</v>
      </c>
      <c r="D4" s="124"/>
      <c r="E4" s="124"/>
      <c r="F4" s="124"/>
      <c r="G4" s="124"/>
      <c r="H4" s="124"/>
      <c r="I4" s="124"/>
      <c r="J4" s="124"/>
      <c r="K4" s="124"/>
      <c r="L4" s="124"/>
      <c r="M4" s="124"/>
      <c r="N4" s="124"/>
      <c r="O4" s="124"/>
      <c r="P4" s="124"/>
      <c r="Q4" s="124"/>
      <c r="R4" s="124"/>
      <c r="S4" s="124"/>
      <c r="T4" s="124"/>
      <c r="U4" s="124"/>
      <c r="V4" s="124"/>
      <c r="W4" s="124"/>
      <c r="X4" s="124"/>
      <c r="Y4" s="125"/>
      <c r="Z4" s="16"/>
      <c r="AA4" s="123" t="s">
        <v>233</v>
      </c>
      <c r="AB4" s="124"/>
      <c r="AC4" s="124"/>
      <c r="AD4" s="124"/>
      <c r="AE4" s="124"/>
      <c r="AF4" s="124"/>
      <c r="AG4" s="124"/>
      <c r="AH4" s="124"/>
      <c r="AI4" s="124"/>
      <c r="AJ4" s="124"/>
      <c r="AK4" s="124"/>
      <c r="AL4" s="124"/>
      <c r="AM4" s="125"/>
      <c r="AN4" s="16"/>
      <c r="AO4" s="123" t="s">
        <v>234</v>
      </c>
      <c r="AP4" s="124"/>
      <c r="AQ4" s="124"/>
      <c r="AR4" s="124"/>
      <c r="AS4" s="124"/>
      <c r="AT4" s="124"/>
      <c r="AU4" s="124"/>
      <c r="AV4" s="124"/>
      <c r="AW4" s="124"/>
      <c r="AX4" s="124"/>
      <c r="AY4" s="124"/>
      <c r="AZ4" s="124"/>
      <c r="BA4" s="124"/>
      <c r="BB4" s="124"/>
      <c r="BC4" s="130"/>
      <c r="BD4" s="124"/>
      <c r="BE4" s="124"/>
      <c r="BF4" s="124"/>
      <c r="BG4" s="124"/>
      <c r="BH4" s="124"/>
      <c r="BI4" s="124"/>
      <c r="BJ4" s="124"/>
      <c r="BK4" s="124"/>
      <c r="BL4" s="124"/>
      <c r="BM4" s="124"/>
      <c r="BN4" s="124"/>
      <c r="BO4" s="124"/>
      <c r="BP4" s="124"/>
      <c r="BQ4" s="124"/>
      <c r="BR4" s="124"/>
      <c r="BS4" s="124"/>
      <c r="BT4" s="124"/>
      <c r="BU4" s="124"/>
      <c r="BV4" s="124"/>
      <c r="BW4" s="124"/>
      <c r="BX4" s="124"/>
      <c r="BY4" s="124"/>
      <c r="BZ4" s="124"/>
      <c r="CA4" s="124"/>
      <c r="CB4" s="124"/>
      <c r="CC4" s="124"/>
      <c r="CD4" s="125"/>
      <c r="CE4" s="16"/>
      <c r="CF4" s="123" t="s">
        <v>235</v>
      </c>
      <c r="CG4" s="124"/>
      <c r="CH4" s="124"/>
      <c r="CI4" s="124"/>
      <c r="CJ4" s="124"/>
      <c r="CK4" s="124"/>
      <c r="CL4" s="124"/>
      <c r="CM4" s="124"/>
      <c r="CN4" s="124"/>
      <c r="CO4" s="124"/>
      <c r="CP4" s="124"/>
      <c r="CQ4" s="124"/>
      <c r="CR4" s="124"/>
      <c r="CS4" s="124"/>
      <c r="CT4" s="124"/>
      <c r="CU4" s="124"/>
      <c r="CV4" s="124"/>
      <c r="CW4" s="124"/>
      <c r="CX4" s="124"/>
      <c r="CY4" s="124"/>
      <c r="CZ4" s="124"/>
      <c r="DA4" s="124"/>
      <c r="DB4" s="124"/>
      <c r="DC4" s="124"/>
      <c r="DD4" s="124"/>
      <c r="DE4" s="124"/>
      <c r="DF4" s="124"/>
      <c r="DG4" s="124"/>
      <c r="DH4" s="124"/>
      <c r="DI4" s="124"/>
      <c r="DJ4" s="124"/>
      <c r="DK4" s="124"/>
      <c r="DL4" s="124"/>
      <c r="DM4" s="124"/>
      <c r="DN4" s="124"/>
      <c r="DO4" s="125"/>
      <c r="DP4" s="16"/>
      <c r="DQ4" s="123" t="s">
        <v>236</v>
      </c>
      <c r="DR4" s="124"/>
      <c r="DS4" s="124"/>
      <c r="DT4" s="124"/>
      <c r="DU4" s="124"/>
      <c r="DV4" s="124"/>
      <c r="DW4" s="124"/>
      <c r="DX4" s="124"/>
      <c r="DY4" s="124"/>
      <c r="DZ4" s="124"/>
      <c r="EA4" s="124"/>
      <c r="EB4" s="124"/>
      <c r="EC4" s="124"/>
      <c r="ED4" s="124"/>
      <c r="EE4" s="124"/>
      <c r="EF4" s="124"/>
      <c r="EG4" s="124"/>
      <c r="EH4" s="124"/>
      <c r="EI4" s="124"/>
      <c r="EJ4" s="124"/>
      <c r="EK4" s="124"/>
      <c r="EL4" s="124"/>
      <c r="EM4" s="124"/>
      <c r="EN4" s="124"/>
      <c r="EO4" s="124"/>
      <c r="EP4" s="124"/>
      <c r="EQ4" s="124"/>
      <c r="ER4" s="124"/>
      <c r="ES4" s="124"/>
      <c r="ET4" s="124"/>
      <c r="EU4" s="124"/>
      <c r="EV4" s="124"/>
      <c r="EW4" s="124"/>
      <c r="EX4" s="124"/>
      <c r="EY4" s="124"/>
      <c r="EZ4" s="124"/>
      <c r="FA4" s="124"/>
      <c r="FB4" s="124"/>
      <c r="FC4" s="124"/>
      <c r="FD4" s="124"/>
      <c r="FE4" s="124"/>
      <c r="FF4" s="124"/>
      <c r="FG4" s="124"/>
      <c r="FH4" s="124"/>
      <c r="FI4" s="124"/>
      <c r="FJ4" s="124"/>
      <c r="FK4" s="124"/>
      <c r="FL4" s="124"/>
      <c r="FM4" s="124"/>
      <c r="FN4" s="124"/>
      <c r="FO4" s="124"/>
      <c r="FP4" s="124"/>
      <c r="FQ4" s="124"/>
      <c r="FR4" s="124"/>
      <c r="FS4" s="124"/>
      <c r="FT4" s="124"/>
      <c r="FU4" s="124"/>
      <c r="FV4" s="124"/>
      <c r="FW4" s="124"/>
      <c r="FX4" s="124"/>
      <c r="FY4" s="124"/>
      <c r="FZ4" s="124"/>
      <c r="GA4" s="124"/>
      <c r="GB4" s="124"/>
      <c r="GC4" s="124"/>
      <c r="GD4" s="124"/>
      <c r="GE4" s="124"/>
      <c r="GF4" s="124"/>
      <c r="GG4" s="124"/>
      <c r="GH4" s="124"/>
      <c r="GI4" s="124"/>
      <c r="GJ4" s="124"/>
      <c r="GK4" s="124"/>
      <c r="GL4" s="124"/>
      <c r="GM4" s="124"/>
      <c r="GN4" s="124"/>
      <c r="GO4" s="125"/>
      <c r="GP4" s="17"/>
      <c r="GQ4" s="123" t="s">
        <v>237</v>
      </c>
      <c r="GR4" s="124"/>
      <c r="GS4" s="124"/>
      <c r="GT4" s="124"/>
      <c r="GU4" s="124"/>
      <c r="GV4" s="124"/>
      <c r="GW4" s="124"/>
      <c r="GX4" s="124"/>
      <c r="GY4" s="124"/>
      <c r="GZ4" s="124"/>
      <c r="HA4" s="124"/>
      <c r="HB4" s="124"/>
      <c r="HC4" s="124"/>
      <c r="HD4" s="125"/>
      <c r="HE4" s="16"/>
      <c r="HF4" s="123" t="s">
        <v>238</v>
      </c>
      <c r="HG4" s="124"/>
      <c r="HH4" s="124"/>
      <c r="HI4" s="124"/>
      <c r="HJ4" s="124"/>
      <c r="HK4" s="124"/>
      <c r="HL4" s="124"/>
      <c r="HM4" s="124"/>
      <c r="HN4" s="124"/>
      <c r="HO4" s="124"/>
      <c r="HP4" s="124"/>
      <c r="HQ4" s="124"/>
      <c r="HR4" s="124"/>
      <c r="HS4" s="124"/>
      <c r="HT4" s="125"/>
      <c r="HU4" s="16"/>
      <c r="HV4" s="18"/>
      <c r="HW4" s="18"/>
      <c r="HX4" s="18"/>
      <c r="HY4" s="18"/>
      <c r="HZ4" s="18"/>
      <c r="IA4" s="18"/>
      <c r="IB4" s="18"/>
      <c r="IC4" s="18"/>
      <c r="ID4" s="18"/>
      <c r="IE4" s="18"/>
      <c r="IF4" s="18"/>
      <c r="IG4" s="18"/>
      <c r="IH4" s="18"/>
      <c r="II4" s="18"/>
      <c r="IJ4" s="18"/>
      <c r="IK4" s="18"/>
      <c r="IL4" s="18"/>
      <c r="IM4" s="18"/>
      <c r="IN4" s="18"/>
    </row>
    <row r="5" spans="1:248" ht="15.75" customHeight="1" x14ac:dyDescent="0.3">
      <c r="A5" s="15"/>
      <c r="B5" s="6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6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6"/>
      <c r="AO5" s="6"/>
      <c r="AP5" s="6"/>
      <c r="AQ5" s="6"/>
      <c r="AR5" s="6"/>
      <c r="AS5" s="6"/>
      <c r="AT5" s="19"/>
      <c r="AU5" s="19"/>
      <c r="AV5" s="19"/>
      <c r="AW5" s="19"/>
      <c r="AX5" s="19"/>
      <c r="AY5" s="19"/>
      <c r="AZ5" s="19"/>
      <c r="BA5" s="19"/>
      <c r="BB5" s="19"/>
      <c r="BC5" s="19"/>
      <c r="BD5" s="19"/>
      <c r="BE5" s="19"/>
      <c r="BF5" s="19"/>
      <c r="BG5" s="19"/>
      <c r="BH5" s="19"/>
      <c r="BI5" s="19"/>
      <c r="BJ5" s="19"/>
      <c r="BK5" s="19"/>
      <c r="BL5" s="19"/>
      <c r="BM5" s="19"/>
      <c r="BN5" s="19"/>
      <c r="BO5" s="19"/>
      <c r="BP5" s="19"/>
      <c r="BQ5" s="19"/>
      <c r="BR5" s="19"/>
      <c r="BS5" s="19"/>
      <c r="BT5" s="19"/>
      <c r="BU5" s="19"/>
      <c r="BV5" s="19"/>
      <c r="BW5" s="19"/>
      <c r="BX5" s="19"/>
      <c r="BY5" s="19"/>
      <c r="BZ5" s="19"/>
      <c r="CA5" s="19"/>
      <c r="CB5" s="19"/>
      <c r="CC5" s="19"/>
      <c r="CD5" s="19"/>
      <c r="CE5" s="6"/>
      <c r="CF5" s="19"/>
      <c r="CG5" s="19"/>
      <c r="CH5" s="19"/>
      <c r="CI5" s="19"/>
      <c r="CJ5" s="19"/>
      <c r="CK5" s="19"/>
      <c r="CL5" s="19"/>
      <c r="CM5" s="19"/>
      <c r="CN5" s="19"/>
      <c r="CO5" s="19"/>
      <c r="CP5" s="19"/>
      <c r="CQ5" s="19"/>
      <c r="CR5" s="19"/>
      <c r="CS5" s="19"/>
      <c r="CT5" s="19"/>
      <c r="CU5" s="19"/>
      <c r="CV5" s="19"/>
      <c r="CW5" s="19"/>
      <c r="CX5" s="19"/>
      <c r="CY5" s="19"/>
      <c r="CZ5" s="19"/>
      <c r="DA5" s="19"/>
      <c r="DB5" s="19"/>
      <c r="DC5" s="19"/>
      <c r="DD5" s="19"/>
      <c r="DE5" s="19"/>
      <c r="DF5" s="19"/>
      <c r="DG5" s="19"/>
      <c r="DH5" s="19"/>
      <c r="DI5" s="19"/>
      <c r="DJ5" s="19"/>
      <c r="DK5" s="19"/>
      <c r="DL5" s="19"/>
      <c r="DM5" s="19"/>
      <c r="DN5" s="19"/>
      <c r="DO5" s="19"/>
      <c r="DP5" s="6"/>
      <c r="DQ5" s="19"/>
      <c r="DR5" s="19"/>
      <c r="DS5" s="19"/>
      <c r="DT5" s="19"/>
      <c r="DU5" s="19"/>
      <c r="DV5" s="19"/>
      <c r="DW5" s="19"/>
      <c r="DX5" s="19"/>
      <c r="DY5" s="19"/>
      <c r="DZ5" s="19"/>
      <c r="EA5" s="19"/>
      <c r="EB5" s="19"/>
      <c r="EC5" s="19"/>
      <c r="ED5" s="19"/>
      <c r="EE5" s="19"/>
      <c r="EF5" s="19"/>
      <c r="EG5" s="19"/>
      <c r="EH5" s="19"/>
      <c r="EI5" s="19"/>
      <c r="EJ5" s="19"/>
      <c r="EK5" s="19"/>
      <c r="EL5" s="19"/>
      <c r="EM5" s="19"/>
      <c r="EN5" s="19"/>
      <c r="EO5" s="19"/>
      <c r="EP5" s="19"/>
      <c r="EQ5" s="19"/>
      <c r="ER5" s="19"/>
      <c r="ES5" s="19"/>
      <c r="ET5" s="19"/>
      <c r="EU5" s="19"/>
      <c r="EV5" s="19"/>
      <c r="EW5" s="19"/>
      <c r="EX5" s="19"/>
      <c r="EY5" s="19"/>
      <c r="EZ5" s="19"/>
      <c r="FA5" s="19"/>
      <c r="FB5" s="19"/>
      <c r="FC5" s="19"/>
      <c r="FD5" s="19"/>
      <c r="FE5" s="19"/>
      <c r="FF5" s="19"/>
      <c r="FG5" s="19"/>
      <c r="FH5" s="19"/>
      <c r="FI5" s="19"/>
      <c r="FJ5" s="19"/>
      <c r="FK5" s="19"/>
      <c r="FL5" s="19"/>
      <c r="FM5" s="19"/>
      <c r="FN5" s="19"/>
      <c r="FO5" s="19"/>
      <c r="FP5" s="19"/>
      <c r="FQ5" s="19"/>
      <c r="FR5" s="19"/>
      <c r="FS5" s="19"/>
      <c r="FT5" s="19"/>
      <c r="FU5" s="19"/>
      <c r="FV5" s="19"/>
      <c r="FW5" s="19"/>
      <c r="FX5" s="19"/>
      <c r="FY5" s="19"/>
      <c r="FZ5" s="19"/>
      <c r="GA5" s="19"/>
      <c r="GB5" s="19"/>
      <c r="GC5" s="19"/>
      <c r="GD5" s="19"/>
      <c r="GE5" s="19"/>
      <c r="GF5" s="19"/>
      <c r="GG5" s="19"/>
      <c r="GH5" s="19"/>
      <c r="GI5" s="19"/>
      <c r="GJ5" s="19"/>
      <c r="GK5" s="19"/>
      <c r="GL5" s="19"/>
      <c r="GM5" s="19"/>
      <c r="GN5" s="19"/>
      <c r="GO5" s="19"/>
      <c r="GP5" s="20"/>
      <c r="GQ5" s="6"/>
      <c r="GR5" s="6"/>
      <c r="GS5" s="6"/>
      <c r="GT5" s="6"/>
      <c r="GU5" s="6"/>
      <c r="GV5" s="6"/>
      <c r="GW5" s="6"/>
      <c r="GX5" s="6"/>
      <c r="GY5" s="6"/>
      <c r="GZ5" s="6"/>
      <c r="HA5" s="6"/>
      <c r="HB5" s="6"/>
      <c r="HC5" s="6"/>
      <c r="HD5" s="6"/>
      <c r="HE5" s="6"/>
      <c r="HF5" s="6"/>
      <c r="HG5" s="6"/>
      <c r="HH5" s="6"/>
      <c r="HI5" s="6"/>
      <c r="HJ5" s="6"/>
      <c r="HK5" s="6"/>
      <c r="HL5" s="6"/>
      <c r="HM5" s="6"/>
      <c r="HN5" s="6"/>
      <c r="HO5" s="6"/>
      <c r="HP5" s="6"/>
      <c r="HQ5" s="6"/>
      <c r="HR5" s="6"/>
      <c r="HS5" s="6"/>
      <c r="HT5" s="6"/>
      <c r="HU5" s="6"/>
      <c r="HV5" s="15"/>
      <c r="HW5" s="15"/>
      <c r="HX5" s="15"/>
      <c r="HY5" s="15"/>
      <c r="HZ5" s="15"/>
      <c r="IA5" s="15"/>
      <c r="IB5" s="15"/>
      <c r="IC5" s="15"/>
      <c r="ID5" s="15"/>
      <c r="IE5" s="15"/>
      <c r="IF5" s="15"/>
      <c r="IG5" s="15"/>
      <c r="IH5" s="15"/>
      <c r="II5" s="15"/>
      <c r="IJ5" s="15"/>
      <c r="IK5" s="15"/>
      <c r="IL5" s="15"/>
      <c r="IM5" s="15"/>
      <c r="IN5" s="15"/>
    </row>
    <row r="6" spans="1:248" ht="15.75" customHeight="1" x14ac:dyDescent="0.3">
      <c r="A6" s="99">
        <v>1</v>
      </c>
      <c r="B6" s="3">
        <v>8</v>
      </c>
      <c r="C6" s="21" t="s">
        <v>269</v>
      </c>
      <c r="D6" s="21">
        <v>1</v>
      </c>
      <c r="E6" s="22">
        <v>41199</v>
      </c>
      <c r="F6" s="22">
        <v>41202</v>
      </c>
      <c r="G6" s="21">
        <f t="shared" ref="G6:G73" si="0">F6-E6</f>
        <v>3</v>
      </c>
      <c r="H6" s="21"/>
      <c r="I6" s="21"/>
      <c r="J6" s="23">
        <v>27296</v>
      </c>
      <c r="K6" s="21">
        <v>38</v>
      </c>
      <c r="L6" s="21"/>
      <c r="M6" s="21"/>
      <c r="N6" s="21" t="s">
        <v>336</v>
      </c>
      <c r="O6" s="21">
        <v>52</v>
      </c>
      <c r="P6" s="21">
        <v>50.7</v>
      </c>
      <c r="Q6" s="21">
        <v>14</v>
      </c>
      <c r="R6" s="21" t="s">
        <v>243</v>
      </c>
      <c r="S6" s="21">
        <v>2</v>
      </c>
      <c r="T6" s="21">
        <v>14</v>
      </c>
      <c r="U6" s="21" t="s">
        <v>243</v>
      </c>
      <c r="V6" s="21">
        <v>2</v>
      </c>
      <c r="W6" s="21">
        <v>14</v>
      </c>
      <c r="X6" s="21">
        <v>10</v>
      </c>
      <c r="Y6" s="21">
        <v>10</v>
      </c>
      <c r="Z6" s="6"/>
      <c r="AA6" s="24" t="s">
        <v>244</v>
      </c>
      <c r="AB6" s="21" t="s">
        <v>337</v>
      </c>
      <c r="AC6" s="25"/>
      <c r="AD6" s="25"/>
      <c r="AE6" s="21" t="s">
        <v>246</v>
      </c>
      <c r="AF6" s="21" t="s">
        <v>247</v>
      </c>
      <c r="AG6" s="21" t="s">
        <v>246</v>
      </c>
      <c r="AH6" s="21" t="s">
        <v>248</v>
      </c>
      <c r="AI6" s="21" t="s">
        <v>246</v>
      </c>
      <c r="AJ6" s="21" t="s">
        <v>249</v>
      </c>
      <c r="AK6" s="21" t="s">
        <v>246</v>
      </c>
      <c r="AL6" s="21" t="s">
        <v>246</v>
      </c>
      <c r="AM6" s="21">
        <v>10.67</v>
      </c>
      <c r="AN6" s="6"/>
      <c r="AO6" s="26" t="s">
        <v>250</v>
      </c>
      <c r="AP6" s="26" t="s">
        <v>274</v>
      </c>
      <c r="AQ6" s="26" t="s">
        <v>1911</v>
      </c>
      <c r="AR6" s="26" t="s">
        <v>1902</v>
      </c>
      <c r="AS6" s="26" t="s">
        <v>1905</v>
      </c>
      <c r="AT6" s="24">
        <v>10.62</v>
      </c>
      <c r="AU6" s="21">
        <v>24.3</v>
      </c>
      <c r="AV6" s="21">
        <v>17.8</v>
      </c>
      <c r="AW6" s="21">
        <v>15.63</v>
      </c>
      <c r="AX6" s="21">
        <v>10.58</v>
      </c>
      <c r="AY6" s="21">
        <v>6.24</v>
      </c>
      <c r="AZ6" s="21">
        <v>3.38</v>
      </c>
      <c r="BA6" s="21">
        <v>2.12</v>
      </c>
      <c r="BB6" s="21">
        <v>1.46</v>
      </c>
      <c r="BC6" s="21"/>
      <c r="BD6" s="28">
        <f t="shared" ref="BD6:BD37" si="1">((AV6/AU6)*100)-100</f>
        <v>-26.748971193415642</v>
      </c>
      <c r="BE6" s="28">
        <f t="shared" ref="BE6:BE37" si="2">((AW6/AV6)*100)-100</f>
        <v>-12.191011235955045</v>
      </c>
      <c r="BF6" s="28">
        <f t="shared" ref="BF6:BF73" si="3">((AV6/AT6)*100)-100</f>
        <v>67.608286252354077</v>
      </c>
      <c r="BG6" s="28">
        <f t="shared" ref="BG6:BG73" si="4">((AW6/AT6)*100)-100</f>
        <v>47.175141242937855</v>
      </c>
      <c r="BH6" s="28">
        <f t="shared" ref="BH6:BH73" si="5">((AW6/AU6)*100)-100</f>
        <v>-35.679012345679013</v>
      </c>
      <c r="BI6" s="3">
        <f t="shared" ref="BI6:BI37" si="6">AU6-AT6</f>
        <v>13.680000000000001</v>
      </c>
      <c r="BJ6" s="3">
        <f t="shared" ref="BJ6:BJ37" si="7">AV6-AU6</f>
        <v>-6.5</v>
      </c>
      <c r="BK6" s="3">
        <f t="shared" ref="BK6:BK37" si="8">AW6-AV6</f>
        <v>-2.17</v>
      </c>
      <c r="BL6" s="3">
        <f t="shared" ref="BL6:BL73" si="9">AV6-AT6</f>
        <v>7.1800000000000015</v>
      </c>
      <c r="BM6" s="3">
        <f t="shared" ref="BM6:BM73" si="10">AW6-AT6</f>
        <v>5.0100000000000016</v>
      </c>
      <c r="BN6" s="3">
        <f t="shared" ref="BN6:BN73" si="11">AW6-AU6</f>
        <v>-8.67</v>
      </c>
      <c r="BO6" s="24"/>
      <c r="BP6" s="21">
        <v>354.6</v>
      </c>
      <c r="BQ6" s="21"/>
      <c r="BR6" s="21"/>
      <c r="BS6" s="21"/>
      <c r="BT6" s="21"/>
      <c r="BU6" s="21"/>
      <c r="BV6" s="24">
        <v>37</v>
      </c>
      <c r="BW6" s="21">
        <v>37</v>
      </c>
      <c r="BX6" s="21">
        <v>37.6</v>
      </c>
      <c r="BY6" s="21">
        <v>38</v>
      </c>
      <c r="BZ6" s="21">
        <v>38</v>
      </c>
      <c r="CA6" s="21">
        <v>36</v>
      </c>
      <c r="CB6" s="21">
        <v>37.9</v>
      </c>
      <c r="CC6" s="21">
        <v>37</v>
      </c>
      <c r="CD6" s="21">
        <v>37</v>
      </c>
      <c r="CE6" s="6"/>
      <c r="CF6" s="24" t="s">
        <v>338</v>
      </c>
      <c r="CG6" s="21"/>
      <c r="CH6" s="21"/>
      <c r="CI6" s="21"/>
      <c r="CJ6" s="21" t="s">
        <v>339</v>
      </c>
      <c r="CK6" s="21"/>
      <c r="CL6" s="21"/>
      <c r="CM6" s="24" t="s">
        <v>340</v>
      </c>
      <c r="CN6" s="21"/>
      <c r="CO6" s="21"/>
      <c r="CP6" s="21"/>
      <c r="CQ6" s="21" t="s">
        <v>331</v>
      </c>
      <c r="CR6" s="21"/>
      <c r="CS6" s="21"/>
      <c r="CT6" s="24">
        <v>2</v>
      </c>
      <c r="CU6" s="21"/>
      <c r="CV6" s="21"/>
      <c r="CW6" s="21"/>
      <c r="CX6" s="21">
        <v>6</v>
      </c>
      <c r="CY6" s="21"/>
      <c r="CZ6" s="21"/>
      <c r="DA6" s="24" t="s">
        <v>341</v>
      </c>
      <c r="DB6" s="21"/>
      <c r="DC6" s="21"/>
      <c r="DD6" s="21"/>
      <c r="DE6" s="21" t="s">
        <v>266</v>
      </c>
      <c r="DF6" s="21"/>
      <c r="DG6" s="21"/>
      <c r="DH6" s="24" t="s">
        <v>256</v>
      </c>
      <c r="DI6" s="21" t="s">
        <v>256</v>
      </c>
      <c r="DJ6" s="21" t="s">
        <v>256</v>
      </c>
      <c r="DK6" s="21" t="s">
        <v>342</v>
      </c>
      <c r="DL6" s="21" t="s">
        <v>343</v>
      </c>
      <c r="DM6" s="21" t="s">
        <v>344</v>
      </c>
      <c r="DN6" s="21" t="s">
        <v>344</v>
      </c>
      <c r="DO6" s="26">
        <v>8</v>
      </c>
      <c r="DP6" s="6"/>
      <c r="DQ6" s="24">
        <v>64</v>
      </c>
      <c r="DR6" s="21">
        <v>70.8</v>
      </c>
      <c r="DS6" s="21">
        <v>69.2</v>
      </c>
      <c r="DT6" s="21">
        <v>97.2</v>
      </c>
      <c r="DU6" s="21">
        <v>125.7</v>
      </c>
      <c r="DV6" s="21">
        <v>109.2</v>
      </c>
      <c r="DW6" s="21">
        <v>83.2</v>
      </c>
      <c r="DX6" s="24">
        <v>0.6</v>
      </c>
      <c r="DY6" s="21">
        <v>0.8</v>
      </c>
      <c r="DZ6" s="21">
        <v>0.65</v>
      </c>
      <c r="EA6" s="21">
        <v>0.55000000000000004</v>
      </c>
      <c r="EB6" s="21">
        <v>0.8</v>
      </c>
      <c r="EC6" s="21">
        <v>0.8</v>
      </c>
      <c r="ED6" s="21">
        <v>0.7</v>
      </c>
      <c r="EE6" s="29">
        <f t="shared" ref="EE6:EK6" si="12">DQ6/DX6</f>
        <v>106.66666666666667</v>
      </c>
      <c r="EF6" s="30">
        <f t="shared" si="12"/>
        <v>88.499999999999986</v>
      </c>
      <c r="EG6" s="30">
        <f t="shared" si="12"/>
        <v>106.46153846153847</v>
      </c>
      <c r="EH6" s="30">
        <f t="shared" si="12"/>
        <v>176.72727272727272</v>
      </c>
      <c r="EI6" s="30">
        <f t="shared" si="12"/>
        <v>157.125</v>
      </c>
      <c r="EJ6" s="30">
        <f t="shared" si="12"/>
        <v>136.5</v>
      </c>
      <c r="EK6" s="30">
        <f t="shared" si="12"/>
        <v>118.85714285714288</v>
      </c>
      <c r="EL6" s="24">
        <v>1</v>
      </c>
      <c r="EM6" s="21">
        <v>1</v>
      </c>
      <c r="EN6" s="21">
        <v>1</v>
      </c>
      <c r="EO6" s="21">
        <v>1</v>
      </c>
      <c r="EP6" s="21">
        <v>1</v>
      </c>
      <c r="EQ6" s="21">
        <v>1</v>
      </c>
      <c r="ER6" s="21">
        <v>1</v>
      </c>
      <c r="ES6" s="24">
        <v>197</v>
      </c>
      <c r="ET6" s="21">
        <v>192</v>
      </c>
      <c r="EU6" s="21">
        <v>160</v>
      </c>
      <c r="EV6" s="21">
        <v>155</v>
      </c>
      <c r="EW6" s="21">
        <v>172</v>
      </c>
      <c r="EX6" s="21">
        <v>227</v>
      </c>
      <c r="EY6" s="21">
        <v>288</v>
      </c>
      <c r="EZ6" s="24">
        <v>16</v>
      </c>
      <c r="FA6" s="21">
        <v>17.2</v>
      </c>
      <c r="FB6" s="21">
        <v>10.4</v>
      </c>
      <c r="FC6" s="21">
        <v>8</v>
      </c>
      <c r="FD6" s="21">
        <v>7.6</v>
      </c>
      <c r="FE6" s="21">
        <v>6.1</v>
      </c>
      <c r="FF6" s="21">
        <v>6</v>
      </c>
      <c r="FG6" s="24">
        <v>5</v>
      </c>
      <c r="FH6" s="21">
        <v>3</v>
      </c>
      <c r="FI6" s="21">
        <v>3</v>
      </c>
      <c r="FJ6" s="21">
        <v>3</v>
      </c>
      <c r="FK6" s="21">
        <v>3</v>
      </c>
      <c r="FL6" s="21">
        <v>3</v>
      </c>
      <c r="FM6" s="21">
        <v>3</v>
      </c>
      <c r="FN6" s="24">
        <v>92</v>
      </c>
      <c r="FO6" s="21">
        <v>79</v>
      </c>
      <c r="FP6" s="21">
        <v>96</v>
      </c>
      <c r="FQ6" s="21">
        <v>72</v>
      </c>
      <c r="FR6" s="21">
        <v>76</v>
      </c>
      <c r="FS6" s="21">
        <v>89</v>
      </c>
      <c r="FT6" s="21">
        <v>76</v>
      </c>
      <c r="FU6" s="24">
        <v>0</v>
      </c>
      <c r="FV6" s="21" t="s">
        <v>295</v>
      </c>
      <c r="FW6" s="21" t="s">
        <v>310</v>
      </c>
      <c r="FX6" s="21" t="s">
        <v>334</v>
      </c>
      <c r="FY6" s="21" t="s">
        <v>334</v>
      </c>
      <c r="FZ6" s="21" t="s">
        <v>345</v>
      </c>
      <c r="GA6" s="21" t="s">
        <v>346</v>
      </c>
      <c r="GB6" s="24">
        <v>81</v>
      </c>
      <c r="GC6" s="21">
        <v>132</v>
      </c>
      <c r="GD6" s="21">
        <v>117</v>
      </c>
      <c r="GE6" s="21">
        <v>108</v>
      </c>
      <c r="GF6" s="21">
        <v>96</v>
      </c>
      <c r="GG6" s="21">
        <v>86</v>
      </c>
      <c r="GH6" s="21">
        <v>71</v>
      </c>
      <c r="GI6" s="24">
        <v>3520</v>
      </c>
      <c r="GJ6" s="21">
        <v>2900</v>
      </c>
      <c r="GK6" s="21">
        <v>1290</v>
      </c>
      <c r="GL6" s="21">
        <v>1350</v>
      </c>
      <c r="GM6" s="21">
        <v>2080</v>
      </c>
      <c r="GN6" s="21">
        <v>3695</v>
      </c>
      <c r="GO6" s="31">
        <v>2465</v>
      </c>
      <c r="GP6" s="9"/>
      <c r="GQ6" s="32">
        <v>15</v>
      </c>
      <c r="GR6" s="21">
        <v>80</v>
      </c>
      <c r="GS6" s="24">
        <v>16</v>
      </c>
      <c r="GT6" s="21">
        <v>90</v>
      </c>
      <c r="GU6" s="24">
        <v>15</v>
      </c>
      <c r="GV6" s="21">
        <v>80</v>
      </c>
      <c r="GW6" s="24">
        <v>15</v>
      </c>
      <c r="GX6" s="21">
        <v>80</v>
      </c>
      <c r="GY6" s="24">
        <v>15</v>
      </c>
      <c r="GZ6" s="21">
        <v>80</v>
      </c>
      <c r="HA6" s="24">
        <v>15</v>
      </c>
      <c r="HB6" s="21">
        <v>80</v>
      </c>
      <c r="HC6" s="24">
        <v>15</v>
      </c>
      <c r="HD6" s="21">
        <v>80</v>
      </c>
      <c r="HE6" s="6"/>
      <c r="HF6" s="21"/>
      <c r="HG6" s="21"/>
      <c r="HH6" s="21"/>
      <c r="HI6" s="21"/>
      <c r="HJ6" s="21"/>
      <c r="HK6" s="21"/>
      <c r="HL6" s="21"/>
      <c r="HM6" s="21"/>
      <c r="HN6" s="21"/>
      <c r="HO6" s="21"/>
      <c r="HP6" s="21"/>
      <c r="HQ6" s="21"/>
      <c r="HR6" s="21"/>
      <c r="HS6" s="21"/>
      <c r="HT6" s="21"/>
      <c r="HU6" s="6"/>
    </row>
    <row r="7" spans="1:248" ht="15.75" customHeight="1" x14ac:dyDescent="0.3">
      <c r="A7" s="99">
        <v>2</v>
      </c>
      <c r="B7" s="3">
        <v>9</v>
      </c>
      <c r="C7" s="21" t="s">
        <v>269</v>
      </c>
      <c r="D7" s="21">
        <v>2</v>
      </c>
      <c r="E7" s="22">
        <v>41201</v>
      </c>
      <c r="F7" s="22">
        <v>41207</v>
      </c>
      <c r="G7" s="21">
        <f t="shared" si="0"/>
        <v>6</v>
      </c>
      <c r="H7" s="21"/>
      <c r="I7" s="21" t="s">
        <v>347</v>
      </c>
      <c r="J7" s="23">
        <v>20000</v>
      </c>
      <c r="K7" s="21">
        <v>58</v>
      </c>
      <c r="L7" s="21"/>
      <c r="M7" s="21"/>
      <c r="N7" s="21" t="s">
        <v>348</v>
      </c>
      <c r="O7" s="21">
        <v>29</v>
      </c>
      <c r="P7" s="21">
        <v>9</v>
      </c>
      <c r="Q7" s="21">
        <v>11</v>
      </c>
      <c r="R7" s="21" t="s">
        <v>349</v>
      </c>
      <c r="S7" s="21">
        <v>1</v>
      </c>
      <c r="T7" s="21">
        <v>11</v>
      </c>
      <c r="U7" s="21" t="s">
        <v>349</v>
      </c>
      <c r="V7" s="21">
        <v>1</v>
      </c>
      <c r="W7" s="21">
        <v>6</v>
      </c>
      <c r="X7" s="21">
        <v>1</v>
      </c>
      <c r="Y7" s="21">
        <v>1</v>
      </c>
      <c r="Z7" s="6"/>
      <c r="AA7" s="24" t="s">
        <v>244</v>
      </c>
      <c r="AB7" s="21" t="s">
        <v>337</v>
      </c>
      <c r="AC7" s="25"/>
      <c r="AD7" s="25"/>
      <c r="AE7" s="21" t="s">
        <v>246</v>
      </c>
      <c r="AF7" s="21" t="s">
        <v>247</v>
      </c>
      <c r="AG7" s="21" t="s">
        <v>246</v>
      </c>
      <c r="AH7" s="21" t="s">
        <v>248</v>
      </c>
      <c r="AI7" s="21" t="s">
        <v>246</v>
      </c>
      <c r="AJ7" s="21" t="s">
        <v>249</v>
      </c>
      <c r="AK7" s="21" t="s">
        <v>246</v>
      </c>
      <c r="AL7" s="21" t="s">
        <v>249</v>
      </c>
      <c r="AM7" s="21">
        <v>0.15</v>
      </c>
      <c r="AN7" s="6"/>
      <c r="AO7" s="26" t="s">
        <v>350</v>
      </c>
      <c r="AP7" s="26"/>
      <c r="AQ7" s="26"/>
      <c r="AR7" s="26" t="s">
        <v>1904</v>
      </c>
      <c r="AS7" s="3"/>
      <c r="AT7" s="24">
        <v>0.15</v>
      </c>
      <c r="AU7" s="21">
        <v>0.19</v>
      </c>
      <c r="AV7" s="21">
        <v>0.2</v>
      </c>
      <c r="AW7" s="21">
        <v>0.14000000000000001</v>
      </c>
      <c r="AX7" s="21">
        <v>0.1</v>
      </c>
      <c r="AY7" s="21">
        <v>0.08</v>
      </c>
      <c r="AZ7" s="21"/>
      <c r="BA7" s="21"/>
      <c r="BB7" s="21"/>
      <c r="BC7" s="21"/>
      <c r="BD7" s="28">
        <f t="shared" si="1"/>
        <v>5.2631578947368354</v>
      </c>
      <c r="BE7" s="28">
        <f t="shared" si="2"/>
        <v>-30</v>
      </c>
      <c r="BF7" s="28">
        <f t="shared" si="3"/>
        <v>33.333333333333343</v>
      </c>
      <c r="BG7" s="28">
        <f t="shared" si="4"/>
        <v>-6.6666666666666572</v>
      </c>
      <c r="BH7" s="28">
        <f t="shared" si="5"/>
        <v>-26.315789473684205</v>
      </c>
      <c r="BI7" s="3">
        <f t="shared" si="6"/>
        <v>4.0000000000000008E-2</v>
      </c>
      <c r="BJ7" s="3">
        <f t="shared" si="7"/>
        <v>1.0000000000000009E-2</v>
      </c>
      <c r="BK7" s="3">
        <f t="shared" si="8"/>
        <v>-0.06</v>
      </c>
      <c r="BL7" s="3">
        <f t="shared" si="9"/>
        <v>5.0000000000000017E-2</v>
      </c>
      <c r="BM7" s="3">
        <f t="shared" si="10"/>
        <v>-9.9999999999999811E-3</v>
      </c>
      <c r="BN7" s="3">
        <f t="shared" si="11"/>
        <v>-4.9999999999999989E-2</v>
      </c>
      <c r="BO7" s="24"/>
      <c r="BP7" s="21"/>
      <c r="BQ7" s="21"/>
      <c r="BR7" s="21"/>
      <c r="BS7" s="21"/>
      <c r="BT7" s="21"/>
      <c r="BU7" s="21"/>
      <c r="BV7" s="24">
        <v>38.4</v>
      </c>
      <c r="BW7" s="21">
        <v>36.9</v>
      </c>
      <c r="BX7" s="21">
        <v>36.6</v>
      </c>
      <c r="BY7" s="21">
        <v>36.6</v>
      </c>
      <c r="BZ7" s="21">
        <v>36.4</v>
      </c>
      <c r="CA7" s="21">
        <v>36.1</v>
      </c>
      <c r="CB7" s="21"/>
      <c r="CC7" s="21"/>
      <c r="CD7" s="21"/>
      <c r="CE7" s="6"/>
      <c r="CF7" s="24" t="s">
        <v>351</v>
      </c>
      <c r="CG7" s="21"/>
      <c r="CH7" s="21"/>
      <c r="CI7" s="21"/>
      <c r="CJ7" s="21"/>
      <c r="CK7" s="21"/>
      <c r="CL7" s="21"/>
      <c r="CM7" s="24" t="s">
        <v>330</v>
      </c>
      <c r="CN7" s="21"/>
      <c r="CO7" s="21"/>
      <c r="CP7" s="21"/>
      <c r="CQ7" s="21"/>
      <c r="CR7" s="21"/>
      <c r="CS7" s="21"/>
      <c r="CT7" s="24">
        <v>3</v>
      </c>
      <c r="CU7" s="21"/>
      <c r="CV7" s="21"/>
      <c r="CW7" s="21"/>
      <c r="CX7" s="21"/>
      <c r="CY7" s="21"/>
      <c r="CZ7" s="21"/>
      <c r="DA7" s="24" t="s">
        <v>352</v>
      </c>
      <c r="DB7" s="21"/>
      <c r="DC7" s="21"/>
      <c r="DD7" s="21"/>
      <c r="DE7" s="21"/>
      <c r="DF7" s="21"/>
      <c r="DG7" s="21"/>
      <c r="DH7" s="24" t="s">
        <v>352</v>
      </c>
      <c r="DI7" s="21" t="s">
        <v>352</v>
      </c>
      <c r="DJ7" s="21" t="s">
        <v>352</v>
      </c>
      <c r="DK7" s="21" t="s">
        <v>352</v>
      </c>
      <c r="DL7" s="21"/>
      <c r="DM7" s="21"/>
      <c r="DN7" s="21"/>
      <c r="DO7" s="26">
        <v>8</v>
      </c>
      <c r="DP7" s="6"/>
      <c r="DQ7" s="24">
        <v>154.5</v>
      </c>
      <c r="DR7" s="21">
        <v>154</v>
      </c>
      <c r="DS7" s="21">
        <v>154</v>
      </c>
      <c r="DT7" s="21">
        <v>154</v>
      </c>
      <c r="DU7" s="21"/>
      <c r="DV7" s="21"/>
      <c r="DW7" s="21"/>
      <c r="DX7" s="24">
        <v>0.21</v>
      </c>
      <c r="DY7" s="21">
        <v>0.4</v>
      </c>
      <c r="DZ7" s="21">
        <v>0.35</v>
      </c>
      <c r="EA7" s="21">
        <v>0.35</v>
      </c>
      <c r="EB7" s="21"/>
      <c r="EC7" s="21"/>
      <c r="ED7" s="21"/>
      <c r="EE7" s="29">
        <f t="shared" ref="EE7:EH7" si="13">DQ7/DX7</f>
        <v>735.71428571428578</v>
      </c>
      <c r="EF7" s="30">
        <f t="shared" si="13"/>
        <v>385</v>
      </c>
      <c r="EG7" s="30">
        <f t="shared" si="13"/>
        <v>440</v>
      </c>
      <c r="EH7" s="30">
        <f t="shared" si="13"/>
        <v>440</v>
      </c>
      <c r="EI7" s="30"/>
      <c r="EJ7" s="30"/>
      <c r="EK7" s="30"/>
      <c r="EL7" s="24">
        <v>1</v>
      </c>
      <c r="EM7" s="21">
        <v>1</v>
      </c>
      <c r="EN7" s="21">
        <v>1</v>
      </c>
      <c r="EO7" s="21">
        <v>1</v>
      </c>
      <c r="EP7" s="21"/>
      <c r="EQ7" s="21"/>
      <c r="ER7" s="21"/>
      <c r="ES7" s="24">
        <v>376</v>
      </c>
      <c r="ET7" s="21">
        <v>387</v>
      </c>
      <c r="EU7" s="21">
        <v>465</v>
      </c>
      <c r="EV7" s="21">
        <v>553</v>
      </c>
      <c r="EW7" s="21"/>
      <c r="EX7" s="21"/>
      <c r="EY7" s="21"/>
      <c r="EZ7" s="24">
        <v>6.7</v>
      </c>
      <c r="FA7" s="21">
        <v>6.7</v>
      </c>
      <c r="FB7" s="21">
        <v>6.7</v>
      </c>
      <c r="FC7" s="21">
        <v>6.7</v>
      </c>
      <c r="FD7" s="21"/>
      <c r="FE7" s="21"/>
      <c r="FF7" s="21"/>
      <c r="FG7" s="24">
        <v>15</v>
      </c>
      <c r="FH7" s="21">
        <v>14</v>
      </c>
      <c r="FI7" s="21">
        <v>15</v>
      </c>
      <c r="FJ7" s="21">
        <v>15</v>
      </c>
      <c r="FK7" s="21"/>
      <c r="FL7" s="21"/>
      <c r="FM7" s="21"/>
      <c r="FN7" s="24">
        <v>97</v>
      </c>
      <c r="FO7" s="21">
        <v>89</v>
      </c>
      <c r="FP7" s="21">
        <v>95</v>
      </c>
      <c r="FQ7" s="21">
        <v>109</v>
      </c>
      <c r="FR7" s="21"/>
      <c r="FS7" s="21"/>
      <c r="FT7" s="21"/>
      <c r="FU7" s="24" t="s">
        <v>310</v>
      </c>
      <c r="FV7" s="21">
        <v>0</v>
      </c>
      <c r="FW7" s="21">
        <v>0</v>
      </c>
      <c r="FX7" s="21">
        <v>0</v>
      </c>
      <c r="FY7" s="21"/>
      <c r="FZ7" s="21"/>
      <c r="GA7" s="21"/>
      <c r="GB7" s="24">
        <v>21</v>
      </c>
      <c r="GC7" s="21">
        <v>22</v>
      </c>
      <c r="GD7" s="21">
        <v>23</v>
      </c>
      <c r="GE7" s="21">
        <v>24</v>
      </c>
      <c r="GF7" s="21"/>
      <c r="GG7" s="21"/>
      <c r="GH7" s="21"/>
      <c r="GI7" s="24">
        <v>1950</v>
      </c>
      <c r="GJ7" s="21">
        <v>1960</v>
      </c>
      <c r="GK7" s="21">
        <v>2320</v>
      </c>
      <c r="GL7" s="21">
        <v>2465</v>
      </c>
      <c r="GM7" s="21"/>
      <c r="GN7" s="21"/>
      <c r="GO7" s="31"/>
      <c r="GP7" s="9"/>
      <c r="GQ7" s="32">
        <v>11</v>
      </c>
      <c r="GR7" s="21">
        <v>45</v>
      </c>
      <c r="GS7" s="24">
        <v>10</v>
      </c>
      <c r="GT7" s="21">
        <v>45</v>
      </c>
      <c r="GU7" s="24">
        <v>8</v>
      </c>
      <c r="GV7" s="21">
        <v>18</v>
      </c>
      <c r="GW7" s="24">
        <v>8</v>
      </c>
      <c r="GX7" s="21">
        <v>18</v>
      </c>
      <c r="GY7" s="24"/>
      <c r="GZ7" s="21"/>
      <c r="HA7" s="24"/>
      <c r="HB7" s="21"/>
      <c r="HC7" s="24"/>
      <c r="HD7" s="21"/>
      <c r="HE7" s="6"/>
      <c r="HF7" s="21"/>
      <c r="HG7" s="21"/>
      <c r="HH7" s="21"/>
      <c r="HI7" s="21"/>
      <c r="HJ7" s="21"/>
      <c r="HK7" s="21"/>
      <c r="HL7" s="21"/>
      <c r="HM7" s="21"/>
      <c r="HN7" s="21"/>
      <c r="HO7" s="21"/>
      <c r="HP7" s="21"/>
      <c r="HQ7" s="21"/>
      <c r="HR7" s="21"/>
      <c r="HS7" s="21"/>
      <c r="HT7" s="21"/>
      <c r="HU7" s="6"/>
    </row>
    <row r="8" spans="1:248" ht="15.75" customHeight="1" x14ac:dyDescent="0.3">
      <c r="A8" s="99">
        <v>3</v>
      </c>
      <c r="B8" s="3">
        <v>21</v>
      </c>
      <c r="C8" s="21" t="s">
        <v>431</v>
      </c>
      <c r="D8" s="21">
        <v>1</v>
      </c>
      <c r="E8" s="22">
        <v>41195</v>
      </c>
      <c r="F8" s="22">
        <v>41195</v>
      </c>
      <c r="G8" s="21">
        <f t="shared" si="0"/>
        <v>0</v>
      </c>
      <c r="H8" s="21" t="s">
        <v>240</v>
      </c>
      <c r="I8" s="21"/>
      <c r="J8" s="23">
        <v>19502</v>
      </c>
      <c r="K8" s="21">
        <v>59</v>
      </c>
      <c r="L8" s="21"/>
      <c r="M8" s="21"/>
      <c r="N8" s="21" t="s">
        <v>456</v>
      </c>
      <c r="O8" s="21">
        <v>68</v>
      </c>
      <c r="P8" s="21">
        <v>81.3</v>
      </c>
      <c r="Q8" s="21">
        <v>32</v>
      </c>
      <c r="R8" s="21" t="s">
        <v>457</v>
      </c>
      <c r="S8" s="21">
        <v>1</v>
      </c>
      <c r="T8" s="21">
        <v>61</v>
      </c>
      <c r="U8" s="21" t="s">
        <v>272</v>
      </c>
      <c r="V8" s="21">
        <v>1</v>
      </c>
      <c r="W8" s="21">
        <v>29</v>
      </c>
      <c r="X8" s="21">
        <v>10</v>
      </c>
      <c r="Y8" s="21">
        <v>10</v>
      </c>
      <c r="Z8" s="6"/>
      <c r="AA8" s="24" t="s">
        <v>298</v>
      </c>
      <c r="AB8" s="21" t="s">
        <v>458</v>
      </c>
      <c r="AC8" s="25"/>
      <c r="AD8" s="25"/>
      <c r="AE8" s="21" t="s">
        <v>249</v>
      </c>
      <c r="AF8" s="21"/>
      <c r="AG8" s="21" t="s">
        <v>249</v>
      </c>
      <c r="AH8" s="21"/>
      <c r="AI8" s="21" t="s">
        <v>246</v>
      </c>
      <c r="AJ8" s="21" t="s">
        <v>249</v>
      </c>
      <c r="AK8" s="21" t="s">
        <v>249</v>
      </c>
      <c r="AL8" s="21" t="s">
        <v>246</v>
      </c>
      <c r="AM8" s="21">
        <v>3.11</v>
      </c>
      <c r="AN8" s="6"/>
      <c r="AO8" s="26" t="s">
        <v>350</v>
      </c>
      <c r="AP8" s="26"/>
      <c r="AQ8" s="26"/>
      <c r="AR8" s="26" t="s">
        <v>1902</v>
      </c>
      <c r="AS8" s="3"/>
      <c r="AT8" s="24">
        <v>3.11</v>
      </c>
      <c r="AU8" s="21">
        <v>2.9</v>
      </c>
      <c r="AV8" s="21">
        <v>2.82</v>
      </c>
      <c r="AW8" s="21">
        <v>2</v>
      </c>
      <c r="AX8" s="21">
        <v>1.85</v>
      </c>
      <c r="AY8" s="21">
        <v>1.9</v>
      </c>
      <c r="AZ8" s="21">
        <v>1</v>
      </c>
      <c r="BA8" s="21">
        <v>1.18</v>
      </c>
      <c r="BB8" s="21">
        <v>0.54</v>
      </c>
      <c r="BC8" s="21"/>
      <c r="BD8" s="28">
        <f t="shared" si="1"/>
        <v>-2.7586206896551744</v>
      </c>
      <c r="BE8" s="28">
        <f t="shared" si="2"/>
        <v>-29.078014184397162</v>
      </c>
      <c r="BF8" s="28">
        <f t="shared" si="3"/>
        <v>-9.3247588424437424</v>
      </c>
      <c r="BG8" s="28">
        <f t="shared" si="4"/>
        <v>-35.691318327974273</v>
      </c>
      <c r="BH8" s="28">
        <f t="shared" si="5"/>
        <v>-31.034482758620683</v>
      </c>
      <c r="BI8" s="3">
        <f t="shared" si="6"/>
        <v>-0.20999999999999996</v>
      </c>
      <c r="BJ8" s="3">
        <f t="shared" si="7"/>
        <v>-8.0000000000000071E-2</v>
      </c>
      <c r="BK8" s="3">
        <f t="shared" si="8"/>
        <v>-0.81999999999999984</v>
      </c>
      <c r="BL8" s="3">
        <f t="shared" si="9"/>
        <v>-0.29000000000000004</v>
      </c>
      <c r="BM8" s="3">
        <f t="shared" si="10"/>
        <v>-1.1099999999999999</v>
      </c>
      <c r="BN8" s="3">
        <f t="shared" si="11"/>
        <v>-0.89999999999999991</v>
      </c>
      <c r="BO8" s="24">
        <v>356</v>
      </c>
      <c r="BP8" s="21">
        <v>314.8</v>
      </c>
      <c r="BQ8" s="21">
        <v>272.8</v>
      </c>
      <c r="BR8" s="21">
        <v>268.3</v>
      </c>
      <c r="BS8" s="21">
        <v>239.6</v>
      </c>
      <c r="BT8" s="21">
        <v>239.3</v>
      </c>
      <c r="BU8" s="21">
        <v>131</v>
      </c>
      <c r="BV8" s="24">
        <v>37</v>
      </c>
      <c r="BW8" s="21">
        <v>36.5</v>
      </c>
      <c r="BX8" s="21">
        <v>37.4</v>
      </c>
      <c r="BY8" s="21">
        <v>37.9</v>
      </c>
      <c r="BZ8" s="21">
        <v>37</v>
      </c>
      <c r="CA8" s="21">
        <v>38</v>
      </c>
      <c r="CB8" s="21">
        <v>38</v>
      </c>
      <c r="CC8" s="21">
        <v>36</v>
      </c>
      <c r="CD8" s="21">
        <v>36.9</v>
      </c>
      <c r="CE8" s="6"/>
      <c r="CF8" s="24" t="s">
        <v>459</v>
      </c>
      <c r="CG8" s="21"/>
      <c r="CH8" s="21"/>
      <c r="CI8" s="21"/>
      <c r="CJ8" s="21"/>
      <c r="CK8" s="21"/>
      <c r="CL8" s="21"/>
      <c r="CM8" s="24" t="s">
        <v>330</v>
      </c>
      <c r="CN8" s="21"/>
      <c r="CO8" s="21"/>
      <c r="CP8" s="21"/>
      <c r="CQ8" s="21"/>
      <c r="CR8" s="21"/>
      <c r="CS8" s="21"/>
      <c r="CT8" s="24">
        <v>2</v>
      </c>
      <c r="CU8" s="21"/>
      <c r="CV8" s="21"/>
      <c r="CW8" s="21"/>
      <c r="CX8" s="21"/>
      <c r="CY8" s="21"/>
      <c r="CZ8" s="21"/>
      <c r="DA8" s="24" t="s">
        <v>460</v>
      </c>
      <c r="DB8" s="21"/>
      <c r="DC8" s="21"/>
      <c r="DD8" s="21"/>
      <c r="DE8" s="21"/>
      <c r="DF8" s="21"/>
      <c r="DG8" s="21"/>
      <c r="DH8" s="24" t="s">
        <v>255</v>
      </c>
      <c r="DI8" s="21" t="s">
        <v>255</v>
      </c>
      <c r="DJ8" s="21" t="s">
        <v>255</v>
      </c>
      <c r="DK8" s="21" t="s">
        <v>255</v>
      </c>
      <c r="DL8" s="21" t="s">
        <v>255</v>
      </c>
      <c r="DM8" s="21" t="s">
        <v>255</v>
      </c>
      <c r="DN8" s="21"/>
      <c r="DO8" s="26">
        <v>8</v>
      </c>
      <c r="DP8" s="6"/>
      <c r="DQ8" s="24">
        <v>76.7</v>
      </c>
      <c r="DR8" s="21">
        <v>100.2</v>
      </c>
      <c r="DS8" s="21">
        <v>82.9</v>
      </c>
      <c r="DT8" s="21">
        <v>96</v>
      </c>
      <c r="DU8" s="21">
        <v>83.8</v>
      </c>
      <c r="DV8" s="21">
        <v>122</v>
      </c>
      <c r="DW8" s="21">
        <v>100.2</v>
      </c>
      <c r="DX8" s="24">
        <v>1</v>
      </c>
      <c r="DY8" s="21">
        <v>0.7</v>
      </c>
      <c r="DZ8" s="21">
        <v>0.6</v>
      </c>
      <c r="EA8" s="21">
        <v>0.5</v>
      </c>
      <c r="EB8" s="21">
        <v>0.4</v>
      </c>
      <c r="EC8" s="21">
        <v>0.6</v>
      </c>
      <c r="ED8" s="21">
        <v>0.5</v>
      </c>
      <c r="EE8" s="29">
        <f t="shared" ref="EE8:EK8" si="14">DQ8/DX8</f>
        <v>76.7</v>
      </c>
      <c r="EF8" s="30">
        <f t="shared" si="14"/>
        <v>143.14285714285717</v>
      </c>
      <c r="EG8" s="30">
        <f t="shared" si="14"/>
        <v>138.16666666666669</v>
      </c>
      <c r="EH8" s="30">
        <f t="shared" si="14"/>
        <v>192</v>
      </c>
      <c r="EI8" s="30">
        <f t="shared" si="14"/>
        <v>209.49999999999997</v>
      </c>
      <c r="EJ8" s="30">
        <f t="shared" si="14"/>
        <v>203.33333333333334</v>
      </c>
      <c r="EK8" s="30">
        <f t="shared" si="14"/>
        <v>200.4</v>
      </c>
      <c r="EL8" s="24">
        <v>1</v>
      </c>
      <c r="EM8" s="21">
        <v>1</v>
      </c>
      <c r="EN8" s="21">
        <v>1</v>
      </c>
      <c r="EO8" s="21">
        <v>1</v>
      </c>
      <c r="EP8" s="21">
        <v>1</v>
      </c>
      <c r="EQ8" s="21">
        <v>1</v>
      </c>
      <c r="ER8" s="21">
        <v>1</v>
      </c>
      <c r="ES8" s="24">
        <v>427</v>
      </c>
      <c r="ET8" s="21">
        <v>228</v>
      </c>
      <c r="EU8" s="21">
        <v>230</v>
      </c>
      <c r="EV8" s="21">
        <v>280</v>
      </c>
      <c r="EW8" s="21">
        <v>297</v>
      </c>
      <c r="EX8" s="21">
        <v>252</v>
      </c>
      <c r="EY8" s="21">
        <v>296</v>
      </c>
      <c r="EZ8" s="24">
        <v>38</v>
      </c>
      <c r="FA8" s="21">
        <v>14.1</v>
      </c>
      <c r="FB8" s="21">
        <v>14.7</v>
      </c>
      <c r="FC8" s="21">
        <v>15.5</v>
      </c>
      <c r="FD8" s="21">
        <v>18</v>
      </c>
      <c r="FE8" s="21">
        <v>19.3</v>
      </c>
      <c r="FF8" s="21">
        <v>17</v>
      </c>
      <c r="FG8" s="24">
        <v>15</v>
      </c>
      <c r="FH8" s="21">
        <v>7</v>
      </c>
      <c r="FI8" s="21">
        <v>9</v>
      </c>
      <c r="FJ8" s="21">
        <v>10</v>
      </c>
      <c r="FK8" s="21">
        <v>9</v>
      </c>
      <c r="FL8" s="21">
        <v>11</v>
      </c>
      <c r="FM8" s="21">
        <v>15</v>
      </c>
      <c r="FN8" s="24">
        <v>85</v>
      </c>
      <c r="FO8" s="21">
        <v>91</v>
      </c>
      <c r="FP8" s="21">
        <v>78</v>
      </c>
      <c r="FQ8" s="21">
        <v>85</v>
      </c>
      <c r="FR8" s="21">
        <v>79</v>
      </c>
      <c r="FS8" s="21">
        <v>85</v>
      </c>
      <c r="FT8" s="21">
        <v>90</v>
      </c>
      <c r="FU8" s="24">
        <v>0</v>
      </c>
      <c r="FV8" s="21" t="s">
        <v>310</v>
      </c>
      <c r="FW8" s="21" t="s">
        <v>311</v>
      </c>
      <c r="FX8" s="21" t="s">
        <v>378</v>
      </c>
      <c r="FY8" s="21" t="s">
        <v>310</v>
      </c>
      <c r="FZ8" s="21" t="s">
        <v>378</v>
      </c>
      <c r="GA8" s="21">
        <v>0</v>
      </c>
      <c r="GB8" s="24">
        <v>614</v>
      </c>
      <c r="GC8" s="21">
        <v>472</v>
      </c>
      <c r="GD8" s="21">
        <v>386</v>
      </c>
      <c r="GE8" s="21">
        <v>419</v>
      </c>
      <c r="GF8" s="21">
        <v>316</v>
      </c>
      <c r="GG8" s="21">
        <v>279</v>
      </c>
      <c r="GH8" s="21">
        <v>266</v>
      </c>
      <c r="GI8" s="24">
        <v>720</v>
      </c>
      <c r="GJ8" s="21">
        <v>590</v>
      </c>
      <c r="GK8" s="21">
        <v>370</v>
      </c>
      <c r="GL8" s="21">
        <v>460</v>
      </c>
      <c r="GM8" s="21">
        <v>460</v>
      </c>
      <c r="GN8" s="21">
        <v>690</v>
      </c>
      <c r="GO8" s="31">
        <v>1640</v>
      </c>
      <c r="GP8" s="9"/>
      <c r="GQ8" s="32">
        <v>8</v>
      </c>
      <c r="GR8" s="21">
        <v>18</v>
      </c>
      <c r="GS8" s="24">
        <v>11</v>
      </c>
      <c r="GT8" s="21">
        <v>45</v>
      </c>
      <c r="GU8" s="24">
        <v>11</v>
      </c>
      <c r="GV8" s="21">
        <v>45</v>
      </c>
      <c r="GW8" s="24">
        <v>16</v>
      </c>
      <c r="GX8" s="21">
        <v>90</v>
      </c>
      <c r="GY8" s="24">
        <v>15</v>
      </c>
      <c r="GZ8" s="21">
        <v>80</v>
      </c>
      <c r="HA8" s="24">
        <v>15</v>
      </c>
      <c r="HB8" s="21">
        <v>80</v>
      </c>
      <c r="HC8" s="24">
        <v>8</v>
      </c>
      <c r="HD8" s="21">
        <v>18</v>
      </c>
      <c r="HE8" s="6"/>
      <c r="HF8" s="21"/>
      <c r="HG8" s="21"/>
      <c r="HH8" s="21"/>
      <c r="HI8" s="21"/>
      <c r="HJ8" s="21"/>
      <c r="HK8" s="21"/>
      <c r="HL8" s="21"/>
      <c r="HM8" s="21"/>
      <c r="HN8" s="21"/>
      <c r="HO8" s="21"/>
      <c r="HP8" s="21"/>
      <c r="HQ8" s="21"/>
      <c r="HR8" s="21"/>
      <c r="HS8" s="21"/>
      <c r="HT8" s="21"/>
      <c r="HU8" s="6"/>
    </row>
    <row r="9" spans="1:248" ht="15.75" customHeight="1" x14ac:dyDescent="0.3">
      <c r="A9" s="99">
        <v>4</v>
      </c>
      <c r="B9" s="3">
        <v>23</v>
      </c>
      <c r="C9" s="21" t="s">
        <v>323</v>
      </c>
      <c r="D9" s="21">
        <v>1</v>
      </c>
      <c r="E9" s="22">
        <v>41231</v>
      </c>
      <c r="F9" s="22">
        <v>41231</v>
      </c>
      <c r="G9" s="21">
        <f t="shared" si="0"/>
        <v>0</v>
      </c>
      <c r="H9" s="21"/>
      <c r="I9" s="21" t="s">
        <v>440</v>
      </c>
      <c r="J9" s="23">
        <v>15616</v>
      </c>
      <c r="K9" s="21">
        <v>70</v>
      </c>
      <c r="L9" s="21"/>
      <c r="M9" s="21"/>
      <c r="N9" s="21" t="s">
        <v>468</v>
      </c>
      <c r="O9" s="21">
        <v>105</v>
      </c>
      <c r="P9" s="21">
        <v>99</v>
      </c>
      <c r="Q9" s="21">
        <v>5</v>
      </c>
      <c r="R9" s="21" t="s">
        <v>388</v>
      </c>
      <c r="S9" s="21">
        <v>1</v>
      </c>
      <c r="T9" s="21">
        <v>26</v>
      </c>
      <c r="U9" s="21" t="s">
        <v>272</v>
      </c>
      <c r="V9" s="21">
        <v>1</v>
      </c>
      <c r="W9" s="21">
        <v>1</v>
      </c>
      <c r="X9" s="21">
        <v>4</v>
      </c>
      <c r="Y9" s="21">
        <v>4</v>
      </c>
      <c r="Z9" s="6"/>
      <c r="AA9" s="24" t="s">
        <v>462</v>
      </c>
      <c r="AB9" s="21" t="s">
        <v>469</v>
      </c>
      <c r="AC9" s="25"/>
      <c r="AD9" s="25"/>
      <c r="AE9" s="21" t="s">
        <v>249</v>
      </c>
      <c r="AF9" s="21"/>
      <c r="AG9" s="21" t="s">
        <v>246</v>
      </c>
      <c r="AH9" s="21" t="s">
        <v>248</v>
      </c>
      <c r="AI9" s="21" t="s">
        <v>246</v>
      </c>
      <c r="AJ9" s="21" t="s">
        <v>246</v>
      </c>
      <c r="AK9" s="21" t="s">
        <v>246</v>
      </c>
      <c r="AL9" s="21" t="s">
        <v>246</v>
      </c>
      <c r="AM9" s="21">
        <v>14.16</v>
      </c>
      <c r="AN9" s="6"/>
      <c r="AO9" s="26" t="s">
        <v>250</v>
      </c>
      <c r="AP9" s="26" t="s">
        <v>274</v>
      </c>
      <c r="AQ9" s="26" t="s">
        <v>1911</v>
      </c>
      <c r="AR9" s="26" t="s">
        <v>1906</v>
      </c>
      <c r="AS9" s="26" t="s">
        <v>299</v>
      </c>
      <c r="AT9" s="24">
        <v>14.6</v>
      </c>
      <c r="AU9" s="21">
        <v>12.9</v>
      </c>
      <c r="AV9" s="21">
        <v>11.7</v>
      </c>
      <c r="AW9" s="21">
        <v>9.64</v>
      </c>
      <c r="AX9" s="21">
        <v>5.36</v>
      </c>
      <c r="AY9" s="21">
        <v>2.35</v>
      </c>
      <c r="AZ9" s="21">
        <v>2</v>
      </c>
      <c r="BA9" s="21"/>
      <c r="BB9" s="21"/>
      <c r="BC9" s="21"/>
      <c r="BD9" s="28">
        <f t="shared" si="1"/>
        <v>-9.3023255813953512</v>
      </c>
      <c r="BE9" s="28">
        <f t="shared" si="2"/>
        <v>-17.606837606837601</v>
      </c>
      <c r="BF9" s="28">
        <f t="shared" si="3"/>
        <v>-19.863013698630141</v>
      </c>
      <c r="BG9" s="28">
        <f t="shared" si="4"/>
        <v>-33.972602739726028</v>
      </c>
      <c r="BH9" s="28">
        <f t="shared" si="5"/>
        <v>-25.271317829457359</v>
      </c>
      <c r="BI9" s="3">
        <f t="shared" si="6"/>
        <v>-1.6999999999999993</v>
      </c>
      <c r="BJ9" s="3">
        <f t="shared" si="7"/>
        <v>-1.2000000000000011</v>
      </c>
      <c r="BK9" s="3">
        <f t="shared" si="8"/>
        <v>-2.0599999999999987</v>
      </c>
      <c r="BL9" s="3">
        <f t="shared" si="9"/>
        <v>-2.9000000000000004</v>
      </c>
      <c r="BM9" s="3">
        <f t="shared" si="10"/>
        <v>-4.9599999999999991</v>
      </c>
      <c r="BN9" s="3">
        <f t="shared" si="11"/>
        <v>-3.26</v>
      </c>
      <c r="BO9" s="24"/>
      <c r="BP9" s="21">
        <v>222</v>
      </c>
      <c r="BQ9" s="21">
        <v>135</v>
      </c>
      <c r="BR9" s="21">
        <v>70</v>
      </c>
      <c r="BS9" s="21">
        <v>51.6</v>
      </c>
      <c r="BT9" s="21"/>
      <c r="BU9" s="21"/>
      <c r="BV9" s="24">
        <v>34</v>
      </c>
      <c r="BW9" s="21">
        <v>35.1</v>
      </c>
      <c r="BX9" s="21">
        <v>35</v>
      </c>
      <c r="BY9" s="21">
        <v>36.5</v>
      </c>
      <c r="BZ9" s="21">
        <v>36.6</v>
      </c>
      <c r="CA9" s="21">
        <v>36</v>
      </c>
      <c r="CB9" s="21">
        <v>36</v>
      </c>
      <c r="CC9" s="21"/>
      <c r="CD9" s="21"/>
      <c r="CE9" s="6"/>
      <c r="CF9" s="24" t="s">
        <v>470</v>
      </c>
      <c r="CG9" s="21"/>
      <c r="CH9" s="21"/>
      <c r="CI9" s="21" t="s">
        <v>471</v>
      </c>
      <c r="CJ9" s="21"/>
      <c r="CK9" s="21"/>
      <c r="CL9" s="21"/>
      <c r="CM9" s="24" t="s">
        <v>303</v>
      </c>
      <c r="CN9" s="21"/>
      <c r="CO9" s="21"/>
      <c r="CP9" s="21" t="s">
        <v>472</v>
      </c>
      <c r="CQ9" s="21"/>
      <c r="CR9" s="21"/>
      <c r="CS9" s="21"/>
      <c r="CT9" s="24">
        <v>2</v>
      </c>
      <c r="CU9" s="21"/>
      <c r="CV9" s="21"/>
      <c r="CW9" s="21">
        <v>2</v>
      </c>
      <c r="CX9" s="21"/>
      <c r="CY9" s="21"/>
      <c r="CZ9" s="21"/>
      <c r="DA9" s="24" t="s">
        <v>266</v>
      </c>
      <c r="DB9" s="21"/>
      <c r="DC9" s="21"/>
      <c r="DD9" s="21" t="s">
        <v>473</v>
      </c>
      <c r="DE9" s="21"/>
      <c r="DF9" s="21"/>
      <c r="DG9" s="21"/>
      <c r="DH9" s="24" t="s">
        <v>474</v>
      </c>
      <c r="DI9" s="21" t="s">
        <v>475</v>
      </c>
      <c r="DJ9" s="21" t="s">
        <v>475</v>
      </c>
      <c r="DK9" s="21" t="s">
        <v>475</v>
      </c>
      <c r="DL9" s="21" t="s">
        <v>475</v>
      </c>
      <c r="DM9" s="21"/>
      <c r="DN9" s="21"/>
      <c r="DO9" s="26">
        <v>8</v>
      </c>
      <c r="DP9" s="6"/>
      <c r="DQ9" s="24">
        <v>186.7</v>
      </c>
      <c r="DR9" s="21">
        <v>192.4</v>
      </c>
      <c r="DS9" s="21">
        <v>108.7</v>
      </c>
      <c r="DT9" s="21">
        <v>131</v>
      </c>
      <c r="DU9" s="21">
        <v>141.1</v>
      </c>
      <c r="DV9" s="21"/>
      <c r="DW9" s="21"/>
      <c r="DX9" s="24">
        <v>0.5</v>
      </c>
      <c r="DY9" s="21">
        <v>0.4</v>
      </c>
      <c r="DZ9" s="21">
        <v>0.3</v>
      </c>
      <c r="EA9" s="21">
        <v>0.21</v>
      </c>
      <c r="EB9" s="21">
        <v>0.21</v>
      </c>
      <c r="EC9" s="21"/>
      <c r="ED9" s="21"/>
      <c r="EE9" s="29">
        <f t="shared" ref="EE9:EI9" si="15">DQ9/DX9</f>
        <v>373.4</v>
      </c>
      <c r="EF9" s="30">
        <f t="shared" si="15"/>
        <v>481</v>
      </c>
      <c r="EG9" s="30">
        <f t="shared" si="15"/>
        <v>362.33333333333337</v>
      </c>
      <c r="EH9" s="30">
        <f t="shared" si="15"/>
        <v>623.80952380952385</v>
      </c>
      <c r="EI9" s="30">
        <f t="shared" si="15"/>
        <v>671.90476190476193</v>
      </c>
      <c r="EJ9" s="30"/>
      <c r="EK9" s="30"/>
      <c r="EL9" s="24">
        <v>1</v>
      </c>
      <c r="EM9" s="21">
        <v>1</v>
      </c>
      <c r="EN9" s="21">
        <v>1</v>
      </c>
      <c r="EO9" s="21">
        <v>1</v>
      </c>
      <c r="EP9" s="21">
        <v>1</v>
      </c>
      <c r="EQ9" s="21"/>
      <c r="ER9" s="21"/>
      <c r="ES9" s="24">
        <v>288</v>
      </c>
      <c r="ET9" s="21">
        <v>244</v>
      </c>
      <c r="EU9" s="21">
        <v>210</v>
      </c>
      <c r="EV9" s="21">
        <v>189</v>
      </c>
      <c r="EW9" s="21">
        <v>214</v>
      </c>
      <c r="EX9" s="21"/>
      <c r="EY9" s="21"/>
      <c r="EZ9" s="24">
        <v>12.9</v>
      </c>
      <c r="FA9" s="21">
        <v>16.2</v>
      </c>
      <c r="FB9" s="21">
        <v>10.1</v>
      </c>
      <c r="FC9" s="21">
        <v>10.1</v>
      </c>
      <c r="FD9" s="21">
        <v>11</v>
      </c>
      <c r="FE9" s="21"/>
      <c r="FF9" s="21"/>
      <c r="FG9" s="24">
        <v>3</v>
      </c>
      <c r="FH9" s="21">
        <v>3</v>
      </c>
      <c r="FI9" s="21">
        <v>15</v>
      </c>
      <c r="FJ9" s="21">
        <v>15</v>
      </c>
      <c r="FK9" s="21">
        <v>15</v>
      </c>
      <c r="FL9" s="21"/>
      <c r="FM9" s="21"/>
      <c r="FN9" s="24">
        <v>80</v>
      </c>
      <c r="FO9" s="21">
        <v>76</v>
      </c>
      <c r="FP9" s="21">
        <v>77</v>
      </c>
      <c r="FQ9" s="21">
        <v>82</v>
      </c>
      <c r="FR9" s="21">
        <v>68</v>
      </c>
      <c r="FS9" s="21"/>
      <c r="FT9" s="21"/>
      <c r="FU9" s="24" t="s">
        <v>345</v>
      </c>
      <c r="FV9" s="21" t="s">
        <v>310</v>
      </c>
      <c r="FW9" s="21" t="s">
        <v>321</v>
      </c>
      <c r="FX9" s="21">
        <v>0</v>
      </c>
      <c r="FY9" s="21">
        <v>0</v>
      </c>
      <c r="FZ9" s="21"/>
      <c r="GA9" s="21"/>
      <c r="GB9" s="24">
        <v>153</v>
      </c>
      <c r="GC9" s="21">
        <v>106</v>
      </c>
      <c r="GD9" s="21">
        <v>64</v>
      </c>
      <c r="GE9" s="21">
        <v>43</v>
      </c>
      <c r="GF9" s="21">
        <v>47</v>
      </c>
      <c r="GG9" s="21"/>
      <c r="GH9" s="21"/>
      <c r="GI9" s="24">
        <v>580</v>
      </c>
      <c r="GJ9" s="21">
        <v>1890</v>
      </c>
      <c r="GK9" s="21">
        <v>2450</v>
      </c>
      <c r="GL9" s="21">
        <v>4700</v>
      </c>
      <c r="GM9" s="21">
        <v>240</v>
      </c>
      <c r="GN9" s="21"/>
      <c r="GO9" s="31"/>
      <c r="GP9" s="9"/>
      <c r="GQ9" s="32">
        <v>15</v>
      </c>
      <c r="GR9" s="21">
        <v>80</v>
      </c>
      <c r="GS9" s="24">
        <v>15</v>
      </c>
      <c r="GT9" s="21">
        <v>80</v>
      </c>
      <c r="GU9" s="24">
        <v>11</v>
      </c>
      <c r="GV9" s="21">
        <v>45</v>
      </c>
      <c r="GW9" s="24">
        <v>8</v>
      </c>
      <c r="GX9" s="21">
        <v>18</v>
      </c>
      <c r="GY9" s="24">
        <v>8</v>
      </c>
      <c r="GZ9" s="21">
        <v>18</v>
      </c>
      <c r="HA9" s="24"/>
      <c r="HB9" s="21"/>
      <c r="HC9" s="24"/>
      <c r="HD9" s="21"/>
      <c r="HE9" s="6"/>
      <c r="HF9" s="21"/>
      <c r="HG9" s="21"/>
      <c r="HH9" s="21"/>
      <c r="HI9" s="21"/>
      <c r="HJ9" s="21"/>
      <c r="HK9" s="21"/>
      <c r="HL9" s="21"/>
      <c r="HM9" s="21"/>
      <c r="HN9" s="21"/>
      <c r="HO9" s="21"/>
      <c r="HP9" s="21"/>
      <c r="HQ9" s="21"/>
      <c r="HR9" s="21"/>
      <c r="HS9" s="21"/>
      <c r="HT9" s="21"/>
      <c r="HU9" s="6"/>
    </row>
    <row r="10" spans="1:248" ht="15.75" customHeight="1" x14ac:dyDescent="0.3">
      <c r="A10" s="99">
        <v>5</v>
      </c>
      <c r="B10" s="3">
        <v>27</v>
      </c>
      <c r="C10" s="21" t="s">
        <v>269</v>
      </c>
      <c r="D10" s="21">
        <v>2</v>
      </c>
      <c r="E10" s="22">
        <v>41231</v>
      </c>
      <c r="F10" s="22">
        <v>41232</v>
      </c>
      <c r="G10" s="21">
        <f t="shared" si="0"/>
        <v>1</v>
      </c>
      <c r="H10" s="21"/>
      <c r="I10" s="21" t="s">
        <v>241</v>
      </c>
      <c r="J10" s="23">
        <v>7453</v>
      </c>
      <c r="K10" s="21">
        <v>92</v>
      </c>
      <c r="L10" s="21"/>
      <c r="M10" s="21"/>
      <c r="N10" s="21" t="s">
        <v>502</v>
      </c>
      <c r="O10" s="21">
        <v>54</v>
      </c>
      <c r="P10" s="21">
        <v>55.3</v>
      </c>
      <c r="Q10" s="21">
        <v>3</v>
      </c>
      <c r="R10" s="21" t="s">
        <v>243</v>
      </c>
      <c r="S10" s="21">
        <v>2</v>
      </c>
      <c r="T10" s="21">
        <v>4</v>
      </c>
      <c r="U10" s="21" t="s">
        <v>243</v>
      </c>
      <c r="V10" s="21">
        <v>2</v>
      </c>
      <c r="W10" s="21">
        <v>0</v>
      </c>
      <c r="X10" s="21">
        <v>3</v>
      </c>
      <c r="Y10" s="21">
        <v>3</v>
      </c>
      <c r="Z10" s="6"/>
      <c r="AA10" s="24" t="s">
        <v>462</v>
      </c>
      <c r="AB10" s="21" t="s">
        <v>503</v>
      </c>
      <c r="AC10" s="25"/>
      <c r="AD10" s="25"/>
      <c r="AE10" s="21" t="s">
        <v>246</v>
      </c>
      <c r="AF10" s="21" t="s">
        <v>247</v>
      </c>
      <c r="AG10" s="21" t="s">
        <v>249</v>
      </c>
      <c r="AH10" s="21"/>
      <c r="AI10" s="21" t="s">
        <v>246</v>
      </c>
      <c r="AJ10" s="21" t="s">
        <v>246</v>
      </c>
      <c r="AK10" s="21" t="s">
        <v>246</v>
      </c>
      <c r="AL10" s="21" t="s">
        <v>246</v>
      </c>
      <c r="AM10" s="21">
        <v>1.78</v>
      </c>
      <c r="AN10" s="6"/>
      <c r="AO10" s="26" t="s">
        <v>250</v>
      </c>
      <c r="AP10" s="26" t="s">
        <v>251</v>
      </c>
      <c r="AQ10" s="26" t="s">
        <v>1911</v>
      </c>
      <c r="AR10" s="26" t="s">
        <v>1904</v>
      </c>
      <c r="AS10" s="26" t="s">
        <v>1914</v>
      </c>
      <c r="AT10" s="24">
        <v>1.78</v>
      </c>
      <c r="AU10" s="21">
        <v>5.34</v>
      </c>
      <c r="AV10" s="21">
        <v>16.05</v>
      </c>
      <c r="AW10" s="21">
        <v>28.97</v>
      </c>
      <c r="AX10" s="21">
        <v>21.76</v>
      </c>
      <c r="AY10" s="21"/>
      <c r="AZ10" s="21"/>
      <c r="BA10" s="21"/>
      <c r="BB10" s="21"/>
      <c r="BC10" s="21"/>
      <c r="BD10" s="28">
        <f t="shared" si="1"/>
        <v>200.56179775280901</v>
      </c>
      <c r="BE10" s="28">
        <f t="shared" si="2"/>
        <v>80.498442367601228</v>
      </c>
      <c r="BF10" s="28">
        <f t="shared" si="3"/>
        <v>801.6853932584271</v>
      </c>
      <c r="BG10" s="28">
        <f t="shared" si="4"/>
        <v>1527.5280898876404</v>
      </c>
      <c r="BH10" s="28">
        <f t="shared" si="5"/>
        <v>442.50936329588012</v>
      </c>
      <c r="BI10" s="3">
        <f t="shared" si="6"/>
        <v>3.5599999999999996</v>
      </c>
      <c r="BJ10" s="3">
        <f t="shared" si="7"/>
        <v>10.71</v>
      </c>
      <c r="BK10" s="3">
        <f t="shared" si="8"/>
        <v>12.919999999999998</v>
      </c>
      <c r="BL10" s="3">
        <f t="shared" si="9"/>
        <v>14.270000000000001</v>
      </c>
      <c r="BM10" s="3">
        <f t="shared" si="10"/>
        <v>27.189999999999998</v>
      </c>
      <c r="BN10" s="3">
        <f t="shared" si="11"/>
        <v>23.63</v>
      </c>
      <c r="BO10" s="24"/>
      <c r="BP10" s="21"/>
      <c r="BQ10" s="21"/>
      <c r="BR10" s="21"/>
      <c r="BS10" s="21"/>
      <c r="BT10" s="21"/>
      <c r="BU10" s="21"/>
      <c r="BV10" s="24">
        <v>35</v>
      </c>
      <c r="BW10" s="21">
        <v>37</v>
      </c>
      <c r="BX10" s="21">
        <v>37.4</v>
      </c>
      <c r="BY10" s="21">
        <v>37.9</v>
      </c>
      <c r="BZ10" s="21">
        <v>37</v>
      </c>
      <c r="CA10" s="21"/>
      <c r="CB10" s="21"/>
      <c r="CC10" s="21"/>
      <c r="CD10" s="21"/>
      <c r="CE10" s="6"/>
      <c r="CF10" s="24" t="s">
        <v>504</v>
      </c>
      <c r="CG10" s="21"/>
      <c r="CH10" s="21"/>
      <c r="CI10" s="21"/>
      <c r="CJ10" s="21"/>
      <c r="CK10" s="21"/>
      <c r="CL10" s="21"/>
      <c r="CM10" s="24" t="s">
        <v>303</v>
      </c>
      <c r="CN10" s="21"/>
      <c r="CO10" s="21"/>
      <c r="CP10" s="21"/>
      <c r="CQ10" s="21"/>
      <c r="CR10" s="21"/>
      <c r="CS10" s="21"/>
      <c r="CT10" s="24">
        <v>2</v>
      </c>
      <c r="CU10" s="21"/>
      <c r="CV10" s="21"/>
      <c r="CW10" s="21"/>
      <c r="CX10" s="21"/>
      <c r="CY10" s="21"/>
      <c r="CZ10" s="21"/>
      <c r="DA10" s="24" t="s">
        <v>266</v>
      </c>
      <c r="DB10" s="21"/>
      <c r="DC10" s="21"/>
      <c r="DD10" s="21"/>
      <c r="DE10" s="21"/>
      <c r="DF10" s="21"/>
      <c r="DG10" s="21"/>
      <c r="DH10" s="24" t="s">
        <v>377</v>
      </c>
      <c r="DI10" s="21" t="s">
        <v>505</v>
      </c>
      <c r="DJ10" s="21" t="s">
        <v>506</v>
      </c>
      <c r="DK10" s="21"/>
      <c r="DL10" s="21"/>
      <c r="DM10" s="21"/>
      <c r="DN10" s="21"/>
      <c r="DO10" s="26">
        <v>9</v>
      </c>
      <c r="DP10" s="6"/>
      <c r="DQ10" s="24">
        <v>90.3</v>
      </c>
      <c r="DR10" s="21">
        <v>72</v>
      </c>
      <c r="DS10" s="21">
        <v>68</v>
      </c>
      <c r="DT10" s="21"/>
      <c r="DU10" s="21"/>
      <c r="DV10" s="21"/>
      <c r="DW10" s="21"/>
      <c r="DX10" s="24">
        <v>0.4</v>
      </c>
      <c r="DY10" s="21">
        <v>0.4</v>
      </c>
      <c r="DZ10" s="21">
        <v>0.4</v>
      </c>
      <c r="EA10" s="21"/>
      <c r="EB10" s="21"/>
      <c r="EC10" s="21"/>
      <c r="ED10" s="21"/>
      <c r="EE10" s="29">
        <f t="shared" ref="EE10:EG10" si="16">DQ10/DX10</f>
        <v>225.74999999999997</v>
      </c>
      <c r="EF10" s="30">
        <f t="shared" si="16"/>
        <v>180</v>
      </c>
      <c r="EG10" s="30">
        <f t="shared" si="16"/>
        <v>170</v>
      </c>
      <c r="EH10" s="30"/>
      <c r="EI10" s="30"/>
      <c r="EJ10" s="30"/>
      <c r="EK10" s="30"/>
      <c r="EL10" s="24">
        <v>1</v>
      </c>
      <c r="EM10" s="21">
        <v>1</v>
      </c>
      <c r="EN10" s="21">
        <v>1</v>
      </c>
      <c r="EO10" s="21"/>
      <c r="EP10" s="21"/>
      <c r="EQ10" s="21"/>
      <c r="ER10" s="21"/>
      <c r="ES10" s="24">
        <v>247</v>
      </c>
      <c r="ET10" s="21">
        <v>220</v>
      </c>
      <c r="EU10" s="21">
        <v>203</v>
      </c>
      <c r="EV10" s="21"/>
      <c r="EW10" s="21"/>
      <c r="EX10" s="21"/>
      <c r="EY10" s="21"/>
      <c r="EZ10" s="24">
        <v>6.8</v>
      </c>
      <c r="FA10" s="21">
        <v>7</v>
      </c>
      <c r="FB10" s="21">
        <v>7.4</v>
      </c>
      <c r="FC10" s="21"/>
      <c r="FD10" s="21"/>
      <c r="FE10" s="21"/>
      <c r="FF10" s="21"/>
      <c r="FG10" s="24">
        <v>9</v>
      </c>
      <c r="FH10" s="21">
        <v>12</v>
      </c>
      <c r="FI10" s="21">
        <v>11</v>
      </c>
      <c r="FJ10" s="21"/>
      <c r="FK10" s="21"/>
      <c r="FL10" s="21"/>
      <c r="FM10" s="21"/>
      <c r="FN10" s="24">
        <v>62</v>
      </c>
      <c r="FO10" s="21">
        <v>75</v>
      </c>
      <c r="FP10" s="21">
        <v>72</v>
      </c>
      <c r="FQ10" s="21"/>
      <c r="FR10" s="21"/>
      <c r="FS10" s="21"/>
      <c r="FT10" s="21"/>
      <c r="FU10" s="24" t="s">
        <v>507</v>
      </c>
      <c r="FV10" s="21" t="s">
        <v>403</v>
      </c>
      <c r="FW10" s="21" t="s">
        <v>508</v>
      </c>
      <c r="FX10" s="21"/>
      <c r="FY10" s="21"/>
      <c r="FZ10" s="21"/>
      <c r="GA10" s="21"/>
      <c r="GB10" s="24">
        <v>187</v>
      </c>
      <c r="GC10" s="21">
        <v>200</v>
      </c>
      <c r="GD10" s="21">
        <v>263</v>
      </c>
      <c r="GE10" s="21"/>
      <c r="GF10" s="21"/>
      <c r="GG10" s="21"/>
      <c r="GH10" s="21"/>
      <c r="GI10" s="24">
        <v>585</v>
      </c>
      <c r="GJ10" s="21">
        <v>580</v>
      </c>
      <c r="GK10" s="21">
        <v>1190</v>
      </c>
      <c r="GL10" s="21"/>
      <c r="GM10" s="21"/>
      <c r="GN10" s="21"/>
      <c r="GO10" s="31"/>
      <c r="GP10" s="9"/>
      <c r="GQ10" s="32">
        <v>15</v>
      </c>
      <c r="GR10" s="21">
        <v>80</v>
      </c>
      <c r="GS10" s="24">
        <v>14</v>
      </c>
      <c r="GT10" s="21">
        <v>55</v>
      </c>
      <c r="GU10" s="24">
        <v>14</v>
      </c>
      <c r="GV10" s="21">
        <v>55</v>
      </c>
      <c r="GW10" s="24"/>
      <c r="GX10" s="21"/>
      <c r="GY10" s="24"/>
      <c r="GZ10" s="21"/>
      <c r="HA10" s="24"/>
      <c r="HB10" s="21"/>
      <c r="HC10" s="24"/>
      <c r="HD10" s="21"/>
      <c r="HE10" s="6"/>
      <c r="HF10" s="21"/>
      <c r="HG10" s="21"/>
      <c r="HH10" s="21"/>
      <c r="HI10" s="21"/>
      <c r="HJ10" s="21"/>
      <c r="HK10" s="21"/>
      <c r="HL10" s="21"/>
      <c r="HM10" s="21"/>
      <c r="HN10" s="21"/>
      <c r="HO10" s="21"/>
      <c r="HP10" s="21"/>
      <c r="HQ10" s="21"/>
      <c r="HR10" s="21"/>
      <c r="HS10" s="21"/>
      <c r="HT10" s="21"/>
      <c r="HU10" s="6"/>
    </row>
    <row r="11" spans="1:248" ht="15.75" customHeight="1" x14ac:dyDescent="0.3">
      <c r="A11" s="99">
        <v>6</v>
      </c>
      <c r="B11" s="3">
        <v>38</v>
      </c>
      <c r="C11" s="21" t="s">
        <v>598</v>
      </c>
      <c r="D11" s="21">
        <v>1</v>
      </c>
      <c r="E11" s="22">
        <v>41249</v>
      </c>
      <c r="F11" s="22">
        <v>41250</v>
      </c>
      <c r="G11" s="21">
        <f t="shared" si="0"/>
        <v>1</v>
      </c>
      <c r="H11" s="21"/>
      <c r="I11" s="21" t="s">
        <v>599</v>
      </c>
      <c r="J11" s="23">
        <v>11226</v>
      </c>
      <c r="K11" s="21">
        <v>82</v>
      </c>
      <c r="L11" s="21"/>
      <c r="M11" s="21"/>
      <c r="N11" s="21" t="s">
        <v>600</v>
      </c>
      <c r="O11" s="21">
        <v>53</v>
      </c>
      <c r="P11" s="21">
        <v>53</v>
      </c>
      <c r="Q11" s="21">
        <v>5</v>
      </c>
      <c r="R11" s="21" t="s">
        <v>601</v>
      </c>
      <c r="S11" s="21">
        <v>1</v>
      </c>
      <c r="T11" s="21">
        <v>9</v>
      </c>
      <c r="U11" s="21" t="s">
        <v>272</v>
      </c>
      <c r="V11" s="21">
        <v>1</v>
      </c>
      <c r="W11" s="21">
        <v>0</v>
      </c>
      <c r="X11" s="21">
        <v>0</v>
      </c>
      <c r="Y11" s="21">
        <v>0</v>
      </c>
      <c r="Z11" s="6"/>
      <c r="AA11" s="24" t="s">
        <v>462</v>
      </c>
      <c r="AB11" s="21" t="s">
        <v>602</v>
      </c>
      <c r="AC11" s="25"/>
      <c r="AD11" s="25"/>
      <c r="AE11" s="21" t="s">
        <v>249</v>
      </c>
      <c r="AF11" s="21"/>
      <c r="AG11" s="21" t="s">
        <v>249</v>
      </c>
      <c r="AH11" s="21"/>
      <c r="AI11" s="21" t="s">
        <v>249</v>
      </c>
      <c r="AJ11" s="21" t="s">
        <v>249</v>
      </c>
      <c r="AK11" s="21" t="s">
        <v>249</v>
      </c>
      <c r="AL11" s="21" t="s">
        <v>246</v>
      </c>
      <c r="AM11" s="21">
        <v>7.75</v>
      </c>
      <c r="AN11" s="6"/>
      <c r="AO11" s="26" t="s">
        <v>350</v>
      </c>
      <c r="AP11" s="26" t="s">
        <v>603</v>
      </c>
      <c r="AQ11" s="26"/>
      <c r="AR11" s="26" t="s">
        <v>1906</v>
      </c>
      <c r="AS11" s="3"/>
      <c r="AT11" s="24">
        <v>7.75</v>
      </c>
      <c r="AU11" s="21">
        <v>7.71</v>
      </c>
      <c r="AV11" s="21">
        <v>6.5</v>
      </c>
      <c r="AW11" s="21">
        <v>5.71</v>
      </c>
      <c r="AX11" s="21">
        <v>3.15</v>
      </c>
      <c r="AY11" s="21">
        <v>1.85</v>
      </c>
      <c r="AZ11" s="21">
        <v>1.02</v>
      </c>
      <c r="BA11" s="21"/>
      <c r="BB11" s="21"/>
      <c r="BC11" s="21"/>
      <c r="BD11" s="28">
        <f t="shared" si="1"/>
        <v>-15.693904020752271</v>
      </c>
      <c r="BE11" s="28">
        <f t="shared" si="2"/>
        <v>-12.15384615384616</v>
      </c>
      <c r="BF11" s="28">
        <f t="shared" si="3"/>
        <v>-16.129032258064512</v>
      </c>
      <c r="BG11" s="28">
        <f t="shared" si="4"/>
        <v>-26.322580645161281</v>
      </c>
      <c r="BH11" s="28">
        <f t="shared" si="5"/>
        <v>-25.94033722438391</v>
      </c>
      <c r="BI11" s="3">
        <f t="shared" si="6"/>
        <v>-4.0000000000000036E-2</v>
      </c>
      <c r="BJ11" s="3">
        <f t="shared" si="7"/>
        <v>-1.21</v>
      </c>
      <c r="BK11" s="3">
        <f t="shared" si="8"/>
        <v>-0.79</v>
      </c>
      <c r="BL11" s="3">
        <f t="shared" si="9"/>
        <v>-1.25</v>
      </c>
      <c r="BM11" s="3">
        <f t="shared" si="10"/>
        <v>-2.04</v>
      </c>
      <c r="BN11" s="3">
        <f t="shared" si="11"/>
        <v>-2</v>
      </c>
      <c r="BO11" s="24"/>
      <c r="BP11" s="21">
        <v>176.4</v>
      </c>
      <c r="BQ11" s="21"/>
      <c r="BR11" s="21"/>
      <c r="BS11" s="21"/>
      <c r="BT11" s="21"/>
      <c r="BU11" s="21"/>
      <c r="BV11" s="24">
        <v>36.5</v>
      </c>
      <c r="BW11" s="21">
        <v>36</v>
      </c>
      <c r="BX11" s="21">
        <v>36</v>
      </c>
      <c r="BY11" s="21">
        <v>36</v>
      </c>
      <c r="BZ11" s="21">
        <v>36.4</v>
      </c>
      <c r="CA11" s="21">
        <v>36</v>
      </c>
      <c r="CB11" s="21">
        <v>36</v>
      </c>
      <c r="CC11" s="21"/>
      <c r="CD11" s="21"/>
      <c r="CE11" s="6"/>
      <c r="CF11" s="24" t="s">
        <v>604</v>
      </c>
      <c r="CG11" s="21"/>
      <c r="CH11" s="21"/>
      <c r="CI11" s="21"/>
      <c r="CJ11" s="21"/>
      <c r="CK11" s="21"/>
      <c r="CL11" s="21"/>
      <c r="CM11" s="24" t="s">
        <v>2080</v>
      </c>
      <c r="CN11" s="21"/>
      <c r="CO11" s="21"/>
      <c r="CP11" s="21"/>
      <c r="CQ11" s="21"/>
      <c r="CR11" s="21"/>
      <c r="CS11" s="21"/>
      <c r="CT11" s="24">
        <v>4</v>
      </c>
      <c r="CU11" s="21"/>
      <c r="CV11" s="21"/>
      <c r="CW11" s="21"/>
      <c r="CX11" s="21"/>
      <c r="CY11" s="21"/>
      <c r="CZ11" s="21"/>
      <c r="DA11" s="24" t="s">
        <v>331</v>
      </c>
      <c r="DB11" s="21"/>
      <c r="DC11" s="21"/>
      <c r="DD11" s="21"/>
      <c r="DE11" s="21"/>
      <c r="DF11" s="21"/>
      <c r="DG11" s="21"/>
      <c r="DH11" s="24" t="s">
        <v>606</v>
      </c>
      <c r="DI11" s="21" t="s">
        <v>606</v>
      </c>
      <c r="DJ11" s="21" t="s">
        <v>606</v>
      </c>
      <c r="DK11" s="21" t="s">
        <v>606</v>
      </c>
      <c r="DL11" s="21" t="s">
        <v>606</v>
      </c>
      <c r="DM11" s="21"/>
      <c r="DN11" s="21"/>
      <c r="DO11" s="26" t="s">
        <v>607</v>
      </c>
      <c r="DP11" s="41"/>
      <c r="DQ11" s="24">
        <v>144</v>
      </c>
      <c r="DR11" s="21">
        <v>115.7</v>
      </c>
      <c r="DS11" s="21">
        <v>65</v>
      </c>
      <c r="DT11" s="21">
        <v>109.4</v>
      </c>
      <c r="DU11" s="21">
        <v>34</v>
      </c>
      <c r="DV11" s="21"/>
      <c r="DW11" s="21"/>
      <c r="DX11" s="24">
        <v>0.5</v>
      </c>
      <c r="DY11" s="21">
        <v>0.4</v>
      </c>
      <c r="DZ11" s="21">
        <v>0.3</v>
      </c>
      <c r="EA11" s="21">
        <v>0.4</v>
      </c>
      <c r="EB11" s="21">
        <v>0.4</v>
      </c>
      <c r="EC11" s="21"/>
      <c r="ED11" s="21"/>
      <c r="EE11" s="29">
        <f t="shared" ref="EE11:EI11" si="17">DQ11/DX11</f>
        <v>288</v>
      </c>
      <c r="EF11" s="30">
        <f t="shared" si="17"/>
        <v>289.25</v>
      </c>
      <c r="EG11" s="30">
        <f t="shared" si="17"/>
        <v>216.66666666666669</v>
      </c>
      <c r="EH11" s="30">
        <f t="shared" si="17"/>
        <v>273.5</v>
      </c>
      <c r="EI11" s="30">
        <f t="shared" si="17"/>
        <v>85</v>
      </c>
      <c r="EJ11" s="30"/>
      <c r="EK11" s="30"/>
      <c r="EL11" s="24">
        <v>1</v>
      </c>
      <c r="EM11" s="21">
        <v>1</v>
      </c>
      <c r="EN11" s="21">
        <v>1</v>
      </c>
      <c r="EO11" s="21">
        <v>1</v>
      </c>
      <c r="EP11" s="21">
        <v>1</v>
      </c>
      <c r="EQ11" s="21"/>
      <c r="ER11" s="21"/>
      <c r="ES11" s="24">
        <v>159</v>
      </c>
      <c r="ET11" s="21">
        <v>116</v>
      </c>
      <c r="EU11" s="21">
        <v>126</v>
      </c>
      <c r="EV11" s="21">
        <v>134</v>
      </c>
      <c r="EW11" s="21">
        <v>167</v>
      </c>
      <c r="EX11" s="21"/>
      <c r="EY11" s="21"/>
      <c r="EZ11" s="24">
        <v>24.3</v>
      </c>
      <c r="FA11" s="21">
        <v>19.3</v>
      </c>
      <c r="FB11" s="21">
        <v>15.4</v>
      </c>
      <c r="FC11" s="21">
        <v>11.2</v>
      </c>
      <c r="FD11" s="21">
        <v>9.4</v>
      </c>
      <c r="FE11" s="21"/>
      <c r="FF11" s="21"/>
      <c r="FG11" s="24">
        <v>15</v>
      </c>
      <c r="FH11" s="21">
        <v>13</v>
      </c>
      <c r="FI11" s="21">
        <v>14</v>
      </c>
      <c r="FJ11" s="21">
        <v>14</v>
      </c>
      <c r="FK11" s="21">
        <v>15</v>
      </c>
      <c r="FL11" s="21"/>
      <c r="FM11" s="21"/>
      <c r="FN11" s="24">
        <v>106</v>
      </c>
      <c r="FO11" s="21">
        <v>76</v>
      </c>
      <c r="FP11" s="21">
        <v>100</v>
      </c>
      <c r="FQ11" s="21">
        <v>82</v>
      </c>
      <c r="FR11" s="21">
        <v>87</v>
      </c>
      <c r="FS11" s="21"/>
      <c r="FT11" s="21"/>
      <c r="FU11" s="24">
        <v>0</v>
      </c>
      <c r="FV11" s="21">
        <v>0</v>
      </c>
      <c r="FW11" s="21">
        <v>0</v>
      </c>
      <c r="FX11" s="21">
        <v>0</v>
      </c>
      <c r="FY11" s="21">
        <v>0</v>
      </c>
      <c r="FZ11" s="21"/>
      <c r="GA11" s="21"/>
      <c r="GB11" s="24">
        <v>72</v>
      </c>
      <c r="GC11" s="21">
        <v>73</v>
      </c>
      <c r="GD11" s="21">
        <v>59</v>
      </c>
      <c r="GE11" s="21">
        <v>62</v>
      </c>
      <c r="GF11" s="21">
        <v>61</v>
      </c>
      <c r="GG11" s="21"/>
      <c r="GH11" s="21"/>
      <c r="GI11" s="24">
        <v>1165</v>
      </c>
      <c r="GJ11" s="21">
        <v>690</v>
      </c>
      <c r="GK11" s="21">
        <v>1680</v>
      </c>
      <c r="GL11" s="21">
        <v>3230</v>
      </c>
      <c r="GM11" s="21">
        <v>270</v>
      </c>
      <c r="GN11" s="21"/>
      <c r="GO11" s="31"/>
      <c r="GP11" s="9"/>
      <c r="GQ11" s="32">
        <v>10</v>
      </c>
      <c r="GR11" s="21">
        <v>45</v>
      </c>
      <c r="GS11" s="24">
        <v>12</v>
      </c>
      <c r="GT11" s="21">
        <v>45</v>
      </c>
      <c r="GU11" s="24">
        <v>12</v>
      </c>
      <c r="GV11" s="21">
        <v>45</v>
      </c>
      <c r="GW11" s="24">
        <v>11</v>
      </c>
      <c r="GX11" s="21">
        <v>45</v>
      </c>
      <c r="GY11" s="24">
        <v>9</v>
      </c>
      <c r="GZ11" s="21">
        <v>20</v>
      </c>
      <c r="HA11" s="24"/>
      <c r="HB11" s="21"/>
      <c r="HC11" s="24"/>
      <c r="HD11" s="21"/>
      <c r="HE11" s="6"/>
      <c r="HF11" s="21"/>
      <c r="HG11" s="21"/>
      <c r="HH11" s="21"/>
      <c r="HI11" s="21"/>
      <c r="HJ11" s="21"/>
      <c r="HK11" s="21"/>
      <c r="HL11" s="21"/>
      <c r="HM11" s="21"/>
      <c r="HN11" s="21"/>
      <c r="HO11" s="21"/>
      <c r="HP11" s="21"/>
      <c r="HQ11" s="21"/>
      <c r="HR11" s="21"/>
      <c r="HS11" s="21"/>
      <c r="HT11" s="21"/>
      <c r="HU11" s="6"/>
    </row>
    <row r="12" spans="1:248" ht="15.75" customHeight="1" x14ac:dyDescent="0.3">
      <c r="A12" s="99">
        <v>7</v>
      </c>
      <c r="B12" s="3">
        <v>42</v>
      </c>
      <c r="C12" s="21" t="s">
        <v>635</v>
      </c>
      <c r="D12" s="21">
        <v>2</v>
      </c>
      <c r="E12" s="22">
        <v>41257</v>
      </c>
      <c r="F12" s="22">
        <v>41257</v>
      </c>
      <c r="G12" s="21">
        <f t="shared" si="0"/>
        <v>0</v>
      </c>
      <c r="H12" s="21"/>
      <c r="I12" s="21" t="s">
        <v>636</v>
      </c>
      <c r="J12" s="23">
        <v>8893</v>
      </c>
      <c r="K12" s="21">
        <v>88</v>
      </c>
      <c r="L12" s="21"/>
      <c r="M12" s="21"/>
      <c r="N12" s="21" t="s">
        <v>637</v>
      </c>
      <c r="O12" s="21">
        <v>64</v>
      </c>
      <c r="P12" s="21">
        <v>75.3</v>
      </c>
      <c r="Q12" s="21">
        <v>4</v>
      </c>
      <c r="R12" s="21" t="s">
        <v>638</v>
      </c>
      <c r="S12" s="21">
        <v>1</v>
      </c>
      <c r="T12" s="21">
        <v>40</v>
      </c>
      <c r="U12" s="21" t="s">
        <v>548</v>
      </c>
      <c r="V12" s="21">
        <v>2</v>
      </c>
      <c r="W12" s="21">
        <v>0</v>
      </c>
      <c r="X12" s="21">
        <v>0</v>
      </c>
      <c r="Y12" s="21">
        <v>0</v>
      </c>
      <c r="Z12" s="13"/>
      <c r="AA12" s="24" t="s">
        <v>513</v>
      </c>
      <c r="AB12" s="21" t="s">
        <v>639</v>
      </c>
      <c r="AC12" s="25"/>
      <c r="AD12" s="25"/>
      <c r="AE12" s="21" t="s">
        <v>640</v>
      </c>
      <c r="AF12" s="21" t="s">
        <v>247</v>
      </c>
      <c r="AG12" s="21" t="s">
        <v>246</v>
      </c>
      <c r="AH12" s="21" t="s">
        <v>248</v>
      </c>
      <c r="AI12" s="21" t="s">
        <v>246</v>
      </c>
      <c r="AJ12" s="21" t="s">
        <v>249</v>
      </c>
      <c r="AK12" s="21" t="s">
        <v>249</v>
      </c>
      <c r="AL12" s="21" t="s">
        <v>246</v>
      </c>
      <c r="AM12" s="21">
        <v>0.72</v>
      </c>
      <c r="AN12" s="9"/>
      <c r="AO12" s="26" t="s">
        <v>350</v>
      </c>
      <c r="AP12" s="26"/>
      <c r="AQ12" s="26"/>
      <c r="AR12" s="26" t="s">
        <v>1906</v>
      </c>
      <c r="AS12" s="3"/>
      <c r="AT12" s="24">
        <v>0.72</v>
      </c>
      <c r="AU12" s="21">
        <v>2.6</v>
      </c>
      <c r="AV12" s="21">
        <v>1.39</v>
      </c>
      <c r="AW12" s="21">
        <v>1.55</v>
      </c>
      <c r="AX12" s="21">
        <v>1</v>
      </c>
      <c r="AY12" s="21"/>
      <c r="AZ12" s="21"/>
      <c r="BA12" s="21"/>
      <c r="BB12" s="21"/>
      <c r="BC12" s="21"/>
      <c r="BD12" s="28">
        <f t="shared" si="1"/>
        <v>-46.53846153846154</v>
      </c>
      <c r="BE12" s="28">
        <f t="shared" si="2"/>
        <v>11.510791366906489</v>
      </c>
      <c r="BF12" s="28">
        <f t="shared" si="3"/>
        <v>93.055555555555571</v>
      </c>
      <c r="BG12" s="28">
        <f t="shared" si="4"/>
        <v>115.2777777777778</v>
      </c>
      <c r="BH12" s="28">
        <f t="shared" si="5"/>
        <v>-40.384615384615387</v>
      </c>
      <c r="BI12" s="3">
        <f t="shared" si="6"/>
        <v>1.8800000000000001</v>
      </c>
      <c r="BJ12" s="3">
        <f t="shared" si="7"/>
        <v>-1.2100000000000002</v>
      </c>
      <c r="BK12" s="3">
        <f t="shared" si="8"/>
        <v>0.16000000000000014</v>
      </c>
      <c r="BL12" s="3">
        <f t="shared" si="9"/>
        <v>0.66999999999999993</v>
      </c>
      <c r="BM12" s="3">
        <f t="shared" si="10"/>
        <v>0.83000000000000007</v>
      </c>
      <c r="BN12" s="3">
        <f t="shared" si="11"/>
        <v>-1.05</v>
      </c>
      <c r="BO12" s="24"/>
      <c r="BP12" s="21">
        <v>186</v>
      </c>
      <c r="BQ12" s="21">
        <v>137</v>
      </c>
      <c r="BR12" s="21"/>
      <c r="BS12" s="21"/>
      <c r="BT12" s="21"/>
      <c r="BU12" s="21"/>
      <c r="BV12" s="24">
        <v>38.6</v>
      </c>
      <c r="BW12" s="21">
        <v>38.4</v>
      </c>
      <c r="BX12" s="21">
        <v>37</v>
      </c>
      <c r="BY12" s="21">
        <v>36.9</v>
      </c>
      <c r="BZ12" s="21">
        <v>37.4</v>
      </c>
      <c r="CA12" s="21"/>
      <c r="CB12" s="21"/>
      <c r="CC12" s="21"/>
      <c r="CD12" s="21"/>
      <c r="CE12" s="9"/>
      <c r="CF12" s="24" t="s">
        <v>641</v>
      </c>
      <c r="CG12" s="21"/>
      <c r="CH12" s="21"/>
      <c r="CI12" s="21"/>
      <c r="CJ12" s="21"/>
      <c r="CK12" s="21"/>
      <c r="CL12" s="21"/>
      <c r="CM12" s="24" t="s">
        <v>303</v>
      </c>
      <c r="CN12" s="21"/>
      <c r="CO12" s="21"/>
      <c r="CP12" s="21"/>
      <c r="CQ12" s="21"/>
      <c r="CR12" s="21"/>
      <c r="CS12" s="21"/>
      <c r="CT12" s="24"/>
      <c r="CU12" s="21"/>
      <c r="CV12" s="21"/>
      <c r="CW12" s="21"/>
      <c r="CX12" s="21"/>
      <c r="CY12" s="21"/>
      <c r="CZ12" s="21"/>
      <c r="DA12" s="24" t="s">
        <v>266</v>
      </c>
      <c r="DB12" s="21"/>
      <c r="DC12" s="21"/>
      <c r="DD12" s="21"/>
      <c r="DE12" s="21"/>
      <c r="DF12" s="21"/>
      <c r="DG12" s="21"/>
      <c r="DH12" s="24" t="s">
        <v>255</v>
      </c>
      <c r="DI12" s="21" t="s">
        <v>255</v>
      </c>
      <c r="DJ12" s="21" t="s">
        <v>255</v>
      </c>
      <c r="DK12" s="21"/>
      <c r="DL12" s="21"/>
      <c r="DM12" s="21"/>
      <c r="DN12" s="21"/>
      <c r="DO12" s="26">
        <v>8</v>
      </c>
      <c r="DP12" s="6"/>
      <c r="DQ12" s="24">
        <v>67.3</v>
      </c>
      <c r="DR12" s="21">
        <v>83.5</v>
      </c>
      <c r="DS12" s="21">
        <v>74.7</v>
      </c>
      <c r="DT12" s="21"/>
      <c r="DU12" s="21"/>
      <c r="DV12" s="21"/>
      <c r="DW12" s="21"/>
      <c r="DX12" s="24">
        <v>0.9</v>
      </c>
      <c r="DY12" s="21">
        <v>0.4</v>
      </c>
      <c r="DZ12" s="21">
        <v>0.5</v>
      </c>
      <c r="EA12" s="21"/>
      <c r="EB12" s="21"/>
      <c r="EC12" s="21"/>
      <c r="ED12" s="21"/>
      <c r="EE12" s="29">
        <f t="shared" ref="EE12:EG12" si="18">DQ12/DX12</f>
        <v>74.777777777777771</v>
      </c>
      <c r="EF12" s="30">
        <f t="shared" si="18"/>
        <v>208.75</v>
      </c>
      <c r="EG12" s="30">
        <f t="shared" si="18"/>
        <v>149.4</v>
      </c>
      <c r="EH12" s="30"/>
      <c r="EI12" s="30"/>
      <c r="EJ12" s="30"/>
      <c r="EK12" s="30"/>
      <c r="EL12" s="24">
        <v>1</v>
      </c>
      <c r="EM12" s="21">
        <v>1</v>
      </c>
      <c r="EN12" s="21">
        <v>1</v>
      </c>
      <c r="EO12" s="21"/>
      <c r="EP12" s="21"/>
      <c r="EQ12" s="21"/>
      <c r="ER12" s="21"/>
      <c r="ES12" s="24">
        <v>310</v>
      </c>
      <c r="ET12" s="21">
        <v>234</v>
      </c>
      <c r="EU12" s="21">
        <v>268</v>
      </c>
      <c r="EV12" s="21"/>
      <c r="EW12" s="21"/>
      <c r="EX12" s="21"/>
      <c r="EY12" s="21"/>
      <c r="EZ12" s="24">
        <v>10</v>
      </c>
      <c r="FA12" s="21">
        <v>10.4</v>
      </c>
      <c r="FB12" s="21">
        <v>11.4</v>
      </c>
      <c r="FC12" s="21"/>
      <c r="FD12" s="21"/>
      <c r="FE12" s="21"/>
      <c r="FF12" s="21"/>
      <c r="FG12" s="24">
        <v>14</v>
      </c>
      <c r="FH12" s="21">
        <v>15</v>
      </c>
      <c r="FI12" s="21">
        <v>13</v>
      </c>
      <c r="FJ12" s="21"/>
      <c r="FK12" s="21"/>
      <c r="FL12" s="21"/>
      <c r="FM12" s="21"/>
      <c r="FN12" s="24">
        <v>67</v>
      </c>
      <c r="FO12" s="21">
        <v>75</v>
      </c>
      <c r="FP12" s="21">
        <v>94</v>
      </c>
      <c r="FQ12" s="21"/>
      <c r="FR12" s="21"/>
      <c r="FS12" s="21"/>
      <c r="FT12" s="21"/>
      <c r="FU12" s="24">
        <v>0</v>
      </c>
      <c r="FV12" s="21">
        <v>0</v>
      </c>
      <c r="FW12" s="21">
        <v>0</v>
      </c>
      <c r="FX12" s="21"/>
      <c r="FY12" s="21"/>
      <c r="FZ12" s="21"/>
      <c r="GA12" s="21"/>
      <c r="GB12" s="24">
        <v>188</v>
      </c>
      <c r="GC12" s="21">
        <v>227</v>
      </c>
      <c r="GD12" s="21">
        <v>213</v>
      </c>
      <c r="GE12" s="21"/>
      <c r="GF12" s="21"/>
      <c r="GG12" s="21"/>
      <c r="GH12" s="21"/>
      <c r="GI12" s="24">
        <v>970</v>
      </c>
      <c r="GJ12" s="21">
        <v>1200</v>
      </c>
      <c r="GK12" s="21">
        <v>2810</v>
      </c>
      <c r="GL12" s="21"/>
      <c r="GM12" s="21"/>
      <c r="GN12" s="21"/>
      <c r="GO12" s="31"/>
      <c r="GP12" s="9"/>
      <c r="GQ12" s="32">
        <v>9</v>
      </c>
      <c r="GR12" s="21">
        <v>18</v>
      </c>
      <c r="GS12" s="24">
        <v>8</v>
      </c>
      <c r="GT12" s="21">
        <v>18</v>
      </c>
      <c r="GU12" s="24">
        <v>9</v>
      </c>
      <c r="GV12" s="21">
        <v>18</v>
      </c>
      <c r="GW12" s="24"/>
      <c r="GX12" s="21"/>
      <c r="GY12" s="24"/>
      <c r="GZ12" s="21"/>
      <c r="HA12" s="24"/>
      <c r="HB12" s="21"/>
      <c r="HC12" s="24"/>
      <c r="HD12" s="21"/>
      <c r="HE12" s="9"/>
      <c r="HF12" s="21"/>
      <c r="HG12" s="21"/>
      <c r="HH12" s="21"/>
      <c r="HI12" s="21"/>
      <c r="HJ12" s="21"/>
      <c r="HK12" s="21"/>
      <c r="HL12" s="21"/>
      <c r="HM12" s="21"/>
      <c r="HN12" s="21"/>
      <c r="HO12" s="21"/>
      <c r="HP12" s="21"/>
      <c r="HQ12" s="21"/>
      <c r="HR12" s="21"/>
      <c r="HS12" s="21"/>
      <c r="HT12" s="21"/>
      <c r="HU12" s="47"/>
      <c r="HV12" s="15"/>
      <c r="HW12" s="15"/>
      <c r="HX12" s="15"/>
      <c r="HY12" s="15"/>
      <c r="HZ12" s="15"/>
      <c r="IA12" s="15"/>
      <c r="IB12" s="15"/>
      <c r="IC12" s="15"/>
      <c r="ID12" s="15"/>
      <c r="IE12" s="15"/>
      <c r="IF12" s="15"/>
      <c r="IG12" s="15"/>
      <c r="IH12" s="15"/>
      <c r="II12" s="15"/>
      <c r="IJ12" s="15"/>
      <c r="IK12" s="15"/>
      <c r="IL12" s="15"/>
      <c r="IM12" s="15"/>
      <c r="IN12" s="15"/>
    </row>
    <row r="13" spans="1:248" ht="15.75" customHeight="1" x14ac:dyDescent="0.3">
      <c r="A13" s="99">
        <v>8</v>
      </c>
      <c r="B13" s="3">
        <v>44</v>
      </c>
      <c r="C13" s="21" t="s">
        <v>431</v>
      </c>
      <c r="D13" s="21">
        <v>2</v>
      </c>
      <c r="E13" s="22">
        <v>41232</v>
      </c>
      <c r="F13" s="22">
        <v>41240</v>
      </c>
      <c r="G13" s="21">
        <f t="shared" si="0"/>
        <v>8</v>
      </c>
      <c r="H13" s="21"/>
      <c r="I13" s="21"/>
      <c r="J13" s="23">
        <v>13420</v>
      </c>
      <c r="K13" s="21">
        <v>76</v>
      </c>
      <c r="L13" s="21">
        <v>170</v>
      </c>
      <c r="M13" s="21">
        <v>75</v>
      </c>
      <c r="N13" s="21" t="s">
        <v>648</v>
      </c>
      <c r="O13" s="21">
        <v>84</v>
      </c>
      <c r="P13" s="21">
        <v>94.6</v>
      </c>
      <c r="Q13" s="21">
        <v>31</v>
      </c>
      <c r="R13" s="21" t="s">
        <v>548</v>
      </c>
      <c r="S13" s="21">
        <v>2</v>
      </c>
      <c r="T13" s="21">
        <v>31</v>
      </c>
      <c r="U13" s="21" t="s">
        <v>548</v>
      </c>
      <c r="V13" s="21">
        <v>2</v>
      </c>
      <c r="W13" s="21">
        <v>31</v>
      </c>
      <c r="X13" s="21">
        <v>4</v>
      </c>
      <c r="Y13" s="21">
        <v>0</v>
      </c>
      <c r="Z13" s="6"/>
      <c r="AA13" s="24" t="s">
        <v>244</v>
      </c>
      <c r="AB13" s="21" t="s">
        <v>639</v>
      </c>
      <c r="AC13" s="25"/>
      <c r="AD13" s="25"/>
      <c r="AE13" s="21" t="s">
        <v>246</v>
      </c>
      <c r="AF13" s="21" t="s">
        <v>479</v>
      </c>
      <c r="AG13" s="21" t="s">
        <v>246</v>
      </c>
      <c r="AH13" s="21" t="s">
        <v>248</v>
      </c>
      <c r="AI13" s="21" t="s">
        <v>246</v>
      </c>
      <c r="AJ13" s="21" t="s">
        <v>246</v>
      </c>
      <c r="AK13" s="21" t="s">
        <v>246</v>
      </c>
      <c r="AL13" s="21" t="s">
        <v>246</v>
      </c>
      <c r="AM13" s="21">
        <v>4.88</v>
      </c>
      <c r="AN13" s="6"/>
      <c r="AO13" s="26" t="s">
        <v>250</v>
      </c>
      <c r="AP13" s="26" t="s">
        <v>274</v>
      </c>
      <c r="AQ13" s="26" t="s">
        <v>1911</v>
      </c>
      <c r="AR13" s="26" t="s">
        <v>1902</v>
      </c>
      <c r="AS13" s="26" t="s">
        <v>1905</v>
      </c>
      <c r="AT13" s="24">
        <v>4.88</v>
      </c>
      <c r="AU13" s="21">
        <v>3.99</v>
      </c>
      <c r="AV13" s="21">
        <v>9.24</v>
      </c>
      <c r="AW13" s="21">
        <v>2.57</v>
      </c>
      <c r="AX13" s="21">
        <v>1.29</v>
      </c>
      <c r="AY13" s="21">
        <v>0.41</v>
      </c>
      <c r="AZ13" s="21">
        <v>0.54</v>
      </c>
      <c r="BA13" s="21">
        <v>0.37</v>
      </c>
      <c r="BB13" s="21">
        <v>0.34</v>
      </c>
      <c r="BC13" s="21"/>
      <c r="BD13" s="28">
        <f t="shared" si="1"/>
        <v>131.57894736842107</v>
      </c>
      <c r="BE13" s="28">
        <f t="shared" si="2"/>
        <v>-72.186147186147195</v>
      </c>
      <c r="BF13" s="28">
        <f t="shared" si="3"/>
        <v>89.344262295081961</v>
      </c>
      <c r="BG13" s="28">
        <f t="shared" si="4"/>
        <v>-47.33606557377049</v>
      </c>
      <c r="BH13" s="28">
        <f t="shared" si="5"/>
        <v>-35.588972431077707</v>
      </c>
      <c r="BI13" s="3">
        <f t="shared" si="6"/>
        <v>-0.88999999999999968</v>
      </c>
      <c r="BJ13" s="3">
        <f t="shared" si="7"/>
        <v>5.25</v>
      </c>
      <c r="BK13" s="3">
        <f t="shared" si="8"/>
        <v>-6.67</v>
      </c>
      <c r="BL13" s="3">
        <f t="shared" si="9"/>
        <v>4.3600000000000003</v>
      </c>
      <c r="BM13" s="3">
        <f t="shared" si="10"/>
        <v>-2.31</v>
      </c>
      <c r="BN13" s="3">
        <f t="shared" si="11"/>
        <v>-1.4200000000000004</v>
      </c>
      <c r="BO13" s="24">
        <v>130.1</v>
      </c>
      <c r="BP13" s="21">
        <v>125.5</v>
      </c>
      <c r="BQ13" s="21"/>
      <c r="BR13" s="21">
        <v>94.9</v>
      </c>
      <c r="BS13" s="21">
        <v>94.1</v>
      </c>
      <c r="BT13" s="21">
        <v>71</v>
      </c>
      <c r="BU13" s="21">
        <v>70.3</v>
      </c>
      <c r="BV13" s="24">
        <v>35</v>
      </c>
      <c r="BW13" s="21">
        <v>36</v>
      </c>
      <c r="BX13" s="21">
        <v>38</v>
      </c>
      <c r="BY13" s="21">
        <v>38</v>
      </c>
      <c r="BZ13" s="21">
        <v>37.5</v>
      </c>
      <c r="CA13" s="21">
        <v>37.5</v>
      </c>
      <c r="CB13" s="21">
        <v>37</v>
      </c>
      <c r="CC13" s="21">
        <v>36.1</v>
      </c>
      <c r="CD13" s="21">
        <v>37.6</v>
      </c>
      <c r="CE13" s="6"/>
      <c r="CF13" s="24" t="s">
        <v>649</v>
      </c>
      <c r="CG13" s="21"/>
      <c r="CH13" s="21"/>
      <c r="CI13" s="21" t="s">
        <v>650</v>
      </c>
      <c r="CJ13" s="21"/>
      <c r="CK13" s="21" t="s">
        <v>276</v>
      </c>
      <c r="CL13" s="21"/>
      <c r="CM13" s="24" t="s">
        <v>651</v>
      </c>
      <c r="CN13" s="21"/>
      <c r="CO13" s="21"/>
      <c r="CP13" s="21" t="s">
        <v>652</v>
      </c>
      <c r="CQ13" s="40"/>
      <c r="CR13" s="21" t="s">
        <v>652</v>
      </c>
      <c r="CS13" s="21"/>
      <c r="CT13" s="24">
        <v>2</v>
      </c>
      <c r="CU13" s="21"/>
      <c r="CV13" s="21"/>
      <c r="CW13" s="21"/>
      <c r="CX13" s="21"/>
      <c r="CY13" s="21"/>
      <c r="CZ13" s="21"/>
      <c r="DA13" s="24" t="s">
        <v>653</v>
      </c>
      <c r="DB13" s="21"/>
      <c r="DC13" s="21"/>
      <c r="DD13" s="21"/>
      <c r="DE13" s="21"/>
      <c r="DF13" s="21"/>
      <c r="DG13" s="21"/>
      <c r="DH13" s="24" t="s">
        <v>427</v>
      </c>
      <c r="DI13" s="21" t="s">
        <v>427</v>
      </c>
      <c r="DJ13" s="21" t="s">
        <v>427</v>
      </c>
      <c r="DK13" s="21" t="s">
        <v>427</v>
      </c>
      <c r="DL13" s="21" t="s">
        <v>427</v>
      </c>
      <c r="DM13" s="21" t="s">
        <v>427</v>
      </c>
      <c r="DN13" s="21" t="s">
        <v>427</v>
      </c>
      <c r="DO13" s="26">
        <v>8</v>
      </c>
      <c r="DP13" s="9"/>
      <c r="DQ13" s="24">
        <v>107.4</v>
      </c>
      <c r="DR13" s="21">
        <v>130</v>
      </c>
      <c r="DS13" s="21">
        <v>100.2</v>
      </c>
      <c r="DT13" s="21">
        <v>84.8</v>
      </c>
      <c r="DU13" s="21">
        <v>88</v>
      </c>
      <c r="DV13" s="21">
        <v>72</v>
      </c>
      <c r="DW13" s="21">
        <v>75.3</v>
      </c>
      <c r="DX13" s="24">
        <v>0.5</v>
      </c>
      <c r="DY13" s="21">
        <v>0.8</v>
      </c>
      <c r="DZ13" s="21">
        <v>0.4</v>
      </c>
      <c r="EA13" s="21">
        <v>0.4</v>
      </c>
      <c r="EB13" s="21">
        <v>0.5</v>
      </c>
      <c r="EC13" s="21">
        <v>0.4</v>
      </c>
      <c r="ED13" s="21">
        <v>0.4</v>
      </c>
      <c r="EE13" s="29">
        <f t="shared" ref="EE13:EK13" si="19">DQ13/DX13</f>
        <v>214.8</v>
      </c>
      <c r="EF13" s="30">
        <f t="shared" si="19"/>
        <v>162.5</v>
      </c>
      <c r="EG13" s="30">
        <f t="shared" si="19"/>
        <v>250.5</v>
      </c>
      <c r="EH13" s="30">
        <f t="shared" si="19"/>
        <v>211.99999999999997</v>
      </c>
      <c r="EI13" s="30">
        <f t="shared" si="19"/>
        <v>176</v>
      </c>
      <c r="EJ13" s="30">
        <f t="shared" si="19"/>
        <v>180</v>
      </c>
      <c r="EK13" s="30">
        <f t="shared" si="19"/>
        <v>188.24999999999997</v>
      </c>
      <c r="EL13" s="24">
        <v>1</v>
      </c>
      <c r="EM13" s="21">
        <v>1</v>
      </c>
      <c r="EN13" s="21">
        <v>1</v>
      </c>
      <c r="EO13" s="21">
        <v>1</v>
      </c>
      <c r="EP13" s="21">
        <v>1</v>
      </c>
      <c r="EQ13" s="21">
        <v>1</v>
      </c>
      <c r="ER13" s="21">
        <v>1</v>
      </c>
      <c r="ES13" s="24">
        <v>269</v>
      </c>
      <c r="ET13" s="21">
        <v>241</v>
      </c>
      <c r="EU13" s="21">
        <v>213</v>
      </c>
      <c r="EV13" s="21">
        <v>218</v>
      </c>
      <c r="EW13" s="21">
        <v>214</v>
      </c>
      <c r="EX13" s="21">
        <v>215</v>
      </c>
      <c r="EY13" s="21">
        <v>210</v>
      </c>
      <c r="EZ13" s="24">
        <v>11.4</v>
      </c>
      <c r="FA13" s="21">
        <v>11.2</v>
      </c>
      <c r="FB13" s="21">
        <v>10.6</v>
      </c>
      <c r="FC13" s="21">
        <v>9.4</v>
      </c>
      <c r="FD13" s="21">
        <v>8.6</v>
      </c>
      <c r="FE13" s="21">
        <v>13</v>
      </c>
      <c r="FF13" s="21">
        <v>12</v>
      </c>
      <c r="FG13" s="24">
        <v>3</v>
      </c>
      <c r="FH13" s="21">
        <v>3</v>
      </c>
      <c r="FI13" s="21">
        <v>1</v>
      </c>
      <c r="FJ13" s="21">
        <v>12</v>
      </c>
      <c r="FK13" s="21">
        <v>13</v>
      </c>
      <c r="FL13" s="21">
        <v>14</v>
      </c>
      <c r="FM13" s="21">
        <v>15</v>
      </c>
      <c r="FN13" s="24">
        <v>70</v>
      </c>
      <c r="FO13" s="21">
        <v>75</v>
      </c>
      <c r="FP13" s="21">
        <v>89</v>
      </c>
      <c r="FQ13" s="21">
        <v>92</v>
      </c>
      <c r="FR13" s="21">
        <v>67</v>
      </c>
      <c r="FS13" s="21">
        <v>75</v>
      </c>
      <c r="FT13" s="21">
        <v>73</v>
      </c>
      <c r="FU13" s="24" t="s">
        <v>345</v>
      </c>
      <c r="FV13" s="21" t="s">
        <v>321</v>
      </c>
      <c r="FW13" s="21">
        <v>0</v>
      </c>
      <c r="FX13" s="21">
        <v>0</v>
      </c>
      <c r="FY13" s="21">
        <v>0</v>
      </c>
      <c r="FZ13" s="21">
        <v>0</v>
      </c>
      <c r="GA13" s="21">
        <v>0</v>
      </c>
      <c r="GB13" s="24">
        <v>133</v>
      </c>
      <c r="GC13" s="21">
        <v>139</v>
      </c>
      <c r="GD13" s="21">
        <v>116</v>
      </c>
      <c r="GE13" s="21">
        <v>79</v>
      </c>
      <c r="GF13" s="21">
        <v>69</v>
      </c>
      <c r="GG13" s="21">
        <v>57</v>
      </c>
      <c r="GH13" s="21">
        <v>50</v>
      </c>
      <c r="GI13" s="24">
        <v>320</v>
      </c>
      <c r="GJ13" s="21">
        <v>600</v>
      </c>
      <c r="GK13" s="21">
        <v>1340</v>
      </c>
      <c r="GL13" s="21">
        <v>1280</v>
      </c>
      <c r="GM13" s="21">
        <v>1440</v>
      </c>
      <c r="GN13" s="21">
        <v>1140</v>
      </c>
      <c r="GO13" s="31">
        <v>1810</v>
      </c>
      <c r="GP13" s="9"/>
      <c r="GQ13" s="32">
        <v>15</v>
      </c>
      <c r="GR13" s="21">
        <v>80</v>
      </c>
      <c r="GS13" s="24">
        <v>18</v>
      </c>
      <c r="GT13" s="21">
        <v>90</v>
      </c>
      <c r="GU13" s="24">
        <v>10</v>
      </c>
      <c r="GV13" s="21">
        <v>45</v>
      </c>
      <c r="GW13" s="24">
        <v>10</v>
      </c>
      <c r="GX13" s="21">
        <v>45</v>
      </c>
      <c r="GY13" s="24">
        <v>13</v>
      </c>
      <c r="GZ13" s="21">
        <v>55</v>
      </c>
      <c r="HA13" s="24">
        <v>9</v>
      </c>
      <c r="HB13" s="21">
        <v>18</v>
      </c>
      <c r="HC13" s="24">
        <v>4</v>
      </c>
      <c r="HD13" s="21">
        <v>10</v>
      </c>
      <c r="HE13" s="6"/>
      <c r="HF13" s="21">
        <v>76</v>
      </c>
      <c r="HG13" s="21">
        <v>117</v>
      </c>
      <c r="HH13" s="21">
        <v>113</v>
      </c>
      <c r="HI13" s="21">
        <v>35</v>
      </c>
      <c r="HJ13" s="21">
        <v>1</v>
      </c>
      <c r="HK13" s="21">
        <v>38</v>
      </c>
      <c r="HL13" s="21">
        <v>0.8</v>
      </c>
      <c r="HM13" s="21">
        <v>30</v>
      </c>
      <c r="HN13" s="21">
        <v>18.3</v>
      </c>
      <c r="HO13" s="21">
        <v>10.89</v>
      </c>
      <c r="HP13" s="21">
        <v>3.16</v>
      </c>
      <c r="HQ13" s="21">
        <v>140</v>
      </c>
      <c r="HR13" s="21">
        <v>8.6</v>
      </c>
      <c r="HS13" s="21">
        <v>21.5</v>
      </c>
      <c r="HT13" s="21">
        <v>4</v>
      </c>
      <c r="HU13" s="47"/>
      <c r="HV13" s="15"/>
      <c r="HW13" s="15"/>
      <c r="HX13" s="15"/>
      <c r="HY13" s="15"/>
      <c r="HZ13" s="15"/>
      <c r="IA13" s="15"/>
      <c r="IB13" s="15"/>
      <c r="IC13" s="15"/>
      <c r="ID13" s="15"/>
      <c r="IE13" s="15"/>
      <c r="IF13" s="15"/>
      <c r="IG13" s="15"/>
      <c r="IH13" s="15"/>
      <c r="II13" s="15"/>
      <c r="IJ13" s="15"/>
      <c r="IK13" s="15"/>
      <c r="IL13" s="15"/>
      <c r="IM13" s="15"/>
      <c r="IN13" s="15"/>
    </row>
    <row r="14" spans="1:248" ht="15.75" customHeight="1" x14ac:dyDescent="0.3">
      <c r="A14" s="99">
        <v>9</v>
      </c>
      <c r="B14" s="3">
        <v>47</v>
      </c>
      <c r="C14" s="21" t="s">
        <v>239</v>
      </c>
      <c r="D14" s="21">
        <v>2</v>
      </c>
      <c r="E14" s="22">
        <v>41254</v>
      </c>
      <c r="F14" s="22">
        <v>41257</v>
      </c>
      <c r="G14" s="21">
        <f t="shared" si="0"/>
        <v>3</v>
      </c>
      <c r="H14" s="21"/>
      <c r="I14" s="21" t="s">
        <v>636</v>
      </c>
      <c r="J14" s="23">
        <v>13096</v>
      </c>
      <c r="K14" s="21">
        <v>77</v>
      </c>
      <c r="L14" s="21"/>
      <c r="M14" s="21">
        <v>90</v>
      </c>
      <c r="N14" s="21" t="s">
        <v>667</v>
      </c>
      <c r="O14" s="21">
        <v>90</v>
      </c>
      <c r="P14" s="21">
        <v>96.7</v>
      </c>
      <c r="Q14" s="21">
        <v>5</v>
      </c>
      <c r="R14" s="21" t="s">
        <v>548</v>
      </c>
      <c r="S14" s="21">
        <v>2</v>
      </c>
      <c r="T14" s="21">
        <v>5</v>
      </c>
      <c r="U14" s="21" t="s">
        <v>548</v>
      </c>
      <c r="V14" s="21">
        <v>2</v>
      </c>
      <c r="W14" s="21">
        <v>3</v>
      </c>
      <c r="X14" s="21">
        <v>6</v>
      </c>
      <c r="Y14" s="21">
        <v>0</v>
      </c>
      <c r="Z14" s="6"/>
      <c r="AA14" s="24" t="s">
        <v>244</v>
      </c>
      <c r="AB14" s="21" t="s">
        <v>668</v>
      </c>
      <c r="AC14" s="25"/>
      <c r="AD14" s="25"/>
      <c r="AE14" s="21" t="s">
        <v>246</v>
      </c>
      <c r="AF14" s="21" t="s">
        <v>247</v>
      </c>
      <c r="AG14" s="21" t="s">
        <v>246</v>
      </c>
      <c r="AH14" s="21" t="s">
        <v>248</v>
      </c>
      <c r="AI14" s="21" t="s">
        <v>246</v>
      </c>
      <c r="AJ14" s="21" t="s">
        <v>249</v>
      </c>
      <c r="AK14" s="21" t="s">
        <v>246</v>
      </c>
      <c r="AL14" s="21" t="s">
        <v>246</v>
      </c>
      <c r="AM14" s="21">
        <v>0.78</v>
      </c>
      <c r="AN14" s="6"/>
      <c r="AO14" s="26" t="s">
        <v>350</v>
      </c>
      <c r="AP14" s="26"/>
      <c r="AQ14" s="26"/>
      <c r="AR14" s="26" t="s">
        <v>1902</v>
      </c>
      <c r="AS14" s="3"/>
      <c r="AT14" s="24">
        <v>0.78</v>
      </c>
      <c r="AU14" s="21">
        <v>0.77</v>
      </c>
      <c r="AV14" s="21">
        <v>0.82</v>
      </c>
      <c r="AW14" s="21">
        <v>0.79</v>
      </c>
      <c r="AX14" s="21">
        <v>0.9</v>
      </c>
      <c r="AY14" s="21"/>
      <c r="AZ14" s="21"/>
      <c r="BA14" s="21"/>
      <c r="BB14" s="21"/>
      <c r="BC14" s="21"/>
      <c r="BD14" s="28">
        <f t="shared" si="1"/>
        <v>6.4935064935064872</v>
      </c>
      <c r="BE14" s="28">
        <f t="shared" si="2"/>
        <v>-3.6585365853658516</v>
      </c>
      <c r="BF14" s="28">
        <f t="shared" si="3"/>
        <v>5.12820512820511</v>
      </c>
      <c r="BG14" s="28">
        <f t="shared" si="4"/>
        <v>1.2820512820512704</v>
      </c>
      <c r="BH14" s="28">
        <f t="shared" si="5"/>
        <v>2.5974025974025921</v>
      </c>
      <c r="BI14" s="3">
        <f t="shared" si="6"/>
        <v>-1.0000000000000009E-2</v>
      </c>
      <c r="BJ14" s="3">
        <f t="shared" si="7"/>
        <v>4.9999999999999933E-2</v>
      </c>
      <c r="BK14" s="3">
        <f t="shared" si="8"/>
        <v>-2.9999999999999916E-2</v>
      </c>
      <c r="BL14" s="3">
        <f t="shared" si="9"/>
        <v>3.9999999999999925E-2</v>
      </c>
      <c r="BM14" s="3">
        <f t="shared" si="10"/>
        <v>1.0000000000000009E-2</v>
      </c>
      <c r="BN14" s="3">
        <f t="shared" si="11"/>
        <v>2.0000000000000018E-2</v>
      </c>
      <c r="BO14" s="24"/>
      <c r="BP14" s="21">
        <v>19</v>
      </c>
      <c r="BQ14" s="21">
        <v>100.6</v>
      </c>
      <c r="BR14" s="21"/>
      <c r="BS14" s="21"/>
      <c r="BT14" s="21"/>
      <c r="BU14" s="21"/>
      <c r="BV14" s="24">
        <v>37</v>
      </c>
      <c r="BW14" s="21">
        <v>37.1</v>
      </c>
      <c r="BX14" s="21">
        <v>37</v>
      </c>
      <c r="BY14" s="21">
        <v>36</v>
      </c>
      <c r="BZ14" s="21">
        <v>38</v>
      </c>
      <c r="CA14" s="21"/>
      <c r="CB14" s="21"/>
      <c r="CC14" s="21"/>
      <c r="CD14" s="21"/>
      <c r="CE14" s="6"/>
      <c r="CF14" s="24" t="s">
        <v>669</v>
      </c>
      <c r="CG14" s="21"/>
      <c r="CH14" s="21"/>
      <c r="CI14" s="21"/>
      <c r="CJ14" s="21"/>
      <c r="CK14" s="21"/>
      <c r="CL14" s="21"/>
      <c r="CM14" s="24" t="s">
        <v>670</v>
      </c>
      <c r="CN14" s="21"/>
      <c r="CO14" s="21"/>
      <c r="CP14" s="21"/>
      <c r="CQ14" s="21"/>
      <c r="CR14" s="21"/>
      <c r="CS14" s="21"/>
      <c r="CT14" s="24">
        <v>1</v>
      </c>
      <c r="CU14" s="21"/>
      <c r="CV14" s="21"/>
      <c r="CW14" s="21"/>
      <c r="CX14" s="21"/>
      <c r="CY14" s="21"/>
      <c r="CZ14" s="21"/>
      <c r="DA14" s="24"/>
      <c r="DB14" s="21"/>
      <c r="DC14" s="21"/>
      <c r="DD14" s="21"/>
      <c r="DE14" s="21"/>
      <c r="DF14" s="21"/>
      <c r="DG14" s="21"/>
      <c r="DH14" s="24" t="s">
        <v>540</v>
      </c>
      <c r="DI14" s="21" t="s">
        <v>671</v>
      </c>
      <c r="DJ14" s="21" t="s">
        <v>672</v>
      </c>
      <c r="DK14" s="21"/>
      <c r="DL14" s="21"/>
      <c r="DM14" s="21"/>
      <c r="DN14" s="21"/>
      <c r="DO14" s="26" t="s">
        <v>673</v>
      </c>
      <c r="DP14" s="6"/>
      <c r="DQ14" s="24">
        <v>83.8</v>
      </c>
      <c r="DR14" s="21">
        <v>86.8</v>
      </c>
      <c r="DS14" s="21">
        <v>129.5</v>
      </c>
      <c r="DT14" s="21"/>
      <c r="DU14" s="21"/>
      <c r="DV14" s="21"/>
      <c r="DW14" s="21"/>
      <c r="DX14" s="24">
        <v>0.5</v>
      </c>
      <c r="DY14" s="21">
        <v>0.4</v>
      </c>
      <c r="DZ14" s="21">
        <v>0.5</v>
      </c>
      <c r="EA14" s="21"/>
      <c r="EB14" s="21"/>
      <c r="EC14" s="21"/>
      <c r="ED14" s="21"/>
      <c r="EE14" s="29">
        <f t="shared" ref="EE14:EG14" si="20">DQ14/DX14</f>
        <v>167.6</v>
      </c>
      <c r="EF14" s="30">
        <f t="shared" si="20"/>
        <v>216.99999999999997</v>
      </c>
      <c r="EG14" s="30">
        <f t="shared" si="20"/>
        <v>259</v>
      </c>
      <c r="EH14" s="30"/>
      <c r="EI14" s="30"/>
      <c r="EJ14" s="30"/>
      <c r="EK14" s="30"/>
      <c r="EL14" s="24">
        <v>1</v>
      </c>
      <c r="EM14" s="21">
        <v>1</v>
      </c>
      <c r="EN14" s="21">
        <v>1</v>
      </c>
      <c r="EO14" s="21"/>
      <c r="EP14" s="21"/>
      <c r="EQ14" s="21"/>
      <c r="ER14" s="21"/>
      <c r="ES14" s="24">
        <v>283</v>
      </c>
      <c r="ET14" s="21">
        <v>302</v>
      </c>
      <c r="EU14" s="21">
        <v>316</v>
      </c>
      <c r="EV14" s="21"/>
      <c r="EW14" s="21"/>
      <c r="EX14" s="21"/>
      <c r="EY14" s="21"/>
      <c r="EZ14" s="24">
        <v>11.8</v>
      </c>
      <c r="FA14" s="21">
        <v>11.3</v>
      </c>
      <c r="FB14" s="21">
        <v>11</v>
      </c>
      <c r="FC14" s="21"/>
      <c r="FD14" s="21"/>
      <c r="FE14" s="21"/>
      <c r="FF14" s="21"/>
      <c r="FG14" s="24">
        <v>9</v>
      </c>
      <c r="FH14" s="21">
        <v>14</v>
      </c>
      <c r="FI14" s="21">
        <v>6</v>
      </c>
      <c r="FJ14" s="21"/>
      <c r="FK14" s="21"/>
      <c r="FL14" s="21"/>
      <c r="FM14" s="21"/>
      <c r="FN14" s="24">
        <v>76</v>
      </c>
      <c r="FO14" s="21">
        <v>70</v>
      </c>
      <c r="FP14" s="21">
        <v>56</v>
      </c>
      <c r="FQ14" s="21"/>
      <c r="FR14" s="21"/>
      <c r="FS14" s="21"/>
      <c r="FT14" s="21"/>
      <c r="FU14" s="24" t="s">
        <v>674</v>
      </c>
      <c r="FV14" s="21" t="s">
        <v>257</v>
      </c>
      <c r="FW14" s="21" t="s">
        <v>675</v>
      </c>
      <c r="FX14" s="21"/>
      <c r="FY14" s="21"/>
      <c r="FZ14" s="21"/>
      <c r="GA14" s="21"/>
      <c r="GB14" s="24">
        <v>283</v>
      </c>
      <c r="GC14" s="21">
        <v>285</v>
      </c>
      <c r="GD14" s="21">
        <v>306</v>
      </c>
      <c r="GE14" s="21"/>
      <c r="GF14" s="21"/>
      <c r="GG14" s="21"/>
      <c r="GH14" s="21"/>
      <c r="GI14" s="24">
        <v>1120</v>
      </c>
      <c r="GJ14" s="21">
        <v>1080</v>
      </c>
      <c r="GK14" s="21">
        <v>35</v>
      </c>
      <c r="GL14" s="21"/>
      <c r="GM14" s="21"/>
      <c r="GN14" s="21"/>
      <c r="GO14" s="31"/>
      <c r="GP14" s="9"/>
      <c r="GQ14" s="32">
        <v>15</v>
      </c>
      <c r="GR14" s="21">
        <v>80</v>
      </c>
      <c r="GS14" s="24">
        <v>13</v>
      </c>
      <c r="GT14" s="21">
        <v>55</v>
      </c>
      <c r="GU14" s="24">
        <v>14</v>
      </c>
      <c r="GV14" s="21">
        <v>55</v>
      </c>
      <c r="GW14" s="24"/>
      <c r="GX14" s="21"/>
      <c r="GY14" s="24"/>
      <c r="GZ14" s="21"/>
      <c r="HA14" s="24"/>
      <c r="HB14" s="21"/>
      <c r="HC14" s="24"/>
      <c r="HD14" s="21"/>
      <c r="HE14" s="6"/>
      <c r="HF14" s="21"/>
      <c r="HG14" s="21"/>
      <c r="HH14" s="21"/>
      <c r="HI14" s="21"/>
      <c r="HJ14" s="21"/>
      <c r="HK14" s="21"/>
      <c r="HL14" s="21"/>
      <c r="HM14" s="21"/>
      <c r="HN14" s="21"/>
      <c r="HO14" s="21"/>
      <c r="HP14" s="21"/>
      <c r="HQ14" s="21"/>
      <c r="HR14" s="21"/>
      <c r="HS14" s="21"/>
      <c r="HT14" s="21"/>
      <c r="HU14" s="47"/>
      <c r="HV14" s="15"/>
      <c r="HW14" s="15"/>
      <c r="HX14" s="15"/>
      <c r="HY14" s="15"/>
      <c r="HZ14" s="15"/>
      <c r="IA14" s="15"/>
      <c r="IB14" s="15"/>
      <c r="IC14" s="15"/>
      <c r="ID14" s="15"/>
      <c r="IE14" s="15"/>
      <c r="IF14" s="15"/>
      <c r="IG14" s="15"/>
      <c r="IH14" s="15"/>
      <c r="II14" s="15"/>
      <c r="IJ14" s="15"/>
      <c r="IK14" s="15"/>
      <c r="IL14" s="15"/>
      <c r="IM14" s="15"/>
      <c r="IN14" s="15"/>
    </row>
    <row r="15" spans="1:248" ht="15.75" customHeight="1" x14ac:dyDescent="0.3">
      <c r="A15" s="99">
        <v>10</v>
      </c>
      <c r="B15" s="3">
        <v>48</v>
      </c>
      <c r="C15" s="21" t="s">
        <v>635</v>
      </c>
      <c r="D15" s="21">
        <v>1</v>
      </c>
      <c r="E15" s="22">
        <v>41255</v>
      </c>
      <c r="F15" s="22">
        <v>41257</v>
      </c>
      <c r="G15" s="21">
        <f t="shared" si="0"/>
        <v>2</v>
      </c>
      <c r="H15" s="21"/>
      <c r="I15" s="21"/>
      <c r="J15" s="23">
        <v>24028</v>
      </c>
      <c r="K15" s="21">
        <v>47</v>
      </c>
      <c r="L15" s="21"/>
      <c r="M15" s="21">
        <v>86</v>
      </c>
      <c r="N15" s="21" t="s">
        <v>676</v>
      </c>
      <c r="O15" s="21">
        <v>56</v>
      </c>
      <c r="P15" s="21">
        <v>59.8</v>
      </c>
      <c r="Q15" s="21">
        <v>15</v>
      </c>
      <c r="R15" s="21" t="s">
        <v>638</v>
      </c>
      <c r="S15" s="21">
        <v>1</v>
      </c>
      <c r="T15" s="21">
        <v>23</v>
      </c>
      <c r="U15" s="21" t="s">
        <v>272</v>
      </c>
      <c r="V15" s="21">
        <v>1</v>
      </c>
      <c r="W15" s="21">
        <v>5</v>
      </c>
      <c r="X15" s="21">
        <v>5</v>
      </c>
      <c r="Y15" s="21">
        <v>0</v>
      </c>
      <c r="Z15" s="6"/>
      <c r="AA15" s="24" t="s">
        <v>244</v>
      </c>
      <c r="AB15" s="21" t="s">
        <v>639</v>
      </c>
      <c r="AC15" s="25"/>
      <c r="AD15" s="25"/>
      <c r="AE15" s="21" t="s">
        <v>246</v>
      </c>
      <c r="AF15" s="21" t="s">
        <v>247</v>
      </c>
      <c r="AG15" s="21" t="s">
        <v>246</v>
      </c>
      <c r="AH15" s="21" t="s">
        <v>248</v>
      </c>
      <c r="AI15" s="21" t="s">
        <v>246</v>
      </c>
      <c r="AJ15" s="21" t="s">
        <v>246</v>
      </c>
      <c r="AK15" s="21" t="s">
        <v>246</v>
      </c>
      <c r="AL15" s="21" t="s">
        <v>246</v>
      </c>
      <c r="AM15" s="21">
        <v>4.53</v>
      </c>
      <c r="AN15" s="6"/>
      <c r="AO15" s="26" t="s">
        <v>250</v>
      </c>
      <c r="AP15" s="26" t="s">
        <v>274</v>
      </c>
      <c r="AQ15" s="26" t="s">
        <v>1911</v>
      </c>
      <c r="AR15" s="26" t="s">
        <v>1906</v>
      </c>
      <c r="AS15" s="26" t="s">
        <v>1905</v>
      </c>
      <c r="AT15" s="24">
        <v>4.53</v>
      </c>
      <c r="AU15" s="21">
        <v>5.6</v>
      </c>
      <c r="AV15" s="21">
        <v>3.9</v>
      </c>
      <c r="AW15" s="21">
        <v>2.06</v>
      </c>
      <c r="AX15" s="21">
        <v>0.92</v>
      </c>
      <c r="AY15" s="21">
        <v>0.6</v>
      </c>
      <c r="AZ15" s="21">
        <v>0.38</v>
      </c>
      <c r="BA15" s="21">
        <v>0.23</v>
      </c>
      <c r="BB15" s="21">
        <v>0.2</v>
      </c>
      <c r="BC15" s="21"/>
      <c r="BD15" s="28">
        <f t="shared" si="1"/>
        <v>-30.357142857142847</v>
      </c>
      <c r="BE15" s="28">
        <f t="shared" si="2"/>
        <v>-47.179487179487175</v>
      </c>
      <c r="BF15" s="28">
        <f t="shared" si="3"/>
        <v>-13.907284768211923</v>
      </c>
      <c r="BG15" s="28">
        <f t="shared" si="4"/>
        <v>-54.525386313465788</v>
      </c>
      <c r="BH15" s="28">
        <f t="shared" si="5"/>
        <v>-63.214285714285708</v>
      </c>
      <c r="BI15" s="3">
        <f t="shared" si="6"/>
        <v>1.0699999999999994</v>
      </c>
      <c r="BJ15" s="3">
        <f t="shared" si="7"/>
        <v>-1.6999999999999997</v>
      </c>
      <c r="BK15" s="3">
        <f t="shared" si="8"/>
        <v>-1.8399999999999999</v>
      </c>
      <c r="BL15" s="3">
        <f t="shared" si="9"/>
        <v>-0.63000000000000034</v>
      </c>
      <c r="BM15" s="3">
        <f t="shared" si="10"/>
        <v>-2.4700000000000002</v>
      </c>
      <c r="BN15" s="3">
        <f t="shared" si="11"/>
        <v>-3.5399999999999996</v>
      </c>
      <c r="BO15" s="24"/>
      <c r="BP15" s="21"/>
      <c r="BQ15" s="21">
        <v>258</v>
      </c>
      <c r="BR15" s="21"/>
      <c r="BS15" s="21"/>
      <c r="BT15" s="21"/>
      <c r="BU15" s="21"/>
      <c r="BV15" s="24">
        <v>38.1</v>
      </c>
      <c r="BW15" s="21">
        <v>38</v>
      </c>
      <c r="BX15" s="21">
        <v>37.6</v>
      </c>
      <c r="BY15" s="21">
        <v>37</v>
      </c>
      <c r="BZ15" s="21">
        <v>37</v>
      </c>
      <c r="CA15" s="21">
        <v>37</v>
      </c>
      <c r="CB15" s="21">
        <v>36.4</v>
      </c>
      <c r="CC15" s="21">
        <v>37</v>
      </c>
      <c r="CD15" s="21">
        <v>37</v>
      </c>
      <c r="CE15" s="6"/>
      <c r="CF15" s="24" t="s">
        <v>678</v>
      </c>
      <c r="CG15" s="21"/>
      <c r="CH15" s="21"/>
      <c r="CI15" s="21"/>
      <c r="CJ15" s="21"/>
      <c r="CK15" s="21"/>
      <c r="CL15" s="21"/>
      <c r="CM15" s="24" t="s">
        <v>303</v>
      </c>
      <c r="CN15" s="21"/>
      <c r="CO15" s="21"/>
      <c r="CP15" s="21"/>
      <c r="CQ15" s="21"/>
      <c r="CR15" s="21"/>
      <c r="CS15" s="21"/>
      <c r="CT15" s="24">
        <v>2</v>
      </c>
      <c r="CU15" s="21"/>
      <c r="CV15" s="21"/>
      <c r="CW15" s="21"/>
      <c r="CX15" s="21"/>
      <c r="CY15" s="21"/>
      <c r="CZ15" s="21"/>
      <c r="DA15" s="24" t="s">
        <v>266</v>
      </c>
      <c r="DB15" s="21"/>
      <c r="DC15" s="21"/>
      <c r="DD15" s="21"/>
      <c r="DE15" s="21"/>
      <c r="DF15" s="21"/>
      <c r="DG15" s="21"/>
      <c r="DH15" s="24" t="s">
        <v>679</v>
      </c>
      <c r="DI15" s="21" t="s">
        <v>400</v>
      </c>
      <c r="DJ15" s="21" t="s">
        <v>400</v>
      </c>
      <c r="DK15" s="21" t="s">
        <v>400</v>
      </c>
      <c r="DL15" s="21" t="s">
        <v>400</v>
      </c>
      <c r="DM15" s="21" t="s">
        <v>400</v>
      </c>
      <c r="DN15" s="21"/>
      <c r="DO15" s="26">
        <v>8</v>
      </c>
      <c r="DP15" s="6"/>
      <c r="DQ15" s="24">
        <v>126</v>
      </c>
      <c r="DR15" s="21">
        <v>86.4</v>
      </c>
      <c r="DS15" s="21">
        <v>86.2</v>
      </c>
      <c r="DT15" s="21">
        <v>63.6</v>
      </c>
      <c r="DU15" s="21">
        <v>63.3</v>
      </c>
      <c r="DV15" s="21">
        <v>67.8</v>
      </c>
      <c r="DW15" s="21">
        <v>85</v>
      </c>
      <c r="DX15" s="24">
        <v>0.5</v>
      </c>
      <c r="DY15" s="21">
        <v>0.4</v>
      </c>
      <c r="DZ15" s="21">
        <v>0.4</v>
      </c>
      <c r="EA15" s="21">
        <v>0.4</v>
      </c>
      <c r="EB15" s="21">
        <v>0.4</v>
      </c>
      <c r="EC15" s="21">
        <v>0.4</v>
      </c>
      <c r="ED15" s="21">
        <v>0.4</v>
      </c>
      <c r="EE15" s="29">
        <f t="shared" ref="EE15:EK15" si="21">DQ15/DX15</f>
        <v>252</v>
      </c>
      <c r="EF15" s="30">
        <f t="shared" si="21"/>
        <v>216</v>
      </c>
      <c r="EG15" s="30">
        <f t="shared" si="21"/>
        <v>215.5</v>
      </c>
      <c r="EH15" s="30">
        <f t="shared" si="21"/>
        <v>159</v>
      </c>
      <c r="EI15" s="30">
        <f t="shared" si="21"/>
        <v>158.24999999999997</v>
      </c>
      <c r="EJ15" s="30">
        <f t="shared" si="21"/>
        <v>169.49999999999997</v>
      </c>
      <c r="EK15" s="30">
        <f t="shared" si="21"/>
        <v>212.5</v>
      </c>
      <c r="EL15" s="24">
        <v>1</v>
      </c>
      <c r="EM15" s="21">
        <v>1</v>
      </c>
      <c r="EN15" s="21">
        <v>1</v>
      </c>
      <c r="EO15" s="21">
        <v>1</v>
      </c>
      <c r="EP15" s="21">
        <v>1</v>
      </c>
      <c r="EQ15" s="21">
        <v>1</v>
      </c>
      <c r="ER15" s="21">
        <v>1</v>
      </c>
      <c r="ES15" s="24">
        <v>173</v>
      </c>
      <c r="ET15" s="21">
        <v>127</v>
      </c>
      <c r="EU15" s="21">
        <v>142</v>
      </c>
      <c r="EV15" s="21">
        <v>186</v>
      </c>
      <c r="EW15" s="21">
        <v>199</v>
      </c>
      <c r="EX15" s="21">
        <v>257</v>
      </c>
      <c r="EY15" s="21">
        <v>260</v>
      </c>
      <c r="EZ15" s="24">
        <v>19</v>
      </c>
      <c r="FA15" s="21">
        <v>12.7</v>
      </c>
      <c r="FB15" s="21">
        <v>14.4</v>
      </c>
      <c r="FC15" s="21">
        <v>13</v>
      </c>
      <c r="FD15" s="21">
        <v>12.2</v>
      </c>
      <c r="FE15" s="21">
        <v>18</v>
      </c>
      <c r="FF15" s="21">
        <v>15</v>
      </c>
      <c r="FG15" s="24">
        <v>3</v>
      </c>
      <c r="FH15" s="21">
        <v>3</v>
      </c>
      <c r="FI15" s="21">
        <v>10</v>
      </c>
      <c r="FJ15" s="21">
        <v>15</v>
      </c>
      <c r="FK15" s="21">
        <v>15</v>
      </c>
      <c r="FL15" s="21">
        <v>14</v>
      </c>
      <c r="FM15" s="21">
        <v>15</v>
      </c>
      <c r="FN15" s="24">
        <v>59</v>
      </c>
      <c r="FO15" s="21">
        <v>66</v>
      </c>
      <c r="FP15" s="21">
        <v>81</v>
      </c>
      <c r="FQ15" s="21">
        <v>70</v>
      </c>
      <c r="FR15" s="21">
        <v>74</v>
      </c>
      <c r="FS15" s="21">
        <v>107</v>
      </c>
      <c r="FT15" s="21">
        <v>102</v>
      </c>
      <c r="FU15" s="24">
        <v>0</v>
      </c>
      <c r="FV15" s="21">
        <v>0</v>
      </c>
      <c r="FW15" s="21">
        <v>0</v>
      </c>
      <c r="FX15" s="21">
        <v>0</v>
      </c>
      <c r="FY15" s="21">
        <v>0</v>
      </c>
      <c r="FZ15" s="21">
        <v>0</v>
      </c>
      <c r="GA15" s="21">
        <v>0</v>
      </c>
      <c r="GB15" s="24">
        <v>156</v>
      </c>
      <c r="GC15" s="21">
        <v>113</v>
      </c>
      <c r="GD15" s="21">
        <v>72</v>
      </c>
      <c r="GE15" s="21">
        <v>61</v>
      </c>
      <c r="GF15" s="21">
        <v>61</v>
      </c>
      <c r="GG15" s="21">
        <v>49</v>
      </c>
      <c r="GH15" s="21">
        <v>45</v>
      </c>
      <c r="GI15" s="24">
        <v>1730</v>
      </c>
      <c r="GJ15" s="21">
        <v>1720</v>
      </c>
      <c r="GK15" s="21">
        <v>2130</v>
      </c>
      <c r="GL15" s="21">
        <v>1530</v>
      </c>
      <c r="GM15" s="21">
        <v>2190</v>
      </c>
      <c r="GN15" s="21">
        <v>180</v>
      </c>
      <c r="GO15" s="31">
        <v>1910</v>
      </c>
      <c r="GP15" s="9"/>
      <c r="GQ15" s="32">
        <v>15</v>
      </c>
      <c r="GR15" s="21">
        <v>80</v>
      </c>
      <c r="GS15" s="24">
        <v>12</v>
      </c>
      <c r="GT15" s="21">
        <v>55</v>
      </c>
      <c r="GU15" s="24">
        <v>11</v>
      </c>
      <c r="GV15" s="21">
        <v>45</v>
      </c>
      <c r="GW15" s="24">
        <v>8</v>
      </c>
      <c r="GX15" s="21">
        <v>18</v>
      </c>
      <c r="GY15" s="24">
        <v>8</v>
      </c>
      <c r="GZ15" s="21">
        <v>18</v>
      </c>
      <c r="HA15" s="24">
        <v>9</v>
      </c>
      <c r="HB15" s="21">
        <v>18</v>
      </c>
      <c r="HC15" s="24">
        <v>10</v>
      </c>
      <c r="HD15" s="21">
        <v>45</v>
      </c>
      <c r="HE15" s="6"/>
      <c r="HF15" s="21">
        <v>47</v>
      </c>
      <c r="HG15" s="21">
        <v>75</v>
      </c>
      <c r="HH15" s="21">
        <v>84</v>
      </c>
      <c r="HI15" s="21">
        <v>38</v>
      </c>
      <c r="HJ15" s="21">
        <v>1</v>
      </c>
      <c r="HK15" s="21">
        <v>63</v>
      </c>
      <c r="HL15" s="21">
        <v>0.7</v>
      </c>
      <c r="HM15" s="21">
        <v>20</v>
      </c>
      <c r="HN15" s="21">
        <v>10.6</v>
      </c>
      <c r="HO15" s="21">
        <v>13.9</v>
      </c>
      <c r="HP15" s="21">
        <v>3</v>
      </c>
      <c r="HQ15" s="21">
        <v>138</v>
      </c>
      <c r="HR15" s="21">
        <v>39.9</v>
      </c>
      <c r="HS15" s="21">
        <v>9.6</v>
      </c>
      <c r="HT15" s="21">
        <v>14</v>
      </c>
      <c r="HU15" s="47"/>
      <c r="HV15" s="15"/>
      <c r="HW15" s="15"/>
      <c r="HX15" s="15"/>
      <c r="HY15" s="15"/>
      <c r="HZ15" s="15"/>
      <c r="IA15" s="15"/>
      <c r="IB15" s="15"/>
      <c r="IC15" s="15"/>
      <c r="ID15" s="15"/>
      <c r="IE15" s="15"/>
      <c r="IF15" s="15"/>
      <c r="IG15" s="15"/>
      <c r="IH15" s="15"/>
      <c r="II15" s="15"/>
      <c r="IJ15" s="15"/>
      <c r="IK15" s="15"/>
      <c r="IL15" s="15"/>
      <c r="IM15" s="15"/>
      <c r="IN15" s="15"/>
    </row>
    <row r="16" spans="1:248" ht="15.75" customHeight="1" x14ac:dyDescent="0.3">
      <c r="A16" s="99">
        <v>11</v>
      </c>
      <c r="B16" s="51">
        <v>51</v>
      </c>
      <c r="C16" s="52" t="s">
        <v>239</v>
      </c>
      <c r="D16" s="52">
        <v>1</v>
      </c>
      <c r="E16" s="53">
        <v>41263</v>
      </c>
      <c r="F16" s="53">
        <v>41263</v>
      </c>
      <c r="G16" s="21">
        <f t="shared" si="0"/>
        <v>0</v>
      </c>
      <c r="H16" s="52" t="s">
        <v>240</v>
      </c>
      <c r="I16" s="52" t="s">
        <v>432</v>
      </c>
      <c r="J16" s="54">
        <v>25109</v>
      </c>
      <c r="K16" s="52">
        <v>44</v>
      </c>
      <c r="L16" s="52"/>
      <c r="M16" s="52">
        <v>80</v>
      </c>
      <c r="N16" s="52" t="s">
        <v>694</v>
      </c>
      <c r="O16" s="52">
        <v>65</v>
      </c>
      <c r="P16" s="52">
        <v>76</v>
      </c>
      <c r="Q16" s="52">
        <v>11</v>
      </c>
      <c r="R16" s="52" t="s">
        <v>695</v>
      </c>
      <c r="S16" s="52">
        <v>1</v>
      </c>
      <c r="T16" s="52">
        <v>14</v>
      </c>
      <c r="U16" s="52" t="s">
        <v>512</v>
      </c>
      <c r="V16" s="52">
        <v>1</v>
      </c>
      <c r="W16" s="52">
        <v>3</v>
      </c>
      <c r="X16" s="52">
        <v>2</v>
      </c>
      <c r="Y16" s="52">
        <v>0</v>
      </c>
      <c r="Z16" s="6"/>
      <c r="AA16" s="55" t="s">
        <v>244</v>
      </c>
      <c r="AB16" s="52" t="s">
        <v>549</v>
      </c>
      <c r="AC16" s="56"/>
      <c r="AD16" s="56"/>
      <c r="AE16" s="52" t="s">
        <v>249</v>
      </c>
      <c r="AF16" s="52"/>
      <c r="AG16" s="52" t="s">
        <v>246</v>
      </c>
      <c r="AH16" s="52" t="s">
        <v>248</v>
      </c>
      <c r="AI16" s="52" t="s">
        <v>246</v>
      </c>
      <c r="AJ16" s="52" t="s">
        <v>249</v>
      </c>
      <c r="AK16" s="52" t="s">
        <v>249</v>
      </c>
      <c r="AL16" s="52" t="s">
        <v>249</v>
      </c>
      <c r="AM16" s="52">
        <v>0.13</v>
      </c>
      <c r="AN16" s="6"/>
      <c r="AO16" s="57" t="s">
        <v>350</v>
      </c>
      <c r="AP16" s="57"/>
      <c r="AQ16" s="57"/>
      <c r="AR16" s="57" t="s">
        <v>1904</v>
      </c>
      <c r="AS16" s="51"/>
      <c r="AT16" s="55">
        <v>0.13</v>
      </c>
      <c r="AU16" s="52">
        <v>0.1</v>
      </c>
      <c r="AV16" s="52">
        <v>0.14000000000000001</v>
      </c>
      <c r="AW16" s="52">
        <v>0.13</v>
      </c>
      <c r="AX16" s="52">
        <v>0.09</v>
      </c>
      <c r="AY16" s="52">
        <v>7</v>
      </c>
      <c r="AZ16" s="52">
        <v>0.1</v>
      </c>
      <c r="BA16" s="52">
        <v>0.1</v>
      </c>
      <c r="BB16" s="52">
        <v>7</v>
      </c>
      <c r="BC16" s="121"/>
      <c r="BD16" s="28">
        <f t="shared" si="1"/>
        <v>40</v>
      </c>
      <c r="BE16" s="28">
        <f t="shared" si="2"/>
        <v>-7.142857142857153</v>
      </c>
      <c r="BF16" s="28">
        <f t="shared" si="3"/>
        <v>7.6923076923077076</v>
      </c>
      <c r="BG16" s="28">
        <f t="shared" si="4"/>
        <v>0</v>
      </c>
      <c r="BH16" s="28">
        <f t="shared" si="5"/>
        <v>30</v>
      </c>
      <c r="BI16" s="3">
        <f t="shared" si="6"/>
        <v>-0.03</v>
      </c>
      <c r="BJ16" s="3">
        <f t="shared" si="7"/>
        <v>4.0000000000000008E-2</v>
      </c>
      <c r="BK16" s="3">
        <f t="shared" si="8"/>
        <v>-1.0000000000000009E-2</v>
      </c>
      <c r="BL16" s="3">
        <f t="shared" si="9"/>
        <v>1.0000000000000009E-2</v>
      </c>
      <c r="BM16" s="3">
        <f t="shared" si="10"/>
        <v>0</v>
      </c>
      <c r="BN16" s="3">
        <f t="shared" si="11"/>
        <v>0.03</v>
      </c>
      <c r="BO16" s="55">
        <v>165.5</v>
      </c>
      <c r="BP16" s="52">
        <v>164.6</v>
      </c>
      <c r="BQ16" s="52">
        <v>164.2</v>
      </c>
      <c r="BR16" s="52"/>
      <c r="BS16" s="52">
        <v>138.1</v>
      </c>
      <c r="BT16" s="52">
        <v>103.7</v>
      </c>
      <c r="BU16" s="52">
        <v>102.3</v>
      </c>
      <c r="BV16" s="55">
        <v>36.6</v>
      </c>
      <c r="BW16" s="52">
        <v>36.4</v>
      </c>
      <c r="BX16" s="52">
        <v>37</v>
      </c>
      <c r="BY16" s="52">
        <v>37</v>
      </c>
      <c r="BZ16" s="52">
        <v>38</v>
      </c>
      <c r="CA16" s="52">
        <v>37.1</v>
      </c>
      <c r="CB16" s="52">
        <v>37</v>
      </c>
      <c r="CC16" s="52">
        <v>37</v>
      </c>
      <c r="CD16" s="52">
        <v>37.1</v>
      </c>
      <c r="CE16" s="6"/>
      <c r="CF16" s="55" t="s">
        <v>696</v>
      </c>
      <c r="CG16" s="52" t="s">
        <v>697</v>
      </c>
      <c r="CH16" s="52"/>
      <c r="CI16" s="52"/>
      <c r="CJ16" s="52"/>
      <c r="CK16" s="52"/>
      <c r="CL16" s="52"/>
      <c r="CM16" s="55" t="s">
        <v>303</v>
      </c>
      <c r="CN16" s="52" t="s">
        <v>698</v>
      </c>
      <c r="CO16" s="52"/>
      <c r="CP16" s="52"/>
      <c r="CQ16" s="52"/>
      <c r="CR16" s="52"/>
      <c r="CS16" s="52"/>
      <c r="CT16" s="55" t="s">
        <v>266</v>
      </c>
      <c r="CU16" s="52">
        <v>3</v>
      </c>
      <c r="CV16" s="52"/>
      <c r="CW16" s="52"/>
      <c r="CX16" s="52"/>
      <c r="CY16" s="52"/>
      <c r="CZ16" s="52"/>
      <c r="DA16" s="55" t="s">
        <v>266</v>
      </c>
      <c r="DB16" s="52" t="s">
        <v>699</v>
      </c>
      <c r="DC16" s="52"/>
      <c r="DD16" s="52"/>
      <c r="DE16" s="52"/>
      <c r="DF16" s="52"/>
      <c r="DG16" s="52"/>
      <c r="DH16" s="55" t="s">
        <v>631</v>
      </c>
      <c r="DI16" s="52" t="s">
        <v>631</v>
      </c>
      <c r="DJ16" s="52" t="s">
        <v>631</v>
      </c>
      <c r="DK16" s="52" t="s">
        <v>631</v>
      </c>
      <c r="DL16" s="52" t="s">
        <v>631</v>
      </c>
      <c r="DM16" s="52" t="s">
        <v>700</v>
      </c>
      <c r="DN16" s="52" t="s">
        <v>699</v>
      </c>
      <c r="DO16" s="57">
        <v>9</v>
      </c>
      <c r="DP16" s="6"/>
      <c r="DQ16" s="55">
        <v>102.4</v>
      </c>
      <c r="DR16" s="52">
        <v>95.3</v>
      </c>
      <c r="DS16" s="52">
        <v>66</v>
      </c>
      <c r="DT16" s="52">
        <v>70.2</v>
      </c>
      <c r="DU16" s="52">
        <v>86.8</v>
      </c>
      <c r="DV16" s="52">
        <v>85</v>
      </c>
      <c r="DW16" s="52">
        <v>100.3</v>
      </c>
      <c r="DX16" s="55">
        <v>0.5</v>
      </c>
      <c r="DY16" s="52">
        <v>0.5</v>
      </c>
      <c r="DZ16" s="52">
        <v>0.5</v>
      </c>
      <c r="EA16" s="52">
        <v>0.5</v>
      </c>
      <c r="EB16" s="52">
        <v>0.3</v>
      </c>
      <c r="EC16" s="52">
        <v>0.3</v>
      </c>
      <c r="ED16" s="52">
        <v>0.3</v>
      </c>
      <c r="EE16" s="78">
        <f t="shared" ref="EE16:EK16" si="22">DQ16/DX16</f>
        <v>204.8</v>
      </c>
      <c r="EF16" s="79">
        <f t="shared" si="22"/>
        <v>190.6</v>
      </c>
      <c r="EG16" s="79">
        <f t="shared" si="22"/>
        <v>132</v>
      </c>
      <c r="EH16" s="79">
        <f t="shared" si="22"/>
        <v>140.4</v>
      </c>
      <c r="EI16" s="79">
        <f t="shared" si="22"/>
        <v>289.33333333333331</v>
      </c>
      <c r="EJ16" s="79">
        <f t="shared" si="22"/>
        <v>283.33333333333337</v>
      </c>
      <c r="EK16" s="79">
        <f t="shared" si="22"/>
        <v>334.33333333333331</v>
      </c>
      <c r="EL16" s="55">
        <v>1</v>
      </c>
      <c r="EM16" s="52">
        <v>1</v>
      </c>
      <c r="EN16" s="52">
        <v>1</v>
      </c>
      <c r="EO16" s="52"/>
      <c r="EP16" s="52"/>
      <c r="EQ16" s="52"/>
      <c r="ER16" s="52"/>
      <c r="ES16" s="55">
        <v>201</v>
      </c>
      <c r="ET16" s="52">
        <v>218</v>
      </c>
      <c r="EU16" s="52">
        <v>231</v>
      </c>
      <c r="EV16" s="52">
        <v>242</v>
      </c>
      <c r="EW16" s="52">
        <v>252</v>
      </c>
      <c r="EX16" s="52">
        <v>288</v>
      </c>
      <c r="EY16" s="52">
        <v>309</v>
      </c>
      <c r="EZ16" s="55">
        <v>15.5</v>
      </c>
      <c r="FA16" s="52">
        <v>80</v>
      </c>
      <c r="FB16" s="52">
        <v>17.2</v>
      </c>
      <c r="FC16" s="52">
        <v>14.9</v>
      </c>
      <c r="FD16" s="52">
        <v>14.7</v>
      </c>
      <c r="FE16" s="52">
        <v>11.3</v>
      </c>
      <c r="FF16" s="52">
        <v>10</v>
      </c>
      <c r="FG16" s="55">
        <v>8</v>
      </c>
      <c r="FH16" s="52">
        <v>3</v>
      </c>
      <c r="FI16" s="52">
        <v>3</v>
      </c>
      <c r="FJ16" s="52">
        <v>3</v>
      </c>
      <c r="FK16" s="52">
        <v>15</v>
      </c>
      <c r="FL16" s="52">
        <v>15</v>
      </c>
      <c r="FM16" s="52">
        <v>15</v>
      </c>
      <c r="FN16" s="55">
        <v>73</v>
      </c>
      <c r="FO16" s="52">
        <v>77</v>
      </c>
      <c r="FP16" s="52">
        <v>89</v>
      </c>
      <c r="FQ16" s="52">
        <v>111</v>
      </c>
      <c r="FR16" s="52">
        <v>123</v>
      </c>
      <c r="FS16" s="52">
        <v>91</v>
      </c>
      <c r="FT16" s="52">
        <v>83</v>
      </c>
      <c r="FU16" s="55">
        <v>8</v>
      </c>
      <c r="FV16" s="52">
        <v>7</v>
      </c>
      <c r="FW16" s="52">
        <v>0</v>
      </c>
      <c r="FX16" s="52">
        <v>0</v>
      </c>
      <c r="FY16" s="52">
        <v>0</v>
      </c>
      <c r="FZ16" s="52">
        <v>0</v>
      </c>
      <c r="GA16" s="52">
        <v>0</v>
      </c>
      <c r="GB16" s="55">
        <v>98</v>
      </c>
      <c r="GC16" s="52">
        <v>109</v>
      </c>
      <c r="GD16" s="52">
        <v>97</v>
      </c>
      <c r="GE16" s="52">
        <v>94</v>
      </c>
      <c r="GF16" s="52">
        <v>82</v>
      </c>
      <c r="GG16" s="52">
        <v>74</v>
      </c>
      <c r="GH16" s="52">
        <v>87</v>
      </c>
      <c r="GI16" s="55">
        <v>1150</v>
      </c>
      <c r="GJ16" s="52">
        <v>1220</v>
      </c>
      <c r="GK16" s="52">
        <v>2800</v>
      </c>
      <c r="GL16" s="52">
        <v>1880</v>
      </c>
      <c r="GM16" s="52">
        <v>2690</v>
      </c>
      <c r="GN16" s="52">
        <v>1760</v>
      </c>
      <c r="GO16" s="52">
        <v>2070</v>
      </c>
      <c r="GP16" s="6"/>
      <c r="GQ16" s="55">
        <v>16</v>
      </c>
      <c r="GR16" s="52">
        <v>90</v>
      </c>
      <c r="GS16" s="55">
        <v>18</v>
      </c>
      <c r="GT16" s="52">
        <v>90</v>
      </c>
      <c r="GU16" s="55">
        <v>15</v>
      </c>
      <c r="GV16" s="52">
        <v>80</v>
      </c>
      <c r="GW16" s="55">
        <v>14</v>
      </c>
      <c r="GX16" s="52">
        <v>55</v>
      </c>
      <c r="GY16" s="55">
        <v>10</v>
      </c>
      <c r="GZ16" s="52">
        <v>45</v>
      </c>
      <c r="HA16" s="55">
        <v>9</v>
      </c>
      <c r="HB16" s="52">
        <v>18</v>
      </c>
      <c r="HC16" s="55">
        <v>8</v>
      </c>
      <c r="HD16" s="52">
        <v>18</v>
      </c>
      <c r="HE16" s="6"/>
      <c r="HF16" s="52">
        <v>44</v>
      </c>
      <c r="HG16" s="52">
        <v>88</v>
      </c>
      <c r="HH16" s="52">
        <v>139</v>
      </c>
      <c r="HI16" s="52">
        <v>37</v>
      </c>
      <c r="HJ16" s="52">
        <v>1</v>
      </c>
      <c r="HK16" s="52">
        <v>75.2</v>
      </c>
      <c r="HL16" s="52">
        <v>0.5</v>
      </c>
      <c r="HM16" s="52">
        <v>20</v>
      </c>
      <c r="HN16" s="52">
        <v>76</v>
      </c>
      <c r="HO16" s="52">
        <v>20.64</v>
      </c>
      <c r="HP16" s="52">
        <v>3.2</v>
      </c>
      <c r="HQ16" s="52">
        <v>146.5</v>
      </c>
      <c r="HR16" s="52">
        <v>9</v>
      </c>
      <c r="HS16" s="52">
        <v>26.8</v>
      </c>
      <c r="HT16" s="52">
        <v>8</v>
      </c>
      <c r="HU16" s="47"/>
      <c r="HV16" s="15"/>
      <c r="HW16" s="15"/>
      <c r="HX16" s="15"/>
      <c r="HY16" s="15"/>
      <c r="HZ16" s="15"/>
      <c r="IA16" s="15"/>
      <c r="IB16" s="15"/>
      <c r="IC16" s="15"/>
      <c r="ID16" s="15"/>
      <c r="IE16" s="15"/>
      <c r="IF16" s="15"/>
      <c r="IG16" s="15"/>
      <c r="IH16" s="15"/>
      <c r="II16" s="15"/>
      <c r="IJ16" s="15"/>
      <c r="IK16" s="15"/>
      <c r="IL16" s="15"/>
      <c r="IM16" s="15"/>
      <c r="IN16" s="15"/>
    </row>
    <row r="17" spans="1:229" ht="15.75" customHeight="1" x14ac:dyDescent="0.3">
      <c r="A17" s="99">
        <v>12</v>
      </c>
      <c r="B17" s="51">
        <v>52</v>
      </c>
      <c r="C17" s="21" t="s">
        <v>239</v>
      </c>
      <c r="D17" s="21">
        <v>1</v>
      </c>
      <c r="E17" s="22">
        <v>41260</v>
      </c>
      <c r="F17" s="22">
        <v>41261</v>
      </c>
      <c r="G17" s="21">
        <f t="shared" si="0"/>
        <v>1</v>
      </c>
      <c r="H17" s="21" t="s">
        <v>240</v>
      </c>
      <c r="I17" s="21" t="s">
        <v>701</v>
      </c>
      <c r="J17" s="23">
        <v>10379</v>
      </c>
      <c r="K17" s="21">
        <v>85</v>
      </c>
      <c r="L17" s="21"/>
      <c r="M17" s="21">
        <v>80</v>
      </c>
      <c r="N17" s="21" t="s">
        <v>702</v>
      </c>
      <c r="O17" s="21">
        <v>102</v>
      </c>
      <c r="P17" s="21">
        <v>98.8</v>
      </c>
      <c r="Q17" s="21">
        <v>10</v>
      </c>
      <c r="R17" s="21" t="s">
        <v>548</v>
      </c>
      <c r="S17" s="21">
        <v>2</v>
      </c>
      <c r="T17" s="21">
        <v>10</v>
      </c>
      <c r="U17" s="21" t="s">
        <v>548</v>
      </c>
      <c r="V17" s="21">
        <v>2</v>
      </c>
      <c r="W17" s="21">
        <v>10</v>
      </c>
      <c r="X17" s="21">
        <v>4</v>
      </c>
      <c r="Y17" s="21">
        <v>0</v>
      </c>
      <c r="Z17" s="6"/>
      <c r="AA17" s="24" t="s">
        <v>513</v>
      </c>
      <c r="AB17" s="21" t="s">
        <v>497</v>
      </c>
      <c r="AC17" s="25"/>
      <c r="AD17" s="25"/>
      <c r="AE17" s="21" t="s">
        <v>249</v>
      </c>
      <c r="AF17" s="21"/>
      <c r="AG17" s="21" t="s">
        <v>246</v>
      </c>
      <c r="AH17" s="21" t="s">
        <v>248</v>
      </c>
      <c r="AI17" s="21" t="s">
        <v>246</v>
      </c>
      <c r="AJ17" s="21" t="s">
        <v>246</v>
      </c>
      <c r="AK17" s="21" t="s">
        <v>246</v>
      </c>
      <c r="AL17" s="21" t="s">
        <v>246</v>
      </c>
      <c r="AM17" s="21">
        <v>4.17</v>
      </c>
      <c r="AN17" s="6"/>
      <c r="AO17" s="26" t="s">
        <v>350</v>
      </c>
      <c r="AP17" s="26"/>
      <c r="AQ17" s="26"/>
      <c r="AR17" s="26" t="s">
        <v>1902</v>
      </c>
      <c r="AS17" s="3"/>
      <c r="AT17" s="24">
        <v>4.17</v>
      </c>
      <c r="AU17" s="21">
        <v>7.68</v>
      </c>
      <c r="AV17" s="21">
        <v>8.51</v>
      </c>
      <c r="AW17" s="21">
        <v>8</v>
      </c>
      <c r="AX17" s="21">
        <v>3.84</v>
      </c>
      <c r="AY17" s="21">
        <v>1.74</v>
      </c>
      <c r="AZ17" s="21">
        <v>1.32</v>
      </c>
      <c r="BA17" s="21">
        <v>0.81</v>
      </c>
      <c r="BB17" s="21">
        <v>0.59</v>
      </c>
      <c r="BC17" s="21"/>
      <c r="BD17" s="28">
        <f t="shared" si="1"/>
        <v>10.807291666666671</v>
      </c>
      <c r="BE17" s="28">
        <f t="shared" si="2"/>
        <v>-5.9929494712103377</v>
      </c>
      <c r="BF17" s="28">
        <f t="shared" si="3"/>
        <v>104.07673860911274</v>
      </c>
      <c r="BG17" s="28">
        <f t="shared" si="4"/>
        <v>91.846522781774581</v>
      </c>
      <c r="BH17" s="28">
        <f t="shared" si="5"/>
        <v>4.1666666666666714</v>
      </c>
      <c r="BI17" s="3">
        <f t="shared" si="6"/>
        <v>3.51</v>
      </c>
      <c r="BJ17" s="3">
        <f t="shared" si="7"/>
        <v>0.83000000000000007</v>
      </c>
      <c r="BK17" s="3">
        <f t="shared" si="8"/>
        <v>-0.50999999999999979</v>
      </c>
      <c r="BL17" s="3">
        <f t="shared" si="9"/>
        <v>4.34</v>
      </c>
      <c r="BM17" s="3">
        <f t="shared" si="10"/>
        <v>3.83</v>
      </c>
      <c r="BN17" s="3">
        <f t="shared" si="11"/>
        <v>0.32000000000000028</v>
      </c>
      <c r="BO17" s="24">
        <v>86.5</v>
      </c>
      <c r="BP17" s="21">
        <v>190</v>
      </c>
      <c r="BQ17" s="21">
        <v>160.4</v>
      </c>
      <c r="BR17" s="21">
        <v>120.5</v>
      </c>
      <c r="BS17" s="21">
        <v>89.1</v>
      </c>
      <c r="BT17" s="21">
        <v>74</v>
      </c>
      <c r="BU17" s="21">
        <v>122.9</v>
      </c>
      <c r="BV17" s="24">
        <v>37</v>
      </c>
      <c r="BW17" s="21">
        <v>36</v>
      </c>
      <c r="BX17" s="21">
        <v>36</v>
      </c>
      <c r="BY17" s="21">
        <v>36.6</v>
      </c>
      <c r="BZ17" s="21">
        <v>37</v>
      </c>
      <c r="CA17" s="21">
        <v>36.6</v>
      </c>
      <c r="CB17" s="21">
        <v>36.5</v>
      </c>
      <c r="CC17" s="21">
        <v>36.5</v>
      </c>
      <c r="CD17" s="21">
        <v>36</v>
      </c>
      <c r="CE17" s="6"/>
      <c r="CF17" s="24" t="s">
        <v>703</v>
      </c>
      <c r="CG17" s="21"/>
      <c r="CH17" s="21"/>
      <c r="CI17" s="21"/>
      <c r="CJ17" s="21"/>
      <c r="CK17" s="21"/>
      <c r="CL17" s="21"/>
      <c r="CM17" s="24" t="s">
        <v>704</v>
      </c>
      <c r="CN17" s="21"/>
      <c r="CO17" s="21"/>
      <c r="CP17" s="21"/>
      <c r="CQ17" s="21"/>
      <c r="CR17" s="21"/>
      <c r="CS17" s="21"/>
      <c r="CT17" s="24" t="s">
        <v>266</v>
      </c>
      <c r="CU17" s="21"/>
      <c r="CV17" s="21"/>
      <c r="CW17" s="21"/>
      <c r="CX17" s="21"/>
      <c r="CY17" s="21"/>
      <c r="CZ17" s="21"/>
      <c r="DA17" s="24" t="s">
        <v>331</v>
      </c>
      <c r="DB17" s="21"/>
      <c r="DC17" s="21"/>
      <c r="DD17" s="21"/>
      <c r="DE17" s="21"/>
      <c r="DF17" s="21"/>
      <c r="DG17" s="21"/>
      <c r="DH17" s="24" t="s">
        <v>705</v>
      </c>
      <c r="DI17" s="21" t="s">
        <v>706</v>
      </c>
      <c r="DJ17" s="21" t="s">
        <v>706</v>
      </c>
      <c r="DK17" s="21" t="s">
        <v>706</v>
      </c>
      <c r="DL17" s="21" t="s">
        <v>706</v>
      </c>
      <c r="DM17" s="21" t="s">
        <v>706</v>
      </c>
      <c r="DN17" s="21" t="s">
        <v>706</v>
      </c>
      <c r="DO17" s="26" t="s">
        <v>607</v>
      </c>
      <c r="DP17" s="6"/>
      <c r="DQ17" s="24">
        <v>53.3</v>
      </c>
      <c r="DR17" s="21">
        <v>169.8</v>
      </c>
      <c r="DS17" s="21">
        <v>110.2</v>
      </c>
      <c r="DT17" s="21">
        <v>143.9</v>
      </c>
      <c r="DU17" s="21">
        <v>94.8</v>
      </c>
      <c r="DV17" s="21">
        <v>79.5</v>
      </c>
      <c r="DW17" s="21">
        <v>160.5</v>
      </c>
      <c r="DX17" s="24">
        <v>0.8</v>
      </c>
      <c r="DY17" s="21">
        <v>0.6</v>
      </c>
      <c r="DZ17" s="21">
        <v>0.4</v>
      </c>
      <c r="EA17" s="21">
        <v>0.5</v>
      </c>
      <c r="EB17" s="21">
        <v>0.5</v>
      </c>
      <c r="EC17" s="21">
        <v>0.6</v>
      </c>
      <c r="ED17" s="21">
        <v>0.55000000000000004</v>
      </c>
      <c r="EE17" s="29">
        <f t="shared" ref="EE17:EK17" si="23">DQ17/DX17</f>
        <v>66.624999999999986</v>
      </c>
      <c r="EF17" s="79">
        <f t="shared" si="23"/>
        <v>283.00000000000006</v>
      </c>
      <c r="EG17" s="79">
        <f t="shared" si="23"/>
        <v>275.5</v>
      </c>
      <c r="EH17" s="79">
        <f t="shared" si="23"/>
        <v>287.8</v>
      </c>
      <c r="EI17" s="79">
        <f t="shared" si="23"/>
        <v>189.6</v>
      </c>
      <c r="EJ17" s="79">
        <f t="shared" si="23"/>
        <v>132.5</v>
      </c>
      <c r="EK17" s="79">
        <f t="shared" si="23"/>
        <v>291.81818181818181</v>
      </c>
      <c r="EL17" s="24">
        <v>1</v>
      </c>
      <c r="EM17" s="21">
        <v>1</v>
      </c>
      <c r="EN17" s="21">
        <v>1</v>
      </c>
      <c r="EO17" s="21">
        <v>1</v>
      </c>
      <c r="EP17" s="21">
        <v>1</v>
      </c>
      <c r="EQ17" s="21">
        <v>1</v>
      </c>
      <c r="ER17" s="21">
        <v>1</v>
      </c>
      <c r="ES17" s="24">
        <v>171</v>
      </c>
      <c r="ET17" s="21">
        <v>129</v>
      </c>
      <c r="EU17" s="21">
        <v>115</v>
      </c>
      <c r="EV17" s="21">
        <v>116</v>
      </c>
      <c r="EW17" s="21">
        <v>103</v>
      </c>
      <c r="EX17" s="21">
        <v>102</v>
      </c>
      <c r="EY17" s="21">
        <v>132</v>
      </c>
      <c r="EZ17" s="24">
        <v>18.5</v>
      </c>
      <c r="FA17" s="21">
        <v>7</v>
      </c>
      <c r="FB17" s="21">
        <v>6.1</v>
      </c>
      <c r="FC17" s="21">
        <v>6.6</v>
      </c>
      <c r="FD17" s="21">
        <v>8.1</v>
      </c>
      <c r="FE17" s="21">
        <v>7.4</v>
      </c>
      <c r="FF17" s="21">
        <v>7.7</v>
      </c>
      <c r="FG17" s="24">
        <v>3</v>
      </c>
      <c r="FH17" s="21">
        <v>3</v>
      </c>
      <c r="FI17" s="21">
        <v>3</v>
      </c>
      <c r="FJ17" s="21">
        <v>3</v>
      </c>
      <c r="FK17" s="21">
        <v>3</v>
      </c>
      <c r="FL17" s="21">
        <v>3</v>
      </c>
      <c r="FM17" s="21">
        <v>6</v>
      </c>
      <c r="FN17" s="24">
        <v>54</v>
      </c>
      <c r="FO17" s="21">
        <v>72</v>
      </c>
      <c r="FP17" s="21">
        <v>79</v>
      </c>
      <c r="FQ17" s="21">
        <v>77</v>
      </c>
      <c r="FR17" s="21">
        <v>77</v>
      </c>
      <c r="FS17" s="21">
        <v>71</v>
      </c>
      <c r="FT17" s="21">
        <v>61</v>
      </c>
      <c r="FU17" s="24" t="s">
        <v>707</v>
      </c>
      <c r="FV17" s="21">
        <v>18</v>
      </c>
      <c r="FW17" s="21">
        <v>12</v>
      </c>
      <c r="FX17" s="21">
        <v>8</v>
      </c>
      <c r="FY17" s="21">
        <v>0</v>
      </c>
      <c r="FZ17" s="21">
        <v>0</v>
      </c>
      <c r="GA17" s="21">
        <v>0</v>
      </c>
      <c r="GB17" s="24">
        <v>117</v>
      </c>
      <c r="GC17" s="21">
        <v>173</v>
      </c>
      <c r="GD17" s="21">
        <v>130</v>
      </c>
      <c r="GE17" s="21">
        <v>95</v>
      </c>
      <c r="GF17" s="21">
        <v>117</v>
      </c>
      <c r="GG17" s="21">
        <v>102</v>
      </c>
      <c r="GH17" s="21">
        <v>103</v>
      </c>
      <c r="GI17" s="24">
        <v>660</v>
      </c>
      <c r="GJ17" s="21">
        <v>1680</v>
      </c>
      <c r="GK17" s="21">
        <v>1790</v>
      </c>
      <c r="GL17" s="21">
        <v>1170</v>
      </c>
      <c r="GM17" s="21">
        <v>2320</v>
      </c>
      <c r="GN17" s="21">
        <v>1190</v>
      </c>
      <c r="GO17" s="21">
        <v>1340</v>
      </c>
      <c r="GP17" s="6"/>
      <c r="GQ17" s="24">
        <v>20</v>
      </c>
      <c r="GR17" s="21">
        <v>90</v>
      </c>
      <c r="GS17" s="24">
        <v>18</v>
      </c>
      <c r="GT17" s="21">
        <v>90</v>
      </c>
      <c r="GU17" s="24">
        <v>18</v>
      </c>
      <c r="GV17" s="21">
        <v>90</v>
      </c>
      <c r="GW17" s="24">
        <v>17</v>
      </c>
      <c r="GX17" s="21">
        <v>90</v>
      </c>
      <c r="GY17" s="24">
        <v>15</v>
      </c>
      <c r="GZ17" s="21">
        <v>80</v>
      </c>
      <c r="HA17" s="24">
        <v>15</v>
      </c>
      <c r="HB17" s="21">
        <v>80</v>
      </c>
      <c r="HC17" s="24">
        <v>15</v>
      </c>
      <c r="HD17" s="21">
        <v>80</v>
      </c>
      <c r="HE17" s="6"/>
      <c r="HF17" s="21">
        <v>85</v>
      </c>
      <c r="HG17" s="21">
        <v>64</v>
      </c>
      <c r="HH17" s="21">
        <v>40</v>
      </c>
      <c r="HI17" s="21">
        <v>36</v>
      </c>
      <c r="HJ17" s="21">
        <v>1</v>
      </c>
      <c r="HK17" s="21">
        <v>53.3</v>
      </c>
      <c r="HL17" s="21">
        <v>0.8</v>
      </c>
      <c r="HM17" s="21">
        <v>0</v>
      </c>
      <c r="HN17" s="21">
        <v>12.9</v>
      </c>
      <c r="HO17" s="21">
        <v>13.2</v>
      </c>
      <c r="HP17" s="21">
        <v>4.67</v>
      </c>
      <c r="HQ17" s="21">
        <v>132.4</v>
      </c>
      <c r="HR17" s="21">
        <v>18.5</v>
      </c>
      <c r="HS17" s="21">
        <v>24.8</v>
      </c>
      <c r="HT17" s="21">
        <v>3</v>
      </c>
      <c r="HU17" s="6"/>
    </row>
    <row r="18" spans="1:229" ht="15.75" customHeight="1" x14ac:dyDescent="0.3">
      <c r="A18" s="99">
        <v>13</v>
      </c>
      <c r="B18" s="51">
        <v>53</v>
      </c>
      <c r="C18" s="21" t="s">
        <v>239</v>
      </c>
      <c r="D18" s="21">
        <v>1</v>
      </c>
      <c r="E18" s="22">
        <v>41272</v>
      </c>
      <c r="F18" s="22">
        <v>41272</v>
      </c>
      <c r="G18" s="21">
        <f t="shared" si="0"/>
        <v>0</v>
      </c>
      <c r="H18" s="21" t="s">
        <v>240</v>
      </c>
      <c r="I18" s="21" t="s">
        <v>432</v>
      </c>
      <c r="J18" s="23">
        <v>16565</v>
      </c>
      <c r="K18" s="21">
        <v>67</v>
      </c>
      <c r="L18" s="21"/>
      <c r="M18" s="21">
        <v>80</v>
      </c>
      <c r="N18" s="21" t="s">
        <v>708</v>
      </c>
      <c r="O18" s="21">
        <v>48</v>
      </c>
      <c r="P18" s="21">
        <v>41.5</v>
      </c>
      <c r="Q18" s="21">
        <v>5</v>
      </c>
      <c r="R18" s="21" t="s">
        <v>709</v>
      </c>
      <c r="S18" s="21">
        <v>1</v>
      </c>
      <c r="T18" s="21">
        <v>8</v>
      </c>
      <c r="U18" s="21" t="s">
        <v>272</v>
      </c>
      <c r="V18" s="21">
        <v>1</v>
      </c>
      <c r="W18" s="21">
        <v>0</v>
      </c>
      <c r="X18" s="21">
        <v>0</v>
      </c>
      <c r="Y18" s="21">
        <v>0</v>
      </c>
      <c r="Z18" s="6"/>
      <c r="AA18" s="24" t="s">
        <v>244</v>
      </c>
      <c r="AB18" s="21" t="s">
        <v>710</v>
      </c>
      <c r="AC18" s="25"/>
      <c r="AD18" s="25"/>
      <c r="AE18" s="21" t="s">
        <v>249</v>
      </c>
      <c r="AF18" s="21"/>
      <c r="AG18" s="21" t="s">
        <v>249</v>
      </c>
      <c r="AH18" s="21"/>
      <c r="AI18" s="21" t="s">
        <v>249</v>
      </c>
      <c r="AJ18" s="21" t="s">
        <v>249</v>
      </c>
      <c r="AK18" s="21" t="s">
        <v>246</v>
      </c>
      <c r="AL18" s="21" t="s">
        <v>246</v>
      </c>
      <c r="AM18" s="21">
        <v>1.95</v>
      </c>
      <c r="AN18" s="6"/>
      <c r="AO18" s="26" t="s">
        <v>350</v>
      </c>
      <c r="AP18" s="26"/>
      <c r="AQ18" s="26"/>
      <c r="AR18" s="26" t="s">
        <v>1902</v>
      </c>
      <c r="AS18" s="3"/>
      <c r="AT18" s="24">
        <v>1.44</v>
      </c>
      <c r="AU18" s="21">
        <v>0.94</v>
      </c>
      <c r="AV18" s="21">
        <v>0.56999999999999995</v>
      </c>
      <c r="AW18" s="21">
        <v>0.45</v>
      </c>
      <c r="AX18" s="21">
        <v>0.27</v>
      </c>
      <c r="AY18" s="21">
        <v>0.21</v>
      </c>
      <c r="AZ18" s="21">
        <v>0.15</v>
      </c>
      <c r="BA18" s="21"/>
      <c r="BB18" s="21"/>
      <c r="BC18" s="21"/>
      <c r="BD18" s="28">
        <f t="shared" si="1"/>
        <v>-39.361702127659584</v>
      </c>
      <c r="BE18" s="28">
        <f t="shared" si="2"/>
        <v>-21.052631578947356</v>
      </c>
      <c r="BF18" s="28">
        <f t="shared" si="3"/>
        <v>-60.416666666666671</v>
      </c>
      <c r="BG18" s="28">
        <f t="shared" si="4"/>
        <v>-68.75</v>
      </c>
      <c r="BH18" s="28">
        <f t="shared" si="5"/>
        <v>-52.127659574468083</v>
      </c>
      <c r="BI18" s="3">
        <f t="shared" si="6"/>
        <v>-0.5</v>
      </c>
      <c r="BJ18" s="3">
        <f t="shared" si="7"/>
        <v>-0.37</v>
      </c>
      <c r="BK18" s="3">
        <f t="shared" si="8"/>
        <v>-0.11999999999999994</v>
      </c>
      <c r="BL18" s="3">
        <f t="shared" si="9"/>
        <v>-0.87</v>
      </c>
      <c r="BM18" s="3">
        <f t="shared" si="10"/>
        <v>-0.99</v>
      </c>
      <c r="BN18" s="3">
        <f t="shared" si="11"/>
        <v>-0.48999999999999994</v>
      </c>
      <c r="BO18" s="24">
        <v>98.2</v>
      </c>
      <c r="BP18" s="21">
        <v>58.3</v>
      </c>
      <c r="BQ18" s="21">
        <v>30</v>
      </c>
      <c r="BR18" s="21">
        <v>16.5</v>
      </c>
      <c r="BS18" s="21">
        <v>18</v>
      </c>
      <c r="BT18" s="21"/>
      <c r="BU18" s="21"/>
      <c r="BV18" s="24">
        <v>36</v>
      </c>
      <c r="BW18" s="21">
        <v>36.5</v>
      </c>
      <c r="BX18" s="21">
        <v>37</v>
      </c>
      <c r="BY18" s="21">
        <v>36</v>
      </c>
      <c r="BZ18" s="21">
        <v>36.4</v>
      </c>
      <c r="CA18" s="21">
        <v>36.6</v>
      </c>
      <c r="CB18" s="21">
        <v>36</v>
      </c>
      <c r="CC18" s="21"/>
      <c r="CD18" s="21"/>
      <c r="CE18" s="6"/>
      <c r="CF18" s="24" t="s">
        <v>711</v>
      </c>
      <c r="CG18" s="21"/>
      <c r="CH18" s="21"/>
      <c r="CI18" s="21"/>
      <c r="CJ18" s="21"/>
      <c r="CK18" s="21"/>
      <c r="CL18" s="21"/>
      <c r="CM18" s="24" t="s">
        <v>712</v>
      </c>
      <c r="CN18" s="21"/>
      <c r="CO18" s="21"/>
      <c r="CP18" s="21"/>
      <c r="CQ18" s="21"/>
      <c r="CR18" s="21"/>
      <c r="CS18" s="21"/>
      <c r="CT18" s="24">
        <v>2</v>
      </c>
      <c r="CU18" s="21"/>
      <c r="CV18" s="21"/>
      <c r="CW18" s="21"/>
      <c r="CX18" s="21"/>
      <c r="CY18" s="21"/>
      <c r="CZ18" s="21"/>
      <c r="DA18" s="24" t="s">
        <v>713</v>
      </c>
      <c r="DB18" s="21"/>
      <c r="DC18" s="21"/>
      <c r="DD18" s="21"/>
      <c r="DE18" s="21"/>
      <c r="DF18" s="21"/>
      <c r="DG18" s="21"/>
      <c r="DH18" s="24" t="s">
        <v>713</v>
      </c>
      <c r="DI18" s="21" t="s">
        <v>714</v>
      </c>
      <c r="DJ18" s="21" t="s">
        <v>714</v>
      </c>
      <c r="DK18" s="21" t="s">
        <v>715</v>
      </c>
      <c r="DL18" s="21" t="s">
        <v>715</v>
      </c>
      <c r="DM18" s="21"/>
      <c r="DN18" s="21"/>
      <c r="DO18" s="26">
        <v>8</v>
      </c>
      <c r="DP18" s="6"/>
      <c r="DQ18" s="24">
        <v>225.1</v>
      </c>
      <c r="DR18" s="21">
        <v>208.7</v>
      </c>
      <c r="DS18" s="21">
        <v>76</v>
      </c>
      <c r="DT18" s="21">
        <v>171.3</v>
      </c>
      <c r="DU18" s="21">
        <v>34.1</v>
      </c>
      <c r="DV18" s="21"/>
      <c r="DW18" s="21"/>
      <c r="DX18" s="24">
        <v>0.4</v>
      </c>
      <c r="DY18" s="21">
        <v>0.4</v>
      </c>
      <c r="DZ18" s="21">
        <v>0.4</v>
      </c>
      <c r="EA18" s="21">
        <v>0.4</v>
      </c>
      <c r="EB18" s="21">
        <v>0.4</v>
      </c>
      <c r="EC18" s="21"/>
      <c r="ED18" s="21"/>
      <c r="EE18" s="29">
        <f t="shared" ref="EE18:EI18" si="24">DQ18/DX18</f>
        <v>562.75</v>
      </c>
      <c r="EF18" s="79">
        <f t="shared" si="24"/>
        <v>521.74999999999989</v>
      </c>
      <c r="EG18" s="79">
        <f t="shared" si="24"/>
        <v>190</v>
      </c>
      <c r="EH18" s="79">
        <f t="shared" si="24"/>
        <v>428.25</v>
      </c>
      <c r="EI18" s="79">
        <f t="shared" si="24"/>
        <v>85.25</v>
      </c>
      <c r="EJ18" s="79"/>
      <c r="EK18" s="79"/>
      <c r="EL18" s="24">
        <v>0</v>
      </c>
      <c r="EM18" s="21">
        <v>0</v>
      </c>
      <c r="EN18" s="21">
        <v>0</v>
      </c>
      <c r="EO18" s="21">
        <v>0</v>
      </c>
      <c r="EP18" s="21">
        <v>0</v>
      </c>
      <c r="EQ18" s="21"/>
      <c r="ER18" s="21"/>
      <c r="ES18" s="24">
        <v>155</v>
      </c>
      <c r="ET18" s="21">
        <v>131</v>
      </c>
      <c r="EU18" s="21">
        <v>153</v>
      </c>
      <c r="EV18" s="21">
        <v>198</v>
      </c>
      <c r="EW18" s="21">
        <v>228</v>
      </c>
      <c r="EX18" s="21"/>
      <c r="EY18" s="21"/>
      <c r="EZ18" s="24">
        <v>4.8</v>
      </c>
      <c r="FA18" s="21">
        <v>3.4</v>
      </c>
      <c r="FB18" s="21">
        <v>5</v>
      </c>
      <c r="FC18" s="21">
        <v>6.8</v>
      </c>
      <c r="FD18" s="21">
        <v>5.2</v>
      </c>
      <c r="FE18" s="21"/>
      <c r="FF18" s="21"/>
      <c r="FG18" s="24">
        <v>15</v>
      </c>
      <c r="FH18" s="21">
        <v>15</v>
      </c>
      <c r="FI18" s="21">
        <v>15</v>
      </c>
      <c r="FJ18" s="21">
        <v>15</v>
      </c>
      <c r="FK18" s="21">
        <v>15</v>
      </c>
      <c r="FL18" s="21"/>
      <c r="FM18" s="21"/>
      <c r="FN18" s="24">
        <v>81</v>
      </c>
      <c r="FO18" s="21">
        <v>84</v>
      </c>
      <c r="FP18" s="21">
        <v>84</v>
      </c>
      <c r="FQ18" s="21">
        <v>80</v>
      </c>
      <c r="FR18" s="21">
        <v>103</v>
      </c>
      <c r="FS18" s="21"/>
      <c r="FT18" s="21"/>
      <c r="FU18" s="24" t="s">
        <v>345</v>
      </c>
      <c r="FV18" s="21">
        <v>0</v>
      </c>
      <c r="FW18" s="21">
        <v>0</v>
      </c>
      <c r="FX18" s="21">
        <v>0</v>
      </c>
      <c r="FY18" s="21">
        <v>0</v>
      </c>
      <c r="FZ18" s="21"/>
      <c r="GA18" s="21"/>
      <c r="GB18" s="24">
        <v>467</v>
      </c>
      <c r="GC18" s="21">
        <v>353</v>
      </c>
      <c r="GD18" s="21">
        <v>206</v>
      </c>
      <c r="GE18" s="21">
        <v>139</v>
      </c>
      <c r="GF18" s="21">
        <v>121</v>
      </c>
      <c r="GG18" s="21"/>
      <c r="GH18" s="21"/>
      <c r="GI18" s="24">
        <v>4000</v>
      </c>
      <c r="GJ18" s="21">
        <v>4620</v>
      </c>
      <c r="GK18" s="21">
        <v>4100</v>
      </c>
      <c r="GL18" s="21">
        <v>3530</v>
      </c>
      <c r="GM18" s="21">
        <v>650</v>
      </c>
      <c r="GN18" s="21"/>
      <c r="GO18" s="21"/>
      <c r="GP18" s="6"/>
      <c r="GQ18" s="24">
        <v>9</v>
      </c>
      <c r="GR18" s="21">
        <v>18</v>
      </c>
      <c r="GS18" s="24">
        <v>7</v>
      </c>
      <c r="GT18" s="21">
        <v>18</v>
      </c>
      <c r="GU18" s="24">
        <v>8</v>
      </c>
      <c r="GV18" s="21">
        <v>18</v>
      </c>
      <c r="GW18" s="24">
        <v>7</v>
      </c>
      <c r="GX18" s="21">
        <v>18</v>
      </c>
      <c r="GY18" s="24">
        <v>8</v>
      </c>
      <c r="GZ18" s="21">
        <v>18</v>
      </c>
      <c r="HA18" s="24"/>
      <c r="HB18" s="21"/>
      <c r="HC18" s="24"/>
      <c r="HD18" s="21"/>
      <c r="HE18" s="6"/>
      <c r="HF18" s="21">
        <v>67</v>
      </c>
      <c r="HG18" s="21">
        <v>118</v>
      </c>
      <c r="HH18" s="21">
        <v>75</v>
      </c>
      <c r="HI18" s="21">
        <v>34.6</v>
      </c>
      <c r="HJ18" s="21">
        <v>2</v>
      </c>
      <c r="HK18" s="21"/>
      <c r="HL18" s="21"/>
      <c r="HM18" s="21">
        <v>130</v>
      </c>
      <c r="HN18" s="21">
        <v>34.6</v>
      </c>
      <c r="HO18" s="21">
        <v>9</v>
      </c>
      <c r="HP18" s="21">
        <v>2.85</v>
      </c>
      <c r="HQ18" s="21">
        <v>128.1</v>
      </c>
      <c r="HR18" s="21">
        <v>10.9</v>
      </c>
      <c r="HS18" s="21">
        <v>15.6</v>
      </c>
      <c r="HT18" s="21">
        <v>15</v>
      </c>
      <c r="HU18" s="6"/>
    </row>
    <row r="19" spans="1:229" ht="15.75" customHeight="1" x14ac:dyDescent="0.3">
      <c r="A19" s="99">
        <v>14</v>
      </c>
      <c r="B19" s="51">
        <v>56</v>
      </c>
      <c r="C19" s="21" t="s">
        <v>635</v>
      </c>
      <c r="D19" s="21">
        <v>1</v>
      </c>
      <c r="E19" s="22">
        <v>41281</v>
      </c>
      <c r="F19" s="22">
        <v>41282</v>
      </c>
      <c r="G19" s="21">
        <f t="shared" si="0"/>
        <v>1</v>
      </c>
      <c r="H19" s="21"/>
      <c r="I19" s="21"/>
      <c r="J19" s="23">
        <v>14685</v>
      </c>
      <c r="K19" s="21">
        <v>72</v>
      </c>
      <c r="L19" s="21">
        <v>175</v>
      </c>
      <c r="M19" s="21">
        <v>85</v>
      </c>
      <c r="N19" s="21" t="s">
        <v>729</v>
      </c>
      <c r="O19" s="21">
        <v>110</v>
      </c>
      <c r="P19" s="21">
        <v>99.4</v>
      </c>
      <c r="Q19" s="21">
        <v>7</v>
      </c>
      <c r="R19" s="21" t="s">
        <v>638</v>
      </c>
      <c r="S19" s="21">
        <v>1</v>
      </c>
      <c r="T19" s="21">
        <v>15</v>
      </c>
      <c r="U19" s="21" t="s">
        <v>272</v>
      </c>
      <c r="V19" s="21">
        <v>1</v>
      </c>
      <c r="W19" s="21">
        <v>1</v>
      </c>
      <c r="X19" s="21">
        <v>1</v>
      </c>
      <c r="Y19" s="21">
        <v>0</v>
      </c>
      <c r="Z19" s="6"/>
      <c r="AA19" s="24" t="s">
        <v>244</v>
      </c>
      <c r="AB19" s="21" t="s">
        <v>520</v>
      </c>
      <c r="AC19" s="25"/>
      <c r="AD19" s="25"/>
      <c r="AE19" s="21" t="s">
        <v>249</v>
      </c>
      <c r="AF19" s="21"/>
      <c r="AG19" s="21" t="s">
        <v>246</v>
      </c>
      <c r="AH19" s="21" t="s">
        <v>248</v>
      </c>
      <c r="AI19" s="21" t="s">
        <v>246</v>
      </c>
      <c r="AJ19" s="21" t="s">
        <v>249</v>
      </c>
      <c r="AK19" s="21" t="s">
        <v>246</v>
      </c>
      <c r="AL19" s="21" t="s">
        <v>246</v>
      </c>
      <c r="AM19" s="21">
        <v>1.61</v>
      </c>
      <c r="AN19" s="6"/>
      <c r="AO19" s="26" t="s">
        <v>350</v>
      </c>
      <c r="AP19" s="26"/>
      <c r="AQ19" s="26"/>
      <c r="AR19" s="26" t="s">
        <v>1906</v>
      </c>
      <c r="AS19" s="3"/>
      <c r="AT19" s="24">
        <v>1.61</v>
      </c>
      <c r="AU19" s="21">
        <v>1.98</v>
      </c>
      <c r="AV19" s="21">
        <v>2.21</v>
      </c>
      <c r="AW19" s="21">
        <v>1.78</v>
      </c>
      <c r="AX19" s="21">
        <v>1.06</v>
      </c>
      <c r="AY19" s="21">
        <v>0.64</v>
      </c>
      <c r="AZ19" s="21">
        <v>0.44</v>
      </c>
      <c r="BA19" s="21">
        <v>0.31</v>
      </c>
      <c r="BB19" s="21"/>
      <c r="BC19" s="21"/>
      <c r="BD19" s="28">
        <f t="shared" si="1"/>
        <v>11.616161616161619</v>
      </c>
      <c r="BE19" s="28">
        <f t="shared" si="2"/>
        <v>-19.457013574660635</v>
      </c>
      <c r="BF19" s="28">
        <f t="shared" si="3"/>
        <v>37.267080745341588</v>
      </c>
      <c r="BG19" s="28">
        <f t="shared" si="4"/>
        <v>10.559006211180105</v>
      </c>
      <c r="BH19" s="28">
        <f t="shared" si="5"/>
        <v>-10.101010101010104</v>
      </c>
      <c r="BI19" s="3">
        <f t="shared" si="6"/>
        <v>0.36999999999999988</v>
      </c>
      <c r="BJ19" s="3">
        <f t="shared" si="7"/>
        <v>0.22999999999999998</v>
      </c>
      <c r="BK19" s="3">
        <f t="shared" si="8"/>
        <v>-0.42999999999999994</v>
      </c>
      <c r="BL19" s="3">
        <f t="shared" si="9"/>
        <v>0.59999999999999987</v>
      </c>
      <c r="BM19" s="3">
        <f t="shared" si="10"/>
        <v>0.16999999999999993</v>
      </c>
      <c r="BN19" s="3">
        <f t="shared" si="11"/>
        <v>-0.19999999999999996</v>
      </c>
      <c r="BO19" s="24">
        <v>408.6</v>
      </c>
      <c r="BP19" s="21">
        <v>434.6</v>
      </c>
      <c r="BQ19" s="21">
        <v>388</v>
      </c>
      <c r="BR19" s="21"/>
      <c r="BS19" s="21"/>
      <c r="BT19" s="21">
        <v>278.5</v>
      </c>
      <c r="BU19" s="21"/>
      <c r="BV19" s="24">
        <v>36.5</v>
      </c>
      <c r="BW19" s="21">
        <v>36</v>
      </c>
      <c r="BX19" s="21">
        <v>36.5</v>
      </c>
      <c r="BY19" s="21">
        <v>37.1</v>
      </c>
      <c r="BZ19" s="21">
        <v>36</v>
      </c>
      <c r="CA19" s="21">
        <v>36.9</v>
      </c>
      <c r="CB19" s="21">
        <v>36.9</v>
      </c>
      <c r="CC19" s="21">
        <v>36</v>
      </c>
      <c r="CD19" s="21"/>
      <c r="CE19" s="6"/>
      <c r="CF19" s="24" t="s">
        <v>730</v>
      </c>
      <c r="CG19" s="21"/>
      <c r="CH19" s="21"/>
      <c r="CI19" s="21"/>
      <c r="CJ19" s="21"/>
      <c r="CK19" s="21"/>
      <c r="CL19" s="21"/>
      <c r="CM19" s="24" t="s">
        <v>607</v>
      </c>
      <c r="CN19" s="21"/>
      <c r="CO19" s="21"/>
      <c r="CP19" s="21"/>
      <c r="CQ19" s="21"/>
      <c r="CR19" s="21"/>
      <c r="CS19" s="21"/>
      <c r="CT19" s="24">
        <v>6</v>
      </c>
      <c r="CU19" s="21"/>
      <c r="CV19" s="21"/>
      <c r="CW19" s="21"/>
      <c r="CX19" s="21"/>
      <c r="CY19" s="21"/>
      <c r="CZ19" s="21"/>
      <c r="DA19" s="24" t="s">
        <v>331</v>
      </c>
      <c r="DB19" s="21"/>
      <c r="DC19" s="21"/>
      <c r="DD19" s="21"/>
      <c r="DE19" s="21"/>
      <c r="DF19" s="21"/>
      <c r="DG19" s="21"/>
      <c r="DH19" s="24" t="s">
        <v>731</v>
      </c>
      <c r="DI19" s="21" t="s">
        <v>255</v>
      </c>
      <c r="DJ19" s="21" t="s">
        <v>255</v>
      </c>
      <c r="DK19" s="21" t="s">
        <v>255</v>
      </c>
      <c r="DL19" s="21"/>
      <c r="DM19" s="21"/>
      <c r="DN19" s="21"/>
      <c r="DO19" s="26" t="s">
        <v>607</v>
      </c>
      <c r="DP19" s="6"/>
      <c r="DQ19" s="24">
        <v>82.5</v>
      </c>
      <c r="DR19" s="21">
        <v>66</v>
      </c>
      <c r="DS19" s="21">
        <v>83.1</v>
      </c>
      <c r="DT19" s="21">
        <v>71.8</v>
      </c>
      <c r="DU19" s="21">
        <v>71.7</v>
      </c>
      <c r="DV19" s="21">
        <v>79.5</v>
      </c>
      <c r="DW19" s="21"/>
      <c r="DX19" s="24">
        <v>0.4</v>
      </c>
      <c r="DY19" s="21">
        <v>0.5</v>
      </c>
      <c r="DZ19" s="21">
        <v>0.5</v>
      </c>
      <c r="EA19" s="21">
        <v>0.4</v>
      </c>
      <c r="EB19" s="21">
        <v>0.4</v>
      </c>
      <c r="EC19" s="21">
        <v>0.4</v>
      </c>
      <c r="ED19" s="21"/>
      <c r="EE19" s="29">
        <f t="shared" ref="EE19:EJ19" si="25">DQ19/DX19</f>
        <v>206.25</v>
      </c>
      <c r="EF19" s="79">
        <f t="shared" si="25"/>
        <v>132</v>
      </c>
      <c r="EG19" s="79">
        <f t="shared" si="25"/>
        <v>166.2</v>
      </c>
      <c r="EH19" s="79">
        <f t="shared" si="25"/>
        <v>179.49999999999997</v>
      </c>
      <c r="EI19" s="79">
        <f t="shared" si="25"/>
        <v>179.25</v>
      </c>
      <c r="EJ19" s="79">
        <f t="shared" si="25"/>
        <v>198.75</v>
      </c>
      <c r="EK19" s="79"/>
      <c r="EL19" s="24">
        <v>1</v>
      </c>
      <c r="EM19" s="21">
        <v>0</v>
      </c>
      <c r="EN19" s="21">
        <v>0</v>
      </c>
      <c r="EO19" s="21">
        <v>0</v>
      </c>
      <c r="EP19" s="21">
        <v>0</v>
      </c>
      <c r="EQ19" s="21">
        <v>0</v>
      </c>
      <c r="ER19" s="21"/>
      <c r="ES19" s="24">
        <v>151</v>
      </c>
      <c r="ET19" s="21">
        <v>136</v>
      </c>
      <c r="EU19" s="21">
        <v>161</v>
      </c>
      <c r="EV19" s="21">
        <v>194</v>
      </c>
      <c r="EW19" s="21">
        <v>266</v>
      </c>
      <c r="EX19" s="21">
        <v>371</v>
      </c>
      <c r="EY19" s="21"/>
      <c r="EZ19" s="24">
        <v>10.4</v>
      </c>
      <c r="FA19" s="21">
        <v>11.5</v>
      </c>
      <c r="FB19" s="21">
        <v>11.5</v>
      </c>
      <c r="FC19" s="21">
        <v>11.4</v>
      </c>
      <c r="FD19" s="21">
        <v>10.6</v>
      </c>
      <c r="FE19" s="21">
        <v>11.3</v>
      </c>
      <c r="FF19" s="21"/>
      <c r="FG19" s="24">
        <v>15</v>
      </c>
      <c r="FH19" s="21">
        <v>15</v>
      </c>
      <c r="FI19" s="21">
        <v>15</v>
      </c>
      <c r="FJ19" s="21">
        <v>15</v>
      </c>
      <c r="FK19" s="21">
        <v>15</v>
      </c>
      <c r="FL19" s="21">
        <v>15</v>
      </c>
      <c r="FM19" s="21"/>
      <c r="FN19" s="24">
        <v>80</v>
      </c>
      <c r="FO19" s="21">
        <v>88</v>
      </c>
      <c r="FP19" s="21">
        <v>93</v>
      </c>
      <c r="FQ19" s="21">
        <v>60</v>
      </c>
      <c r="FR19" s="21">
        <v>85</v>
      </c>
      <c r="FS19" s="21">
        <v>101</v>
      </c>
      <c r="FT19" s="21"/>
      <c r="FU19" s="24" t="s">
        <v>294</v>
      </c>
      <c r="FV19" s="21">
        <v>0</v>
      </c>
      <c r="FW19" s="21">
        <v>0</v>
      </c>
      <c r="FX19" s="21">
        <v>0</v>
      </c>
      <c r="FY19" s="21">
        <v>0</v>
      </c>
      <c r="FZ19" s="21">
        <v>0</v>
      </c>
      <c r="GA19" s="21"/>
      <c r="GB19" s="24">
        <v>142</v>
      </c>
      <c r="GC19" s="21">
        <v>162</v>
      </c>
      <c r="GD19" s="21">
        <v>146</v>
      </c>
      <c r="GE19" s="21">
        <v>105</v>
      </c>
      <c r="GF19" s="21">
        <v>93</v>
      </c>
      <c r="GG19" s="21">
        <v>81</v>
      </c>
      <c r="GH19" s="21"/>
      <c r="GI19" s="24">
        <v>1780</v>
      </c>
      <c r="GJ19" s="21">
        <v>960</v>
      </c>
      <c r="GK19" s="21">
        <v>1930</v>
      </c>
      <c r="GL19" s="21">
        <v>1900</v>
      </c>
      <c r="GM19" s="21">
        <v>1510</v>
      </c>
      <c r="GN19" s="21">
        <v>550</v>
      </c>
      <c r="GO19" s="21"/>
      <c r="GP19" s="6"/>
      <c r="GQ19" s="24">
        <v>13</v>
      </c>
      <c r="GR19" s="21">
        <v>55</v>
      </c>
      <c r="GS19" s="24">
        <v>10</v>
      </c>
      <c r="GT19" s="21">
        <v>45</v>
      </c>
      <c r="GU19" s="24">
        <v>9</v>
      </c>
      <c r="GV19" s="21">
        <v>18</v>
      </c>
      <c r="GW19" s="24">
        <v>10</v>
      </c>
      <c r="GX19" s="21">
        <v>45</v>
      </c>
      <c r="GY19" s="24">
        <v>9</v>
      </c>
      <c r="GZ19" s="21">
        <v>18</v>
      </c>
      <c r="HA19" s="24">
        <v>9</v>
      </c>
      <c r="HB19" s="21">
        <v>18</v>
      </c>
      <c r="HC19" s="24"/>
      <c r="HD19" s="21"/>
      <c r="HE19" s="6"/>
      <c r="HF19" s="21">
        <v>72</v>
      </c>
      <c r="HG19" s="21">
        <v>66</v>
      </c>
      <c r="HH19" s="21">
        <v>68</v>
      </c>
      <c r="HI19" s="21">
        <v>37.6</v>
      </c>
      <c r="HJ19" s="21">
        <v>1</v>
      </c>
      <c r="HK19" s="21">
        <v>71</v>
      </c>
      <c r="HL19" s="21">
        <v>0.4</v>
      </c>
      <c r="HM19" s="21">
        <v>20</v>
      </c>
      <c r="HN19" s="21">
        <v>114.28</v>
      </c>
      <c r="HO19" s="21">
        <v>15.55</v>
      </c>
      <c r="HP19" s="21">
        <v>2</v>
      </c>
      <c r="HQ19" s="21">
        <v>136.4</v>
      </c>
      <c r="HR19" s="21">
        <v>12.2</v>
      </c>
      <c r="HS19" s="21">
        <v>6.4</v>
      </c>
      <c r="HT19" s="21">
        <v>3</v>
      </c>
      <c r="HU19" s="6"/>
    </row>
    <row r="20" spans="1:229" ht="15.75" customHeight="1" x14ac:dyDescent="0.3">
      <c r="A20" s="99">
        <v>15</v>
      </c>
      <c r="B20" s="51">
        <v>61</v>
      </c>
      <c r="C20" s="52" t="s">
        <v>635</v>
      </c>
      <c r="D20" s="52">
        <v>1</v>
      </c>
      <c r="E20" s="53">
        <v>41292</v>
      </c>
      <c r="F20" s="53">
        <v>41292</v>
      </c>
      <c r="G20" s="21">
        <f t="shared" si="0"/>
        <v>0</v>
      </c>
      <c r="H20" s="52"/>
      <c r="I20" s="52" t="s">
        <v>324</v>
      </c>
      <c r="J20" s="54">
        <v>7823</v>
      </c>
      <c r="K20" s="52">
        <v>91</v>
      </c>
      <c r="L20" s="52">
        <v>170</v>
      </c>
      <c r="M20" s="52">
        <v>68</v>
      </c>
      <c r="N20" s="52" t="s">
        <v>758</v>
      </c>
      <c r="O20" s="52">
        <v>68</v>
      </c>
      <c r="P20" s="52">
        <v>81.3</v>
      </c>
      <c r="Q20" s="52">
        <v>6</v>
      </c>
      <c r="R20" s="52" t="s">
        <v>512</v>
      </c>
      <c r="S20" s="52">
        <v>1</v>
      </c>
      <c r="T20" s="52">
        <v>6</v>
      </c>
      <c r="U20" s="52" t="s">
        <v>512</v>
      </c>
      <c r="V20" s="52">
        <v>1</v>
      </c>
      <c r="W20" s="52">
        <v>4</v>
      </c>
      <c r="X20" s="52">
        <v>2</v>
      </c>
      <c r="Y20" s="52">
        <v>0</v>
      </c>
      <c r="Z20" s="6"/>
      <c r="AA20" s="55" t="s">
        <v>244</v>
      </c>
      <c r="AB20" s="52" t="s">
        <v>759</v>
      </c>
      <c r="AC20" s="56"/>
      <c r="AD20" s="56"/>
      <c r="AE20" s="52" t="s">
        <v>249</v>
      </c>
      <c r="AF20" s="52"/>
      <c r="AG20" s="52" t="s">
        <v>246</v>
      </c>
      <c r="AH20" s="52" t="s">
        <v>248</v>
      </c>
      <c r="AI20" s="52" t="s">
        <v>246</v>
      </c>
      <c r="AJ20" s="52" t="s">
        <v>246</v>
      </c>
      <c r="AK20" s="52" t="s">
        <v>246</v>
      </c>
      <c r="AL20" s="52" t="s">
        <v>246</v>
      </c>
      <c r="AM20" s="52">
        <v>1.96</v>
      </c>
      <c r="AN20" s="6"/>
      <c r="AO20" s="57" t="s">
        <v>350</v>
      </c>
      <c r="AP20" s="57"/>
      <c r="AQ20" s="57"/>
      <c r="AR20" s="57" t="s">
        <v>1906</v>
      </c>
      <c r="AS20" s="51"/>
      <c r="AT20" s="55">
        <v>1.96</v>
      </c>
      <c r="AU20" s="52">
        <v>3</v>
      </c>
      <c r="AV20" s="52">
        <v>2.4</v>
      </c>
      <c r="AW20" s="52">
        <v>1.53</v>
      </c>
      <c r="AX20" s="52">
        <v>0.66</v>
      </c>
      <c r="AY20" s="52">
        <v>0.48</v>
      </c>
      <c r="AZ20" s="52">
        <v>0.27</v>
      </c>
      <c r="BA20" s="52">
        <v>0.18</v>
      </c>
      <c r="BB20" s="52"/>
      <c r="BC20" s="121"/>
      <c r="BD20" s="28">
        <f t="shared" si="1"/>
        <v>-20</v>
      </c>
      <c r="BE20" s="28">
        <f t="shared" si="2"/>
        <v>-36.249999999999993</v>
      </c>
      <c r="BF20" s="28">
        <f t="shared" si="3"/>
        <v>22.448979591836732</v>
      </c>
      <c r="BG20" s="28">
        <f t="shared" si="4"/>
        <v>-21.938775510204081</v>
      </c>
      <c r="BH20" s="28">
        <f t="shared" si="5"/>
        <v>-49</v>
      </c>
      <c r="BI20" s="3">
        <f t="shared" si="6"/>
        <v>1.04</v>
      </c>
      <c r="BJ20" s="3">
        <f t="shared" si="7"/>
        <v>-0.60000000000000009</v>
      </c>
      <c r="BK20" s="3">
        <f t="shared" si="8"/>
        <v>-0.86999999999999988</v>
      </c>
      <c r="BL20" s="3">
        <f t="shared" si="9"/>
        <v>0.43999999999999995</v>
      </c>
      <c r="BM20" s="3">
        <f t="shared" si="10"/>
        <v>-0.42999999999999994</v>
      </c>
      <c r="BN20" s="3">
        <f t="shared" si="11"/>
        <v>-1.47</v>
      </c>
      <c r="BO20" s="55">
        <v>164.1</v>
      </c>
      <c r="BP20" s="52">
        <v>114</v>
      </c>
      <c r="BQ20" s="52">
        <v>165</v>
      </c>
      <c r="BR20" s="52">
        <v>158.9</v>
      </c>
      <c r="BS20" s="52">
        <v>138.4</v>
      </c>
      <c r="BT20" s="52">
        <v>96.9</v>
      </c>
      <c r="BU20" s="52"/>
      <c r="BV20" s="55">
        <v>36.9</v>
      </c>
      <c r="BW20" s="52">
        <v>36</v>
      </c>
      <c r="BX20" s="52">
        <v>36.5</v>
      </c>
      <c r="BY20" s="52">
        <v>37.4</v>
      </c>
      <c r="BZ20" s="52">
        <v>36.6</v>
      </c>
      <c r="CA20" s="52">
        <v>36</v>
      </c>
      <c r="CB20" s="52">
        <v>36</v>
      </c>
      <c r="CC20" s="52">
        <v>36</v>
      </c>
      <c r="CD20" s="52"/>
      <c r="CE20" s="6"/>
      <c r="CF20" s="55" t="s">
        <v>760</v>
      </c>
      <c r="CG20" s="52"/>
      <c r="CH20" s="52"/>
      <c r="CI20" s="52"/>
      <c r="CJ20" s="52"/>
      <c r="CK20" s="52"/>
      <c r="CL20" s="52"/>
      <c r="CM20" s="55" t="s">
        <v>607</v>
      </c>
      <c r="CN20" s="52"/>
      <c r="CO20" s="52"/>
      <c r="CP20" s="52"/>
      <c r="CQ20" s="52"/>
      <c r="CR20" s="52"/>
      <c r="CS20" s="52"/>
      <c r="CT20" s="55">
        <v>1</v>
      </c>
      <c r="CU20" s="52"/>
      <c r="CV20" s="52"/>
      <c r="CW20" s="52"/>
      <c r="CX20" s="52"/>
      <c r="CY20" s="52"/>
      <c r="CZ20" s="52"/>
      <c r="DA20" s="55" t="s">
        <v>266</v>
      </c>
      <c r="DB20" s="52"/>
      <c r="DC20" s="52"/>
      <c r="DD20" s="52"/>
      <c r="DE20" s="52"/>
      <c r="DF20" s="52"/>
      <c r="DG20" s="52"/>
      <c r="DH20" s="55" t="s">
        <v>761</v>
      </c>
      <c r="DI20" s="52" t="s">
        <v>761</v>
      </c>
      <c r="DJ20" s="52" t="s">
        <v>761</v>
      </c>
      <c r="DK20" s="52" t="s">
        <v>761</v>
      </c>
      <c r="DL20" s="52"/>
      <c r="DM20" s="52"/>
      <c r="DN20" s="52"/>
      <c r="DO20" s="57">
        <v>8</v>
      </c>
      <c r="DP20" s="6"/>
      <c r="DQ20" s="55">
        <v>121.8</v>
      </c>
      <c r="DR20" s="52">
        <v>85.9</v>
      </c>
      <c r="DS20" s="52">
        <v>87.3</v>
      </c>
      <c r="DT20" s="52">
        <v>99.3</v>
      </c>
      <c r="DU20" s="52">
        <v>148</v>
      </c>
      <c r="DV20" s="52">
        <v>43.3</v>
      </c>
      <c r="DW20" s="52"/>
      <c r="DX20" s="55">
        <v>0.5</v>
      </c>
      <c r="DY20" s="52">
        <v>0.6</v>
      </c>
      <c r="DZ20" s="52">
        <v>0.4</v>
      </c>
      <c r="EA20" s="52">
        <v>0.5</v>
      </c>
      <c r="EB20" s="52">
        <v>0.4</v>
      </c>
      <c r="EC20" s="52">
        <v>0.3</v>
      </c>
      <c r="ED20" s="52"/>
      <c r="EE20" s="78">
        <f t="shared" ref="EE20:EJ20" si="26">DQ20/DX20</f>
        <v>243.6</v>
      </c>
      <c r="EF20" s="79">
        <f t="shared" si="26"/>
        <v>143.16666666666669</v>
      </c>
      <c r="EG20" s="79">
        <f t="shared" si="26"/>
        <v>218.24999999999997</v>
      </c>
      <c r="EH20" s="79">
        <f t="shared" si="26"/>
        <v>198.6</v>
      </c>
      <c r="EI20" s="79">
        <f t="shared" si="26"/>
        <v>370</v>
      </c>
      <c r="EJ20" s="79">
        <f t="shared" si="26"/>
        <v>144.33333333333334</v>
      </c>
      <c r="EK20" s="79"/>
      <c r="EL20" s="55">
        <v>1</v>
      </c>
      <c r="EM20" s="52">
        <v>1</v>
      </c>
      <c r="EN20" s="52">
        <v>1</v>
      </c>
      <c r="EO20" s="52">
        <v>1</v>
      </c>
      <c r="EP20" s="52">
        <v>0</v>
      </c>
      <c r="EQ20" s="52">
        <v>0</v>
      </c>
      <c r="ER20" s="52"/>
      <c r="ES20" s="55">
        <v>152</v>
      </c>
      <c r="ET20" s="52">
        <v>198</v>
      </c>
      <c r="EU20" s="52">
        <v>221</v>
      </c>
      <c r="EV20" s="52">
        <v>278</v>
      </c>
      <c r="EW20" s="52">
        <v>293</v>
      </c>
      <c r="EX20" s="52">
        <v>273</v>
      </c>
      <c r="EY20" s="52"/>
      <c r="EZ20" s="55">
        <v>7.9</v>
      </c>
      <c r="FA20" s="52">
        <v>6.2</v>
      </c>
      <c r="FB20" s="52">
        <v>6.2</v>
      </c>
      <c r="FC20" s="52">
        <v>4.7</v>
      </c>
      <c r="FD20" s="52">
        <v>5.7</v>
      </c>
      <c r="FE20" s="52">
        <v>6.8</v>
      </c>
      <c r="FF20" s="52"/>
      <c r="FG20" s="55">
        <v>3</v>
      </c>
      <c r="FH20" s="52">
        <v>10</v>
      </c>
      <c r="FI20" s="52">
        <v>9</v>
      </c>
      <c r="FJ20" s="52">
        <v>11</v>
      </c>
      <c r="FK20" s="52">
        <v>15</v>
      </c>
      <c r="FL20" s="52">
        <v>15</v>
      </c>
      <c r="FM20" s="52"/>
      <c r="FN20" s="55">
        <v>109</v>
      </c>
      <c r="FO20" s="52">
        <v>99</v>
      </c>
      <c r="FP20" s="52">
        <v>70</v>
      </c>
      <c r="FQ20" s="52">
        <v>96</v>
      </c>
      <c r="FR20" s="52">
        <v>95</v>
      </c>
      <c r="FS20" s="52">
        <v>128</v>
      </c>
      <c r="FT20" s="52"/>
      <c r="FU20" s="55" t="s">
        <v>378</v>
      </c>
      <c r="FV20" s="52">
        <v>0</v>
      </c>
      <c r="FW20" s="52">
        <v>0</v>
      </c>
      <c r="FX20" s="52">
        <v>0</v>
      </c>
      <c r="FY20" s="52">
        <v>0</v>
      </c>
      <c r="FZ20" s="52">
        <v>0</v>
      </c>
      <c r="GA20" s="52"/>
      <c r="GB20" s="55">
        <v>93</v>
      </c>
      <c r="GC20" s="52">
        <v>165</v>
      </c>
      <c r="GD20" s="52">
        <v>163</v>
      </c>
      <c r="GE20" s="52">
        <v>151</v>
      </c>
      <c r="GF20" s="52">
        <v>125</v>
      </c>
      <c r="GG20" s="52">
        <v>104</v>
      </c>
      <c r="GH20" s="52"/>
      <c r="GI20" s="55">
        <v>395</v>
      </c>
      <c r="GJ20" s="52">
        <v>1470</v>
      </c>
      <c r="GK20" s="52">
        <v>2200</v>
      </c>
      <c r="GL20" s="52">
        <v>2360</v>
      </c>
      <c r="GM20" s="52">
        <v>1470</v>
      </c>
      <c r="GN20" s="52">
        <v>560</v>
      </c>
      <c r="GO20" s="52"/>
      <c r="GP20" s="6"/>
      <c r="GQ20" s="55">
        <v>16</v>
      </c>
      <c r="GR20" s="52">
        <v>90</v>
      </c>
      <c r="GS20" s="55">
        <v>12</v>
      </c>
      <c r="GT20" s="52">
        <v>45</v>
      </c>
      <c r="GU20" s="55">
        <v>12</v>
      </c>
      <c r="GV20" s="52">
        <v>45</v>
      </c>
      <c r="GW20" s="55">
        <v>11</v>
      </c>
      <c r="GX20" s="52">
        <v>45</v>
      </c>
      <c r="GY20" s="55">
        <v>7</v>
      </c>
      <c r="GZ20" s="52">
        <v>18</v>
      </c>
      <c r="HA20" s="55">
        <v>9</v>
      </c>
      <c r="HB20" s="52">
        <v>18</v>
      </c>
      <c r="HC20" s="55"/>
      <c r="HD20" s="52"/>
      <c r="HE20" s="6"/>
      <c r="HF20" s="52">
        <v>91</v>
      </c>
      <c r="HG20" s="52">
        <v>138</v>
      </c>
      <c r="HH20" s="52">
        <v>89</v>
      </c>
      <c r="HI20" s="52">
        <v>37</v>
      </c>
      <c r="HJ20" s="52">
        <v>1</v>
      </c>
      <c r="HK20" s="52">
        <v>81</v>
      </c>
      <c r="HL20" s="52">
        <v>0.5</v>
      </c>
      <c r="HM20" s="52">
        <v>5</v>
      </c>
      <c r="HN20" s="52">
        <v>56</v>
      </c>
      <c r="HO20" s="52">
        <v>13.1</v>
      </c>
      <c r="HP20" s="52">
        <v>3.38</v>
      </c>
      <c r="HQ20" s="52">
        <v>138.4</v>
      </c>
      <c r="HR20" s="52">
        <v>26.3</v>
      </c>
      <c r="HS20" s="52">
        <v>7.9</v>
      </c>
      <c r="HT20" s="52">
        <v>15</v>
      </c>
      <c r="HU20" s="6"/>
    </row>
    <row r="21" spans="1:229" ht="15.75" customHeight="1" x14ac:dyDescent="0.3">
      <c r="A21" s="99">
        <v>16</v>
      </c>
      <c r="B21" s="51">
        <v>62</v>
      </c>
      <c r="C21" s="21" t="s">
        <v>239</v>
      </c>
      <c r="D21" s="21">
        <v>1</v>
      </c>
      <c r="E21" s="22">
        <v>41285</v>
      </c>
      <c r="F21" s="22">
        <v>41285</v>
      </c>
      <c r="G21" s="21">
        <f t="shared" si="0"/>
        <v>0</v>
      </c>
      <c r="H21" s="21" t="s">
        <v>240</v>
      </c>
      <c r="I21" s="21"/>
      <c r="J21" s="23">
        <v>11773</v>
      </c>
      <c r="K21" s="21">
        <v>80</v>
      </c>
      <c r="L21" s="21">
        <v>184</v>
      </c>
      <c r="M21" s="21">
        <v>90</v>
      </c>
      <c r="N21" s="21" t="s">
        <v>762</v>
      </c>
      <c r="O21" s="21">
        <v>82</v>
      </c>
      <c r="P21" s="21">
        <v>93.6</v>
      </c>
      <c r="Q21" s="21">
        <v>12</v>
      </c>
      <c r="R21" s="21" t="s">
        <v>450</v>
      </c>
      <c r="S21" s="21">
        <v>1</v>
      </c>
      <c r="T21" s="21">
        <v>14</v>
      </c>
      <c r="U21" s="21" t="s">
        <v>548</v>
      </c>
      <c r="V21" s="21">
        <v>2</v>
      </c>
      <c r="W21" s="21">
        <v>10</v>
      </c>
      <c r="X21" s="21">
        <v>1</v>
      </c>
      <c r="Y21" s="21">
        <v>0</v>
      </c>
      <c r="Z21" s="6"/>
      <c r="AA21" s="24" t="s">
        <v>244</v>
      </c>
      <c r="AB21" s="21" t="s">
        <v>763</v>
      </c>
      <c r="AC21" s="25"/>
      <c r="AD21" s="25"/>
      <c r="AE21" s="21" t="s">
        <v>249</v>
      </c>
      <c r="AF21" s="21"/>
      <c r="AG21" s="21" t="s">
        <v>249</v>
      </c>
      <c r="AH21" s="21"/>
      <c r="AI21" s="21" t="s">
        <v>246</v>
      </c>
      <c r="AJ21" s="21" t="s">
        <v>246</v>
      </c>
      <c r="AK21" s="21" t="s">
        <v>246</v>
      </c>
      <c r="AL21" s="21" t="s">
        <v>249</v>
      </c>
      <c r="AM21" s="21">
        <v>0.36</v>
      </c>
      <c r="AN21" s="6"/>
      <c r="AO21" s="26" t="s">
        <v>350</v>
      </c>
      <c r="AP21" s="26"/>
      <c r="AQ21" s="26"/>
      <c r="AR21" s="26" t="s">
        <v>1902</v>
      </c>
      <c r="AS21" s="3"/>
      <c r="AT21" s="24">
        <v>0.36</v>
      </c>
      <c r="AU21" s="21">
        <v>0.3</v>
      </c>
      <c r="AV21" s="21">
        <v>0.28000000000000003</v>
      </c>
      <c r="AW21" s="21">
        <v>0.28000000000000003</v>
      </c>
      <c r="AX21" s="21">
        <v>0.37</v>
      </c>
      <c r="AY21" s="21">
        <v>0.31</v>
      </c>
      <c r="AZ21" s="21">
        <v>0.28000000000000003</v>
      </c>
      <c r="BA21" s="21">
        <v>0.18</v>
      </c>
      <c r="BB21" s="21"/>
      <c r="BC21" s="21"/>
      <c r="BD21" s="28">
        <f t="shared" si="1"/>
        <v>-6.6666666666666572</v>
      </c>
      <c r="BE21" s="28">
        <f t="shared" si="2"/>
        <v>0</v>
      </c>
      <c r="BF21" s="28">
        <f t="shared" si="3"/>
        <v>-22.222222222222214</v>
      </c>
      <c r="BG21" s="28">
        <f t="shared" si="4"/>
        <v>-22.222222222222214</v>
      </c>
      <c r="BH21" s="28">
        <f t="shared" si="5"/>
        <v>-6.6666666666666572</v>
      </c>
      <c r="BI21" s="3">
        <f t="shared" si="6"/>
        <v>-0.06</v>
      </c>
      <c r="BJ21" s="3">
        <f t="shared" si="7"/>
        <v>-1.9999999999999962E-2</v>
      </c>
      <c r="BK21" s="3">
        <f t="shared" si="8"/>
        <v>0</v>
      </c>
      <c r="BL21" s="3">
        <f t="shared" si="9"/>
        <v>-7.999999999999996E-2</v>
      </c>
      <c r="BM21" s="3">
        <f t="shared" si="10"/>
        <v>-7.999999999999996E-2</v>
      </c>
      <c r="BN21" s="3">
        <f t="shared" si="11"/>
        <v>-1.9999999999999962E-2</v>
      </c>
      <c r="BO21" s="24">
        <v>151</v>
      </c>
      <c r="BP21" s="21">
        <v>159</v>
      </c>
      <c r="BQ21" s="21">
        <v>187.3</v>
      </c>
      <c r="BR21" s="21">
        <v>230</v>
      </c>
      <c r="BS21" s="21"/>
      <c r="BT21" s="21"/>
      <c r="BU21" s="21"/>
      <c r="BV21" s="24">
        <v>36</v>
      </c>
      <c r="BW21" s="21">
        <v>37</v>
      </c>
      <c r="BX21" s="21">
        <v>37.9</v>
      </c>
      <c r="BY21" s="21">
        <v>38.1</v>
      </c>
      <c r="BZ21" s="21">
        <v>37.4</v>
      </c>
      <c r="CA21" s="21">
        <v>38</v>
      </c>
      <c r="CB21" s="21">
        <v>37.5</v>
      </c>
      <c r="CC21" s="21">
        <v>36</v>
      </c>
      <c r="CD21" s="21"/>
      <c r="CE21" s="6"/>
      <c r="CF21" s="24" t="s">
        <v>764</v>
      </c>
      <c r="CG21" s="21"/>
      <c r="CH21" s="21"/>
      <c r="CI21" s="21"/>
      <c r="CJ21" s="21"/>
      <c r="CK21" s="21"/>
      <c r="CL21" s="21"/>
      <c r="CM21" s="24" t="s">
        <v>765</v>
      </c>
      <c r="CN21" s="21"/>
      <c r="CO21" s="21"/>
      <c r="CP21" s="21"/>
      <c r="CQ21" s="21"/>
      <c r="CR21" s="21"/>
      <c r="CS21" s="21"/>
      <c r="CT21" s="24">
        <v>2</v>
      </c>
      <c r="CU21" s="21"/>
      <c r="CV21" s="21"/>
      <c r="CW21" s="21"/>
      <c r="CX21" s="21"/>
      <c r="CY21" s="21"/>
      <c r="CZ21" s="21"/>
      <c r="DA21" s="24" t="s">
        <v>748</v>
      </c>
      <c r="DB21" s="21"/>
      <c r="DC21" s="21"/>
      <c r="DD21" s="21"/>
      <c r="DE21" s="21"/>
      <c r="DF21" s="21"/>
      <c r="DG21" s="21"/>
      <c r="DH21" s="24" t="s">
        <v>400</v>
      </c>
      <c r="DI21" s="21" t="s">
        <v>400</v>
      </c>
      <c r="DJ21" s="21" t="s">
        <v>400</v>
      </c>
      <c r="DK21" s="21" t="s">
        <v>400</v>
      </c>
      <c r="DL21" s="21"/>
      <c r="DM21" s="21"/>
      <c r="DN21" s="21"/>
      <c r="DO21" s="26">
        <v>8</v>
      </c>
      <c r="DP21" s="6"/>
      <c r="DQ21" s="24">
        <v>69.8</v>
      </c>
      <c r="DR21" s="21">
        <v>98.4</v>
      </c>
      <c r="DS21" s="21">
        <v>79.8</v>
      </c>
      <c r="DT21" s="21">
        <v>75.8</v>
      </c>
      <c r="DU21" s="21">
        <v>73.8</v>
      </c>
      <c r="DV21" s="21">
        <v>52.1</v>
      </c>
      <c r="DW21" s="21"/>
      <c r="DX21" s="24">
        <v>0.5</v>
      </c>
      <c r="DY21" s="21">
        <v>0.45</v>
      </c>
      <c r="DZ21" s="21">
        <v>0.4</v>
      </c>
      <c r="EA21" s="21">
        <v>0.5</v>
      </c>
      <c r="EB21" s="21">
        <v>0.5</v>
      </c>
      <c r="EC21" s="21">
        <v>0.5</v>
      </c>
      <c r="ED21" s="21"/>
      <c r="EE21" s="29">
        <f t="shared" ref="EE21:EJ21" si="27">DQ21/DX21</f>
        <v>139.6</v>
      </c>
      <c r="EF21" s="79">
        <f t="shared" si="27"/>
        <v>218.66666666666669</v>
      </c>
      <c r="EG21" s="79">
        <f t="shared" si="27"/>
        <v>199.49999999999997</v>
      </c>
      <c r="EH21" s="79">
        <f t="shared" si="27"/>
        <v>151.6</v>
      </c>
      <c r="EI21" s="79">
        <f t="shared" si="27"/>
        <v>147.6</v>
      </c>
      <c r="EJ21" s="79">
        <f t="shared" si="27"/>
        <v>104.2</v>
      </c>
      <c r="EK21" s="79"/>
      <c r="EL21" s="24">
        <v>1</v>
      </c>
      <c r="EM21" s="21">
        <v>1</v>
      </c>
      <c r="EN21" s="21">
        <v>1</v>
      </c>
      <c r="EO21" s="21">
        <v>1</v>
      </c>
      <c r="EP21" s="21">
        <v>1</v>
      </c>
      <c r="EQ21" s="21">
        <v>0</v>
      </c>
      <c r="ER21" s="21"/>
      <c r="ES21" s="24">
        <v>205</v>
      </c>
      <c r="ET21" s="21">
        <v>181</v>
      </c>
      <c r="EU21" s="21">
        <v>173</v>
      </c>
      <c r="EV21" s="21">
        <v>218</v>
      </c>
      <c r="EW21" s="21">
        <v>248</v>
      </c>
      <c r="EX21" s="21">
        <v>289</v>
      </c>
      <c r="EY21" s="21"/>
      <c r="EZ21" s="24">
        <v>12</v>
      </c>
      <c r="FA21" s="21">
        <v>8.5</v>
      </c>
      <c r="FB21" s="21">
        <v>23.2</v>
      </c>
      <c r="FC21" s="21">
        <v>10.1</v>
      </c>
      <c r="FD21" s="21">
        <v>10.1</v>
      </c>
      <c r="FE21" s="21">
        <v>9.6</v>
      </c>
      <c r="FF21" s="21"/>
      <c r="FG21" s="24">
        <v>6</v>
      </c>
      <c r="FH21" s="21">
        <v>7</v>
      </c>
      <c r="FI21" s="21">
        <v>6</v>
      </c>
      <c r="FJ21" s="21">
        <v>9</v>
      </c>
      <c r="FK21" s="21">
        <v>9</v>
      </c>
      <c r="FL21" s="21">
        <v>9</v>
      </c>
      <c r="FM21" s="21"/>
      <c r="FN21" s="24">
        <v>65</v>
      </c>
      <c r="FO21" s="21">
        <v>78</v>
      </c>
      <c r="FP21" s="21">
        <v>65</v>
      </c>
      <c r="FQ21" s="21">
        <v>91</v>
      </c>
      <c r="FR21" s="21">
        <v>88</v>
      </c>
      <c r="FS21" s="21">
        <v>85</v>
      </c>
      <c r="FT21" s="21"/>
      <c r="FU21" s="24" t="s">
        <v>345</v>
      </c>
      <c r="FV21" s="21">
        <v>0</v>
      </c>
      <c r="FW21" s="21">
        <v>0</v>
      </c>
      <c r="FX21" s="21">
        <v>0</v>
      </c>
      <c r="FY21" s="21">
        <v>0</v>
      </c>
      <c r="FZ21" s="21">
        <v>0</v>
      </c>
      <c r="GA21" s="21"/>
      <c r="GB21" s="24">
        <v>151</v>
      </c>
      <c r="GC21" s="21">
        <v>113</v>
      </c>
      <c r="GD21" s="21">
        <v>138</v>
      </c>
      <c r="GE21" s="21">
        <v>136</v>
      </c>
      <c r="GF21" s="21">
        <v>122</v>
      </c>
      <c r="GG21" s="21">
        <v>91</v>
      </c>
      <c r="GH21" s="21"/>
      <c r="GI21" s="24">
        <v>2260</v>
      </c>
      <c r="GJ21" s="21">
        <v>2720</v>
      </c>
      <c r="GK21" s="21">
        <v>1720</v>
      </c>
      <c r="GL21" s="21">
        <v>2360</v>
      </c>
      <c r="GM21" s="21">
        <v>2810</v>
      </c>
      <c r="GN21" s="21">
        <v>1080</v>
      </c>
      <c r="GO21" s="21"/>
      <c r="GP21" s="6"/>
      <c r="GQ21" s="24">
        <v>13</v>
      </c>
      <c r="GR21" s="21">
        <v>55</v>
      </c>
      <c r="GS21" s="24">
        <v>12</v>
      </c>
      <c r="GT21" s="21">
        <v>45</v>
      </c>
      <c r="GU21" s="24">
        <v>15</v>
      </c>
      <c r="GV21" s="21">
        <v>80</v>
      </c>
      <c r="GW21" s="24">
        <v>13</v>
      </c>
      <c r="GX21" s="21">
        <v>55</v>
      </c>
      <c r="GY21" s="24">
        <v>13</v>
      </c>
      <c r="GZ21" s="21">
        <v>55</v>
      </c>
      <c r="HA21" s="24">
        <v>12</v>
      </c>
      <c r="HB21" s="21">
        <v>45</v>
      </c>
      <c r="HC21" s="24">
        <v>12</v>
      </c>
      <c r="HD21" s="21">
        <v>45</v>
      </c>
      <c r="HE21" s="6"/>
      <c r="HF21" s="21">
        <v>81</v>
      </c>
      <c r="HG21" s="21">
        <v>130</v>
      </c>
      <c r="HH21" s="21">
        <v>170</v>
      </c>
      <c r="HI21" s="21">
        <v>38.5</v>
      </c>
      <c r="HJ21" s="21">
        <v>1</v>
      </c>
      <c r="HK21" s="21">
        <v>69.8</v>
      </c>
      <c r="HL21" s="21">
        <v>0.5</v>
      </c>
      <c r="HM21" s="21">
        <v>30</v>
      </c>
      <c r="HN21" s="21">
        <v>40</v>
      </c>
      <c r="HO21" s="21">
        <v>11.11</v>
      </c>
      <c r="HP21" s="21">
        <v>3.07</v>
      </c>
      <c r="HQ21" s="21">
        <v>142</v>
      </c>
      <c r="HR21" s="21">
        <v>23.8</v>
      </c>
      <c r="HS21" s="21">
        <v>12</v>
      </c>
      <c r="HT21" s="21">
        <v>3</v>
      </c>
      <c r="HU21" s="6"/>
    </row>
    <row r="22" spans="1:229" ht="15.75" customHeight="1" x14ac:dyDescent="0.3">
      <c r="A22" s="99">
        <v>17</v>
      </c>
      <c r="B22" s="51">
        <v>63</v>
      </c>
      <c r="C22" s="21" t="s">
        <v>239</v>
      </c>
      <c r="D22" s="21">
        <v>2</v>
      </c>
      <c r="E22" s="22">
        <v>41270</v>
      </c>
      <c r="F22" s="22">
        <v>41270</v>
      </c>
      <c r="G22" s="21">
        <f t="shared" si="0"/>
        <v>0</v>
      </c>
      <c r="H22" s="21" t="s">
        <v>240</v>
      </c>
      <c r="I22" s="21"/>
      <c r="J22" s="23">
        <v>32889</v>
      </c>
      <c r="K22" s="21">
        <v>23</v>
      </c>
      <c r="L22" s="21"/>
      <c r="M22" s="21"/>
      <c r="N22" s="21" t="s">
        <v>766</v>
      </c>
      <c r="O22" s="21">
        <v>26</v>
      </c>
      <c r="P22" s="21">
        <v>7.2</v>
      </c>
      <c r="Q22" s="21">
        <v>26</v>
      </c>
      <c r="R22" s="21" t="s">
        <v>512</v>
      </c>
      <c r="S22" s="21">
        <v>1</v>
      </c>
      <c r="T22" s="21">
        <v>26</v>
      </c>
      <c r="U22" s="21" t="s">
        <v>512</v>
      </c>
      <c r="V22" s="21">
        <v>1</v>
      </c>
      <c r="W22" s="21">
        <v>16</v>
      </c>
      <c r="X22" s="21">
        <v>0</v>
      </c>
      <c r="Y22" s="21">
        <v>0</v>
      </c>
      <c r="Z22" s="6"/>
      <c r="AA22" s="24" t="s">
        <v>513</v>
      </c>
      <c r="AB22" s="21" t="s">
        <v>337</v>
      </c>
      <c r="AC22" s="25"/>
      <c r="AD22" s="25"/>
      <c r="AE22" s="21" t="s">
        <v>246</v>
      </c>
      <c r="AF22" s="21" t="s">
        <v>247</v>
      </c>
      <c r="AG22" s="21" t="s">
        <v>246</v>
      </c>
      <c r="AH22" s="21" t="s">
        <v>248</v>
      </c>
      <c r="AI22" s="21" t="s">
        <v>246</v>
      </c>
      <c r="AJ22" s="21" t="s">
        <v>249</v>
      </c>
      <c r="AK22" s="21" t="s">
        <v>249</v>
      </c>
      <c r="AL22" s="21" t="s">
        <v>249</v>
      </c>
      <c r="AM22" s="21">
        <v>0.08</v>
      </c>
      <c r="AN22" s="6"/>
      <c r="AO22" s="26" t="s">
        <v>350</v>
      </c>
      <c r="AP22" s="26"/>
      <c r="AQ22" s="26"/>
      <c r="AR22" s="26" t="s">
        <v>1902</v>
      </c>
      <c r="AS22" s="3"/>
      <c r="AT22" s="24">
        <v>0.1</v>
      </c>
      <c r="AU22" s="21">
        <v>0.08</v>
      </c>
      <c r="AV22" s="21">
        <v>0.08</v>
      </c>
      <c r="AW22" s="21">
        <v>0.09</v>
      </c>
      <c r="AX22" s="21">
        <v>0.14000000000000001</v>
      </c>
      <c r="AY22" s="21">
        <v>0.28000000000000003</v>
      </c>
      <c r="AZ22" s="21">
        <v>4.18</v>
      </c>
      <c r="BA22" s="21">
        <v>2.06</v>
      </c>
      <c r="BB22" s="21">
        <v>1.34</v>
      </c>
      <c r="BC22" s="21"/>
      <c r="BD22" s="28">
        <f t="shared" si="1"/>
        <v>0</v>
      </c>
      <c r="BE22" s="28">
        <f t="shared" si="2"/>
        <v>12.5</v>
      </c>
      <c r="BF22" s="28">
        <f t="shared" si="3"/>
        <v>-20</v>
      </c>
      <c r="BG22" s="28">
        <f t="shared" si="4"/>
        <v>-10.000000000000014</v>
      </c>
      <c r="BH22" s="28">
        <f t="shared" si="5"/>
        <v>12.5</v>
      </c>
      <c r="BI22" s="3">
        <f t="shared" si="6"/>
        <v>-2.0000000000000004E-2</v>
      </c>
      <c r="BJ22" s="3">
        <f t="shared" si="7"/>
        <v>0</v>
      </c>
      <c r="BK22" s="3">
        <f t="shared" si="8"/>
        <v>9.999999999999995E-3</v>
      </c>
      <c r="BL22" s="3">
        <f t="shared" si="9"/>
        <v>-2.0000000000000004E-2</v>
      </c>
      <c r="BM22" s="3">
        <f t="shared" si="10"/>
        <v>-1.0000000000000009E-2</v>
      </c>
      <c r="BN22" s="3">
        <f t="shared" si="11"/>
        <v>9.999999999999995E-3</v>
      </c>
      <c r="BO22" s="24">
        <v>95</v>
      </c>
      <c r="BP22" s="21">
        <v>166.4</v>
      </c>
      <c r="BQ22" s="21">
        <v>188.4</v>
      </c>
      <c r="BR22" s="21">
        <v>273</v>
      </c>
      <c r="BS22" s="21">
        <v>228.3</v>
      </c>
      <c r="BT22" s="21">
        <v>186.5</v>
      </c>
      <c r="BU22" s="21">
        <v>101</v>
      </c>
      <c r="BV22" s="24">
        <v>37</v>
      </c>
      <c r="BW22" s="21">
        <v>38</v>
      </c>
      <c r="BX22" s="21">
        <v>38</v>
      </c>
      <c r="BY22" s="21">
        <v>38</v>
      </c>
      <c r="BZ22" s="21">
        <v>37.6</v>
      </c>
      <c r="CA22" s="21">
        <v>36</v>
      </c>
      <c r="CB22" s="21">
        <v>37</v>
      </c>
      <c r="CC22" s="21">
        <v>36</v>
      </c>
      <c r="CD22" s="21">
        <v>36.6</v>
      </c>
      <c r="CE22" s="6"/>
      <c r="CF22" s="24" t="s">
        <v>767</v>
      </c>
      <c r="CG22" s="21"/>
      <c r="CH22" s="21"/>
      <c r="CI22" s="21"/>
      <c r="CJ22" s="21" t="s">
        <v>768</v>
      </c>
      <c r="CK22" s="21"/>
      <c r="CL22" s="21"/>
      <c r="CM22" s="24" t="s">
        <v>331</v>
      </c>
      <c r="CN22" s="21"/>
      <c r="CO22" s="21"/>
      <c r="CP22" s="21"/>
      <c r="CQ22" s="21" t="s">
        <v>769</v>
      </c>
      <c r="CR22" s="21"/>
      <c r="CS22" s="21"/>
      <c r="CT22" s="24"/>
      <c r="CU22" s="21"/>
      <c r="CV22" s="21"/>
      <c r="CW22" s="21">
        <v>3</v>
      </c>
      <c r="CX22" s="21"/>
      <c r="CY22" s="21"/>
      <c r="CZ22" s="21"/>
      <c r="DA22" s="24" t="s">
        <v>266</v>
      </c>
      <c r="DB22" s="21"/>
      <c r="DC22" s="21"/>
      <c r="DD22" s="21"/>
      <c r="DE22" s="21"/>
      <c r="DF22" s="21"/>
      <c r="DG22" s="21"/>
      <c r="DH22" s="24" t="s">
        <v>770</v>
      </c>
      <c r="DI22" s="21" t="s">
        <v>771</v>
      </c>
      <c r="DJ22" s="21" t="s">
        <v>771</v>
      </c>
      <c r="DK22" s="21" t="s">
        <v>772</v>
      </c>
      <c r="DL22" s="21" t="s">
        <v>773</v>
      </c>
      <c r="DM22" s="21" t="s">
        <v>772</v>
      </c>
      <c r="DN22" s="21" t="s">
        <v>774</v>
      </c>
      <c r="DO22" s="26">
        <v>9</v>
      </c>
      <c r="DP22" s="6"/>
      <c r="DQ22" s="24">
        <v>105.5</v>
      </c>
      <c r="DR22" s="21">
        <v>77.7</v>
      </c>
      <c r="DS22" s="21">
        <v>77.8</v>
      </c>
      <c r="DT22" s="21">
        <v>64</v>
      </c>
      <c r="DU22" s="21">
        <v>94.3</v>
      </c>
      <c r="DV22" s="21">
        <v>89.4</v>
      </c>
      <c r="DW22" s="21">
        <v>102.9</v>
      </c>
      <c r="DX22" s="24">
        <v>0.6</v>
      </c>
      <c r="DY22" s="21">
        <v>0.6</v>
      </c>
      <c r="DZ22" s="21">
        <v>0.4</v>
      </c>
      <c r="EA22" s="21">
        <v>0.4</v>
      </c>
      <c r="EB22" s="21">
        <v>0.1</v>
      </c>
      <c r="EC22" s="21">
        <v>0.1</v>
      </c>
      <c r="ED22" s="21">
        <v>0.9</v>
      </c>
      <c r="EE22" s="29">
        <f t="shared" ref="EE22:EK22" si="28">DQ22/DX22</f>
        <v>175.83333333333334</v>
      </c>
      <c r="EF22" s="79">
        <f t="shared" si="28"/>
        <v>129.5</v>
      </c>
      <c r="EG22" s="79">
        <f t="shared" si="28"/>
        <v>194.49999999999997</v>
      </c>
      <c r="EH22" s="79">
        <f t="shared" si="28"/>
        <v>160</v>
      </c>
      <c r="EI22" s="79">
        <f t="shared" si="28"/>
        <v>942.99999999999989</v>
      </c>
      <c r="EJ22" s="79">
        <f t="shared" si="28"/>
        <v>894</v>
      </c>
      <c r="EK22" s="79">
        <f t="shared" si="28"/>
        <v>114.33333333333334</v>
      </c>
      <c r="EL22" s="24">
        <v>0</v>
      </c>
      <c r="EM22" s="21">
        <v>0</v>
      </c>
      <c r="EN22" s="21">
        <v>0</v>
      </c>
      <c r="EO22" s="21">
        <v>0</v>
      </c>
      <c r="EP22" s="21">
        <v>1</v>
      </c>
      <c r="EQ22" s="21">
        <v>1</v>
      </c>
      <c r="ER22" s="21">
        <v>1</v>
      </c>
      <c r="ES22" s="24">
        <v>519</v>
      </c>
      <c r="ET22" s="21">
        <v>449</v>
      </c>
      <c r="EU22" s="21">
        <v>428</v>
      </c>
      <c r="EV22" s="21">
        <v>515</v>
      </c>
      <c r="EW22" s="21">
        <v>451</v>
      </c>
      <c r="EX22" s="21">
        <v>384</v>
      </c>
      <c r="EY22" s="21">
        <v>394</v>
      </c>
      <c r="EZ22" s="24">
        <v>5.6</v>
      </c>
      <c r="FA22" s="21">
        <v>5.5</v>
      </c>
      <c r="FB22" s="21">
        <v>12.7</v>
      </c>
      <c r="FC22" s="21">
        <v>10</v>
      </c>
      <c r="FD22" s="21">
        <v>10</v>
      </c>
      <c r="FE22" s="21">
        <v>6.9</v>
      </c>
      <c r="FF22" s="21">
        <v>5.3</v>
      </c>
      <c r="FG22" s="24">
        <v>15</v>
      </c>
      <c r="FH22" s="21">
        <v>15</v>
      </c>
      <c r="FI22" s="21">
        <v>15</v>
      </c>
      <c r="FJ22" s="21">
        <v>15</v>
      </c>
      <c r="FK22" s="21">
        <v>3</v>
      </c>
      <c r="FL22" s="21">
        <v>3</v>
      </c>
      <c r="FM22" s="21">
        <v>3</v>
      </c>
      <c r="FN22" s="24">
        <v>101</v>
      </c>
      <c r="FO22" s="21">
        <v>84</v>
      </c>
      <c r="FP22" s="21">
        <v>84</v>
      </c>
      <c r="FQ22" s="21">
        <v>77</v>
      </c>
      <c r="FR22" s="21">
        <v>68</v>
      </c>
      <c r="FS22" s="21">
        <v>82</v>
      </c>
      <c r="FT22" s="21">
        <v>72</v>
      </c>
      <c r="FU22" s="24">
        <v>0</v>
      </c>
      <c r="FV22" s="21">
        <v>0</v>
      </c>
      <c r="FW22" s="21">
        <v>0</v>
      </c>
      <c r="FX22" s="21">
        <v>0</v>
      </c>
      <c r="FY22" s="21">
        <v>0</v>
      </c>
      <c r="FZ22" s="21">
        <v>0</v>
      </c>
      <c r="GA22" s="21">
        <v>0</v>
      </c>
      <c r="GB22" s="24">
        <v>41</v>
      </c>
      <c r="GC22" s="21">
        <v>54</v>
      </c>
      <c r="GD22" s="21">
        <v>49</v>
      </c>
      <c r="GE22" s="21">
        <v>41</v>
      </c>
      <c r="GF22" s="21">
        <v>41</v>
      </c>
      <c r="GG22" s="21">
        <v>42</v>
      </c>
      <c r="GH22" s="21">
        <v>38</v>
      </c>
      <c r="GI22" s="24">
        <v>2390</v>
      </c>
      <c r="GJ22" s="21">
        <v>2150</v>
      </c>
      <c r="GK22" s="21">
        <v>1150</v>
      </c>
      <c r="GL22" s="21">
        <v>2230</v>
      </c>
      <c r="GM22" s="21">
        <v>2280</v>
      </c>
      <c r="GN22" s="21">
        <v>2140</v>
      </c>
      <c r="GO22" s="21">
        <v>1510</v>
      </c>
      <c r="GP22" s="6"/>
      <c r="GQ22" s="24">
        <v>8</v>
      </c>
      <c r="GR22" s="21">
        <v>18</v>
      </c>
      <c r="GS22" s="24">
        <v>8</v>
      </c>
      <c r="GT22" s="21">
        <v>18</v>
      </c>
      <c r="GU22" s="24">
        <v>10</v>
      </c>
      <c r="GV22" s="21">
        <v>45</v>
      </c>
      <c r="GW22" s="24">
        <v>9</v>
      </c>
      <c r="GX22" s="21">
        <v>18</v>
      </c>
      <c r="GY22" s="24">
        <v>16</v>
      </c>
      <c r="GZ22" s="21">
        <v>90</v>
      </c>
      <c r="HA22" s="24">
        <v>15</v>
      </c>
      <c r="HB22" s="21">
        <v>80</v>
      </c>
      <c r="HC22" s="24">
        <v>13</v>
      </c>
      <c r="HD22" s="21">
        <v>55</v>
      </c>
      <c r="HE22" s="6"/>
      <c r="HF22" s="21"/>
      <c r="HG22" s="21"/>
      <c r="HH22" s="21"/>
      <c r="HI22" s="21"/>
      <c r="HJ22" s="21"/>
      <c r="HK22" s="21"/>
      <c r="HL22" s="21"/>
      <c r="HM22" s="21"/>
      <c r="HN22" s="21"/>
      <c r="HO22" s="21"/>
      <c r="HP22" s="21"/>
      <c r="HQ22" s="21"/>
      <c r="HR22" s="21"/>
      <c r="HS22" s="21"/>
      <c r="HT22" s="21">
        <v>15</v>
      </c>
      <c r="HU22" s="6"/>
    </row>
    <row r="23" spans="1:229" ht="15.75" customHeight="1" x14ac:dyDescent="0.3">
      <c r="A23" s="99">
        <v>18</v>
      </c>
      <c r="B23" s="51">
        <v>64</v>
      </c>
      <c r="C23" s="21" t="s">
        <v>239</v>
      </c>
      <c r="D23" s="21">
        <v>2</v>
      </c>
      <c r="E23" s="22">
        <v>41294</v>
      </c>
      <c r="F23" s="22">
        <v>41294</v>
      </c>
      <c r="G23" s="21">
        <f t="shared" si="0"/>
        <v>0</v>
      </c>
      <c r="H23" s="21" t="s">
        <v>775</v>
      </c>
      <c r="I23" s="21"/>
      <c r="J23" s="23">
        <v>20614</v>
      </c>
      <c r="K23" s="21">
        <v>56</v>
      </c>
      <c r="L23" s="21">
        <v>165</v>
      </c>
      <c r="M23" s="21">
        <v>80</v>
      </c>
      <c r="N23" s="21" t="s">
        <v>776</v>
      </c>
      <c r="O23" s="21">
        <v>65</v>
      </c>
      <c r="P23" s="21">
        <v>76</v>
      </c>
      <c r="Q23" s="21">
        <v>9</v>
      </c>
      <c r="R23" s="21" t="s">
        <v>450</v>
      </c>
      <c r="S23" s="21">
        <v>1</v>
      </c>
      <c r="T23" s="21">
        <v>10</v>
      </c>
      <c r="U23" s="21" t="s">
        <v>548</v>
      </c>
      <c r="V23" s="21">
        <v>2</v>
      </c>
      <c r="W23" s="21">
        <v>5</v>
      </c>
      <c r="X23" s="21">
        <v>4</v>
      </c>
      <c r="Y23" s="21">
        <v>0</v>
      </c>
      <c r="Z23" s="6"/>
      <c r="AA23" s="24" t="s">
        <v>244</v>
      </c>
      <c r="AB23" s="21" t="s">
        <v>337</v>
      </c>
      <c r="AC23" s="25"/>
      <c r="AD23" s="25"/>
      <c r="AE23" s="21" t="s">
        <v>246</v>
      </c>
      <c r="AF23" s="21" t="s">
        <v>247</v>
      </c>
      <c r="AG23" s="21" t="s">
        <v>249</v>
      </c>
      <c r="AH23" s="21"/>
      <c r="AI23" s="21" t="s">
        <v>246</v>
      </c>
      <c r="AJ23" s="21" t="s">
        <v>246</v>
      </c>
      <c r="AK23" s="21" t="s">
        <v>246</v>
      </c>
      <c r="AL23" s="21" t="s">
        <v>246</v>
      </c>
      <c r="AM23" s="21">
        <v>14.27</v>
      </c>
      <c r="AN23" s="6"/>
      <c r="AO23" s="26" t="s">
        <v>250</v>
      </c>
      <c r="AP23" s="26" t="s">
        <v>274</v>
      </c>
      <c r="AQ23" s="26" t="s">
        <v>1911</v>
      </c>
      <c r="AR23" s="26" t="s">
        <v>1902</v>
      </c>
      <c r="AS23" s="26" t="s">
        <v>1905</v>
      </c>
      <c r="AT23" s="24">
        <v>14.27</v>
      </c>
      <c r="AU23" s="21">
        <v>16.93</v>
      </c>
      <c r="AV23" s="21">
        <v>15.86</v>
      </c>
      <c r="AW23" s="21">
        <v>9.33</v>
      </c>
      <c r="AX23" s="21">
        <v>3.92</v>
      </c>
      <c r="AY23" s="21">
        <v>1.72</v>
      </c>
      <c r="AZ23" s="21">
        <v>0.9</v>
      </c>
      <c r="BA23" s="21">
        <v>0.51</v>
      </c>
      <c r="BB23" s="21">
        <v>0.3</v>
      </c>
      <c r="BC23" s="21"/>
      <c r="BD23" s="28">
        <f t="shared" si="1"/>
        <v>-6.3201417601890171</v>
      </c>
      <c r="BE23" s="28">
        <f t="shared" si="2"/>
        <v>-41.172761664564938</v>
      </c>
      <c r="BF23" s="28">
        <f t="shared" si="3"/>
        <v>11.142256482130335</v>
      </c>
      <c r="BG23" s="28">
        <f t="shared" si="4"/>
        <v>-34.618079887876661</v>
      </c>
      <c r="BH23" s="28">
        <f t="shared" si="5"/>
        <v>-44.890726520968691</v>
      </c>
      <c r="BI23" s="3">
        <f t="shared" si="6"/>
        <v>2.66</v>
      </c>
      <c r="BJ23" s="3">
        <f t="shared" si="7"/>
        <v>-1.0700000000000003</v>
      </c>
      <c r="BK23" s="3">
        <f t="shared" si="8"/>
        <v>-6.5299999999999994</v>
      </c>
      <c r="BL23" s="3">
        <f t="shared" si="9"/>
        <v>1.5899999999999999</v>
      </c>
      <c r="BM23" s="3">
        <f t="shared" si="10"/>
        <v>-4.9399999999999995</v>
      </c>
      <c r="BN23" s="3">
        <f t="shared" si="11"/>
        <v>-7.6</v>
      </c>
      <c r="BO23" s="24">
        <v>264</v>
      </c>
      <c r="BP23" s="21">
        <v>184.4</v>
      </c>
      <c r="BQ23" s="21">
        <v>141</v>
      </c>
      <c r="BR23" s="21">
        <v>127.6</v>
      </c>
      <c r="BS23" s="21"/>
      <c r="BT23" s="21">
        <v>114.9</v>
      </c>
      <c r="BU23" s="21">
        <v>111</v>
      </c>
      <c r="BV23" s="24">
        <v>38</v>
      </c>
      <c r="BW23" s="21">
        <v>36.9</v>
      </c>
      <c r="BX23" s="21">
        <v>38</v>
      </c>
      <c r="BY23" s="21">
        <v>39</v>
      </c>
      <c r="BZ23" s="21">
        <v>38</v>
      </c>
      <c r="CA23" s="21">
        <v>36.5</v>
      </c>
      <c r="CB23" s="21">
        <v>36</v>
      </c>
      <c r="CC23" s="21">
        <v>37</v>
      </c>
      <c r="CD23" s="21">
        <v>37</v>
      </c>
      <c r="CE23" s="6"/>
      <c r="CF23" s="24" t="s">
        <v>777</v>
      </c>
      <c r="CG23" s="21" t="s">
        <v>778</v>
      </c>
      <c r="CH23" s="21"/>
      <c r="CI23" s="21"/>
      <c r="CJ23" s="21"/>
      <c r="CK23" s="21"/>
      <c r="CL23" s="21"/>
      <c r="CM23" s="24" t="s">
        <v>712</v>
      </c>
      <c r="CN23" s="21" t="s">
        <v>607</v>
      </c>
      <c r="CO23" s="21"/>
      <c r="CP23" s="21"/>
      <c r="CQ23" s="21"/>
      <c r="CR23" s="21"/>
      <c r="CS23" s="21"/>
      <c r="CT23" s="24">
        <v>1</v>
      </c>
      <c r="CU23" s="21">
        <v>1</v>
      </c>
      <c r="CV23" s="21"/>
      <c r="CW23" s="21"/>
      <c r="CX23" s="21"/>
      <c r="CY23" s="21"/>
      <c r="CZ23" s="21"/>
      <c r="DA23" s="24" t="s">
        <v>779</v>
      </c>
      <c r="DB23" s="21"/>
      <c r="DC23" s="21"/>
      <c r="DD23" s="21"/>
      <c r="DE23" s="21"/>
      <c r="DF23" s="21"/>
      <c r="DG23" s="21"/>
      <c r="DH23" s="24" t="s">
        <v>780</v>
      </c>
      <c r="DI23" s="21" t="s">
        <v>780</v>
      </c>
      <c r="DJ23" s="21" t="s">
        <v>781</v>
      </c>
      <c r="DK23" s="21" t="s">
        <v>781</v>
      </c>
      <c r="DL23" s="21" t="s">
        <v>781</v>
      </c>
      <c r="DM23" s="21" t="s">
        <v>782</v>
      </c>
      <c r="DN23" s="21" t="s">
        <v>782</v>
      </c>
      <c r="DO23" s="26">
        <v>8</v>
      </c>
      <c r="DP23" s="6"/>
      <c r="DQ23" s="24">
        <v>155</v>
      </c>
      <c r="DR23" s="21">
        <v>154.1</v>
      </c>
      <c r="DS23" s="21">
        <v>149</v>
      </c>
      <c r="DT23" s="21">
        <v>107.2</v>
      </c>
      <c r="DU23" s="21">
        <v>125.7</v>
      </c>
      <c r="DV23" s="21">
        <v>265</v>
      </c>
      <c r="DW23" s="21">
        <v>140.9</v>
      </c>
      <c r="DX23" s="24">
        <v>0.6</v>
      </c>
      <c r="DY23" s="21">
        <v>0.6</v>
      </c>
      <c r="DZ23" s="21">
        <v>0.6</v>
      </c>
      <c r="EA23" s="21">
        <v>0.4</v>
      </c>
      <c r="EB23" s="21">
        <v>0.4</v>
      </c>
      <c r="EC23" s="21">
        <v>0.3</v>
      </c>
      <c r="ED23" s="21">
        <v>0.3</v>
      </c>
      <c r="EE23" s="29">
        <f t="shared" ref="EE23:EK23" si="29">DQ23/DX23</f>
        <v>258.33333333333337</v>
      </c>
      <c r="EF23" s="79">
        <f t="shared" si="29"/>
        <v>256.83333333333331</v>
      </c>
      <c r="EG23" s="79">
        <f t="shared" si="29"/>
        <v>248.33333333333334</v>
      </c>
      <c r="EH23" s="79">
        <f t="shared" si="29"/>
        <v>268</v>
      </c>
      <c r="EI23" s="79">
        <f t="shared" si="29"/>
        <v>314.25</v>
      </c>
      <c r="EJ23" s="79">
        <f t="shared" si="29"/>
        <v>883.33333333333337</v>
      </c>
      <c r="EK23" s="79">
        <f t="shared" si="29"/>
        <v>469.66666666666669</v>
      </c>
      <c r="EL23" s="24">
        <v>1</v>
      </c>
      <c r="EM23" s="21">
        <v>1</v>
      </c>
      <c r="EN23" s="21">
        <v>1</v>
      </c>
      <c r="EO23" s="21">
        <v>1</v>
      </c>
      <c r="EP23" s="21">
        <v>1</v>
      </c>
      <c r="EQ23" s="21">
        <v>0</v>
      </c>
      <c r="ER23" s="21">
        <v>0</v>
      </c>
      <c r="ES23" s="24">
        <v>158</v>
      </c>
      <c r="ET23" s="21">
        <v>130</v>
      </c>
      <c r="EU23" s="21">
        <v>186</v>
      </c>
      <c r="EV23" s="21">
        <v>144</v>
      </c>
      <c r="EW23" s="21">
        <v>135</v>
      </c>
      <c r="EX23" s="21">
        <v>171</v>
      </c>
      <c r="EY23" s="21">
        <v>186</v>
      </c>
      <c r="EZ23" s="24">
        <v>17</v>
      </c>
      <c r="FA23" s="21">
        <v>15.3</v>
      </c>
      <c r="FB23" s="21">
        <v>14.7</v>
      </c>
      <c r="FC23" s="21">
        <v>11.9</v>
      </c>
      <c r="FD23" s="21">
        <v>9.5</v>
      </c>
      <c r="FE23" s="21">
        <v>9.5</v>
      </c>
      <c r="FF23" s="21">
        <v>5.7</v>
      </c>
      <c r="FG23" s="24">
        <v>12</v>
      </c>
      <c r="FH23" s="21">
        <v>3</v>
      </c>
      <c r="FI23" s="21">
        <v>3</v>
      </c>
      <c r="FJ23" s="21">
        <v>9</v>
      </c>
      <c r="FK23" s="21">
        <v>9</v>
      </c>
      <c r="FL23" s="21">
        <v>12</v>
      </c>
      <c r="FM23" s="21">
        <v>8</v>
      </c>
      <c r="FN23" s="24">
        <v>76</v>
      </c>
      <c r="FO23" s="21">
        <v>71</v>
      </c>
      <c r="FP23" s="21">
        <v>94</v>
      </c>
      <c r="FQ23" s="21">
        <v>80</v>
      </c>
      <c r="FR23" s="21">
        <v>68</v>
      </c>
      <c r="FS23" s="21">
        <v>83</v>
      </c>
      <c r="FT23" s="21">
        <v>71</v>
      </c>
      <c r="FU23" s="24">
        <v>0</v>
      </c>
      <c r="FV23" s="21" t="s">
        <v>345</v>
      </c>
      <c r="FW23" s="21" t="s">
        <v>295</v>
      </c>
      <c r="FX23" s="21" t="s">
        <v>310</v>
      </c>
      <c r="FY23" s="21" t="s">
        <v>334</v>
      </c>
      <c r="FZ23" s="21" t="s">
        <v>322</v>
      </c>
      <c r="GA23" s="21">
        <v>0</v>
      </c>
      <c r="GB23" s="24">
        <v>172</v>
      </c>
      <c r="GC23" s="21">
        <v>142</v>
      </c>
      <c r="GD23" s="21">
        <v>120</v>
      </c>
      <c r="GE23" s="21">
        <v>83</v>
      </c>
      <c r="GF23" s="21">
        <v>53</v>
      </c>
      <c r="GG23" s="21">
        <v>48</v>
      </c>
      <c r="GH23" s="21">
        <v>40</v>
      </c>
      <c r="GI23" s="24">
        <v>610</v>
      </c>
      <c r="GJ23" s="21">
        <v>2050</v>
      </c>
      <c r="GK23" s="21">
        <v>3000</v>
      </c>
      <c r="GL23" s="21">
        <v>1830</v>
      </c>
      <c r="GM23" s="21">
        <v>1490</v>
      </c>
      <c r="GN23" s="21">
        <v>1220</v>
      </c>
      <c r="GO23" s="21">
        <v>1500</v>
      </c>
      <c r="GP23" s="6"/>
      <c r="GQ23" s="24">
        <v>12</v>
      </c>
      <c r="GR23" s="21">
        <v>45</v>
      </c>
      <c r="GS23" s="24">
        <v>18</v>
      </c>
      <c r="GT23" s="21">
        <v>90</v>
      </c>
      <c r="GU23" s="24">
        <v>18</v>
      </c>
      <c r="GV23" s="21">
        <v>90</v>
      </c>
      <c r="GW23" s="24">
        <v>16</v>
      </c>
      <c r="GX23" s="21">
        <v>90</v>
      </c>
      <c r="GY23" s="24">
        <v>15</v>
      </c>
      <c r="GZ23" s="21">
        <v>80</v>
      </c>
      <c r="HA23" s="24">
        <v>12</v>
      </c>
      <c r="HB23" s="21">
        <v>45</v>
      </c>
      <c r="HC23" s="24">
        <v>9</v>
      </c>
      <c r="HD23" s="21">
        <v>18</v>
      </c>
      <c r="HE23" s="6"/>
      <c r="HF23" s="21">
        <v>56</v>
      </c>
      <c r="HG23" s="21">
        <v>115</v>
      </c>
      <c r="HH23" s="21">
        <v>86</v>
      </c>
      <c r="HI23" s="21">
        <v>39</v>
      </c>
      <c r="HJ23" s="21">
        <v>1</v>
      </c>
      <c r="HK23" s="21">
        <v>110.7</v>
      </c>
      <c r="HL23" s="21">
        <v>0.6</v>
      </c>
      <c r="HM23" s="21">
        <v>5</v>
      </c>
      <c r="HN23" s="21">
        <v>35</v>
      </c>
      <c r="HO23" s="21">
        <v>9</v>
      </c>
      <c r="HP23" s="21">
        <v>2.66</v>
      </c>
      <c r="HQ23" s="21">
        <v>155</v>
      </c>
      <c r="HR23" s="21">
        <v>27.4</v>
      </c>
      <c r="HS23" s="21">
        <v>17</v>
      </c>
      <c r="HT23" s="21">
        <v>12</v>
      </c>
      <c r="HU23" s="6"/>
    </row>
    <row r="24" spans="1:229" ht="15.75" customHeight="1" x14ac:dyDescent="0.3">
      <c r="A24" s="99">
        <v>19</v>
      </c>
      <c r="B24" s="51">
        <v>67</v>
      </c>
      <c r="C24" s="21" t="s">
        <v>431</v>
      </c>
      <c r="D24" s="21">
        <v>1</v>
      </c>
      <c r="E24" s="22">
        <v>41305</v>
      </c>
      <c r="F24" s="22">
        <v>41306</v>
      </c>
      <c r="G24" s="21">
        <f t="shared" si="0"/>
        <v>1</v>
      </c>
      <c r="H24" s="21" t="s">
        <v>240</v>
      </c>
      <c r="I24" s="21" t="s">
        <v>806</v>
      </c>
      <c r="J24" s="23">
        <v>18075</v>
      </c>
      <c r="K24" s="21">
        <v>63</v>
      </c>
      <c r="L24" s="21">
        <v>178</v>
      </c>
      <c r="M24" s="21">
        <v>130</v>
      </c>
      <c r="N24" s="21" t="s">
        <v>807</v>
      </c>
      <c r="O24" s="21">
        <v>37</v>
      </c>
      <c r="P24" s="21">
        <v>19</v>
      </c>
      <c r="Q24" s="21">
        <v>5</v>
      </c>
      <c r="R24" s="21" t="s">
        <v>548</v>
      </c>
      <c r="S24" s="21">
        <v>2</v>
      </c>
      <c r="T24" s="21">
        <v>5</v>
      </c>
      <c r="U24" s="21" t="s">
        <v>548</v>
      </c>
      <c r="V24" s="21">
        <v>2</v>
      </c>
      <c r="W24" s="21">
        <v>0</v>
      </c>
      <c r="X24" s="21">
        <v>0</v>
      </c>
      <c r="Y24" s="21">
        <v>0</v>
      </c>
      <c r="Z24" s="6"/>
      <c r="AA24" s="24" t="s">
        <v>244</v>
      </c>
      <c r="AB24" s="21" t="s">
        <v>808</v>
      </c>
      <c r="AC24" s="25"/>
      <c r="AD24" s="25"/>
      <c r="AE24" s="21" t="s">
        <v>249</v>
      </c>
      <c r="AF24" s="21"/>
      <c r="AG24" s="21" t="s">
        <v>249</v>
      </c>
      <c r="AH24" s="21"/>
      <c r="AI24" s="21" t="s">
        <v>249</v>
      </c>
      <c r="AJ24" s="21" t="s">
        <v>249</v>
      </c>
      <c r="AK24" s="21" t="s">
        <v>249</v>
      </c>
      <c r="AL24" s="21" t="s">
        <v>249</v>
      </c>
      <c r="AM24" s="21">
        <v>0.32</v>
      </c>
      <c r="AN24" s="6"/>
      <c r="AO24" s="26" t="s">
        <v>350</v>
      </c>
      <c r="AP24" s="26"/>
      <c r="AQ24" s="26"/>
      <c r="AR24" s="26" t="s">
        <v>1902</v>
      </c>
      <c r="AS24" s="3"/>
      <c r="AT24" s="24">
        <v>0.32</v>
      </c>
      <c r="AU24" s="21">
        <v>0.34</v>
      </c>
      <c r="AV24" s="21">
        <v>0.3</v>
      </c>
      <c r="AW24" s="21">
        <v>28</v>
      </c>
      <c r="AX24" s="21">
        <v>0.28000000000000003</v>
      </c>
      <c r="AY24" s="21"/>
      <c r="AZ24" s="21"/>
      <c r="BA24" s="21"/>
      <c r="BB24" s="21"/>
      <c r="BC24" s="21"/>
      <c r="BD24" s="28">
        <f t="shared" si="1"/>
        <v>-11.764705882352956</v>
      </c>
      <c r="BE24" s="28">
        <f t="shared" si="2"/>
        <v>9233.3333333333339</v>
      </c>
      <c r="BF24" s="28">
        <f t="shared" si="3"/>
        <v>-6.25</v>
      </c>
      <c r="BG24" s="28">
        <f t="shared" si="4"/>
        <v>8650</v>
      </c>
      <c r="BH24" s="28">
        <f t="shared" si="5"/>
        <v>8135.2941176470576</v>
      </c>
      <c r="BI24" s="3">
        <f t="shared" si="6"/>
        <v>2.0000000000000018E-2</v>
      </c>
      <c r="BJ24" s="3">
        <f t="shared" si="7"/>
        <v>-4.0000000000000036E-2</v>
      </c>
      <c r="BK24" s="3">
        <f t="shared" si="8"/>
        <v>27.7</v>
      </c>
      <c r="BL24" s="3">
        <f t="shared" si="9"/>
        <v>-2.0000000000000018E-2</v>
      </c>
      <c r="BM24" s="3">
        <f t="shared" si="10"/>
        <v>27.68</v>
      </c>
      <c r="BN24" s="3">
        <f t="shared" si="11"/>
        <v>27.66</v>
      </c>
      <c r="BO24" s="24">
        <v>104.2</v>
      </c>
      <c r="BP24" s="21">
        <v>99.1</v>
      </c>
      <c r="BQ24" s="21">
        <v>104.9</v>
      </c>
      <c r="BR24" s="21"/>
      <c r="BS24" s="21"/>
      <c r="BT24" s="21"/>
      <c r="BU24" s="21"/>
      <c r="BV24" s="24">
        <v>37.1</v>
      </c>
      <c r="BW24" s="21">
        <v>37</v>
      </c>
      <c r="BX24" s="21">
        <v>37</v>
      </c>
      <c r="BY24" s="21">
        <v>37.4</v>
      </c>
      <c r="BZ24" s="21">
        <v>37.9</v>
      </c>
      <c r="CA24" s="21"/>
      <c r="CB24" s="21"/>
      <c r="CC24" s="21"/>
      <c r="CD24" s="21"/>
      <c r="CE24" s="6"/>
      <c r="CF24" s="24" t="s">
        <v>809</v>
      </c>
      <c r="CG24" s="21"/>
      <c r="CH24" s="21"/>
      <c r="CI24" s="21"/>
      <c r="CJ24" s="21"/>
      <c r="CK24" s="21"/>
      <c r="CL24" s="21"/>
      <c r="CM24" s="24" t="s">
        <v>810</v>
      </c>
      <c r="CN24" s="21"/>
      <c r="CO24" s="21"/>
      <c r="CP24" s="21"/>
      <c r="CQ24" s="21"/>
      <c r="CR24" s="21"/>
      <c r="CS24" s="21"/>
      <c r="CT24" s="24">
        <v>1</v>
      </c>
      <c r="CU24" s="21"/>
      <c r="CV24" s="21"/>
      <c r="CW24" s="21"/>
      <c r="CX24" s="21"/>
      <c r="CY24" s="21"/>
      <c r="CZ24" s="21"/>
      <c r="DA24" s="24" t="s">
        <v>811</v>
      </c>
      <c r="DB24" s="21"/>
      <c r="DC24" s="21"/>
      <c r="DD24" s="21"/>
      <c r="DE24" s="21"/>
      <c r="DF24" s="21"/>
      <c r="DG24" s="21"/>
      <c r="DH24" s="24" t="s">
        <v>782</v>
      </c>
      <c r="DI24" s="21" t="s">
        <v>812</v>
      </c>
      <c r="DJ24" s="21" t="s">
        <v>812</v>
      </c>
      <c r="DK24" s="21"/>
      <c r="DL24" s="21"/>
      <c r="DM24" s="21"/>
      <c r="DN24" s="21"/>
      <c r="DO24" s="26">
        <v>9</v>
      </c>
      <c r="DP24" s="6"/>
      <c r="DQ24" s="24">
        <v>130.9</v>
      </c>
      <c r="DR24" s="21">
        <v>95.1</v>
      </c>
      <c r="DS24" s="21">
        <v>130</v>
      </c>
      <c r="DT24" s="21"/>
      <c r="DU24" s="21"/>
      <c r="DV24" s="21"/>
      <c r="DW24" s="21"/>
      <c r="DX24" s="24">
        <v>0.3</v>
      </c>
      <c r="DY24" s="21">
        <v>0.25</v>
      </c>
      <c r="DZ24" s="21">
        <v>0.25</v>
      </c>
      <c r="EA24" s="21"/>
      <c r="EB24" s="21"/>
      <c r="EC24" s="21"/>
      <c r="ED24" s="21"/>
      <c r="EE24" s="29">
        <f t="shared" ref="EE24:EG24" si="30">DQ24/DX24</f>
        <v>436.33333333333337</v>
      </c>
      <c r="EF24" s="79">
        <f t="shared" si="30"/>
        <v>380.4</v>
      </c>
      <c r="EG24" s="79">
        <f t="shared" si="30"/>
        <v>520</v>
      </c>
      <c r="EH24" s="79"/>
      <c r="EI24" s="79"/>
      <c r="EJ24" s="79"/>
      <c r="EK24" s="79"/>
      <c r="EL24" s="24">
        <v>0</v>
      </c>
      <c r="EM24" s="21">
        <v>0</v>
      </c>
      <c r="EN24" s="21">
        <v>0</v>
      </c>
      <c r="EO24" s="21"/>
      <c r="EP24" s="21"/>
      <c r="EQ24" s="21"/>
      <c r="ER24" s="21"/>
      <c r="ES24" s="24">
        <v>128</v>
      </c>
      <c r="ET24" s="21">
        <v>137</v>
      </c>
      <c r="EU24" s="21">
        <v>131</v>
      </c>
      <c r="EV24" s="21"/>
      <c r="EW24" s="21"/>
      <c r="EX24" s="21"/>
      <c r="EY24" s="21"/>
      <c r="EZ24" s="24">
        <v>23.1</v>
      </c>
      <c r="FA24" s="21">
        <v>13.3</v>
      </c>
      <c r="FB24" s="21">
        <v>14.1</v>
      </c>
      <c r="FC24" s="21"/>
      <c r="FD24" s="21"/>
      <c r="FE24" s="21"/>
      <c r="FF24" s="21"/>
      <c r="FG24" s="24">
        <v>15</v>
      </c>
      <c r="FH24" s="21">
        <v>15</v>
      </c>
      <c r="FI24" s="21">
        <v>15</v>
      </c>
      <c r="FJ24" s="21"/>
      <c r="FK24" s="21"/>
      <c r="FL24" s="21"/>
      <c r="FM24" s="21"/>
      <c r="FN24" s="24">
        <v>77</v>
      </c>
      <c r="FO24" s="21">
        <v>79</v>
      </c>
      <c r="FP24" s="21">
        <v>75</v>
      </c>
      <c r="FQ24" s="21"/>
      <c r="FR24" s="21"/>
      <c r="FS24" s="21"/>
      <c r="FT24" s="21"/>
      <c r="FU24" s="24">
        <v>0</v>
      </c>
      <c r="FV24" s="21">
        <v>0</v>
      </c>
      <c r="FW24" s="21">
        <v>0</v>
      </c>
      <c r="FX24" s="21"/>
      <c r="FY24" s="21"/>
      <c r="FZ24" s="21"/>
      <c r="GA24" s="21"/>
      <c r="GB24" s="24">
        <v>79</v>
      </c>
      <c r="GC24" s="21">
        <v>80</v>
      </c>
      <c r="GD24" s="21">
        <v>82</v>
      </c>
      <c r="GE24" s="21"/>
      <c r="GF24" s="21"/>
      <c r="GG24" s="21"/>
      <c r="GH24" s="21"/>
      <c r="GI24" s="24">
        <v>1175</v>
      </c>
      <c r="GJ24" s="21">
        <v>1140</v>
      </c>
      <c r="GK24" s="21">
        <v>820</v>
      </c>
      <c r="GL24" s="21"/>
      <c r="GM24" s="21"/>
      <c r="GN24" s="21"/>
      <c r="GO24" s="21"/>
      <c r="GP24" s="6"/>
      <c r="GQ24" s="24">
        <v>9</v>
      </c>
      <c r="GR24" s="21">
        <v>18</v>
      </c>
      <c r="GS24" s="24">
        <v>10</v>
      </c>
      <c r="GT24" s="21">
        <v>45</v>
      </c>
      <c r="GU24" s="24">
        <v>9</v>
      </c>
      <c r="GV24" s="21">
        <v>18</v>
      </c>
      <c r="GW24" s="24"/>
      <c r="GX24" s="21"/>
      <c r="GY24" s="24"/>
      <c r="GZ24" s="21"/>
      <c r="HA24" s="24"/>
      <c r="HB24" s="21"/>
      <c r="HC24" s="24"/>
      <c r="HD24" s="21"/>
      <c r="HE24" s="6"/>
      <c r="HF24" s="21">
        <v>63</v>
      </c>
      <c r="HG24" s="21">
        <v>110</v>
      </c>
      <c r="HH24" s="21">
        <v>134</v>
      </c>
      <c r="HI24" s="21">
        <v>37</v>
      </c>
      <c r="HJ24" s="21">
        <v>2</v>
      </c>
      <c r="HK24" s="21">
        <v>85.7</v>
      </c>
      <c r="HL24" s="21">
        <v>0.3</v>
      </c>
      <c r="HM24" s="21">
        <v>30</v>
      </c>
      <c r="HN24" s="21">
        <v>33</v>
      </c>
      <c r="HO24" s="21">
        <v>11</v>
      </c>
      <c r="HP24" s="21">
        <v>4.28</v>
      </c>
      <c r="HQ24" s="21">
        <v>141.9</v>
      </c>
      <c r="HR24" s="21">
        <v>33.1</v>
      </c>
      <c r="HS24" s="21">
        <v>23.1</v>
      </c>
      <c r="HT24" s="21">
        <v>15</v>
      </c>
      <c r="HU24" s="6"/>
    </row>
    <row r="25" spans="1:229" ht="15.75" customHeight="1" x14ac:dyDescent="0.3">
      <c r="A25" s="99">
        <v>20</v>
      </c>
      <c r="B25" s="51">
        <v>68</v>
      </c>
      <c r="C25" s="21" t="s">
        <v>626</v>
      </c>
      <c r="D25" s="21">
        <v>1</v>
      </c>
      <c r="E25" s="22">
        <v>41305</v>
      </c>
      <c r="F25" s="22">
        <v>41305</v>
      </c>
      <c r="G25" s="21">
        <f t="shared" si="0"/>
        <v>0</v>
      </c>
      <c r="H25" s="21" t="s">
        <v>813</v>
      </c>
      <c r="I25" s="21" t="s">
        <v>440</v>
      </c>
      <c r="J25" s="23">
        <v>17691</v>
      </c>
      <c r="K25" s="21">
        <v>64</v>
      </c>
      <c r="L25" s="21">
        <v>180</v>
      </c>
      <c r="M25" s="21">
        <v>98</v>
      </c>
      <c r="N25" s="21" t="s">
        <v>421</v>
      </c>
      <c r="O25" s="21">
        <v>45</v>
      </c>
      <c r="P25" s="21">
        <v>34</v>
      </c>
      <c r="Q25" s="21">
        <v>5</v>
      </c>
      <c r="R25" s="21" t="s">
        <v>814</v>
      </c>
      <c r="S25" s="21">
        <v>1</v>
      </c>
      <c r="T25" s="21">
        <v>13</v>
      </c>
      <c r="U25" s="21" t="s">
        <v>272</v>
      </c>
      <c r="V25" s="21">
        <v>1</v>
      </c>
      <c r="W25" s="21">
        <v>0</v>
      </c>
      <c r="X25" s="21">
        <v>0</v>
      </c>
      <c r="Y25" s="21">
        <v>0</v>
      </c>
      <c r="Z25" s="6"/>
      <c r="AA25" s="24" t="s">
        <v>244</v>
      </c>
      <c r="AB25" s="21" t="s">
        <v>815</v>
      </c>
      <c r="AC25" s="25"/>
      <c r="AD25" s="25"/>
      <c r="AE25" s="21" t="s">
        <v>246</v>
      </c>
      <c r="AF25" s="21" t="s">
        <v>247</v>
      </c>
      <c r="AG25" s="21" t="s">
        <v>246</v>
      </c>
      <c r="AH25" s="21" t="s">
        <v>248</v>
      </c>
      <c r="AI25" s="21" t="s">
        <v>246</v>
      </c>
      <c r="AJ25" s="21" t="s">
        <v>249</v>
      </c>
      <c r="AK25" s="21" t="s">
        <v>249</v>
      </c>
      <c r="AL25" s="21" t="s">
        <v>246</v>
      </c>
      <c r="AM25" s="21">
        <v>1.17</v>
      </c>
      <c r="AN25" s="6"/>
      <c r="AO25" s="26" t="s">
        <v>250</v>
      </c>
      <c r="AP25" s="26" t="s">
        <v>274</v>
      </c>
      <c r="AQ25" s="26" t="s">
        <v>1911</v>
      </c>
      <c r="AR25" s="26" t="s">
        <v>1902</v>
      </c>
      <c r="AS25" s="26" t="s">
        <v>1905</v>
      </c>
      <c r="AT25" s="24">
        <v>1.17</v>
      </c>
      <c r="AU25" s="21">
        <v>2.57</v>
      </c>
      <c r="AV25" s="21">
        <v>2.56</v>
      </c>
      <c r="AW25" s="21">
        <v>1.53</v>
      </c>
      <c r="AX25" s="21">
        <v>1.25</v>
      </c>
      <c r="AY25" s="21">
        <v>0.22</v>
      </c>
      <c r="AZ25" s="21">
        <v>0.22</v>
      </c>
      <c r="BA25" s="21"/>
      <c r="BB25" s="21"/>
      <c r="BC25" s="21"/>
      <c r="BD25" s="28">
        <f t="shared" si="1"/>
        <v>-0.38910505836574316</v>
      </c>
      <c r="BE25" s="28">
        <f t="shared" si="2"/>
        <v>-40.234375</v>
      </c>
      <c r="BF25" s="28">
        <f t="shared" si="3"/>
        <v>118.80341880341882</v>
      </c>
      <c r="BG25" s="28">
        <f t="shared" si="4"/>
        <v>30.769230769230774</v>
      </c>
      <c r="BH25" s="28">
        <f t="shared" si="5"/>
        <v>-40.466926070038909</v>
      </c>
      <c r="BI25" s="3">
        <f t="shared" si="6"/>
        <v>1.4</v>
      </c>
      <c r="BJ25" s="3">
        <f t="shared" si="7"/>
        <v>-9.9999999999997868E-3</v>
      </c>
      <c r="BK25" s="3">
        <f t="shared" si="8"/>
        <v>-1.03</v>
      </c>
      <c r="BL25" s="3">
        <f t="shared" si="9"/>
        <v>1.3900000000000001</v>
      </c>
      <c r="BM25" s="3">
        <f t="shared" si="10"/>
        <v>0.3600000000000001</v>
      </c>
      <c r="BN25" s="3">
        <f t="shared" si="11"/>
        <v>-1.0399999999999998</v>
      </c>
      <c r="BO25" s="24">
        <v>86.6</v>
      </c>
      <c r="BP25" s="21">
        <v>191.8</v>
      </c>
      <c r="BQ25" s="21">
        <v>166.8</v>
      </c>
      <c r="BR25" s="21"/>
      <c r="BS25" s="21"/>
      <c r="BT25" s="21"/>
      <c r="BU25" s="21"/>
      <c r="BV25" s="24">
        <v>38.1</v>
      </c>
      <c r="BW25" s="21">
        <v>36.9</v>
      </c>
      <c r="BX25" s="21">
        <v>36.5</v>
      </c>
      <c r="BY25" s="21">
        <v>36.6</v>
      </c>
      <c r="BZ25" s="21">
        <v>36</v>
      </c>
      <c r="CA25" s="21">
        <v>36</v>
      </c>
      <c r="CB25" s="21">
        <v>36.4</v>
      </c>
      <c r="CC25" s="21"/>
      <c r="CD25" s="21"/>
      <c r="CE25" s="6"/>
      <c r="CF25" s="24" t="s">
        <v>816</v>
      </c>
      <c r="CG25" s="21"/>
      <c r="CH25" s="21"/>
      <c r="CI25" s="21"/>
      <c r="CJ25" s="21"/>
      <c r="CK25" s="21"/>
      <c r="CL25" s="21"/>
      <c r="CM25" s="24" t="s">
        <v>607</v>
      </c>
      <c r="CN25" s="21"/>
      <c r="CO25" s="21"/>
      <c r="CP25" s="21"/>
      <c r="CQ25" s="21"/>
      <c r="CR25" s="21"/>
      <c r="CS25" s="21"/>
      <c r="CT25" s="24">
        <v>2</v>
      </c>
      <c r="CU25" s="21"/>
      <c r="CV25" s="21"/>
      <c r="CW25" s="21"/>
      <c r="CX25" s="21"/>
      <c r="CY25" s="21"/>
      <c r="CZ25" s="21"/>
      <c r="DA25" s="24" t="s">
        <v>331</v>
      </c>
      <c r="DB25" s="21"/>
      <c r="DC25" s="21"/>
      <c r="DD25" s="21"/>
      <c r="DE25" s="21"/>
      <c r="DF25" s="21"/>
      <c r="DG25" s="21"/>
      <c r="DH25" s="24" t="s">
        <v>612</v>
      </c>
      <c r="DI25" s="21" t="s">
        <v>612</v>
      </c>
      <c r="DJ25" s="21" t="s">
        <v>612</v>
      </c>
      <c r="DK25" s="21" t="s">
        <v>612</v>
      </c>
      <c r="DL25" s="21" t="s">
        <v>612</v>
      </c>
      <c r="DM25" s="21"/>
      <c r="DN25" s="21"/>
      <c r="DO25" s="26" t="s">
        <v>607</v>
      </c>
      <c r="DP25" s="6"/>
      <c r="DQ25" s="24">
        <v>69</v>
      </c>
      <c r="DR25" s="21">
        <v>88.6</v>
      </c>
      <c r="DS25" s="21">
        <v>132.5</v>
      </c>
      <c r="DT25" s="21">
        <v>64</v>
      </c>
      <c r="DU25" s="21">
        <v>114.7</v>
      </c>
      <c r="DV25" s="21"/>
      <c r="DW25" s="21"/>
      <c r="DX25" s="24">
        <v>0.4</v>
      </c>
      <c r="DY25" s="21">
        <v>0.4</v>
      </c>
      <c r="DZ25" s="21">
        <v>0.4</v>
      </c>
      <c r="EA25" s="21">
        <v>0.4</v>
      </c>
      <c r="EB25" s="21">
        <v>0.4</v>
      </c>
      <c r="EC25" s="21"/>
      <c r="ED25" s="21"/>
      <c r="EE25" s="29">
        <f t="shared" ref="EE25:EI25" si="31">DQ25/DX25</f>
        <v>172.5</v>
      </c>
      <c r="EF25" s="79">
        <f t="shared" si="31"/>
        <v>221.49999999999997</v>
      </c>
      <c r="EG25" s="79">
        <f t="shared" si="31"/>
        <v>331.25</v>
      </c>
      <c r="EH25" s="79">
        <f t="shared" si="31"/>
        <v>160</v>
      </c>
      <c r="EI25" s="79">
        <f t="shared" si="31"/>
        <v>286.75</v>
      </c>
      <c r="EJ25" s="79"/>
      <c r="EK25" s="79"/>
      <c r="EL25" s="24">
        <v>0</v>
      </c>
      <c r="EM25" s="21">
        <v>0</v>
      </c>
      <c r="EN25" s="21">
        <v>0</v>
      </c>
      <c r="EO25" s="21">
        <v>0</v>
      </c>
      <c r="EP25" s="21">
        <v>0</v>
      </c>
      <c r="EQ25" s="21"/>
      <c r="ER25" s="21"/>
      <c r="ES25" s="24">
        <v>293</v>
      </c>
      <c r="ET25" s="21">
        <v>276</v>
      </c>
      <c r="EU25" s="21">
        <v>281</v>
      </c>
      <c r="EV25" s="21">
        <v>316</v>
      </c>
      <c r="EW25" s="21">
        <v>316</v>
      </c>
      <c r="EX25" s="21"/>
      <c r="EY25" s="21"/>
      <c r="EZ25" s="24">
        <v>10.8</v>
      </c>
      <c r="FA25" s="21">
        <v>9</v>
      </c>
      <c r="FB25" s="21">
        <v>5.8</v>
      </c>
      <c r="FC25" s="21">
        <v>5.8</v>
      </c>
      <c r="FD25" s="21">
        <v>5.8</v>
      </c>
      <c r="FE25" s="21"/>
      <c r="FF25" s="21"/>
      <c r="FG25" s="24">
        <v>15</v>
      </c>
      <c r="FH25" s="21">
        <v>15</v>
      </c>
      <c r="FI25" s="21">
        <v>15</v>
      </c>
      <c r="FJ25" s="21">
        <v>15</v>
      </c>
      <c r="FK25" s="21">
        <v>15</v>
      </c>
      <c r="FL25" s="21"/>
      <c r="FM25" s="21"/>
      <c r="FN25" s="24">
        <v>105</v>
      </c>
      <c r="FO25" s="21">
        <v>84</v>
      </c>
      <c r="FP25" s="21">
        <v>81</v>
      </c>
      <c r="FQ25" s="21">
        <v>92</v>
      </c>
      <c r="FR25" s="21">
        <v>103</v>
      </c>
      <c r="FS25" s="21"/>
      <c r="FT25" s="21"/>
      <c r="FU25" s="24">
        <v>0</v>
      </c>
      <c r="FV25" s="21">
        <v>0</v>
      </c>
      <c r="FW25" s="21">
        <v>0</v>
      </c>
      <c r="FX25" s="21">
        <v>0</v>
      </c>
      <c r="FY25" s="21">
        <v>0</v>
      </c>
      <c r="FZ25" s="21"/>
      <c r="GA25" s="21"/>
      <c r="GB25" s="24">
        <v>72</v>
      </c>
      <c r="GC25" s="21">
        <v>69</v>
      </c>
      <c r="GD25" s="21">
        <v>64</v>
      </c>
      <c r="GE25" s="21">
        <v>64</v>
      </c>
      <c r="GF25" s="21">
        <v>64</v>
      </c>
      <c r="GG25" s="21"/>
      <c r="GH25" s="21"/>
      <c r="GI25" s="24">
        <v>1440</v>
      </c>
      <c r="GJ25" s="21">
        <v>1115</v>
      </c>
      <c r="GK25" s="21">
        <v>1700</v>
      </c>
      <c r="GL25" s="21">
        <v>1855</v>
      </c>
      <c r="GM25" s="21">
        <v>2020</v>
      </c>
      <c r="GN25" s="21"/>
      <c r="GO25" s="21"/>
      <c r="GP25" s="6"/>
      <c r="GQ25" s="24">
        <v>9</v>
      </c>
      <c r="GR25" s="21">
        <v>18</v>
      </c>
      <c r="GS25" s="24">
        <v>9</v>
      </c>
      <c r="GT25" s="21">
        <v>18</v>
      </c>
      <c r="GU25" s="24">
        <v>7</v>
      </c>
      <c r="GV25" s="21">
        <v>18</v>
      </c>
      <c r="GW25" s="24">
        <v>8</v>
      </c>
      <c r="GX25" s="21">
        <v>18</v>
      </c>
      <c r="GY25" s="24">
        <v>8</v>
      </c>
      <c r="GZ25" s="21">
        <v>18</v>
      </c>
      <c r="HA25" s="24"/>
      <c r="HB25" s="21"/>
      <c r="HC25" s="24"/>
      <c r="HD25" s="21"/>
      <c r="HE25" s="6"/>
      <c r="HF25" s="21">
        <v>64</v>
      </c>
      <c r="HG25" s="21">
        <v>147</v>
      </c>
      <c r="HH25" s="21">
        <v>152</v>
      </c>
      <c r="HI25" s="21">
        <v>38.1</v>
      </c>
      <c r="HJ25" s="21">
        <v>2</v>
      </c>
      <c r="HK25" s="21">
        <v>69</v>
      </c>
      <c r="HL25" s="21">
        <v>0.4</v>
      </c>
      <c r="HM25" s="21">
        <v>20</v>
      </c>
      <c r="HN25" s="21">
        <v>12.6</v>
      </c>
      <c r="HO25" s="21">
        <v>16.25</v>
      </c>
      <c r="HP25" s="21">
        <v>2.85</v>
      </c>
      <c r="HQ25" s="21">
        <v>139.6</v>
      </c>
      <c r="HR25" s="21">
        <v>28.1</v>
      </c>
      <c r="HS25" s="21">
        <v>10.8</v>
      </c>
      <c r="HT25" s="21">
        <v>15</v>
      </c>
      <c r="HU25" s="6"/>
    </row>
    <row r="26" spans="1:229" ht="15.75" customHeight="1" x14ac:dyDescent="0.3">
      <c r="A26" s="99">
        <v>21</v>
      </c>
      <c r="B26" s="3">
        <v>72</v>
      </c>
      <c r="C26" s="21" t="s">
        <v>626</v>
      </c>
      <c r="D26" s="21">
        <v>1</v>
      </c>
      <c r="E26" s="22">
        <v>41305</v>
      </c>
      <c r="F26" s="22">
        <v>41308</v>
      </c>
      <c r="G26" s="21">
        <f t="shared" si="0"/>
        <v>3</v>
      </c>
      <c r="H26" s="21"/>
      <c r="I26" s="21" t="s">
        <v>835</v>
      </c>
      <c r="J26" s="23">
        <v>30014</v>
      </c>
      <c r="K26" s="21">
        <v>30</v>
      </c>
      <c r="L26" s="21">
        <v>180</v>
      </c>
      <c r="M26" s="21">
        <v>80</v>
      </c>
      <c r="N26" s="21" t="s">
        <v>836</v>
      </c>
      <c r="O26" s="21">
        <v>58</v>
      </c>
      <c r="P26" s="21">
        <v>64</v>
      </c>
      <c r="Q26" s="21">
        <v>6</v>
      </c>
      <c r="R26" s="21" t="s">
        <v>837</v>
      </c>
      <c r="S26" s="21">
        <v>1</v>
      </c>
      <c r="T26" s="21">
        <v>7</v>
      </c>
      <c r="U26" s="21" t="s">
        <v>512</v>
      </c>
      <c r="V26" s="21">
        <v>1</v>
      </c>
      <c r="W26" s="21">
        <v>5</v>
      </c>
      <c r="X26" s="21">
        <v>5</v>
      </c>
      <c r="Y26" s="21">
        <v>0</v>
      </c>
      <c r="Z26" s="6"/>
      <c r="AA26" s="24" t="s">
        <v>244</v>
      </c>
      <c r="AB26" s="21" t="s">
        <v>497</v>
      </c>
      <c r="AC26" s="25"/>
      <c r="AD26" s="25"/>
      <c r="AE26" s="21" t="s">
        <v>246</v>
      </c>
      <c r="AF26" s="21" t="s">
        <v>247</v>
      </c>
      <c r="AG26" s="21" t="s">
        <v>246</v>
      </c>
      <c r="AH26" s="21" t="s">
        <v>248</v>
      </c>
      <c r="AI26" s="21" t="s">
        <v>246</v>
      </c>
      <c r="AJ26" s="21" t="s">
        <v>246</v>
      </c>
      <c r="AK26" s="21" t="s">
        <v>246</v>
      </c>
      <c r="AL26" s="21" t="s">
        <v>246</v>
      </c>
      <c r="AM26" s="21">
        <v>1.42</v>
      </c>
      <c r="AN26" s="6"/>
      <c r="AO26" s="26" t="s">
        <v>350</v>
      </c>
      <c r="AP26" s="26"/>
      <c r="AQ26" s="26"/>
      <c r="AR26" s="26" t="s">
        <v>1902</v>
      </c>
      <c r="AS26" s="3"/>
      <c r="AT26" s="24">
        <v>1.42</v>
      </c>
      <c r="AU26" s="21">
        <v>1.39</v>
      </c>
      <c r="AV26" s="21">
        <v>1</v>
      </c>
      <c r="AW26" s="21">
        <v>0.95</v>
      </c>
      <c r="AX26" s="21">
        <v>0.76</v>
      </c>
      <c r="AY26" s="21">
        <v>0.49</v>
      </c>
      <c r="AZ26" s="21"/>
      <c r="BA26" s="21"/>
      <c r="BB26" s="21"/>
      <c r="BC26" s="21"/>
      <c r="BD26" s="28">
        <f t="shared" si="1"/>
        <v>-28.057553956834525</v>
      </c>
      <c r="BE26" s="28">
        <f t="shared" si="2"/>
        <v>-5</v>
      </c>
      <c r="BF26" s="28">
        <f t="shared" si="3"/>
        <v>-29.577464788732385</v>
      </c>
      <c r="BG26" s="28">
        <f t="shared" si="4"/>
        <v>-33.098591549295776</v>
      </c>
      <c r="BH26" s="28">
        <f t="shared" si="5"/>
        <v>-31.654676258992808</v>
      </c>
      <c r="BI26" s="3">
        <f t="shared" si="6"/>
        <v>-3.0000000000000027E-2</v>
      </c>
      <c r="BJ26" s="3">
        <f t="shared" si="7"/>
        <v>-0.3899999999999999</v>
      </c>
      <c r="BK26" s="3">
        <f t="shared" si="8"/>
        <v>-5.0000000000000044E-2</v>
      </c>
      <c r="BL26" s="3">
        <f t="shared" si="9"/>
        <v>-0.41999999999999993</v>
      </c>
      <c r="BM26" s="3">
        <f t="shared" si="10"/>
        <v>-0.47</v>
      </c>
      <c r="BN26" s="3">
        <f t="shared" si="11"/>
        <v>-0.43999999999999995</v>
      </c>
      <c r="BO26" s="24"/>
      <c r="BP26" s="21">
        <v>298</v>
      </c>
      <c r="BQ26" s="21">
        <v>249.6</v>
      </c>
      <c r="BR26" s="21">
        <v>251.3</v>
      </c>
      <c r="BS26" s="21"/>
      <c r="BT26" s="21"/>
      <c r="BU26" s="21"/>
      <c r="BV26" s="24">
        <v>38</v>
      </c>
      <c r="BW26" s="21">
        <v>37.9</v>
      </c>
      <c r="BX26" s="21">
        <v>37</v>
      </c>
      <c r="BY26" s="21">
        <v>37.6</v>
      </c>
      <c r="BZ26" s="21">
        <v>37.6</v>
      </c>
      <c r="CA26" s="21">
        <v>37</v>
      </c>
      <c r="CB26" s="21"/>
      <c r="CC26" s="21"/>
      <c r="CD26" s="21"/>
      <c r="CE26" s="6"/>
      <c r="CF26" s="24" t="s">
        <v>838</v>
      </c>
      <c r="CG26" s="21"/>
      <c r="CH26" s="21"/>
      <c r="CI26" s="21"/>
      <c r="CJ26" s="21"/>
      <c r="CK26" s="21"/>
      <c r="CL26" s="21"/>
      <c r="CM26" s="24" t="s">
        <v>607</v>
      </c>
      <c r="CN26" s="21"/>
      <c r="CO26" s="21"/>
      <c r="CP26" s="21"/>
      <c r="CQ26" s="21"/>
      <c r="CR26" s="21"/>
      <c r="CS26" s="21"/>
      <c r="CT26" s="24">
        <v>1</v>
      </c>
      <c r="CU26" s="21"/>
      <c r="CV26" s="21"/>
      <c r="CW26" s="21"/>
      <c r="CX26" s="21"/>
      <c r="CY26" s="21"/>
      <c r="CZ26" s="21"/>
      <c r="DA26" s="24" t="s">
        <v>331</v>
      </c>
      <c r="DB26" s="21"/>
      <c r="DC26" s="21"/>
      <c r="DD26" s="21"/>
      <c r="DE26" s="21"/>
      <c r="DF26" s="21"/>
      <c r="DG26" s="21"/>
      <c r="DH26" s="24" t="s">
        <v>374</v>
      </c>
      <c r="DI26" s="21" t="s">
        <v>374</v>
      </c>
      <c r="DJ26" s="21" t="s">
        <v>374</v>
      </c>
      <c r="DK26" s="21" t="s">
        <v>374</v>
      </c>
      <c r="DL26" s="21"/>
      <c r="DM26" s="21"/>
      <c r="DN26" s="21"/>
      <c r="DO26" s="26" t="s">
        <v>607</v>
      </c>
      <c r="DP26" s="6"/>
      <c r="DQ26" s="24">
        <v>85.7</v>
      </c>
      <c r="DR26" s="21">
        <v>171.3</v>
      </c>
      <c r="DS26" s="21">
        <v>111.4</v>
      </c>
      <c r="DT26" s="21">
        <v>187.7</v>
      </c>
      <c r="DU26" s="21"/>
      <c r="DV26" s="21"/>
      <c r="DW26" s="21"/>
      <c r="DX26" s="24">
        <v>0.6</v>
      </c>
      <c r="DY26" s="21">
        <v>0.6</v>
      </c>
      <c r="DZ26" s="21">
        <v>0.45</v>
      </c>
      <c r="EA26" s="21">
        <v>0.4</v>
      </c>
      <c r="EB26" s="21"/>
      <c r="EC26" s="21"/>
      <c r="ED26" s="21"/>
      <c r="EE26" s="78">
        <f t="shared" ref="EE26:EH26" si="32">DQ26/DX26</f>
        <v>142.83333333333334</v>
      </c>
      <c r="EF26" s="79">
        <f t="shared" si="32"/>
        <v>285.50000000000006</v>
      </c>
      <c r="EG26" s="79">
        <f t="shared" si="32"/>
        <v>247.55555555555557</v>
      </c>
      <c r="EH26" s="79">
        <f t="shared" si="32"/>
        <v>469.24999999999994</v>
      </c>
      <c r="EI26" s="79"/>
      <c r="EJ26" s="79"/>
      <c r="EK26" s="79"/>
      <c r="EL26" s="24">
        <v>1</v>
      </c>
      <c r="EM26" s="21">
        <v>1</v>
      </c>
      <c r="EN26" s="21">
        <v>1</v>
      </c>
      <c r="EO26" s="21">
        <v>0</v>
      </c>
      <c r="EP26" s="21"/>
      <c r="EQ26" s="21"/>
      <c r="ER26" s="21"/>
      <c r="ES26" s="24">
        <v>231</v>
      </c>
      <c r="ET26" s="21">
        <v>203</v>
      </c>
      <c r="EU26" s="21">
        <v>220</v>
      </c>
      <c r="EV26" s="21">
        <v>249</v>
      </c>
      <c r="EW26" s="21"/>
      <c r="EX26" s="21"/>
      <c r="EY26" s="21"/>
      <c r="EZ26" s="24">
        <v>18.5</v>
      </c>
      <c r="FA26" s="21">
        <v>13.7</v>
      </c>
      <c r="FB26" s="21">
        <v>9.9</v>
      </c>
      <c r="FC26" s="21">
        <v>7.5</v>
      </c>
      <c r="FD26" s="21"/>
      <c r="FE26" s="21"/>
      <c r="FF26" s="21"/>
      <c r="FG26" s="24">
        <v>13</v>
      </c>
      <c r="FH26" s="21">
        <v>13</v>
      </c>
      <c r="FI26" s="21">
        <v>3</v>
      </c>
      <c r="FJ26" s="21">
        <v>15</v>
      </c>
      <c r="FK26" s="21"/>
      <c r="FL26" s="21"/>
      <c r="FM26" s="21"/>
      <c r="FN26" s="24">
        <v>78</v>
      </c>
      <c r="FO26" s="21">
        <v>81</v>
      </c>
      <c r="FP26" s="21">
        <v>77</v>
      </c>
      <c r="FQ26" s="21">
        <v>92</v>
      </c>
      <c r="FR26" s="21"/>
      <c r="FS26" s="21"/>
      <c r="FT26" s="21"/>
      <c r="FU26" s="24" t="s">
        <v>392</v>
      </c>
      <c r="FV26" s="21" t="s">
        <v>403</v>
      </c>
      <c r="FW26" s="21" t="s">
        <v>345</v>
      </c>
      <c r="FX26" s="21">
        <v>0</v>
      </c>
      <c r="FY26" s="21"/>
      <c r="FZ26" s="21"/>
      <c r="GA26" s="21"/>
      <c r="GB26" s="24">
        <v>69</v>
      </c>
      <c r="GC26" s="21">
        <v>90</v>
      </c>
      <c r="GD26" s="21">
        <v>69</v>
      </c>
      <c r="GE26" s="21">
        <v>63</v>
      </c>
      <c r="GF26" s="21"/>
      <c r="GG26" s="21"/>
      <c r="GH26" s="21"/>
      <c r="GI26" s="24">
        <v>2870</v>
      </c>
      <c r="GJ26" s="21">
        <v>1310</v>
      </c>
      <c r="GK26" s="21">
        <v>1560</v>
      </c>
      <c r="GL26" s="21">
        <v>340</v>
      </c>
      <c r="GM26" s="21"/>
      <c r="GN26" s="21"/>
      <c r="GO26" s="21"/>
      <c r="GP26" s="6"/>
      <c r="GQ26" s="24">
        <v>16</v>
      </c>
      <c r="GR26" s="21">
        <v>90</v>
      </c>
      <c r="GS26" s="24">
        <v>15</v>
      </c>
      <c r="GT26" s="21">
        <v>80</v>
      </c>
      <c r="GU26" s="24">
        <v>16</v>
      </c>
      <c r="GV26" s="21">
        <v>90</v>
      </c>
      <c r="GW26" s="24">
        <v>7</v>
      </c>
      <c r="GX26" s="21">
        <v>18</v>
      </c>
      <c r="GY26" s="24"/>
      <c r="GZ26" s="21"/>
      <c r="HA26" s="24"/>
      <c r="HB26" s="21"/>
      <c r="HC26" s="24"/>
      <c r="HD26" s="21"/>
      <c r="HE26" s="6"/>
      <c r="HF26" s="21">
        <v>30</v>
      </c>
      <c r="HG26" s="21">
        <v>39</v>
      </c>
      <c r="HH26" s="21">
        <v>165</v>
      </c>
      <c r="HI26" s="21">
        <v>32.9</v>
      </c>
      <c r="HJ26" s="21">
        <v>1</v>
      </c>
      <c r="HK26" s="21">
        <v>63.3</v>
      </c>
      <c r="HL26" s="21">
        <v>0.4</v>
      </c>
      <c r="HM26" s="21">
        <v>30</v>
      </c>
      <c r="HN26" s="21">
        <v>43.13</v>
      </c>
      <c r="HO26" s="21">
        <v>16.18</v>
      </c>
      <c r="HP26" s="21">
        <v>3.34</v>
      </c>
      <c r="HQ26" s="21">
        <v>141.9</v>
      </c>
      <c r="HR26" s="21">
        <v>20.6</v>
      </c>
      <c r="HS26" s="21">
        <v>19</v>
      </c>
      <c r="HT26" s="21">
        <v>7</v>
      </c>
      <c r="HU26" s="6"/>
    </row>
    <row r="27" spans="1:229" ht="15.75" customHeight="1" x14ac:dyDescent="0.3">
      <c r="A27" s="99">
        <v>22</v>
      </c>
      <c r="B27" s="3">
        <v>73</v>
      </c>
      <c r="C27" s="21" t="s">
        <v>431</v>
      </c>
      <c r="D27" s="21">
        <v>1</v>
      </c>
      <c r="E27" s="22">
        <v>41305</v>
      </c>
      <c r="F27" s="22">
        <v>41307</v>
      </c>
      <c r="G27" s="21">
        <f t="shared" si="0"/>
        <v>2</v>
      </c>
      <c r="H27" s="21" t="s">
        <v>240</v>
      </c>
      <c r="I27" s="21"/>
      <c r="J27" s="23">
        <v>14643</v>
      </c>
      <c r="K27" s="21">
        <v>72</v>
      </c>
      <c r="L27" s="21">
        <v>165</v>
      </c>
      <c r="M27" s="21">
        <v>90</v>
      </c>
      <c r="N27" s="21" t="s">
        <v>839</v>
      </c>
      <c r="O27" s="21">
        <v>84</v>
      </c>
      <c r="P27" s="21">
        <v>94.6</v>
      </c>
      <c r="Q27" s="21">
        <v>9</v>
      </c>
      <c r="R27" s="21" t="s">
        <v>450</v>
      </c>
      <c r="S27" s="21">
        <v>1</v>
      </c>
      <c r="T27" s="21">
        <v>28</v>
      </c>
      <c r="U27" s="21" t="s">
        <v>840</v>
      </c>
      <c r="V27" s="21">
        <v>1</v>
      </c>
      <c r="W27" s="21">
        <v>6</v>
      </c>
      <c r="X27" s="21">
        <v>0</v>
      </c>
      <c r="Y27" s="21">
        <v>5</v>
      </c>
      <c r="Z27" s="6"/>
      <c r="AA27" s="24" t="s">
        <v>244</v>
      </c>
      <c r="AB27" s="21" t="s">
        <v>549</v>
      </c>
      <c r="AC27" s="25"/>
      <c r="AD27" s="25"/>
      <c r="AE27" s="21" t="s">
        <v>246</v>
      </c>
      <c r="AF27" s="21" t="s">
        <v>247</v>
      </c>
      <c r="AG27" s="21" t="s">
        <v>246</v>
      </c>
      <c r="AH27" s="21" t="s">
        <v>248</v>
      </c>
      <c r="AI27" s="21" t="s">
        <v>246</v>
      </c>
      <c r="AJ27" s="21" t="s">
        <v>246</v>
      </c>
      <c r="AK27" s="21" t="s">
        <v>249</v>
      </c>
      <c r="AL27" s="21" t="s">
        <v>246</v>
      </c>
      <c r="AM27" s="21">
        <v>2</v>
      </c>
      <c r="AN27" s="6"/>
      <c r="AO27" s="26" t="s">
        <v>350</v>
      </c>
      <c r="AP27" s="26"/>
      <c r="AQ27" s="26"/>
      <c r="AR27" s="26" t="s">
        <v>1902</v>
      </c>
      <c r="AS27" s="3"/>
      <c r="AT27" s="24">
        <v>1.4</v>
      </c>
      <c r="AU27" s="21">
        <v>2.57</v>
      </c>
      <c r="AV27" s="21">
        <v>2.4</v>
      </c>
      <c r="AW27" s="21">
        <v>2</v>
      </c>
      <c r="AX27" s="21">
        <v>2</v>
      </c>
      <c r="AY27" s="21">
        <v>2.36</v>
      </c>
      <c r="AZ27" s="21">
        <v>1.61</v>
      </c>
      <c r="BA27" s="21">
        <v>0.87</v>
      </c>
      <c r="BB27" s="21">
        <v>0.5</v>
      </c>
      <c r="BC27" s="21"/>
      <c r="BD27" s="28">
        <f t="shared" si="1"/>
        <v>-6.6147859922179038</v>
      </c>
      <c r="BE27" s="28">
        <f t="shared" si="2"/>
        <v>-16.666666666666657</v>
      </c>
      <c r="BF27" s="28">
        <f t="shared" si="3"/>
        <v>71.428571428571445</v>
      </c>
      <c r="BG27" s="28">
        <f t="shared" si="4"/>
        <v>42.857142857142861</v>
      </c>
      <c r="BH27" s="28">
        <f t="shared" si="5"/>
        <v>-22.178988326848241</v>
      </c>
      <c r="BI27" s="3">
        <f t="shared" si="6"/>
        <v>1.17</v>
      </c>
      <c r="BJ27" s="3">
        <f t="shared" si="7"/>
        <v>-0.16999999999999993</v>
      </c>
      <c r="BK27" s="3">
        <f t="shared" si="8"/>
        <v>-0.39999999999999991</v>
      </c>
      <c r="BL27" s="3">
        <f t="shared" si="9"/>
        <v>1</v>
      </c>
      <c r="BM27" s="3">
        <f t="shared" si="10"/>
        <v>0.60000000000000009</v>
      </c>
      <c r="BN27" s="3">
        <f t="shared" si="11"/>
        <v>-0.56999999999999984</v>
      </c>
      <c r="BO27" s="24">
        <v>186.6</v>
      </c>
      <c r="BP27" s="21">
        <v>159</v>
      </c>
      <c r="BQ27" s="21">
        <v>158.4</v>
      </c>
      <c r="BR27" s="21">
        <v>124.7</v>
      </c>
      <c r="BS27" s="21">
        <v>117.4</v>
      </c>
      <c r="BT27" s="21">
        <v>93.9</v>
      </c>
      <c r="BU27" s="21">
        <v>116.1</v>
      </c>
      <c r="BV27" s="24">
        <v>37</v>
      </c>
      <c r="BW27" s="21">
        <v>37</v>
      </c>
      <c r="BX27" s="21">
        <v>37.6</v>
      </c>
      <c r="BY27" s="21">
        <v>37</v>
      </c>
      <c r="BZ27" s="21">
        <v>37.6</v>
      </c>
      <c r="CA27" s="21">
        <v>37.4</v>
      </c>
      <c r="CB27" s="21">
        <v>37.5</v>
      </c>
      <c r="CC27" s="21">
        <v>37.5</v>
      </c>
      <c r="CD27" s="21">
        <v>36</v>
      </c>
      <c r="CE27" s="6"/>
      <c r="CF27" s="24" t="s">
        <v>841</v>
      </c>
      <c r="CG27" s="21"/>
      <c r="CH27" s="21"/>
      <c r="CI27" s="21"/>
      <c r="CJ27" s="21"/>
      <c r="CK27" s="21"/>
      <c r="CL27" s="21"/>
      <c r="CM27" s="24" t="s">
        <v>842</v>
      </c>
      <c r="CN27" s="21"/>
      <c r="CO27" s="21"/>
      <c r="CP27" s="21"/>
      <c r="CQ27" s="21"/>
      <c r="CR27" s="21"/>
      <c r="CS27" s="21"/>
      <c r="CT27" s="24">
        <v>2</v>
      </c>
      <c r="CU27" s="21"/>
      <c r="CV27" s="21"/>
      <c r="CW27" s="21"/>
      <c r="CX27" s="21"/>
      <c r="CY27" s="21"/>
      <c r="CZ27" s="21"/>
      <c r="DA27" s="24" t="s">
        <v>748</v>
      </c>
      <c r="DB27" s="21"/>
      <c r="DC27" s="21"/>
      <c r="DD27" s="21"/>
      <c r="DE27" s="21"/>
      <c r="DF27" s="21"/>
      <c r="DG27" s="21"/>
      <c r="DH27" s="24" t="s">
        <v>843</v>
      </c>
      <c r="DI27" s="21" t="s">
        <v>843</v>
      </c>
      <c r="DJ27" s="21" t="s">
        <v>843</v>
      </c>
      <c r="DK27" s="21" t="s">
        <v>844</v>
      </c>
      <c r="DL27" s="21" t="s">
        <v>284</v>
      </c>
      <c r="DM27" s="21" t="s">
        <v>284</v>
      </c>
      <c r="DN27" s="21" t="s">
        <v>284</v>
      </c>
      <c r="DO27" s="26">
        <v>8</v>
      </c>
      <c r="DP27" s="6"/>
      <c r="DQ27" s="24">
        <v>95.8</v>
      </c>
      <c r="DR27" s="21">
        <v>154.1</v>
      </c>
      <c r="DS27" s="21">
        <v>77</v>
      </c>
      <c r="DT27" s="21">
        <v>124</v>
      </c>
      <c r="DU27" s="21">
        <v>70</v>
      </c>
      <c r="DV27" s="21">
        <v>74.8</v>
      </c>
      <c r="DW27" s="21">
        <v>133.1</v>
      </c>
      <c r="DX27" s="24">
        <v>0.5</v>
      </c>
      <c r="DY27" s="21">
        <v>0.6</v>
      </c>
      <c r="DZ27" s="21">
        <v>0.5</v>
      </c>
      <c r="EA27" s="21">
        <v>0.5</v>
      </c>
      <c r="EB27" s="21">
        <v>0.4</v>
      </c>
      <c r="EC27" s="21">
        <v>0.3</v>
      </c>
      <c r="ED27" s="21">
        <v>0.3</v>
      </c>
      <c r="EE27" s="78">
        <f t="shared" ref="EE27:EK27" si="33">DQ27/DX27</f>
        <v>191.6</v>
      </c>
      <c r="EF27" s="79">
        <f t="shared" si="33"/>
        <v>256.83333333333331</v>
      </c>
      <c r="EG27" s="79">
        <f t="shared" si="33"/>
        <v>154</v>
      </c>
      <c r="EH27" s="79">
        <f t="shared" si="33"/>
        <v>248</v>
      </c>
      <c r="EI27" s="79">
        <f t="shared" si="33"/>
        <v>175</v>
      </c>
      <c r="EJ27" s="79">
        <f t="shared" si="33"/>
        <v>249.33333333333334</v>
      </c>
      <c r="EK27" s="79">
        <f t="shared" si="33"/>
        <v>443.66666666666669</v>
      </c>
      <c r="EL27" s="24">
        <v>1</v>
      </c>
      <c r="EM27" s="21">
        <v>1</v>
      </c>
      <c r="EN27" s="21">
        <v>1</v>
      </c>
      <c r="EO27" s="21">
        <v>1</v>
      </c>
      <c r="EP27" s="21">
        <v>1</v>
      </c>
      <c r="EQ27" s="21">
        <v>0</v>
      </c>
      <c r="ER27" s="21">
        <v>0</v>
      </c>
      <c r="ES27" s="24">
        <v>140</v>
      </c>
      <c r="ET27" s="21">
        <v>132</v>
      </c>
      <c r="EU27" s="21">
        <v>126</v>
      </c>
      <c r="EV27" s="21">
        <v>131</v>
      </c>
      <c r="EW27" s="21">
        <v>159</v>
      </c>
      <c r="EX27" s="21">
        <v>216</v>
      </c>
      <c r="EY27" s="21">
        <v>278</v>
      </c>
      <c r="EZ27" s="24">
        <v>14.6</v>
      </c>
      <c r="FA27" s="21">
        <v>11.1</v>
      </c>
      <c r="FB27" s="21">
        <v>9.4</v>
      </c>
      <c r="FC27" s="21">
        <v>12.6</v>
      </c>
      <c r="FD27" s="21">
        <v>9</v>
      </c>
      <c r="FE27" s="21">
        <v>9</v>
      </c>
      <c r="FF27" s="21">
        <v>10.5</v>
      </c>
      <c r="FG27" s="24">
        <v>5</v>
      </c>
      <c r="FH27" s="21">
        <v>5</v>
      </c>
      <c r="FI27" s="21">
        <v>9</v>
      </c>
      <c r="FJ27" s="21">
        <v>10</v>
      </c>
      <c r="FK27" s="21">
        <v>10</v>
      </c>
      <c r="FL27" s="21">
        <v>15</v>
      </c>
      <c r="FM27" s="21">
        <v>15</v>
      </c>
      <c r="FN27" s="24">
        <v>82</v>
      </c>
      <c r="FO27" s="21">
        <v>88</v>
      </c>
      <c r="FP27" s="21">
        <v>94</v>
      </c>
      <c r="FQ27" s="21">
        <v>78</v>
      </c>
      <c r="FR27" s="21">
        <v>87</v>
      </c>
      <c r="FS27" s="21">
        <v>92</v>
      </c>
      <c r="FT27" s="21">
        <v>77</v>
      </c>
      <c r="FU27" s="24">
        <v>0</v>
      </c>
      <c r="FV27" s="21">
        <v>0</v>
      </c>
      <c r="FW27" s="21">
        <v>0</v>
      </c>
      <c r="FX27" s="21">
        <v>0</v>
      </c>
      <c r="FY27" s="21">
        <v>0</v>
      </c>
      <c r="FZ27" s="21">
        <v>0</v>
      </c>
      <c r="GA27" s="21">
        <v>0</v>
      </c>
      <c r="GB27" s="24">
        <v>375</v>
      </c>
      <c r="GC27" s="21">
        <v>417</v>
      </c>
      <c r="GD27" s="21">
        <v>415</v>
      </c>
      <c r="GE27" s="21">
        <v>407</v>
      </c>
      <c r="GF27" s="21">
        <v>328</v>
      </c>
      <c r="GG27" s="21">
        <v>305</v>
      </c>
      <c r="GH27" s="21">
        <v>294</v>
      </c>
      <c r="GI27" s="24">
        <v>200</v>
      </c>
      <c r="GJ27" s="21">
        <v>110</v>
      </c>
      <c r="GK27" s="21">
        <v>125</v>
      </c>
      <c r="GL27" s="21">
        <v>735</v>
      </c>
      <c r="GM27" s="21">
        <v>1935</v>
      </c>
      <c r="GN27" s="21">
        <v>1870</v>
      </c>
      <c r="GO27" s="21">
        <v>660</v>
      </c>
      <c r="GP27" s="6"/>
      <c r="GQ27" s="24">
        <v>16</v>
      </c>
      <c r="GR27" s="21">
        <v>90</v>
      </c>
      <c r="GS27" s="24">
        <v>14</v>
      </c>
      <c r="GT27" s="21">
        <v>55</v>
      </c>
      <c r="GU27" s="24">
        <v>14</v>
      </c>
      <c r="GV27" s="21">
        <v>55</v>
      </c>
      <c r="GW27" s="24">
        <v>13</v>
      </c>
      <c r="GX27" s="21">
        <v>55</v>
      </c>
      <c r="GY27" s="24">
        <v>12</v>
      </c>
      <c r="GZ27" s="21">
        <v>45</v>
      </c>
      <c r="HA27" s="24">
        <v>9</v>
      </c>
      <c r="HB27" s="21">
        <v>18</v>
      </c>
      <c r="HC27" s="24">
        <v>7</v>
      </c>
      <c r="HD27" s="21">
        <v>18</v>
      </c>
      <c r="HE27" s="6"/>
      <c r="HF27" s="21">
        <v>72</v>
      </c>
      <c r="HG27" s="21">
        <v>100</v>
      </c>
      <c r="HH27" s="21">
        <v>140</v>
      </c>
      <c r="HI27" s="21">
        <v>38.5</v>
      </c>
      <c r="HJ27" s="21">
        <v>1</v>
      </c>
      <c r="HK27" s="21">
        <v>55.4</v>
      </c>
      <c r="HL27" s="21">
        <v>0.6</v>
      </c>
      <c r="HM27" s="21">
        <v>0</v>
      </c>
      <c r="HN27" s="21">
        <v>74.78</v>
      </c>
      <c r="HO27" s="21">
        <v>10.68</v>
      </c>
      <c r="HP27" s="21">
        <v>3.38</v>
      </c>
      <c r="HQ27" s="21">
        <v>135.9</v>
      </c>
      <c r="HR27" s="21">
        <v>23.1</v>
      </c>
      <c r="HS27" s="21">
        <v>14.6</v>
      </c>
      <c r="HT27" s="21">
        <v>5</v>
      </c>
      <c r="HU27" s="6"/>
    </row>
    <row r="28" spans="1:229" ht="15.75" customHeight="1" x14ac:dyDescent="0.3">
      <c r="A28" s="99">
        <v>23</v>
      </c>
      <c r="B28" s="3">
        <v>75</v>
      </c>
      <c r="C28" s="21" t="s">
        <v>635</v>
      </c>
      <c r="D28" s="21">
        <v>1</v>
      </c>
      <c r="E28" s="22">
        <v>41311</v>
      </c>
      <c r="F28" s="22">
        <v>41312</v>
      </c>
      <c r="G28" s="21">
        <f t="shared" si="0"/>
        <v>1</v>
      </c>
      <c r="H28" s="21"/>
      <c r="I28" s="21" t="s">
        <v>386</v>
      </c>
      <c r="J28" s="23">
        <v>20324</v>
      </c>
      <c r="K28" s="21">
        <v>68</v>
      </c>
      <c r="L28" s="21">
        <v>184</v>
      </c>
      <c r="M28" s="21">
        <v>90</v>
      </c>
      <c r="N28" s="21" t="s">
        <v>520</v>
      </c>
      <c r="O28" s="21">
        <v>36</v>
      </c>
      <c r="P28" s="21">
        <v>18</v>
      </c>
      <c r="Q28" s="21">
        <v>3</v>
      </c>
      <c r="R28" s="21" t="s">
        <v>695</v>
      </c>
      <c r="S28" s="21">
        <v>1</v>
      </c>
      <c r="T28" s="21">
        <v>4</v>
      </c>
      <c r="U28" s="21" t="s">
        <v>272</v>
      </c>
      <c r="V28" s="21">
        <v>1</v>
      </c>
      <c r="W28" s="21">
        <v>0</v>
      </c>
      <c r="X28" s="21">
        <v>0</v>
      </c>
      <c r="Y28" s="21">
        <v>0</v>
      </c>
      <c r="Z28" s="6"/>
      <c r="AA28" s="24" t="s">
        <v>244</v>
      </c>
      <c r="AB28" s="21" t="s">
        <v>520</v>
      </c>
      <c r="AC28" s="25"/>
      <c r="AD28" s="25"/>
      <c r="AE28" s="21" t="s">
        <v>249</v>
      </c>
      <c r="AF28" s="21"/>
      <c r="AG28" s="21" t="s">
        <v>246</v>
      </c>
      <c r="AH28" s="21" t="s">
        <v>248</v>
      </c>
      <c r="AI28" s="21" t="s">
        <v>246</v>
      </c>
      <c r="AJ28" s="21" t="s">
        <v>249</v>
      </c>
      <c r="AK28" s="21" t="s">
        <v>249</v>
      </c>
      <c r="AL28" s="21" t="s">
        <v>246</v>
      </c>
      <c r="AM28" s="21">
        <v>1</v>
      </c>
      <c r="AN28" s="6"/>
      <c r="AO28" s="26" t="s">
        <v>350</v>
      </c>
      <c r="AP28" s="26"/>
      <c r="AQ28" s="26"/>
      <c r="AR28" s="26" t="s">
        <v>1902</v>
      </c>
      <c r="AS28" s="3"/>
      <c r="AT28" s="24">
        <v>1</v>
      </c>
      <c r="AU28" s="21">
        <v>0.89</v>
      </c>
      <c r="AV28" s="21">
        <v>0.66</v>
      </c>
      <c r="AW28" s="21">
        <v>0.4</v>
      </c>
      <c r="AX28" s="21"/>
      <c r="AY28" s="21"/>
      <c r="AZ28" s="21"/>
      <c r="BA28" s="21"/>
      <c r="BB28" s="21"/>
      <c r="BC28" s="21"/>
      <c r="BD28" s="28">
        <f t="shared" si="1"/>
        <v>-25.842696629213478</v>
      </c>
      <c r="BE28" s="28">
        <f t="shared" si="2"/>
        <v>-39.393939393939391</v>
      </c>
      <c r="BF28" s="28">
        <f t="shared" si="3"/>
        <v>-34</v>
      </c>
      <c r="BG28" s="28">
        <f t="shared" si="4"/>
        <v>-60</v>
      </c>
      <c r="BH28" s="28">
        <f t="shared" si="5"/>
        <v>-55.056179775280896</v>
      </c>
      <c r="BI28" s="3">
        <f t="shared" si="6"/>
        <v>-0.10999999999999999</v>
      </c>
      <c r="BJ28" s="3">
        <f t="shared" si="7"/>
        <v>-0.22999999999999998</v>
      </c>
      <c r="BK28" s="3">
        <f t="shared" si="8"/>
        <v>-0.26</v>
      </c>
      <c r="BL28" s="3">
        <f t="shared" si="9"/>
        <v>-0.33999999999999997</v>
      </c>
      <c r="BM28" s="3">
        <f t="shared" si="10"/>
        <v>-0.6</v>
      </c>
      <c r="BN28" s="3">
        <f t="shared" si="11"/>
        <v>-0.49</v>
      </c>
      <c r="BO28" s="24"/>
      <c r="BP28" s="21">
        <v>265</v>
      </c>
      <c r="BQ28" s="21"/>
      <c r="BR28" s="21"/>
      <c r="BS28" s="21"/>
      <c r="BT28" s="21"/>
      <c r="BU28" s="21"/>
      <c r="BV28" s="24">
        <v>36.4</v>
      </c>
      <c r="BW28" s="21">
        <v>36</v>
      </c>
      <c r="BX28" s="21">
        <v>36</v>
      </c>
      <c r="BY28" s="21">
        <v>36.9</v>
      </c>
      <c r="BZ28" s="21"/>
      <c r="CA28" s="21"/>
      <c r="CB28" s="21"/>
      <c r="CC28" s="21"/>
      <c r="CD28" s="21"/>
      <c r="CE28" s="6"/>
      <c r="CF28" s="24" t="s">
        <v>850</v>
      </c>
      <c r="CG28" s="21"/>
      <c r="CH28" s="21"/>
      <c r="CI28" s="21"/>
      <c r="CJ28" s="21"/>
      <c r="CK28" s="21"/>
      <c r="CL28" s="21"/>
      <c r="CM28" s="24" t="s">
        <v>607</v>
      </c>
      <c r="CN28" s="21"/>
      <c r="CO28" s="21"/>
      <c r="CP28" s="21"/>
      <c r="CQ28" s="21"/>
      <c r="CR28" s="21"/>
      <c r="CS28" s="21"/>
      <c r="CT28" s="24"/>
      <c r="CU28" s="21"/>
      <c r="CV28" s="21"/>
      <c r="CW28" s="21"/>
      <c r="CX28" s="21"/>
      <c r="CY28" s="21"/>
      <c r="CZ28" s="21"/>
      <c r="DA28" s="24"/>
      <c r="DB28" s="21"/>
      <c r="DC28" s="21"/>
      <c r="DD28" s="21"/>
      <c r="DE28" s="21"/>
      <c r="DF28" s="21"/>
      <c r="DG28" s="21"/>
      <c r="DH28" s="24" t="s">
        <v>851</v>
      </c>
      <c r="DI28" s="21" t="s">
        <v>851</v>
      </c>
      <c r="DJ28" s="21"/>
      <c r="DK28" s="21"/>
      <c r="DL28" s="21"/>
      <c r="DM28" s="21"/>
      <c r="DN28" s="21"/>
      <c r="DO28" s="26">
        <v>8</v>
      </c>
      <c r="DP28" s="6"/>
      <c r="DQ28" s="24">
        <v>151</v>
      </c>
      <c r="DR28" s="21">
        <v>103.4</v>
      </c>
      <c r="DS28" s="21"/>
      <c r="DT28" s="21"/>
      <c r="DU28" s="21"/>
      <c r="DV28" s="21"/>
      <c r="DW28" s="21"/>
      <c r="DX28" s="24">
        <v>0.25</v>
      </c>
      <c r="DY28" s="21">
        <v>0.25</v>
      </c>
      <c r="DZ28" s="21"/>
      <c r="EA28" s="21"/>
      <c r="EB28" s="21"/>
      <c r="EC28" s="21"/>
      <c r="ED28" s="21"/>
      <c r="EE28" s="78">
        <f t="shared" ref="EE28:EF28" si="34">DQ28/DX28</f>
        <v>604</v>
      </c>
      <c r="EF28" s="79">
        <f t="shared" si="34"/>
        <v>413.6</v>
      </c>
      <c r="EG28" s="79"/>
      <c r="EH28" s="79"/>
      <c r="EI28" s="79"/>
      <c r="EJ28" s="79"/>
      <c r="EK28" s="79"/>
      <c r="EL28" s="24">
        <v>0</v>
      </c>
      <c r="EM28" s="21">
        <v>0</v>
      </c>
      <c r="EN28" s="21"/>
      <c r="EO28" s="21"/>
      <c r="EP28" s="21"/>
      <c r="EQ28" s="21"/>
      <c r="ER28" s="21"/>
      <c r="ES28" s="24">
        <v>149</v>
      </c>
      <c r="ET28" s="21">
        <v>158</v>
      </c>
      <c r="EU28" s="21"/>
      <c r="EV28" s="21"/>
      <c r="EW28" s="21"/>
      <c r="EX28" s="21"/>
      <c r="EY28" s="21"/>
      <c r="EZ28" s="24">
        <v>111.6</v>
      </c>
      <c r="FA28" s="21">
        <v>94.4</v>
      </c>
      <c r="FB28" s="21"/>
      <c r="FC28" s="21"/>
      <c r="FD28" s="21"/>
      <c r="FE28" s="21"/>
      <c r="FF28" s="21"/>
      <c r="FG28" s="24">
        <v>15</v>
      </c>
      <c r="FH28" s="21">
        <v>15</v>
      </c>
      <c r="FI28" s="21"/>
      <c r="FJ28" s="21"/>
      <c r="FK28" s="21"/>
      <c r="FL28" s="21"/>
      <c r="FM28" s="21"/>
      <c r="FN28" s="24">
        <v>68</v>
      </c>
      <c r="FO28" s="21">
        <v>61</v>
      </c>
      <c r="FP28" s="21"/>
      <c r="FQ28" s="21"/>
      <c r="FR28" s="21"/>
      <c r="FS28" s="21"/>
      <c r="FT28" s="21"/>
      <c r="FU28" s="24">
        <v>0</v>
      </c>
      <c r="FV28" s="21">
        <v>0</v>
      </c>
      <c r="FW28" s="21"/>
      <c r="FX28" s="21"/>
      <c r="FY28" s="21"/>
      <c r="FZ28" s="21"/>
      <c r="GA28" s="21"/>
      <c r="GB28" s="24">
        <v>63</v>
      </c>
      <c r="GC28" s="21">
        <v>50</v>
      </c>
      <c r="GD28" s="21"/>
      <c r="GE28" s="21"/>
      <c r="GF28" s="21"/>
      <c r="GG28" s="21"/>
      <c r="GH28" s="21"/>
      <c r="GI28" s="24">
        <v>1500</v>
      </c>
      <c r="GJ28" s="21">
        <v>1940</v>
      </c>
      <c r="GK28" s="21"/>
      <c r="GL28" s="21"/>
      <c r="GM28" s="21"/>
      <c r="GN28" s="21"/>
      <c r="GO28" s="21"/>
      <c r="GP28" s="6"/>
      <c r="GQ28" s="24">
        <v>10</v>
      </c>
      <c r="GR28" s="21">
        <v>45</v>
      </c>
      <c r="GS28" s="24">
        <v>9</v>
      </c>
      <c r="GT28" s="21">
        <v>18</v>
      </c>
      <c r="GU28" s="24"/>
      <c r="GV28" s="21"/>
      <c r="GW28" s="24"/>
      <c r="GX28" s="21"/>
      <c r="GY28" s="24"/>
      <c r="GZ28" s="21"/>
      <c r="HA28" s="24"/>
      <c r="HB28" s="21"/>
      <c r="HC28" s="24"/>
      <c r="HD28" s="21"/>
      <c r="HE28" s="6"/>
      <c r="HF28" s="21">
        <v>57</v>
      </c>
      <c r="HG28" s="21">
        <v>116</v>
      </c>
      <c r="HH28" s="21">
        <v>140</v>
      </c>
      <c r="HI28" s="21">
        <v>35.6</v>
      </c>
      <c r="HJ28" s="21">
        <v>2</v>
      </c>
      <c r="HK28" s="21">
        <v>151</v>
      </c>
      <c r="HL28" s="21">
        <v>0.25</v>
      </c>
      <c r="HM28" s="21">
        <v>20</v>
      </c>
      <c r="HN28" s="21">
        <v>26.33</v>
      </c>
      <c r="HO28" s="21">
        <v>15</v>
      </c>
      <c r="HP28" s="21">
        <v>3.51</v>
      </c>
      <c r="HQ28" s="21">
        <v>139</v>
      </c>
      <c r="HR28" s="21">
        <v>18.7</v>
      </c>
      <c r="HS28" s="21">
        <v>143.1</v>
      </c>
      <c r="HT28" s="21">
        <v>15</v>
      </c>
      <c r="HU28" s="6"/>
    </row>
    <row r="29" spans="1:229" ht="15.75" customHeight="1" x14ac:dyDescent="0.3">
      <c r="A29" s="99">
        <v>24</v>
      </c>
      <c r="B29" s="3">
        <v>76</v>
      </c>
      <c r="C29" s="21" t="s">
        <v>431</v>
      </c>
      <c r="D29" s="21">
        <v>2</v>
      </c>
      <c r="E29" s="22">
        <v>41312</v>
      </c>
      <c r="F29" s="22">
        <v>41312</v>
      </c>
      <c r="G29" s="21">
        <f t="shared" si="0"/>
        <v>0</v>
      </c>
      <c r="H29" s="21" t="s">
        <v>395</v>
      </c>
      <c r="I29" s="21" t="s">
        <v>347</v>
      </c>
      <c r="J29" s="23">
        <v>10580</v>
      </c>
      <c r="K29" s="21">
        <v>85</v>
      </c>
      <c r="L29" s="21">
        <v>165</v>
      </c>
      <c r="M29" s="21">
        <v>70</v>
      </c>
      <c r="N29" s="21" t="s">
        <v>852</v>
      </c>
      <c r="O29" s="21">
        <v>54</v>
      </c>
      <c r="P29" s="21">
        <v>55.3</v>
      </c>
      <c r="Q29" s="21">
        <v>6</v>
      </c>
      <c r="R29" s="21" t="s">
        <v>512</v>
      </c>
      <c r="S29" s="21">
        <v>1</v>
      </c>
      <c r="T29" s="21">
        <v>7</v>
      </c>
      <c r="U29" s="21" t="s">
        <v>512</v>
      </c>
      <c r="V29" s="21">
        <v>1</v>
      </c>
      <c r="W29" s="21">
        <v>0</v>
      </c>
      <c r="X29" s="21">
        <v>0</v>
      </c>
      <c r="Y29" s="21">
        <v>0</v>
      </c>
      <c r="Z29" s="6"/>
      <c r="AA29" s="24" t="s">
        <v>244</v>
      </c>
      <c r="AB29" s="21" t="s">
        <v>497</v>
      </c>
      <c r="AC29" s="25"/>
      <c r="AD29" s="25"/>
      <c r="AE29" s="21" t="s">
        <v>249</v>
      </c>
      <c r="AF29" s="21"/>
      <c r="AG29" s="21" t="s">
        <v>246</v>
      </c>
      <c r="AH29" s="21" t="s">
        <v>248</v>
      </c>
      <c r="AI29" s="21" t="s">
        <v>246</v>
      </c>
      <c r="AJ29" s="21" t="s">
        <v>249</v>
      </c>
      <c r="AK29" s="21" t="s">
        <v>249</v>
      </c>
      <c r="AL29" s="21" t="s">
        <v>246</v>
      </c>
      <c r="AM29" s="21">
        <v>1.17</v>
      </c>
      <c r="AN29" s="6"/>
      <c r="AO29" s="26" t="s">
        <v>350</v>
      </c>
      <c r="AP29" s="26"/>
      <c r="AQ29" s="26"/>
      <c r="AR29" s="26" t="s">
        <v>1902</v>
      </c>
      <c r="AS29" s="3"/>
      <c r="AT29" s="24">
        <v>1.17</v>
      </c>
      <c r="AU29" s="21">
        <v>1.27</v>
      </c>
      <c r="AV29" s="21">
        <v>1.28</v>
      </c>
      <c r="AW29" s="21">
        <v>1.21</v>
      </c>
      <c r="AX29" s="21">
        <v>1.19</v>
      </c>
      <c r="AY29" s="21">
        <v>0.46</v>
      </c>
      <c r="AZ29" s="21"/>
      <c r="BA29" s="21"/>
      <c r="BB29" s="21"/>
      <c r="BC29" s="21"/>
      <c r="BD29" s="28">
        <f t="shared" si="1"/>
        <v>0.7874015748031411</v>
      </c>
      <c r="BE29" s="28">
        <f t="shared" si="2"/>
        <v>-5.46875</v>
      </c>
      <c r="BF29" s="28">
        <f t="shared" si="3"/>
        <v>9.4017094017094109</v>
      </c>
      <c r="BG29" s="28">
        <f t="shared" si="4"/>
        <v>3.4188034188034351</v>
      </c>
      <c r="BH29" s="28">
        <f t="shared" si="5"/>
        <v>-4.7244094488189035</v>
      </c>
      <c r="BI29" s="3">
        <f t="shared" si="6"/>
        <v>0.10000000000000009</v>
      </c>
      <c r="BJ29" s="3">
        <f t="shared" si="7"/>
        <v>1.0000000000000009E-2</v>
      </c>
      <c r="BK29" s="3">
        <f t="shared" si="8"/>
        <v>-7.0000000000000062E-2</v>
      </c>
      <c r="BL29" s="3">
        <f t="shared" si="9"/>
        <v>0.1100000000000001</v>
      </c>
      <c r="BM29" s="3">
        <f t="shared" si="10"/>
        <v>4.0000000000000036E-2</v>
      </c>
      <c r="BN29" s="3">
        <f t="shared" si="11"/>
        <v>-6.0000000000000053E-2</v>
      </c>
      <c r="BO29" s="24">
        <v>205</v>
      </c>
      <c r="BP29" s="21">
        <v>126.9</v>
      </c>
      <c r="BQ29" s="21">
        <v>75</v>
      </c>
      <c r="BR29" s="21">
        <v>43</v>
      </c>
      <c r="BS29" s="21"/>
      <c r="BT29" s="21"/>
      <c r="BU29" s="21"/>
      <c r="BV29" s="24">
        <v>36</v>
      </c>
      <c r="BW29" s="21">
        <v>36</v>
      </c>
      <c r="BX29" s="21">
        <v>36</v>
      </c>
      <c r="BY29" s="21">
        <v>36.1</v>
      </c>
      <c r="BZ29" s="21">
        <v>36</v>
      </c>
      <c r="CA29" s="21">
        <v>36.5</v>
      </c>
      <c r="CB29" s="21"/>
      <c r="CC29" s="21"/>
      <c r="CD29" s="21"/>
      <c r="CE29" s="6"/>
      <c r="CF29" s="24" t="s">
        <v>853</v>
      </c>
      <c r="CG29" s="21"/>
      <c r="CH29" s="21"/>
      <c r="CI29" s="21"/>
      <c r="CJ29" s="21"/>
      <c r="CK29" s="21"/>
      <c r="CL29" s="21"/>
      <c r="CM29" s="24" t="s">
        <v>607</v>
      </c>
      <c r="CN29" s="21"/>
      <c r="CO29" s="21"/>
      <c r="CP29" s="21"/>
      <c r="CQ29" s="21"/>
      <c r="CR29" s="21"/>
      <c r="CS29" s="21"/>
      <c r="CT29" s="24">
        <v>2</v>
      </c>
      <c r="CU29" s="21"/>
      <c r="CV29" s="21"/>
      <c r="CW29" s="21"/>
      <c r="CX29" s="21"/>
      <c r="CY29" s="21"/>
      <c r="CZ29" s="21"/>
      <c r="DA29" s="24"/>
      <c r="DB29" s="21"/>
      <c r="DC29" s="21"/>
      <c r="DD29" s="21"/>
      <c r="DE29" s="21"/>
      <c r="DF29" s="21"/>
      <c r="DG29" s="21"/>
      <c r="DH29" s="24" t="s">
        <v>854</v>
      </c>
      <c r="DI29" s="21" t="s">
        <v>855</v>
      </c>
      <c r="DJ29" s="21" t="s">
        <v>855</v>
      </c>
      <c r="DK29" s="21" t="s">
        <v>465</v>
      </c>
      <c r="DL29" s="21"/>
      <c r="DM29" s="21"/>
      <c r="DN29" s="21"/>
      <c r="DO29" s="26">
        <v>8</v>
      </c>
      <c r="DP29" s="6"/>
      <c r="DQ29" s="24">
        <v>76</v>
      </c>
      <c r="DR29" s="21">
        <v>40.6</v>
      </c>
      <c r="DS29" s="21">
        <v>59.1</v>
      </c>
      <c r="DT29" s="21">
        <v>75.7</v>
      </c>
      <c r="DU29" s="21"/>
      <c r="DV29" s="21"/>
      <c r="DW29" s="21"/>
      <c r="DX29" s="24">
        <v>0.5</v>
      </c>
      <c r="DY29" s="21">
        <v>0.5</v>
      </c>
      <c r="DZ29" s="21">
        <v>0.5</v>
      </c>
      <c r="EA29" s="21">
        <v>0.35</v>
      </c>
      <c r="EB29" s="21"/>
      <c r="EC29" s="21"/>
      <c r="ED29" s="21"/>
      <c r="EE29" s="78">
        <f t="shared" ref="EE29:EH29" si="35">DQ29/DX29</f>
        <v>152</v>
      </c>
      <c r="EF29" s="79">
        <f t="shared" si="35"/>
        <v>81.2</v>
      </c>
      <c r="EG29" s="79">
        <f t="shared" si="35"/>
        <v>118.2</v>
      </c>
      <c r="EH29" s="79">
        <f t="shared" si="35"/>
        <v>216.28571428571431</v>
      </c>
      <c r="EI29" s="79"/>
      <c r="EJ29" s="79"/>
      <c r="EK29" s="79"/>
      <c r="EL29" s="24">
        <v>0</v>
      </c>
      <c r="EM29" s="21">
        <v>0</v>
      </c>
      <c r="EN29" s="21">
        <v>0</v>
      </c>
      <c r="EO29" s="21">
        <v>0</v>
      </c>
      <c r="EP29" s="21"/>
      <c r="EQ29" s="21"/>
      <c r="ER29" s="21"/>
      <c r="ES29" s="24">
        <v>328</v>
      </c>
      <c r="ET29" s="21">
        <v>380</v>
      </c>
      <c r="EU29" s="21">
        <v>305</v>
      </c>
      <c r="EV29" s="21">
        <v>292</v>
      </c>
      <c r="EW29" s="21"/>
      <c r="EX29" s="21"/>
      <c r="EY29" s="21"/>
      <c r="EZ29" s="24">
        <v>9.5</v>
      </c>
      <c r="FA29" s="21">
        <v>7.5</v>
      </c>
      <c r="FB29" s="21">
        <v>5.5</v>
      </c>
      <c r="FC29" s="21">
        <v>5.3</v>
      </c>
      <c r="FD29" s="21"/>
      <c r="FE29" s="21"/>
      <c r="FF29" s="21"/>
      <c r="FG29" s="24">
        <v>15</v>
      </c>
      <c r="FH29" s="21">
        <v>15</v>
      </c>
      <c r="FI29" s="21">
        <v>15</v>
      </c>
      <c r="FJ29" s="21">
        <v>15</v>
      </c>
      <c r="FK29" s="21"/>
      <c r="FL29" s="21"/>
      <c r="FM29" s="21"/>
      <c r="FN29" s="24">
        <v>93</v>
      </c>
      <c r="FO29" s="21">
        <v>75</v>
      </c>
      <c r="FP29" s="21">
        <v>88</v>
      </c>
      <c r="FQ29" s="21">
        <v>99</v>
      </c>
      <c r="FR29" s="21"/>
      <c r="FS29" s="21"/>
      <c r="FT29" s="21"/>
      <c r="FU29" s="24">
        <v>0</v>
      </c>
      <c r="FV29" s="21">
        <v>0</v>
      </c>
      <c r="FW29" s="21">
        <v>0</v>
      </c>
      <c r="FX29" s="21">
        <v>0</v>
      </c>
      <c r="FY29" s="21"/>
      <c r="FZ29" s="21"/>
      <c r="GA29" s="21"/>
      <c r="GB29" s="24">
        <v>43</v>
      </c>
      <c r="GC29" s="21">
        <v>52</v>
      </c>
      <c r="GD29" s="21">
        <v>82</v>
      </c>
      <c r="GE29" s="21">
        <v>57</v>
      </c>
      <c r="GF29" s="21"/>
      <c r="GG29" s="21"/>
      <c r="GH29" s="21"/>
      <c r="GI29" s="24">
        <v>720</v>
      </c>
      <c r="GJ29" s="21">
        <v>800</v>
      </c>
      <c r="GK29" s="21">
        <v>685</v>
      </c>
      <c r="GL29" s="21">
        <v>1550</v>
      </c>
      <c r="GM29" s="21"/>
      <c r="GN29" s="21"/>
      <c r="GO29" s="21"/>
      <c r="GP29" s="6"/>
      <c r="GQ29" s="24">
        <v>9</v>
      </c>
      <c r="GR29" s="21">
        <v>18</v>
      </c>
      <c r="GS29" s="24">
        <v>9</v>
      </c>
      <c r="GT29" s="21">
        <v>18</v>
      </c>
      <c r="GU29" s="24">
        <v>8</v>
      </c>
      <c r="GV29" s="21">
        <v>18</v>
      </c>
      <c r="GW29" s="24">
        <v>8</v>
      </c>
      <c r="GX29" s="21">
        <v>18</v>
      </c>
      <c r="GY29" s="24">
        <v>8</v>
      </c>
      <c r="GZ29" s="21">
        <v>18</v>
      </c>
      <c r="HA29" s="24"/>
      <c r="HB29" s="21"/>
      <c r="HC29" s="24"/>
      <c r="HD29" s="21"/>
      <c r="HE29" s="6"/>
      <c r="HF29" s="21">
        <v>84</v>
      </c>
      <c r="HG29" s="21">
        <v>158</v>
      </c>
      <c r="HH29" s="21">
        <v>159</v>
      </c>
      <c r="HI29" s="21">
        <v>36</v>
      </c>
      <c r="HJ29" s="21">
        <v>2</v>
      </c>
      <c r="HK29" s="21">
        <v>65.8</v>
      </c>
      <c r="HL29" s="21">
        <v>0.5</v>
      </c>
      <c r="HM29" s="21">
        <v>10</v>
      </c>
      <c r="HN29" s="21">
        <v>19.04</v>
      </c>
      <c r="HO29" s="21">
        <v>24.45</v>
      </c>
      <c r="HP29" s="21">
        <v>5.48</v>
      </c>
      <c r="HQ29" s="21">
        <v>137.1</v>
      </c>
      <c r="HR29" s="21">
        <v>29.6</v>
      </c>
      <c r="HS29" s="21">
        <v>13</v>
      </c>
      <c r="HT29" s="21">
        <v>15</v>
      </c>
      <c r="HU29" s="6"/>
    </row>
    <row r="30" spans="1:229" ht="15.75" customHeight="1" x14ac:dyDescent="0.3">
      <c r="A30" s="99">
        <v>25</v>
      </c>
      <c r="B30" s="3">
        <v>79</v>
      </c>
      <c r="C30" s="21" t="s">
        <v>635</v>
      </c>
      <c r="D30" s="21">
        <v>1</v>
      </c>
      <c r="E30" s="22">
        <v>41324</v>
      </c>
      <c r="F30" s="22">
        <v>41324</v>
      </c>
      <c r="G30" s="21">
        <f t="shared" si="0"/>
        <v>0</v>
      </c>
      <c r="H30" s="21"/>
      <c r="I30" s="21" t="s">
        <v>869</v>
      </c>
      <c r="J30" s="23">
        <v>18070</v>
      </c>
      <c r="K30" s="21">
        <v>63</v>
      </c>
      <c r="L30" s="21">
        <v>190</v>
      </c>
      <c r="M30" s="21">
        <v>85</v>
      </c>
      <c r="N30" s="21" t="s">
        <v>870</v>
      </c>
      <c r="O30" s="21">
        <v>50</v>
      </c>
      <c r="P30" s="21">
        <v>46.1</v>
      </c>
      <c r="Q30" s="21">
        <v>4</v>
      </c>
      <c r="R30" s="21" t="s">
        <v>548</v>
      </c>
      <c r="S30" s="21">
        <v>2</v>
      </c>
      <c r="T30" s="21">
        <v>4</v>
      </c>
      <c r="U30" s="21" t="s">
        <v>548</v>
      </c>
      <c r="V30" s="21">
        <v>2</v>
      </c>
      <c r="W30" s="21">
        <v>3</v>
      </c>
      <c r="X30" s="21">
        <v>3</v>
      </c>
      <c r="Y30" s="21">
        <v>0</v>
      </c>
      <c r="Z30" s="6"/>
      <c r="AA30" s="24" t="s">
        <v>298</v>
      </c>
      <c r="AB30" s="21" t="s">
        <v>497</v>
      </c>
      <c r="AC30" s="25">
        <v>1</v>
      </c>
      <c r="AD30" s="25"/>
      <c r="AE30" s="21" t="s">
        <v>249</v>
      </c>
      <c r="AF30" s="21"/>
      <c r="AG30" s="21" t="s">
        <v>246</v>
      </c>
      <c r="AH30" s="21" t="s">
        <v>248</v>
      </c>
      <c r="AI30" s="21" t="s">
        <v>246</v>
      </c>
      <c r="AJ30" s="21" t="s">
        <v>249</v>
      </c>
      <c r="AK30" s="21" t="s">
        <v>249</v>
      </c>
      <c r="AL30" s="21" t="s">
        <v>246</v>
      </c>
      <c r="AM30" s="21">
        <v>1.26</v>
      </c>
      <c r="AN30" s="6"/>
      <c r="AO30" s="26" t="s">
        <v>250</v>
      </c>
      <c r="AP30" s="26" t="s">
        <v>274</v>
      </c>
      <c r="AQ30" s="26" t="s">
        <v>1911</v>
      </c>
      <c r="AR30" s="57" t="s">
        <v>1902</v>
      </c>
      <c r="AS30" s="57" t="s">
        <v>1905</v>
      </c>
      <c r="AT30" s="24">
        <v>1.26</v>
      </c>
      <c r="AU30" s="21">
        <v>1.26</v>
      </c>
      <c r="AV30" s="21">
        <v>1</v>
      </c>
      <c r="AW30" s="21">
        <v>0.96</v>
      </c>
      <c r="AX30" s="21">
        <v>6.69</v>
      </c>
      <c r="AY30" s="21"/>
      <c r="AZ30" s="21"/>
      <c r="BA30" s="21"/>
      <c r="BB30" s="21"/>
      <c r="BC30" s="21"/>
      <c r="BD30" s="28">
        <f t="shared" si="1"/>
        <v>-20.634920634920633</v>
      </c>
      <c r="BE30" s="28">
        <f t="shared" si="2"/>
        <v>-4</v>
      </c>
      <c r="BF30" s="28">
        <f t="shared" si="3"/>
        <v>-20.634920634920633</v>
      </c>
      <c r="BG30" s="28">
        <f t="shared" si="4"/>
        <v>-23.80952380952381</v>
      </c>
      <c r="BH30" s="28">
        <f t="shared" si="5"/>
        <v>-23.80952380952381</v>
      </c>
      <c r="BI30" s="3">
        <f t="shared" si="6"/>
        <v>0</v>
      </c>
      <c r="BJ30" s="3">
        <f t="shared" si="7"/>
        <v>-0.26</v>
      </c>
      <c r="BK30" s="3">
        <f t="shared" si="8"/>
        <v>-4.0000000000000036E-2</v>
      </c>
      <c r="BL30" s="3">
        <f t="shared" si="9"/>
        <v>-0.26</v>
      </c>
      <c r="BM30" s="3">
        <f t="shared" si="10"/>
        <v>-0.30000000000000004</v>
      </c>
      <c r="BN30" s="3">
        <f t="shared" si="11"/>
        <v>-0.30000000000000004</v>
      </c>
      <c r="BO30" s="24">
        <v>269.3</v>
      </c>
      <c r="BP30" s="21">
        <v>200</v>
      </c>
      <c r="BQ30" s="21">
        <v>236</v>
      </c>
      <c r="BR30" s="21"/>
      <c r="BS30" s="21"/>
      <c r="BT30" s="21"/>
      <c r="BU30" s="21"/>
      <c r="BV30" s="24">
        <v>36.4</v>
      </c>
      <c r="BW30" s="21">
        <v>36</v>
      </c>
      <c r="BX30" s="21">
        <v>36.1</v>
      </c>
      <c r="BY30" s="21">
        <v>36.5</v>
      </c>
      <c r="BZ30" s="21">
        <v>39.1</v>
      </c>
      <c r="CA30" s="21"/>
      <c r="CB30" s="21"/>
      <c r="CC30" s="21"/>
      <c r="CD30" s="21"/>
      <c r="CE30" s="6"/>
      <c r="CF30" s="24" t="s">
        <v>871</v>
      </c>
      <c r="CG30" s="21"/>
      <c r="CH30" s="21"/>
      <c r="CI30" s="21"/>
      <c r="CJ30" s="21"/>
      <c r="CK30" s="21"/>
      <c r="CL30" s="21"/>
      <c r="CM30" s="24" t="s">
        <v>872</v>
      </c>
      <c r="CN30" s="21"/>
      <c r="CO30" s="21"/>
      <c r="CP30" s="21"/>
      <c r="CQ30" s="21"/>
      <c r="CR30" s="21"/>
      <c r="CS30" s="21"/>
      <c r="CT30" s="24">
        <v>1</v>
      </c>
      <c r="CU30" s="21"/>
      <c r="CV30" s="21"/>
      <c r="CW30" s="21"/>
      <c r="CX30" s="21"/>
      <c r="CY30" s="21"/>
      <c r="CZ30" s="21"/>
      <c r="DA30" s="24" t="s">
        <v>735</v>
      </c>
      <c r="DB30" s="21"/>
      <c r="DC30" s="21"/>
      <c r="DD30" s="21"/>
      <c r="DE30" s="21"/>
      <c r="DF30" s="21"/>
      <c r="DG30" s="21"/>
      <c r="DH30" s="24" t="s">
        <v>873</v>
      </c>
      <c r="DI30" s="21" t="s">
        <v>873</v>
      </c>
      <c r="DJ30" s="21" t="s">
        <v>873</v>
      </c>
      <c r="DK30" s="21"/>
      <c r="DL30" s="21"/>
      <c r="DM30" s="21"/>
      <c r="DN30" s="21"/>
      <c r="DO30" s="26">
        <v>8</v>
      </c>
      <c r="DP30" s="6"/>
      <c r="DQ30" s="24">
        <v>75.2</v>
      </c>
      <c r="DR30" s="21">
        <v>83.1</v>
      </c>
      <c r="DS30" s="21">
        <v>62.7</v>
      </c>
      <c r="DT30" s="21"/>
      <c r="DU30" s="21"/>
      <c r="DV30" s="21"/>
      <c r="DW30" s="21"/>
      <c r="DX30" s="24">
        <v>0.4</v>
      </c>
      <c r="DY30" s="21">
        <v>0.9</v>
      </c>
      <c r="DZ30" s="21">
        <v>0.8</v>
      </c>
      <c r="EA30" s="21"/>
      <c r="EB30" s="21"/>
      <c r="EC30" s="21"/>
      <c r="ED30" s="21"/>
      <c r="EE30" s="29">
        <f t="shared" ref="EE30:EG30" si="36">DQ30/DX30</f>
        <v>188</v>
      </c>
      <c r="EF30" s="30">
        <f t="shared" si="36"/>
        <v>92.333333333333329</v>
      </c>
      <c r="EG30" s="30">
        <f t="shared" si="36"/>
        <v>78.375</v>
      </c>
      <c r="EH30" s="30"/>
      <c r="EI30" s="30"/>
      <c r="EJ30" s="30"/>
      <c r="EK30" s="30"/>
      <c r="EL30" s="24">
        <v>0</v>
      </c>
      <c r="EM30" s="21">
        <v>1</v>
      </c>
      <c r="EN30" s="21">
        <v>1</v>
      </c>
      <c r="EO30" s="21"/>
      <c r="EP30" s="21"/>
      <c r="EQ30" s="21"/>
      <c r="ER30" s="21"/>
      <c r="ES30" s="24">
        <v>27</v>
      </c>
      <c r="ET30" s="21">
        <v>9</v>
      </c>
      <c r="EU30" s="21">
        <v>3</v>
      </c>
      <c r="EV30" s="21"/>
      <c r="EW30" s="21"/>
      <c r="EX30" s="21"/>
      <c r="EY30" s="21"/>
      <c r="EZ30" s="24">
        <v>12.7</v>
      </c>
      <c r="FA30" s="21">
        <v>17.3</v>
      </c>
      <c r="FB30" s="21">
        <v>16</v>
      </c>
      <c r="FC30" s="21"/>
      <c r="FD30" s="21"/>
      <c r="FE30" s="21"/>
      <c r="FF30" s="21"/>
      <c r="FG30" s="24">
        <v>15</v>
      </c>
      <c r="FH30" s="21">
        <v>3</v>
      </c>
      <c r="FI30" s="21">
        <v>6</v>
      </c>
      <c r="FJ30" s="21"/>
      <c r="FK30" s="21"/>
      <c r="FL30" s="21"/>
      <c r="FM30" s="21"/>
      <c r="FN30" s="24">
        <v>85</v>
      </c>
      <c r="FO30" s="21">
        <v>67</v>
      </c>
      <c r="FP30" s="21">
        <v>74</v>
      </c>
      <c r="FQ30" s="21"/>
      <c r="FR30" s="21"/>
      <c r="FS30" s="21"/>
      <c r="FT30" s="21"/>
      <c r="FU30" s="24">
        <v>0</v>
      </c>
      <c r="FV30" s="21" t="s">
        <v>310</v>
      </c>
      <c r="FW30" s="21" t="s">
        <v>294</v>
      </c>
      <c r="FX30" s="21"/>
      <c r="FY30" s="21"/>
      <c r="FZ30" s="21"/>
      <c r="GA30" s="21"/>
      <c r="GB30" s="24">
        <v>37</v>
      </c>
      <c r="GC30" s="21">
        <v>48</v>
      </c>
      <c r="GD30" s="21">
        <v>80</v>
      </c>
      <c r="GE30" s="21"/>
      <c r="GF30" s="21"/>
      <c r="GG30" s="21"/>
      <c r="GH30" s="21"/>
      <c r="GI30" s="24">
        <v>1170</v>
      </c>
      <c r="GJ30" s="21">
        <v>1380</v>
      </c>
      <c r="GK30" s="21">
        <v>510</v>
      </c>
      <c r="GL30" s="21"/>
      <c r="GM30" s="21"/>
      <c r="GN30" s="21"/>
      <c r="GO30" s="21"/>
      <c r="GP30" s="6"/>
      <c r="GQ30" s="24">
        <v>13</v>
      </c>
      <c r="GR30" s="21">
        <v>55</v>
      </c>
      <c r="GS30" s="24">
        <v>23</v>
      </c>
      <c r="GT30" s="21">
        <v>90</v>
      </c>
      <c r="GU30" s="24">
        <v>23</v>
      </c>
      <c r="GV30" s="21">
        <v>90</v>
      </c>
      <c r="GW30" s="24"/>
      <c r="GX30" s="21"/>
      <c r="GY30" s="24"/>
      <c r="GZ30" s="21"/>
      <c r="HA30" s="24"/>
      <c r="HB30" s="21"/>
      <c r="HC30" s="24"/>
      <c r="HD30" s="21"/>
      <c r="HE30" s="6"/>
      <c r="HF30" s="21">
        <v>63</v>
      </c>
      <c r="HG30" s="21">
        <v>110</v>
      </c>
      <c r="HH30" s="21">
        <v>98</v>
      </c>
      <c r="HI30" s="21">
        <v>37.1</v>
      </c>
      <c r="HJ30" s="21">
        <v>1</v>
      </c>
      <c r="HK30" s="21">
        <v>38.5</v>
      </c>
      <c r="HL30" s="21">
        <v>0.8</v>
      </c>
      <c r="HM30" s="21">
        <v>30</v>
      </c>
      <c r="HN30" s="21">
        <v>14.56</v>
      </c>
      <c r="HO30" s="21">
        <v>30.1</v>
      </c>
      <c r="HP30" s="21">
        <v>3.7</v>
      </c>
      <c r="HQ30" s="21">
        <v>137.4</v>
      </c>
      <c r="HR30" s="21">
        <v>27.1</v>
      </c>
      <c r="HS30" s="21">
        <v>12.7</v>
      </c>
      <c r="HT30" s="21">
        <v>15</v>
      </c>
      <c r="HU30" s="6"/>
    </row>
    <row r="31" spans="1:229" ht="15.75" customHeight="1" x14ac:dyDescent="0.3">
      <c r="A31" s="99">
        <v>26</v>
      </c>
      <c r="B31" s="3">
        <v>81</v>
      </c>
      <c r="C31" s="21" t="s">
        <v>635</v>
      </c>
      <c r="D31" s="21">
        <v>1</v>
      </c>
      <c r="E31" s="22">
        <v>41318</v>
      </c>
      <c r="F31" s="22">
        <v>41318</v>
      </c>
      <c r="G31" s="21">
        <f t="shared" si="0"/>
        <v>0</v>
      </c>
      <c r="H31" s="21"/>
      <c r="I31" s="21" t="s">
        <v>881</v>
      </c>
      <c r="J31" s="23">
        <v>20363</v>
      </c>
      <c r="K31" s="21">
        <v>57</v>
      </c>
      <c r="L31" s="21">
        <v>173</v>
      </c>
      <c r="M31" s="21">
        <v>72</v>
      </c>
      <c r="N31" s="21" t="s">
        <v>882</v>
      </c>
      <c r="O31" s="21">
        <v>59</v>
      </c>
      <c r="P31" s="21">
        <v>66</v>
      </c>
      <c r="Q31" s="21">
        <v>5</v>
      </c>
      <c r="R31" s="21" t="s">
        <v>883</v>
      </c>
      <c r="S31" s="21">
        <v>1</v>
      </c>
      <c r="T31" s="21">
        <v>34</v>
      </c>
      <c r="U31" s="21" t="s">
        <v>272</v>
      </c>
      <c r="V31" s="21">
        <v>1</v>
      </c>
      <c r="W31" s="21">
        <v>0</v>
      </c>
      <c r="X31" s="21">
        <v>0</v>
      </c>
      <c r="Y31" s="21">
        <v>2</v>
      </c>
      <c r="Z31" s="6"/>
      <c r="AA31" s="24" t="s">
        <v>884</v>
      </c>
      <c r="AB31" s="21" t="s">
        <v>885</v>
      </c>
      <c r="AC31" s="25">
        <v>1</v>
      </c>
      <c r="AD31" s="25"/>
      <c r="AE31" s="21" t="s">
        <v>249</v>
      </c>
      <c r="AF31" s="21"/>
      <c r="AG31" s="21" t="s">
        <v>246</v>
      </c>
      <c r="AH31" s="21" t="s">
        <v>248</v>
      </c>
      <c r="AI31" s="21" t="s">
        <v>246</v>
      </c>
      <c r="AJ31" s="21" t="s">
        <v>246</v>
      </c>
      <c r="AK31" s="21" t="s">
        <v>249</v>
      </c>
      <c r="AL31" s="21" t="s">
        <v>246</v>
      </c>
      <c r="AM31" s="21">
        <v>9.77</v>
      </c>
      <c r="AN31" s="6"/>
      <c r="AO31" s="26" t="s">
        <v>250</v>
      </c>
      <c r="AP31" s="26" t="s">
        <v>274</v>
      </c>
      <c r="AQ31" s="26" t="s">
        <v>1911</v>
      </c>
      <c r="AR31" s="26" t="s">
        <v>1902</v>
      </c>
      <c r="AS31" s="26" t="s">
        <v>1919</v>
      </c>
      <c r="AT31" s="24">
        <v>9.77</v>
      </c>
      <c r="AU31" s="21">
        <v>12.34</v>
      </c>
      <c r="AV31" s="21">
        <v>8.08</v>
      </c>
      <c r="AW31" s="21">
        <v>6.74</v>
      </c>
      <c r="AX31" s="21">
        <v>4</v>
      </c>
      <c r="AY31" s="21">
        <v>3.12</v>
      </c>
      <c r="AZ31" s="21">
        <v>2</v>
      </c>
      <c r="BA31" s="21">
        <v>1.7</v>
      </c>
      <c r="BB31" s="21"/>
      <c r="BC31" s="21"/>
      <c r="BD31" s="28">
        <f t="shared" si="1"/>
        <v>-34.52188006482983</v>
      </c>
      <c r="BE31" s="28">
        <f t="shared" si="2"/>
        <v>-16.584158415841586</v>
      </c>
      <c r="BF31" s="28">
        <f t="shared" si="3"/>
        <v>-17.297850562947787</v>
      </c>
      <c r="BG31" s="28">
        <f t="shared" si="4"/>
        <v>-31.013306038894569</v>
      </c>
      <c r="BH31" s="28">
        <f t="shared" si="5"/>
        <v>-45.380875202593188</v>
      </c>
      <c r="BI31" s="3">
        <f t="shared" si="6"/>
        <v>2.5700000000000003</v>
      </c>
      <c r="BJ31" s="3">
        <f t="shared" si="7"/>
        <v>-4.26</v>
      </c>
      <c r="BK31" s="3">
        <f t="shared" si="8"/>
        <v>-1.3399999999999999</v>
      </c>
      <c r="BL31" s="3">
        <f t="shared" si="9"/>
        <v>-1.6899999999999995</v>
      </c>
      <c r="BM31" s="3">
        <f t="shared" si="10"/>
        <v>-3.0299999999999994</v>
      </c>
      <c r="BN31" s="3">
        <f t="shared" si="11"/>
        <v>-5.6</v>
      </c>
      <c r="BO31" s="24">
        <v>390</v>
      </c>
      <c r="BP31" s="21">
        <v>326</v>
      </c>
      <c r="BQ31" s="21">
        <v>228.7</v>
      </c>
      <c r="BR31" s="21">
        <v>229</v>
      </c>
      <c r="BS31" s="21">
        <v>132</v>
      </c>
      <c r="BT31" s="21"/>
      <c r="BU31" s="21"/>
      <c r="BV31" s="24">
        <v>36</v>
      </c>
      <c r="BW31" s="21">
        <v>37.5</v>
      </c>
      <c r="BX31" s="21">
        <v>37.5</v>
      </c>
      <c r="BY31" s="21">
        <v>37.6</v>
      </c>
      <c r="BZ31" s="21">
        <v>37.6</v>
      </c>
      <c r="CA31" s="21">
        <v>36</v>
      </c>
      <c r="CB31" s="21">
        <v>36</v>
      </c>
      <c r="CC31" s="21">
        <v>37.6</v>
      </c>
      <c r="CD31" s="21"/>
      <c r="CE31" s="6"/>
      <c r="CF31" s="24" t="s">
        <v>886</v>
      </c>
      <c r="CG31" s="21"/>
      <c r="CH31" s="21"/>
      <c r="CI31" s="21"/>
      <c r="CJ31" s="21"/>
      <c r="CK31" s="21"/>
      <c r="CL31" s="21"/>
      <c r="CM31" s="24" t="s">
        <v>887</v>
      </c>
      <c r="CN31" s="21"/>
      <c r="CO31" s="21"/>
      <c r="CP31" s="21"/>
      <c r="CQ31" s="21"/>
      <c r="CR31" s="21"/>
      <c r="CS31" s="21"/>
      <c r="CT31" s="24">
        <v>1</v>
      </c>
      <c r="CU31" s="21"/>
      <c r="CV31" s="21"/>
      <c r="CW31" s="21"/>
      <c r="CX31" s="21"/>
      <c r="CY31" s="21"/>
      <c r="CZ31" s="21"/>
      <c r="DA31" s="24" t="s">
        <v>868</v>
      </c>
      <c r="DB31" s="21"/>
      <c r="DC31" s="21"/>
      <c r="DD31" s="21"/>
      <c r="DE31" s="21"/>
      <c r="DF31" s="21"/>
      <c r="DG31" s="21"/>
      <c r="DH31" s="24" t="s">
        <v>888</v>
      </c>
      <c r="DI31" s="21" t="s">
        <v>888</v>
      </c>
      <c r="DJ31" s="21" t="s">
        <v>888</v>
      </c>
      <c r="DK31" s="21" t="s">
        <v>888</v>
      </c>
      <c r="DL31" s="21" t="s">
        <v>889</v>
      </c>
      <c r="DM31" s="21" t="s">
        <v>888</v>
      </c>
      <c r="DN31" s="21"/>
      <c r="DO31" s="26" t="s">
        <v>607</v>
      </c>
      <c r="DP31" s="6"/>
      <c r="DQ31" s="24">
        <v>91.6</v>
      </c>
      <c r="DR31" s="21">
        <v>134</v>
      </c>
      <c r="DS31" s="21">
        <v>115</v>
      </c>
      <c r="DT31" s="21">
        <v>78.8</v>
      </c>
      <c r="DU31" s="21">
        <v>121.4</v>
      </c>
      <c r="DV31" s="21">
        <v>121.4</v>
      </c>
      <c r="DW31" s="21"/>
      <c r="DX31" s="24">
        <v>0.4</v>
      </c>
      <c r="DY31" s="21">
        <v>0.4</v>
      </c>
      <c r="DZ31" s="21">
        <v>0.4</v>
      </c>
      <c r="EA31" s="21">
        <v>0.4</v>
      </c>
      <c r="EB31" s="21">
        <v>0.4</v>
      </c>
      <c r="EC31" s="21">
        <v>0.4</v>
      </c>
      <c r="ED31" s="21"/>
      <c r="EE31" s="29">
        <f t="shared" ref="EE31:EJ31" si="37">DQ31/DX31</f>
        <v>228.99999999999997</v>
      </c>
      <c r="EF31" s="30">
        <f t="shared" si="37"/>
        <v>335</v>
      </c>
      <c r="EG31" s="30">
        <f t="shared" si="37"/>
        <v>287.5</v>
      </c>
      <c r="EH31" s="30">
        <f t="shared" si="37"/>
        <v>196.99999999999997</v>
      </c>
      <c r="EI31" s="30">
        <f t="shared" si="37"/>
        <v>303.5</v>
      </c>
      <c r="EJ31" s="30">
        <f t="shared" si="37"/>
        <v>303.5</v>
      </c>
      <c r="EK31" s="30"/>
      <c r="EL31" s="24">
        <v>0</v>
      </c>
      <c r="EM31" s="21">
        <v>0</v>
      </c>
      <c r="EN31" s="21">
        <v>0</v>
      </c>
      <c r="EO31" s="21">
        <v>0</v>
      </c>
      <c r="EP31" s="21">
        <v>0</v>
      </c>
      <c r="EQ31" s="21">
        <v>0</v>
      </c>
      <c r="ER31" s="21"/>
      <c r="ES31" s="24">
        <v>359</v>
      </c>
      <c r="ET31" s="21">
        <v>257</v>
      </c>
      <c r="EU31" s="21">
        <v>278</v>
      </c>
      <c r="EV31" s="21">
        <v>132</v>
      </c>
      <c r="EW31" s="21">
        <v>252</v>
      </c>
      <c r="EX31" s="21">
        <v>252</v>
      </c>
      <c r="EY31" s="21"/>
      <c r="EZ31" s="24">
        <v>9.5</v>
      </c>
      <c r="FA31" s="21">
        <v>9.5</v>
      </c>
      <c r="FB31" s="21">
        <v>8.4</v>
      </c>
      <c r="FC31" s="21">
        <v>6.4</v>
      </c>
      <c r="FD31" s="21">
        <v>7.5</v>
      </c>
      <c r="FE31" s="21">
        <v>7.8</v>
      </c>
      <c r="FF31" s="21"/>
      <c r="FG31" s="24">
        <v>11</v>
      </c>
      <c r="FH31" s="21">
        <v>15</v>
      </c>
      <c r="FI31" s="21">
        <v>15</v>
      </c>
      <c r="FJ31" s="21">
        <v>15</v>
      </c>
      <c r="FK31" s="21">
        <v>15</v>
      </c>
      <c r="FL31" s="21">
        <v>15</v>
      </c>
      <c r="FM31" s="21"/>
      <c r="FN31" s="24">
        <v>130</v>
      </c>
      <c r="FO31" s="21">
        <v>107</v>
      </c>
      <c r="FP31" s="21">
        <v>111</v>
      </c>
      <c r="FQ31" s="21">
        <v>104</v>
      </c>
      <c r="FR31" s="21">
        <v>67</v>
      </c>
      <c r="FS31" s="21">
        <v>109</v>
      </c>
      <c r="FT31" s="21"/>
      <c r="FU31" s="24">
        <v>0</v>
      </c>
      <c r="FV31" s="21">
        <v>0</v>
      </c>
      <c r="FW31" s="21">
        <v>0</v>
      </c>
      <c r="FX31" s="21">
        <v>0</v>
      </c>
      <c r="FY31" s="21">
        <v>0</v>
      </c>
      <c r="FZ31" s="21">
        <v>0</v>
      </c>
      <c r="GA31" s="21"/>
      <c r="GB31" s="24">
        <v>508</v>
      </c>
      <c r="GC31" s="21">
        <v>378</v>
      </c>
      <c r="GD31" s="21">
        <v>508</v>
      </c>
      <c r="GE31" s="21">
        <v>409</v>
      </c>
      <c r="GF31" s="21">
        <v>517</v>
      </c>
      <c r="GG31" s="21">
        <v>552</v>
      </c>
      <c r="GH31" s="21"/>
      <c r="GI31" s="24">
        <v>980</v>
      </c>
      <c r="GJ31" s="21">
        <v>1180</v>
      </c>
      <c r="GK31" s="21">
        <v>0</v>
      </c>
      <c r="GL31" s="21">
        <v>1050</v>
      </c>
      <c r="GM31" s="21">
        <v>1680</v>
      </c>
      <c r="GN31" s="21">
        <v>120</v>
      </c>
      <c r="GO31" s="21"/>
      <c r="GP31" s="6"/>
      <c r="GQ31" s="24">
        <v>11</v>
      </c>
      <c r="GR31" s="21">
        <v>45</v>
      </c>
      <c r="GS31" s="24">
        <v>8</v>
      </c>
      <c r="GT31" s="21">
        <v>18</v>
      </c>
      <c r="GU31" s="24">
        <v>9</v>
      </c>
      <c r="GV31" s="21">
        <v>18</v>
      </c>
      <c r="GW31" s="24">
        <v>10</v>
      </c>
      <c r="GX31" s="21">
        <v>45</v>
      </c>
      <c r="GY31" s="24">
        <v>9</v>
      </c>
      <c r="GZ31" s="21">
        <v>18</v>
      </c>
      <c r="HA31" s="24">
        <v>8</v>
      </c>
      <c r="HB31" s="21">
        <v>18</v>
      </c>
      <c r="HC31" s="24"/>
      <c r="HD31" s="21"/>
      <c r="HE31" s="6"/>
      <c r="HF31" s="21">
        <v>57</v>
      </c>
      <c r="HG31" s="21">
        <v>129</v>
      </c>
      <c r="HH31" s="21">
        <v>199</v>
      </c>
      <c r="HI31" s="21">
        <v>37</v>
      </c>
      <c r="HJ31" s="21">
        <v>2</v>
      </c>
      <c r="HK31" s="21">
        <v>86.5</v>
      </c>
      <c r="HL31" s="21">
        <v>0.4</v>
      </c>
      <c r="HM31" s="21">
        <v>0</v>
      </c>
      <c r="HN31" s="21">
        <v>26.2</v>
      </c>
      <c r="HO31" s="21">
        <v>15.2</v>
      </c>
      <c r="HP31" s="21">
        <v>6.25</v>
      </c>
      <c r="HQ31" s="21">
        <v>132.5</v>
      </c>
      <c r="HR31" s="21">
        <v>20</v>
      </c>
      <c r="HS31" s="21">
        <v>9.5</v>
      </c>
      <c r="HT31" s="21">
        <v>11</v>
      </c>
      <c r="HU31" s="6"/>
    </row>
    <row r="32" spans="1:229" ht="15.75" customHeight="1" x14ac:dyDescent="0.3">
      <c r="A32" s="99">
        <v>27</v>
      </c>
      <c r="B32" s="3">
        <v>82</v>
      </c>
      <c r="C32" s="21" t="s">
        <v>635</v>
      </c>
      <c r="D32" s="21">
        <v>2</v>
      </c>
      <c r="E32" s="22">
        <v>41316</v>
      </c>
      <c r="F32" s="22">
        <v>41316</v>
      </c>
      <c r="G32" s="21">
        <f t="shared" si="0"/>
        <v>0</v>
      </c>
      <c r="H32" s="21" t="s">
        <v>890</v>
      </c>
      <c r="I32" s="21" t="s">
        <v>891</v>
      </c>
      <c r="J32" s="23">
        <v>9199</v>
      </c>
      <c r="K32" s="21">
        <v>87</v>
      </c>
      <c r="L32" s="21">
        <v>165</v>
      </c>
      <c r="M32" s="21">
        <v>48</v>
      </c>
      <c r="N32" s="21" t="s">
        <v>892</v>
      </c>
      <c r="O32" s="21">
        <v>63</v>
      </c>
      <c r="P32" s="21">
        <v>73</v>
      </c>
      <c r="Q32" s="21">
        <v>4</v>
      </c>
      <c r="R32" s="21" t="s">
        <v>893</v>
      </c>
      <c r="S32" s="21">
        <v>1</v>
      </c>
      <c r="T32" s="21">
        <v>13</v>
      </c>
      <c r="U32" s="21" t="s">
        <v>548</v>
      </c>
      <c r="V32" s="21">
        <v>2</v>
      </c>
      <c r="W32" s="21">
        <v>0</v>
      </c>
      <c r="X32" s="21">
        <v>0</v>
      </c>
      <c r="Y32" s="21">
        <v>0</v>
      </c>
      <c r="Z32" s="6"/>
      <c r="AA32" s="24" t="s">
        <v>298</v>
      </c>
      <c r="AB32" s="21" t="s">
        <v>894</v>
      </c>
      <c r="AC32" s="25">
        <v>1</v>
      </c>
      <c r="AD32" s="25"/>
      <c r="AE32" s="21" t="s">
        <v>249</v>
      </c>
      <c r="AF32" s="21"/>
      <c r="AG32" s="21" t="s">
        <v>246</v>
      </c>
      <c r="AH32" s="21" t="s">
        <v>248</v>
      </c>
      <c r="AI32" s="21" t="s">
        <v>246</v>
      </c>
      <c r="AJ32" s="21" t="s">
        <v>249</v>
      </c>
      <c r="AK32" s="21" t="s">
        <v>249</v>
      </c>
      <c r="AL32" s="21" t="s">
        <v>246</v>
      </c>
      <c r="AM32" s="21">
        <v>23.19</v>
      </c>
      <c r="AN32" s="6"/>
      <c r="AO32" s="26" t="s">
        <v>250</v>
      </c>
      <c r="AP32" s="26" t="s">
        <v>274</v>
      </c>
      <c r="AQ32" s="26" t="s">
        <v>1911</v>
      </c>
      <c r="AR32" s="26" t="s">
        <v>1906</v>
      </c>
      <c r="AS32" s="26" t="s">
        <v>1912</v>
      </c>
      <c r="AT32" s="24">
        <v>19</v>
      </c>
      <c r="AU32" s="21">
        <v>30.97</v>
      </c>
      <c r="AV32" s="21">
        <v>30.84</v>
      </c>
      <c r="AW32" s="21">
        <v>30.61</v>
      </c>
      <c r="AX32" s="21">
        <v>27.5</v>
      </c>
      <c r="AY32" s="21">
        <v>20</v>
      </c>
      <c r="AZ32" s="21">
        <v>13.7</v>
      </c>
      <c r="BA32" s="21"/>
      <c r="BB32" s="21"/>
      <c r="BC32" s="21"/>
      <c r="BD32" s="28">
        <f t="shared" si="1"/>
        <v>-0.4197610590894385</v>
      </c>
      <c r="BE32" s="28">
        <f t="shared" si="2"/>
        <v>-0.74578469520103852</v>
      </c>
      <c r="BF32" s="28">
        <f t="shared" si="3"/>
        <v>62.31578947368422</v>
      </c>
      <c r="BG32" s="28">
        <f t="shared" si="4"/>
        <v>61.10526315789474</v>
      </c>
      <c r="BH32" s="28">
        <f t="shared" si="5"/>
        <v>-1.1624152405553758</v>
      </c>
      <c r="BI32" s="3">
        <f t="shared" si="6"/>
        <v>11.969999999999999</v>
      </c>
      <c r="BJ32" s="3">
        <f t="shared" si="7"/>
        <v>-0.12999999999999901</v>
      </c>
      <c r="BK32" s="3">
        <f t="shared" si="8"/>
        <v>-0.23000000000000043</v>
      </c>
      <c r="BL32" s="3">
        <f t="shared" si="9"/>
        <v>11.84</v>
      </c>
      <c r="BM32" s="3">
        <f t="shared" si="10"/>
        <v>11.61</v>
      </c>
      <c r="BN32" s="3">
        <f t="shared" si="11"/>
        <v>-0.35999999999999943</v>
      </c>
      <c r="BO32" s="24">
        <v>100</v>
      </c>
      <c r="BP32" s="21"/>
      <c r="BQ32" s="21">
        <v>99.2</v>
      </c>
      <c r="BR32" s="21">
        <v>120</v>
      </c>
      <c r="BS32" s="21">
        <v>76</v>
      </c>
      <c r="BT32" s="21"/>
      <c r="BU32" s="21"/>
      <c r="BV32" s="24">
        <v>37</v>
      </c>
      <c r="BW32" s="21">
        <v>36.5</v>
      </c>
      <c r="BX32" s="21">
        <v>35.9</v>
      </c>
      <c r="BY32" s="21">
        <v>36.1</v>
      </c>
      <c r="BZ32" s="21">
        <v>36</v>
      </c>
      <c r="CA32" s="21">
        <v>36</v>
      </c>
      <c r="CB32" s="21">
        <v>36</v>
      </c>
      <c r="CC32" s="21"/>
      <c r="CD32" s="21"/>
      <c r="CE32" s="6"/>
      <c r="CF32" s="24" t="s">
        <v>895</v>
      </c>
      <c r="CG32" s="21"/>
      <c r="CH32" s="21"/>
      <c r="CI32" s="21"/>
      <c r="CJ32" s="21"/>
      <c r="CK32" s="21"/>
      <c r="CL32" s="21"/>
      <c r="CM32" s="24" t="s">
        <v>896</v>
      </c>
      <c r="CN32" s="21"/>
      <c r="CO32" s="21"/>
      <c r="CP32" s="21"/>
      <c r="CQ32" s="21"/>
      <c r="CR32" s="21"/>
      <c r="CS32" s="21"/>
      <c r="CT32" s="24">
        <v>2</v>
      </c>
      <c r="CU32" s="21"/>
      <c r="CV32" s="21"/>
      <c r="CW32" s="21"/>
      <c r="CX32" s="21"/>
      <c r="CY32" s="21"/>
      <c r="CZ32" s="21"/>
      <c r="DA32" s="24" t="s">
        <v>735</v>
      </c>
      <c r="DB32" s="21"/>
      <c r="DC32" s="21"/>
      <c r="DD32" s="21"/>
      <c r="DE32" s="21"/>
      <c r="DF32" s="21"/>
      <c r="DG32" s="21"/>
      <c r="DH32" s="24" t="s">
        <v>897</v>
      </c>
      <c r="DI32" s="21" t="s">
        <v>897</v>
      </c>
      <c r="DJ32" s="21" t="s">
        <v>898</v>
      </c>
      <c r="DK32" s="21" t="s">
        <v>897</v>
      </c>
      <c r="DL32" s="21"/>
      <c r="DM32" s="21"/>
      <c r="DN32" s="21"/>
      <c r="DO32" s="26">
        <v>8</v>
      </c>
      <c r="DP32" s="6"/>
      <c r="DQ32" s="24">
        <v>87</v>
      </c>
      <c r="DR32" s="21">
        <v>126.5</v>
      </c>
      <c r="DS32" s="21">
        <v>131.9</v>
      </c>
      <c r="DT32" s="21">
        <v>127</v>
      </c>
      <c r="DU32" s="21"/>
      <c r="DV32" s="21"/>
      <c r="DW32" s="21"/>
      <c r="DX32" s="24">
        <v>0.3</v>
      </c>
      <c r="DY32" s="21">
        <v>0.3</v>
      </c>
      <c r="DZ32" s="21">
        <v>0.3</v>
      </c>
      <c r="EA32" s="21">
        <v>0.3</v>
      </c>
      <c r="EB32" s="21"/>
      <c r="EC32" s="21"/>
      <c r="ED32" s="21"/>
      <c r="EE32" s="29">
        <f t="shared" ref="EE32:EH32" si="38">DQ32/DX32</f>
        <v>290</v>
      </c>
      <c r="EF32" s="30">
        <f t="shared" si="38"/>
        <v>421.66666666666669</v>
      </c>
      <c r="EG32" s="30">
        <f t="shared" si="38"/>
        <v>439.66666666666669</v>
      </c>
      <c r="EH32" s="30">
        <f t="shared" si="38"/>
        <v>423.33333333333337</v>
      </c>
      <c r="EI32" s="30"/>
      <c r="EJ32" s="30"/>
      <c r="EK32" s="30"/>
      <c r="EL32" s="24">
        <v>0</v>
      </c>
      <c r="EM32" s="21">
        <v>0</v>
      </c>
      <c r="EN32" s="21">
        <v>0</v>
      </c>
      <c r="EO32" s="21">
        <v>0</v>
      </c>
      <c r="EP32" s="21"/>
      <c r="EQ32" s="21"/>
      <c r="ER32" s="21"/>
      <c r="ES32" s="24">
        <v>619</v>
      </c>
      <c r="ET32" s="21">
        <v>343</v>
      </c>
      <c r="EU32" s="21">
        <v>458</v>
      </c>
      <c r="EV32" s="21">
        <v>389</v>
      </c>
      <c r="EW32" s="21"/>
      <c r="EX32" s="21"/>
      <c r="EY32" s="21"/>
      <c r="EZ32" s="24">
        <v>14.8</v>
      </c>
      <c r="FA32" s="21">
        <v>11.4</v>
      </c>
      <c r="FB32" s="21">
        <v>12.7</v>
      </c>
      <c r="FC32" s="21">
        <v>15.5</v>
      </c>
      <c r="FD32" s="21"/>
      <c r="FE32" s="21"/>
      <c r="FF32" s="21"/>
      <c r="FG32" s="24">
        <v>15</v>
      </c>
      <c r="FH32" s="21">
        <v>15</v>
      </c>
      <c r="FI32" s="21">
        <v>15</v>
      </c>
      <c r="FJ32" s="21">
        <v>15</v>
      </c>
      <c r="FK32" s="21"/>
      <c r="FL32" s="21"/>
      <c r="FM32" s="21"/>
      <c r="FN32" s="24">
        <v>109</v>
      </c>
      <c r="FO32" s="21">
        <v>73</v>
      </c>
      <c r="FP32" s="21">
        <v>101</v>
      </c>
      <c r="FQ32" s="21">
        <v>94</v>
      </c>
      <c r="FR32" s="21"/>
      <c r="FS32" s="21"/>
      <c r="FT32" s="21"/>
      <c r="FU32" s="24">
        <v>0</v>
      </c>
      <c r="FV32" s="21">
        <v>0</v>
      </c>
      <c r="FW32" s="21">
        <v>0</v>
      </c>
      <c r="FX32" s="21">
        <v>0</v>
      </c>
      <c r="FY32" s="21"/>
      <c r="FZ32" s="21"/>
      <c r="GA32" s="21"/>
      <c r="GB32" s="24">
        <v>106</v>
      </c>
      <c r="GC32" s="21">
        <v>133</v>
      </c>
      <c r="GD32" s="21">
        <v>172</v>
      </c>
      <c r="GE32" s="21">
        <v>172</v>
      </c>
      <c r="GF32" s="21"/>
      <c r="GG32" s="21"/>
      <c r="GH32" s="21"/>
      <c r="GI32" s="24">
        <v>1250</v>
      </c>
      <c r="GJ32" s="21">
        <v>750</v>
      </c>
      <c r="GK32" s="21">
        <v>935</v>
      </c>
      <c r="GL32" s="21">
        <v>560</v>
      </c>
      <c r="GM32" s="21"/>
      <c r="GN32" s="21"/>
      <c r="GO32" s="21"/>
      <c r="GP32" s="6"/>
      <c r="GQ32" s="24">
        <v>10</v>
      </c>
      <c r="GR32" s="21">
        <v>45</v>
      </c>
      <c r="GS32" s="24">
        <v>7</v>
      </c>
      <c r="GT32" s="21">
        <v>18</v>
      </c>
      <c r="GU32" s="24">
        <v>8</v>
      </c>
      <c r="GV32" s="21">
        <v>18</v>
      </c>
      <c r="GW32" s="24">
        <v>8</v>
      </c>
      <c r="GX32" s="21">
        <v>18</v>
      </c>
      <c r="GY32" s="24"/>
      <c r="GZ32" s="21"/>
      <c r="HA32" s="24"/>
      <c r="HB32" s="21"/>
      <c r="HC32" s="24"/>
      <c r="HD32" s="21"/>
      <c r="HE32" s="6"/>
      <c r="HF32" s="21">
        <v>87</v>
      </c>
      <c r="HG32" s="21">
        <v>189</v>
      </c>
      <c r="HH32" s="21">
        <v>158</v>
      </c>
      <c r="HI32" s="21">
        <v>37</v>
      </c>
      <c r="HJ32" s="21">
        <v>2</v>
      </c>
      <c r="HK32" s="21">
        <v>87</v>
      </c>
      <c r="HL32" s="21">
        <v>0.3</v>
      </c>
      <c r="HM32" s="21">
        <v>0</v>
      </c>
      <c r="HN32" s="21">
        <v>47.61</v>
      </c>
      <c r="HO32" s="21">
        <v>21.62</v>
      </c>
      <c r="HP32" s="21">
        <v>4</v>
      </c>
      <c r="HQ32" s="21">
        <v>133</v>
      </c>
      <c r="HR32" s="21">
        <v>15.7</v>
      </c>
      <c r="HS32" s="21">
        <v>17.7</v>
      </c>
      <c r="HT32" s="21">
        <v>15</v>
      </c>
      <c r="HU32" s="6"/>
    </row>
    <row r="33" spans="1:229" ht="15.75" customHeight="1" x14ac:dyDescent="0.3">
      <c r="A33" s="99">
        <v>28</v>
      </c>
      <c r="B33" s="3">
        <v>84</v>
      </c>
      <c r="C33" s="21" t="s">
        <v>635</v>
      </c>
      <c r="D33" s="21">
        <v>2</v>
      </c>
      <c r="E33" s="22">
        <v>41332</v>
      </c>
      <c r="F33" s="22">
        <v>41332</v>
      </c>
      <c r="G33" s="21">
        <f t="shared" si="0"/>
        <v>0</v>
      </c>
      <c r="H33" s="21"/>
      <c r="I33" s="21" t="s">
        <v>907</v>
      </c>
      <c r="J33" s="23">
        <v>14493</v>
      </c>
      <c r="K33" s="21">
        <v>74</v>
      </c>
      <c r="L33" s="21">
        <v>165</v>
      </c>
      <c r="M33" s="21">
        <v>80</v>
      </c>
      <c r="N33" s="21" t="s">
        <v>908</v>
      </c>
      <c r="O33" s="21">
        <v>72</v>
      </c>
      <c r="P33" s="21">
        <v>86.1</v>
      </c>
      <c r="Q33" s="21">
        <v>8</v>
      </c>
      <c r="R33" s="21" t="s">
        <v>548</v>
      </c>
      <c r="S33" s="21">
        <v>2</v>
      </c>
      <c r="T33" s="21">
        <v>8</v>
      </c>
      <c r="U33" s="21" t="s">
        <v>548</v>
      </c>
      <c r="V33" s="21">
        <v>2</v>
      </c>
      <c r="W33" s="21">
        <v>8</v>
      </c>
      <c r="X33" s="21">
        <v>0</v>
      </c>
      <c r="Y33" s="21">
        <v>0</v>
      </c>
      <c r="Z33" s="6"/>
      <c r="AA33" s="24" t="s">
        <v>884</v>
      </c>
      <c r="AB33" s="21" t="s">
        <v>497</v>
      </c>
      <c r="AC33" s="25">
        <v>2</v>
      </c>
      <c r="AD33" s="25" t="s">
        <v>486</v>
      </c>
      <c r="AE33" s="21" t="s">
        <v>249</v>
      </c>
      <c r="AF33" s="21"/>
      <c r="AG33" s="21" t="s">
        <v>249</v>
      </c>
      <c r="AH33" s="21"/>
      <c r="AI33" s="21" t="s">
        <v>246</v>
      </c>
      <c r="AJ33" s="21" t="s">
        <v>246</v>
      </c>
      <c r="AK33" s="21" t="s">
        <v>249</v>
      </c>
      <c r="AL33" s="21" t="s">
        <v>249</v>
      </c>
      <c r="AM33" s="21">
        <v>0.06</v>
      </c>
      <c r="AN33" s="6"/>
      <c r="AO33" s="26" t="s">
        <v>350</v>
      </c>
      <c r="AP33" s="26"/>
      <c r="AQ33" s="26"/>
      <c r="AR33" s="26" t="s">
        <v>1902</v>
      </c>
      <c r="AS33" s="3"/>
      <c r="AT33" s="24">
        <v>0.06</v>
      </c>
      <c r="AU33" s="21">
        <v>0.1</v>
      </c>
      <c r="AV33" s="21">
        <v>0.11</v>
      </c>
      <c r="AW33" s="21">
        <v>0.1</v>
      </c>
      <c r="AX33" s="21"/>
      <c r="AY33" s="21"/>
      <c r="AZ33" s="21"/>
      <c r="BA33" s="21"/>
      <c r="BB33" s="21"/>
      <c r="BC33" s="21"/>
      <c r="BD33" s="28">
        <f t="shared" si="1"/>
        <v>9.9999999999999858</v>
      </c>
      <c r="BE33" s="28">
        <f t="shared" si="2"/>
        <v>-9.0909090909090793</v>
      </c>
      <c r="BF33" s="28">
        <f t="shared" si="3"/>
        <v>83.333333333333343</v>
      </c>
      <c r="BG33" s="28">
        <f t="shared" si="4"/>
        <v>66.666666666666686</v>
      </c>
      <c r="BH33" s="28">
        <f t="shared" si="5"/>
        <v>0</v>
      </c>
      <c r="BI33" s="3">
        <f t="shared" si="6"/>
        <v>4.0000000000000008E-2</v>
      </c>
      <c r="BJ33" s="3">
        <f t="shared" si="7"/>
        <v>9.999999999999995E-3</v>
      </c>
      <c r="BK33" s="3">
        <f t="shared" si="8"/>
        <v>-9.999999999999995E-3</v>
      </c>
      <c r="BL33" s="3">
        <f t="shared" si="9"/>
        <v>0.05</v>
      </c>
      <c r="BM33" s="3">
        <f t="shared" si="10"/>
        <v>4.0000000000000008E-2</v>
      </c>
      <c r="BN33" s="3">
        <f t="shared" si="11"/>
        <v>0</v>
      </c>
      <c r="BO33" s="24">
        <v>2</v>
      </c>
      <c r="BP33" s="21">
        <v>142.1</v>
      </c>
      <c r="BQ33" s="21"/>
      <c r="BR33" s="21"/>
      <c r="BS33" s="21"/>
      <c r="BT33" s="21"/>
      <c r="BU33" s="21"/>
      <c r="BV33" s="24">
        <v>36.5</v>
      </c>
      <c r="BW33" s="21">
        <v>36.5</v>
      </c>
      <c r="BX33" s="21">
        <v>36</v>
      </c>
      <c r="BY33" s="21">
        <v>36</v>
      </c>
      <c r="BZ33" s="21"/>
      <c r="CA33" s="21"/>
      <c r="CB33" s="21"/>
      <c r="CC33" s="21"/>
      <c r="CD33" s="21"/>
      <c r="CE33" s="6"/>
      <c r="CF33" s="24" t="s">
        <v>909</v>
      </c>
      <c r="CG33" s="21"/>
      <c r="CH33" s="21"/>
      <c r="CI33" s="21"/>
      <c r="CJ33" s="21"/>
      <c r="CK33" s="21"/>
      <c r="CL33" s="21"/>
      <c r="CM33" s="24" t="s">
        <v>607</v>
      </c>
      <c r="CN33" s="21"/>
      <c r="CO33" s="21"/>
      <c r="CP33" s="21"/>
      <c r="CQ33" s="21"/>
      <c r="CR33" s="21"/>
      <c r="CS33" s="21"/>
      <c r="CT33" s="24">
        <v>1</v>
      </c>
      <c r="CU33" s="21"/>
      <c r="CV33" s="21"/>
      <c r="CW33" s="21"/>
      <c r="CX33" s="21"/>
      <c r="CY33" s="21"/>
      <c r="CZ33" s="21"/>
      <c r="DA33" s="24" t="s">
        <v>607</v>
      </c>
      <c r="DB33" s="21"/>
      <c r="DC33" s="21"/>
      <c r="DD33" s="21"/>
      <c r="DE33" s="21"/>
      <c r="DF33" s="21"/>
      <c r="DG33" s="21"/>
      <c r="DH33" s="24" t="s">
        <v>910</v>
      </c>
      <c r="DI33" s="21" t="s">
        <v>631</v>
      </c>
      <c r="DJ33" s="21"/>
      <c r="DK33" s="21"/>
      <c r="DL33" s="21"/>
      <c r="DM33" s="21"/>
      <c r="DN33" s="21"/>
      <c r="DO33" s="26" t="s">
        <v>607</v>
      </c>
      <c r="DP33" s="6"/>
      <c r="DQ33" s="24">
        <v>162.5</v>
      </c>
      <c r="DR33" s="21">
        <v>128.6</v>
      </c>
      <c r="DS33" s="21"/>
      <c r="DT33" s="21"/>
      <c r="DU33" s="21"/>
      <c r="DV33" s="21"/>
      <c r="DW33" s="21"/>
      <c r="DX33" s="24">
        <v>0.5</v>
      </c>
      <c r="DY33" s="21">
        <v>0.45</v>
      </c>
      <c r="DZ33" s="21"/>
      <c r="EA33" s="21"/>
      <c r="EB33" s="21"/>
      <c r="EC33" s="21"/>
      <c r="ED33" s="21"/>
      <c r="EE33" s="29">
        <f t="shared" ref="EE33:EF33" si="39">DQ33/DX33</f>
        <v>325</v>
      </c>
      <c r="EF33" s="30">
        <f t="shared" si="39"/>
        <v>285.77777777777777</v>
      </c>
      <c r="EG33" s="30"/>
      <c r="EH33" s="30"/>
      <c r="EI33" s="30"/>
      <c r="EJ33" s="30"/>
      <c r="EK33" s="30"/>
      <c r="EL33" s="24">
        <v>1</v>
      </c>
      <c r="EM33" s="21">
        <v>1</v>
      </c>
      <c r="EN33" s="21"/>
      <c r="EO33" s="21"/>
      <c r="EP33" s="21"/>
      <c r="EQ33" s="21"/>
      <c r="ER33" s="21"/>
      <c r="ES33" s="24">
        <v>134</v>
      </c>
      <c r="ET33" s="21">
        <v>129</v>
      </c>
      <c r="EU33" s="21"/>
      <c r="EV33" s="21"/>
      <c r="EW33" s="21"/>
      <c r="EX33" s="21"/>
      <c r="EY33" s="21"/>
      <c r="EZ33" s="24">
        <v>11.9</v>
      </c>
      <c r="FA33" s="21">
        <v>13</v>
      </c>
      <c r="FB33" s="21"/>
      <c r="FC33" s="21"/>
      <c r="FD33" s="21"/>
      <c r="FE33" s="21"/>
      <c r="FF33" s="21"/>
      <c r="FG33" s="24">
        <v>10</v>
      </c>
      <c r="FH33" s="21">
        <v>11</v>
      </c>
      <c r="FI33" s="21"/>
      <c r="FJ33" s="21"/>
      <c r="FK33" s="21"/>
      <c r="FL33" s="21"/>
      <c r="FM33" s="21"/>
      <c r="FN33" s="24">
        <v>65</v>
      </c>
      <c r="FO33" s="21">
        <v>73</v>
      </c>
      <c r="FP33" s="21"/>
      <c r="FQ33" s="21"/>
      <c r="FR33" s="21"/>
      <c r="FS33" s="21"/>
      <c r="FT33" s="21"/>
      <c r="FU33" s="24">
        <v>0</v>
      </c>
      <c r="FV33" s="21">
        <v>0</v>
      </c>
      <c r="FW33" s="21"/>
      <c r="FX33" s="21"/>
      <c r="FY33" s="21"/>
      <c r="FZ33" s="21"/>
      <c r="GA33" s="21"/>
      <c r="GB33" s="24">
        <v>26</v>
      </c>
      <c r="GC33" s="21">
        <v>30</v>
      </c>
      <c r="GD33" s="21"/>
      <c r="GE33" s="21"/>
      <c r="GF33" s="21"/>
      <c r="GG33" s="21"/>
      <c r="GH33" s="21"/>
      <c r="GI33" s="24">
        <v>700</v>
      </c>
      <c r="GJ33" s="21">
        <v>820</v>
      </c>
      <c r="GK33" s="21"/>
      <c r="GL33" s="21"/>
      <c r="GM33" s="21"/>
      <c r="GN33" s="21"/>
      <c r="GO33" s="21"/>
      <c r="GP33" s="6"/>
      <c r="GQ33" s="24">
        <v>12</v>
      </c>
      <c r="GR33" s="21">
        <v>45</v>
      </c>
      <c r="GS33" s="24">
        <v>13</v>
      </c>
      <c r="GT33" s="21">
        <v>55</v>
      </c>
      <c r="GU33" s="24"/>
      <c r="GV33" s="21"/>
      <c r="GW33" s="24"/>
      <c r="GX33" s="21"/>
      <c r="GY33" s="24"/>
      <c r="GZ33" s="21"/>
      <c r="HA33" s="24"/>
      <c r="HB33" s="21"/>
      <c r="HC33" s="24"/>
      <c r="HD33" s="21"/>
      <c r="HE33" s="6"/>
      <c r="HF33" s="21">
        <v>74</v>
      </c>
      <c r="HG33" s="21">
        <v>41</v>
      </c>
      <c r="HH33" s="21">
        <v>54</v>
      </c>
      <c r="HI33" s="21">
        <v>36.4</v>
      </c>
      <c r="HJ33" s="21">
        <v>1</v>
      </c>
      <c r="HK33" s="21">
        <v>88.3</v>
      </c>
      <c r="HL33" s="21">
        <v>0.5</v>
      </c>
      <c r="HM33" s="21">
        <v>10</v>
      </c>
      <c r="HN33" s="21">
        <v>10.36</v>
      </c>
      <c r="HO33" s="21">
        <v>10.07</v>
      </c>
      <c r="HP33" s="21">
        <v>3.99</v>
      </c>
      <c r="HQ33" s="21">
        <v>127</v>
      </c>
      <c r="HR33" s="21">
        <v>25.5</v>
      </c>
      <c r="HS33" s="21">
        <v>11.9</v>
      </c>
      <c r="HT33" s="21">
        <v>10</v>
      </c>
      <c r="HU33" s="6"/>
    </row>
    <row r="34" spans="1:229" ht="15.75" customHeight="1" x14ac:dyDescent="0.3">
      <c r="A34" s="99">
        <v>29</v>
      </c>
      <c r="B34" s="3">
        <v>90</v>
      </c>
      <c r="C34" s="21" t="s">
        <v>431</v>
      </c>
      <c r="D34" s="21">
        <v>2</v>
      </c>
      <c r="E34" s="22">
        <v>41337</v>
      </c>
      <c r="F34" s="22">
        <v>41337</v>
      </c>
      <c r="G34" s="21">
        <f t="shared" si="0"/>
        <v>0</v>
      </c>
      <c r="H34" s="21"/>
      <c r="I34" s="21" t="s">
        <v>432</v>
      </c>
      <c r="J34" s="23">
        <v>15836</v>
      </c>
      <c r="K34" s="21">
        <v>69</v>
      </c>
      <c r="L34" s="21">
        <v>175</v>
      </c>
      <c r="M34" s="21">
        <v>80</v>
      </c>
      <c r="N34" s="21" t="s">
        <v>951</v>
      </c>
      <c r="O34" s="21">
        <v>55</v>
      </c>
      <c r="P34" s="21">
        <v>57.5</v>
      </c>
      <c r="Q34" s="21">
        <v>2</v>
      </c>
      <c r="R34" s="21" t="s">
        <v>547</v>
      </c>
      <c r="S34" s="21">
        <v>1</v>
      </c>
      <c r="T34" s="21">
        <v>17</v>
      </c>
      <c r="U34" s="21" t="s">
        <v>272</v>
      </c>
      <c r="V34" s="21">
        <v>1</v>
      </c>
      <c r="W34" s="21">
        <v>0</v>
      </c>
      <c r="X34" s="21">
        <v>0</v>
      </c>
      <c r="Y34" s="21">
        <v>0</v>
      </c>
      <c r="Z34" s="6"/>
      <c r="AA34" s="24" t="s">
        <v>884</v>
      </c>
      <c r="AB34" s="21" t="s">
        <v>497</v>
      </c>
      <c r="AC34" s="25">
        <v>2</v>
      </c>
      <c r="AD34" s="25" t="s">
        <v>486</v>
      </c>
      <c r="AE34" s="21" t="s">
        <v>249</v>
      </c>
      <c r="AF34" s="21"/>
      <c r="AG34" s="21" t="s">
        <v>246</v>
      </c>
      <c r="AH34" s="21" t="s">
        <v>248</v>
      </c>
      <c r="AI34" s="21" t="s">
        <v>246</v>
      </c>
      <c r="AJ34" s="21" t="s">
        <v>246</v>
      </c>
      <c r="AK34" s="21" t="s">
        <v>249</v>
      </c>
      <c r="AL34" s="21" t="s">
        <v>249</v>
      </c>
      <c r="AM34" s="21">
        <v>0.08</v>
      </c>
      <c r="AN34" s="6"/>
      <c r="AO34" s="26" t="s">
        <v>350</v>
      </c>
      <c r="AP34" s="26"/>
      <c r="AQ34" s="26"/>
      <c r="AR34" s="26" t="s">
        <v>1902</v>
      </c>
      <c r="AS34" s="3"/>
      <c r="AT34" s="24">
        <v>0.08</v>
      </c>
      <c r="AU34" s="21">
        <v>7</v>
      </c>
      <c r="AV34" s="21">
        <v>7</v>
      </c>
      <c r="AW34" s="21">
        <v>0.06</v>
      </c>
      <c r="AX34" s="21">
        <v>7</v>
      </c>
      <c r="AY34" s="21"/>
      <c r="AZ34" s="21"/>
      <c r="BA34" s="21"/>
      <c r="BB34" s="21"/>
      <c r="BC34" s="21"/>
      <c r="BD34" s="28">
        <f t="shared" si="1"/>
        <v>0</v>
      </c>
      <c r="BE34" s="28">
        <f t="shared" si="2"/>
        <v>-99.142857142857139</v>
      </c>
      <c r="BF34" s="28">
        <f t="shared" si="3"/>
        <v>8650</v>
      </c>
      <c r="BG34" s="28">
        <f t="shared" si="4"/>
        <v>-25</v>
      </c>
      <c r="BH34" s="28">
        <f t="shared" si="5"/>
        <v>-99.142857142857139</v>
      </c>
      <c r="BI34" s="3">
        <f t="shared" si="6"/>
        <v>6.92</v>
      </c>
      <c r="BJ34" s="3">
        <f t="shared" si="7"/>
        <v>0</v>
      </c>
      <c r="BK34" s="3">
        <f t="shared" si="8"/>
        <v>-6.94</v>
      </c>
      <c r="BL34" s="3">
        <f t="shared" si="9"/>
        <v>6.92</v>
      </c>
      <c r="BM34" s="3">
        <f t="shared" si="10"/>
        <v>-2.0000000000000004E-2</v>
      </c>
      <c r="BN34" s="3">
        <f t="shared" si="11"/>
        <v>-6.94</v>
      </c>
      <c r="BO34" s="24">
        <v>105.5</v>
      </c>
      <c r="BP34" s="21">
        <v>110.4</v>
      </c>
      <c r="BQ34" s="21">
        <v>108.3</v>
      </c>
      <c r="BR34" s="21"/>
      <c r="BS34" s="21"/>
      <c r="BT34" s="21"/>
      <c r="BU34" s="21"/>
      <c r="BV34" s="24">
        <v>36</v>
      </c>
      <c r="BW34" s="21">
        <v>36.4</v>
      </c>
      <c r="BX34" s="21">
        <v>36</v>
      </c>
      <c r="BY34" s="21">
        <v>36.6</v>
      </c>
      <c r="BZ34" s="21">
        <v>36</v>
      </c>
      <c r="CA34" s="21"/>
      <c r="CB34" s="21"/>
      <c r="CC34" s="21"/>
      <c r="CD34" s="21"/>
      <c r="CE34" s="6"/>
      <c r="CF34" s="24" t="s">
        <v>952</v>
      </c>
      <c r="CG34" s="21"/>
      <c r="CH34" s="21"/>
      <c r="CI34" s="21"/>
      <c r="CJ34" s="21"/>
      <c r="CK34" s="21"/>
      <c r="CL34" s="21"/>
      <c r="CM34" s="24" t="s">
        <v>607</v>
      </c>
      <c r="CN34" s="21"/>
      <c r="CO34" s="21"/>
      <c r="CP34" s="21"/>
      <c r="CQ34" s="21"/>
      <c r="CR34" s="21"/>
      <c r="CS34" s="21"/>
      <c r="CT34" s="24">
        <v>1</v>
      </c>
      <c r="CU34" s="21"/>
      <c r="CV34" s="21"/>
      <c r="CW34" s="21"/>
      <c r="CX34" s="21"/>
      <c r="CY34" s="21"/>
      <c r="CZ34" s="21"/>
      <c r="DA34" s="24" t="s">
        <v>607</v>
      </c>
      <c r="DB34" s="21"/>
      <c r="DC34" s="21"/>
      <c r="DD34" s="21"/>
      <c r="DE34" s="21"/>
      <c r="DF34" s="21"/>
      <c r="DG34" s="21"/>
      <c r="DH34" s="24" t="s">
        <v>953</v>
      </c>
      <c r="DI34" s="21" t="s">
        <v>954</v>
      </c>
      <c r="DJ34" s="21" t="s">
        <v>954</v>
      </c>
      <c r="DK34" s="21"/>
      <c r="DL34" s="21"/>
      <c r="DM34" s="21"/>
      <c r="DN34" s="21"/>
      <c r="DO34" s="26" t="s">
        <v>607</v>
      </c>
      <c r="DP34" s="6"/>
      <c r="DQ34" s="24">
        <v>238.5</v>
      </c>
      <c r="DR34" s="21">
        <v>76</v>
      </c>
      <c r="DS34" s="21">
        <v>85.8</v>
      </c>
      <c r="DT34" s="21"/>
      <c r="DU34" s="21"/>
      <c r="DV34" s="21"/>
      <c r="DW34" s="21"/>
      <c r="DX34" s="24">
        <v>0.3</v>
      </c>
      <c r="DY34" s="21">
        <v>0.3</v>
      </c>
      <c r="DZ34" s="21">
        <v>0.3</v>
      </c>
      <c r="EA34" s="21"/>
      <c r="EB34" s="21"/>
      <c r="EC34" s="21"/>
      <c r="ED34" s="21"/>
      <c r="EE34" s="29">
        <f t="shared" ref="EE34:EG34" si="40">DQ34/DX34</f>
        <v>795</v>
      </c>
      <c r="EF34" s="30">
        <f t="shared" si="40"/>
        <v>253.33333333333334</v>
      </c>
      <c r="EG34" s="30">
        <f t="shared" si="40"/>
        <v>286</v>
      </c>
      <c r="EH34" s="30"/>
      <c r="EI34" s="30"/>
      <c r="EJ34" s="30"/>
      <c r="EK34" s="30"/>
      <c r="EL34" s="24">
        <v>0</v>
      </c>
      <c r="EM34" s="21">
        <v>0</v>
      </c>
      <c r="EN34" s="21">
        <v>0</v>
      </c>
      <c r="EO34" s="21"/>
      <c r="EP34" s="21"/>
      <c r="EQ34" s="21"/>
      <c r="ER34" s="21"/>
      <c r="ES34" s="24">
        <v>231</v>
      </c>
      <c r="ET34" s="21">
        <v>219</v>
      </c>
      <c r="EU34" s="21">
        <v>245</v>
      </c>
      <c r="EV34" s="21"/>
      <c r="EW34" s="21"/>
      <c r="EX34" s="21"/>
      <c r="EY34" s="21"/>
      <c r="EZ34" s="24">
        <v>13.4</v>
      </c>
      <c r="FA34" s="21">
        <v>7.7</v>
      </c>
      <c r="FB34" s="21">
        <v>6.9</v>
      </c>
      <c r="FC34" s="21"/>
      <c r="FD34" s="21"/>
      <c r="FE34" s="21"/>
      <c r="FF34" s="21"/>
      <c r="FG34" s="24">
        <v>13</v>
      </c>
      <c r="FH34" s="21">
        <v>15</v>
      </c>
      <c r="FI34" s="21">
        <v>15</v>
      </c>
      <c r="FJ34" s="21"/>
      <c r="FK34" s="21"/>
      <c r="FL34" s="21"/>
      <c r="FM34" s="21"/>
      <c r="FN34" s="24">
        <v>95</v>
      </c>
      <c r="FO34" s="21">
        <v>81</v>
      </c>
      <c r="FP34" s="21">
        <v>94</v>
      </c>
      <c r="FQ34" s="21"/>
      <c r="FR34" s="21"/>
      <c r="FS34" s="21"/>
      <c r="FT34" s="21"/>
      <c r="FU34" s="24">
        <v>0</v>
      </c>
      <c r="FV34" s="21">
        <v>0</v>
      </c>
      <c r="FW34" s="21">
        <v>0</v>
      </c>
      <c r="FX34" s="21"/>
      <c r="FY34" s="21"/>
      <c r="FZ34" s="21"/>
      <c r="GA34" s="21"/>
      <c r="GB34" s="24">
        <v>81</v>
      </c>
      <c r="GC34" s="21">
        <v>60</v>
      </c>
      <c r="GD34" s="21">
        <v>61</v>
      </c>
      <c r="GE34" s="21"/>
      <c r="GF34" s="21"/>
      <c r="GG34" s="21"/>
      <c r="GH34" s="21"/>
      <c r="GI34" s="24">
        <v>1035</v>
      </c>
      <c r="GJ34" s="21">
        <v>1280</v>
      </c>
      <c r="GK34" s="21">
        <v>1580</v>
      </c>
      <c r="GL34" s="21"/>
      <c r="GM34" s="21"/>
      <c r="GN34" s="21"/>
      <c r="GO34" s="21"/>
      <c r="GP34" s="6"/>
      <c r="GQ34" s="24">
        <v>9</v>
      </c>
      <c r="GR34" s="21">
        <v>18</v>
      </c>
      <c r="GS34" s="24">
        <v>9</v>
      </c>
      <c r="GT34" s="21">
        <v>18</v>
      </c>
      <c r="GU34" s="24">
        <v>9</v>
      </c>
      <c r="GV34" s="21">
        <v>18</v>
      </c>
      <c r="GW34" s="24"/>
      <c r="GX34" s="21"/>
      <c r="GY34" s="24"/>
      <c r="GZ34" s="21"/>
      <c r="HA34" s="24"/>
      <c r="HB34" s="21"/>
      <c r="HC34" s="24"/>
      <c r="HD34" s="21"/>
      <c r="HE34" s="6"/>
      <c r="HF34" s="21">
        <v>69</v>
      </c>
      <c r="HG34" s="21">
        <v>138</v>
      </c>
      <c r="HH34" s="21">
        <v>142</v>
      </c>
      <c r="HI34" s="21">
        <v>36.6</v>
      </c>
      <c r="HJ34" s="21">
        <v>2</v>
      </c>
      <c r="HK34" s="21">
        <v>76</v>
      </c>
      <c r="HL34" s="21">
        <v>0.3</v>
      </c>
      <c r="HM34" s="21">
        <v>10</v>
      </c>
      <c r="HN34" s="21">
        <v>27.73</v>
      </c>
      <c r="HO34" s="21">
        <v>15.48</v>
      </c>
      <c r="HP34" s="21">
        <v>3.19</v>
      </c>
      <c r="HQ34" s="21">
        <v>142.9</v>
      </c>
      <c r="HR34" s="21">
        <v>36.1</v>
      </c>
      <c r="HS34" s="21">
        <v>13.4</v>
      </c>
      <c r="HT34" s="21">
        <v>10</v>
      </c>
      <c r="HU34" s="6"/>
    </row>
    <row r="35" spans="1:229" ht="15.75" customHeight="1" x14ac:dyDescent="0.3">
      <c r="A35" s="99">
        <v>30</v>
      </c>
      <c r="B35" s="3">
        <v>96</v>
      </c>
      <c r="C35" s="21" t="s">
        <v>874</v>
      </c>
      <c r="D35" s="21">
        <v>2</v>
      </c>
      <c r="E35" s="22">
        <v>41326</v>
      </c>
      <c r="F35" s="22">
        <v>41331</v>
      </c>
      <c r="G35" s="21">
        <f t="shared" si="0"/>
        <v>5</v>
      </c>
      <c r="H35" s="21"/>
      <c r="I35" s="21" t="s">
        <v>432</v>
      </c>
      <c r="J35" s="23">
        <v>18748</v>
      </c>
      <c r="K35" s="21">
        <v>61</v>
      </c>
      <c r="L35" s="21">
        <v>158</v>
      </c>
      <c r="M35" s="21">
        <v>56</v>
      </c>
      <c r="N35" s="21" t="s">
        <v>984</v>
      </c>
      <c r="O35" s="21">
        <v>27</v>
      </c>
      <c r="P35" s="21">
        <v>7.9</v>
      </c>
      <c r="Q35" s="21">
        <v>21</v>
      </c>
      <c r="R35" s="21" t="s">
        <v>818</v>
      </c>
      <c r="S35" s="21">
        <v>1</v>
      </c>
      <c r="T35" s="21">
        <v>33</v>
      </c>
      <c r="U35" s="21" t="s">
        <v>272</v>
      </c>
      <c r="V35" s="21">
        <v>1</v>
      </c>
      <c r="W35" s="21">
        <v>11</v>
      </c>
      <c r="X35" s="21">
        <v>7</v>
      </c>
      <c r="Y35" s="21">
        <v>0</v>
      </c>
      <c r="Z35" s="6"/>
      <c r="AA35" s="24" t="s">
        <v>513</v>
      </c>
      <c r="AB35" s="21" t="s">
        <v>497</v>
      </c>
      <c r="AC35" s="25">
        <v>1</v>
      </c>
      <c r="AD35" s="25"/>
      <c r="AE35" s="21" t="s">
        <v>246</v>
      </c>
      <c r="AF35" s="21" t="s">
        <v>247</v>
      </c>
      <c r="AG35" s="21" t="s">
        <v>246</v>
      </c>
      <c r="AH35" s="21" t="s">
        <v>248</v>
      </c>
      <c r="AI35" s="21" t="s">
        <v>246</v>
      </c>
      <c r="AJ35" s="21" t="s">
        <v>246</v>
      </c>
      <c r="AK35" s="21" t="s">
        <v>246</v>
      </c>
      <c r="AL35" s="21" t="s">
        <v>246</v>
      </c>
      <c r="AM35" s="21">
        <v>0.9</v>
      </c>
      <c r="AN35" s="6"/>
      <c r="AO35" s="26" t="s">
        <v>250</v>
      </c>
      <c r="AP35" s="26" t="s">
        <v>274</v>
      </c>
      <c r="AQ35" s="26" t="s">
        <v>1911</v>
      </c>
      <c r="AR35" s="26" t="s">
        <v>1902</v>
      </c>
      <c r="AS35" s="26" t="s">
        <v>1905</v>
      </c>
      <c r="AT35" s="24">
        <v>0.9</v>
      </c>
      <c r="AU35" s="21">
        <v>1.17</v>
      </c>
      <c r="AV35" s="21">
        <v>1.26</v>
      </c>
      <c r="AW35" s="21">
        <v>1</v>
      </c>
      <c r="AX35" s="21">
        <v>0.63</v>
      </c>
      <c r="AY35" s="21">
        <v>0.4</v>
      </c>
      <c r="AZ35" s="21">
        <v>0.27</v>
      </c>
      <c r="BA35" s="21">
        <v>0.22</v>
      </c>
      <c r="BB35" s="21">
        <v>0.14000000000000001</v>
      </c>
      <c r="BC35" s="21"/>
      <c r="BD35" s="28">
        <f t="shared" si="1"/>
        <v>7.6923076923077076</v>
      </c>
      <c r="BE35" s="28">
        <f t="shared" si="2"/>
        <v>-20.634920634920633</v>
      </c>
      <c r="BF35" s="28">
        <f t="shared" si="3"/>
        <v>40</v>
      </c>
      <c r="BG35" s="28">
        <f t="shared" si="4"/>
        <v>11.111111111111114</v>
      </c>
      <c r="BH35" s="28">
        <f t="shared" si="5"/>
        <v>-14.529914529914521</v>
      </c>
      <c r="BI35" s="3">
        <f t="shared" si="6"/>
        <v>0.26999999999999991</v>
      </c>
      <c r="BJ35" s="3">
        <f t="shared" si="7"/>
        <v>9.000000000000008E-2</v>
      </c>
      <c r="BK35" s="3">
        <f t="shared" si="8"/>
        <v>-0.26</v>
      </c>
      <c r="BL35" s="3">
        <f t="shared" si="9"/>
        <v>0.36</v>
      </c>
      <c r="BM35" s="3">
        <f t="shared" si="10"/>
        <v>9.9999999999999978E-2</v>
      </c>
      <c r="BN35" s="3">
        <f t="shared" si="11"/>
        <v>-0.16999999999999993</v>
      </c>
      <c r="BO35" s="24">
        <v>208.8</v>
      </c>
      <c r="BP35" s="21">
        <v>238.2</v>
      </c>
      <c r="BQ35" s="21">
        <v>136.5</v>
      </c>
      <c r="BR35" s="21">
        <v>58.2</v>
      </c>
      <c r="BS35" s="21">
        <v>52.4</v>
      </c>
      <c r="BT35" s="21">
        <v>70</v>
      </c>
      <c r="BU35" s="21">
        <v>121.8</v>
      </c>
      <c r="BV35" s="24">
        <v>37</v>
      </c>
      <c r="BW35" s="21">
        <v>38.1</v>
      </c>
      <c r="BX35" s="21">
        <v>38</v>
      </c>
      <c r="BY35" s="21">
        <v>38</v>
      </c>
      <c r="BZ35" s="21">
        <v>36.9</v>
      </c>
      <c r="CA35" s="21">
        <v>36.5</v>
      </c>
      <c r="CB35" s="21">
        <v>36.6</v>
      </c>
      <c r="CC35" s="21">
        <v>36.4</v>
      </c>
      <c r="CD35" s="21">
        <v>36.6</v>
      </c>
      <c r="CE35" s="6"/>
      <c r="CF35" s="24" t="s">
        <v>985</v>
      </c>
      <c r="CG35" s="21" t="s">
        <v>986</v>
      </c>
      <c r="CH35" s="21"/>
      <c r="CI35" s="21"/>
      <c r="CJ35" s="21"/>
      <c r="CK35" s="21"/>
      <c r="CL35" s="21"/>
      <c r="CM35" s="24" t="s">
        <v>574</v>
      </c>
      <c r="CN35" s="21" t="s">
        <v>987</v>
      </c>
      <c r="CO35" s="21"/>
      <c r="CP35" s="21"/>
      <c r="CQ35" s="21"/>
      <c r="CR35" s="21"/>
      <c r="CS35" s="21"/>
      <c r="CT35" s="24">
        <v>1</v>
      </c>
      <c r="CU35" s="21">
        <v>1</v>
      </c>
      <c r="CV35" s="21"/>
      <c r="CW35" s="21"/>
      <c r="CX35" s="21"/>
      <c r="CY35" s="21"/>
      <c r="CZ35" s="21"/>
      <c r="DA35" s="24" t="s">
        <v>940</v>
      </c>
      <c r="DB35" s="21" t="s">
        <v>940</v>
      </c>
      <c r="DC35" s="21"/>
      <c r="DD35" s="21"/>
      <c r="DE35" s="21"/>
      <c r="DF35" s="21"/>
      <c r="DG35" s="21"/>
      <c r="DH35" s="24" t="s">
        <v>988</v>
      </c>
      <c r="DI35" s="21" t="s">
        <v>988</v>
      </c>
      <c r="DJ35" s="21" t="s">
        <v>988</v>
      </c>
      <c r="DK35" s="21" t="s">
        <v>988</v>
      </c>
      <c r="DL35" s="21" t="s">
        <v>988</v>
      </c>
      <c r="DM35" s="21" t="s">
        <v>988</v>
      </c>
      <c r="DN35" s="21">
        <v>0</v>
      </c>
      <c r="DO35" s="26">
        <v>8</v>
      </c>
      <c r="DP35" s="6"/>
      <c r="DQ35" s="24">
        <v>106.6</v>
      </c>
      <c r="DR35" s="21">
        <v>149</v>
      </c>
      <c r="DS35" s="21">
        <v>82.3</v>
      </c>
      <c r="DT35" s="21">
        <v>81</v>
      </c>
      <c r="DU35" s="21">
        <v>87</v>
      </c>
      <c r="DV35" s="21">
        <v>101.3</v>
      </c>
      <c r="DW35" s="21">
        <v>93.5</v>
      </c>
      <c r="DX35" s="24">
        <v>0.8</v>
      </c>
      <c r="DY35" s="21">
        <v>0.5</v>
      </c>
      <c r="DZ35" s="21">
        <v>0.4</v>
      </c>
      <c r="EA35" s="21">
        <v>0.4</v>
      </c>
      <c r="EB35" s="21">
        <v>0.4</v>
      </c>
      <c r="EC35" s="21">
        <v>0.3</v>
      </c>
      <c r="ED35" s="21">
        <v>0.3</v>
      </c>
      <c r="EE35" s="78">
        <f t="shared" ref="EE35:EK35" si="41">DQ35/DX35</f>
        <v>133.24999999999997</v>
      </c>
      <c r="EF35" s="79">
        <f t="shared" si="41"/>
        <v>298</v>
      </c>
      <c r="EG35" s="79">
        <f t="shared" si="41"/>
        <v>205.74999999999997</v>
      </c>
      <c r="EH35" s="79">
        <f t="shared" si="41"/>
        <v>202.5</v>
      </c>
      <c r="EI35" s="79">
        <f t="shared" si="41"/>
        <v>217.5</v>
      </c>
      <c r="EJ35" s="79">
        <f t="shared" si="41"/>
        <v>337.66666666666669</v>
      </c>
      <c r="EK35" s="79">
        <f t="shared" si="41"/>
        <v>311.66666666666669</v>
      </c>
      <c r="EL35" s="24">
        <v>1</v>
      </c>
      <c r="EM35" s="21">
        <v>1</v>
      </c>
      <c r="EN35" s="21">
        <v>1</v>
      </c>
      <c r="EO35" s="21">
        <v>1</v>
      </c>
      <c r="EP35" s="21">
        <v>0</v>
      </c>
      <c r="EQ35" s="21">
        <v>0</v>
      </c>
      <c r="ER35" s="21">
        <v>0</v>
      </c>
      <c r="ES35" s="24">
        <v>189</v>
      </c>
      <c r="ET35" s="21">
        <v>187</v>
      </c>
      <c r="EU35" s="21">
        <v>109</v>
      </c>
      <c r="EV35" s="21">
        <v>125</v>
      </c>
      <c r="EW35" s="21">
        <v>162</v>
      </c>
      <c r="EX35" s="21">
        <v>240</v>
      </c>
      <c r="EY35" s="21">
        <v>292</v>
      </c>
      <c r="EZ35" s="24">
        <v>2.4</v>
      </c>
      <c r="FA35" s="21">
        <v>2.4</v>
      </c>
      <c r="FB35" s="21">
        <v>2.4</v>
      </c>
      <c r="FC35" s="21">
        <v>3.7</v>
      </c>
      <c r="FD35" s="21">
        <v>3.7</v>
      </c>
      <c r="FE35" s="21">
        <v>5.6</v>
      </c>
      <c r="FF35" s="21">
        <v>5</v>
      </c>
      <c r="FG35" s="24">
        <v>3</v>
      </c>
      <c r="FH35" s="21">
        <v>3</v>
      </c>
      <c r="FI35" s="21">
        <v>3</v>
      </c>
      <c r="FJ35" s="21">
        <v>10</v>
      </c>
      <c r="FK35" s="21">
        <v>11</v>
      </c>
      <c r="FL35" s="21">
        <v>12</v>
      </c>
      <c r="FM35" s="21">
        <v>14</v>
      </c>
      <c r="FN35" s="24">
        <v>65</v>
      </c>
      <c r="FO35" s="21">
        <v>80</v>
      </c>
      <c r="FP35" s="21">
        <v>81</v>
      </c>
      <c r="FQ35" s="21">
        <v>88</v>
      </c>
      <c r="FR35" s="21">
        <v>99</v>
      </c>
      <c r="FS35" s="21">
        <v>100</v>
      </c>
      <c r="FT35" s="21">
        <v>94</v>
      </c>
      <c r="FU35" s="24" t="s">
        <v>559</v>
      </c>
      <c r="FV35" s="21" t="s">
        <v>295</v>
      </c>
      <c r="FW35" s="21" t="s">
        <v>311</v>
      </c>
      <c r="FX35" s="21">
        <v>0</v>
      </c>
      <c r="FY35" s="21">
        <v>0</v>
      </c>
      <c r="FZ35" s="21">
        <v>0</v>
      </c>
      <c r="GA35" s="21">
        <v>0</v>
      </c>
      <c r="GB35" s="24">
        <v>98</v>
      </c>
      <c r="GC35" s="21">
        <v>98</v>
      </c>
      <c r="GD35" s="21">
        <v>78</v>
      </c>
      <c r="GE35" s="21">
        <v>78</v>
      </c>
      <c r="GF35" s="21">
        <v>76</v>
      </c>
      <c r="GG35" s="21">
        <v>63</v>
      </c>
      <c r="GH35" s="21">
        <v>45</v>
      </c>
      <c r="GI35" s="24">
        <v>2300</v>
      </c>
      <c r="GJ35" s="21">
        <v>1900</v>
      </c>
      <c r="GK35" s="21">
        <v>2300</v>
      </c>
      <c r="GL35" s="21">
        <v>3150</v>
      </c>
      <c r="GM35" s="21">
        <v>3000</v>
      </c>
      <c r="GN35" s="21">
        <v>2300</v>
      </c>
      <c r="GO35" s="21">
        <v>2500</v>
      </c>
      <c r="GP35" s="6"/>
      <c r="GQ35" s="24">
        <v>16</v>
      </c>
      <c r="GR35" s="21">
        <v>90</v>
      </c>
      <c r="GS35" s="24">
        <v>15</v>
      </c>
      <c r="GT35" s="21">
        <v>80</v>
      </c>
      <c r="GU35" s="24">
        <v>16</v>
      </c>
      <c r="GV35" s="21">
        <v>90</v>
      </c>
      <c r="GW35" s="24">
        <v>11</v>
      </c>
      <c r="GX35" s="21">
        <v>45</v>
      </c>
      <c r="GY35" s="24">
        <v>10</v>
      </c>
      <c r="GZ35" s="21">
        <v>45</v>
      </c>
      <c r="HA35" s="24">
        <v>9</v>
      </c>
      <c r="HB35" s="21">
        <v>18</v>
      </c>
      <c r="HC35" s="24">
        <v>8</v>
      </c>
      <c r="HD35" s="21">
        <v>18</v>
      </c>
      <c r="HE35" s="6"/>
      <c r="HF35" s="21"/>
      <c r="HG35" s="21"/>
      <c r="HH35" s="21"/>
      <c r="HI35" s="21"/>
      <c r="HJ35" s="21"/>
      <c r="HK35" s="21"/>
      <c r="HL35" s="21"/>
      <c r="HM35" s="21"/>
      <c r="HN35" s="21"/>
      <c r="HO35" s="21"/>
      <c r="HP35" s="21"/>
      <c r="HQ35" s="21"/>
      <c r="HR35" s="21"/>
      <c r="HS35" s="21"/>
      <c r="HT35" s="21"/>
      <c r="HU35" s="6"/>
    </row>
    <row r="36" spans="1:229" ht="15.75" customHeight="1" x14ac:dyDescent="0.3">
      <c r="A36" s="99">
        <v>31</v>
      </c>
      <c r="B36" s="3">
        <v>98</v>
      </c>
      <c r="C36" s="21" t="s">
        <v>431</v>
      </c>
      <c r="D36" s="21">
        <v>1</v>
      </c>
      <c r="E36" s="22">
        <v>41339</v>
      </c>
      <c r="F36" s="22">
        <v>41339</v>
      </c>
      <c r="G36" s="21">
        <f t="shared" si="0"/>
        <v>0</v>
      </c>
      <c r="H36" s="21"/>
      <c r="I36" s="21" t="s">
        <v>432</v>
      </c>
      <c r="J36" s="23">
        <v>15783</v>
      </c>
      <c r="K36" s="21">
        <v>69</v>
      </c>
      <c r="L36" s="21">
        <v>192</v>
      </c>
      <c r="M36" s="21">
        <v>85</v>
      </c>
      <c r="N36" s="21" t="s">
        <v>995</v>
      </c>
      <c r="O36" s="21">
        <v>99</v>
      </c>
      <c r="P36" s="21">
        <v>98.4</v>
      </c>
      <c r="Q36" s="21">
        <v>14</v>
      </c>
      <c r="R36" s="21" t="s">
        <v>996</v>
      </c>
      <c r="S36" s="21">
        <v>1</v>
      </c>
      <c r="T36" s="21">
        <v>14</v>
      </c>
      <c r="U36" s="21" t="s">
        <v>997</v>
      </c>
      <c r="V36" s="21">
        <v>1</v>
      </c>
      <c r="W36" s="21">
        <v>9</v>
      </c>
      <c r="X36" s="21">
        <v>7</v>
      </c>
      <c r="Y36" s="21">
        <v>10</v>
      </c>
      <c r="Z36" s="6"/>
      <c r="AA36" s="55" t="s">
        <v>513</v>
      </c>
      <c r="AB36" s="52" t="s">
        <v>497</v>
      </c>
      <c r="AC36" s="56">
        <v>1</v>
      </c>
      <c r="AD36" s="56"/>
      <c r="AE36" s="52" t="s">
        <v>249</v>
      </c>
      <c r="AF36" s="52"/>
      <c r="AG36" s="52" t="s">
        <v>246</v>
      </c>
      <c r="AH36" s="52" t="s">
        <v>248</v>
      </c>
      <c r="AI36" s="52" t="s">
        <v>246</v>
      </c>
      <c r="AJ36" s="52" t="s">
        <v>246</v>
      </c>
      <c r="AK36" s="52" t="s">
        <v>246</v>
      </c>
      <c r="AL36" s="52" t="s">
        <v>249</v>
      </c>
      <c r="AM36" s="52">
        <v>0.48</v>
      </c>
      <c r="AN36" s="6"/>
      <c r="AO36" s="26" t="s">
        <v>250</v>
      </c>
      <c r="AP36" s="26" t="s">
        <v>274</v>
      </c>
      <c r="AQ36" s="26" t="s">
        <v>1911</v>
      </c>
      <c r="AR36" s="26" t="s">
        <v>1902</v>
      </c>
      <c r="AS36" s="26" t="s">
        <v>1905</v>
      </c>
      <c r="AT36" s="24">
        <v>0.48</v>
      </c>
      <c r="AU36" s="21">
        <v>0.98</v>
      </c>
      <c r="AV36" s="21">
        <v>1.22</v>
      </c>
      <c r="AW36" s="21">
        <v>1.24</v>
      </c>
      <c r="AX36" s="21">
        <v>1.23</v>
      </c>
      <c r="AY36" s="21">
        <v>1.65</v>
      </c>
      <c r="AZ36" s="21">
        <v>1.35</v>
      </c>
      <c r="BA36" s="21">
        <v>1</v>
      </c>
      <c r="BB36" s="21">
        <v>0.89</v>
      </c>
      <c r="BC36" s="21"/>
      <c r="BD36" s="28">
        <f t="shared" si="1"/>
        <v>24.489795918367349</v>
      </c>
      <c r="BE36" s="28">
        <f t="shared" si="2"/>
        <v>1.6393442622950829</v>
      </c>
      <c r="BF36" s="28">
        <f t="shared" si="3"/>
        <v>154.16666666666666</v>
      </c>
      <c r="BG36" s="28">
        <f t="shared" si="4"/>
        <v>158.33333333333337</v>
      </c>
      <c r="BH36" s="28">
        <f t="shared" si="5"/>
        <v>26.530612244897966</v>
      </c>
      <c r="BI36" s="3">
        <f t="shared" si="6"/>
        <v>0.5</v>
      </c>
      <c r="BJ36" s="3">
        <f t="shared" si="7"/>
        <v>0.24</v>
      </c>
      <c r="BK36" s="3">
        <f t="shared" si="8"/>
        <v>2.0000000000000018E-2</v>
      </c>
      <c r="BL36" s="3">
        <f t="shared" si="9"/>
        <v>0.74</v>
      </c>
      <c r="BM36" s="3">
        <f t="shared" si="10"/>
        <v>0.76</v>
      </c>
      <c r="BN36" s="3">
        <f t="shared" si="11"/>
        <v>0.26</v>
      </c>
      <c r="BO36" s="24">
        <v>160</v>
      </c>
      <c r="BP36" s="21">
        <v>107.5</v>
      </c>
      <c r="BQ36" s="21">
        <v>106.9</v>
      </c>
      <c r="BR36" s="21">
        <v>128</v>
      </c>
      <c r="BS36" s="21">
        <v>161.6</v>
      </c>
      <c r="BT36" s="21">
        <v>132.4</v>
      </c>
      <c r="BU36" s="21">
        <v>122.1</v>
      </c>
      <c r="BV36" s="24">
        <v>36.5</v>
      </c>
      <c r="BW36" s="21">
        <v>36.4</v>
      </c>
      <c r="BX36" s="21">
        <v>37</v>
      </c>
      <c r="BY36" s="21">
        <v>37.4</v>
      </c>
      <c r="BZ36" s="21">
        <v>37.5</v>
      </c>
      <c r="CA36" s="21">
        <v>38</v>
      </c>
      <c r="CB36" s="21">
        <v>37</v>
      </c>
      <c r="CC36" s="21">
        <v>36</v>
      </c>
      <c r="CD36" s="21">
        <v>37.4</v>
      </c>
      <c r="CE36" s="6"/>
      <c r="CF36" s="24" t="s">
        <v>998</v>
      </c>
      <c r="CG36" s="21"/>
      <c r="CH36" s="21"/>
      <c r="CI36" s="21" t="s">
        <v>999</v>
      </c>
      <c r="CJ36" s="21"/>
      <c r="CK36" s="21"/>
      <c r="CL36" s="21" t="s">
        <v>799</v>
      </c>
      <c r="CM36" s="24" t="s">
        <v>1000</v>
      </c>
      <c r="CN36" s="21"/>
      <c r="CO36" s="21"/>
      <c r="CP36" s="21" t="s">
        <v>1001</v>
      </c>
      <c r="CQ36" s="21"/>
      <c r="CR36" s="21"/>
      <c r="CS36" s="21" t="s">
        <v>331</v>
      </c>
      <c r="CT36" s="24">
        <v>2</v>
      </c>
      <c r="CU36" s="21"/>
      <c r="CV36" s="21"/>
      <c r="CW36" s="21">
        <v>4</v>
      </c>
      <c r="CX36" s="21"/>
      <c r="CY36" s="21"/>
      <c r="CZ36" s="21">
        <v>3</v>
      </c>
      <c r="DA36" s="24" t="s">
        <v>331</v>
      </c>
      <c r="DB36" s="21"/>
      <c r="DC36" s="21"/>
      <c r="DD36" s="21" t="s">
        <v>1002</v>
      </c>
      <c r="DE36" s="21"/>
      <c r="DF36" s="21"/>
      <c r="DG36" s="21" t="s">
        <v>331</v>
      </c>
      <c r="DH36" s="24" t="s">
        <v>1003</v>
      </c>
      <c r="DI36" s="21" t="s">
        <v>1004</v>
      </c>
      <c r="DJ36" s="21" t="s">
        <v>1004</v>
      </c>
      <c r="DK36" s="21" t="s">
        <v>1004</v>
      </c>
      <c r="DL36" s="21" t="s">
        <v>1004</v>
      </c>
      <c r="DM36" s="21" t="s">
        <v>1004</v>
      </c>
      <c r="DN36" s="21" t="s">
        <v>1005</v>
      </c>
      <c r="DO36" s="26">
        <v>8</v>
      </c>
      <c r="DP36" s="6"/>
      <c r="DQ36" s="24">
        <v>167.2</v>
      </c>
      <c r="DR36" s="21">
        <v>136.9</v>
      </c>
      <c r="DS36" s="21">
        <v>134.1</v>
      </c>
      <c r="DT36" s="21">
        <v>144</v>
      </c>
      <c r="DU36" s="21">
        <v>111.1</v>
      </c>
      <c r="DV36" s="21">
        <v>116.7</v>
      </c>
      <c r="DW36" s="21">
        <v>88.2</v>
      </c>
      <c r="DX36" s="24">
        <v>0.7</v>
      </c>
      <c r="DY36" s="21">
        <v>0.4</v>
      </c>
      <c r="DZ36" s="21">
        <v>0.4</v>
      </c>
      <c r="EA36" s="21">
        <v>0.35</v>
      </c>
      <c r="EB36" s="21">
        <v>0.35</v>
      </c>
      <c r="EC36" s="21">
        <v>0.35</v>
      </c>
      <c r="ED36" s="21">
        <v>0.3</v>
      </c>
      <c r="EE36" s="78">
        <f t="shared" ref="EE36:EK36" si="42">DQ36/DX36</f>
        <v>238.85714285714286</v>
      </c>
      <c r="EF36" s="79">
        <f t="shared" si="42"/>
        <v>342.25</v>
      </c>
      <c r="EG36" s="79">
        <f t="shared" si="42"/>
        <v>335.24999999999994</v>
      </c>
      <c r="EH36" s="79">
        <f t="shared" si="42"/>
        <v>411.42857142857144</v>
      </c>
      <c r="EI36" s="79">
        <f t="shared" si="42"/>
        <v>317.42857142857144</v>
      </c>
      <c r="EJ36" s="79">
        <f t="shared" si="42"/>
        <v>333.42857142857144</v>
      </c>
      <c r="EK36" s="79">
        <f t="shared" si="42"/>
        <v>294</v>
      </c>
      <c r="EL36" s="24">
        <v>1</v>
      </c>
      <c r="EM36" s="21">
        <v>1</v>
      </c>
      <c r="EN36" s="21">
        <v>1</v>
      </c>
      <c r="EO36" s="21">
        <v>1</v>
      </c>
      <c r="EP36" s="21">
        <v>1</v>
      </c>
      <c r="EQ36" s="21">
        <v>1</v>
      </c>
      <c r="ER36" s="21">
        <v>1</v>
      </c>
      <c r="ES36" s="24">
        <v>276</v>
      </c>
      <c r="ET36" s="21">
        <v>318</v>
      </c>
      <c r="EU36" s="21">
        <v>216</v>
      </c>
      <c r="EV36" s="21">
        <v>184</v>
      </c>
      <c r="EW36" s="21">
        <v>177</v>
      </c>
      <c r="EX36" s="21">
        <v>167</v>
      </c>
      <c r="EY36" s="21">
        <v>174</v>
      </c>
      <c r="EZ36" s="24">
        <v>9.6</v>
      </c>
      <c r="FA36" s="21">
        <v>16</v>
      </c>
      <c r="FB36" s="21">
        <v>13.3</v>
      </c>
      <c r="FC36" s="21">
        <v>8</v>
      </c>
      <c r="FD36" s="21">
        <v>9</v>
      </c>
      <c r="FE36" s="21">
        <v>8.5</v>
      </c>
      <c r="FF36" s="21">
        <v>7.2</v>
      </c>
      <c r="FG36" s="24">
        <v>3</v>
      </c>
      <c r="FH36" s="21">
        <v>3</v>
      </c>
      <c r="FI36" s="21">
        <v>3</v>
      </c>
      <c r="FJ36" s="21">
        <v>3</v>
      </c>
      <c r="FK36" s="21">
        <v>3</v>
      </c>
      <c r="FL36" s="21">
        <v>3</v>
      </c>
      <c r="FM36" s="21">
        <v>10</v>
      </c>
      <c r="FN36" s="24">
        <v>77</v>
      </c>
      <c r="FO36" s="21">
        <v>70</v>
      </c>
      <c r="FP36" s="21">
        <v>70</v>
      </c>
      <c r="FQ36" s="21">
        <v>74</v>
      </c>
      <c r="FR36" s="21">
        <v>76</v>
      </c>
      <c r="FS36" s="21">
        <v>80</v>
      </c>
      <c r="FT36" s="21">
        <v>82</v>
      </c>
      <c r="FU36" s="24" t="s">
        <v>295</v>
      </c>
      <c r="FV36" s="21" t="s">
        <v>559</v>
      </c>
      <c r="FW36" s="21" t="s">
        <v>296</v>
      </c>
      <c r="FX36" s="21" t="s">
        <v>334</v>
      </c>
      <c r="FY36" s="21" t="s">
        <v>334</v>
      </c>
      <c r="FZ36" s="21" t="s">
        <v>334</v>
      </c>
      <c r="GA36" s="21">
        <v>0</v>
      </c>
      <c r="GB36" s="24">
        <v>156</v>
      </c>
      <c r="GC36" s="21">
        <v>267</v>
      </c>
      <c r="GD36" s="21">
        <v>290</v>
      </c>
      <c r="GE36" s="21">
        <v>279</v>
      </c>
      <c r="GF36" s="21">
        <v>265</v>
      </c>
      <c r="GG36" s="21">
        <v>203</v>
      </c>
      <c r="GH36" s="21">
        <v>244</v>
      </c>
      <c r="GI36" s="24">
        <v>845</v>
      </c>
      <c r="GJ36" s="21">
        <v>905</v>
      </c>
      <c r="GK36" s="21">
        <v>1140</v>
      </c>
      <c r="GL36" s="21">
        <v>1493</v>
      </c>
      <c r="GM36" s="21">
        <v>960</v>
      </c>
      <c r="GN36" s="21">
        <v>1030</v>
      </c>
      <c r="GO36" s="21">
        <v>680</v>
      </c>
      <c r="GP36" s="6"/>
      <c r="GQ36" s="24">
        <v>16</v>
      </c>
      <c r="GR36" s="21">
        <v>90</v>
      </c>
      <c r="GS36" s="24">
        <v>16</v>
      </c>
      <c r="GT36" s="21">
        <v>90</v>
      </c>
      <c r="GU36" s="24">
        <v>16</v>
      </c>
      <c r="GV36" s="21">
        <v>90</v>
      </c>
      <c r="GW36" s="24">
        <v>14</v>
      </c>
      <c r="GX36" s="21">
        <v>55</v>
      </c>
      <c r="GY36" s="24">
        <v>15</v>
      </c>
      <c r="GZ36" s="21">
        <v>80</v>
      </c>
      <c r="HA36" s="24">
        <v>15</v>
      </c>
      <c r="HB36" s="21">
        <v>80</v>
      </c>
      <c r="HC36" s="24">
        <v>11</v>
      </c>
      <c r="HD36" s="21">
        <v>45</v>
      </c>
      <c r="HE36" s="6"/>
      <c r="HF36" s="21">
        <v>69</v>
      </c>
      <c r="HG36" s="21">
        <v>150</v>
      </c>
      <c r="HH36" s="21">
        <v>87</v>
      </c>
      <c r="HI36" s="21">
        <v>37.4</v>
      </c>
      <c r="HJ36" s="21">
        <v>1</v>
      </c>
      <c r="HK36" s="21">
        <v>113.8</v>
      </c>
      <c r="HL36" s="21">
        <v>0.7</v>
      </c>
      <c r="HM36" s="21">
        <v>0</v>
      </c>
      <c r="HN36" s="21" t="s">
        <v>1006</v>
      </c>
      <c r="HO36" s="21" t="s">
        <v>1007</v>
      </c>
      <c r="HP36" s="21" t="s">
        <v>1008</v>
      </c>
      <c r="HQ36" s="21">
        <v>152</v>
      </c>
      <c r="HR36" s="21">
        <v>16</v>
      </c>
      <c r="HS36" s="21">
        <v>16</v>
      </c>
      <c r="HT36" s="21">
        <v>3</v>
      </c>
      <c r="HU36" s="6"/>
    </row>
    <row r="37" spans="1:229" ht="15.75" customHeight="1" x14ac:dyDescent="0.3">
      <c r="A37" s="99">
        <v>32</v>
      </c>
      <c r="B37" s="3">
        <v>100</v>
      </c>
      <c r="C37" s="21" t="s">
        <v>626</v>
      </c>
      <c r="D37" s="21">
        <v>1</v>
      </c>
      <c r="E37" s="22">
        <v>41343</v>
      </c>
      <c r="F37" s="22">
        <v>41343</v>
      </c>
      <c r="G37" s="21">
        <f t="shared" si="0"/>
        <v>0</v>
      </c>
      <c r="H37" s="21"/>
      <c r="I37" s="21"/>
      <c r="J37" s="23">
        <v>19097</v>
      </c>
      <c r="K37" s="21">
        <v>61</v>
      </c>
      <c r="L37" s="21">
        <v>185</v>
      </c>
      <c r="M37" s="21">
        <v>110</v>
      </c>
      <c r="N37" s="21" t="s">
        <v>1013</v>
      </c>
      <c r="O37" s="21">
        <v>36</v>
      </c>
      <c r="P37" s="21">
        <v>18</v>
      </c>
      <c r="Q37" s="21">
        <v>11</v>
      </c>
      <c r="R37" s="21" t="s">
        <v>547</v>
      </c>
      <c r="S37" s="21">
        <v>1</v>
      </c>
      <c r="T37" s="21">
        <v>12</v>
      </c>
      <c r="U37" s="21" t="s">
        <v>512</v>
      </c>
      <c r="V37" s="21">
        <v>1</v>
      </c>
      <c r="W37" s="21">
        <v>0</v>
      </c>
      <c r="X37" s="21">
        <v>0</v>
      </c>
      <c r="Y37" s="21">
        <v>0</v>
      </c>
      <c r="Z37" s="6"/>
      <c r="AA37" s="24" t="s">
        <v>513</v>
      </c>
      <c r="AB37" s="21" t="s">
        <v>497</v>
      </c>
      <c r="AC37" s="25">
        <v>1</v>
      </c>
      <c r="AD37" s="25"/>
      <c r="AE37" s="21" t="s">
        <v>246</v>
      </c>
      <c r="AF37" s="21" t="s">
        <v>247</v>
      </c>
      <c r="AG37" s="21" t="s">
        <v>249</v>
      </c>
      <c r="AH37" s="21"/>
      <c r="AI37" s="21" t="s">
        <v>246</v>
      </c>
      <c r="AJ37" s="21" t="s">
        <v>249</v>
      </c>
      <c r="AK37" s="21" t="s">
        <v>249</v>
      </c>
      <c r="AL37" s="21" t="s">
        <v>246</v>
      </c>
      <c r="AM37" s="21">
        <v>55.4</v>
      </c>
      <c r="AN37" s="6"/>
      <c r="AO37" s="26" t="s">
        <v>250</v>
      </c>
      <c r="AP37" s="26" t="s">
        <v>274</v>
      </c>
      <c r="AQ37" s="26" t="s">
        <v>1911</v>
      </c>
      <c r="AR37" s="26" t="s">
        <v>1902</v>
      </c>
      <c r="AS37" s="26" t="s">
        <v>1905</v>
      </c>
      <c r="AT37" s="24">
        <v>55.4</v>
      </c>
      <c r="AU37" s="21">
        <v>23.6</v>
      </c>
      <c r="AV37" s="21">
        <v>14.83</v>
      </c>
      <c r="AW37" s="21">
        <v>10.24</v>
      </c>
      <c r="AX37" s="21">
        <v>8.23</v>
      </c>
      <c r="AY37" s="21">
        <v>4</v>
      </c>
      <c r="AZ37" s="21">
        <v>2.42</v>
      </c>
      <c r="BA37" s="21">
        <v>1.49</v>
      </c>
      <c r="BB37" s="21">
        <v>1.03</v>
      </c>
      <c r="BC37" s="21"/>
      <c r="BD37" s="28">
        <f t="shared" si="1"/>
        <v>-37.161016949152547</v>
      </c>
      <c r="BE37" s="28">
        <f t="shared" si="2"/>
        <v>-30.950775455158464</v>
      </c>
      <c r="BF37" s="28">
        <f t="shared" si="3"/>
        <v>-73.231046931407946</v>
      </c>
      <c r="BG37" s="28">
        <f t="shared" si="4"/>
        <v>-81.516245487364614</v>
      </c>
      <c r="BH37" s="28">
        <f t="shared" si="5"/>
        <v>-56.610169491525426</v>
      </c>
      <c r="BI37" s="3">
        <f t="shared" si="6"/>
        <v>-31.799999999999997</v>
      </c>
      <c r="BJ37" s="3">
        <f t="shared" si="7"/>
        <v>-8.7700000000000014</v>
      </c>
      <c r="BK37" s="3">
        <f t="shared" si="8"/>
        <v>-4.59</v>
      </c>
      <c r="BL37" s="3">
        <f t="shared" si="9"/>
        <v>-40.57</v>
      </c>
      <c r="BM37" s="3">
        <f t="shared" si="10"/>
        <v>-45.16</v>
      </c>
      <c r="BN37" s="3">
        <f t="shared" si="11"/>
        <v>-13.360000000000001</v>
      </c>
      <c r="BO37" s="24">
        <v>46.8</v>
      </c>
      <c r="BP37" s="21">
        <v>334.5</v>
      </c>
      <c r="BQ37" s="21">
        <v>263.5</v>
      </c>
      <c r="BR37" s="21">
        <v>143.9</v>
      </c>
      <c r="BS37" s="21">
        <v>147</v>
      </c>
      <c r="BT37" s="21">
        <v>144.6</v>
      </c>
      <c r="BU37" s="21">
        <v>99.1</v>
      </c>
      <c r="BV37" s="24">
        <v>38.6</v>
      </c>
      <c r="BW37" s="21">
        <v>38</v>
      </c>
      <c r="BX37" s="21">
        <v>36</v>
      </c>
      <c r="BY37" s="21">
        <v>36.4</v>
      </c>
      <c r="BZ37" s="21">
        <v>36</v>
      </c>
      <c r="CA37" s="21">
        <v>36</v>
      </c>
      <c r="CB37" s="21">
        <v>36</v>
      </c>
      <c r="CC37" s="21">
        <v>36.5</v>
      </c>
      <c r="CD37" s="21">
        <v>36.4</v>
      </c>
      <c r="CE37" s="6"/>
      <c r="CF37" s="24" t="s">
        <v>1014</v>
      </c>
      <c r="CG37" s="21"/>
      <c r="CH37" s="21"/>
      <c r="CI37" s="21"/>
      <c r="CJ37" s="21"/>
      <c r="CK37" s="21"/>
      <c r="CL37" s="21"/>
      <c r="CM37" s="24" t="s">
        <v>1015</v>
      </c>
      <c r="CN37" s="21"/>
      <c r="CO37" s="21"/>
      <c r="CP37" s="21"/>
      <c r="CQ37" s="21"/>
      <c r="CR37" s="21"/>
      <c r="CS37" s="21"/>
      <c r="CT37" s="24">
        <v>1</v>
      </c>
      <c r="CU37" s="21"/>
      <c r="CV37" s="21"/>
      <c r="CW37" s="21"/>
      <c r="CX37" s="21"/>
      <c r="CY37" s="21"/>
      <c r="CZ37" s="21"/>
      <c r="DA37" s="24" t="s">
        <v>735</v>
      </c>
      <c r="DB37" s="21"/>
      <c r="DC37" s="21"/>
      <c r="DD37" s="21"/>
      <c r="DE37" s="21"/>
      <c r="DF37" s="21"/>
      <c r="DG37" s="21"/>
      <c r="DH37" s="24" t="s">
        <v>1016</v>
      </c>
      <c r="DI37" s="21" t="s">
        <v>1017</v>
      </c>
      <c r="DJ37" s="21" t="s">
        <v>1018</v>
      </c>
      <c r="DK37" s="21" t="s">
        <v>1018</v>
      </c>
      <c r="DL37" s="21" t="s">
        <v>1018</v>
      </c>
      <c r="DM37" s="21" t="s">
        <v>1018</v>
      </c>
      <c r="DN37" s="21" t="s">
        <v>1018</v>
      </c>
      <c r="DO37" s="26">
        <v>8</v>
      </c>
      <c r="DP37" s="6"/>
      <c r="DQ37" s="24">
        <v>67</v>
      </c>
      <c r="DR37" s="21">
        <v>69</v>
      </c>
      <c r="DS37" s="21">
        <v>96.3</v>
      </c>
      <c r="DT37" s="21">
        <v>101.1</v>
      </c>
      <c r="DU37" s="21">
        <v>78</v>
      </c>
      <c r="DV37" s="21">
        <v>80.5</v>
      </c>
      <c r="DW37" s="21">
        <v>80.5</v>
      </c>
      <c r="DX37" s="24">
        <v>0.5</v>
      </c>
      <c r="DY37" s="21">
        <v>0.5</v>
      </c>
      <c r="DZ37" s="21">
        <v>0.4</v>
      </c>
      <c r="EA37" s="21">
        <v>0.4</v>
      </c>
      <c r="EB37" s="21">
        <v>0.4</v>
      </c>
      <c r="EC37" s="21">
        <v>0.4</v>
      </c>
      <c r="ED37" s="21">
        <v>0.4</v>
      </c>
      <c r="EE37" s="78">
        <f t="shared" ref="EE37:EK37" si="43">DQ37/DX37</f>
        <v>134</v>
      </c>
      <c r="EF37" s="79">
        <f t="shared" si="43"/>
        <v>138</v>
      </c>
      <c r="EG37" s="79">
        <f t="shared" si="43"/>
        <v>240.74999999999997</v>
      </c>
      <c r="EH37" s="79">
        <f t="shared" si="43"/>
        <v>252.74999999999997</v>
      </c>
      <c r="EI37" s="79">
        <f t="shared" si="43"/>
        <v>195</v>
      </c>
      <c r="EJ37" s="79">
        <f t="shared" si="43"/>
        <v>201.25</v>
      </c>
      <c r="EK37" s="79">
        <f t="shared" si="43"/>
        <v>201.25</v>
      </c>
      <c r="EL37" s="24">
        <v>0</v>
      </c>
      <c r="EM37" s="21">
        <v>0</v>
      </c>
      <c r="EN37" s="21">
        <v>0</v>
      </c>
      <c r="EO37" s="21">
        <v>0</v>
      </c>
      <c r="EP37" s="21">
        <v>0</v>
      </c>
      <c r="EQ37" s="21">
        <v>0</v>
      </c>
      <c r="ER37" s="21">
        <v>0</v>
      </c>
      <c r="ES37" s="24">
        <v>186</v>
      </c>
      <c r="ET37" s="21">
        <v>178</v>
      </c>
      <c r="EU37" s="21">
        <v>188</v>
      </c>
      <c r="EV37" s="21">
        <v>201</v>
      </c>
      <c r="EW37" s="21">
        <v>240</v>
      </c>
      <c r="EX37" s="21">
        <v>245</v>
      </c>
      <c r="EY37" s="21">
        <v>274</v>
      </c>
      <c r="EZ37" s="24">
        <v>38</v>
      </c>
      <c r="FA37" s="21">
        <v>25.1</v>
      </c>
      <c r="FB37" s="21">
        <v>13</v>
      </c>
      <c r="FC37" s="21">
        <v>8</v>
      </c>
      <c r="FD37" s="21">
        <v>9.5</v>
      </c>
      <c r="FE37" s="21">
        <v>9.5</v>
      </c>
      <c r="FF37" s="21">
        <v>8</v>
      </c>
      <c r="FG37" s="24">
        <v>15</v>
      </c>
      <c r="FH37" s="21">
        <v>15</v>
      </c>
      <c r="FI37" s="21">
        <v>15</v>
      </c>
      <c r="FJ37" s="21">
        <v>15</v>
      </c>
      <c r="FK37" s="21">
        <v>15</v>
      </c>
      <c r="FL37" s="21">
        <v>15</v>
      </c>
      <c r="FM37" s="21">
        <v>15</v>
      </c>
      <c r="FN37" s="24">
        <v>89</v>
      </c>
      <c r="FO37" s="21">
        <v>88</v>
      </c>
      <c r="FP37" s="21">
        <v>89</v>
      </c>
      <c r="FQ37" s="21">
        <v>100</v>
      </c>
      <c r="FR37" s="21">
        <v>64</v>
      </c>
      <c r="FS37" s="21">
        <v>72</v>
      </c>
      <c r="FT37" s="21">
        <v>64</v>
      </c>
      <c r="FU37" s="24">
        <v>0</v>
      </c>
      <c r="FV37" s="21">
        <v>0</v>
      </c>
      <c r="FW37" s="21">
        <v>0</v>
      </c>
      <c r="FX37" s="21">
        <v>0</v>
      </c>
      <c r="FY37" s="21">
        <v>0</v>
      </c>
      <c r="FZ37" s="21">
        <v>0</v>
      </c>
      <c r="GA37" s="21">
        <v>0</v>
      </c>
      <c r="GB37" s="24">
        <v>170</v>
      </c>
      <c r="GC37" s="21">
        <v>83</v>
      </c>
      <c r="GD37" s="21">
        <v>79</v>
      </c>
      <c r="GE37" s="21">
        <v>66</v>
      </c>
      <c r="GF37" s="21">
        <v>65</v>
      </c>
      <c r="GG37" s="21">
        <v>65</v>
      </c>
      <c r="GH37" s="21">
        <v>69</v>
      </c>
      <c r="GI37" s="24">
        <v>1250</v>
      </c>
      <c r="GJ37" s="21">
        <v>1850</v>
      </c>
      <c r="GK37" s="21">
        <v>300</v>
      </c>
      <c r="GL37" s="21">
        <v>4000</v>
      </c>
      <c r="GM37" s="21">
        <v>4000</v>
      </c>
      <c r="GN37" s="21">
        <v>1500</v>
      </c>
      <c r="GO37" s="21">
        <v>2100</v>
      </c>
      <c r="GP37" s="6"/>
      <c r="GQ37" s="24">
        <v>10</v>
      </c>
      <c r="GR37" s="21">
        <v>45</v>
      </c>
      <c r="GS37" s="24">
        <v>10</v>
      </c>
      <c r="GT37" s="21">
        <v>45</v>
      </c>
      <c r="GU37" s="24">
        <v>10</v>
      </c>
      <c r="GV37" s="21">
        <v>45</v>
      </c>
      <c r="GW37" s="24">
        <v>9</v>
      </c>
      <c r="GX37" s="21">
        <v>18</v>
      </c>
      <c r="GY37" s="24">
        <v>10</v>
      </c>
      <c r="GZ37" s="21">
        <v>45</v>
      </c>
      <c r="HA37" s="24">
        <v>9</v>
      </c>
      <c r="HB37" s="21">
        <v>18</v>
      </c>
      <c r="HC37" s="24">
        <v>10</v>
      </c>
      <c r="HD37" s="21">
        <v>45</v>
      </c>
      <c r="HE37" s="6"/>
      <c r="HF37" s="21">
        <v>61</v>
      </c>
      <c r="HG37" s="21">
        <v>80</v>
      </c>
      <c r="HH37" s="21">
        <v>143</v>
      </c>
      <c r="HI37" s="21">
        <v>38</v>
      </c>
      <c r="HJ37" s="21">
        <v>2</v>
      </c>
      <c r="HK37" s="21">
        <v>67</v>
      </c>
      <c r="HL37" s="21">
        <v>0.5</v>
      </c>
      <c r="HM37" s="21">
        <v>100</v>
      </c>
      <c r="HN37" s="21">
        <v>50.42</v>
      </c>
      <c r="HO37" s="21">
        <v>9.76</v>
      </c>
      <c r="HP37" s="21">
        <v>2.85</v>
      </c>
      <c r="HQ37" s="21">
        <v>132.9</v>
      </c>
      <c r="HR37" s="21">
        <v>26.4</v>
      </c>
      <c r="HS37" s="21">
        <v>38</v>
      </c>
      <c r="HT37" s="21">
        <v>15</v>
      </c>
      <c r="HU37" s="6"/>
    </row>
    <row r="38" spans="1:229" ht="15.75" customHeight="1" x14ac:dyDescent="0.3">
      <c r="A38" s="99">
        <v>33</v>
      </c>
      <c r="B38" s="3">
        <v>101</v>
      </c>
      <c r="C38" s="21" t="s">
        <v>431</v>
      </c>
      <c r="D38" s="21">
        <v>1</v>
      </c>
      <c r="E38" s="22">
        <v>41344</v>
      </c>
      <c r="F38" s="22">
        <v>41345</v>
      </c>
      <c r="G38" s="21">
        <f t="shared" si="0"/>
        <v>1</v>
      </c>
      <c r="H38" s="21"/>
      <c r="I38" s="21" t="s">
        <v>432</v>
      </c>
      <c r="J38" s="23">
        <v>16987</v>
      </c>
      <c r="K38" s="21">
        <v>67</v>
      </c>
      <c r="L38" s="21">
        <v>165</v>
      </c>
      <c r="M38" s="21">
        <v>75</v>
      </c>
      <c r="N38" s="21" t="s">
        <v>1019</v>
      </c>
      <c r="O38" s="21">
        <v>52</v>
      </c>
      <c r="P38" s="21">
        <v>50.7</v>
      </c>
      <c r="Q38" s="21">
        <v>8</v>
      </c>
      <c r="R38" s="21" t="s">
        <v>512</v>
      </c>
      <c r="S38" s="21">
        <v>1</v>
      </c>
      <c r="T38" s="21">
        <v>8</v>
      </c>
      <c r="U38" s="21" t="s">
        <v>512</v>
      </c>
      <c r="V38" s="21">
        <v>1</v>
      </c>
      <c r="W38" s="21">
        <v>2</v>
      </c>
      <c r="X38" s="21">
        <v>2</v>
      </c>
      <c r="Y38" s="21">
        <v>0</v>
      </c>
      <c r="Z38" s="6"/>
      <c r="AA38" s="24" t="s">
        <v>884</v>
      </c>
      <c r="AB38" s="21" t="s">
        <v>497</v>
      </c>
      <c r="AC38" s="25">
        <v>2</v>
      </c>
      <c r="AD38" s="25" t="s">
        <v>486</v>
      </c>
      <c r="AE38" s="21" t="s">
        <v>249</v>
      </c>
      <c r="AF38" s="21"/>
      <c r="AG38" s="21" t="s">
        <v>246</v>
      </c>
      <c r="AH38" s="21" t="s">
        <v>248</v>
      </c>
      <c r="AI38" s="21" t="s">
        <v>246</v>
      </c>
      <c r="AJ38" s="21" t="s">
        <v>246</v>
      </c>
      <c r="AK38" s="21" t="s">
        <v>249</v>
      </c>
      <c r="AL38" s="21" t="s">
        <v>246</v>
      </c>
      <c r="AM38" s="21">
        <v>0.59</v>
      </c>
      <c r="AN38" s="6"/>
      <c r="AO38" s="26" t="s">
        <v>250</v>
      </c>
      <c r="AP38" s="26" t="s">
        <v>274</v>
      </c>
      <c r="AQ38" s="26" t="s">
        <v>1911</v>
      </c>
      <c r="AR38" s="26" t="s">
        <v>1902</v>
      </c>
      <c r="AS38" s="26" t="s">
        <v>1905</v>
      </c>
      <c r="AT38" s="24">
        <v>0.59</v>
      </c>
      <c r="AU38" s="21">
        <v>6.25</v>
      </c>
      <c r="AV38" s="21">
        <v>6.26</v>
      </c>
      <c r="AW38" s="21">
        <v>6.17</v>
      </c>
      <c r="AX38" s="21">
        <v>5.8</v>
      </c>
      <c r="AY38" s="21">
        <v>4.08</v>
      </c>
      <c r="AZ38" s="21">
        <v>2.25</v>
      </c>
      <c r="BA38" s="21">
        <v>1.31</v>
      </c>
      <c r="BB38" s="21">
        <v>0.83</v>
      </c>
      <c r="BC38" s="21"/>
      <c r="BD38" s="28">
        <f t="shared" ref="BD38:BD73" si="44">((AV38/AU38)*100)-100</f>
        <v>0.1600000000000108</v>
      </c>
      <c r="BE38" s="28">
        <f t="shared" ref="BE38:BE73" si="45">((AW38/AV38)*100)-100</f>
        <v>-1.4376996805111872</v>
      </c>
      <c r="BF38" s="28">
        <f t="shared" si="3"/>
        <v>961.01694915254234</v>
      </c>
      <c r="BG38" s="28">
        <f t="shared" si="4"/>
        <v>945.76271186440681</v>
      </c>
      <c r="BH38" s="28">
        <f t="shared" si="5"/>
        <v>-1.2800000000000011</v>
      </c>
      <c r="BI38" s="3">
        <f t="shared" ref="BI38:BI73" si="46">AU38-AT38</f>
        <v>5.66</v>
      </c>
      <c r="BJ38" s="3">
        <f t="shared" ref="BJ38:BJ73" si="47">AV38-AU38</f>
        <v>9.9999999999997868E-3</v>
      </c>
      <c r="BK38" s="3">
        <f t="shared" ref="BK38:BK73" si="48">AW38-AV38</f>
        <v>-8.9999999999999858E-2</v>
      </c>
      <c r="BL38" s="3">
        <f t="shared" si="9"/>
        <v>5.67</v>
      </c>
      <c r="BM38" s="3">
        <f t="shared" si="10"/>
        <v>5.58</v>
      </c>
      <c r="BN38" s="3">
        <f t="shared" si="11"/>
        <v>-8.0000000000000071E-2</v>
      </c>
      <c r="BO38" s="24"/>
      <c r="BP38" s="21">
        <v>215</v>
      </c>
      <c r="BQ38" s="21">
        <v>150</v>
      </c>
      <c r="BR38" s="21">
        <v>144.9</v>
      </c>
      <c r="BS38" s="21">
        <v>105.7</v>
      </c>
      <c r="BT38" s="21">
        <v>99.5</v>
      </c>
      <c r="BU38" s="21">
        <v>107.6</v>
      </c>
      <c r="BV38" s="24">
        <v>36</v>
      </c>
      <c r="BW38" s="21">
        <v>36</v>
      </c>
      <c r="BX38" s="21">
        <v>37</v>
      </c>
      <c r="BY38" s="21">
        <v>37.5</v>
      </c>
      <c r="BZ38" s="21">
        <v>37</v>
      </c>
      <c r="CA38" s="21">
        <v>36</v>
      </c>
      <c r="CB38" s="21">
        <v>37.4</v>
      </c>
      <c r="CC38" s="21">
        <v>37</v>
      </c>
      <c r="CD38" s="21">
        <v>36.9</v>
      </c>
      <c r="CE38" s="6"/>
      <c r="CF38" s="24" t="s">
        <v>935</v>
      </c>
      <c r="CG38" s="21"/>
      <c r="CH38" s="21" t="s">
        <v>263</v>
      </c>
      <c r="CI38" s="21"/>
      <c r="CJ38" s="21"/>
      <c r="CK38" s="21"/>
      <c r="CL38" s="21"/>
      <c r="CM38" s="24" t="s">
        <v>331</v>
      </c>
      <c r="CN38" s="21"/>
      <c r="CO38" s="21" t="s">
        <v>331</v>
      </c>
      <c r="CP38" s="21"/>
      <c r="CQ38" s="21"/>
      <c r="CR38" s="21"/>
      <c r="CS38" s="21"/>
      <c r="CT38" s="24">
        <v>2</v>
      </c>
      <c r="CU38" s="21"/>
      <c r="CV38" s="21">
        <v>1</v>
      </c>
      <c r="CW38" s="21"/>
      <c r="CX38" s="21"/>
      <c r="CY38" s="21"/>
      <c r="CZ38" s="21"/>
      <c r="DA38" s="24" t="s">
        <v>331</v>
      </c>
      <c r="DB38" s="21"/>
      <c r="DC38" s="21" t="s">
        <v>331</v>
      </c>
      <c r="DD38" s="21"/>
      <c r="DE38" s="21"/>
      <c r="DF38" s="21"/>
      <c r="DG38" s="21"/>
      <c r="DH38" s="24" t="s">
        <v>585</v>
      </c>
      <c r="DI38" s="21" t="s">
        <v>585</v>
      </c>
      <c r="DJ38" s="21" t="s">
        <v>585</v>
      </c>
      <c r="DK38" s="21" t="s">
        <v>585</v>
      </c>
      <c r="DL38" s="21" t="s">
        <v>585</v>
      </c>
      <c r="DM38" s="21" t="s">
        <v>585</v>
      </c>
      <c r="DN38" s="21" t="s">
        <v>585</v>
      </c>
      <c r="DO38" s="26" t="s">
        <v>1020</v>
      </c>
      <c r="DP38" s="6"/>
      <c r="DQ38" s="24">
        <v>88.8</v>
      </c>
      <c r="DR38" s="21">
        <v>86.4</v>
      </c>
      <c r="DS38" s="21">
        <v>82.9</v>
      </c>
      <c r="DT38" s="21">
        <v>131</v>
      </c>
      <c r="DU38" s="21">
        <v>134</v>
      </c>
      <c r="DV38" s="21">
        <v>104.6</v>
      </c>
      <c r="DW38" s="21">
        <v>167.6</v>
      </c>
      <c r="DX38" s="24">
        <v>0.4</v>
      </c>
      <c r="DY38" s="21">
        <v>0.4</v>
      </c>
      <c r="DZ38" s="21">
        <v>0.4</v>
      </c>
      <c r="EA38" s="21">
        <v>0.3</v>
      </c>
      <c r="EB38" s="21">
        <v>0.3</v>
      </c>
      <c r="EC38" s="21">
        <v>0.4</v>
      </c>
      <c r="ED38" s="21">
        <v>0.3</v>
      </c>
      <c r="EE38" s="78">
        <f t="shared" ref="EE38:EK38" si="49">DQ38/DX38</f>
        <v>221.99999999999997</v>
      </c>
      <c r="EF38" s="79">
        <f t="shared" si="49"/>
        <v>216</v>
      </c>
      <c r="EG38" s="79">
        <f t="shared" si="49"/>
        <v>207.25</v>
      </c>
      <c r="EH38" s="79">
        <f t="shared" si="49"/>
        <v>436.66666666666669</v>
      </c>
      <c r="EI38" s="79">
        <f t="shared" si="49"/>
        <v>446.66666666666669</v>
      </c>
      <c r="EJ38" s="79">
        <f t="shared" si="49"/>
        <v>261.49999999999994</v>
      </c>
      <c r="EK38" s="79">
        <f t="shared" si="49"/>
        <v>558.66666666666663</v>
      </c>
      <c r="EL38" s="24">
        <v>0</v>
      </c>
      <c r="EM38" s="21">
        <v>0</v>
      </c>
      <c r="EN38" s="21">
        <v>0</v>
      </c>
      <c r="EO38" s="21">
        <v>1</v>
      </c>
      <c r="EP38" s="21">
        <v>0</v>
      </c>
      <c r="EQ38" s="21">
        <v>0</v>
      </c>
      <c r="ER38" s="21">
        <v>0</v>
      </c>
      <c r="ES38" s="24">
        <v>251</v>
      </c>
      <c r="ET38" s="21">
        <v>179</v>
      </c>
      <c r="EU38" s="21">
        <v>172</v>
      </c>
      <c r="EV38" s="21">
        <v>162</v>
      </c>
      <c r="EW38" s="21">
        <v>175</v>
      </c>
      <c r="EX38" s="21">
        <v>200</v>
      </c>
      <c r="EY38" s="21">
        <v>168</v>
      </c>
      <c r="EZ38" s="24">
        <v>7.2</v>
      </c>
      <c r="FA38" s="21">
        <v>5.5</v>
      </c>
      <c r="FB38" s="21">
        <v>6.6</v>
      </c>
      <c r="FC38" s="21">
        <v>6.7</v>
      </c>
      <c r="FD38" s="21">
        <v>6.7</v>
      </c>
      <c r="FE38" s="21">
        <v>6.7</v>
      </c>
      <c r="FF38" s="21">
        <v>6.7</v>
      </c>
      <c r="FG38" s="24">
        <v>13</v>
      </c>
      <c r="FH38" s="21">
        <v>14</v>
      </c>
      <c r="FI38" s="21">
        <v>15</v>
      </c>
      <c r="FJ38" s="21">
        <v>15</v>
      </c>
      <c r="FK38" s="21">
        <v>15</v>
      </c>
      <c r="FL38" s="21">
        <v>15</v>
      </c>
      <c r="FM38" s="21">
        <v>15</v>
      </c>
      <c r="FN38" s="24">
        <v>105</v>
      </c>
      <c r="FO38" s="21">
        <v>71</v>
      </c>
      <c r="FP38" s="21">
        <v>78</v>
      </c>
      <c r="FQ38" s="21">
        <v>79</v>
      </c>
      <c r="FR38" s="21">
        <v>63</v>
      </c>
      <c r="FS38" s="21">
        <v>67</v>
      </c>
      <c r="FT38" s="21">
        <v>74</v>
      </c>
      <c r="FU38" s="24">
        <v>0</v>
      </c>
      <c r="FV38" s="21">
        <v>0</v>
      </c>
      <c r="FW38" s="21">
        <v>0</v>
      </c>
      <c r="FX38" s="21">
        <v>0</v>
      </c>
      <c r="FY38" s="21" t="s">
        <v>311</v>
      </c>
      <c r="FZ38" s="21" t="s">
        <v>310</v>
      </c>
      <c r="GA38" s="21">
        <v>0</v>
      </c>
      <c r="GB38" s="24">
        <v>157</v>
      </c>
      <c r="GC38" s="21">
        <v>149</v>
      </c>
      <c r="GD38" s="21">
        <v>152</v>
      </c>
      <c r="GE38" s="21">
        <v>160</v>
      </c>
      <c r="GF38" s="21">
        <v>143</v>
      </c>
      <c r="GG38" s="21">
        <v>144</v>
      </c>
      <c r="GH38" s="21">
        <v>143</v>
      </c>
      <c r="GI38" s="24">
        <v>1130</v>
      </c>
      <c r="GJ38" s="21">
        <v>1620</v>
      </c>
      <c r="GK38" s="21">
        <v>2310</v>
      </c>
      <c r="GL38" s="21">
        <v>1920</v>
      </c>
      <c r="GM38" s="21">
        <v>1135</v>
      </c>
      <c r="GN38" s="21">
        <v>1675</v>
      </c>
      <c r="GO38" s="21">
        <v>1950</v>
      </c>
      <c r="GP38" s="6"/>
      <c r="GQ38" s="24">
        <v>10</v>
      </c>
      <c r="GR38" s="21">
        <v>45</v>
      </c>
      <c r="GS38" s="24">
        <v>9</v>
      </c>
      <c r="GT38" s="21">
        <v>18</v>
      </c>
      <c r="GU38" s="24">
        <v>9</v>
      </c>
      <c r="GV38" s="21">
        <v>18</v>
      </c>
      <c r="GW38" s="24">
        <v>7</v>
      </c>
      <c r="GX38" s="21">
        <v>18</v>
      </c>
      <c r="GY38" s="24">
        <v>10</v>
      </c>
      <c r="GZ38" s="21">
        <v>45</v>
      </c>
      <c r="HA38" s="24">
        <v>12</v>
      </c>
      <c r="HB38" s="21">
        <v>45</v>
      </c>
      <c r="HC38" s="24">
        <v>7</v>
      </c>
      <c r="HD38" s="21">
        <v>18</v>
      </c>
      <c r="HE38" s="6"/>
      <c r="HF38" s="21">
        <v>67</v>
      </c>
      <c r="HG38" s="21">
        <v>141</v>
      </c>
      <c r="HH38" s="21">
        <v>83</v>
      </c>
      <c r="HI38" s="21">
        <v>37</v>
      </c>
      <c r="HJ38" s="21">
        <v>2</v>
      </c>
      <c r="HK38" s="21">
        <v>86.4</v>
      </c>
      <c r="HL38" s="21">
        <v>0.4</v>
      </c>
      <c r="HM38" s="21">
        <v>10</v>
      </c>
      <c r="HN38" s="21">
        <v>16.02</v>
      </c>
      <c r="HO38" s="21">
        <v>17</v>
      </c>
      <c r="HP38" s="21">
        <v>3.91</v>
      </c>
      <c r="HQ38" s="21">
        <v>137</v>
      </c>
      <c r="HR38" s="21">
        <v>21</v>
      </c>
      <c r="HS38" s="21">
        <v>7.2</v>
      </c>
      <c r="HT38" s="21">
        <v>13</v>
      </c>
      <c r="HU38" s="6"/>
    </row>
    <row r="39" spans="1:229" ht="15.75" customHeight="1" x14ac:dyDescent="0.3">
      <c r="A39" s="99">
        <v>34</v>
      </c>
      <c r="B39" s="3">
        <v>106</v>
      </c>
      <c r="C39" s="21" t="s">
        <v>431</v>
      </c>
      <c r="D39" s="21">
        <v>2</v>
      </c>
      <c r="E39" s="22">
        <v>41353</v>
      </c>
      <c r="F39" s="22">
        <v>41354</v>
      </c>
      <c r="G39" s="21">
        <f t="shared" si="0"/>
        <v>1</v>
      </c>
      <c r="H39" s="21"/>
      <c r="I39" s="21" t="s">
        <v>440</v>
      </c>
      <c r="J39" s="23">
        <v>20750</v>
      </c>
      <c r="K39" s="21">
        <v>57</v>
      </c>
      <c r="L39" s="21">
        <v>168</v>
      </c>
      <c r="M39" s="21">
        <v>110</v>
      </c>
      <c r="N39" s="21" t="s">
        <v>1052</v>
      </c>
      <c r="O39" s="21">
        <v>68</v>
      </c>
      <c r="P39" s="21">
        <v>81.3</v>
      </c>
      <c r="Q39" s="21">
        <v>7</v>
      </c>
      <c r="R39" s="21" t="s">
        <v>547</v>
      </c>
      <c r="S39" s="21">
        <v>1</v>
      </c>
      <c r="T39" s="21">
        <v>26</v>
      </c>
      <c r="U39" s="21" t="s">
        <v>272</v>
      </c>
      <c r="V39" s="21">
        <v>1</v>
      </c>
      <c r="W39" s="21">
        <v>7</v>
      </c>
      <c r="X39" s="21">
        <v>3</v>
      </c>
      <c r="Y39" s="21">
        <v>6</v>
      </c>
      <c r="Z39" s="9"/>
      <c r="AA39" s="24" t="s">
        <v>884</v>
      </c>
      <c r="AB39" s="21" t="s">
        <v>549</v>
      </c>
      <c r="AC39" s="25">
        <v>1</v>
      </c>
      <c r="AD39" s="25"/>
      <c r="AE39" s="21" t="s">
        <v>246</v>
      </c>
      <c r="AF39" s="21" t="s">
        <v>247</v>
      </c>
      <c r="AG39" s="21" t="s">
        <v>246</v>
      </c>
      <c r="AH39" s="21" t="s">
        <v>248</v>
      </c>
      <c r="AI39" s="21" t="s">
        <v>246</v>
      </c>
      <c r="AJ39" s="21" t="s">
        <v>246</v>
      </c>
      <c r="AK39" s="21" t="s">
        <v>246</v>
      </c>
      <c r="AL39" s="21" t="s">
        <v>246</v>
      </c>
      <c r="AM39" s="21">
        <v>130</v>
      </c>
      <c r="AN39" s="6"/>
      <c r="AO39" s="26" t="s">
        <v>250</v>
      </c>
      <c r="AP39" s="26" t="s">
        <v>274</v>
      </c>
      <c r="AQ39" s="26" t="s">
        <v>1911</v>
      </c>
      <c r="AR39" s="26" t="s">
        <v>1902</v>
      </c>
      <c r="AS39" s="26" t="s">
        <v>1905</v>
      </c>
      <c r="AT39" s="24">
        <v>164</v>
      </c>
      <c r="AU39" s="21">
        <v>174</v>
      </c>
      <c r="AV39" s="21">
        <v>173.9</v>
      </c>
      <c r="AW39" s="21">
        <v>105</v>
      </c>
      <c r="AX39" s="21">
        <v>57.35</v>
      </c>
      <c r="AY39" s="21">
        <v>30.95</v>
      </c>
      <c r="AZ39" s="21">
        <v>19</v>
      </c>
      <c r="BA39" s="21"/>
      <c r="BB39" s="21"/>
      <c r="BC39" s="21"/>
      <c r="BD39" s="28">
        <f t="shared" si="44"/>
        <v>-5.7471264367819686E-2</v>
      </c>
      <c r="BE39" s="28">
        <f t="shared" si="45"/>
        <v>-39.620471535365155</v>
      </c>
      <c r="BF39" s="28">
        <f t="shared" si="3"/>
        <v>6.0365853658536537</v>
      </c>
      <c r="BG39" s="28">
        <f t="shared" si="4"/>
        <v>-35.975609756097555</v>
      </c>
      <c r="BH39" s="28">
        <f t="shared" si="5"/>
        <v>-39.655172413793103</v>
      </c>
      <c r="BI39" s="3">
        <f t="shared" si="46"/>
        <v>10</v>
      </c>
      <c r="BJ39" s="3">
        <f t="shared" si="47"/>
        <v>-9.9999999999994316E-2</v>
      </c>
      <c r="BK39" s="3">
        <f t="shared" si="48"/>
        <v>-68.900000000000006</v>
      </c>
      <c r="BL39" s="3">
        <f t="shared" si="9"/>
        <v>9.9000000000000057</v>
      </c>
      <c r="BM39" s="3">
        <f t="shared" si="10"/>
        <v>-59</v>
      </c>
      <c r="BN39" s="3">
        <f t="shared" si="11"/>
        <v>-69</v>
      </c>
      <c r="BO39" s="24">
        <v>103</v>
      </c>
      <c r="BP39" s="21">
        <v>49.8</v>
      </c>
      <c r="BQ39" s="21">
        <v>26</v>
      </c>
      <c r="BR39" s="21"/>
      <c r="BS39" s="21"/>
      <c r="BT39" s="21"/>
      <c r="BU39" s="21"/>
      <c r="BV39" s="24">
        <v>38</v>
      </c>
      <c r="BW39" s="21">
        <v>37.6</v>
      </c>
      <c r="BX39" s="21">
        <v>37.5</v>
      </c>
      <c r="BY39" s="21">
        <v>36</v>
      </c>
      <c r="BZ39" s="21">
        <v>36</v>
      </c>
      <c r="CA39" s="21">
        <v>36.5</v>
      </c>
      <c r="CB39" s="21">
        <v>36</v>
      </c>
      <c r="CC39" s="21"/>
      <c r="CD39" s="21"/>
      <c r="CE39" s="6"/>
      <c r="CF39" s="24" t="s">
        <v>1053</v>
      </c>
      <c r="CG39" s="21"/>
      <c r="CH39" s="21"/>
      <c r="CI39" s="21"/>
      <c r="CJ39" s="21"/>
      <c r="CK39" s="21"/>
      <c r="CL39" s="21"/>
      <c r="CM39" s="24" t="s">
        <v>1054</v>
      </c>
      <c r="CN39" s="21"/>
      <c r="CO39" s="21"/>
      <c r="CP39" s="21"/>
      <c r="CQ39" s="21"/>
      <c r="CR39" s="21"/>
      <c r="CS39" s="21"/>
      <c r="CT39" s="24">
        <v>2</v>
      </c>
      <c r="CU39" s="21"/>
      <c r="CV39" s="21"/>
      <c r="CW39" s="21"/>
      <c r="CX39" s="21"/>
      <c r="CY39" s="21"/>
      <c r="CZ39" s="21"/>
      <c r="DA39" s="24" t="s">
        <v>1055</v>
      </c>
      <c r="DB39" s="21"/>
      <c r="DC39" s="21"/>
      <c r="DD39" s="21"/>
      <c r="DE39" s="21"/>
      <c r="DF39" s="21"/>
      <c r="DG39" s="21"/>
      <c r="DH39" s="24" t="s">
        <v>558</v>
      </c>
      <c r="DI39" s="21" t="s">
        <v>965</v>
      </c>
      <c r="DJ39" s="21" t="s">
        <v>611</v>
      </c>
      <c r="DK39" s="21" t="s">
        <v>1056</v>
      </c>
      <c r="DL39" s="21" t="s">
        <v>812</v>
      </c>
      <c r="DM39" s="21"/>
      <c r="DN39" s="21"/>
      <c r="DO39" s="26">
        <v>8</v>
      </c>
      <c r="DP39" s="6"/>
      <c r="DQ39" s="24">
        <v>112</v>
      </c>
      <c r="DR39" s="21">
        <v>95.4</v>
      </c>
      <c r="DS39" s="21">
        <v>114.2</v>
      </c>
      <c r="DT39" s="21">
        <v>111.2</v>
      </c>
      <c r="DU39" s="21">
        <v>103.7</v>
      </c>
      <c r="DV39" s="21"/>
      <c r="DW39" s="21"/>
      <c r="DX39" s="24">
        <v>0.9</v>
      </c>
      <c r="DY39" s="21">
        <v>0.45</v>
      </c>
      <c r="DZ39" s="21">
        <v>0.4</v>
      </c>
      <c r="EA39" s="21">
        <v>0.35</v>
      </c>
      <c r="EB39" s="21">
        <v>0.3</v>
      </c>
      <c r="EC39" s="21"/>
      <c r="ED39" s="21"/>
      <c r="EE39" s="78">
        <f t="shared" ref="EE39:EI39" si="50">DQ39/DX39</f>
        <v>124.44444444444444</v>
      </c>
      <c r="EF39" s="79">
        <f t="shared" si="50"/>
        <v>212</v>
      </c>
      <c r="EG39" s="79">
        <f t="shared" si="50"/>
        <v>285.5</v>
      </c>
      <c r="EH39" s="79">
        <f t="shared" si="50"/>
        <v>317.71428571428572</v>
      </c>
      <c r="EI39" s="79">
        <f t="shared" si="50"/>
        <v>345.66666666666669</v>
      </c>
      <c r="EJ39" s="79"/>
      <c r="EK39" s="79"/>
      <c r="EL39" s="24">
        <v>1</v>
      </c>
      <c r="EM39" s="21">
        <v>1</v>
      </c>
      <c r="EN39" s="21">
        <v>1</v>
      </c>
      <c r="EO39" s="21">
        <v>0</v>
      </c>
      <c r="EP39" s="21">
        <v>0</v>
      </c>
      <c r="EQ39" s="21"/>
      <c r="ER39" s="21"/>
      <c r="ES39" s="24">
        <v>383</v>
      </c>
      <c r="ET39" s="21">
        <v>186</v>
      </c>
      <c r="EU39" s="21">
        <v>177</v>
      </c>
      <c r="EV39" s="21">
        <v>174</v>
      </c>
      <c r="EW39" s="21">
        <v>160</v>
      </c>
      <c r="EX39" s="21"/>
      <c r="EY39" s="21"/>
      <c r="EZ39" s="24">
        <v>5.8</v>
      </c>
      <c r="FA39" s="21">
        <v>5.2</v>
      </c>
      <c r="FB39" s="21">
        <v>5.9</v>
      </c>
      <c r="FC39" s="21">
        <v>5.9</v>
      </c>
      <c r="FD39" s="21">
        <v>5.9</v>
      </c>
      <c r="FE39" s="21"/>
      <c r="FF39" s="21"/>
      <c r="FG39" s="24">
        <v>8</v>
      </c>
      <c r="FH39" s="21">
        <v>15</v>
      </c>
      <c r="FI39" s="21">
        <v>15</v>
      </c>
      <c r="FJ39" s="21">
        <v>15</v>
      </c>
      <c r="FK39" s="21">
        <v>15</v>
      </c>
      <c r="FL39" s="21"/>
      <c r="FM39" s="21"/>
      <c r="FN39" s="24">
        <v>83</v>
      </c>
      <c r="FO39" s="21">
        <v>70</v>
      </c>
      <c r="FP39" s="21">
        <v>84</v>
      </c>
      <c r="FQ39" s="21">
        <v>87</v>
      </c>
      <c r="FR39" s="21">
        <v>89</v>
      </c>
      <c r="FS39" s="21"/>
      <c r="FT39" s="21"/>
      <c r="FU39" s="24" t="s">
        <v>430</v>
      </c>
      <c r="FV39" s="21" t="s">
        <v>311</v>
      </c>
      <c r="FW39" s="21">
        <v>0</v>
      </c>
      <c r="FX39" s="21">
        <v>0</v>
      </c>
      <c r="FY39" s="21">
        <v>0</v>
      </c>
      <c r="FZ39" s="21"/>
      <c r="GA39" s="21"/>
      <c r="GB39" s="24">
        <v>278</v>
      </c>
      <c r="GC39" s="21">
        <v>388</v>
      </c>
      <c r="GD39" s="21">
        <v>367</v>
      </c>
      <c r="GE39" s="21">
        <v>393</v>
      </c>
      <c r="GF39" s="21">
        <v>573</v>
      </c>
      <c r="GG39" s="21"/>
      <c r="GH39" s="21"/>
      <c r="GI39" s="24">
        <v>150</v>
      </c>
      <c r="GJ39" s="21">
        <v>0</v>
      </c>
      <c r="GK39" s="21">
        <v>40</v>
      </c>
      <c r="GL39" s="21">
        <v>0</v>
      </c>
      <c r="GM39" s="21">
        <v>0</v>
      </c>
      <c r="GN39" s="21"/>
      <c r="GO39" s="21"/>
      <c r="GP39" s="6"/>
      <c r="GQ39" s="24">
        <v>15</v>
      </c>
      <c r="GR39" s="21">
        <v>80</v>
      </c>
      <c r="GS39" s="24">
        <v>11</v>
      </c>
      <c r="GT39" s="21">
        <v>45</v>
      </c>
      <c r="GU39" s="24">
        <v>8</v>
      </c>
      <c r="GV39" s="21">
        <v>18</v>
      </c>
      <c r="GW39" s="24">
        <v>7</v>
      </c>
      <c r="GX39" s="21">
        <v>18</v>
      </c>
      <c r="GY39" s="24">
        <v>7</v>
      </c>
      <c r="GZ39" s="21">
        <v>18</v>
      </c>
      <c r="HA39" s="24"/>
      <c r="HB39" s="21"/>
      <c r="HC39" s="24"/>
      <c r="HD39" s="21"/>
      <c r="HE39" s="6"/>
      <c r="HF39" s="21">
        <v>57</v>
      </c>
      <c r="HG39" s="21">
        <v>146</v>
      </c>
      <c r="HH39" s="21">
        <v>151</v>
      </c>
      <c r="HI39" s="21">
        <v>39</v>
      </c>
      <c r="HJ39" s="21">
        <v>1</v>
      </c>
      <c r="HK39" s="21">
        <v>61.8</v>
      </c>
      <c r="HL39" s="21">
        <v>1</v>
      </c>
      <c r="HM39" s="21">
        <v>5</v>
      </c>
      <c r="HN39" s="21">
        <v>46.49</v>
      </c>
      <c r="HO39" s="21">
        <v>21.8</v>
      </c>
      <c r="HP39" s="21">
        <v>4.04</v>
      </c>
      <c r="HQ39" s="21">
        <v>141</v>
      </c>
      <c r="HR39" s="21">
        <v>19.7</v>
      </c>
      <c r="HS39" s="21">
        <v>5.8</v>
      </c>
      <c r="HT39" s="21">
        <v>8</v>
      </c>
      <c r="HU39" s="6"/>
    </row>
    <row r="40" spans="1:229" ht="15.75" customHeight="1" x14ac:dyDescent="0.3">
      <c r="A40" s="99">
        <v>35</v>
      </c>
      <c r="B40" s="3">
        <v>107</v>
      </c>
      <c r="C40" s="21" t="s">
        <v>635</v>
      </c>
      <c r="D40" s="21">
        <v>1</v>
      </c>
      <c r="E40" s="22">
        <v>41358</v>
      </c>
      <c r="F40" s="22">
        <v>41359</v>
      </c>
      <c r="G40" s="21">
        <f t="shared" si="0"/>
        <v>1</v>
      </c>
      <c r="H40" s="21"/>
      <c r="I40" s="21" t="s">
        <v>324</v>
      </c>
      <c r="J40" s="23">
        <v>25976</v>
      </c>
      <c r="K40" s="21">
        <v>42</v>
      </c>
      <c r="L40" s="21">
        <v>177</v>
      </c>
      <c r="M40" s="21">
        <v>120</v>
      </c>
      <c r="N40" s="21" t="s">
        <v>1063</v>
      </c>
      <c r="O40" s="21">
        <v>48</v>
      </c>
      <c r="P40" s="21">
        <v>41.5</v>
      </c>
      <c r="Q40" s="21">
        <v>7</v>
      </c>
      <c r="R40" s="21" t="s">
        <v>893</v>
      </c>
      <c r="S40" s="21">
        <v>1</v>
      </c>
      <c r="T40" s="21">
        <v>11</v>
      </c>
      <c r="U40" s="21" t="s">
        <v>272</v>
      </c>
      <c r="V40" s="21">
        <v>1</v>
      </c>
      <c r="W40" s="21">
        <v>1</v>
      </c>
      <c r="X40" s="21">
        <v>2</v>
      </c>
      <c r="Y40" s="21">
        <v>0</v>
      </c>
      <c r="Z40" s="6"/>
      <c r="AA40" s="24" t="s">
        <v>884</v>
      </c>
      <c r="AB40" s="21" t="s">
        <v>1064</v>
      </c>
      <c r="AC40" s="25">
        <v>2</v>
      </c>
      <c r="AD40" s="25" t="s">
        <v>486</v>
      </c>
      <c r="AE40" s="21" t="s">
        <v>249</v>
      </c>
      <c r="AF40" s="21"/>
      <c r="AG40" s="21" t="s">
        <v>249</v>
      </c>
      <c r="AH40" s="21"/>
      <c r="AI40" s="21" t="s">
        <v>249</v>
      </c>
      <c r="AJ40" s="21" t="s">
        <v>249</v>
      </c>
      <c r="AK40" s="21" t="s">
        <v>249</v>
      </c>
      <c r="AL40" s="21" t="s">
        <v>246</v>
      </c>
      <c r="AM40" s="21">
        <v>62.59</v>
      </c>
      <c r="AN40" s="6"/>
      <c r="AO40" s="26" t="s">
        <v>250</v>
      </c>
      <c r="AP40" s="26" t="s">
        <v>274</v>
      </c>
      <c r="AQ40" s="26" t="s">
        <v>1911</v>
      </c>
      <c r="AR40" s="26" t="s">
        <v>1906</v>
      </c>
      <c r="AS40" s="26" t="s">
        <v>1919</v>
      </c>
      <c r="AT40" s="24">
        <v>62.59</v>
      </c>
      <c r="AU40" s="21">
        <v>33</v>
      </c>
      <c r="AV40" s="21">
        <v>25.6</v>
      </c>
      <c r="AW40" s="21">
        <v>22.05</v>
      </c>
      <c r="AX40" s="21">
        <v>15.4</v>
      </c>
      <c r="AY40" s="21">
        <v>6.29</v>
      </c>
      <c r="AZ40" s="21">
        <v>4</v>
      </c>
      <c r="BA40" s="21">
        <v>2.6</v>
      </c>
      <c r="BB40" s="21"/>
      <c r="BC40" s="21"/>
      <c r="BD40" s="28">
        <f t="shared" si="44"/>
        <v>-22.424242424242422</v>
      </c>
      <c r="BE40" s="28">
        <f t="shared" si="45"/>
        <v>-13.8671875</v>
      </c>
      <c r="BF40" s="28">
        <f t="shared" si="3"/>
        <v>-59.098897587474035</v>
      </c>
      <c r="BG40" s="28">
        <f t="shared" si="4"/>
        <v>-64.77073014858604</v>
      </c>
      <c r="BH40" s="28">
        <f t="shared" si="5"/>
        <v>-33.181818181818173</v>
      </c>
      <c r="BI40" s="3">
        <f t="shared" si="46"/>
        <v>-29.590000000000003</v>
      </c>
      <c r="BJ40" s="3">
        <f t="shared" si="47"/>
        <v>-7.3999999999999986</v>
      </c>
      <c r="BK40" s="3">
        <f t="shared" si="48"/>
        <v>-3.5500000000000007</v>
      </c>
      <c r="BL40" s="3">
        <f t="shared" si="9"/>
        <v>-36.99</v>
      </c>
      <c r="BM40" s="3">
        <f t="shared" si="10"/>
        <v>-40.540000000000006</v>
      </c>
      <c r="BN40" s="3">
        <f t="shared" si="11"/>
        <v>-10.95</v>
      </c>
      <c r="BO40" s="24">
        <v>253.1</v>
      </c>
      <c r="BP40" s="21">
        <v>438.5</v>
      </c>
      <c r="BQ40" s="21"/>
      <c r="BR40" s="21">
        <v>337.8</v>
      </c>
      <c r="BS40" s="21">
        <v>210.2</v>
      </c>
      <c r="BT40" s="21">
        <v>106</v>
      </c>
      <c r="BU40" s="21"/>
      <c r="BV40" s="24">
        <v>36.6</v>
      </c>
      <c r="BW40" s="21">
        <v>37.5</v>
      </c>
      <c r="BX40" s="21">
        <v>37.4</v>
      </c>
      <c r="BY40" s="21">
        <v>37.4</v>
      </c>
      <c r="BZ40" s="21">
        <v>37</v>
      </c>
      <c r="CA40" s="21">
        <v>37</v>
      </c>
      <c r="CB40" s="21">
        <v>36</v>
      </c>
      <c r="CC40" s="21">
        <v>37.5</v>
      </c>
      <c r="CD40" s="21"/>
      <c r="CE40" s="6"/>
      <c r="CF40" s="24" t="s">
        <v>1065</v>
      </c>
      <c r="CG40" s="21" t="s">
        <v>1066</v>
      </c>
      <c r="CH40" s="21"/>
      <c r="CI40" s="21"/>
      <c r="CJ40" s="21"/>
      <c r="CK40" s="21"/>
      <c r="CL40" s="21"/>
      <c r="CM40" s="24" t="s">
        <v>607</v>
      </c>
      <c r="CN40" s="21" t="s">
        <v>607</v>
      </c>
      <c r="CO40" s="21"/>
      <c r="CP40" s="21"/>
      <c r="CQ40" s="21"/>
      <c r="CR40" s="21"/>
      <c r="CS40" s="21"/>
      <c r="CT40" s="24">
        <v>2</v>
      </c>
      <c r="CU40" s="21">
        <v>4</v>
      </c>
      <c r="CV40" s="21"/>
      <c r="CW40" s="21"/>
      <c r="CX40" s="21"/>
      <c r="CY40" s="21"/>
      <c r="CZ40" s="21"/>
      <c r="DA40" s="24" t="s">
        <v>331</v>
      </c>
      <c r="DB40" s="21" t="s">
        <v>331</v>
      </c>
      <c r="DC40" s="21"/>
      <c r="DD40" s="21"/>
      <c r="DE40" s="21"/>
      <c r="DF40" s="21"/>
      <c r="DG40" s="21"/>
      <c r="DH40" s="24" t="s">
        <v>606</v>
      </c>
      <c r="DI40" s="21" t="s">
        <v>606</v>
      </c>
      <c r="DJ40" s="21" t="s">
        <v>1067</v>
      </c>
      <c r="DK40" s="21" t="s">
        <v>606</v>
      </c>
      <c r="DL40" s="21" t="s">
        <v>1067</v>
      </c>
      <c r="DM40" s="21" t="s">
        <v>606</v>
      </c>
      <c r="DN40" s="21"/>
      <c r="DO40" s="26">
        <v>8</v>
      </c>
      <c r="DP40" s="6"/>
      <c r="DQ40" s="24">
        <v>65</v>
      </c>
      <c r="DR40" s="21">
        <v>70.8</v>
      </c>
      <c r="DS40" s="21">
        <v>82.4</v>
      </c>
      <c r="DT40" s="21">
        <v>59</v>
      </c>
      <c r="DU40" s="21">
        <v>64.7</v>
      </c>
      <c r="DV40" s="21">
        <v>64.7</v>
      </c>
      <c r="DW40" s="21"/>
      <c r="DX40" s="24">
        <v>0.3</v>
      </c>
      <c r="DY40" s="21">
        <v>0.5</v>
      </c>
      <c r="DZ40" s="21">
        <v>0.5</v>
      </c>
      <c r="EA40" s="21">
        <v>0.35</v>
      </c>
      <c r="EB40" s="21">
        <v>0.3</v>
      </c>
      <c r="EC40" s="21">
        <v>0.3</v>
      </c>
      <c r="ED40" s="21"/>
      <c r="EE40" s="78">
        <f t="shared" ref="EE40:EJ40" si="51">DQ40/DX40</f>
        <v>216.66666666666669</v>
      </c>
      <c r="EF40" s="79">
        <f t="shared" si="51"/>
        <v>141.6</v>
      </c>
      <c r="EG40" s="79">
        <f t="shared" si="51"/>
        <v>164.8</v>
      </c>
      <c r="EH40" s="79">
        <f t="shared" si="51"/>
        <v>168.57142857142858</v>
      </c>
      <c r="EI40" s="79">
        <f t="shared" si="51"/>
        <v>215.66666666666669</v>
      </c>
      <c r="EJ40" s="79">
        <f t="shared" si="51"/>
        <v>215.66666666666669</v>
      </c>
      <c r="EK40" s="79"/>
      <c r="EL40" s="24">
        <v>0</v>
      </c>
      <c r="EM40" s="21">
        <v>0</v>
      </c>
      <c r="EN40" s="21">
        <v>1</v>
      </c>
      <c r="EO40" s="21">
        <v>0</v>
      </c>
      <c r="EP40" s="21">
        <v>0</v>
      </c>
      <c r="EQ40" s="21">
        <v>0</v>
      </c>
      <c r="ER40" s="21"/>
      <c r="ES40" s="24">
        <v>275</v>
      </c>
      <c r="ET40" s="21">
        <v>335</v>
      </c>
      <c r="EU40" s="21">
        <v>301</v>
      </c>
      <c r="EV40" s="21">
        <v>396</v>
      </c>
      <c r="EW40" s="21">
        <v>569</v>
      </c>
      <c r="EX40" s="21">
        <v>738</v>
      </c>
      <c r="EY40" s="21"/>
      <c r="EZ40" s="24">
        <v>24.8</v>
      </c>
      <c r="FA40" s="21">
        <v>31</v>
      </c>
      <c r="FB40" s="21">
        <v>35.4</v>
      </c>
      <c r="FC40" s="21">
        <v>14.4</v>
      </c>
      <c r="FD40" s="21">
        <v>9</v>
      </c>
      <c r="FE40" s="21">
        <v>9.4</v>
      </c>
      <c r="FF40" s="21"/>
      <c r="FG40" s="24">
        <v>15</v>
      </c>
      <c r="FH40" s="21">
        <v>15</v>
      </c>
      <c r="FI40" s="21">
        <v>15</v>
      </c>
      <c r="FJ40" s="21">
        <v>15</v>
      </c>
      <c r="FK40" s="21">
        <v>15</v>
      </c>
      <c r="FL40" s="21">
        <v>15</v>
      </c>
      <c r="FM40" s="21"/>
      <c r="FN40" s="24">
        <v>90</v>
      </c>
      <c r="FO40" s="21">
        <v>96</v>
      </c>
      <c r="FP40" s="21">
        <v>85</v>
      </c>
      <c r="FQ40" s="21">
        <v>99</v>
      </c>
      <c r="FR40" s="21">
        <v>107</v>
      </c>
      <c r="FS40" s="21">
        <v>102</v>
      </c>
      <c r="FT40" s="21"/>
      <c r="FU40" s="24">
        <v>0</v>
      </c>
      <c r="FV40" s="21">
        <v>0</v>
      </c>
      <c r="FW40" s="21" t="s">
        <v>345</v>
      </c>
      <c r="FX40" s="21" t="s">
        <v>804</v>
      </c>
      <c r="FY40" s="21">
        <v>0</v>
      </c>
      <c r="FZ40" s="21">
        <v>0</v>
      </c>
      <c r="GA40" s="21"/>
      <c r="GB40" s="24">
        <v>245</v>
      </c>
      <c r="GC40" s="21">
        <v>141</v>
      </c>
      <c r="GD40" s="21">
        <v>126</v>
      </c>
      <c r="GE40" s="21">
        <v>98</v>
      </c>
      <c r="GF40" s="21">
        <v>115</v>
      </c>
      <c r="GG40" s="21">
        <v>115</v>
      </c>
      <c r="GH40" s="21"/>
      <c r="GI40" s="24">
        <v>3010</v>
      </c>
      <c r="GJ40" s="21">
        <v>1560</v>
      </c>
      <c r="GK40" s="21">
        <v>2435</v>
      </c>
      <c r="GL40" s="21">
        <v>1250</v>
      </c>
      <c r="GM40" s="21">
        <v>1960</v>
      </c>
      <c r="GN40" s="21">
        <v>910</v>
      </c>
      <c r="GO40" s="21"/>
      <c r="GP40" s="6"/>
      <c r="GQ40" s="24">
        <v>10</v>
      </c>
      <c r="GR40" s="21">
        <v>45</v>
      </c>
      <c r="GS40" s="24">
        <v>10</v>
      </c>
      <c r="GT40" s="21">
        <v>45</v>
      </c>
      <c r="GU40" s="24">
        <v>14</v>
      </c>
      <c r="GV40" s="21">
        <v>55</v>
      </c>
      <c r="GW40" s="24">
        <v>13</v>
      </c>
      <c r="GX40" s="21">
        <v>55</v>
      </c>
      <c r="GY40" s="24">
        <v>9</v>
      </c>
      <c r="GZ40" s="21">
        <v>18</v>
      </c>
      <c r="HA40" s="24">
        <v>9</v>
      </c>
      <c r="HB40" s="21">
        <v>18</v>
      </c>
      <c r="HC40" s="24"/>
      <c r="HD40" s="21"/>
      <c r="HE40" s="6"/>
      <c r="HF40" s="21">
        <v>42</v>
      </c>
      <c r="HG40" s="21">
        <v>153</v>
      </c>
      <c r="HH40" s="21">
        <v>97</v>
      </c>
      <c r="HI40" s="21">
        <v>37.5</v>
      </c>
      <c r="HJ40" s="21">
        <v>2</v>
      </c>
      <c r="HK40" s="21">
        <v>65.3</v>
      </c>
      <c r="HL40" s="21">
        <v>0.3</v>
      </c>
      <c r="HM40" s="21">
        <v>10</v>
      </c>
      <c r="HN40" s="21">
        <v>36</v>
      </c>
      <c r="HO40" s="21">
        <v>12.61</v>
      </c>
      <c r="HP40" s="21">
        <v>3.48</v>
      </c>
      <c r="HQ40" s="21">
        <v>136.1</v>
      </c>
      <c r="HR40" s="21">
        <v>21.2</v>
      </c>
      <c r="HS40" s="21">
        <v>31</v>
      </c>
      <c r="HT40" s="21">
        <v>15</v>
      </c>
      <c r="HU40" s="6"/>
    </row>
    <row r="41" spans="1:229" ht="15.75" customHeight="1" x14ac:dyDescent="0.3">
      <c r="A41" s="99">
        <v>36</v>
      </c>
      <c r="B41" s="3">
        <v>109</v>
      </c>
      <c r="C41" s="52" t="s">
        <v>626</v>
      </c>
      <c r="D41" s="52">
        <v>1</v>
      </c>
      <c r="E41" s="53">
        <v>41319</v>
      </c>
      <c r="F41" s="53">
        <v>41324</v>
      </c>
      <c r="G41" s="52">
        <f t="shared" si="0"/>
        <v>5</v>
      </c>
      <c r="H41" s="52"/>
      <c r="I41" s="52" t="s">
        <v>1084</v>
      </c>
      <c r="J41" s="54">
        <v>17384</v>
      </c>
      <c r="K41" s="52">
        <v>65</v>
      </c>
      <c r="L41" s="52">
        <v>185</v>
      </c>
      <c r="M41" s="52">
        <v>90</v>
      </c>
      <c r="N41" s="52" t="s">
        <v>1085</v>
      </c>
      <c r="O41" s="52">
        <v>45</v>
      </c>
      <c r="P41" s="52">
        <v>34</v>
      </c>
      <c r="Q41" s="52">
        <v>9</v>
      </c>
      <c r="R41" s="52" t="s">
        <v>1086</v>
      </c>
      <c r="S41" s="52">
        <v>1</v>
      </c>
      <c r="T41" s="52">
        <v>9</v>
      </c>
      <c r="U41" s="52" t="s">
        <v>1086</v>
      </c>
      <c r="V41" s="52">
        <v>1</v>
      </c>
      <c r="W41" s="52">
        <v>9</v>
      </c>
      <c r="X41" s="52">
        <v>2</v>
      </c>
      <c r="Y41" s="52">
        <v>0</v>
      </c>
      <c r="Z41" s="6"/>
      <c r="AA41" s="55" t="s">
        <v>884</v>
      </c>
      <c r="AB41" s="52" t="s">
        <v>549</v>
      </c>
      <c r="AC41" s="56">
        <v>1</v>
      </c>
      <c r="AD41" s="56"/>
      <c r="AE41" s="52" t="s">
        <v>249</v>
      </c>
      <c r="AF41" s="52"/>
      <c r="AG41" s="52" t="s">
        <v>249</v>
      </c>
      <c r="AH41" s="52"/>
      <c r="AI41" s="52" t="s">
        <v>246</v>
      </c>
      <c r="AJ41" s="52" t="s">
        <v>246</v>
      </c>
      <c r="AK41" s="52" t="s">
        <v>246</v>
      </c>
      <c r="AL41" s="52" t="s">
        <v>246</v>
      </c>
      <c r="AM41" s="52">
        <v>6.63</v>
      </c>
      <c r="AN41" s="6"/>
      <c r="AO41" s="57" t="s">
        <v>250</v>
      </c>
      <c r="AP41" s="57" t="s">
        <v>274</v>
      </c>
      <c r="AQ41" s="26" t="s">
        <v>1911</v>
      </c>
      <c r="AR41" s="57" t="s">
        <v>1902</v>
      </c>
      <c r="AS41" s="57" t="s">
        <v>1905</v>
      </c>
      <c r="AT41" s="55">
        <v>6.63</v>
      </c>
      <c r="AU41" s="52">
        <v>5.45</v>
      </c>
      <c r="AV41" s="52">
        <v>4.3</v>
      </c>
      <c r="AW41" s="52">
        <v>2</v>
      </c>
      <c r="AX41" s="52">
        <v>0.96</v>
      </c>
      <c r="AY41" s="52"/>
      <c r="AZ41" s="52"/>
      <c r="BA41" s="52"/>
      <c r="BB41" s="52"/>
      <c r="BC41" s="121"/>
      <c r="BD41" s="77">
        <f t="shared" si="44"/>
        <v>-21.10091743119267</v>
      </c>
      <c r="BE41" s="77">
        <f t="shared" si="45"/>
        <v>-53.488372093023258</v>
      </c>
      <c r="BF41" s="77">
        <f t="shared" si="3"/>
        <v>-35.143288084464558</v>
      </c>
      <c r="BG41" s="77">
        <f t="shared" si="4"/>
        <v>-69.834087481146298</v>
      </c>
      <c r="BH41" s="77">
        <f t="shared" si="5"/>
        <v>-63.302752293577988</v>
      </c>
      <c r="BI41" s="51">
        <f t="shared" si="46"/>
        <v>-1.1799999999999997</v>
      </c>
      <c r="BJ41" s="51">
        <f t="shared" si="47"/>
        <v>-1.1500000000000004</v>
      </c>
      <c r="BK41" s="51">
        <f t="shared" si="48"/>
        <v>-2.2999999999999998</v>
      </c>
      <c r="BL41" s="51">
        <f t="shared" si="9"/>
        <v>-2.33</v>
      </c>
      <c r="BM41" s="51">
        <f t="shared" si="10"/>
        <v>-4.63</v>
      </c>
      <c r="BN41" s="51">
        <f t="shared" si="11"/>
        <v>-3.45</v>
      </c>
      <c r="BO41" s="55"/>
      <c r="BP41" s="52">
        <v>144</v>
      </c>
      <c r="BQ41" s="52">
        <v>135.1</v>
      </c>
      <c r="BR41" s="52"/>
      <c r="BS41" s="52"/>
      <c r="BT41" s="52"/>
      <c r="BU41" s="52"/>
      <c r="BV41" s="55">
        <v>37</v>
      </c>
      <c r="BW41" s="52">
        <v>37.1</v>
      </c>
      <c r="BX41" s="52">
        <v>36.4</v>
      </c>
      <c r="BY41" s="52">
        <v>36.5</v>
      </c>
      <c r="BZ41" s="52">
        <v>37</v>
      </c>
      <c r="CA41" s="52"/>
      <c r="CB41" s="52"/>
      <c r="CC41" s="52"/>
      <c r="CD41" s="52"/>
      <c r="CE41" s="6"/>
      <c r="CF41" s="55" t="s">
        <v>1087</v>
      </c>
      <c r="CG41" s="52"/>
      <c r="CH41" s="52"/>
      <c r="CI41" s="52"/>
      <c r="CJ41" s="52"/>
      <c r="CK41" s="52"/>
      <c r="CL41" s="52"/>
      <c r="CM41" s="55" t="s">
        <v>1088</v>
      </c>
      <c r="CN41" s="52"/>
      <c r="CO41" s="52"/>
      <c r="CP41" s="52"/>
      <c r="CQ41" s="52"/>
      <c r="CR41" s="52"/>
      <c r="CS41" s="52"/>
      <c r="CT41" s="55">
        <v>2</v>
      </c>
      <c r="CU41" s="52"/>
      <c r="CV41" s="52"/>
      <c r="CW41" s="52"/>
      <c r="CX41" s="52"/>
      <c r="CY41" s="52"/>
      <c r="CZ41" s="52"/>
      <c r="DA41" s="55" t="s">
        <v>1089</v>
      </c>
      <c r="DB41" s="52"/>
      <c r="DC41" s="52"/>
      <c r="DD41" s="52"/>
      <c r="DE41" s="52"/>
      <c r="DF41" s="52"/>
      <c r="DG41" s="52"/>
      <c r="DH41" s="55" t="s">
        <v>1090</v>
      </c>
      <c r="DI41" s="52" t="s">
        <v>1090</v>
      </c>
      <c r="DJ41" s="52" t="s">
        <v>1090</v>
      </c>
      <c r="DK41" s="52"/>
      <c r="DL41" s="52"/>
      <c r="DM41" s="52"/>
      <c r="DN41" s="52"/>
      <c r="DO41" s="57">
        <v>8</v>
      </c>
      <c r="DP41" s="6"/>
      <c r="DQ41" s="55">
        <v>117.9</v>
      </c>
      <c r="DR41" s="52">
        <v>121.2</v>
      </c>
      <c r="DS41" s="52">
        <v>104.1</v>
      </c>
      <c r="DT41" s="52"/>
      <c r="DU41" s="52"/>
      <c r="DV41" s="52"/>
      <c r="DW41" s="52"/>
      <c r="DX41" s="55">
        <v>0.4</v>
      </c>
      <c r="DY41" s="52">
        <v>0.4</v>
      </c>
      <c r="DZ41" s="52">
        <v>0.4</v>
      </c>
      <c r="EA41" s="52"/>
      <c r="EB41" s="52"/>
      <c r="EC41" s="52"/>
      <c r="ED41" s="52"/>
      <c r="EE41" s="78">
        <f t="shared" ref="EE41:EG41" si="52">DQ41/DX41</f>
        <v>294.75</v>
      </c>
      <c r="EF41" s="79">
        <f t="shared" si="52"/>
        <v>303</v>
      </c>
      <c r="EG41" s="79">
        <f t="shared" si="52"/>
        <v>260.24999999999994</v>
      </c>
      <c r="EH41" s="79"/>
      <c r="EI41" s="79"/>
      <c r="EJ41" s="79"/>
      <c r="EK41" s="79"/>
      <c r="EL41" s="55">
        <v>1</v>
      </c>
      <c r="EM41" s="52">
        <v>1</v>
      </c>
      <c r="EN41" s="52">
        <v>1</v>
      </c>
      <c r="EO41" s="52"/>
      <c r="EP41" s="52"/>
      <c r="EQ41" s="52"/>
      <c r="ER41" s="52"/>
      <c r="ES41" s="55">
        <v>200</v>
      </c>
      <c r="ET41" s="52">
        <v>269</v>
      </c>
      <c r="EU41" s="52">
        <v>364</v>
      </c>
      <c r="EV41" s="52"/>
      <c r="EW41" s="52"/>
      <c r="EX41" s="52"/>
      <c r="EY41" s="52"/>
      <c r="EZ41" s="55">
        <v>5.7</v>
      </c>
      <c r="FA41" s="52">
        <v>5.3</v>
      </c>
      <c r="FB41" s="52">
        <v>5.7</v>
      </c>
      <c r="FC41" s="52"/>
      <c r="FD41" s="52"/>
      <c r="FE41" s="52"/>
      <c r="FF41" s="52"/>
      <c r="FG41" s="55">
        <v>4</v>
      </c>
      <c r="FH41" s="52">
        <v>8</v>
      </c>
      <c r="FI41" s="52">
        <v>8</v>
      </c>
      <c r="FJ41" s="52"/>
      <c r="FK41" s="52"/>
      <c r="FL41" s="52"/>
      <c r="FM41" s="52"/>
      <c r="FN41" s="55">
        <v>106</v>
      </c>
      <c r="FO41" s="52">
        <v>86</v>
      </c>
      <c r="FP41" s="52">
        <v>93</v>
      </c>
      <c r="FQ41" s="52"/>
      <c r="FR41" s="52"/>
      <c r="FS41" s="52"/>
      <c r="FT41" s="52"/>
      <c r="FU41" s="55" t="s">
        <v>311</v>
      </c>
      <c r="FV41" s="52">
        <v>0</v>
      </c>
      <c r="FW41" s="52">
        <v>0</v>
      </c>
      <c r="FX41" s="52"/>
      <c r="FY41" s="52"/>
      <c r="FZ41" s="52"/>
      <c r="GA41" s="52"/>
      <c r="GB41" s="55">
        <v>48</v>
      </c>
      <c r="GC41" s="52">
        <v>48</v>
      </c>
      <c r="GD41" s="52">
        <v>45</v>
      </c>
      <c r="GE41" s="52"/>
      <c r="GF41" s="52"/>
      <c r="GG41" s="52"/>
      <c r="GH41" s="52"/>
      <c r="GI41" s="55">
        <v>1490</v>
      </c>
      <c r="GJ41" s="52">
        <v>1410</v>
      </c>
      <c r="GK41" s="52">
        <v>550</v>
      </c>
      <c r="GL41" s="52"/>
      <c r="GM41" s="52"/>
      <c r="GN41" s="52"/>
      <c r="GO41" s="52"/>
      <c r="GP41" s="6"/>
      <c r="GQ41" s="55">
        <v>15</v>
      </c>
      <c r="GR41" s="52">
        <v>80</v>
      </c>
      <c r="GS41" s="55">
        <v>10</v>
      </c>
      <c r="GT41" s="52">
        <v>45</v>
      </c>
      <c r="GU41" s="55">
        <v>11</v>
      </c>
      <c r="GV41" s="52">
        <v>45</v>
      </c>
      <c r="GW41" s="55"/>
      <c r="GX41" s="52"/>
      <c r="GY41" s="55"/>
      <c r="GZ41" s="52"/>
      <c r="HA41" s="55"/>
      <c r="HB41" s="52"/>
      <c r="HC41" s="55"/>
      <c r="HD41" s="52"/>
      <c r="HE41" s="6"/>
      <c r="HF41" s="52">
        <v>65</v>
      </c>
      <c r="HG41" s="52">
        <v>132</v>
      </c>
      <c r="HH41" s="52">
        <v>163</v>
      </c>
      <c r="HI41" s="52">
        <v>37</v>
      </c>
      <c r="HJ41" s="52">
        <v>2</v>
      </c>
      <c r="HK41" s="52">
        <v>117.9</v>
      </c>
      <c r="HL41" s="52">
        <v>0.4</v>
      </c>
      <c r="HM41" s="52">
        <v>10</v>
      </c>
      <c r="HN41" s="52">
        <v>29.8</v>
      </c>
      <c r="HO41" s="52">
        <v>12.93</v>
      </c>
      <c r="HP41" s="52">
        <v>3.38</v>
      </c>
      <c r="HQ41" s="52">
        <v>133</v>
      </c>
      <c r="HR41" s="52">
        <v>17.8</v>
      </c>
      <c r="HS41" s="52">
        <v>21.2</v>
      </c>
      <c r="HT41" s="52">
        <v>11</v>
      </c>
      <c r="HU41" s="6"/>
    </row>
    <row r="42" spans="1:229" ht="15.75" customHeight="1" x14ac:dyDescent="0.3">
      <c r="A42" s="99">
        <v>37</v>
      </c>
      <c r="B42" s="3">
        <v>113</v>
      </c>
      <c r="C42" s="21" t="s">
        <v>431</v>
      </c>
      <c r="D42" s="21">
        <v>2</v>
      </c>
      <c r="E42" s="22">
        <v>41367</v>
      </c>
      <c r="F42" s="22">
        <v>41368</v>
      </c>
      <c r="G42" s="21">
        <f t="shared" si="0"/>
        <v>1</v>
      </c>
      <c r="H42" s="21"/>
      <c r="I42" s="21"/>
      <c r="J42" s="23">
        <v>16176</v>
      </c>
      <c r="K42" s="21">
        <v>69</v>
      </c>
      <c r="L42" s="21">
        <v>165</v>
      </c>
      <c r="M42" s="21">
        <v>120</v>
      </c>
      <c r="N42" s="21" t="s">
        <v>1124</v>
      </c>
      <c r="O42" s="21">
        <v>64</v>
      </c>
      <c r="P42" s="21">
        <v>75.3</v>
      </c>
      <c r="Q42" s="21">
        <v>14</v>
      </c>
      <c r="R42" s="21" t="s">
        <v>548</v>
      </c>
      <c r="S42" s="21">
        <v>2</v>
      </c>
      <c r="T42" s="21">
        <v>14</v>
      </c>
      <c r="U42" s="21" t="s">
        <v>548</v>
      </c>
      <c r="V42" s="21">
        <v>2</v>
      </c>
      <c r="W42" s="21">
        <v>14</v>
      </c>
      <c r="X42" s="21">
        <v>3</v>
      </c>
      <c r="Y42" s="21">
        <v>0</v>
      </c>
      <c r="Z42" s="6"/>
      <c r="AA42" s="24" t="s">
        <v>884</v>
      </c>
      <c r="AB42" s="21" t="s">
        <v>497</v>
      </c>
      <c r="AC42" s="25">
        <v>2</v>
      </c>
      <c r="AD42" s="25" t="s">
        <v>1125</v>
      </c>
      <c r="AE42" s="21" t="s">
        <v>249</v>
      </c>
      <c r="AF42" s="21"/>
      <c r="AG42" s="21" t="s">
        <v>249</v>
      </c>
      <c r="AH42" s="21"/>
      <c r="AI42" s="21" t="s">
        <v>246</v>
      </c>
      <c r="AJ42" s="21" t="s">
        <v>246</v>
      </c>
      <c r="AK42" s="21" t="s">
        <v>246</v>
      </c>
      <c r="AL42" s="21" t="s">
        <v>246</v>
      </c>
      <c r="AM42" s="21">
        <v>0.83</v>
      </c>
      <c r="AN42" s="6"/>
      <c r="AO42" s="26" t="s">
        <v>350</v>
      </c>
      <c r="AP42" s="26"/>
      <c r="AQ42" s="26"/>
      <c r="AR42" s="26" t="s">
        <v>1902</v>
      </c>
      <c r="AS42" s="3"/>
      <c r="AT42" s="24">
        <v>0.83</v>
      </c>
      <c r="AU42" s="21">
        <v>0.83</v>
      </c>
      <c r="AV42" s="21">
        <v>0.86</v>
      </c>
      <c r="AW42" s="21">
        <v>0.67</v>
      </c>
      <c r="AX42" s="21">
        <v>0.76</v>
      </c>
      <c r="AY42" s="21">
        <v>0.51</v>
      </c>
      <c r="AZ42" s="21">
        <v>0.4</v>
      </c>
      <c r="BA42" s="21">
        <v>0.25</v>
      </c>
      <c r="BB42" s="21">
        <v>0.72</v>
      </c>
      <c r="BC42" s="21"/>
      <c r="BD42" s="28">
        <f t="shared" si="44"/>
        <v>3.6144578313252964</v>
      </c>
      <c r="BE42" s="28">
        <f t="shared" si="45"/>
        <v>-22.093023255813947</v>
      </c>
      <c r="BF42" s="28">
        <f t="shared" si="3"/>
        <v>3.6144578313252964</v>
      </c>
      <c r="BG42" s="28">
        <f t="shared" si="4"/>
        <v>-19.277108433734938</v>
      </c>
      <c r="BH42" s="28">
        <f t="shared" si="5"/>
        <v>-19.277108433734938</v>
      </c>
      <c r="BI42" s="3">
        <f t="shared" si="46"/>
        <v>0</v>
      </c>
      <c r="BJ42" s="3">
        <f t="shared" si="47"/>
        <v>3.0000000000000027E-2</v>
      </c>
      <c r="BK42" s="3">
        <f t="shared" si="48"/>
        <v>-0.18999999999999995</v>
      </c>
      <c r="BL42" s="3">
        <f t="shared" si="9"/>
        <v>3.0000000000000027E-2</v>
      </c>
      <c r="BM42" s="3">
        <f t="shared" si="10"/>
        <v>-0.15999999999999992</v>
      </c>
      <c r="BN42" s="3">
        <f t="shared" si="11"/>
        <v>-0.15999999999999992</v>
      </c>
      <c r="BO42" s="24">
        <v>95.8</v>
      </c>
      <c r="BP42" s="21">
        <v>88.6</v>
      </c>
      <c r="BQ42" s="21">
        <v>76</v>
      </c>
      <c r="BR42" s="21">
        <v>46.2</v>
      </c>
      <c r="BS42" s="21"/>
      <c r="BT42" s="21"/>
      <c r="BU42" s="21">
        <v>47.8</v>
      </c>
      <c r="BV42" s="24">
        <v>36</v>
      </c>
      <c r="BW42" s="21">
        <v>37.4</v>
      </c>
      <c r="BX42" s="21">
        <v>36</v>
      </c>
      <c r="BY42" s="21">
        <v>36</v>
      </c>
      <c r="BZ42" s="21">
        <v>37</v>
      </c>
      <c r="CA42" s="21">
        <v>36</v>
      </c>
      <c r="CB42" s="21">
        <v>36</v>
      </c>
      <c r="CC42" s="21">
        <v>37</v>
      </c>
      <c r="CD42" s="21">
        <v>37.1</v>
      </c>
      <c r="CE42" s="6"/>
      <c r="CF42" s="24" t="s">
        <v>1126</v>
      </c>
      <c r="CG42" s="21"/>
      <c r="CH42" s="21"/>
      <c r="CI42" s="21"/>
      <c r="CJ42" s="21"/>
      <c r="CK42" s="21"/>
      <c r="CL42" s="21"/>
      <c r="CM42" s="24" t="s">
        <v>331</v>
      </c>
      <c r="CN42" s="21"/>
      <c r="CO42" s="21"/>
      <c r="CP42" s="21"/>
      <c r="CQ42" s="21"/>
      <c r="CR42" s="21"/>
      <c r="CS42" s="21"/>
      <c r="CT42" s="24">
        <v>2</v>
      </c>
      <c r="CU42" s="21"/>
      <c r="CV42" s="21"/>
      <c r="CW42" s="21"/>
      <c r="CX42" s="21"/>
      <c r="CY42" s="21"/>
      <c r="CZ42" s="21"/>
      <c r="DA42" s="24" t="s">
        <v>331</v>
      </c>
      <c r="DB42" s="21"/>
      <c r="DC42" s="21"/>
      <c r="DD42" s="21"/>
      <c r="DE42" s="21"/>
      <c r="DF42" s="21"/>
      <c r="DG42" s="21"/>
      <c r="DH42" s="24" t="s">
        <v>1127</v>
      </c>
      <c r="DI42" s="21" t="s">
        <v>1127</v>
      </c>
      <c r="DJ42" s="21" t="s">
        <v>1127</v>
      </c>
      <c r="DK42" s="21" t="s">
        <v>1128</v>
      </c>
      <c r="DL42" s="21">
        <v>0</v>
      </c>
      <c r="DM42" s="21">
        <v>0</v>
      </c>
      <c r="DN42" s="21">
        <v>0</v>
      </c>
      <c r="DO42" s="26" t="s">
        <v>607</v>
      </c>
      <c r="DP42" s="6"/>
      <c r="DQ42" s="24">
        <v>155.1</v>
      </c>
      <c r="DR42" s="21">
        <v>76.3</v>
      </c>
      <c r="DS42" s="21">
        <v>117.8</v>
      </c>
      <c r="DT42" s="21">
        <v>118.2</v>
      </c>
      <c r="DU42" s="21">
        <v>116.2</v>
      </c>
      <c r="DV42" s="21">
        <v>98</v>
      </c>
      <c r="DW42" s="21">
        <v>79.3</v>
      </c>
      <c r="DX42" s="24">
        <v>0.6</v>
      </c>
      <c r="DY42" s="21">
        <v>0.4</v>
      </c>
      <c r="DZ42" s="21">
        <v>0.4</v>
      </c>
      <c r="EA42" s="21">
        <v>0.4</v>
      </c>
      <c r="EB42" s="21">
        <v>0.4</v>
      </c>
      <c r="EC42" s="21">
        <v>0.4</v>
      </c>
      <c r="ED42" s="21">
        <v>0.4</v>
      </c>
      <c r="EE42" s="78">
        <f t="shared" ref="EE42:EK42" si="53">DQ42/DX42</f>
        <v>258.5</v>
      </c>
      <c r="EF42" s="79">
        <f t="shared" si="53"/>
        <v>190.74999999999997</v>
      </c>
      <c r="EG42" s="79">
        <f t="shared" si="53"/>
        <v>294.5</v>
      </c>
      <c r="EH42" s="79">
        <f t="shared" si="53"/>
        <v>295.5</v>
      </c>
      <c r="EI42" s="79">
        <f t="shared" si="53"/>
        <v>290.5</v>
      </c>
      <c r="EJ42" s="79">
        <f t="shared" si="53"/>
        <v>245</v>
      </c>
      <c r="EK42" s="79">
        <f t="shared" si="53"/>
        <v>198.24999999999997</v>
      </c>
      <c r="EL42" s="24">
        <v>1</v>
      </c>
      <c r="EM42" s="21">
        <v>1</v>
      </c>
      <c r="EN42" s="21">
        <v>1</v>
      </c>
      <c r="EO42" s="21">
        <v>1</v>
      </c>
      <c r="EP42" s="21">
        <v>1</v>
      </c>
      <c r="EQ42" s="21">
        <v>1</v>
      </c>
      <c r="ER42" s="21">
        <v>1</v>
      </c>
      <c r="ES42" s="24">
        <v>171</v>
      </c>
      <c r="ET42" s="21">
        <v>160</v>
      </c>
      <c r="EU42" s="21">
        <v>141</v>
      </c>
      <c r="EV42" s="21">
        <v>133</v>
      </c>
      <c r="EW42" s="21">
        <v>161</v>
      </c>
      <c r="EX42" s="21">
        <v>190</v>
      </c>
      <c r="EY42" s="21">
        <v>159</v>
      </c>
      <c r="EZ42" s="24">
        <v>10.8</v>
      </c>
      <c r="FA42" s="21">
        <v>8</v>
      </c>
      <c r="FB42" s="21">
        <v>6.2</v>
      </c>
      <c r="FC42" s="21">
        <v>7</v>
      </c>
      <c r="FD42" s="21">
        <v>7.9</v>
      </c>
      <c r="FE42" s="21">
        <v>7.9</v>
      </c>
      <c r="FF42" s="21">
        <v>9</v>
      </c>
      <c r="FG42" s="24">
        <v>13</v>
      </c>
      <c r="FH42" s="21">
        <v>9</v>
      </c>
      <c r="FI42" s="21">
        <v>10</v>
      </c>
      <c r="FJ42" s="21">
        <v>14</v>
      </c>
      <c r="FK42" s="21">
        <v>10</v>
      </c>
      <c r="FL42" s="21">
        <v>11</v>
      </c>
      <c r="FM42" s="21">
        <v>6</v>
      </c>
      <c r="FN42" s="24">
        <v>77</v>
      </c>
      <c r="FO42" s="21">
        <v>74</v>
      </c>
      <c r="FP42" s="21">
        <v>73</v>
      </c>
      <c r="FQ42" s="21">
        <v>96</v>
      </c>
      <c r="FR42" s="21">
        <v>87</v>
      </c>
      <c r="FS42" s="21">
        <v>104</v>
      </c>
      <c r="FT42" s="21">
        <v>86</v>
      </c>
      <c r="FU42" s="24" t="s">
        <v>859</v>
      </c>
      <c r="FV42" s="21" t="s">
        <v>804</v>
      </c>
      <c r="FW42" s="21">
        <v>0</v>
      </c>
      <c r="FX42" s="21">
        <v>0</v>
      </c>
      <c r="FY42" s="21">
        <v>0</v>
      </c>
      <c r="FZ42" s="21">
        <v>0</v>
      </c>
      <c r="GA42" s="21">
        <v>0</v>
      </c>
      <c r="GB42" s="24">
        <v>157</v>
      </c>
      <c r="GC42" s="21">
        <v>153</v>
      </c>
      <c r="GD42" s="21">
        <v>187</v>
      </c>
      <c r="GE42" s="21">
        <v>196</v>
      </c>
      <c r="GF42" s="21">
        <v>229</v>
      </c>
      <c r="GG42" s="21">
        <v>230</v>
      </c>
      <c r="GH42" s="21">
        <v>300</v>
      </c>
      <c r="GI42" s="24">
        <v>710</v>
      </c>
      <c r="GJ42" s="21">
        <v>1050</v>
      </c>
      <c r="GK42" s="21">
        <v>1195</v>
      </c>
      <c r="GL42" s="21">
        <v>1340</v>
      </c>
      <c r="GM42" s="21">
        <v>1070</v>
      </c>
      <c r="GN42" s="21">
        <v>780</v>
      </c>
      <c r="GO42" s="21">
        <v>2035</v>
      </c>
      <c r="GP42" s="6"/>
      <c r="GQ42" s="24">
        <v>13</v>
      </c>
      <c r="GR42" s="21">
        <v>55</v>
      </c>
      <c r="GS42" s="24">
        <v>16</v>
      </c>
      <c r="GT42" s="21">
        <v>90</v>
      </c>
      <c r="GU42" s="24">
        <v>12</v>
      </c>
      <c r="GV42" s="21">
        <v>45</v>
      </c>
      <c r="GW42" s="24">
        <v>11</v>
      </c>
      <c r="GX42" s="21">
        <v>45</v>
      </c>
      <c r="GY42" s="24">
        <v>11</v>
      </c>
      <c r="GZ42" s="21">
        <v>45</v>
      </c>
      <c r="HA42" s="24">
        <v>11</v>
      </c>
      <c r="HB42" s="21">
        <v>45</v>
      </c>
      <c r="HC42" s="24">
        <v>13</v>
      </c>
      <c r="HD42" s="21">
        <v>55</v>
      </c>
      <c r="HE42" s="6"/>
      <c r="HF42" s="21">
        <v>69</v>
      </c>
      <c r="HG42" s="21">
        <v>150</v>
      </c>
      <c r="HH42" s="21">
        <v>140</v>
      </c>
      <c r="HI42" s="21">
        <v>37.4</v>
      </c>
      <c r="HJ42" s="21">
        <v>1</v>
      </c>
      <c r="HK42" s="21">
        <v>82.8</v>
      </c>
      <c r="HL42" s="21">
        <v>0.6</v>
      </c>
      <c r="HM42" s="21">
        <v>10</v>
      </c>
      <c r="HN42" s="21">
        <v>40.89</v>
      </c>
      <c r="HO42" s="21">
        <v>9</v>
      </c>
      <c r="HP42" s="21">
        <v>3.78</v>
      </c>
      <c r="HQ42" s="21">
        <v>143.1</v>
      </c>
      <c r="HR42" s="21">
        <v>22.4</v>
      </c>
      <c r="HS42" s="21">
        <v>10.8</v>
      </c>
      <c r="HT42" s="21">
        <v>9</v>
      </c>
      <c r="HU42" s="6"/>
    </row>
    <row r="43" spans="1:229" ht="15.75" customHeight="1" x14ac:dyDescent="0.3">
      <c r="A43" s="99">
        <v>38</v>
      </c>
      <c r="B43" s="3">
        <v>114</v>
      </c>
      <c r="C43" s="21" t="s">
        <v>626</v>
      </c>
      <c r="D43" s="21">
        <v>1</v>
      </c>
      <c r="E43" s="22">
        <v>41369</v>
      </c>
      <c r="F43" s="22">
        <v>41371</v>
      </c>
      <c r="G43" s="21">
        <f t="shared" si="0"/>
        <v>2</v>
      </c>
      <c r="H43" s="21"/>
      <c r="I43" s="21" t="s">
        <v>989</v>
      </c>
      <c r="J43" s="23">
        <v>12843</v>
      </c>
      <c r="K43" s="21">
        <v>78</v>
      </c>
      <c r="L43" s="21">
        <v>165</v>
      </c>
      <c r="M43" s="21">
        <v>60</v>
      </c>
      <c r="N43" s="21" t="s">
        <v>1129</v>
      </c>
      <c r="O43" s="21">
        <v>45</v>
      </c>
      <c r="P43" s="21">
        <v>34</v>
      </c>
      <c r="Q43" s="21">
        <v>8</v>
      </c>
      <c r="R43" s="21" t="s">
        <v>1086</v>
      </c>
      <c r="S43" s="21">
        <v>1</v>
      </c>
      <c r="T43" s="21">
        <v>8</v>
      </c>
      <c r="U43" s="21" t="s">
        <v>1086</v>
      </c>
      <c r="V43" s="21">
        <v>1</v>
      </c>
      <c r="W43" s="21">
        <v>4</v>
      </c>
      <c r="X43" s="21">
        <v>5</v>
      </c>
      <c r="Y43" s="21">
        <v>0</v>
      </c>
      <c r="Z43" s="6"/>
      <c r="AA43" s="24" t="s">
        <v>884</v>
      </c>
      <c r="AB43" s="21" t="s">
        <v>497</v>
      </c>
      <c r="AC43" s="25">
        <v>1</v>
      </c>
      <c r="AD43" s="25"/>
      <c r="AE43" s="21" t="s">
        <v>249</v>
      </c>
      <c r="AF43" s="21"/>
      <c r="AG43" s="21" t="s">
        <v>246</v>
      </c>
      <c r="AH43" s="21" t="s">
        <v>248</v>
      </c>
      <c r="AI43" s="21" t="s">
        <v>246</v>
      </c>
      <c r="AJ43" s="21" t="s">
        <v>246</v>
      </c>
      <c r="AK43" s="21" t="s">
        <v>246</v>
      </c>
      <c r="AL43" s="21" t="s">
        <v>246</v>
      </c>
      <c r="AM43" s="21">
        <v>3.82</v>
      </c>
      <c r="AN43" s="6"/>
      <c r="AO43" s="26" t="s">
        <v>250</v>
      </c>
      <c r="AP43" s="26" t="s">
        <v>251</v>
      </c>
      <c r="AQ43" s="26" t="s">
        <v>1911</v>
      </c>
      <c r="AR43" s="26" t="s">
        <v>1904</v>
      </c>
      <c r="AS43" s="26" t="s">
        <v>1905</v>
      </c>
      <c r="AT43" s="24">
        <v>3.82</v>
      </c>
      <c r="AU43" s="21">
        <v>4.71</v>
      </c>
      <c r="AV43" s="21">
        <v>5.38</v>
      </c>
      <c r="AW43" s="21">
        <v>4.8</v>
      </c>
      <c r="AX43" s="21">
        <v>4</v>
      </c>
      <c r="AY43" s="21">
        <v>2.69</v>
      </c>
      <c r="AZ43" s="21">
        <v>1.86</v>
      </c>
      <c r="BA43" s="21">
        <v>1</v>
      </c>
      <c r="BB43" s="21"/>
      <c r="BC43" s="21"/>
      <c r="BD43" s="28">
        <f t="shared" si="44"/>
        <v>14.225053078556257</v>
      </c>
      <c r="BE43" s="28">
        <f t="shared" si="45"/>
        <v>-10.780669144981417</v>
      </c>
      <c r="BF43" s="28">
        <f t="shared" si="3"/>
        <v>40.837696335078533</v>
      </c>
      <c r="BG43" s="28">
        <f t="shared" si="4"/>
        <v>25.654450261780099</v>
      </c>
      <c r="BH43" s="28">
        <f t="shared" si="5"/>
        <v>1.9108280254777128</v>
      </c>
      <c r="BI43" s="3">
        <f t="shared" si="46"/>
        <v>0.89000000000000012</v>
      </c>
      <c r="BJ43" s="3">
        <f t="shared" si="47"/>
        <v>0.66999999999999993</v>
      </c>
      <c r="BK43" s="3">
        <f t="shared" si="48"/>
        <v>-0.58000000000000007</v>
      </c>
      <c r="BL43" s="3">
        <f t="shared" si="9"/>
        <v>1.56</v>
      </c>
      <c r="BM43" s="3">
        <f t="shared" si="10"/>
        <v>0.98</v>
      </c>
      <c r="BN43" s="3">
        <f t="shared" si="11"/>
        <v>8.9999999999999858E-2</v>
      </c>
      <c r="BO43" s="24">
        <v>302.3</v>
      </c>
      <c r="BP43" s="21">
        <v>440.3</v>
      </c>
      <c r="BQ43" s="21"/>
      <c r="BR43" s="21"/>
      <c r="BS43" s="21"/>
      <c r="BT43" s="21"/>
      <c r="BU43" s="21"/>
      <c r="BV43" s="24">
        <v>34</v>
      </c>
      <c r="BW43" s="21">
        <v>36.4</v>
      </c>
      <c r="BX43" s="21">
        <v>36.5</v>
      </c>
      <c r="BY43" s="21">
        <v>36</v>
      </c>
      <c r="BZ43" s="21">
        <v>36.1</v>
      </c>
      <c r="CA43" s="21">
        <v>36</v>
      </c>
      <c r="CB43" s="21">
        <v>36</v>
      </c>
      <c r="CC43" s="21">
        <v>36</v>
      </c>
      <c r="CD43" s="21"/>
      <c r="CE43" s="6"/>
      <c r="CF43" s="24" t="s">
        <v>1130</v>
      </c>
      <c r="CG43" s="21" t="s">
        <v>1131</v>
      </c>
      <c r="CH43" s="21"/>
      <c r="CI43" s="21"/>
      <c r="CJ43" s="21"/>
      <c r="CK43" s="21"/>
      <c r="CL43" s="21"/>
      <c r="CM43" s="24" t="s">
        <v>331</v>
      </c>
      <c r="CN43" s="21" t="s">
        <v>1132</v>
      </c>
      <c r="CO43" s="21"/>
      <c r="CP43" s="21"/>
      <c r="CQ43" s="21"/>
      <c r="CR43" s="21"/>
      <c r="CS43" s="21"/>
      <c r="CT43" s="24">
        <v>2</v>
      </c>
      <c r="CU43" s="21">
        <v>2</v>
      </c>
      <c r="CV43" s="21"/>
      <c r="CW43" s="21"/>
      <c r="CX43" s="21"/>
      <c r="CY43" s="21"/>
      <c r="CZ43" s="21"/>
      <c r="DA43" s="24" t="s">
        <v>331</v>
      </c>
      <c r="DB43" s="21" t="s">
        <v>1133</v>
      </c>
      <c r="DC43" s="21"/>
      <c r="DD43" s="21"/>
      <c r="DE43" s="21"/>
      <c r="DF43" s="21"/>
      <c r="DG43" s="21"/>
      <c r="DH43" s="24" t="s">
        <v>1134</v>
      </c>
      <c r="DI43" s="21" t="s">
        <v>1135</v>
      </c>
      <c r="DJ43" s="21" t="s">
        <v>1136</v>
      </c>
      <c r="DK43" s="21" t="s">
        <v>1137</v>
      </c>
      <c r="DL43" s="21" t="s">
        <v>1136</v>
      </c>
      <c r="DM43" s="21" t="s">
        <v>1138</v>
      </c>
      <c r="DN43" s="21"/>
      <c r="DO43" s="26">
        <v>9</v>
      </c>
      <c r="DP43" s="6"/>
      <c r="DQ43" s="24">
        <v>204.3</v>
      </c>
      <c r="DR43" s="21">
        <v>85.9</v>
      </c>
      <c r="DS43" s="21">
        <v>127.3</v>
      </c>
      <c r="DT43" s="21">
        <v>182.8</v>
      </c>
      <c r="DU43" s="21">
        <v>97.6</v>
      </c>
      <c r="DV43" s="21">
        <v>97.6</v>
      </c>
      <c r="DW43" s="21"/>
      <c r="DX43" s="24">
        <v>0.7</v>
      </c>
      <c r="DY43" s="21">
        <v>0.4</v>
      </c>
      <c r="DZ43" s="21">
        <v>0.4</v>
      </c>
      <c r="EA43" s="21">
        <v>0.4</v>
      </c>
      <c r="EB43" s="21">
        <v>0.4</v>
      </c>
      <c r="EC43" s="21">
        <v>0.35</v>
      </c>
      <c r="ED43" s="21"/>
      <c r="EE43" s="78">
        <f t="shared" ref="EE43:EJ43" si="54">DQ43/DX43</f>
        <v>291.85714285714289</v>
      </c>
      <c r="EF43" s="79">
        <f t="shared" si="54"/>
        <v>214.75</v>
      </c>
      <c r="EG43" s="79">
        <f t="shared" si="54"/>
        <v>318.25</v>
      </c>
      <c r="EH43" s="79">
        <f t="shared" si="54"/>
        <v>457</v>
      </c>
      <c r="EI43" s="79">
        <f t="shared" si="54"/>
        <v>243.99999999999997</v>
      </c>
      <c r="EJ43" s="79">
        <f t="shared" si="54"/>
        <v>278.85714285714283</v>
      </c>
      <c r="EK43" s="79"/>
      <c r="EL43" s="24">
        <v>1</v>
      </c>
      <c r="EM43" s="21">
        <v>1</v>
      </c>
      <c r="EN43" s="21">
        <v>1</v>
      </c>
      <c r="EO43" s="21">
        <v>1</v>
      </c>
      <c r="EP43" s="21">
        <v>0</v>
      </c>
      <c r="EQ43" s="21">
        <v>0</v>
      </c>
      <c r="ER43" s="21"/>
      <c r="ES43" s="24">
        <v>293</v>
      </c>
      <c r="ET43" s="21">
        <v>293</v>
      </c>
      <c r="EU43" s="21">
        <v>250</v>
      </c>
      <c r="EV43" s="21">
        <v>146</v>
      </c>
      <c r="EW43" s="21">
        <v>103</v>
      </c>
      <c r="EX43" s="21">
        <v>118</v>
      </c>
      <c r="EY43" s="21"/>
      <c r="EZ43" s="24">
        <v>20.9</v>
      </c>
      <c r="FA43" s="21">
        <v>7.1</v>
      </c>
      <c r="FB43" s="21">
        <v>7</v>
      </c>
      <c r="FC43" s="21">
        <v>7</v>
      </c>
      <c r="FD43" s="21">
        <v>7</v>
      </c>
      <c r="FE43" s="21">
        <v>7</v>
      </c>
      <c r="FF43" s="21"/>
      <c r="FG43" s="24">
        <v>3</v>
      </c>
      <c r="FH43" s="21">
        <v>3</v>
      </c>
      <c r="FI43" s="21">
        <v>3</v>
      </c>
      <c r="FJ43" s="21">
        <v>4</v>
      </c>
      <c r="FK43" s="21">
        <v>6</v>
      </c>
      <c r="FL43" s="21">
        <v>8</v>
      </c>
      <c r="FM43" s="21"/>
      <c r="FN43" s="24">
        <v>90</v>
      </c>
      <c r="FO43" s="21">
        <v>73</v>
      </c>
      <c r="FP43" s="21">
        <v>86</v>
      </c>
      <c r="FQ43" s="21">
        <v>77</v>
      </c>
      <c r="FR43" s="21">
        <v>70</v>
      </c>
      <c r="FS43" s="21">
        <v>107</v>
      </c>
      <c r="FT43" s="21"/>
      <c r="FU43" s="24" t="s">
        <v>859</v>
      </c>
      <c r="FV43" s="21" t="s">
        <v>294</v>
      </c>
      <c r="FW43" s="21" t="s">
        <v>1123</v>
      </c>
      <c r="FX43" s="21" t="s">
        <v>345</v>
      </c>
      <c r="FY43" s="21" t="s">
        <v>311</v>
      </c>
      <c r="FZ43" s="21">
        <v>0</v>
      </c>
      <c r="GA43" s="21"/>
      <c r="GB43" s="24">
        <v>34</v>
      </c>
      <c r="GC43" s="21">
        <v>83</v>
      </c>
      <c r="GD43" s="21">
        <v>101</v>
      </c>
      <c r="GE43" s="21">
        <v>75</v>
      </c>
      <c r="GF43" s="21">
        <v>101</v>
      </c>
      <c r="GG43" s="21">
        <v>126</v>
      </c>
      <c r="GH43" s="21"/>
      <c r="GI43" s="24">
        <v>650</v>
      </c>
      <c r="GJ43" s="21">
        <v>2490</v>
      </c>
      <c r="GK43" s="21">
        <v>2495</v>
      </c>
      <c r="GL43" s="21">
        <v>745</v>
      </c>
      <c r="GM43" s="21">
        <v>1425</v>
      </c>
      <c r="GN43" s="21">
        <v>610</v>
      </c>
      <c r="GO43" s="21"/>
      <c r="GP43" s="6"/>
      <c r="GQ43" s="24">
        <v>17</v>
      </c>
      <c r="GR43" s="21">
        <v>90</v>
      </c>
      <c r="GS43" s="24">
        <v>16</v>
      </c>
      <c r="GT43" s="21">
        <v>90</v>
      </c>
      <c r="GU43" s="24">
        <v>15</v>
      </c>
      <c r="GV43" s="21">
        <v>80</v>
      </c>
      <c r="GW43" s="24">
        <v>15</v>
      </c>
      <c r="GX43" s="21">
        <v>80</v>
      </c>
      <c r="GY43" s="24">
        <v>16</v>
      </c>
      <c r="GZ43" s="21">
        <v>90</v>
      </c>
      <c r="HA43" s="24">
        <v>13</v>
      </c>
      <c r="HB43" s="21">
        <v>55</v>
      </c>
      <c r="HC43" s="24"/>
      <c r="HD43" s="21"/>
      <c r="HE43" s="6"/>
      <c r="HF43" s="21">
        <v>78</v>
      </c>
      <c r="HG43" s="21">
        <v>116</v>
      </c>
      <c r="HH43" s="21">
        <v>195</v>
      </c>
      <c r="HI43" s="21">
        <v>35</v>
      </c>
      <c r="HJ43" s="21">
        <v>2</v>
      </c>
      <c r="HK43" s="21">
        <v>69.8</v>
      </c>
      <c r="HL43" s="21">
        <v>0.4</v>
      </c>
      <c r="HM43" s="21">
        <v>25</v>
      </c>
      <c r="HN43" s="21">
        <v>19.88</v>
      </c>
      <c r="HO43" s="21">
        <v>1.62</v>
      </c>
      <c r="HP43" s="21">
        <v>3.08</v>
      </c>
      <c r="HQ43" s="21">
        <v>139</v>
      </c>
      <c r="HR43" s="21">
        <v>16</v>
      </c>
      <c r="HS43" s="21">
        <v>20.9</v>
      </c>
      <c r="HT43" s="21">
        <v>9</v>
      </c>
      <c r="HU43" s="6"/>
    </row>
    <row r="44" spans="1:229" ht="15.75" customHeight="1" x14ac:dyDescent="0.3">
      <c r="A44" s="99">
        <v>39</v>
      </c>
      <c r="B44" s="3">
        <v>115</v>
      </c>
      <c r="C44" s="21" t="s">
        <v>626</v>
      </c>
      <c r="D44" s="21">
        <v>1</v>
      </c>
      <c r="E44" s="22">
        <v>41370</v>
      </c>
      <c r="F44" s="22">
        <v>41371</v>
      </c>
      <c r="G44" s="21">
        <f t="shared" si="0"/>
        <v>1</v>
      </c>
      <c r="H44" s="21"/>
      <c r="I44" s="21" t="s">
        <v>989</v>
      </c>
      <c r="J44" s="23">
        <v>17995</v>
      </c>
      <c r="K44" s="21">
        <v>64</v>
      </c>
      <c r="L44" s="21">
        <v>180</v>
      </c>
      <c r="M44" s="21">
        <v>90</v>
      </c>
      <c r="N44" s="21" t="s">
        <v>1139</v>
      </c>
      <c r="O44" s="21">
        <v>77</v>
      </c>
      <c r="P44" s="21">
        <v>90.5</v>
      </c>
      <c r="Q44" s="21">
        <v>7</v>
      </c>
      <c r="R44" s="21" t="s">
        <v>1140</v>
      </c>
      <c r="S44" s="21">
        <v>1</v>
      </c>
      <c r="T44" s="21">
        <v>7</v>
      </c>
      <c r="U44" s="21" t="s">
        <v>912</v>
      </c>
      <c r="V44" s="21">
        <v>1</v>
      </c>
      <c r="W44" s="21">
        <v>3</v>
      </c>
      <c r="X44" s="21">
        <v>0</v>
      </c>
      <c r="Y44" s="21">
        <v>0</v>
      </c>
      <c r="Z44" s="6"/>
      <c r="AA44" s="24" t="s">
        <v>884</v>
      </c>
      <c r="AB44" s="21" t="s">
        <v>497</v>
      </c>
      <c r="AC44" s="25">
        <v>1</v>
      </c>
      <c r="AD44" s="25"/>
      <c r="AE44" s="21" t="s">
        <v>246</v>
      </c>
      <c r="AF44" s="21" t="s">
        <v>247</v>
      </c>
      <c r="AG44" s="21" t="s">
        <v>246</v>
      </c>
      <c r="AH44" s="21" t="s">
        <v>248</v>
      </c>
      <c r="AI44" s="21" t="s">
        <v>246</v>
      </c>
      <c r="AJ44" s="21" t="s">
        <v>246</v>
      </c>
      <c r="AK44" s="21" t="s">
        <v>249</v>
      </c>
      <c r="AL44" s="21" t="s">
        <v>249</v>
      </c>
      <c r="AM44" s="21">
        <v>0.14000000000000001</v>
      </c>
      <c r="AN44" s="6"/>
      <c r="AO44" s="26" t="s">
        <v>350</v>
      </c>
      <c r="AP44" s="26"/>
      <c r="AQ44" s="26"/>
      <c r="AR44" s="26" t="s">
        <v>1902</v>
      </c>
      <c r="AS44" s="3"/>
      <c r="AT44" s="24">
        <v>0.14000000000000001</v>
      </c>
      <c r="AU44" s="21">
        <v>0.18</v>
      </c>
      <c r="AV44" s="21">
        <v>0.15</v>
      </c>
      <c r="AW44" s="21">
        <v>0.13</v>
      </c>
      <c r="AX44" s="21">
        <v>0.13</v>
      </c>
      <c r="AY44" s="21">
        <v>0.13</v>
      </c>
      <c r="AZ44" s="21">
        <v>0.1</v>
      </c>
      <c r="BA44" s="21">
        <v>0.09</v>
      </c>
      <c r="BB44" s="21"/>
      <c r="BC44" s="21"/>
      <c r="BD44" s="28">
        <f t="shared" si="44"/>
        <v>-16.666666666666657</v>
      </c>
      <c r="BE44" s="28">
        <f t="shared" si="45"/>
        <v>-13.333333333333329</v>
      </c>
      <c r="BF44" s="28">
        <f t="shared" si="3"/>
        <v>7.1428571428571388</v>
      </c>
      <c r="BG44" s="28">
        <f t="shared" si="4"/>
        <v>-7.142857142857153</v>
      </c>
      <c r="BH44" s="28">
        <f t="shared" si="5"/>
        <v>-27.777777777777771</v>
      </c>
      <c r="BI44" s="3">
        <f t="shared" si="46"/>
        <v>3.999999999999998E-2</v>
      </c>
      <c r="BJ44" s="3">
        <f t="shared" si="47"/>
        <v>-0.03</v>
      </c>
      <c r="BK44" s="3">
        <f t="shared" si="48"/>
        <v>-1.999999999999999E-2</v>
      </c>
      <c r="BL44" s="3">
        <f t="shared" si="9"/>
        <v>9.9999999999999811E-3</v>
      </c>
      <c r="BM44" s="3">
        <f t="shared" si="10"/>
        <v>-1.0000000000000009E-2</v>
      </c>
      <c r="BN44" s="3">
        <f t="shared" si="11"/>
        <v>-4.9999999999999989E-2</v>
      </c>
      <c r="BO44" s="24"/>
      <c r="BP44" s="21">
        <v>256.3</v>
      </c>
      <c r="BQ44" s="21"/>
      <c r="BR44" s="21"/>
      <c r="BS44" s="21"/>
      <c r="BT44" s="21"/>
      <c r="BU44" s="21"/>
      <c r="BV44" s="24">
        <v>38</v>
      </c>
      <c r="BW44" s="21">
        <v>37</v>
      </c>
      <c r="BX44" s="21">
        <v>37.1</v>
      </c>
      <c r="BY44" s="21">
        <v>36</v>
      </c>
      <c r="BZ44" s="21">
        <v>37.4</v>
      </c>
      <c r="CA44" s="21">
        <v>36</v>
      </c>
      <c r="CB44" s="21">
        <v>36.1</v>
      </c>
      <c r="CC44" s="21">
        <v>36</v>
      </c>
      <c r="CD44" s="21"/>
      <c r="CE44" s="6"/>
      <c r="CF44" s="24" t="s">
        <v>1141</v>
      </c>
      <c r="CG44" s="21"/>
      <c r="CH44" s="21"/>
      <c r="CI44" s="21"/>
      <c r="CJ44" s="21"/>
      <c r="CK44" s="21"/>
      <c r="CL44" s="21"/>
      <c r="CM44" s="24" t="s">
        <v>499</v>
      </c>
      <c r="CN44" s="21"/>
      <c r="CO44" s="21"/>
      <c r="CP44" s="21"/>
      <c r="CQ44" s="21"/>
      <c r="CR44" s="21"/>
      <c r="CS44" s="21"/>
      <c r="CT44" s="24">
        <v>4</v>
      </c>
      <c r="CU44" s="21"/>
      <c r="CV44" s="21"/>
      <c r="CW44" s="21"/>
      <c r="CX44" s="21"/>
      <c r="CY44" s="21"/>
      <c r="CZ44" s="21"/>
      <c r="DA44" s="24" t="s">
        <v>1142</v>
      </c>
      <c r="DB44" s="21"/>
      <c r="DC44" s="21"/>
      <c r="DD44" s="21"/>
      <c r="DE44" s="21"/>
      <c r="DF44" s="21"/>
      <c r="DG44" s="21"/>
      <c r="DH44" s="24" t="s">
        <v>374</v>
      </c>
      <c r="DI44" s="21" t="s">
        <v>374</v>
      </c>
      <c r="DJ44" s="21" t="s">
        <v>374</v>
      </c>
      <c r="DK44" s="21" t="s">
        <v>374</v>
      </c>
      <c r="DL44" s="21" t="s">
        <v>374</v>
      </c>
      <c r="DM44" s="21" t="s">
        <v>374</v>
      </c>
      <c r="DN44" s="21"/>
      <c r="DO44" s="26">
        <v>9</v>
      </c>
      <c r="DP44" s="6"/>
      <c r="DQ44" s="24">
        <v>89.2</v>
      </c>
      <c r="DR44" s="21">
        <v>81</v>
      </c>
      <c r="DS44" s="21">
        <v>112</v>
      </c>
      <c r="DT44" s="21">
        <v>70.2</v>
      </c>
      <c r="DU44" s="21">
        <v>85.7</v>
      </c>
      <c r="DV44" s="21">
        <v>91.9</v>
      </c>
      <c r="DW44" s="21"/>
      <c r="DX44" s="24">
        <v>0.5</v>
      </c>
      <c r="DY44" s="21">
        <v>0.5</v>
      </c>
      <c r="DZ44" s="21">
        <v>0.4</v>
      </c>
      <c r="EA44" s="21">
        <v>0.4</v>
      </c>
      <c r="EB44" s="21">
        <v>0.4</v>
      </c>
      <c r="EC44" s="21">
        <v>0.4</v>
      </c>
      <c r="ED44" s="21"/>
      <c r="EE44" s="78">
        <f t="shared" ref="EE44:EJ44" si="55">DQ44/DX44</f>
        <v>178.4</v>
      </c>
      <c r="EF44" s="79">
        <f t="shared" si="55"/>
        <v>162</v>
      </c>
      <c r="EG44" s="79">
        <f t="shared" si="55"/>
        <v>280</v>
      </c>
      <c r="EH44" s="79">
        <f t="shared" si="55"/>
        <v>175.5</v>
      </c>
      <c r="EI44" s="79">
        <f t="shared" si="55"/>
        <v>214.25</v>
      </c>
      <c r="EJ44" s="79">
        <f t="shared" si="55"/>
        <v>229.75</v>
      </c>
      <c r="EK44" s="79"/>
      <c r="EL44" s="24">
        <v>1</v>
      </c>
      <c r="EM44" s="21">
        <v>1</v>
      </c>
      <c r="EN44" s="21">
        <v>0</v>
      </c>
      <c r="EO44" s="21">
        <v>0</v>
      </c>
      <c r="EP44" s="21">
        <v>0</v>
      </c>
      <c r="EQ44" s="21">
        <v>0</v>
      </c>
      <c r="ER44" s="21"/>
      <c r="ES44" s="24">
        <v>236</v>
      </c>
      <c r="ET44" s="21">
        <v>198</v>
      </c>
      <c r="EU44" s="21">
        <v>204</v>
      </c>
      <c r="EV44" s="21">
        <v>204</v>
      </c>
      <c r="EW44" s="21">
        <v>285</v>
      </c>
      <c r="EX44" s="21">
        <v>347</v>
      </c>
      <c r="EY44" s="21"/>
      <c r="EZ44" s="24">
        <v>9.5</v>
      </c>
      <c r="FA44" s="21">
        <v>9.5</v>
      </c>
      <c r="FB44" s="21">
        <v>9.5</v>
      </c>
      <c r="FC44" s="21">
        <v>9.5</v>
      </c>
      <c r="FD44" s="21">
        <v>9.5</v>
      </c>
      <c r="FE44" s="21">
        <v>9.5</v>
      </c>
      <c r="FF44" s="21"/>
      <c r="FG44" s="24">
        <v>3</v>
      </c>
      <c r="FH44" s="21">
        <v>3</v>
      </c>
      <c r="FI44" s="21">
        <v>5</v>
      </c>
      <c r="FJ44" s="21">
        <v>10</v>
      </c>
      <c r="FK44" s="21">
        <v>11</v>
      </c>
      <c r="FL44" s="21">
        <v>12</v>
      </c>
      <c r="FM44" s="21"/>
      <c r="FN44" s="24">
        <v>69</v>
      </c>
      <c r="FO44" s="21">
        <v>73</v>
      </c>
      <c r="FP44" s="21">
        <v>74</v>
      </c>
      <c r="FQ44" s="21">
        <v>82</v>
      </c>
      <c r="FR44" s="21">
        <v>83</v>
      </c>
      <c r="FS44" s="21">
        <v>83</v>
      </c>
      <c r="FT44" s="21"/>
      <c r="FU44" s="24">
        <v>0</v>
      </c>
      <c r="FV44" s="21">
        <v>0</v>
      </c>
      <c r="FW44" s="21">
        <v>0</v>
      </c>
      <c r="FX44" s="21">
        <v>0</v>
      </c>
      <c r="FY44" s="21">
        <v>0</v>
      </c>
      <c r="FZ44" s="21">
        <v>0</v>
      </c>
      <c r="GA44" s="21"/>
      <c r="GB44" s="24">
        <v>67</v>
      </c>
      <c r="GC44" s="21">
        <v>66</v>
      </c>
      <c r="GD44" s="21">
        <v>54</v>
      </c>
      <c r="GE44" s="21">
        <v>54</v>
      </c>
      <c r="GF44" s="21">
        <v>38</v>
      </c>
      <c r="GG44" s="21">
        <v>38</v>
      </c>
      <c r="GH44" s="21"/>
      <c r="GI44" s="24">
        <v>1860</v>
      </c>
      <c r="GJ44" s="21">
        <v>1310</v>
      </c>
      <c r="GK44" s="21">
        <v>1690</v>
      </c>
      <c r="GL44" s="21">
        <v>1625</v>
      </c>
      <c r="GM44" s="21">
        <v>2145</v>
      </c>
      <c r="GN44" s="21">
        <v>2160</v>
      </c>
      <c r="GO44" s="21"/>
      <c r="GP44" s="6"/>
      <c r="GQ44" s="24">
        <v>15</v>
      </c>
      <c r="GR44" s="21">
        <v>80</v>
      </c>
      <c r="GS44" s="24">
        <v>14</v>
      </c>
      <c r="GT44" s="21">
        <v>55</v>
      </c>
      <c r="GU44" s="24">
        <v>13</v>
      </c>
      <c r="GV44" s="21">
        <v>55</v>
      </c>
      <c r="GW44" s="24">
        <v>11</v>
      </c>
      <c r="GX44" s="21">
        <v>45</v>
      </c>
      <c r="GY44" s="24">
        <v>11</v>
      </c>
      <c r="GZ44" s="21">
        <v>45</v>
      </c>
      <c r="HA44" s="24">
        <v>11</v>
      </c>
      <c r="HB44" s="21">
        <v>45</v>
      </c>
      <c r="HC44" s="24"/>
      <c r="HD44" s="21"/>
      <c r="HE44" s="6"/>
      <c r="HF44" s="21">
        <v>64</v>
      </c>
      <c r="HG44" s="21">
        <v>66</v>
      </c>
      <c r="HH44" s="21">
        <v>220</v>
      </c>
      <c r="HI44" s="21">
        <v>37</v>
      </c>
      <c r="HJ44" s="21">
        <v>1</v>
      </c>
      <c r="HK44" s="21">
        <v>89.1</v>
      </c>
      <c r="HL44" s="21">
        <v>0.5</v>
      </c>
      <c r="HM44" s="21">
        <v>15</v>
      </c>
      <c r="HN44" s="21">
        <v>14.28</v>
      </c>
      <c r="HO44" s="21">
        <v>17</v>
      </c>
      <c r="HP44" s="21">
        <v>3.42</v>
      </c>
      <c r="HQ44" s="21">
        <v>136</v>
      </c>
      <c r="HR44" s="21">
        <v>21.1</v>
      </c>
      <c r="HS44" s="21">
        <v>7</v>
      </c>
      <c r="HT44" s="21">
        <v>3</v>
      </c>
      <c r="HU44" s="6"/>
    </row>
    <row r="45" spans="1:229" ht="15.75" customHeight="1" x14ac:dyDescent="0.3">
      <c r="A45" s="99">
        <v>40</v>
      </c>
      <c r="B45" s="3">
        <v>118</v>
      </c>
      <c r="C45" s="21" t="s">
        <v>874</v>
      </c>
      <c r="D45" s="21">
        <v>1</v>
      </c>
      <c r="E45" s="22">
        <v>41362</v>
      </c>
      <c r="F45" s="22">
        <v>41362</v>
      </c>
      <c r="G45" s="21">
        <f t="shared" si="0"/>
        <v>0</v>
      </c>
      <c r="H45" s="21"/>
      <c r="I45" s="21"/>
      <c r="J45" s="23">
        <v>14778</v>
      </c>
      <c r="K45" s="21">
        <v>73</v>
      </c>
      <c r="L45" s="21">
        <v>180</v>
      </c>
      <c r="M45" s="21">
        <v>70</v>
      </c>
      <c r="N45" s="21" t="s">
        <v>421</v>
      </c>
      <c r="O45" s="21">
        <v>79</v>
      </c>
      <c r="P45" s="21">
        <v>91.9</v>
      </c>
      <c r="Q45" s="21">
        <v>18</v>
      </c>
      <c r="R45" s="21" t="s">
        <v>1161</v>
      </c>
      <c r="S45" s="21">
        <v>1</v>
      </c>
      <c r="T45" s="21">
        <v>26</v>
      </c>
      <c r="U45" s="21" t="s">
        <v>512</v>
      </c>
      <c r="V45" s="21">
        <v>1</v>
      </c>
      <c r="W45" s="21">
        <v>5</v>
      </c>
      <c r="X45" s="21">
        <v>0</v>
      </c>
      <c r="Y45" s="21">
        <v>0</v>
      </c>
      <c r="Z45" s="6"/>
      <c r="AA45" s="24" t="s">
        <v>884</v>
      </c>
      <c r="AB45" s="21" t="s">
        <v>497</v>
      </c>
      <c r="AC45" s="25">
        <v>2</v>
      </c>
      <c r="AD45" s="25" t="s">
        <v>486</v>
      </c>
      <c r="AE45" s="21" t="s">
        <v>249</v>
      </c>
      <c r="AF45" s="21"/>
      <c r="AG45" s="21" t="s">
        <v>246</v>
      </c>
      <c r="AH45" s="21" t="s">
        <v>248</v>
      </c>
      <c r="AI45" s="21" t="s">
        <v>246</v>
      </c>
      <c r="AJ45" s="21" t="s">
        <v>246</v>
      </c>
      <c r="AK45" s="21" t="s">
        <v>249</v>
      </c>
      <c r="AL45" s="21" t="s">
        <v>246</v>
      </c>
      <c r="AM45" s="21">
        <v>0.85</v>
      </c>
      <c r="AN45" s="6"/>
      <c r="AO45" s="26" t="s">
        <v>250</v>
      </c>
      <c r="AP45" s="26" t="s">
        <v>251</v>
      </c>
      <c r="AQ45" s="26" t="s">
        <v>1911</v>
      </c>
      <c r="AR45" s="26" t="s">
        <v>1902</v>
      </c>
      <c r="AS45" s="26" t="s">
        <v>1905</v>
      </c>
      <c r="AT45" s="24">
        <v>0.85</v>
      </c>
      <c r="AU45" s="21">
        <v>4</v>
      </c>
      <c r="AV45" s="21">
        <v>6.94</v>
      </c>
      <c r="AW45" s="21">
        <v>5.72</v>
      </c>
      <c r="AX45" s="21">
        <v>2.42</v>
      </c>
      <c r="AY45" s="21">
        <v>1.24</v>
      </c>
      <c r="AZ45" s="21">
        <v>0.81</v>
      </c>
      <c r="BA45" s="21">
        <v>1.08</v>
      </c>
      <c r="BB45" s="21">
        <v>1.45</v>
      </c>
      <c r="BC45" s="21"/>
      <c r="BD45" s="28">
        <f t="shared" si="44"/>
        <v>73.5</v>
      </c>
      <c r="BE45" s="28">
        <f t="shared" si="45"/>
        <v>-17.579250720461104</v>
      </c>
      <c r="BF45" s="28">
        <f t="shared" si="3"/>
        <v>716.47058823529426</v>
      </c>
      <c r="BG45" s="28">
        <f t="shared" si="4"/>
        <v>572.94117647058829</v>
      </c>
      <c r="BH45" s="28">
        <f t="shared" si="5"/>
        <v>43</v>
      </c>
      <c r="BI45" s="3">
        <f t="shared" si="46"/>
        <v>3.15</v>
      </c>
      <c r="BJ45" s="3">
        <f t="shared" si="47"/>
        <v>2.9400000000000004</v>
      </c>
      <c r="BK45" s="3">
        <f t="shared" si="48"/>
        <v>-1.2200000000000006</v>
      </c>
      <c r="BL45" s="3">
        <f t="shared" si="9"/>
        <v>6.0900000000000007</v>
      </c>
      <c r="BM45" s="3">
        <f t="shared" si="10"/>
        <v>4.87</v>
      </c>
      <c r="BN45" s="3">
        <f t="shared" si="11"/>
        <v>1.7199999999999998</v>
      </c>
      <c r="BO45" s="24">
        <v>27.7</v>
      </c>
      <c r="BP45" s="21">
        <v>49.4</v>
      </c>
      <c r="BQ45" s="21">
        <v>42.7</v>
      </c>
      <c r="BR45" s="21">
        <v>37</v>
      </c>
      <c r="BS45" s="21">
        <v>49</v>
      </c>
      <c r="BT45" s="21">
        <v>74.8</v>
      </c>
      <c r="BU45" s="21">
        <v>102.1</v>
      </c>
      <c r="BV45" s="24">
        <v>36</v>
      </c>
      <c r="BW45" s="21">
        <v>36</v>
      </c>
      <c r="BX45" s="21">
        <v>36.4</v>
      </c>
      <c r="BY45" s="21">
        <v>36.5</v>
      </c>
      <c r="BZ45" s="21">
        <v>36</v>
      </c>
      <c r="CA45" s="21">
        <v>36.5</v>
      </c>
      <c r="CB45" s="21">
        <v>37</v>
      </c>
      <c r="CC45" s="21">
        <v>36</v>
      </c>
      <c r="CD45" s="21">
        <v>36</v>
      </c>
      <c r="CE45" s="6"/>
      <c r="CF45" s="24" t="s">
        <v>1162</v>
      </c>
      <c r="CG45" s="21"/>
      <c r="CH45" s="21"/>
      <c r="CI45" s="21"/>
      <c r="CJ45" s="21"/>
      <c r="CK45" s="21"/>
      <c r="CL45" s="21" t="s">
        <v>1163</v>
      </c>
      <c r="CM45" s="24" t="s">
        <v>331</v>
      </c>
      <c r="CN45" s="21"/>
      <c r="CO45" s="21"/>
      <c r="CP45" s="21"/>
      <c r="CQ45" s="21"/>
      <c r="CR45" s="21"/>
      <c r="CS45" s="21" t="s">
        <v>842</v>
      </c>
      <c r="CT45" s="24">
        <v>10</v>
      </c>
      <c r="CU45" s="21"/>
      <c r="CV45" s="21"/>
      <c r="CW45" s="21"/>
      <c r="CX45" s="21"/>
      <c r="CY45" s="21"/>
      <c r="CZ45" s="21">
        <v>2</v>
      </c>
      <c r="DA45" s="24" t="s">
        <v>331</v>
      </c>
      <c r="DB45" s="21"/>
      <c r="DC45" s="21"/>
      <c r="DD45" s="21"/>
      <c r="DE45" s="21"/>
      <c r="DF45" s="21"/>
      <c r="DG45" s="21" t="s">
        <v>1164</v>
      </c>
      <c r="DH45" s="24" t="s">
        <v>1165</v>
      </c>
      <c r="DI45" s="21" t="s">
        <v>1166</v>
      </c>
      <c r="DJ45" s="21" t="s">
        <v>1166</v>
      </c>
      <c r="DK45" s="21" t="s">
        <v>1166</v>
      </c>
      <c r="DL45" s="21" t="s">
        <v>1166</v>
      </c>
      <c r="DM45" s="21" t="s">
        <v>1167</v>
      </c>
      <c r="DN45" s="21" t="s">
        <v>1167</v>
      </c>
      <c r="DO45" s="26"/>
      <c r="DP45" s="6"/>
      <c r="DQ45" s="24">
        <v>85.5</v>
      </c>
      <c r="DR45" s="21">
        <v>168.4</v>
      </c>
      <c r="DS45" s="21">
        <v>107.1</v>
      </c>
      <c r="DT45" s="21">
        <v>149</v>
      </c>
      <c r="DU45" s="21">
        <v>77</v>
      </c>
      <c r="DV45" s="21">
        <v>78.8</v>
      </c>
      <c r="DW45" s="21">
        <v>143.6</v>
      </c>
      <c r="DX45" s="24">
        <v>0.7</v>
      </c>
      <c r="DY45" s="21">
        <v>0.6</v>
      </c>
      <c r="DZ45" s="21">
        <v>0.4</v>
      </c>
      <c r="EA45" s="21">
        <v>0.5</v>
      </c>
      <c r="EB45" s="21">
        <v>0.4</v>
      </c>
      <c r="EC45" s="21">
        <v>0.8</v>
      </c>
      <c r="ED45" s="21">
        <v>0.3</v>
      </c>
      <c r="EE45" s="78">
        <f t="shared" ref="EE45:EK45" si="56">DQ45/DX45</f>
        <v>122.14285714285715</v>
      </c>
      <c r="EF45" s="79">
        <f t="shared" si="56"/>
        <v>280.66666666666669</v>
      </c>
      <c r="EG45" s="79">
        <f t="shared" si="56"/>
        <v>267.74999999999994</v>
      </c>
      <c r="EH45" s="79">
        <f t="shared" si="56"/>
        <v>298</v>
      </c>
      <c r="EI45" s="79">
        <f t="shared" si="56"/>
        <v>192.5</v>
      </c>
      <c r="EJ45" s="79">
        <f t="shared" si="56"/>
        <v>98.499999999999986</v>
      </c>
      <c r="EK45" s="79">
        <f t="shared" si="56"/>
        <v>478.66666666666669</v>
      </c>
      <c r="EL45" s="24">
        <v>1</v>
      </c>
      <c r="EM45" s="21">
        <v>1</v>
      </c>
      <c r="EN45" s="21">
        <v>1</v>
      </c>
      <c r="EO45" s="21">
        <v>1</v>
      </c>
      <c r="EP45" s="21">
        <v>1</v>
      </c>
      <c r="EQ45" s="21">
        <v>0</v>
      </c>
      <c r="ER45" s="21">
        <v>0</v>
      </c>
      <c r="ES45" s="24">
        <v>538</v>
      </c>
      <c r="ET45" s="21">
        <v>317</v>
      </c>
      <c r="EU45" s="21">
        <v>297</v>
      </c>
      <c r="EV45" s="21">
        <v>281</v>
      </c>
      <c r="EW45" s="21">
        <v>257</v>
      </c>
      <c r="EX45" s="21">
        <v>300</v>
      </c>
      <c r="EY45" s="21">
        <v>232</v>
      </c>
      <c r="EZ45" s="24">
        <v>4.7</v>
      </c>
      <c r="FA45" s="21">
        <v>4</v>
      </c>
      <c r="FB45" s="21">
        <v>4</v>
      </c>
      <c r="FC45" s="21">
        <v>9.9</v>
      </c>
      <c r="FD45" s="21">
        <v>9.1</v>
      </c>
      <c r="FE45" s="21">
        <v>9.9</v>
      </c>
      <c r="FF45" s="21">
        <v>10.5</v>
      </c>
      <c r="FG45" s="24">
        <v>4</v>
      </c>
      <c r="FH45" s="21">
        <v>3</v>
      </c>
      <c r="FI45" s="21">
        <v>6</v>
      </c>
      <c r="FJ45" s="21">
        <v>6</v>
      </c>
      <c r="FK45" s="21">
        <v>9</v>
      </c>
      <c r="FL45" s="21">
        <v>15</v>
      </c>
      <c r="FM45" s="21">
        <v>15</v>
      </c>
      <c r="FN45" s="24">
        <v>80</v>
      </c>
      <c r="FO45" s="21">
        <v>95</v>
      </c>
      <c r="FP45" s="21">
        <v>86</v>
      </c>
      <c r="FQ45" s="21">
        <v>79</v>
      </c>
      <c r="FR45" s="21">
        <v>73</v>
      </c>
      <c r="FS45" s="21">
        <v>75</v>
      </c>
      <c r="FT45" s="21">
        <v>70</v>
      </c>
      <c r="FU45" s="24">
        <v>0</v>
      </c>
      <c r="FV45" s="21">
        <v>0</v>
      </c>
      <c r="FW45" s="21">
        <v>0</v>
      </c>
      <c r="FX45" s="21">
        <v>0</v>
      </c>
      <c r="FY45" s="21">
        <v>0</v>
      </c>
      <c r="FZ45" s="21">
        <v>0</v>
      </c>
      <c r="GA45" s="21">
        <v>0</v>
      </c>
      <c r="GB45" s="24">
        <v>137</v>
      </c>
      <c r="GC45" s="21">
        <v>141</v>
      </c>
      <c r="GD45" s="21">
        <v>89</v>
      </c>
      <c r="GE45" s="21">
        <v>73</v>
      </c>
      <c r="GF45" s="21">
        <v>71</v>
      </c>
      <c r="GG45" s="21">
        <v>83</v>
      </c>
      <c r="GH45" s="21">
        <v>69</v>
      </c>
      <c r="GI45" s="24">
        <v>3290</v>
      </c>
      <c r="GJ45" s="21">
        <v>1850</v>
      </c>
      <c r="GK45" s="21">
        <v>3550</v>
      </c>
      <c r="GL45" s="21">
        <v>2310</v>
      </c>
      <c r="GM45" s="21">
        <v>1470</v>
      </c>
      <c r="GN45" s="21">
        <v>2650</v>
      </c>
      <c r="GO45" s="21">
        <v>2700</v>
      </c>
      <c r="GP45" s="6"/>
      <c r="GQ45" s="24">
        <v>13</v>
      </c>
      <c r="GR45" s="21">
        <v>55</v>
      </c>
      <c r="GS45" s="24">
        <v>12</v>
      </c>
      <c r="GT45" s="21">
        <v>45</v>
      </c>
      <c r="GU45" s="24">
        <v>11</v>
      </c>
      <c r="GV45" s="21">
        <v>45</v>
      </c>
      <c r="GW45" s="24">
        <v>12</v>
      </c>
      <c r="GX45" s="21">
        <v>45</v>
      </c>
      <c r="GY45" s="24">
        <v>13</v>
      </c>
      <c r="GZ45" s="21">
        <v>55</v>
      </c>
      <c r="HA45" s="24">
        <v>9</v>
      </c>
      <c r="HB45" s="21">
        <v>18</v>
      </c>
      <c r="HC45" s="24">
        <v>7</v>
      </c>
      <c r="HD45" s="21">
        <v>18</v>
      </c>
      <c r="HE45" s="6"/>
      <c r="HF45" s="21">
        <v>73</v>
      </c>
      <c r="HG45" s="21">
        <v>104</v>
      </c>
      <c r="HH45" s="21">
        <v>164</v>
      </c>
      <c r="HI45" s="21">
        <v>35</v>
      </c>
      <c r="HJ45" s="21">
        <v>1</v>
      </c>
      <c r="HK45" s="21">
        <v>0.7</v>
      </c>
      <c r="HL45" s="21">
        <v>65</v>
      </c>
      <c r="HM45" s="21">
        <v>20</v>
      </c>
      <c r="HN45" s="21">
        <v>24.08</v>
      </c>
      <c r="HO45" s="21">
        <v>38.81</v>
      </c>
      <c r="HP45" s="21">
        <v>6.64</v>
      </c>
      <c r="HQ45" s="21">
        <v>144.5</v>
      </c>
      <c r="HR45" s="21">
        <v>19.7</v>
      </c>
      <c r="HS45" s="21">
        <v>4.7</v>
      </c>
      <c r="HT45" s="21">
        <v>4</v>
      </c>
      <c r="HU45" s="6"/>
    </row>
    <row r="46" spans="1:229" ht="15.75" customHeight="1" x14ac:dyDescent="0.3">
      <c r="A46" s="99">
        <v>41</v>
      </c>
      <c r="B46" s="3">
        <v>121</v>
      </c>
      <c r="C46" s="21" t="s">
        <v>874</v>
      </c>
      <c r="D46" s="21">
        <v>1</v>
      </c>
      <c r="E46" s="22">
        <v>41381</v>
      </c>
      <c r="F46" s="22">
        <v>41383</v>
      </c>
      <c r="G46" s="21">
        <f t="shared" si="0"/>
        <v>2</v>
      </c>
      <c r="H46" s="21"/>
      <c r="I46" s="21" t="s">
        <v>1183</v>
      </c>
      <c r="J46" s="23">
        <v>15685</v>
      </c>
      <c r="K46" s="21">
        <v>70</v>
      </c>
      <c r="L46" s="21">
        <v>164</v>
      </c>
      <c r="M46" s="21">
        <v>90</v>
      </c>
      <c r="N46" s="21" t="s">
        <v>1184</v>
      </c>
      <c r="O46" s="21">
        <v>53</v>
      </c>
      <c r="P46" s="21">
        <v>53</v>
      </c>
      <c r="Q46" s="21">
        <v>6</v>
      </c>
      <c r="R46" s="21" t="s">
        <v>547</v>
      </c>
      <c r="S46" s="21">
        <v>1</v>
      </c>
      <c r="T46" s="21">
        <v>8</v>
      </c>
      <c r="U46" s="21" t="s">
        <v>272</v>
      </c>
      <c r="V46" s="21">
        <v>1</v>
      </c>
      <c r="W46" s="21">
        <v>0</v>
      </c>
      <c r="X46" s="21">
        <v>0</v>
      </c>
      <c r="Y46" s="21">
        <v>0</v>
      </c>
      <c r="Z46" s="6"/>
      <c r="AA46" s="24" t="s">
        <v>513</v>
      </c>
      <c r="AB46" s="21" t="s">
        <v>549</v>
      </c>
      <c r="AC46" s="25">
        <v>1</v>
      </c>
      <c r="AD46" s="25"/>
      <c r="AE46" s="21" t="s">
        <v>249</v>
      </c>
      <c r="AF46" s="21"/>
      <c r="AG46" s="21" t="s">
        <v>246</v>
      </c>
      <c r="AH46" s="21" t="s">
        <v>248</v>
      </c>
      <c r="AI46" s="21" t="s">
        <v>246</v>
      </c>
      <c r="AJ46" s="21" t="s">
        <v>249</v>
      </c>
      <c r="AK46" s="21" t="s">
        <v>249</v>
      </c>
      <c r="AL46" s="21" t="s">
        <v>246</v>
      </c>
      <c r="AM46" s="21">
        <v>6.25</v>
      </c>
      <c r="AN46" s="6"/>
      <c r="AO46" s="26" t="s">
        <v>250</v>
      </c>
      <c r="AP46" s="26" t="s">
        <v>274</v>
      </c>
      <c r="AQ46" s="26" t="s">
        <v>1911</v>
      </c>
      <c r="AR46" s="26" t="s">
        <v>1902</v>
      </c>
      <c r="AS46" s="26" t="s">
        <v>1905</v>
      </c>
      <c r="AT46" s="24">
        <v>5.7</v>
      </c>
      <c r="AU46" s="21">
        <v>4.47</v>
      </c>
      <c r="AV46" s="21">
        <v>2.93</v>
      </c>
      <c r="AW46" s="21">
        <v>2</v>
      </c>
      <c r="AX46" s="21">
        <v>1.05</v>
      </c>
      <c r="AY46" s="21">
        <v>0.52</v>
      </c>
      <c r="AZ46" s="21"/>
      <c r="BA46" s="21"/>
      <c r="BB46" s="21"/>
      <c r="BC46" s="21"/>
      <c r="BD46" s="28">
        <f t="shared" si="44"/>
        <v>-34.451901565995513</v>
      </c>
      <c r="BE46" s="28">
        <f t="shared" si="45"/>
        <v>-31.74061433447099</v>
      </c>
      <c r="BF46" s="28">
        <f t="shared" si="3"/>
        <v>-48.596491228070171</v>
      </c>
      <c r="BG46" s="28">
        <f t="shared" si="4"/>
        <v>-64.912280701754383</v>
      </c>
      <c r="BH46" s="28">
        <f t="shared" si="5"/>
        <v>-55.257270693512304</v>
      </c>
      <c r="BI46" s="3">
        <f t="shared" si="46"/>
        <v>-1.2300000000000004</v>
      </c>
      <c r="BJ46" s="3">
        <f t="shared" si="47"/>
        <v>-1.5399999999999996</v>
      </c>
      <c r="BK46" s="3">
        <f t="shared" si="48"/>
        <v>-0.93000000000000016</v>
      </c>
      <c r="BL46" s="3">
        <f t="shared" si="9"/>
        <v>-2.77</v>
      </c>
      <c r="BM46" s="3">
        <f t="shared" si="10"/>
        <v>-3.7</v>
      </c>
      <c r="BN46" s="3">
        <f t="shared" si="11"/>
        <v>-2.4699999999999998</v>
      </c>
      <c r="BO46" s="24">
        <v>43.9</v>
      </c>
      <c r="BP46" s="21">
        <v>17.3</v>
      </c>
      <c r="BQ46" s="21">
        <v>9</v>
      </c>
      <c r="BR46" s="21">
        <v>11.9</v>
      </c>
      <c r="BS46" s="21"/>
      <c r="BT46" s="21"/>
      <c r="BU46" s="21"/>
      <c r="BV46" s="24">
        <v>36</v>
      </c>
      <c r="BW46" s="21">
        <v>36</v>
      </c>
      <c r="BX46" s="21">
        <v>36</v>
      </c>
      <c r="BY46" s="21">
        <v>36.6</v>
      </c>
      <c r="BZ46" s="21">
        <v>36.1</v>
      </c>
      <c r="CA46" s="21">
        <v>36.4</v>
      </c>
      <c r="CB46" s="21"/>
      <c r="CC46" s="21"/>
      <c r="CD46" s="21"/>
      <c r="CE46" s="6"/>
      <c r="CF46" s="24" t="s">
        <v>1185</v>
      </c>
      <c r="CG46" s="21"/>
      <c r="CH46" s="21"/>
      <c r="CI46" s="21"/>
      <c r="CJ46" s="21"/>
      <c r="CK46" s="21"/>
      <c r="CL46" s="21"/>
      <c r="CM46" s="24" t="s">
        <v>331</v>
      </c>
      <c r="CN46" s="21"/>
      <c r="CO46" s="21"/>
      <c r="CP46" s="21"/>
      <c r="CQ46" s="21"/>
      <c r="CR46" s="21"/>
      <c r="CS46" s="21"/>
      <c r="CT46" s="24">
        <v>2</v>
      </c>
      <c r="CU46" s="21"/>
      <c r="CV46" s="21"/>
      <c r="CW46" s="21"/>
      <c r="CX46" s="21"/>
      <c r="CY46" s="21"/>
      <c r="CZ46" s="21"/>
      <c r="DA46" s="24" t="s">
        <v>331</v>
      </c>
      <c r="DB46" s="21"/>
      <c r="DC46" s="21"/>
      <c r="DD46" s="21"/>
      <c r="DE46" s="21"/>
      <c r="DF46" s="21"/>
      <c r="DG46" s="21"/>
      <c r="DH46" s="24" t="s">
        <v>465</v>
      </c>
      <c r="DI46" s="21" t="s">
        <v>465</v>
      </c>
      <c r="DJ46" s="21" t="s">
        <v>1186</v>
      </c>
      <c r="DK46" s="21" t="s">
        <v>1186</v>
      </c>
      <c r="DL46" s="21"/>
      <c r="DM46" s="21"/>
      <c r="DN46" s="21"/>
      <c r="DO46" s="26" t="s">
        <v>607</v>
      </c>
      <c r="DP46" s="6"/>
      <c r="DQ46" s="24">
        <v>101.4</v>
      </c>
      <c r="DR46" s="21">
        <v>113.6</v>
      </c>
      <c r="DS46" s="21">
        <v>134.5</v>
      </c>
      <c r="DT46" s="21">
        <v>134.5</v>
      </c>
      <c r="DU46" s="21"/>
      <c r="DV46" s="21"/>
      <c r="DW46" s="21"/>
      <c r="DX46" s="24">
        <v>0.45</v>
      </c>
      <c r="DY46" s="21">
        <v>0.4</v>
      </c>
      <c r="DZ46" s="21">
        <v>0.35</v>
      </c>
      <c r="EA46" s="21">
        <v>0.35</v>
      </c>
      <c r="EB46" s="21"/>
      <c r="EC46" s="21"/>
      <c r="ED46" s="21"/>
      <c r="EE46" s="78">
        <f t="shared" ref="EE46:EH46" si="57">DQ46/DX46</f>
        <v>225.33333333333334</v>
      </c>
      <c r="EF46" s="79">
        <f t="shared" si="57"/>
        <v>283.99999999999994</v>
      </c>
      <c r="EG46" s="79">
        <f t="shared" si="57"/>
        <v>384.28571428571433</v>
      </c>
      <c r="EH46" s="79">
        <f t="shared" si="57"/>
        <v>384.28571428571433</v>
      </c>
      <c r="EI46" s="79"/>
      <c r="EJ46" s="79"/>
      <c r="EK46" s="79"/>
      <c r="EL46" s="24">
        <v>0</v>
      </c>
      <c r="EM46" s="21">
        <v>0</v>
      </c>
      <c r="EN46" s="21">
        <v>0</v>
      </c>
      <c r="EO46" s="21">
        <v>0</v>
      </c>
      <c r="EP46" s="21"/>
      <c r="EQ46" s="21"/>
      <c r="ER46" s="21"/>
      <c r="ES46" s="24">
        <v>229</v>
      </c>
      <c r="ET46" s="21">
        <v>259</v>
      </c>
      <c r="EU46" s="21">
        <v>256</v>
      </c>
      <c r="EV46" s="21">
        <v>276</v>
      </c>
      <c r="EW46" s="21"/>
      <c r="EX46" s="21"/>
      <c r="EY46" s="21"/>
      <c r="EZ46" s="24">
        <v>18.5</v>
      </c>
      <c r="FA46" s="21">
        <v>14.7</v>
      </c>
      <c r="FB46" s="21">
        <v>16</v>
      </c>
      <c r="FC46" s="21">
        <v>24.8</v>
      </c>
      <c r="FD46" s="21"/>
      <c r="FE46" s="21"/>
      <c r="FF46" s="21"/>
      <c r="FG46" s="24">
        <v>15</v>
      </c>
      <c r="FH46" s="21">
        <v>15</v>
      </c>
      <c r="FI46" s="21">
        <v>15</v>
      </c>
      <c r="FJ46" s="21">
        <v>15</v>
      </c>
      <c r="FK46" s="21"/>
      <c r="FL46" s="21"/>
      <c r="FM46" s="21"/>
      <c r="FN46" s="24">
        <v>76</v>
      </c>
      <c r="FO46" s="21">
        <v>77</v>
      </c>
      <c r="FP46" s="21">
        <v>100</v>
      </c>
      <c r="FQ46" s="21">
        <v>101</v>
      </c>
      <c r="FR46" s="21"/>
      <c r="FS46" s="21"/>
      <c r="FT46" s="21"/>
      <c r="FU46" s="24">
        <v>0</v>
      </c>
      <c r="FV46" s="21">
        <v>0</v>
      </c>
      <c r="FW46" s="21">
        <v>0</v>
      </c>
      <c r="FX46" s="21">
        <v>0</v>
      </c>
      <c r="FY46" s="21"/>
      <c r="FZ46" s="21"/>
      <c r="GA46" s="21"/>
      <c r="GB46" s="24">
        <v>136</v>
      </c>
      <c r="GC46" s="21">
        <v>128</v>
      </c>
      <c r="GD46" s="21">
        <v>96</v>
      </c>
      <c r="GE46" s="21">
        <v>94</v>
      </c>
      <c r="GF46" s="21"/>
      <c r="GG46" s="21"/>
      <c r="GH46" s="21"/>
      <c r="GI46" s="24">
        <v>1930</v>
      </c>
      <c r="GJ46" s="21">
        <v>2100</v>
      </c>
      <c r="GK46" s="21">
        <v>3010</v>
      </c>
      <c r="GL46" s="21">
        <v>200</v>
      </c>
      <c r="GM46" s="21"/>
      <c r="GN46" s="21"/>
      <c r="GO46" s="21"/>
      <c r="GP46" s="6"/>
      <c r="GQ46" s="24">
        <v>10</v>
      </c>
      <c r="GR46" s="21">
        <v>45</v>
      </c>
      <c r="GS46" s="24">
        <v>10</v>
      </c>
      <c r="GT46" s="21">
        <v>45</v>
      </c>
      <c r="GU46" s="24">
        <v>9</v>
      </c>
      <c r="GV46" s="21">
        <v>18</v>
      </c>
      <c r="GW46" s="24">
        <v>9</v>
      </c>
      <c r="GX46" s="21">
        <v>18</v>
      </c>
      <c r="GY46" s="24"/>
      <c r="GZ46" s="21"/>
      <c r="HA46" s="24"/>
      <c r="HB46" s="21"/>
      <c r="HC46" s="24"/>
      <c r="HD46" s="21"/>
      <c r="HE46" s="6"/>
      <c r="HF46" s="21">
        <v>71</v>
      </c>
      <c r="HG46" s="21">
        <v>76</v>
      </c>
      <c r="HH46" s="21">
        <v>107</v>
      </c>
      <c r="HI46" s="21">
        <v>36</v>
      </c>
      <c r="HJ46" s="21">
        <v>2</v>
      </c>
      <c r="HK46" s="21">
        <v>80.3</v>
      </c>
      <c r="HL46" s="21">
        <v>0.45</v>
      </c>
      <c r="HM46" s="21">
        <v>0</v>
      </c>
      <c r="HN46" s="21">
        <v>36</v>
      </c>
      <c r="HO46" s="21">
        <v>22.46</v>
      </c>
      <c r="HP46" s="21">
        <v>3.3</v>
      </c>
      <c r="HQ46" s="21">
        <v>139</v>
      </c>
      <c r="HR46" s="21">
        <v>17.5</v>
      </c>
      <c r="HS46" s="21">
        <v>39.4</v>
      </c>
      <c r="HT46" s="21">
        <v>15</v>
      </c>
      <c r="HU46" s="6"/>
    </row>
    <row r="47" spans="1:229" ht="15.75" customHeight="1" x14ac:dyDescent="0.3">
      <c r="A47" s="99">
        <v>42</v>
      </c>
      <c r="B47" s="3">
        <v>123</v>
      </c>
      <c r="C47" s="21" t="s">
        <v>874</v>
      </c>
      <c r="D47" s="21">
        <v>2</v>
      </c>
      <c r="E47" s="22">
        <v>41380</v>
      </c>
      <c r="F47" s="22">
        <v>41381</v>
      </c>
      <c r="G47" s="21">
        <f t="shared" si="0"/>
        <v>1</v>
      </c>
      <c r="H47" s="21"/>
      <c r="I47" s="21"/>
      <c r="J47" s="23">
        <v>14490</v>
      </c>
      <c r="K47" s="21">
        <v>73</v>
      </c>
      <c r="L47" s="21">
        <v>160</v>
      </c>
      <c r="M47" s="21">
        <v>54</v>
      </c>
      <c r="N47" s="21" t="s">
        <v>1195</v>
      </c>
      <c r="O47" s="21">
        <v>44</v>
      </c>
      <c r="P47" s="21">
        <v>32.6</v>
      </c>
      <c r="Q47" s="21">
        <v>8</v>
      </c>
      <c r="R47" s="21" t="s">
        <v>818</v>
      </c>
      <c r="S47" s="21">
        <v>1</v>
      </c>
      <c r="T47" s="21">
        <v>14</v>
      </c>
      <c r="U47" s="21" t="s">
        <v>272</v>
      </c>
      <c r="V47" s="21">
        <v>1</v>
      </c>
      <c r="W47" s="21">
        <v>0</v>
      </c>
      <c r="X47" s="21">
        <v>0</v>
      </c>
      <c r="Y47" s="21">
        <v>0</v>
      </c>
      <c r="Z47" s="6"/>
      <c r="AA47" s="24" t="s">
        <v>884</v>
      </c>
      <c r="AB47" s="21" t="s">
        <v>1144</v>
      </c>
      <c r="AC47" s="25">
        <v>2</v>
      </c>
      <c r="AD47" s="25" t="s">
        <v>486</v>
      </c>
      <c r="AE47" s="21" t="s">
        <v>249</v>
      </c>
      <c r="AF47" s="21"/>
      <c r="AG47" s="21" t="s">
        <v>246</v>
      </c>
      <c r="AH47" s="21" t="s">
        <v>248</v>
      </c>
      <c r="AI47" s="21" t="s">
        <v>249</v>
      </c>
      <c r="AJ47" s="21" t="s">
        <v>249</v>
      </c>
      <c r="AK47" s="21" t="s">
        <v>249</v>
      </c>
      <c r="AL47" s="21" t="s">
        <v>246</v>
      </c>
      <c r="AM47" s="21">
        <v>0.67</v>
      </c>
      <c r="AN47" s="6"/>
      <c r="AO47" s="26" t="s">
        <v>350</v>
      </c>
      <c r="AP47" s="26"/>
      <c r="AQ47" s="26"/>
      <c r="AR47" s="26" t="s">
        <v>1902</v>
      </c>
      <c r="AS47" s="3"/>
      <c r="AT47" s="24">
        <v>0.67</v>
      </c>
      <c r="AU47" s="21">
        <v>0.67</v>
      </c>
      <c r="AV47" s="21">
        <v>0.56000000000000005</v>
      </c>
      <c r="AW47" s="21">
        <v>0.56000000000000005</v>
      </c>
      <c r="AX47" s="21">
        <v>0.49</v>
      </c>
      <c r="AY47" s="21">
        <v>0.39</v>
      </c>
      <c r="AZ47" s="21">
        <v>0.21</v>
      </c>
      <c r="BA47" s="21">
        <v>0.17</v>
      </c>
      <c r="BB47" s="21">
        <v>0.13</v>
      </c>
      <c r="BC47" s="21"/>
      <c r="BD47" s="28">
        <f t="shared" si="44"/>
        <v>-16.417910447761187</v>
      </c>
      <c r="BE47" s="28">
        <f t="shared" si="45"/>
        <v>0</v>
      </c>
      <c r="BF47" s="28">
        <f t="shared" si="3"/>
        <v>-16.417910447761187</v>
      </c>
      <c r="BG47" s="28">
        <f t="shared" si="4"/>
        <v>-16.417910447761187</v>
      </c>
      <c r="BH47" s="28">
        <f t="shared" si="5"/>
        <v>-16.417910447761187</v>
      </c>
      <c r="BI47" s="3">
        <f t="shared" si="46"/>
        <v>0</v>
      </c>
      <c r="BJ47" s="3">
        <f t="shared" si="47"/>
        <v>-0.10999999999999999</v>
      </c>
      <c r="BK47" s="3">
        <f t="shared" si="48"/>
        <v>0</v>
      </c>
      <c r="BL47" s="3">
        <f t="shared" si="9"/>
        <v>-0.10999999999999999</v>
      </c>
      <c r="BM47" s="3">
        <f t="shared" si="10"/>
        <v>-0.10999999999999999</v>
      </c>
      <c r="BN47" s="3">
        <f t="shared" si="11"/>
        <v>-0.10999999999999999</v>
      </c>
      <c r="BO47" s="24"/>
      <c r="BP47" s="21">
        <v>203.2</v>
      </c>
      <c r="BQ47" s="21">
        <v>205.2</v>
      </c>
      <c r="BR47" s="21">
        <v>195.4</v>
      </c>
      <c r="BS47" s="21">
        <v>152</v>
      </c>
      <c r="BT47" s="21">
        <v>117.2</v>
      </c>
      <c r="BU47" s="21">
        <v>104.6</v>
      </c>
      <c r="BV47" s="24">
        <v>36.6</v>
      </c>
      <c r="BW47" s="21">
        <v>36</v>
      </c>
      <c r="BX47" s="21">
        <v>36.5</v>
      </c>
      <c r="BY47" s="21">
        <v>36.6</v>
      </c>
      <c r="BZ47" s="21">
        <v>36</v>
      </c>
      <c r="CA47" s="21">
        <v>37</v>
      </c>
      <c r="CB47" s="21">
        <v>36</v>
      </c>
      <c r="CC47" s="21">
        <v>36.4</v>
      </c>
      <c r="CD47" s="21">
        <v>36.1</v>
      </c>
      <c r="CE47" s="6"/>
      <c r="CF47" s="24" t="s">
        <v>1196</v>
      </c>
      <c r="CG47" s="21"/>
      <c r="CH47" s="21"/>
      <c r="CI47" s="21"/>
      <c r="CJ47" s="21"/>
      <c r="CK47" s="21" t="s">
        <v>1025</v>
      </c>
      <c r="CL47" s="21"/>
      <c r="CM47" s="24" t="s">
        <v>331</v>
      </c>
      <c r="CN47" s="21"/>
      <c r="CO47" s="21"/>
      <c r="CP47" s="21"/>
      <c r="CQ47" s="21"/>
      <c r="CR47" s="21" t="s">
        <v>1197</v>
      </c>
      <c r="CS47" s="21"/>
      <c r="CT47" s="24">
        <v>2</v>
      </c>
      <c r="CU47" s="21"/>
      <c r="CV47" s="21"/>
      <c r="CW47" s="21"/>
      <c r="CX47" s="21"/>
      <c r="CY47" s="21">
        <v>1</v>
      </c>
      <c r="CZ47" s="21"/>
      <c r="DA47" s="24" t="s">
        <v>331</v>
      </c>
      <c r="DB47" s="21"/>
      <c r="DC47" s="21"/>
      <c r="DD47" s="21"/>
      <c r="DE47" s="21"/>
      <c r="DF47" s="21" t="s">
        <v>544</v>
      </c>
      <c r="DG47" s="21"/>
      <c r="DH47" s="24" t="s">
        <v>255</v>
      </c>
      <c r="DI47" s="21" t="s">
        <v>255</v>
      </c>
      <c r="DJ47" s="21" t="s">
        <v>255</v>
      </c>
      <c r="DK47" s="21" t="s">
        <v>1106</v>
      </c>
      <c r="DL47" s="21" t="s">
        <v>1106</v>
      </c>
      <c r="DM47" s="21">
        <v>0</v>
      </c>
      <c r="DN47" s="21" t="s">
        <v>544</v>
      </c>
      <c r="DO47" s="26"/>
      <c r="DP47" s="6"/>
      <c r="DQ47" s="24">
        <v>123.2</v>
      </c>
      <c r="DR47" s="21">
        <v>123.2</v>
      </c>
      <c r="DS47" s="21">
        <v>80.3</v>
      </c>
      <c r="DT47" s="21">
        <v>60.5</v>
      </c>
      <c r="DU47" s="21">
        <v>76.7</v>
      </c>
      <c r="DV47" s="21">
        <v>91.1</v>
      </c>
      <c r="DW47" s="21">
        <v>74.3</v>
      </c>
      <c r="DX47" s="24">
        <v>0.35</v>
      </c>
      <c r="DY47" s="21">
        <v>0.35</v>
      </c>
      <c r="DZ47" s="21">
        <v>0.35</v>
      </c>
      <c r="EA47" s="21">
        <v>0.35</v>
      </c>
      <c r="EB47" s="21">
        <v>0.35</v>
      </c>
      <c r="EC47" s="21">
        <v>0.35</v>
      </c>
      <c r="ED47" s="21">
        <v>0.35</v>
      </c>
      <c r="EE47" s="78">
        <f t="shared" ref="EE47:EK47" si="58">DQ47/DX47</f>
        <v>352.00000000000006</v>
      </c>
      <c r="EF47" s="79">
        <f t="shared" si="58"/>
        <v>352.00000000000006</v>
      </c>
      <c r="EG47" s="79">
        <f t="shared" si="58"/>
        <v>229.42857142857144</v>
      </c>
      <c r="EH47" s="79">
        <f t="shared" si="58"/>
        <v>172.85714285714286</v>
      </c>
      <c r="EI47" s="79">
        <f t="shared" si="58"/>
        <v>219.14285714285717</v>
      </c>
      <c r="EJ47" s="79">
        <f t="shared" si="58"/>
        <v>260.28571428571428</v>
      </c>
      <c r="EK47" s="79">
        <f t="shared" si="58"/>
        <v>212.28571428571428</v>
      </c>
      <c r="EL47" s="24">
        <v>0</v>
      </c>
      <c r="EM47" s="21">
        <v>0</v>
      </c>
      <c r="EN47" s="21">
        <v>0</v>
      </c>
      <c r="EO47" s="21">
        <v>0</v>
      </c>
      <c r="EP47" s="21">
        <v>0</v>
      </c>
      <c r="EQ47" s="21">
        <v>0</v>
      </c>
      <c r="ER47" s="21">
        <v>0</v>
      </c>
      <c r="ES47" s="24">
        <v>459</v>
      </c>
      <c r="ET47" s="21">
        <v>372</v>
      </c>
      <c r="EU47" s="21">
        <v>400</v>
      </c>
      <c r="EV47" s="21">
        <v>400</v>
      </c>
      <c r="EW47" s="21">
        <v>471</v>
      </c>
      <c r="EX47" s="21">
        <v>519</v>
      </c>
      <c r="EY47" s="21">
        <v>488</v>
      </c>
      <c r="EZ47" s="24">
        <v>16.5</v>
      </c>
      <c r="FA47" s="21">
        <v>10</v>
      </c>
      <c r="FB47" s="21">
        <v>7.9</v>
      </c>
      <c r="FC47" s="21">
        <v>6.8</v>
      </c>
      <c r="FD47" s="21">
        <v>6.1</v>
      </c>
      <c r="FE47" s="21">
        <v>6.1</v>
      </c>
      <c r="FF47" s="21">
        <v>4.3</v>
      </c>
      <c r="FG47" s="24">
        <v>15</v>
      </c>
      <c r="FH47" s="21">
        <v>15</v>
      </c>
      <c r="FI47" s="21">
        <v>15</v>
      </c>
      <c r="FJ47" s="21">
        <v>15</v>
      </c>
      <c r="FK47" s="21">
        <v>15</v>
      </c>
      <c r="FL47" s="21">
        <v>15</v>
      </c>
      <c r="FM47" s="21">
        <v>15</v>
      </c>
      <c r="FN47" s="24">
        <v>68</v>
      </c>
      <c r="FO47" s="21">
        <v>86</v>
      </c>
      <c r="FP47" s="21">
        <v>71</v>
      </c>
      <c r="FQ47" s="21">
        <v>78</v>
      </c>
      <c r="FR47" s="21">
        <v>79</v>
      </c>
      <c r="FS47" s="21">
        <v>92</v>
      </c>
      <c r="FT47" s="21">
        <v>104</v>
      </c>
      <c r="FU47" s="24">
        <v>0</v>
      </c>
      <c r="FV47" s="21">
        <v>0</v>
      </c>
      <c r="FW47" s="21">
        <v>0</v>
      </c>
      <c r="FX47" s="21">
        <v>0</v>
      </c>
      <c r="FY47" s="21">
        <v>0</v>
      </c>
      <c r="FZ47" s="21">
        <v>0</v>
      </c>
      <c r="GA47" s="21">
        <v>0</v>
      </c>
      <c r="GB47" s="24">
        <v>51</v>
      </c>
      <c r="GC47" s="21">
        <v>48</v>
      </c>
      <c r="GD47" s="21">
        <v>53</v>
      </c>
      <c r="GE47" s="21">
        <v>55</v>
      </c>
      <c r="GF47" s="21">
        <v>61</v>
      </c>
      <c r="GG47" s="21">
        <v>51</v>
      </c>
      <c r="GH47" s="21">
        <v>63</v>
      </c>
      <c r="GI47" s="24">
        <v>1020</v>
      </c>
      <c r="GJ47" s="21">
        <v>1050</v>
      </c>
      <c r="GK47" s="21">
        <v>1300</v>
      </c>
      <c r="GL47" s="21">
        <v>1290</v>
      </c>
      <c r="GM47" s="21">
        <v>2230</v>
      </c>
      <c r="GN47" s="21">
        <v>2350</v>
      </c>
      <c r="GO47" s="21">
        <v>3930</v>
      </c>
      <c r="GP47" s="6"/>
      <c r="GQ47" s="24">
        <v>10</v>
      </c>
      <c r="GR47" s="21">
        <v>45</v>
      </c>
      <c r="GS47" s="24">
        <v>8</v>
      </c>
      <c r="GT47" s="21">
        <v>18</v>
      </c>
      <c r="GU47" s="24">
        <v>9</v>
      </c>
      <c r="GV47" s="21">
        <v>18</v>
      </c>
      <c r="GW47" s="24">
        <v>9</v>
      </c>
      <c r="GX47" s="21">
        <v>18</v>
      </c>
      <c r="GY47" s="24">
        <v>9</v>
      </c>
      <c r="GZ47" s="21">
        <v>18</v>
      </c>
      <c r="HA47" s="24">
        <v>9</v>
      </c>
      <c r="HB47" s="21">
        <v>18</v>
      </c>
      <c r="HC47" s="24">
        <v>8</v>
      </c>
      <c r="HD47" s="21">
        <v>18</v>
      </c>
      <c r="HE47" s="6"/>
      <c r="HF47" s="21">
        <v>73</v>
      </c>
      <c r="HG47" s="21">
        <v>71</v>
      </c>
      <c r="HH47" s="21">
        <v>133</v>
      </c>
      <c r="HI47" s="21">
        <v>36.6</v>
      </c>
      <c r="HJ47" s="21">
        <v>2</v>
      </c>
      <c r="HK47" s="21">
        <v>72</v>
      </c>
      <c r="HL47" s="21">
        <v>0.35</v>
      </c>
      <c r="HM47" s="21">
        <v>20</v>
      </c>
      <c r="HN47" s="21">
        <v>10.36</v>
      </c>
      <c r="HO47" s="21">
        <v>23.69</v>
      </c>
      <c r="HP47" s="21">
        <v>3.44</v>
      </c>
      <c r="HQ47" s="21">
        <v>135</v>
      </c>
      <c r="HR47" s="21">
        <v>23.1</v>
      </c>
      <c r="HS47" s="21">
        <v>16.5</v>
      </c>
      <c r="HT47" s="21">
        <v>15</v>
      </c>
      <c r="HU47" s="6"/>
    </row>
    <row r="48" spans="1:229" ht="15.75" customHeight="1" x14ac:dyDescent="0.3">
      <c r="A48" s="99">
        <v>43</v>
      </c>
      <c r="B48" s="3">
        <v>124</v>
      </c>
      <c r="C48" s="21" t="s">
        <v>626</v>
      </c>
      <c r="D48" s="21">
        <v>1</v>
      </c>
      <c r="E48" s="22">
        <v>41383</v>
      </c>
      <c r="F48" s="22">
        <v>41386</v>
      </c>
      <c r="G48" s="21">
        <f t="shared" si="0"/>
        <v>3</v>
      </c>
      <c r="H48" s="21"/>
      <c r="I48" s="21" t="s">
        <v>1084</v>
      </c>
      <c r="J48" s="23">
        <v>15650</v>
      </c>
      <c r="K48" s="21">
        <v>71</v>
      </c>
      <c r="L48" s="21">
        <v>175</v>
      </c>
      <c r="M48" s="21">
        <v>70</v>
      </c>
      <c r="N48" s="21" t="s">
        <v>1198</v>
      </c>
      <c r="O48" s="21">
        <v>56</v>
      </c>
      <c r="P48" s="21">
        <v>59.8</v>
      </c>
      <c r="Q48" s="21">
        <v>5</v>
      </c>
      <c r="R48" s="21" t="s">
        <v>548</v>
      </c>
      <c r="S48" s="21">
        <v>2</v>
      </c>
      <c r="T48" s="21">
        <v>5</v>
      </c>
      <c r="U48" s="21" t="s">
        <v>548</v>
      </c>
      <c r="V48" s="21">
        <v>2</v>
      </c>
      <c r="W48" s="21">
        <v>0</v>
      </c>
      <c r="X48" s="21">
        <v>5</v>
      </c>
      <c r="Y48" s="21">
        <v>2</v>
      </c>
      <c r="Z48" s="6"/>
      <c r="AA48" s="24" t="s">
        <v>1199</v>
      </c>
      <c r="AB48" s="93" t="s">
        <v>261</v>
      </c>
      <c r="AC48" s="25">
        <v>1</v>
      </c>
      <c r="AD48" s="25"/>
      <c r="AE48" s="21" t="s">
        <v>246</v>
      </c>
      <c r="AF48" s="21" t="s">
        <v>247</v>
      </c>
      <c r="AG48" s="21" t="s">
        <v>246</v>
      </c>
      <c r="AH48" s="21" t="s">
        <v>248</v>
      </c>
      <c r="AI48" s="21" t="s">
        <v>249</v>
      </c>
      <c r="AJ48" s="21" t="s">
        <v>249</v>
      </c>
      <c r="AK48" s="21" t="s">
        <v>246</v>
      </c>
      <c r="AL48" s="21" t="s">
        <v>246</v>
      </c>
      <c r="AM48" s="21">
        <v>0.91</v>
      </c>
      <c r="AN48" s="6"/>
      <c r="AO48" s="26" t="s">
        <v>250</v>
      </c>
      <c r="AP48" s="26" t="s">
        <v>251</v>
      </c>
      <c r="AQ48" s="26" t="s">
        <v>1911</v>
      </c>
      <c r="AR48" s="26" t="s">
        <v>1902</v>
      </c>
      <c r="AS48" s="26" t="s">
        <v>1905</v>
      </c>
      <c r="AT48" s="24">
        <v>0.91</v>
      </c>
      <c r="AU48" s="21">
        <v>0.48</v>
      </c>
      <c r="AV48" s="21">
        <v>0.8</v>
      </c>
      <c r="AW48" s="21">
        <v>0.89</v>
      </c>
      <c r="AX48" s="21">
        <v>0.91</v>
      </c>
      <c r="AY48" s="21"/>
      <c r="AZ48" s="21"/>
      <c r="BA48" s="21"/>
      <c r="BB48" s="21"/>
      <c r="BC48" s="21"/>
      <c r="BD48" s="28">
        <f t="shared" si="44"/>
        <v>66.666666666666686</v>
      </c>
      <c r="BE48" s="28">
        <f t="shared" si="45"/>
        <v>11.25</v>
      </c>
      <c r="BF48" s="28">
        <f t="shared" si="3"/>
        <v>-12.087912087912088</v>
      </c>
      <c r="BG48" s="28">
        <f t="shared" si="4"/>
        <v>-2.1978021978022042</v>
      </c>
      <c r="BH48" s="28">
        <f t="shared" si="5"/>
        <v>85.416666666666686</v>
      </c>
      <c r="BI48" s="3">
        <f t="shared" si="46"/>
        <v>-0.43000000000000005</v>
      </c>
      <c r="BJ48" s="3">
        <f t="shared" si="47"/>
        <v>0.32000000000000006</v>
      </c>
      <c r="BK48" s="3">
        <f t="shared" si="48"/>
        <v>8.9999999999999969E-2</v>
      </c>
      <c r="BL48" s="3">
        <f t="shared" si="9"/>
        <v>-0.10999999999999999</v>
      </c>
      <c r="BM48" s="3">
        <f t="shared" si="10"/>
        <v>-2.0000000000000018E-2</v>
      </c>
      <c r="BN48" s="3">
        <f t="shared" si="11"/>
        <v>0.41000000000000003</v>
      </c>
      <c r="BO48" s="24"/>
      <c r="BP48" s="21">
        <v>64.3</v>
      </c>
      <c r="BQ48" s="21">
        <v>48.4</v>
      </c>
      <c r="BR48" s="21"/>
      <c r="BS48" s="21"/>
      <c r="BT48" s="21"/>
      <c r="BU48" s="21"/>
      <c r="BV48" s="24">
        <v>36</v>
      </c>
      <c r="BW48" s="21">
        <v>37</v>
      </c>
      <c r="BX48" s="21">
        <v>37.9</v>
      </c>
      <c r="BY48" s="21">
        <v>38</v>
      </c>
      <c r="BZ48" s="21">
        <v>38.1</v>
      </c>
      <c r="CA48" s="21"/>
      <c r="CB48" s="21"/>
      <c r="CC48" s="21"/>
      <c r="CD48" s="21"/>
      <c r="CE48" s="6"/>
      <c r="CF48" s="24" t="s">
        <v>1200</v>
      </c>
      <c r="CG48" s="21"/>
      <c r="CH48" s="21"/>
      <c r="CI48" s="21"/>
      <c r="CJ48" s="21"/>
      <c r="CK48" s="21"/>
      <c r="CL48" s="21"/>
      <c r="CM48" s="24" t="s">
        <v>1201</v>
      </c>
      <c r="CN48" s="21"/>
      <c r="CO48" s="21"/>
      <c r="CP48" s="21"/>
      <c r="CQ48" s="21"/>
      <c r="CR48" s="21"/>
      <c r="CS48" s="21"/>
      <c r="CT48" s="24">
        <v>1</v>
      </c>
      <c r="CU48" s="21"/>
      <c r="CV48" s="21"/>
      <c r="CW48" s="21"/>
      <c r="CX48" s="21"/>
      <c r="CY48" s="21"/>
      <c r="CZ48" s="21"/>
      <c r="DA48" s="24" t="s">
        <v>1202</v>
      </c>
      <c r="DB48" s="21"/>
      <c r="DC48" s="21"/>
      <c r="DD48" s="21"/>
      <c r="DE48" s="21"/>
      <c r="DF48" s="21"/>
      <c r="DG48" s="21"/>
      <c r="DH48" s="24" t="s">
        <v>1203</v>
      </c>
      <c r="DI48" s="21" t="s">
        <v>1203</v>
      </c>
      <c r="DJ48" s="21" t="s">
        <v>1204</v>
      </c>
      <c r="DK48" s="21"/>
      <c r="DL48" s="21"/>
      <c r="DM48" s="21"/>
      <c r="DN48" s="21"/>
      <c r="DO48" s="26"/>
      <c r="DP48" s="6"/>
      <c r="DQ48" s="24">
        <v>219.2</v>
      </c>
      <c r="DR48" s="21">
        <v>171</v>
      </c>
      <c r="DS48" s="21">
        <v>184.5</v>
      </c>
      <c r="DT48" s="21"/>
      <c r="DU48" s="21"/>
      <c r="DV48" s="21"/>
      <c r="DW48" s="21"/>
      <c r="DX48" s="24">
        <v>0.5</v>
      </c>
      <c r="DY48" s="21">
        <v>0.5</v>
      </c>
      <c r="DZ48" s="21">
        <v>0.35</v>
      </c>
      <c r="EA48" s="21"/>
      <c r="EB48" s="21"/>
      <c r="EC48" s="21"/>
      <c r="ED48" s="21"/>
      <c r="EE48" s="78">
        <f t="shared" ref="EE48:EG48" si="59">DQ48/DX48</f>
        <v>438.4</v>
      </c>
      <c r="EF48" s="79">
        <f t="shared" si="59"/>
        <v>342</v>
      </c>
      <c r="EG48" s="79">
        <f t="shared" si="59"/>
        <v>527.14285714285722</v>
      </c>
      <c r="EH48" s="79"/>
      <c r="EI48" s="79"/>
      <c r="EJ48" s="79"/>
      <c r="EK48" s="79"/>
      <c r="EL48" s="24">
        <v>0</v>
      </c>
      <c r="EM48" s="21">
        <v>0</v>
      </c>
      <c r="EN48" s="21">
        <v>0</v>
      </c>
      <c r="EO48" s="21"/>
      <c r="EP48" s="21"/>
      <c r="EQ48" s="21"/>
      <c r="ER48" s="21"/>
      <c r="ES48" s="24">
        <v>254</v>
      </c>
      <c r="ET48" s="21">
        <v>281</v>
      </c>
      <c r="EU48" s="21">
        <v>202</v>
      </c>
      <c r="EV48" s="21"/>
      <c r="EW48" s="21"/>
      <c r="EX48" s="21"/>
      <c r="EY48" s="21"/>
      <c r="EZ48" s="24">
        <v>32</v>
      </c>
      <c r="FA48" s="21">
        <v>60.7</v>
      </c>
      <c r="FB48" s="21">
        <v>45.9</v>
      </c>
      <c r="FC48" s="21"/>
      <c r="FD48" s="21"/>
      <c r="FE48" s="21"/>
      <c r="FF48" s="21"/>
      <c r="FG48" s="24">
        <v>15</v>
      </c>
      <c r="FH48" s="21">
        <v>15</v>
      </c>
      <c r="FI48" s="21">
        <v>5</v>
      </c>
      <c r="FJ48" s="21"/>
      <c r="FK48" s="21"/>
      <c r="FL48" s="21"/>
      <c r="FM48" s="21"/>
      <c r="FN48" s="24">
        <v>83</v>
      </c>
      <c r="FO48" s="21">
        <v>78</v>
      </c>
      <c r="FP48" s="21">
        <v>50</v>
      </c>
      <c r="FQ48" s="21"/>
      <c r="FR48" s="21"/>
      <c r="FS48" s="21"/>
      <c r="FT48" s="21"/>
      <c r="FU48" s="24" t="s">
        <v>859</v>
      </c>
      <c r="FV48" s="21" t="s">
        <v>859</v>
      </c>
      <c r="FW48" s="21">
        <v>0</v>
      </c>
      <c r="FX48" s="21"/>
      <c r="FY48" s="21"/>
      <c r="FZ48" s="21"/>
      <c r="GA48" s="21"/>
      <c r="GB48" s="24">
        <v>105</v>
      </c>
      <c r="GC48" s="21">
        <v>139</v>
      </c>
      <c r="GD48" s="21">
        <v>205</v>
      </c>
      <c r="GE48" s="21"/>
      <c r="GF48" s="21"/>
      <c r="GG48" s="21"/>
      <c r="GH48" s="21"/>
      <c r="GI48" s="24">
        <v>110</v>
      </c>
      <c r="GJ48" s="21">
        <v>150</v>
      </c>
      <c r="GK48" s="21">
        <v>0</v>
      </c>
      <c r="GL48" s="21"/>
      <c r="GM48" s="21"/>
      <c r="GN48" s="21"/>
      <c r="GO48" s="21"/>
      <c r="GP48" s="6"/>
      <c r="GQ48" s="24">
        <v>11</v>
      </c>
      <c r="GR48" s="21">
        <v>45</v>
      </c>
      <c r="GS48" s="24">
        <v>12</v>
      </c>
      <c r="GT48" s="21">
        <v>45</v>
      </c>
      <c r="GU48" s="24">
        <v>13</v>
      </c>
      <c r="GV48" s="21">
        <v>55</v>
      </c>
      <c r="GW48" s="24"/>
      <c r="GX48" s="21"/>
      <c r="GY48" s="24"/>
      <c r="GZ48" s="21"/>
      <c r="HA48" s="24"/>
      <c r="HB48" s="21"/>
      <c r="HC48" s="24"/>
      <c r="HD48" s="21"/>
      <c r="HE48" s="6"/>
      <c r="HF48" s="21">
        <v>71</v>
      </c>
      <c r="HG48" s="21">
        <v>125</v>
      </c>
      <c r="HH48" s="21">
        <v>90</v>
      </c>
      <c r="HI48" s="21">
        <v>36.5</v>
      </c>
      <c r="HJ48" s="21">
        <v>2</v>
      </c>
      <c r="HK48" s="21">
        <v>67.5</v>
      </c>
      <c r="HL48" s="21">
        <v>0.5</v>
      </c>
      <c r="HM48" s="21">
        <v>0</v>
      </c>
      <c r="HN48" s="21">
        <v>19</v>
      </c>
      <c r="HO48" s="21">
        <v>22.65</v>
      </c>
      <c r="HP48" s="21">
        <v>5.66</v>
      </c>
      <c r="HQ48" s="21">
        <v>135</v>
      </c>
      <c r="HR48" s="21">
        <v>19</v>
      </c>
      <c r="HS48" s="21">
        <v>43.7</v>
      </c>
      <c r="HT48" s="21">
        <v>15</v>
      </c>
      <c r="HU48" s="6"/>
    </row>
    <row r="49" spans="1:229" ht="15.75" customHeight="1" x14ac:dyDescent="0.3">
      <c r="A49" s="99">
        <v>44</v>
      </c>
      <c r="B49" s="3">
        <v>128</v>
      </c>
      <c r="C49" s="21" t="s">
        <v>626</v>
      </c>
      <c r="D49" s="21">
        <v>2</v>
      </c>
      <c r="E49" s="22">
        <v>41399</v>
      </c>
      <c r="F49" s="22">
        <v>41399</v>
      </c>
      <c r="G49" s="21">
        <f t="shared" si="0"/>
        <v>0</v>
      </c>
      <c r="H49" s="21"/>
      <c r="I49" s="21" t="s">
        <v>907</v>
      </c>
      <c r="J49" s="23">
        <v>10831</v>
      </c>
      <c r="K49" s="21">
        <v>84</v>
      </c>
      <c r="L49" s="21">
        <v>160</v>
      </c>
      <c r="M49" s="21">
        <v>65</v>
      </c>
      <c r="N49" s="21" t="s">
        <v>1229</v>
      </c>
      <c r="O49" s="21">
        <v>68</v>
      </c>
      <c r="P49" s="21">
        <v>81.3</v>
      </c>
      <c r="Q49" s="21">
        <v>2</v>
      </c>
      <c r="R49" s="21" t="s">
        <v>794</v>
      </c>
      <c r="S49" s="21">
        <v>1</v>
      </c>
      <c r="T49" s="21">
        <v>18</v>
      </c>
      <c r="U49" s="21" t="s">
        <v>548</v>
      </c>
      <c r="V49" s="21">
        <v>2</v>
      </c>
      <c r="W49" s="21">
        <v>0</v>
      </c>
      <c r="X49" s="21">
        <v>0</v>
      </c>
      <c r="Y49" s="21">
        <v>0</v>
      </c>
      <c r="Z49" s="6"/>
      <c r="AA49" s="24" t="s">
        <v>884</v>
      </c>
      <c r="AB49" s="21" t="s">
        <v>486</v>
      </c>
      <c r="AC49" s="25"/>
      <c r="AD49" s="25" t="s">
        <v>486</v>
      </c>
      <c r="AE49" s="21" t="s">
        <v>249</v>
      </c>
      <c r="AF49" s="21"/>
      <c r="AG49" s="21" t="s">
        <v>249</v>
      </c>
      <c r="AH49" s="21"/>
      <c r="AI49" s="21" t="s">
        <v>249</v>
      </c>
      <c r="AJ49" s="21" t="s">
        <v>246</v>
      </c>
      <c r="AK49" s="21" t="s">
        <v>249</v>
      </c>
      <c r="AL49" s="21" t="s">
        <v>246</v>
      </c>
      <c r="AM49" s="21">
        <v>1.69</v>
      </c>
      <c r="AN49" s="6"/>
      <c r="AO49" s="26" t="s">
        <v>350</v>
      </c>
      <c r="AP49" s="26"/>
      <c r="AQ49" s="26"/>
      <c r="AR49" s="26" t="s">
        <v>1904</v>
      </c>
      <c r="AS49" s="3"/>
      <c r="AT49" s="24">
        <v>1.69</v>
      </c>
      <c r="AU49" s="21">
        <v>1.69</v>
      </c>
      <c r="AV49" s="21">
        <v>1.46</v>
      </c>
      <c r="AW49" s="21">
        <v>1.42</v>
      </c>
      <c r="AX49" s="21"/>
      <c r="AY49" s="21"/>
      <c r="AZ49" s="21"/>
      <c r="BA49" s="21"/>
      <c r="BB49" s="21"/>
      <c r="BC49" s="21"/>
      <c r="BD49" s="28">
        <f t="shared" si="44"/>
        <v>-13.609467455621299</v>
      </c>
      <c r="BE49" s="28">
        <f t="shared" si="45"/>
        <v>-2.7397260273972535</v>
      </c>
      <c r="BF49" s="28">
        <f t="shared" si="3"/>
        <v>-13.609467455621299</v>
      </c>
      <c r="BG49" s="28">
        <f t="shared" si="4"/>
        <v>-15.976331360946745</v>
      </c>
      <c r="BH49" s="28">
        <f t="shared" si="5"/>
        <v>-15.976331360946745</v>
      </c>
      <c r="BI49" s="3">
        <f t="shared" si="46"/>
        <v>0</v>
      </c>
      <c r="BJ49" s="3">
        <f t="shared" si="47"/>
        <v>-0.22999999999999998</v>
      </c>
      <c r="BK49" s="3">
        <f t="shared" si="48"/>
        <v>-4.0000000000000036E-2</v>
      </c>
      <c r="BL49" s="3">
        <f t="shared" si="9"/>
        <v>-0.22999999999999998</v>
      </c>
      <c r="BM49" s="3">
        <f t="shared" si="10"/>
        <v>-0.27</v>
      </c>
      <c r="BN49" s="3">
        <f t="shared" si="11"/>
        <v>-0.27</v>
      </c>
      <c r="BO49" s="24"/>
      <c r="BP49" s="21">
        <v>151.1</v>
      </c>
      <c r="BQ49" s="21"/>
      <c r="BR49" s="21"/>
      <c r="BS49" s="21"/>
      <c r="BT49" s="21"/>
      <c r="BU49" s="21"/>
      <c r="BV49" s="24">
        <v>36</v>
      </c>
      <c r="BW49" s="21">
        <v>36.5</v>
      </c>
      <c r="BX49" s="21">
        <v>36.4</v>
      </c>
      <c r="BY49" s="21">
        <v>36</v>
      </c>
      <c r="BZ49" s="21"/>
      <c r="CA49" s="21"/>
      <c r="CB49" s="21"/>
      <c r="CC49" s="21"/>
      <c r="CD49" s="21"/>
      <c r="CE49" s="6"/>
      <c r="CF49" s="24" t="s">
        <v>962</v>
      </c>
      <c r="CG49" s="21"/>
      <c r="CH49" s="21"/>
      <c r="CI49" s="21"/>
      <c r="CJ49" s="21"/>
      <c r="CK49" s="21"/>
      <c r="CL49" s="21"/>
      <c r="CM49" s="24" t="s">
        <v>1209</v>
      </c>
      <c r="CN49" s="21"/>
      <c r="CO49" s="21"/>
      <c r="CP49" s="21"/>
      <c r="CQ49" s="21"/>
      <c r="CR49" s="21"/>
      <c r="CS49" s="21"/>
      <c r="CT49" s="24">
        <v>1</v>
      </c>
      <c r="CU49" s="21"/>
      <c r="CV49" s="21"/>
      <c r="CW49" s="21"/>
      <c r="CX49" s="21"/>
      <c r="CY49" s="21"/>
      <c r="CZ49" s="21"/>
      <c r="DA49" s="24" t="s">
        <v>331</v>
      </c>
      <c r="DB49" s="21"/>
      <c r="DC49" s="21"/>
      <c r="DD49" s="21"/>
      <c r="DE49" s="21"/>
      <c r="DF49" s="21"/>
      <c r="DG49" s="21"/>
      <c r="DH49" s="24" t="s">
        <v>1230</v>
      </c>
      <c r="DI49" s="21" t="s">
        <v>917</v>
      </c>
      <c r="DJ49" s="21"/>
      <c r="DK49" s="21"/>
      <c r="DL49" s="21"/>
      <c r="DM49" s="21"/>
      <c r="DN49" s="21"/>
      <c r="DO49" s="26" t="s">
        <v>607</v>
      </c>
      <c r="DP49" s="6"/>
      <c r="DQ49" s="24">
        <v>86.5</v>
      </c>
      <c r="DR49" s="21">
        <v>59.7</v>
      </c>
      <c r="DS49" s="21"/>
      <c r="DT49" s="21"/>
      <c r="DU49" s="21"/>
      <c r="DV49" s="21"/>
      <c r="DW49" s="21"/>
      <c r="DX49" s="24">
        <v>0.35</v>
      </c>
      <c r="DY49" s="21">
        <v>0.4</v>
      </c>
      <c r="DZ49" s="21"/>
      <c r="EA49" s="21"/>
      <c r="EB49" s="21"/>
      <c r="EC49" s="21"/>
      <c r="ED49" s="21"/>
      <c r="EE49" s="78">
        <f t="shared" ref="EE49:EF49" si="60">DQ49/DX49</f>
        <v>247.14285714285717</v>
      </c>
      <c r="EF49" s="79">
        <f t="shared" si="60"/>
        <v>149.25</v>
      </c>
      <c r="EG49" s="79"/>
      <c r="EH49" s="79"/>
      <c r="EI49" s="79"/>
      <c r="EJ49" s="79"/>
      <c r="EK49" s="79"/>
      <c r="EL49" s="24">
        <v>0</v>
      </c>
      <c r="EM49" s="21">
        <v>0</v>
      </c>
      <c r="EN49" s="21"/>
      <c r="EO49" s="21"/>
      <c r="EP49" s="21"/>
      <c r="EQ49" s="21"/>
      <c r="ER49" s="21"/>
      <c r="ES49" s="24">
        <v>233</v>
      </c>
      <c r="ET49" s="21">
        <v>233</v>
      </c>
      <c r="EU49" s="21"/>
      <c r="EV49" s="21"/>
      <c r="EW49" s="21"/>
      <c r="EX49" s="21"/>
      <c r="EY49" s="21"/>
      <c r="EZ49" s="24">
        <v>9</v>
      </c>
      <c r="FA49" s="21">
        <v>9</v>
      </c>
      <c r="FB49" s="21"/>
      <c r="FC49" s="21"/>
      <c r="FD49" s="21"/>
      <c r="FE49" s="21"/>
      <c r="FF49" s="21"/>
      <c r="FG49" s="24">
        <v>8</v>
      </c>
      <c r="FH49" s="21">
        <v>9</v>
      </c>
      <c r="FI49" s="21"/>
      <c r="FJ49" s="21"/>
      <c r="FK49" s="21"/>
      <c r="FL49" s="21"/>
      <c r="FM49" s="21"/>
      <c r="FN49" s="24">
        <v>72</v>
      </c>
      <c r="FO49" s="21">
        <v>56</v>
      </c>
      <c r="FP49" s="21"/>
      <c r="FQ49" s="21"/>
      <c r="FR49" s="21"/>
      <c r="FS49" s="21"/>
      <c r="FT49" s="21"/>
      <c r="FU49" s="24">
        <v>0</v>
      </c>
      <c r="FV49" s="21">
        <v>0</v>
      </c>
      <c r="FW49" s="21"/>
      <c r="FX49" s="21"/>
      <c r="FY49" s="21"/>
      <c r="FZ49" s="21"/>
      <c r="GA49" s="21"/>
      <c r="GB49" s="24">
        <v>203</v>
      </c>
      <c r="GC49" s="21">
        <v>203</v>
      </c>
      <c r="GD49" s="21"/>
      <c r="GE49" s="21"/>
      <c r="GF49" s="21"/>
      <c r="GG49" s="21"/>
      <c r="GH49" s="21"/>
      <c r="GI49" s="24">
        <v>950</v>
      </c>
      <c r="GJ49" s="21">
        <v>415</v>
      </c>
      <c r="GK49" s="21"/>
      <c r="GL49" s="21"/>
      <c r="GM49" s="21"/>
      <c r="GN49" s="21"/>
      <c r="GO49" s="21"/>
      <c r="GP49" s="6"/>
      <c r="GQ49" s="24">
        <v>12</v>
      </c>
      <c r="GR49" s="21">
        <v>45</v>
      </c>
      <c r="GS49" s="24">
        <v>13</v>
      </c>
      <c r="GT49" s="21">
        <v>55</v>
      </c>
      <c r="GU49" s="24"/>
      <c r="GV49" s="21"/>
      <c r="GW49" s="24"/>
      <c r="GX49" s="21"/>
      <c r="GY49" s="24"/>
      <c r="GZ49" s="21"/>
      <c r="HA49" s="24"/>
      <c r="HB49" s="21"/>
      <c r="HC49" s="24"/>
      <c r="HD49" s="21"/>
      <c r="HE49" s="6"/>
      <c r="HF49" s="21">
        <v>84</v>
      </c>
      <c r="HG49" s="21">
        <v>161</v>
      </c>
      <c r="HH49" s="21">
        <v>100</v>
      </c>
      <c r="HI49" s="21">
        <v>36</v>
      </c>
      <c r="HJ49" s="21">
        <v>2</v>
      </c>
      <c r="HK49" s="21">
        <v>46.8</v>
      </c>
      <c r="HL49" s="21">
        <v>0.21</v>
      </c>
      <c r="HM49" s="21">
        <v>40</v>
      </c>
      <c r="HN49" s="21">
        <v>90.19</v>
      </c>
      <c r="HO49" s="21">
        <v>7.86</v>
      </c>
      <c r="HP49" s="21">
        <v>4.7</v>
      </c>
      <c r="HQ49" s="21">
        <v>158</v>
      </c>
      <c r="HR49" s="21">
        <v>19</v>
      </c>
      <c r="HS49" s="21">
        <v>9</v>
      </c>
      <c r="HT49" s="21">
        <v>8</v>
      </c>
      <c r="HU49" s="6"/>
    </row>
    <row r="50" spans="1:229" ht="15.75" customHeight="1" x14ac:dyDescent="0.3">
      <c r="A50" s="99">
        <v>45</v>
      </c>
      <c r="B50" s="3">
        <v>130</v>
      </c>
      <c r="C50" s="21" t="s">
        <v>431</v>
      </c>
      <c r="D50" s="21">
        <v>2</v>
      </c>
      <c r="E50" s="22">
        <v>41399</v>
      </c>
      <c r="F50" s="22">
        <v>41399</v>
      </c>
      <c r="G50" s="21">
        <f t="shared" si="0"/>
        <v>0</v>
      </c>
      <c r="H50" s="21"/>
      <c r="I50" s="21" t="s">
        <v>1238</v>
      </c>
      <c r="J50" s="23">
        <v>23201</v>
      </c>
      <c r="K50" s="21">
        <v>50</v>
      </c>
      <c r="L50" s="21">
        <v>160</v>
      </c>
      <c r="M50" s="21">
        <v>50</v>
      </c>
      <c r="N50" s="21" t="s">
        <v>1239</v>
      </c>
      <c r="O50" s="21">
        <v>80</v>
      </c>
      <c r="P50" s="21">
        <v>92.5</v>
      </c>
      <c r="Q50" s="21">
        <v>4</v>
      </c>
      <c r="R50" s="21" t="s">
        <v>547</v>
      </c>
      <c r="S50" s="21">
        <v>1</v>
      </c>
      <c r="T50" s="21">
        <v>26</v>
      </c>
      <c r="U50" s="21" t="s">
        <v>272</v>
      </c>
      <c r="V50" s="21">
        <v>1</v>
      </c>
      <c r="W50" s="21">
        <v>3</v>
      </c>
      <c r="X50" s="21">
        <v>0</v>
      </c>
      <c r="Y50" s="21">
        <v>0</v>
      </c>
      <c r="Z50" s="6"/>
      <c r="AA50" s="24" t="s">
        <v>884</v>
      </c>
      <c r="AB50" s="21" t="s">
        <v>497</v>
      </c>
      <c r="AC50" s="25"/>
      <c r="AD50" s="25" t="s">
        <v>331</v>
      </c>
      <c r="AE50" s="21" t="s">
        <v>249</v>
      </c>
      <c r="AF50" s="21"/>
      <c r="AG50" s="21" t="s">
        <v>249</v>
      </c>
      <c r="AH50" s="21"/>
      <c r="AI50" s="21" t="s">
        <v>246</v>
      </c>
      <c r="AJ50" s="21" t="s">
        <v>246</v>
      </c>
      <c r="AK50" s="21" t="s">
        <v>249</v>
      </c>
      <c r="AL50" s="21" t="s">
        <v>249</v>
      </c>
      <c r="AM50" s="21">
        <v>0.14000000000000001</v>
      </c>
      <c r="AN50" s="6"/>
      <c r="AO50" s="26" t="s">
        <v>350</v>
      </c>
      <c r="AP50" s="26"/>
      <c r="AQ50" s="26"/>
      <c r="AR50" s="26" t="s">
        <v>1902</v>
      </c>
      <c r="AS50" s="3"/>
      <c r="AT50" s="24">
        <v>0.14000000000000001</v>
      </c>
      <c r="AU50" s="21">
        <v>0.18</v>
      </c>
      <c r="AV50" s="21">
        <v>0.2</v>
      </c>
      <c r="AW50" s="21">
        <v>0.13</v>
      </c>
      <c r="AX50" s="21">
        <v>0.11</v>
      </c>
      <c r="AY50" s="21">
        <v>0.08</v>
      </c>
      <c r="AZ50" s="21"/>
      <c r="BA50" s="21"/>
      <c r="BB50" s="21"/>
      <c r="BC50" s="21"/>
      <c r="BD50" s="28">
        <f t="shared" si="44"/>
        <v>11.111111111111114</v>
      </c>
      <c r="BE50" s="28">
        <f t="shared" si="45"/>
        <v>-35</v>
      </c>
      <c r="BF50" s="28">
        <f t="shared" si="3"/>
        <v>42.857142857142861</v>
      </c>
      <c r="BG50" s="28">
        <f t="shared" si="4"/>
        <v>-7.142857142857153</v>
      </c>
      <c r="BH50" s="28">
        <f t="shared" si="5"/>
        <v>-27.777777777777771</v>
      </c>
      <c r="BI50" s="3">
        <f t="shared" si="46"/>
        <v>3.999999999999998E-2</v>
      </c>
      <c r="BJ50" s="3">
        <f t="shared" si="47"/>
        <v>2.0000000000000018E-2</v>
      </c>
      <c r="BK50" s="3">
        <f t="shared" si="48"/>
        <v>-7.0000000000000007E-2</v>
      </c>
      <c r="BL50" s="3">
        <f t="shared" si="9"/>
        <v>0.06</v>
      </c>
      <c r="BM50" s="3">
        <f t="shared" si="10"/>
        <v>-1.0000000000000009E-2</v>
      </c>
      <c r="BN50" s="3">
        <f t="shared" si="11"/>
        <v>-4.9999999999999989E-2</v>
      </c>
      <c r="BO50" s="24"/>
      <c r="BP50" s="21">
        <v>258</v>
      </c>
      <c r="BQ50" s="21">
        <v>254</v>
      </c>
      <c r="BR50" s="21">
        <v>205</v>
      </c>
      <c r="BS50" s="21"/>
      <c r="BT50" s="21"/>
      <c r="BU50" s="21"/>
      <c r="BV50" s="24">
        <v>36.6</v>
      </c>
      <c r="BW50" s="21">
        <v>37</v>
      </c>
      <c r="BX50" s="21">
        <v>36</v>
      </c>
      <c r="BY50" s="21">
        <v>36.5</v>
      </c>
      <c r="BZ50" s="21">
        <v>36</v>
      </c>
      <c r="CA50" s="21">
        <v>36.6</v>
      </c>
      <c r="CB50" s="21"/>
      <c r="CC50" s="21"/>
      <c r="CD50" s="21"/>
      <c r="CE50" s="6"/>
      <c r="CF50" s="24" t="s">
        <v>1240</v>
      </c>
      <c r="CG50" s="21"/>
      <c r="CH50" s="21"/>
      <c r="CI50" s="21"/>
      <c r="CJ50" s="21"/>
      <c r="CK50" s="21"/>
      <c r="CL50" s="21"/>
      <c r="CM50" s="24" t="s">
        <v>1241</v>
      </c>
      <c r="CN50" s="21"/>
      <c r="CO50" s="21"/>
      <c r="CP50" s="21"/>
      <c r="CQ50" s="21"/>
      <c r="CR50" s="21"/>
      <c r="CS50" s="21"/>
      <c r="CT50" s="24">
        <v>2</v>
      </c>
      <c r="CU50" s="21"/>
      <c r="CV50" s="21"/>
      <c r="CW50" s="21"/>
      <c r="CX50" s="21"/>
      <c r="CY50" s="21"/>
      <c r="CZ50" s="21"/>
      <c r="DA50" s="24" t="s">
        <v>331</v>
      </c>
      <c r="DB50" s="21"/>
      <c r="DC50" s="21"/>
      <c r="DD50" s="21"/>
      <c r="DE50" s="21"/>
      <c r="DF50" s="21"/>
      <c r="DG50" s="21"/>
      <c r="DH50" s="24" t="s">
        <v>1242</v>
      </c>
      <c r="DI50" s="21" t="s">
        <v>1242</v>
      </c>
      <c r="DJ50" s="21" t="s">
        <v>1242</v>
      </c>
      <c r="DK50" s="21" t="s">
        <v>1242</v>
      </c>
      <c r="DL50" s="21"/>
      <c r="DM50" s="21"/>
      <c r="DN50" s="21"/>
      <c r="DO50" s="26" t="s">
        <v>607</v>
      </c>
      <c r="DP50" s="6"/>
      <c r="DQ50" s="24">
        <v>102.7</v>
      </c>
      <c r="DR50" s="21">
        <v>387.8</v>
      </c>
      <c r="DS50" s="21">
        <v>109.4</v>
      </c>
      <c r="DT50" s="21">
        <v>109.4</v>
      </c>
      <c r="DU50" s="21"/>
      <c r="DV50" s="21"/>
      <c r="DW50" s="21"/>
      <c r="DX50" s="24">
        <v>0.6</v>
      </c>
      <c r="DY50" s="21">
        <v>0.4</v>
      </c>
      <c r="DZ50" s="21">
        <v>0.4</v>
      </c>
      <c r="EA50" s="21">
        <v>0.3</v>
      </c>
      <c r="EB50" s="21"/>
      <c r="EC50" s="21"/>
      <c r="ED50" s="21"/>
      <c r="EE50" s="29">
        <f t="shared" ref="EE50:EH50" si="61">DQ50/DX50</f>
        <v>171.16666666666669</v>
      </c>
      <c r="EF50" s="30">
        <f t="shared" si="61"/>
        <v>969.5</v>
      </c>
      <c r="EG50" s="30">
        <f t="shared" si="61"/>
        <v>273.5</v>
      </c>
      <c r="EH50" s="30">
        <f t="shared" si="61"/>
        <v>364.66666666666669</v>
      </c>
      <c r="EI50" s="30"/>
      <c r="EJ50" s="30"/>
      <c r="EK50" s="30"/>
      <c r="EL50" s="24">
        <v>1</v>
      </c>
      <c r="EM50" s="21">
        <v>1</v>
      </c>
      <c r="EN50" s="21">
        <v>1</v>
      </c>
      <c r="EO50" s="21">
        <v>0</v>
      </c>
      <c r="EP50" s="21"/>
      <c r="EQ50" s="21"/>
      <c r="ER50" s="21"/>
      <c r="ES50" s="24">
        <v>139</v>
      </c>
      <c r="ET50" s="21">
        <v>106</v>
      </c>
      <c r="EU50" s="21">
        <v>94</v>
      </c>
      <c r="EV50" s="21">
        <v>141</v>
      </c>
      <c r="EW50" s="21"/>
      <c r="EX50" s="21"/>
      <c r="EY50" s="21"/>
      <c r="EZ50" s="24">
        <v>9</v>
      </c>
      <c r="FA50" s="21">
        <v>5.4</v>
      </c>
      <c r="FB50" s="21">
        <v>5.6</v>
      </c>
      <c r="FC50" s="21">
        <v>10</v>
      </c>
      <c r="FD50" s="21"/>
      <c r="FE50" s="21"/>
      <c r="FF50" s="21"/>
      <c r="FG50" s="24">
        <v>3</v>
      </c>
      <c r="FH50" s="21">
        <v>3</v>
      </c>
      <c r="FI50" s="21">
        <v>14</v>
      </c>
      <c r="FJ50" s="21">
        <v>15</v>
      </c>
      <c r="FK50" s="21"/>
      <c r="FL50" s="21"/>
      <c r="FM50" s="21"/>
      <c r="FN50" s="24">
        <v>74</v>
      </c>
      <c r="FO50" s="21">
        <v>74</v>
      </c>
      <c r="FP50" s="21">
        <v>83</v>
      </c>
      <c r="FQ50" s="21">
        <v>94</v>
      </c>
      <c r="FR50" s="21"/>
      <c r="FS50" s="21"/>
      <c r="FT50" s="21"/>
      <c r="FU50" s="24">
        <v>0</v>
      </c>
      <c r="FV50" s="21">
        <v>0</v>
      </c>
      <c r="FW50" s="21">
        <v>0</v>
      </c>
      <c r="FX50" s="21">
        <v>0</v>
      </c>
      <c r="FY50" s="21"/>
      <c r="FZ50" s="21"/>
      <c r="GA50" s="21"/>
      <c r="GB50" s="24">
        <v>54</v>
      </c>
      <c r="GC50" s="21">
        <v>40</v>
      </c>
      <c r="GD50" s="21">
        <v>33</v>
      </c>
      <c r="GE50" s="21">
        <v>27</v>
      </c>
      <c r="GF50" s="21"/>
      <c r="GG50" s="21"/>
      <c r="GH50" s="21"/>
      <c r="GI50" s="24">
        <v>145</v>
      </c>
      <c r="GJ50" s="21">
        <v>635</v>
      </c>
      <c r="GK50" s="21">
        <v>1560</v>
      </c>
      <c r="GL50" s="21">
        <v>650</v>
      </c>
      <c r="GM50" s="21"/>
      <c r="GN50" s="21"/>
      <c r="GO50" s="21"/>
      <c r="GP50" s="6"/>
      <c r="GQ50" s="24">
        <v>15</v>
      </c>
      <c r="GR50" s="21">
        <v>80</v>
      </c>
      <c r="GS50" s="24">
        <v>11</v>
      </c>
      <c r="GT50" s="21">
        <v>45</v>
      </c>
      <c r="GU50" s="24">
        <v>11</v>
      </c>
      <c r="GV50" s="21">
        <v>45</v>
      </c>
      <c r="GW50" s="24">
        <v>9</v>
      </c>
      <c r="GX50" s="21">
        <v>18</v>
      </c>
      <c r="GY50" s="24"/>
      <c r="GZ50" s="21"/>
      <c r="HA50" s="24"/>
      <c r="HB50" s="21"/>
      <c r="HC50" s="24"/>
      <c r="HD50" s="21"/>
      <c r="HE50" s="6"/>
      <c r="HF50" s="21">
        <v>50</v>
      </c>
      <c r="HG50" s="21">
        <v>131</v>
      </c>
      <c r="HH50" s="21">
        <v>90</v>
      </c>
      <c r="HI50" s="21">
        <v>37</v>
      </c>
      <c r="HJ50" s="21">
        <v>1</v>
      </c>
      <c r="HK50" s="21">
        <v>88.7</v>
      </c>
      <c r="HL50" s="21">
        <v>0.6</v>
      </c>
      <c r="HM50" s="21">
        <v>0</v>
      </c>
      <c r="HN50" s="21">
        <v>14</v>
      </c>
      <c r="HO50" s="21">
        <v>9.94</v>
      </c>
      <c r="HP50" s="21">
        <v>2.87</v>
      </c>
      <c r="HQ50" s="21">
        <v>139.6</v>
      </c>
      <c r="HR50" s="21">
        <v>27.1</v>
      </c>
      <c r="HS50" s="21">
        <v>9</v>
      </c>
      <c r="HT50" s="21">
        <v>3</v>
      </c>
      <c r="HU50" s="6"/>
    </row>
    <row r="51" spans="1:229" ht="15.75" customHeight="1" x14ac:dyDescent="0.3">
      <c r="A51" s="99">
        <v>46</v>
      </c>
      <c r="B51" s="3">
        <v>132</v>
      </c>
      <c r="C51" s="21" t="s">
        <v>626</v>
      </c>
      <c r="D51" s="21">
        <v>1</v>
      </c>
      <c r="E51" s="22">
        <v>41394</v>
      </c>
      <c r="F51" s="22">
        <v>41395</v>
      </c>
      <c r="G51" s="21">
        <f t="shared" si="0"/>
        <v>1</v>
      </c>
      <c r="H51" s="21"/>
      <c r="I51" s="21" t="s">
        <v>432</v>
      </c>
      <c r="J51" s="23">
        <v>13050</v>
      </c>
      <c r="K51" s="21">
        <v>78</v>
      </c>
      <c r="L51" s="21">
        <v>180</v>
      </c>
      <c r="M51" s="21">
        <v>85</v>
      </c>
      <c r="N51" s="21" t="s">
        <v>1251</v>
      </c>
      <c r="O51" s="21">
        <v>93</v>
      </c>
      <c r="P51" s="21">
        <v>97.4</v>
      </c>
      <c r="Q51" s="21">
        <v>13</v>
      </c>
      <c r="R51" s="21" t="s">
        <v>1252</v>
      </c>
      <c r="S51" s="21">
        <v>1</v>
      </c>
      <c r="T51" s="21">
        <v>15</v>
      </c>
      <c r="U51" s="21" t="s">
        <v>548</v>
      </c>
      <c r="V51" s="21">
        <v>2</v>
      </c>
      <c r="W51" s="21">
        <v>5</v>
      </c>
      <c r="X51" s="21">
        <v>4</v>
      </c>
      <c r="Y51" s="21">
        <v>0</v>
      </c>
      <c r="Z51" s="6"/>
      <c r="AA51" s="24" t="s">
        <v>884</v>
      </c>
      <c r="AB51" s="21" t="s">
        <v>549</v>
      </c>
      <c r="AC51" s="25">
        <v>2</v>
      </c>
      <c r="AD51" s="25" t="s">
        <v>486</v>
      </c>
      <c r="AE51" s="21" t="s">
        <v>246</v>
      </c>
      <c r="AF51" s="21" t="s">
        <v>247</v>
      </c>
      <c r="AG51" s="21" t="s">
        <v>246</v>
      </c>
      <c r="AH51" s="21" t="s">
        <v>248</v>
      </c>
      <c r="AI51" s="21" t="s">
        <v>246</v>
      </c>
      <c r="AJ51" s="21" t="s">
        <v>246</v>
      </c>
      <c r="AK51" s="21" t="s">
        <v>246</v>
      </c>
      <c r="AL51" s="21" t="s">
        <v>249</v>
      </c>
      <c r="AM51" s="21">
        <v>0.32</v>
      </c>
      <c r="AN51" s="6"/>
      <c r="AO51" s="26" t="s">
        <v>350</v>
      </c>
      <c r="AP51" s="26"/>
      <c r="AQ51" s="26"/>
      <c r="AR51" s="26" t="s">
        <v>1902</v>
      </c>
      <c r="AS51" s="3"/>
      <c r="AT51" s="24">
        <v>0.32</v>
      </c>
      <c r="AU51" s="21">
        <v>0.86</v>
      </c>
      <c r="AV51" s="21">
        <v>0.95</v>
      </c>
      <c r="AW51" s="21">
        <v>1</v>
      </c>
      <c r="AX51" s="21">
        <v>1.01</v>
      </c>
      <c r="AY51" s="21">
        <v>0.65</v>
      </c>
      <c r="AZ51" s="21">
        <v>0.32</v>
      </c>
      <c r="BA51" s="21">
        <v>0.21</v>
      </c>
      <c r="BB51" s="21">
        <v>0.21</v>
      </c>
      <c r="BC51" s="21"/>
      <c r="BD51" s="28">
        <f t="shared" si="44"/>
        <v>10.465116279069761</v>
      </c>
      <c r="BE51" s="28">
        <f t="shared" si="45"/>
        <v>5.2631578947368354</v>
      </c>
      <c r="BF51" s="28">
        <f t="shared" si="3"/>
        <v>196.875</v>
      </c>
      <c r="BG51" s="28">
        <f t="shared" si="4"/>
        <v>212.5</v>
      </c>
      <c r="BH51" s="28">
        <f t="shared" si="5"/>
        <v>16.279069767441868</v>
      </c>
      <c r="BI51" s="3">
        <f t="shared" si="46"/>
        <v>0.54</v>
      </c>
      <c r="BJ51" s="3">
        <f t="shared" si="47"/>
        <v>8.9999999999999969E-2</v>
      </c>
      <c r="BK51" s="3">
        <f t="shared" si="48"/>
        <v>5.0000000000000044E-2</v>
      </c>
      <c r="BL51" s="3">
        <f t="shared" si="9"/>
        <v>0.62999999999999989</v>
      </c>
      <c r="BM51" s="3">
        <f t="shared" si="10"/>
        <v>0.67999999999999994</v>
      </c>
      <c r="BN51" s="3">
        <f t="shared" si="11"/>
        <v>0.14000000000000001</v>
      </c>
      <c r="BO51" s="24"/>
      <c r="BP51" s="21">
        <v>245.9</v>
      </c>
      <c r="BQ51" s="21">
        <v>230.2</v>
      </c>
      <c r="BR51" s="21"/>
      <c r="BS51" s="21"/>
      <c r="BT51" s="21"/>
      <c r="BU51" s="21"/>
      <c r="BV51" s="24">
        <v>39</v>
      </c>
      <c r="BW51" s="21">
        <v>38</v>
      </c>
      <c r="BX51" s="21">
        <v>37</v>
      </c>
      <c r="BY51" s="21">
        <v>37</v>
      </c>
      <c r="BZ51" s="21">
        <v>38</v>
      </c>
      <c r="CA51" s="21">
        <v>37</v>
      </c>
      <c r="CB51" s="21">
        <v>35</v>
      </c>
      <c r="CC51" s="21">
        <v>37</v>
      </c>
      <c r="CD51" s="21">
        <v>36.6</v>
      </c>
      <c r="CE51" s="6"/>
      <c r="CF51" s="24" t="s">
        <v>1011</v>
      </c>
      <c r="CG51" s="21" t="s">
        <v>914</v>
      </c>
      <c r="CH51" s="21"/>
      <c r="CI51" s="21"/>
      <c r="CJ51" s="21"/>
      <c r="CK51" s="21"/>
      <c r="CL51" s="21"/>
      <c r="CM51" s="24" t="s">
        <v>331</v>
      </c>
      <c r="CN51" s="21" t="s">
        <v>331</v>
      </c>
      <c r="CO51" s="21"/>
      <c r="CP51" s="21"/>
      <c r="CQ51" s="21"/>
      <c r="CR51" s="21"/>
      <c r="CS51" s="21"/>
      <c r="CT51" s="24">
        <v>2</v>
      </c>
      <c r="CU51" s="21">
        <v>1</v>
      </c>
      <c r="CV51" s="21"/>
      <c r="CW51" s="21"/>
      <c r="CX51" s="21"/>
      <c r="CY51" s="21"/>
      <c r="CZ51" s="21"/>
      <c r="DA51" s="24" t="s">
        <v>331</v>
      </c>
      <c r="DB51" s="21" t="s">
        <v>331</v>
      </c>
      <c r="DC51" s="21"/>
      <c r="DD51" s="21"/>
      <c r="DE51" s="21"/>
      <c r="DF51" s="21"/>
      <c r="DG51" s="21"/>
      <c r="DH51" s="24" t="s">
        <v>1253</v>
      </c>
      <c r="DI51" s="21" t="s">
        <v>1253</v>
      </c>
      <c r="DJ51" s="21" t="s">
        <v>1253</v>
      </c>
      <c r="DK51" s="21" t="s">
        <v>255</v>
      </c>
      <c r="DL51" s="21" t="s">
        <v>255</v>
      </c>
      <c r="DM51" s="21" t="s">
        <v>255</v>
      </c>
      <c r="DN51" s="21">
        <v>0</v>
      </c>
      <c r="DO51" s="26" t="s">
        <v>607</v>
      </c>
      <c r="DP51" s="6"/>
      <c r="DQ51" s="24">
        <v>74</v>
      </c>
      <c r="DR51" s="21">
        <v>128</v>
      </c>
      <c r="DS51" s="21">
        <v>115.9</v>
      </c>
      <c r="DT51" s="21">
        <v>110.5</v>
      </c>
      <c r="DU51" s="21">
        <v>76.8</v>
      </c>
      <c r="DV51" s="21">
        <v>90.5</v>
      </c>
      <c r="DW51" s="21">
        <v>70.5</v>
      </c>
      <c r="DX51" s="24">
        <v>0.4</v>
      </c>
      <c r="DY51" s="21">
        <v>0.4</v>
      </c>
      <c r="DZ51" s="21">
        <v>0.35</v>
      </c>
      <c r="EA51" s="21">
        <v>0.45</v>
      </c>
      <c r="EB51" s="21">
        <v>0.35</v>
      </c>
      <c r="EC51" s="21">
        <v>0.4</v>
      </c>
      <c r="ED51" s="21">
        <v>0.4</v>
      </c>
      <c r="EE51" s="29">
        <f t="shared" ref="EE51:EK51" si="62">DQ51/DX51</f>
        <v>185</v>
      </c>
      <c r="EF51" s="30">
        <f t="shared" si="62"/>
        <v>320</v>
      </c>
      <c r="EG51" s="30">
        <f t="shared" si="62"/>
        <v>331.14285714285717</v>
      </c>
      <c r="EH51" s="30">
        <f t="shared" si="62"/>
        <v>245.55555555555554</v>
      </c>
      <c r="EI51" s="30">
        <f t="shared" si="62"/>
        <v>219.42857142857144</v>
      </c>
      <c r="EJ51" s="30">
        <f t="shared" si="62"/>
        <v>226.25</v>
      </c>
      <c r="EK51" s="30">
        <f t="shared" si="62"/>
        <v>176.25</v>
      </c>
      <c r="EL51" s="24">
        <v>1</v>
      </c>
      <c r="EM51" s="21">
        <v>1</v>
      </c>
      <c r="EN51" s="21">
        <v>1</v>
      </c>
      <c r="EO51" s="21">
        <v>1</v>
      </c>
      <c r="EP51" s="21">
        <v>0</v>
      </c>
      <c r="EQ51" s="21">
        <v>0</v>
      </c>
      <c r="ER51" s="21">
        <v>0</v>
      </c>
      <c r="ES51" s="24">
        <v>241</v>
      </c>
      <c r="ET51" s="21">
        <v>187</v>
      </c>
      <c r="EU51" s="21">
        <v>134</v>
      </c>
      <c r="EV51" s="21">
        <v>136</v>
      </c>
      <c r="EW51" s="21">
        <v>147</v>
      </c>
      <c r="EX51" s="21">
        <v>160</v>
      </c>
      <c r="EY51" s="21">
        <v>178</v>
      </c>
      <c r="EZ51" s="24">
        <v>20.6</v>
      </c>
      <c r="FA51" s="21">
        <v>50</v>
      </c>
      <c r="FB51" s="21">
        <v>50</v>
      </c>
      <c r="FC51" s="21">
        <v>50</v>
      </c>
      <c r="FD51" s="21">
        <v>50</v>
      </c>
      <c r="FE51" s="21">
        <v>50</v>
      </c>
      <c r="FF51" s="21">
        <v>50</v>
      </c>
      <c r="FG51" s="24">
        <v>3</v>
      </c>
      <c r="FH51" s="21">
        <v>15</v>
      </c>
      <c r="FI51" s="21">
        <v>15</v>
      </c>
      <c r="FJ51" s="21">
        <v>15</v>
      </c>
      <c r="FK51" s="21">
        <v>15</v>
      </c>
      <c r="FL51" s="21">
        <v>15</v>
      </c>
      <c r="FM51" s="21">
        <v>15</v>
      </c>
      <c r="FN51" s="24">
        <v>96</v>
      </c>
      <c r="FO51" s="21">
        <v>64</v>
      </c>
      <c r="FP51" s="21">
        <v>79</v>
      </c>
      <c r="FQ51" s="21">
        <v>84</v>
      </c>
      <c r="FR51" s="21">
        <v>77</v>
      </c>
      <c r="FS51" s="21">
        <v>69</v>
      </c>
      <c r="FT51" s="21">
        <v>75</v>
      </c>
      <c r="FU51" s="24" t="s">
        <v>294</v>
      </c>
      <c r="FV51" s="21">
        <v>0</v>
      </c>
      <c r="FW51" s="21">
        <v>0</v>
      </c>
      <c r="FX51" s="21">
        <v>0</v>
      </c>
      <c r="FY51" s="21">
        <v>0</v>
      </c>
      <c r="FZ51" s="21">
        <v>0</v>
      </c>
      <c r="GA51" s="21">
        <v>0</v>
      </c>
      <c r="GB51" s="24">
        <v>108</v>
      </c>
      <c r="GC51" s="21">
        <v>117</v>
      </c>
      <c r="GD51" s="21">
        <v>123</v>
      </c>
      <c r="GE51" s="21">
        <v>99</v>
      </c>
      <c r="GF51" s="21">
        <v>72</v>
      </c>
      <c r="GG51" s="21">
        <v>74</v>
      </c>
      <c r="GH51" s="21">
        <v>74</v>
      </c>
      <c r="GI51" s="24">
        <v>1550</v>
      </c>
      <c r="GJ51" s="21">
        <v>1180</v>
      </c>
      <c r="GK51" s="21">
        <v>1660</v>
      </c>
      <c r="GL51" s="21">
        <v>2170</v>
      </c>
      <c r="GM51" s="21">
        <v>2090</v>
      </c>
      <c r="GN51" s="21">
        <v>2140</v>
      </c>
      <c r="GO51" s="21">
        <v>1740</v>
      </c>
      <c r="GP51" s="6"/>
      <c r="GQ51" s="24">
        <v>18</v>
      </c>
      <c r="GR51" s="21">
        <v>90</v>
      </c>
      <c r="GS51" s="24">
        <v>10</v>
      </c>
      <c r="GT51" s="21">
        <v>45</v>
      </c>
      <c r="GU51" s="24">
        <v>10</v>
      </c>
      <c r="GV51" s="21">
        <v>45</v>
      </c>
      <c r="GW51" s="24">
        <v>11</v>
      </c>
      <c r="GX51" s="21">
        <v>45</v>
      </c>
      <c r="GY51" s="24">
        <v>11</v>
      </c>
      <c r="GZ51" s="21">
        <v>45</v>
      </c>
      <c r="HA51" s="24">
        <v>11</v>
      </c>
      <c r="HB51" s="21">
        <v>45</v>
      </c>
      <c r="HC51" s="24">
        <v>10</v>
      </c>
      <c r="HD51" s="21">
        <v>45</v>
      </c>
      <c r="HE51" s="6"/>
      <c r="HF51" s="21">
        <v>78</v>
      </c>
      <c r="HG51" s="21">
        <v>145</v>
      </c>
      <c r="HH51" s="21">
        <v>84</v>
      </c>
      <c r="HI51" s="21">
        <v>37</v>
      </c>
      <c r="HJ51" s="21">
        <v>1</v>
      </c>
      <c r="HK51" s="21">
        <v>56.6</v>
      </c>
      <c r="HL51" s="21">
        <v>0.4</v>
      </c>
      <c r="HM51" s="21">
        <v>0</v>
      </c>
      <c r="HN51" s="21">
        <v>50.98</v>
      </c>
      <c r="HO51" s="21">
        <v>18.73</v>
      </c>
      <c r="HP51" s="21">
        <v>3.49</v>
      </c>
      <c r="HQ51" s="21">
        <v>145.6</v>
      </c>
      <c r="HR51" s="21">
        <v>33.6</v>
      </c>
      <c r="HS51" s="21">
        <v>20.6</v>
      </c>
      <c r="HT51" s="21">
        <v>3</v>
      </c>
      <c r="HU51" s="6"/>
    </row>
    <row r="52" spans="1:229" ht="15.75" customHeight="1" x14ac:dyDescent="0.3">
      <c r="A52" s="99">
        <v>47</v>
      </c>
      <c r="B52" s="3">
        <v>134</v>
      </c>
      <c r="C52" s="21" t="s">
        <v>431</v>
      </c>
      <c r="D52" s="21">
        <v>1</v>
      </c>
      <c r="E52" s="22">
        <v>41403</v>
      </c>
      <c r="F52" s="22">
        <v>41404</v>
      </c>
      <c r="G52" s="21">
        <f t="shared" si="0"/>
        <v>1</v>
      </c>
      <c r="H52" s="21" t="s">
        <v>240</v>
      </c>
      <c r="I52" s="21" t="s">
        <v>440</v>
      </c>
      <c r="J52" s="23">
        <v>27669</v>
      </c>
      <c r="K52" s="21">
        <v>37</v>
      </c>
      <c r="L52" s="21">
        <v>170</v>
      </c>
      <c r="M52" s="21">
        <v>125</v>
      </c>
      <c r="N52" s="21" t="s">
        <v>485</v>
      </c>
      <c r="O52" s="21">
        <v>35</v>
      </c>
      <c r="P52" s="21">
        <v>16.7</v>
      </c>
      <c r="Q52" s="21">
        <v>5</v>
      </c>
      <c r="R52" s="21" t="s">
        <v>547</v>
      </c>
      <c r="S52" s="21">
        <v>1</v>
      </c>
      <c r="T52" s="21">
        <v>13</v>
      </c>
      <c r="U52" s="21" t="s">
        <v>272</v>
      </c>
      <c r="V52" s="21">
        <v>1</v>
      </c>
      <c r="W52" s="21">
        <v>0</v>
      </c>
      <c r="X52" s="21">
        <v>2</v>
      </c>
      <c r="Y52" s="21">
        <v>1</v>
      </c>
      <c r="Z52" s="6"/>
      <c r="AA52" s="24" t="s">
        <v>884</v>
      </c>
      <c r="AB52" s="21" t="s">
        <v>1261</v>
      </c>
      <c r="AC52" s="25">
        <v>2</v>
      </c>
      <c r="AD52" s="25" t="s">
        <v>486</v>
      </c>
      <c r="AE52" s="21" t="s">
        <v>249</v>
      </c>
      <c r="AF52" s="21"/>
      <c r="AG52" s="21" t="s">
        <v>246</v>
      </c>
      <c r="AH52" s="21" t="s">
        <v>248</v>
      </c>
      <c r="AI52" s="21" t="s">
        <v>249</v>
      </c>
      <c r="AJ52" s="21" t="s">
        <v>249</v>
      </c>
      <c r="AK52" s="21" t="s">
        <v>246</v>
      </c>
      <c r="AL52" s="21" t="s">
        <v>249</v>
      </c>
      <c r="AM52" s="21">
        <v>24.79</v>
      </c>
      <c r="AN52" s="6"/>
      <c r="AO52" s="26" t="s">
        <v>350</v>
      </c>
      <c r="AP52" s="26"/>
      <c r="AQ52" s="26"/>
      <c r="AR52" s="26" t="s">
        <v>1902</v>
      </c>
      <c r="AS52" s="3"/>
      <c r="AT52" s="24">
        <v>24.79</v>
      </c>
      <c r="AU52" s="21">
        <v>14.24</v>
      </c>
      <c r="AV52" s="21">
        <v>12.19</v>
      </c>
      <c r="AW52" s="21">
        <v>7.79</v>
      </c>
      <c r="AX52" s="21">
        <v>3.22</v>
      </c>
      <c r="AY52" s="21">
        <v>1.57</v>
      </c>
      <c r="AZ52" s="21">
        <v>0.88</v>
      </c>
      <c r="BA52" s="21"/>
      <c r="BB52" s="21"/>
      <c r="BC52" s="21"/>
      <c r="BD52" s="28">
        <f t="shared" si="44"/>
        <v>-14.396067415730343</v>
      </c>
      <c r="BE52" s="28">
        <f t="shared" si="45"/>
        <v>-36.09515996718622</v>
      </c>
      <c r="BF52" s="28">
        <f t="shared" si="3"/>
        <v>-50.826946349334413</v>
      </c>
      <c r="BG52" s="28">
        <f t="shared" si="4"/>
        <v>-68.576038725292449</v>
      </c>
      <c r="BH52" s="28">
        <f t="shared" si="5"/>
        <v>-45.294943820224717</v>
      </c>
      <c r="BI52" s="3">
        <f t="shared" si="46"/>
        <v>-10.549999999999999</v>
      </c>
      <c r="BJ52" s="3">
        <f t="shared" si="47"/>
        <v>-2.0500000000000007</v>
      </c>
      <c r="BK52" s="3">
        <f t="shared" si="48"/>
        <v>-4.3999999999999995</v>
      </c>
      <c r="BL52" s="3">
        <f t="shared" si="9"/>
        <v>-12.6</v>
      </c>
      <c r="BM52" s="3">
        <f t="shared" si="10"/>
        <v>-17</v>
      </c>
      <c r="BN52" s="3">
        <f t="shared" si="11"/>
        <v>-6.45</v>
      </c>
      <c r="BO52" s="24">
        <v>325</v>
      </c>
      <c r="BP52" s="21">
        <v>275.5</v>
      </c>
      <c r="BQ52" s="21">
        <v>127</v>
      </c>
      <c r="BR52" s="21">
        <v>55.7</v>
      </c>
      <c r="BS52" s="21">
        <v>23.7</v>
      </c>
      <c r="BT52" s="21"/>
      <c r="BU52" s="21"/>
      <c r="BV52" s="24">
        <v>36.5</v>
      </c>
      <c r="BW52" s="21">
        <v>38</v>
      </c>
      <c r="BX52" s="21">
        <v>36</v>
      </c>
      <c r="BY52" s="21">
        <v>36.6</v>
      </c>
      <c r="BZ52" s="21">
        <v>36.1</v>
      </c>
      <c r="CA52" s="21">
        <v>36.1</v>
      </c>
      <c r="CB52" s="21">
        <v>36</v>
      </c>
      <c r="CC52" s="21"/>
      <c r="CD52" s="21"/>
      <c r="CE52" s="6"/>
      <c r="CF52" s="24" t="s">
        <v>1262</v>
      </c>
      <c r="CG52" s="21"/>
      <c r="CH52" s="21"/>
      <c r="CI52" s="21"/>
      <c r="CJ52" s="21"/>
      <c r="CK52" s="21"/>
      <c r="CL52" s="21"/>
      <c r="CM52" s="24" t="s">
        <v>331</v>
      </c>
      <c r="CN52" s="21"/>
      <c r="CO52" s="21"/>
      <c r="CP52" s="21"/>
      <c r="CQ52" s="21"/>
      <c r="CR52" s="21"/>
      <c r="CS52" s="21"/>
      <c r="CT52" s="24">
        <v>1</v>
      </c>
      <c r="CU52" s="21"/>
      <c r="CV52" s="21"/>
      <c r="CW52" s="21"/>
      <c r="CX52" s="21"/>
      <c r="CY52" s="21"/>
      <c r="CZ52" s="21"/>
      <c r="DA52" s="24" t="s">
        <v>331</v>
      </c>
      <c r="DB52" s="21"/>
      <c r="DC52" s="21"/>
      <c r="DD52" s="21"/>
      <c r="DE52" s="21"/>
      <c r="DF52" s="21"/>
      <c r="DG52" s="21"/>
      <c r="DH52" s="24" t="s">
        <v>787</v>
      </c>
      <c r="DI52" s="21" t="s">
        <v>787</v>
      </c>
      <c r="DJ52" s="21" t="s">
        <v>787</v>
      </c>
      <c r="DK52" s="21" t="s">
        <v>255</v>
      </c>
      <c r="DL52" s="21" t="s">
        <v>255</v>
      </c>
      <c r="DM52" s="21"/>
      <c r="DN52" s="21"/>
      <c r="DO52" s="26"/>
      <c r="DP52" s="6"/>
      <c r="DQ52" s="24">
        <v>83</v>
      </c>
      <c r="DR52" s="21">
        <v>87</v>
      </c>
      <c r="DS52" s="21">
        <v>87</v>
      </c>
      <c r="DT52" s="21">
        <v>70.3</v>
      </c>
      <c r="DU52" s="21">
        <v>81.3</v>
      </c>
      <c r="DV52" s="21"/>
      <c r="DW52" s="21"/>
      <c r="DX52" s="24">
        <v>0.3</v>
      </c>
      <c r="DY52" s="21">
        <v>0.3</v>
      </c>
      <c r="DZ52" s="21">
        <v>0.21</v>
      </c>
      <c r="EA52" s="21">
        <v>0.21</v>
      </c>
      <c r="EB52" s="21">
        <v>0.21</v>
      </c>
      <c r="EC52" s="21"/>
      <c r="ED52" s="21"/>
      <c r="EE52" s="29">
        <f t="shared" ref="EE52:EI52" si="63">DQ52/DX52</f>
        <v>276.66666666666669</v>
      </c>
      <c r="EF52" s="30">
        <f t="shared" si="63"/>
        <v>290</v>
      </c>
      <c r="EG52" s="30">
        <f t="shared" si="63"/>
        <v>414.28571428571428</v>
      </c>
      <c r="EH52" s="30">
        <f t="shared" si="63"/>
        <v>334.76190476190476</v>
      </c>
      <c r="EI52" s="30">
        <f t="shared" si="63"/>
        <v>387.14285714285717</v>
      </c>
      <c r="EJ52" s="30"/>
      <c r="EK52" s="30"/>
      <c r="EL52" s="24">
        <v>0</v>
      </c>
      <c r="EM52" s="21">
        <v>0</v>
      </c>
      <c r="EN52" s="21">
        <v>0</v>
      </c>
      <c r="EO52" s="21">
        <v>0</v>
      </c>
      <c r="EP52" s="21">
        <v>0</v>
      </c>
      <c r="EQ52" s="21"/>
      <c r="ER52" s="21"/>
      <c r="ES52" s="24">
        <v>216</v>
      </c>
      <c r="ET52" s="21">
        <v>174</v>
      </c>
      <c r="EU52" s="21">
        <v>247</v>
      </c>
      <c r="EV52" s="21">
        <v>300</v>
      </c>
      <c r="EW52" s="21">
        <v>348</v>
      </c>
      <c r="EX52" s="21"/>
      <c r="EY52" s="21"/>
      <c r="EZ52" s="24">
        <v>7</v>
      </c>
      <c r="FA52" s="21">
        <v>6.2</v>
      </c>
      <c r="FB52" s="21">
        <v>6.2</v>
      </c>
      <c r="FC52" s="21">
        <v>5.3</v>
      </c>
      <c r="FD52" s="21">
        <v>6.4</v>
      </c>
      <c r="FE52" s="21"/>
      <c r="FF52" s="21"/>
      <c r="FG52" s="24">
        <v>15</v>
      </c>
      <c r="FH52" s="21">
        <v>15</v>
      </c>
      <c r="FI52" s="21">
        <v>15</v>
      </c>
      <c r="FJ52" s="21">
        <v>15</v>
      </c>
      <c r="FK52" s="21">
        <v>15</v>
      </c>
      <c r="FL52" s="21"/>
      <c r="FM52" s="21"/>
      <c r="FN52" s="24">
        <v>70</v>
      </c>
      <c r="FO52" s="21">
        <v>71</v>
      </c>
      <c r="FP52" s="21">
        <v>93</v>
      </c>
      <c r="FQ52" s="21">
        <v>102</v>
      </c>
      <c r="FR52" s="21">
        <v>114</v>
      </c>
      <c r="FS52" s="21"/>
      <c r="FT52" s="21"/>
      <c r="FU52" s="24" t="s">
        <v>439</v>
      </c>
      <c r="FV52" s="21">
        <v>0</v>
      </c>
      <c r="FW52" s="21">
        <v>0</v>
      </c>
      <c r="FX52" s="21">
        <v>0</v>
      </c>
      <c r="FY52" s="21">
        <v>0</v>
      </c>
      <c r="FZ52" s="21"/>
      <c r="GA52" s="21"/>
      <c r="GB52" s="24">
        <v>835</v>
      </c>
      <c r="GC52" s="21">
        <v>320</v>
      </c>
      <c r="GD52" s="21">
        <v>171</v>
      </c>
      <c r="GE52" s="21">
        <v>122</v>
      </c>
      <c r="GF52" s="21">
        <v>108</v>
      </c>
      <c r="GG52" s="21"/>
      <c r="GH52" s="21"/>
      <c r="GI52" s="24">
        <v>7860</v>
      </c>
      <c r="GJ52" s="21">
        <v>7210</v>
      </c>
      <c r="GK52" s="21">
        <v>6920</v>
      </c>
      <c r="GL52" s="21">
        <v>5990</v>
      </c>
      <c r="GM52" s="21">
        <v>1860</v>
      </c>
      <c r="GN52" s="21"/>
      <c r="GO52" s="21"/>
      <c r="GP52" s="6"/>
      <c r="GQ52" s="24">
        <v>12</v>
      </c>
      <c r="GR52" s="21">
        <v>45</v>
      </c>
      <c r="GS52" s="24">
        <v>9</v>
      </c>
      <c r="GT52" s="21">
        <v>18</v>
      </c>
      <c r="GU52" s="24">
        <v>7</v>
      </c>
      <c r="GV52" s="21">
        <v>18</v>
      </c>
      <c r="GW52" s="24">
        <v>7</v>
      </c>
      <c r="GX52" s="21">
        <v>18</v>
      </c>
      <c r="GY52" s="24">
        <v>8</v>
      </c>
      <c r="GZ52" s="21">
        <v>18</v>
      </c>
      <c r="HA52" s="24"/>
      <c r="HB52" s="21"/>
      <c r="HC52" s="24"/>
      <c r="HD52" s="21"/>
      <c r="HE52" s="6"/>
      <c r="HF52" s="21">
        <v>37</v>
      </c>
      <c r="HG52" s="21">
        <v>110</v>
      </c>
      <c r="HH52" s="21">
        <v>83</v>
      </c>
      <c r="HI52" s="21">
        <v>38</v>
      </c>
      <c r="HJ52" s="21">
        <v>2</v>
      </c>
      <c r="HK52" s="21">
        <v>74.7</v>
      </c>
      <c r="HL52" s="21">
        <v>0.3</v>
      </c>
      <c r="HM52" s="21">
        <v>200</v>
      </c>
      <c r="HN52" s="21">
        <v>73</v>
      </c>
      <c r="HO52" s="21">
        <v>15.55</v>
      </c>
      <c r="HP52" s="21">
        <v>2.81</v>
      </c>
      <c r="HQ52" s="21">
        <v>135.9</v>
      </c>
      <c r="HR52" s="21">
        <v>13.8</v>
      </c>
      <c r="HS52" s="21">
        <v>7</v>
      </c>
      <c r="HT52" s="21">
        <v>15</v>
      </c>
      <c r="HU52" s="6"/>
    </row>
    <row r="53" spans="1:229" ht="15.75" customHeight="1" x14ac:dyDescent="0.3">
      <c r="A53" s="99">
        <v>48</v>
      </c>
      <c r="B53" s="3">
        <v>141</v>
      </c>
      <c r="C53" s="21" t="s">
        <v>874</v>
      </c>
      <c r="D53" s="21">
        <v>2</v>
      </c>
      <c r="E53" s="22">
        <v>41414</v>
      </c>
      <c r="F53" s="22">
        <v>41414</v>
      </c>
      <c r="G53" s="21">
        <f t="shared" si="0"/>
        <v>0</v>
      </c>
      <c r="H53" s="21" t="s">
        <v>1306</v>
      </c>
      <c r="I53" s="21" t="s">
        <v>432</v>
      </c>
      <c r="J53" s="23">
        <v>14889</v>
      </c>
      <c r="K53" s="21">
        <v>73</v>
      </c>
      <c r="L53" s="21">
        <v>165</v>
      </c>
      <c r="M53" s="21">
        <v>80</v>
      </c>
      <c r="N53" s="21" t="s">
        <v>1307</v>
      </c>
      <c r="O53" s="21">
        <v>91</v>
      </c>
      <c r="P53" s="21">
        <v>96.9</v>
      </c>
      <c r="Q53" s="21">
        <v>8</v>
      </c>
      <c r="R53" s="21" t="s">
        <v>547</v>
      </c>
      <c r="S53" s="21">
        <v>1</v>
      </c>
      <c r="T53" s="21">
        <v>19</v>
      </c>
      <c r="U53" s="21" t="s">
        <v>272</v>
      </c>
      <c r="V53" s="21">
        <v>1</v>
      </c>
      <c r="W53" s="21">
        <v>3</v>
      </c>
      <c r="X53" s="21">
        <v>2</v>
      </c>
      <c r="Y53" s="21">
        <v>0</v>
      </c>
      <c r="Z53" s="6"/>
      <c r="AA53" s="24" t="s">
        <v>884</v>
      </c>
      <c r="AB53" s="21" t="s">
        <v>497</v>
      </c>
      <c r="AC53" s="25">
        <v>2</v>
      </c>
      <c r="AD53" s="25" t="s">
        <v>486</v>
      </c>
      <c r="AE53" s="21" t="s">
        <v>246</v>
      </c>
      <c r="AF53" s="21" t="s">
        <v>247</v>
      </c>
      <c r="AG53" s="21" t="s">
        <v>246</v>
      </c>
      <c r="AH53" s="21" t="s">
        <v>248</v>
      </c>
      <c r="AI53" s="21" t="s">
        <v>246</v>
      </c>
      <c r="AJ53" s="21" t="s">
        <v>246</v>
      </c>
      <c r="AK53" s="21" t="s">
        <v>246</v>
      </c>
      <c r="AL53" s="21" t="s">
        <v>249</v>
      </c>
      <c r="AM53" s="21">
        <v>0.31</v>
      </c>
      <c r="AN53" s="6"/>
      <c r="AO53" s="26" t="s">
        <v>250</v>
      </c>
      <c r="AP53" s="26" t="s">
        <v>274</v>
      </c>
      <c r="AQ53" s="26" t="s">
        <v>1911</v>
      </c>
      <c r="AR53" s="26" t="s">
        <v>1902</v>
      </c>
      <c r="AS53" s="26" t="s">
        <v>1905</v>
      </c>
      <c r="AT53" s="24">
        <v>0.31</v>
      </c>
      <c r="AU53" s="21">
        <v>0.34</v>
      </c>
      <c r="AV53" s="21">
        <v>0.37</v>
      </c>
      <c r="AW53" s="21">
        <v>0.37</v>
      </c>
      <c r="AX53" s="21">
        <v>0.26</v>
      </c>
      <c r="AY53" s="21">
        <v>0.15</v>
      </c>
      <c r="AZ53" s="21">
        <v>0.14000000000000001</v>
      </c>
      <c r="BA53" s="21">
        <v>0.14000000000000001</v>
      </c>
      <c r="BB53" s="21">
        <v>0.15</v>
      </c>
      <c r="BC53" s="21"/>
      <c r="BD53" s="28">
        <f t="shared" si="44"/>
        <v>8.8235294117646959</v>
      </c>
      <c r="BE53" s="28">
        <f t="shared" si="45"/>
        <v>0</v>
      </c>
      <c r="BF53" s="28">
        <f t="shared" si="3"/>
        <v>19.354838709677423</v>
      </c>
      <c r="BG53" s="28">
        <f t="shared" si="4"/>
        <v>19.354838709677423</v>
      </c>
      <c r="BH53" s="28">
        <f t="shared" si="5"/>
        <v>8.8235294117646959</v>
      </c>
      <c r="BI53" s="3">
        <f t="shared" si="46"/>
        <v>3.0000000000000027E-2</v>
      </c>
      <c r="BJ53" s="3">
        <f t="shared" si="47"/>
        <v>2.9999999999999971E-2</v>
      </c>
      <c r="BK53" s="3">
        <f t="shared" si="48"/>
        <v>0</v>
      </c>
      <c r="BL53" s="3">
        <f t="shared" si="9"/>
        <v>0.06</v>
      </c>
      <c r="BM53" s="3">
        <f t="shared" si="10"/>
        <v>0.06</v>
      </c>
      <c r="BN53" s="3">
        <f t="shared" si="11"/>
        <v>2.9999999999999971E-2</v>
      </c>
      <c r="BO53" s="24">
        <v>237</v>
      </c>
      <c r="BP53" s="21">
        <v>276</v>
      </c>
      <c r="BQ53" s="21">
        <v>282</v>
      </c>
      <c r="BR53" s="21">
        <v>248.9</v>
      </c>
      <c r="BS53" s="21">
        <v>236.3</v>
      </c>
      <c r="BT53" s="21">
        <v>204</v>
      </c>
      <c r="BU53" s="21">
        <v>219.7</v>
      </c>
      <c r="BV53" s="24">
        <v>38.5</v>
      </c>
      <c r="BW53" s="21">
        <v>36</v>
      </c>
      <c r="BX53" s="21">
        <v>36.4</v>
      </c>
      <c r="BY53" s="21">
        <v>36</v>
      </c>
      <c r="BZ53" s="21">
        <v>37.1</v>
      </c>
      <c r="CA53" s="21">
        <v>37</v>
      </c>
      <c r="CB53" s="21">
        <v>38.5</v>
      </c>
      <c r="CC53" s="21">
        <v>36.6</v>
      </c>
      <c r="CD53" s="21">
        <v>36</v>
      </c>
      <c r="CE53" s="6"/>
      <c r="CF53" s="24" t="s">
        <v>1308</v>
      </c>
      <c r="CG53" s="21" t="s">
        <v>1309</v>
      </c>
      <c r="CH53" s="21" t="s">
        <v>1310</v>
      </c>
      <c r="CI53" s="21" t="s">
        <v>1025</v>
      </c>
      <c r="CJ53" s="21" t="s">
        <v>1311</v>
      </c>
      <c r="CK53" s="21"/>
      <c r="CL53" s="21"/>
      <c r="CM53" s="60" t="s">
        <v>2081</v>
      </c>
      <c r="CN53" s="21" t="s">
        <v>331</v>
      </c>
      <c r="CO53" s="93" t="s">
        <v>1313</v>
      </c>
      <c r="CP53" s="21" t="s">
        <v>331</v>
      </c>
      <c r="CQ53" s="21" t="s">
        <v>1314</v>
      </c>
      <c r="CR53" s="21"/>
      <c r="CS53" s="21"/>
      <c r="CT53" s="24">
        <v>2</v>
      </c>
      <c r="CU53" s="21">
        <v>3</v>
      </c>
      <c r="CV53" s="21">
        <v>1</v>
      </c>
      <c r="CW53" s="21">
        <v>1</v>
      </c>
      <c r="CX53" s="21">
        <v>2</v>
      </c>
      <c r="CY53" s="21"/>
      <c r="CZ53" s="21"/>
      <c r="DA53" s="24" t="s">
        <v>1099</v>
      </c>
      <c r="DB53" s="21"/>
      <c r="DC53" s="21"/>
      <c r="DD53" s="21"/>
      <c r="DE53" s="21" t="s">
        <v>1315</v>
      </c>
      <c r="DF53" s="21"/>
      <c r="DG53" s="21"/>
      <c r="DH53" s="24" t="s">
        <v>377</v>
      </c>
      <c r="DI53" s="21" t="s">
        <v>377</v>
      </c>
      <c r="DJ53" s="21" t="s">
        <v>377</v>
      </c>
      <c r="DK53" s="21" t="s">
        <v>1316</v>
      </c>
      <c r="DL53" s="21" t="s">
        <v>1317</v>
      </c>
      <c r="DM53" s="21" t="s">
        <v>1317</v>
      </c>
      <c r="DN53" s="21" t="s">
        <v>1317</v>
      </c>
      <c r="DO53" s="26"/>
      <c r="DP53" s="6"/>
      <c r="DQ53" s="24">
        <v>210.4</v>
      </c>
      <c r="DR53" s="21">
        <v>82.5</v>
      </c>
      <c r="DS53" s="21">
        <v>82.3</v>
      </c>
      <c r="DT53" s="21">
        <v>113.6</v>
      </c>
      <c r="DU53" s="21">
        <v>89.1</v>
      </c>
      <c r="DV53" s="21">
        <v>111.1</v>
      </c>
      <c r="DW53" s="21">
        <v>85.1</v>
      </c>
      <c r="DX53" s="24">
        <v>0.1</v>
      </c>
      <c r="DY53" s="21">
        <v>0.45</v>
      </c>
      <c r="DZ53" s="21">
        <v>0.45</v>
      </c>
      <c r="EA53" s="21">
        <v>0.4</v>
      </c>
      <c r="EB53" s="21">
        <v>0.4</v>
      </c>
      <c r="EC53" s="21">
        <v>0.35</v>
      </c>
      <c r="ED53" s="21">
        <v>0.35</v>
      </c>
      <c r="EE53" s="29">
        <f t="shared" ref="EE53:EK53" si="64">DQ53/DX53</f>
        <v>2104</v>
      </c>
      <c r="EF53" s="30">
        <f t="shared" si="64"/>
        <v>183.33333333333334</v>
      </c>
      <c r="EG53" s="30">
        <f t="shared" si="64"/>
        <v>182.88888888888889</v>
      </c>
      <c r="EH53" s="30">
        <f t="shared" si="64"/>
        <v>283.99999999999994</v>
      </c>
      <c r="EI53" s="30">
        <f t="shared" si="64"/>
        <v>222.74999999999997</v>
      </c>
      <c r="EJ53" s="30">
        <f t="shared" si="64"/>
        <v>317.42857142857144</v>
      </c>
      <c r="EK53" s="30">
        <f t="shared" si="64"/>
        <v>243.14285714285714</v>
      </c>
      <c r="EL53" s="24">
        <v>1</v>
      </c>
      <c r="EM53" s="21">
        <v>1</v>
      </c>
      <c r="EN53" s="21">
        <v>1</v>
      </c>
      <c r="EO53" s="21">
        <v>0</v>
      </c>
      <c r="EP53" s="21">
        <v>0</v>
      </c>
      <c r="EQ53" s="21">
        <v>0</v>
      </c>
      <c r="ER53" s="21">
        <v>0</v>
      </c>
      <c r="ES53" s="24">
        <v>282</v>
      </c>
      <c r="ET53" s="21">
        <v>306</v>
      </c>
      <c r="EU53" s="21">
        <v>293</v>
      </c>
      <c r="EV53" s="21">
        <v>314</v>
      </c>
      <c r="EW53" s="21">
        <v>359</v>
      </c>
      <c r="EX53" s="21">
        <v>355</v>
      </c>
      <c r="EY53" s="21">
        <v>377</v>
      </c>
      <c r="EZ53" s="24">
        <v>5.4</v>
      </c>
      <c r="FA53" s="21">
        <v>10</v>
      </c>
      <c r="FB53" s="21">
        <v>12</v>
      </c>
      <c r="FC53" s="21">
        <v>12</v>
      </c>
      <c r="FD53" s="21">
        <v>13.7</v>
      </c>
      <c r="FE53" s="21">
        <v>9</v>
      </c>
      <c r="FF53" s="21">
        <v>7.5</v>
      </c>
      <c r="FG53" s="24">
        <v>3</v>
      </c>
      <c r="FH53" s="21">
        <v>3</v>
      </c>
      <c r="FI53" s="21">
        <v>3</v>
      </c>
      <c r="FJ53" s="21">
        <v>8</v>
      </c>
      <c r="FK53" s="21">
        <v>15</v>
      </c>
      <c r="FL53" s="21">
        <v>15</v>
      </c>
      <c r="FM53" s="21">
        <v>15</v>
      </c>
      <c r="FN53" s="24">
        <v>58</v>
      </c>
      <c r="FO53" s="21">
        <v>76</v>
      </c>
      <c r="FP53" s="21">
        <v>74</v>
      </c>
      <c r="FQ53" s="21">
        <v>85</v>
      </c>
      <c r="FR53" s="21">
        <v>88</v>
      </c>
      <c r="FS53" s="21">
        <v>88</v>
      </c>
      <c r="FT53" s="21">
        <v>83</v>
      </c>
      <c r="FU53" s="24" t="s">
        <v>345</v>
      </c>
      <c r="FV53" s="21" t="s">
        <v>322</v>
      </c>
      <c r="FW53" s="21" t="s">
        <v>322</v>
      </c>
      <c r="FX53" s="21">
        <v>0</v>
      </c>
      <c r="FY53" s="21">
        <v>0</v>
      </c>
      <c r="FZ53" s="21">
        <v>0</v>
      </c>
      <c r="GA53" s="21">
        <v>0</v>
      </c>
      <c r="GB53" s="24">
        <v>96</v>
      </c>
      <c r="GC53" s="21">
        <v>71</v>
      </c>
      <c r="GD53" s="21">
        <v>66</v>
      </c>
      <c r="GE53" s="21">
        <v>31</v>
      </c>
      <c r="GF53" s="21">
        <v>60</v>
      </c>
      <c r="GG53" s="21">
        <v>53</v>
      </c>
      <c r="GH53" s="21">
        <v>58</v>
      </c>
      <c r="GI53" s="24">
        <v>2740</v>
      </c>
      <c r="GJ53" s="21">
        <v>1835</v>
      </c>
      <c r="GK53" s="21">
        <v>2310</v>
      </c>
      <c r="GL53" s="21">
        <v>2370</v>
      </c>
      <c r="GM53" s="21">
        <v>1180</v>
      </c>
      <c r="GN53" s="21">
        <v>3570</v>
      </c>
      <c r="GO53" s="21">
        <v>2570</v>
      </c>
      <c r="GP53" s="6"/>
      <c r="GQ53" s="24">
        <v>15</v>
      </c>
      <c r="GR53" s="21">
        <v>80</v>
      </c>
      <c r="GS53" s="24">
        <v>17</v>
      </c>
      <c r="GT53" s="21">
        <v>90</v>
      </c>
      <c r="GU53" s="24">
        <v>14</v>
      </c>
      <c r="GV53" s="21">
        <v>55</v>
      </c>
      <c r="GW53" s="24">
        <v>9</v>
      </c>
      <c r="GX53" s="21">
        <v>18</v>
      </c>
      <c r="GY53" s="24">
        <v>10</v>
      </c>
      <c r="GZ53" s="21">
        <v>45</v>
      </c>
      <c r="HA53" s="24">
        <v>8</v>
      </c>
      <c r="HB53" s="21">
        <v>18</v>
      </c>
      <c r="HC53" s="24">
        <v>9</v>
      </c>
      <c r="HD53" s="21">
        <v>18</v>
      </c>
      <c r="HE53" s="6"/>
      <c r="HF53" s="21">
        <v>73</v>
      </c>
      <c r="HG53" s="21">
        <v>68</v>
      </c>
      <c r="HH53" s="21">
        <v>72</v>
      </c>
      <c r="HI53" s="21">
        <v>38</v>
      </c>
      <c r="HJ53" s="21">
        <v>1</v>
      </c>
      <c r="HK53" s="21">
        <v>81.7</v>
      </c>
      <c r="HL53" s="21">
        <v>1</v>
      </c>
      <c r="HM53" s="21">
        <v>20</v>
      </c>
      <c r="HN53" s="21">
        <v>31.09</v>
      </c>
      <c r="HO53" s="21">
        <v>19.88</v>
      </c>
      <c r="HP53" s="21">
        <v>3.18</v>
      </c>
      <c r="HQ53" s="21">
        <v>139</v>
      </c>
      <c r="HR53" s="21">
        <v>20.7</v>
      </c>
      <c r="HS53" s="21">
        <v>10</v>
      </c>
      <c r="HT53" s="21">
        <v>3</v>
      </c>
      <c r="HU53" s="6"/>
    </row>
    <row r="54" spans="1:229" ht="15.75" customHeight="1" x14ac:dyDescent="0.3">
      <c r="A54" s="99">
        <v>49</v>
      </c>
      <c r="B54" s="3">
        <v>145</v>
      </c>
      <c r="C54" s="21" t="s">
        <v>626</v>
      </c>
      <c r="D54" s="21">
        <v>1</v>
      </c>
      <c r="E54" s="22">
        <v>41438</v>
      </c>
      <c r="F54" s="22">
        <v>41439</v>
      </c>
      <c r="G54" s="21">
        <f t="shared" si="0"/>
        <v>1</v>
      </c>
      <c r="H54" s="21"/>
      <c r="I54" s="21" t="s">
        <v>1084</v>
      </c>
      <c r="J54" s="23">
        <v>13659</v>
      </c>
      <c r="K54" s="21">
        <v>76</v>
      </c>
      <c r="L54" s="21">
        <v>172</v>
      </c>
      <c r="M54" s="21">
        <v>90</v>
      </c>
      <c r="N54" s="21" t="s">
        <v>1337</v>
      </c>
      <c r="O54" s="21">
        <v>79</v>
      </c>
      <c r="P54" s="21">
        <v>91.9</v>
      </c>
      <c r="Q54" s="21">
        <v>3</v>
      </c>
      <c r="R54" s="21" t="s">
        <v>548</v>
      </c>
      <c r="S54" s="21">
        <v>2</v>
      </c>
      <c r="T54" s="21">
        <v>3</v>
      </c>
      <c r="U54" s="21" t="s">
        <v>548</v>
      </c>
      <c r="V54" s="21">
        <v>2</v>
      </c>
      <c r="W54" s="21">
        <v>3</v>
      </c>
      <c r="X54" s="21">
        <v>3</v>
      </c>
      <c r="Y54" s="21">
        <v>0</v>
      </c>
      <c r="Z54" s="6"/>
      <c r="AA54" s="24" t="s">
        <v>884</v>
      </c>
      <c r="AB54" s="21" t="s">
        <v>549</v>
      </c>
      <c r="AC54" s="25">
        <v>2</v>
      </c>
      <c r="AD54" s="25" t="s">
        <v>486</v>
      </c>
      <c r="AE54" s="21" t="s">
        <v>246</v>
      </c>
      <c r="AF54" s="21" t="s">
        <v>247</v>
      </c>
      <c r="AG54" s="21" t="s">
        <v>246</v>
      </c>
      <c r="AH54" s="21" t="s">
        <v>248</v>
      </c>
      <c r="AI54" s="21" t="s">
        <v>246</v>
      </c>
      <c r="AJ54" s="21" t="s">
        <v>249</v>
      </c>
      <c r="AK54" s="21" t="s">
        <v>246</v>
      </c>
      <c r="AL54" s="21" t="s">
        <v>246</v>
      </c>
      <c r="AM54" s="21">
        <v>12.71</v>
      </c>
      <c r="AN54" s="6"/>
      <c r="AO54" s="26" t="s">
        <v>350</v>
      </c>
      <c r="AP54" s="26"/>
      <c r="AQ54" s="26"/>
      <c r="AR54" s="57" t="s">
        <v>1904</v>
      </c>
      <c r="AS54" s="51"/>
      <c r="AT54" s="24">
        <v>12.71</v>
      </c>
      <c r="AU54" s="21">
        <v>15.53</v>
      </c>
      <c r="AV54" s="21">
        <v>17</v>
      </c>
      <c r="AW54" s="21">
        <v>18.25</v>
      </c>
      <c r="AX54" s="21">
        <v>16.8</v>
      </c>
      <c r="AY54" s="21"/>
      <c r="AZ54" s="21"/>
      <c r="BA54" s="21"/>
      <c r="BB54" s="21"/>
      <c r="BC54" s="21"/>
      <c r="BD54" s="28">
        <f t="shared" si="44"/>
        <v>9.4655505473277657</v>
      </c>
      <c r="BE54" s="28">
        <f t="shared" si="45"/>
        <v>7.3529411764705799</v>
      </c>
      <c r="BF54" s="28">
        <f t="shared" si="3"/>
        <v>33.752950432730131</v>
      </c>
      <c r="BG54" s="28">
        <f t="shared" si="4"/>
        <v>43.587726199842649</v>
      </c>
      <c r="BH54" s="28">
        <f t="shared" si="5"/>
        <v>17.51448808757246</v>
      </c>
      <c r="BI54" s="3">
        <f t="shared" si="46"/>
        <v>2.8199999999999985</v>
      </c>
      <c r="BJ54" s="3">
        <f t="shared" si="47"/>
        <v>1.4700000000000006</v>
      </c>
      <c r="BK54" s="3">
        <f t="shared" si="48"/>
        <v>1.25</v>
      </c>
      <c r="BL54" s="3">
        <f t="shared" si="9"/>
        <v>4.2899999999999991</v>
      </c>
      <c r="BM54" s="3">
        <f t="shared" si="10"/>
        <v>5.5399999999999991</v>
      </c>
      <c r="BN54" s="3">
        <f t="shared" si="11"/>
        <v>2.7200000000000006</v>
      </c>
      <c r="BO54" s="24"/>
      <c r="BP54" s="21">
        <v>237.2</v>
      </c>
      <c r="BQ54" s="21">
        <v>247</v>
      </c>
      <c r="BR54" s="21"/>
      <c r="BS54" s="21"/>
      <c r="BT54" s="21"/>
      <c r="BU54" s="21"/>
      <c r="BV54" s="24">
        <v>36</v>
      </c>
      <c r="BW54" s="21">
        <v>36</v>
      </c>
      <c r="BX54" s="21">
        <v>38</v>
      </c>
      <c r="BY54" s="21">
        <v>37.6</v>
      </c>
      <c r="BZ54" s="21">
        <v>36</v>
      </c>
      <c r="CA54" s="21"/>
      <c r="CB54" s="21"/>
      <c r="CC54" s="21"/>
      <c r="CD54" s="21"/>
      <c r="CE54" s="6"/>
      <c r="CF54" s="24" t="s">
        <v>1338</v>
      </c>
      <c r="CG54" s="21"/>
      <c r="CH54" s="21"/>
      <c r="CI54" s="21"/>
      <c r="CJ54" s="21"/>
      <c r="CK54" s="21"/>
      <c r="CL54" s="21"/>
      <c r="CM54" s="24" t="s">
        <v>331</v>
      </c>
      <c r="CN54" s="21"/>
      <c r="CO54" s="21"/>
      <c r="CP54" s="21"/>
      <c r="CQ54" s="21"/>
      <c r="CR54" s="21"/>
      <c r="CS54" s="21"/>
      <c r="CT54" s="24">
        <v>1</v>
      </c>
      <c r="CU54" s="21"/>
      <c r="CV54" s="21"/>
      <c r="CW54" s="21"/>
      <c r="CX54" s="21"/>
      <c r="CY54" s="21"/>
      <c r="CZ54" s="21"/>
      <c r="DA54" s="24" t="s">
        <v>331</v>
      </c>
      <c r="DB54" s="21"/>
      <c r="DC54" s="21"/>
      <c r="DD54" s="21"/>
      <c r="DE54" s="21"/>
      <c r="DF54" s="21"/>
      <c r="DG54" s="21"/>
      <c r="DH54" s="24" t="s">
        <v>1046</v>
      </c>
      <c r="DI54" s="21" t="s">
        <v>1046</v>
      </c>
      <c r="DJ54" s="21" t="s">
        <v>1046</v>
      </c>
      <c r="DK54" s="21"/>
      <c r="DL54" s="21"/>
      <c r="DM54" s="21"/>
      <c r="DN54" s="21"/>
      <c r="DO54" s="26" t="s">
        <v>607</v>
      </c>
      <c r="DP54" s="6"/>
      <c r="DQ54" s="24">
        <v>81.5</v>
      </c>
      <c r="DR54" s="21">
        <v>97.3</v>
      </c>
      <c r="DS54" s="21">
        <v>105.2</v>
      </c>
      <c r="DT54" s="21"/>
      <c r="DU54" s="21"/>
      <c r="DV54" s="21"/>
      <c r="DW54" s="21"/>
      <c r="DX54" s="24">
        <v>0.6</v>
      </c>
      <c r="DY54" s="21">
        <v>0.7</v>
      </c>
      <c r="DZ54" s="21">
        <v>0.7</v>
      </c>
      <c r="EA54" s="21"/>
      <c r="EB54" s="21"/>
      <c r="EC54" s="21"/>
      <c r="ED54" s="21"/>
      <c r="EE54" s="29">
        <f t="shared" ref="EE54:EG54" si="65">DQ54/DX54</f>
        <v>135.83333333333334</v>
      </c>
      <c r="EF54" s="30">
        <f t="shared" si="65"/>
        <v>139</v>
      </c>
      <c r="EG54" s="30">
        <f t="shared" si="65"/>
        <v>150.28571428571431</v>
      </c>
      <c r="EH54" s="30"/>
      <c r="EI54" s="30"/>
      <c r="EJ54" s="30"/>
      <c r="EK54" s="30"/>
      <c r="EL54" s="24">
        <v>1</v>
      </c>
      <c r="EM54" s="21">
        <v>1</v>
      </c>
      <c r="EN54" s="21">
        <v>1</v>
      </c>
      <c r="EO54" s="21"/>
      <c r="EP54" s="21"/>
      <c r="EQ54" s="21"/>
      <c r="ER54" s="21"/>
      <c r="ES54" s="24">
        <v>156</v>
      </c>
      <c r="ET54" s="21">
        <v>128</v>
      </c>
      <c r="EU54" s="21">
        <v>117</v>
      </c>
      <c r="EV54" s="21"/>
      <c r="EW54" s="21"/>
      <c r="EX54" s="21"/>
      <c r="EY54" s="21"/>
      <c r="EZ54" s="24">
        <v>5.2</v>
      </c>
      <c r="FA54" s="21">
        <v>5.2</v>
      </c>
      <c r="FB54" s="21">
        <v>5.2</v>
      </c>
      <c r="FC54" s="21"/>
      <c r="FD54" s="21"/>
      <c r="FE54" s="21"/>
      <c r="FF54" s="21"/>
      <c r="FG54" s="24">
        <v>7</v>
      </c>
      <c r="FH54" s="21">
        <v>3</v>
      </c>
      <c r="FI54" s="21">
        <v>3</v>
      </c>
      <c r="FJ54" s="21"/>
      <c r="FK54" s="21"/>
      <c r="FL54" s="21"/>
      <c r="FM54" s="21"/>
      <c r="FN54" s="24">
        <v>69</v>
      </c>
      <c r="FO54" s="21">
        <v>86</v>
      </c>
      <c r="FP54" s="21">
        <v>89</v>
      </c>
      <c r="FQ54" s="21"/>
      <c r="FR54" s="21"/>
      <c r="FS54" s="21"/>
      <c r="FT54" s="21"/>
      <c r="FU54" s="24" t="s">
        <v>295</v>
      </c>
      <c r="FV54" s="21" t="s">
        <v>392</v>
      </c>
      <c r="FW54" s="21" t="s">
        <v>1339</v>
      </c>
      <c r="FX54" s="21"/>
      <c r="FY54" s="21"/>
      <c r="FZ54" s="21"/>
      <c r="GA54" s="21"/>
      <c r="GB54" s="24">
        <v>127</v>
      </c>
      <c r="GC54" s="21">
        <v>293</v>
      </c>
      <c r="GD54" s="21">
        <v>293</v>
      </c>
      <c r="GE54" s="21"/>
      <c r="GF54" s="21"/>
      <c r="GG54" s="21"/>
      <c r="GH54" s="21"/>
      <c r="GI54" s="24">
        <v>1880</v>
      </c>
      <c r="GJ54" s="21">
        <v>710</v>
      </c>
      <c r="GK54" s="21">
        <v>375</v>
      </c>
      <c r="GL54" s="21"/>
      <c r="GM54" s="21"/>
      <c r="GN54" s="21"/>
      <c r="GO54" s="21"/>
      <c r="GP54" s="6"/>
      <c r="GQ54" s="24">
        <v>15</v>
      </c>
      <c r="GR54" s="21">
        <v>80</v>
      </c>
      <c r="GS54" s="24">
        <v>17</v>
      </c>
      <c r="GT54" s="21">
        <v>90</v>
      </c>
      <c r="GU54" s="24">
        <v>17</v>
      </c>
      <c r="GV54" s="21">
        <v>90</v>
      </c>
      <c r="GW54" s="24"/>
      <c r="GX54" s="21"/>
      <c r="GY54" s="24"/>
      <c r="GZ54" s="21"/>
      <c r="HA54" s="24"/>
      <c r="HB54" s="21"/>
      <c r="HC54" s="24"/>
      <c r="HD54" s="21"/>
      <c r="HE54" s="6"/>
      <c r="HF54" s="21">
        <v>76</v>
      </c>
      <c r="HG54" s="21">
        <v>61</v>
      </c>
      <c r="HH54" s="21">
        <v>141</v>
      </c>
      <c r="HI54" s="21">
        <v>38</v>
      </c>
      <c r="HJ54" s="21">
        <v>1</v>
      </c>
      <c r="HK54" s="21">
        <v>69.8</v>
      </c>
      <c r="HL54" s="21">
        <v>1</v>
      </c>
      <c r="HM54" s="21">
        <v>20</v>
      </c>
      <c r="HN54" s="21">
        <v>19</v>
      </c>
      <c r="HO54" s="21">
        <v>15.45</v>
      </c>
      <c r="HP54" s="21">
        <v>3.3</v>
      </c>
      <c r="HQ54" s="21">
        <v>142.4</v>
      </c>
      <c r="HR54" s="21">
        <v>16</v>
      </c>
      <c r="HS54" s="21">
        <v>5.2</v>
      </c>
      <c r="HT54" s="21">
        <v>3</v>
      </c>
      <c r="HU54" s="6"/>
    </row>
    <row r="55" spans="1:229" ht="15.75" customHeight="1" x14ac:dyDescent="0.3">
      <c r="A55" s="99">
        <v>50</v>
      </c>
      <c r="B55" s="3">
        <v>154</v>
      </c>
      <c r="C55" s="21" t="s">
        <v>431</v>
      </c>
      <c r="D55" s="21">
        <v>2</v>
      </c>
      <c r="E55" s="22">
        <v>41460</v>
      </c>
      <c r="F55" s="22">
        <v>41463</v>
      </c>
      <c r="G55" s="21">
        <f t="shared" si="0"/>
        <v>3</v>
      </c>
      <c r="H55" s="21"/>
      <c r="I55" s="21" t="s">
        <v>907</v>
      </c>
      <c r="J55" s="23">
        <v>15753</v>
      </c>
      <c r="K55" s="21">
        <v>70</v>
      </c>
      <c r="L55" s="21">
        <v>155</v>
      </c>
      <c r="M55" s="21">
        <v>60</v>
      </c>
      <c r="N55" s="21" t="s">
        <v>1423</v>
      </c>
      <c r="O55" s="21">
        <v>55</v>
      </c>
      <c r="P55" s="21">
        <v>57.5</v>
      </c>
      <c r="Q55" s="21">
        <v>5</v>
      </c>
      <c r="R55" s="21" t="s">
        <v>547</v>
      </c>
      <c r="S55" s="21">
        <v>1</v>
      </c>
      <c r="T55" s="21">
        <v>13</v>
      </c>
      <c r="U55" s="21" t="s">
        <v>272</v>
      </c>
      <c r="V55" s="21">
        <v>1</v>
      </c>
      <c r="W55" s="21">
        <v>2</v>
      </c>
      <c r="X55" s="21">
        <v>0</v>
      </c>
      <c r="Y55" s="21">
        <v>0</v>
      </c>
      <c r="Z55" s="6"/>
      <c r="AA55" s="24" t="s">
        <v>462</v>
      </c>
      <c r="AB55" s="21" t="s">
        <v>549</v>
      </c>
      <c r="AC55" s="25">
        <v>1</v>
      </c>
      <c r="AD55" s="25"/>
      <c r="AE55" s="21" t="s">
        <v>246</v>
      </c>
      <c r="AF55" s="21" t="s">
        <v>247</v>
      </c>
      <c r="AG55" s="21" t="s">
        <v>246</v>
      </c>
      <c r="AH55" s="21" t="s">
        <v>248</v>
      </c>
      <c r="AI55" s="21" t="s">
        <v>249</v>
      </c>
      <c r="AJ55" s="21" t="s">
        <v>249</v>
      </c>
      <c r="AK55" s="21" t="s">
        <v>249</v>
      </c>
      <c r="AL55" s="21" t="s">
        <v>246</v>
      </c>
      <c r="AM55" s="21">
        <v>15.58</v>
      </c>
      <c r="AN55" s="6"/>
      <c r="AO55" s="26" t="s">
        <v>350</v>
      </c>
      <c r="AP55" s="26"/>
      <c r="AQ55" s="26"/>
      <c r="AR55" s="26" t="s">
        <v>1902</v>
      </c>
      <c r="AS55" s="3"/>
      <c r="AT55" s="24">
        <v>15.58</v>
      </c>
      <c r="AU55" s="21">
        <v>12.29</v>
      </c>
      <c r="AV55" s="21">
        <v>11.49</v>
      </c>
      <c r="AW55" s="21">
        <v>9</v>
      </c>
      <c r="AX55" s="21"/>
      <c r="AY55" s="21"/>
      <c r="AZ55" s="21"/>
      <c r="BA55" s="21"/>
      <c r="BB55" s="21"/>
      <c r="BC55" s="21"/>
      <c r="BD55" s="28">
        <f t="shared" si="44"/>
        <v>-6.509357200976396</v>
      </c>
      <c r="BE55" s="28">
        <f t="shared" si="45"/>
        <v>-21.671018276762396</v>
      </c>
      <c r="BF55" s="28">
        <f t="shared" si="3"/>
        <v>-26.251604621309369</v>
      </c>
      <c r="BG55" s="28">
        <f t="shared" si="4"/>
        <v>-42.23363286264442</v>
      </c>
      <c r="BH55" s="28">
        <f t="shared" si="5"/>
        <v>-26.769731489015456</v>
      </c>
      <c r="BI55" s="3">
        <f t="shared" si="46"/>
        <v>-3.2900000000000009</v>
      </c>
      <c r="BJ55" s="3">
        <f t="shared" si="47"/>
        <v>-0.79999999999999893</v>
      </c>
      <c r="BK55" s="3">
        <f t="shared" si="48"/>
        <v>-2.4900000000000002</v>
      </c>
      <c r="BL55" s="3">
        <f t="shared" si="9"/>
        <v>-4.09</v>
      </c>
      <c r="BM55" s="3">
        <f t="shared" si="10"/>
        <v>-6.58</v>
      </c>
      <c r="BN55" s="3">
        <f t="shared" si="11"/>
        <v>-3.2899999999999991</v>
      </c>
      <c r="BO55" s="24">
        <v>279.7</v>
      </c>
      <c r="BP55" s="21">
        <v>278.5</v>
      </c>
      <c r="BQ55" s="21"/>
      <c r="BR55" s="21"/>
      <c r="BS55" s="21"/>
      <c r="BT55" s="21"/>
      <c r="BU55" s="21"/>
      <c r="BV55" s="24">
        <v>37</v>
      </c>
      <c r="BW55" s="21">
        <v>37.1</v>
      </c>
      <c r="BX55" s="21">
        <v>37.5</v>
      </c>
      <c r="BY55" s="21">
        <v>37</v>
      </c>
      <c r="BZ55" s="21"/>
      <c r="CA55" s="21"/>
      <c r="CB55" s="21"/>
      <c r="CC55" s="21"/>
      <c r="CD55" s="21"/>
      <c r="CE55" s="6"/>
      <c r="CF55" s="24" t="s">
        <v>1424</v>
      </c>
      <c r="CG55" s="21"/>
      <c r="CH55" s="21"/>
      <c r="CI55" s="21"/>
      <c r="CJ55" s="21"/>
      <c r="CK55" s="21"/>
      <c r="CL55" s="21"/>
      <c r="CM55" s="24" t="s">
        <v>1425</v>
      </c>
      <c r="CN55" s="21"/>
      <c r="CO55" s="21"/>
      <c r="CP55" s="21"/>
      <c r="CQ55" s="21"/>
      <c r="CR55" s="21"/>
      <c r="CS55" s="21"/>
      <c r="CT55" s="24">
        <v>1</v>
      </c>
      <c r="CU55" s="21"/>
      <c r="CV55" s="21"/>
      <c r="CW55" s="21"/>
      <c r="CX55" s="21"/>
      <c r="CY55" s="21"/>
      <c r="CZ55" s="21"/>
      <c r="DA55" s="24" t="s">
        <v>331</v>
      </c>
      <c r="DB55" s="21"/>
      <c r="DC55" s="21"/>
      <c r="DD55" s="21"/>
      <c r="DE55" s="21"/>
      <c r="DF55" s="21"/>
      <c r="DG55" s="21"/>
      <c r="DH55" s="24" t="s">
        <v>1016</v>
      </c>
      <c r="DI55" s="21" t="s">
        <v>1016</v>
      </c>
      <c r="DJ55" s="21"/>
      <c r="DK55" s="21"/>
      <c r="DL55" s="21"/>
      <c r="DM55" s="21"/>
      <c r="DN55" s="21"/>
      <c r="DO55" s="26" t="s">
        <v>607</v>
      </c>
      <c r="DP55" s="6"/>
      <c r="DQ55" s="24">
        <v>139</v>
      </c>
      <c r="DR55" s="21">
        <v>79</v>
      </c>
      <c r="DS55" s="21"/>
      <c r="DT55" s="21"/>
      <c r="DU55" s="21"/>
      <c r="DV55" s="21"/>
      <c r="DW55" s="21"/>
      <c r="DX55" s="24">
        <v>0.4</v>
      </c>
      <c r="DY55" s="21">
        <v>0.35</v>
      </c>
      <c r="DZ55" s="21"/>
      <c r="EA55" s="21"/>
      <c r="EB55" s="21"/>
      <c r="EC55" s="21"/>
      <c r="ED55" s="21"/>
      <c r="EE55" s="78">
        <f t="shared" ref="EE55:EF55" si="66">DQ55/DX55</f>
        <v>347.5</v>
      </c>
      <c r="EF55" s="79">
        <f t="shared" si="66"/>
        <v>225.71428571428572</v>
      </c>
      <c r="EG55" s="79"/>
      <c r="EH55" s="79"/>
      <c r="EI55" s="79"/>
      <c r="EJ55" s="79"/>
      <c r="EK55" s="79"/>
      <c r="EL55" s="24">
        <v>1</v>
      </c>
      <c r="EM55" s="21">
        <v>0</v>
      </c>
      <c r="EN55" s="21"/>
      <c r="EO55" s="21"/>
      <c r="EP55" s="21"/>
      <c r="EQ55" s="21"/>
      <c r="ER55" s="21"/>
      <c r="ES55" s="24">
        <v>318</v>
      </c>
      <c r="ET55" s="21">
        <v>327</v>
      </c>
      <c r="EU55" s="21"/>
      <c r="EV55" s="21"/>
      <c r="EW55" s="21"/>
      <c r="EX55" s="21"/>
      <c r="EY55" s="21"/>
      <c r="EZ55" s="24">
        <v>3.5</v>
      </c>
      <c r="FA55" s="21">
        <v>4</v>
      </c>
      <c r="FB55" s="21"/>
      <c r="FC55" s="21"/>
      <c r="FD55" s="21"/>
      <c r="FE55" s="21"/>
      <c r="FF55" s="21"/>
      <c r="FG55" s="24">
        <v>15</v>
      </c>
      <c r="FH55" s="21">
        <v>15</v>
      </c>
      <c r="FI55" s="21"/>
      <c r="FJ55" s="21"/>
      <c r="FK55" s="21"/>
      <c r="FL55" s="21"/>
      <c r="FM55" s="21"/>
      <c r="FN55" s="24">
        <v>65</v>
      </c>
      <c r="FO55" s="21">
        <v>101</v>
      </c>
      <c r="FP55" s="21"/>
      <c r="FQ55" s="21"/>
      <c r="FR55" s="21"/>
      <c r="FS55" s="21"/>
      <c r="FT55" s="21"/>
      <c r="FU55" s="24">
        <v>0</v>
      </c>
      <c r="FV55" s="21">
        <v>0</v>
      </c>
      <c r="FW55" s="21"/>
      <c r="FX55" s="21"/>
      <c r="FY55" s="21"/>
      <c r="FZ55" s="21"/>
      <c r="GA55" s="21"/>
      <c r="GB55" s="24">
        <v>74</v>
      </c>
      <c r="GC55" s="21">
        <v>54</v>
      </c>
      <c r="GD55" s="21"/>
      <c r="GE55" s="21"/>
      <c r="GF55" s="21"/>
      <c r="GG55" s="21"/>
      <c r="GH55" s="21"/>
      <c r="GI55" s="24">
        <v>3280</v>
      </c>
      <c r="GJ55" s="21">
        <v>3360</v>
      </c>
      <c r="GK55" s="21"/>
      <c r="GL55" s="21"/>
      <c r="GM55" s="21"/>
      <c r="GN55" s="21"/>
      <c r="GO55" s="21"/>
      <c r="GP55" s="6"/>
      <c r="GQ55" s="24">
        <v>8</v>
      </c>
      <c r="GR55" s="21">
        <v>18</v>
      </c>
      <c r="GS55" s="24">
        <v>8</v>
      </c>
      <c r="GT55" s="21">
        <v>18</v>
      </c>
      <c r="GU55" s="24"/>
      <c r="GV55" s="21"/>
      <c r="GW55" s="24"/>
      <c r="GX55" s="21"/>
      <c r="GY55" s="24"/>
      <c r="GZ55" s="21"/>
      <c r="HA55" s="24"/>
      <c r="HB55" s="21"/>
      <c r="HC55" s="24"/>
      <c r="HD55" s="21"/>
      <c r="HE55" s="6"/>
      <c r="HF55" s="21">
        <v>70</v>
      </c>
      <c r="HG55" s="21">
        <v>110</v>
      </c>
      <c r="HH55" s="21">
        <v>162</v>
      </c>
      <c r="HI55" s="21">
        <v>37.9</v>
      </c>
      <c r="HJ55" s="21">
        <v>1</v>
      </c>
      <c r="HK55" s="21">
        <v>103.8</v>
      </c>
      <c r="HL55" s="21">
        <v>0.5</v>
      </c>
      <c r="HM55" s="21">
        <v>10</v>
      </c>
      <c r="HN55" s="21">
        <v>6</v>
      </c>
      <c r="HO55" s="21">
        <v>5.63</v>
      </c>
      <c r="HP55" s="21">
        <v>3.05</v>
      </c>
      <c r="HQ55" s="21">
        <v>130.4</v>
      </c>
      <c r="HR55" s="21">
        <v>19.8</v>
      </c>
      <c r="HS55" s="21">
        <v>4</v>
      </c>
      <c r="HT55" s="21">
        <v>7</v>
      </c>
      <c r="HU55" s="6"/>
    </row>
    <row r="56" spans="1:229" ht="15.75" customHeight="1" x14ac:dyDescent="0.3">
      <c r="A56" s="99">
        <v>51</v>
      </c>
      <c r="B56" s="3">
        <v>155</v>
      </c>
      <c r="C56" s="21" t="s">
        <v>431</v>
      </c>
      <c r="D56" s="21">
        <v>2</v>
      </c>
      <c r="E56" s="22">
        <v>41456</v>
      </c>
      <c r="F56" s="22">
        <v>41463</v>
      </c>
      <c r="G56" s="21">
        <f t="shared" si="0"/>
        <v>7</v>
      </c>
      <c r="H56" s="21"/>
      <c r="I56" s="21" t="s">
        <v>386</v>
      </c>
      <c r="J56" s="23">
        <v>17026</v>
      </c>
      <c r="K56" s="21">
        <v>67</v>
      </c>
      <c r="L56" s="21">
        <v>159</v>
      </c>
      <c r="M56" s="21">
        <v>50</v>
      </c>
      <c r="N56" s="21" t="s">
        <v>1426</v>
      </c>
      <c r="O56" s="21">
        <v>88</v>
      </c>
      <c r="P56" s="21">
        <v>96.1</v>
      </c>
      <c r="Q56" s="21">
        <v>10</v>
      </c>
      <c r="R56" s="21" t="s">
        <v>547</v>
      </c>
      <c r="S56" s="21">
        <v>1</v>
      </c>
      <c r="T56" s="21">
        <v>17</v>
      </c>
      <c r="U56" s="21" t="s">
        <v>548</v>
      </c>
      <c r="V56" s="21">
        <v>2</v>
      </c>
      <c r="W56" s="21">
        <v>3</v>
      </c>
      <c r="X56" s="21">
        <v>1</v>
      </c>
      <c r="Y56" s="21">
        <v>0</v>
      </c>
      <c r="Z56" s="6"/>
      <c r="AA56" s="24" t="s">
        <v>462</v>
      </c>
      <c r="AB56" s="21" t="s">
        <v>497</v>
      </c>
      <c r="AC56" s="25">
        <v>2</v>
      </c>
      <c r="AD56" s="25" t="s">
        <v>819</v>
      </c>
      <c r="AE56" s="21" t="s">
        <v>249</v>
      </c>
      <c r="AF56" s="21"/>
      <c r="AG56" s="21" t="s">
        <v>246</v>
      </c>
      <c r="AH56" s="21" t="s">
        <v>248</v>
      </c>
      <c r="AI56" s="21" t="s">
        <v>249</v>
      </c>
      <c r="AJ56" s="21" t="s">
        <v>249</v>
      </c>
      <c r="AK56" s="21" t="s">
        <v>249</v>
      </c>
      <c r="AL56" s="21" t="s">
        <v>249</v>
      </c>
      <c r="AM56" s="21">
        <v>0.41</v>
      </c>
      <c r="AN56" s="6"/>
      <c r="AO56" s="26" t="s">
        <v>350</v>
      </c>
      <c r="AP56" s="26"/>
      <c r="AQ56" s="26"/>
      <c r="AR56" s="26" t="s">
        <v>1902</v>
      </c>
      <c r="AS56" s="3"/>
      <c r="AT56" s="24">
        <v>0.41</v>
      </c>
      <c r="AU56" s="21">
        <v>0.32</v>
      </c>
      <c r="AV56" s="21">
        <v>0.28000000000000003</v>
      </c>
      <c r="AW56" s="21">
        <v>0.28000000000000003</v>
      </c>
      <c r="AX56" s="21">
        <v>0.26</v>
      </c>
      <c r="AY56" s="21"/>
      <c r="AZ56" s="21"/>
      <c r="BA56" s="21"/>
      <c r="BB56" s="21"/>
      <c r="BC56" s="21"/>
      <c r="BD56" s="28">
        <f t="shared" si="44"/>
        <v>-12.499999999999986</v>
      </c>
      <c r="BE56" s="28">
        <f t="shared" si="45"/>
        <v>0</v>
      </c>
      <c r="BF56" s="28">
        <f t="shared" si="3"/>
        <v>-31.707317073170728</v>
      </c>
      <c r="BG56" s="28">
        <f t="shared" si="4"/>
        <v>-31.707317073170728</v>
      </c>
      <c r="BH56" s="28">
        <f t="shared" si="5"/>
        <v>-12.499999999999986</v>
      </c>
      <c r="BI56" s="3">
        <f t="shared" si="46"/>
        <v>-8.9999999999999969E-2</v>
      </c>
      <c r="BJ56" s="3">
        <f t="shared" si="47"/>
        <v>-3.999999999999998E-2</v>
      </c>
      <c r="BK56" s="3">
        <f t="shared" si="48"/>
        <v>0</v>
      </c>
      <c r="BL56" s="3">
        <f t="shared" si="9"/>
        <v>-0.12999999999999995</v>
      </c>
      <c r="BM56" s="3">
        <f t="shared" si="10"/>
        <v>-0.12999999999999995</v>
      </c>
      <c r="BN56" s="3">
        <f t="shared" si="11"/>
        <v>-3.999999999999998E-2</v>
      </c>
      <c r="BO56" s="24">
        <v>77</v>
      </c>
      <c r="BP56" s="21">
        <v>121.9</v>
      </c>
      <c r="BQ56" s="21">
        <v>51.5</v>
      </c>
      <c r="BR56" s="21"/>
      <c r="BS56" s="21"/>
      <c r="BT56" s="21"/>
      <c r="BU56" s="21"/>
      <c r="BV56" s="24">
        <v>35.9</v>
      </c>
      <c r="BW56" s="21">
        <v>36.5</v>
      </c>
      <c r="BX56" s="21">
        <v>36.6</v>
      </c>
      <c r="BY56" s="21">
        <v>35</v>
      </c>
      <c r="BZ56" s="21">
        <v>36.5</v>
      </c>
      <c r="CA56" s="21"/>
      <c r="CB56" s="21"/>
      <c r="CC56" s="21"/>
      <c r="CD56" s="21"/>
      <c r="CE56" s="6"/>
      <c r="CF56" s="24" t="s">
        <v>1427</v>
      </c>
      <c r="CG56" s="21"/>
      <c r="CH56" s="21"/>
      <c r="CI56" s="21"/>
      <c r="CJ56" s="21"/>
      <c r="CK56" s="21"/>
      <c r="CL56" s="21"/>
      <c r="CM56" s="24" t="s">
        <v>1428</v>
      </c>
      <c r="CN56" s="21"/>
      <c r="CO56" s="21"/>
      <c r="CP56" s="21"/>
      <c r="CQ56" s="21"/>
      <c r="CR56" s="21"/>
      <c r="CS56" s="21"/>
      <c r="CT56" s="24">
        <v>1</v>
      </c>
      <c r="CU56" s="21"/>
      <c r="CV56" s="21"/>
      <c r="CW56" s="21"/>
      <c r="CX56" s="21"/>
      <c r="CY56" s="21"/>
      <c r="CZ56" s="21"/>
      <c r="DA56" s="24" t="s">
        <v>331</v>
      </c>
      <c r="DB56" s="21"/>
      <c r="DC56" s="21"/>
      <c r="DD56" s="21"/>
      <c r="DE56" s="21"/>
      <c r="DF56" s="21"/>
      <c r="DG56" s="21"/>
      <c r="DH56" s="24" t="s">
        <v>631</v>
      </c>
      <c r="DI56" s="21" t="s">
        <v>631</v>
      </c>
      <c r="DJ56" s="21" t="s">
        <v>631</v>
      </c>
      <c r="DK56" s="21"/>
      <c r="DL56" s="21"/>
      <c r="DM56" s="21"/>
      <c r="DN56" s="21"/>
      <c r="DO56" s="26" t="s">
        <v>607</v>
      </c>
      <c r="DP56" s="6"/>
      <c r="DQ56" s="24">
        <v>153.9</v>
      </c>
      <c r="DR56" s="21">
        <v>105.4</v>
      </c>
      <c r="DS56" s="21">
        <v>66</v>
      </c>
      <c r="DT56" s="21"/>
      <c r="DU56" s="21"/>
      <c r="DV56" s="21"/>
      <c r="DW56" s="21"/>
      <c r="DX56" s="24">
        <v>0.35</v>
      </c>
      <c r="DY56" s="21">
        <v>0.35</v>
      </c>
      <c r="DZ56" s="21">
        <v>0.35</v>
      </c>
      <c r="EA56" s="21"/>
      <c r="EB56" s="21"/>
      <c r="EC56" s="21"/>
      <c r="ED56" s="21"/>
      <c r="EE56" s="78">
        <f t="shared" ref="EE56:EG56" si="67">DQ56/DX56</f>
        <v>439.71428571428578</v>
      </c>
      <c r="EF56" s="79">
        <f t="shared" si="67"/>
        <v>301.14285714285717</v>
      </c>
      <c r="EG56" s="79">
        <f t="shared" si="67"/>
        <v>188.57142857142858</v>
      </c>
      <c r="EH56" s="79"/>
      <c r="EI56" s="79"/>
      <c r="EJ56" s="79"/>
      <c r="EK56" s="79"/>
      <c r="EL56" s="24">
        <v>0</v>
      </c>
      <c r="EM56" s="21">
        <v>0</v>
      </c>
      <c r="EN56" s="21">
        <v>0</v>
      </c>
      <c r="EO56" s="21"/>
      <c r="EP56" s="21"/>
      <c r="EQ56" s="21"/>
      <c r="ER56" s="21"/>
      <c r="ES56" s="24">
        <v>187</v>
      </c>
      <c r="ET56" s="21">
        <v>162</v>
      </c>
      <c r="EU56" s="21">
        <v>190</v>
      </c>
      <c r="EV56" s="21"/>
      <c r="EW56" s="21"/>
      <c r="EX56" s="21"/>
      <c r="EY56" s="21"/>
      <c r="EZ56" s="24">
        <v>21</v>
      </c>
      <c r="FA56" s="21">
        <v>17.5</v>
      </c>
      <c r="FB56" s="21">
        <v>18</v>
      </c>
      <c r="FC56" s="21"/>
      <c r="FD56" s="21"/>
      <c r="FE56" s="21"/>
      <c r="FF56" s="21"/>
      <c r="FG56" s="24">
        <v>15</v>
      </c>
      <c r="FH56" s="21">
        <v>15</v>
      </c>
      <c r="FI56" s="21">
        <v>15</v>
      </c>
      <c r="FJ56" s="21"/>
      <c r="FK56" s="21"/>
      <c r="FL56" s="21"/>
      <c r="FM56" s="21"/>
      <c r="FN56" s="24">
        <v>82</v>
      </c>
      <c r="FO56" s="21">
        <v>101</v>
      </c>
      <c r="FP56" s="21">
        <v>99</v>
      </c>
      <c r="FQ56" s="21"/>
      <c r="FR56" s="21"/>
      <c r="FS56" s="21"/>
      <c r="FT56" s="21"/>
      <c r="FU56" s="24">
        <v>0</v>
      </c>
      <c r="FV56" s="21">
        <v>0</v>
      </c>
      <c r="FW56" s="21">
        <v>0</v>
      </c>
      <c r="FX56" s="21"/>
      <c r="FY56" s="21"/>
      <c r="FZ56" s="21"/>
      <c r="GA56" s="21"/>
      <c r="GB56" s="24">
        <v>57</v>
      </c>
      <c r="GC56" s="21">
        <v>51</v>
      </c>
      <c r="GD56" s="21">
        <v>51</v>
      </c>
      <c r="GE56" s="21"/>
      <c r="GF56" s="21"/>
      <c r="GG56" s="21"/>
      <c r="GH56" s="21"/>
      <c r="GI56" s="24">
        <v>3020</v>
      </c>
      <c r="GJ56" s="21">
        <v>2060</v>
      </c>
      <c r="GK56" s="21">
        <v>830</v>
      </c>
      <c r="GL56" s="21"/>
      <c r="GM56" s="21"/>
      <c r="GN56" s="21"/>
      <c r="GO56" s="21"/>
      <c r="GP56" s="6"/>
      <c r="GQ56" s="24">
        <v>8</v>
      </c>
      <c r="GR56" s="21">
        <v>18</v>
      </c>
      <c r="GS56" s="24">
        <v>10</v>
      </c>
      <c r="GT56" s="21">
        <v>45</v>
      </c>
      <c r="GU56" s="24">
        <v>10</v>
      </c>
      <c r="GV56" s="21">
        <v>45</v>
      </c>
      <c r="GW56" s="24"/>
      <c r="GX56" s="21"/>
      <c r="GY56" s="24"/>
      <c r="GZ56" s="21"/>
      <c r="HA56" s="24"/>
      <c r="HB56" s="21"/>
      <c r="HC56" s="24"/>
      <c r="HD56" s="21"/>
      <c r="HE56" s="6"/>
      <c r="HF56" s="21">
        <v>76</v>
      </c>
      <c r="HG56" s="21">
        <v>124</v>
      </c>
      <c r="HH56" s="21">
        <v>179</v>
      </c>
      <c r="HI56" s="21">
        <v>36</v>
      </c>
      <c r="HJ56" s="21">
        <v>1</v>
      </c>
      <c r="HK56" s="21">
        <v>72</v>
      </c>
      <c r="HL56" s="21">
        <v>0.5</v>
      </c>
      <c r="HM56" s="21">
        <v>20</v>
      </c>
      <c r="HN56" s="21">
        <v>45.93</v>
      </c>
      <c r="HO56" s="21">
        <v>12.9</v>
      </c>
      <c r="HP56" s="21">
        <v>2.76</v>
      </c>
      <c r="HQ56" s="21">
        <v>114.1</v>
      </c>
      <c r="HR56" s="21">
        <v>12.4</v>
      </c>
      <c r="HS56" s="21">
        <v>19.8</v>
      </c>
      <c r="HT56" s="21">
        <v>7</v>
      </c>
      <c r="HU56" s="6"/>
    </row>
    <row r="57" spans="1:229" ht="15.75" customHeight="1" x14ac:dyDescent="0.3">
      <c r="A57" s="99">
        <v>52</v>
      </c>
      <c r="B57" s="3">
        <v>157</v>
      </c>
      <c r="C57" s="21" t="s">
        <v>874</v>
      </c>
      <c r="D57" s="21">
        <v>2</v>
      </c>
      <c r="E57" s="22">
        <v>41450</v>
      </c>
      <c r="F57" s="22">
        <v>41451</v>
      </c>
      <c r="G57" s="21">
        <f t="shared" si="0"/>
        <v>1</v>
      </c>
      <c r="H57" s="21"/>
      <c r="I57" s="21" t="s">
        <v>432</v>
      </c>
      <c r="J57" s="23">
        <v>12510</v>
      </c>
      <c r="K57" s="21">
        <v>79</v>
      </c>
      <c r="L57" s="21">
        <v>150</v>
      </c>
      <c r="M57" s="21">
        <v>80</v>
      </c>
      <c r="N57" s="21" t="s">
        <v>1443</v>
      </c>
      <c r="O57" s="21">
        <v>88</v>
      </c>
      <c r="P57" s="21">
        <v>96.1</v>
      </c>
      <c r="Q57" s="21">
        <v>21</v>
      </c>
      <c r="R57" s="21" t="s">
        <v>547</v>
      </c>
      <c r="S57" s="21">
        <v>1</v>
      </c>
      <c r="T57" s="21">
        <v>32</v>
      </c>
      <c r="U57" s="21" t="s">
        <v>272</v>
      </c>
      <c r="V57" s="21">
        <v>1</v>
      </c>
      <c r="W57" s="21">
        <v>3</v>
      </c>
      <c r="X57" s="21">
        <v>6</v>
      </c>
      <c r="Y57" s="21">
        <v>0</v>
      </c>
      <c r="Z57" s="6"/>
      <c r="AA57" s="24" t="s">
        <v>462</v>
      </c>
      <c r="AB57" s="21" t="s">
        <v>486</v>
      </c>
      <c r="AC57" s="25">
        <v>2</v>
      </c>
      <c r="AD57" s="25" t="s">
        <v>486</v>
      </c>
      <c r="AE57" s="21" t="s">
        <v>249</v>
      </c>
      <c r="AF57" s="21"/>
      <c r="AG57" s="21" t="s">
        <v>246</v>
      </c>
      <c r="AH57" s="21" t="s">
        <v>248</v>
      </c>
      <c r="AI57" s="21" t="s">
        <v>246</v>
      </c>
      <c r="AJ57" s="21" t="s">
        <v>246</v>
      </c>
      <c r="AK57" s="21" t="s">
        <v>246</v>
      </c>
      <c r="AL57" s="21" t="s">
        <v>246</v>
      </c>
      <c r="AM57" s="21">
        <v>0.73</v>
      </c>
      <c r="AN57" s="6"/>
      <c r="AO57" s="26" t="s">
        <v>350</v>
      </c>
      <c r="AP57" s="26"/>
      <c r="AQ57" s="26"/>
      <c r="AR57" s="26" t="s">
        <v>1902</v>
      </c>
      <c r="AS57" s="3"/>
      <c r="AT57" s="24">
        <v>0.73</v>
      </c>
      <c r="AU57" s="21">
        <v>1.47</v>
      </c>
      <c r="AV57" s="21">
        <v>1.47</v>
      </c>
      <c r="AW57" s="21">
        <v>1.45</v>
      </c>
      <c r="AX57" s="21">
        <v>0.71</v>
      </c>
      <c r="AY57" s="21">
        <v>0.44</v>
      </c>
      <c r="AZ57" s="21">
        <v>0.42</v>
      </c>
      <c r="BA57" s="21">
        <v>0.34</v>
      </c>
      <c r="BB57" s="21">
        <v>0.23</v>
      </c>
      <c r="BC57" s="21"/>
      <c r="BD57" s="28">
        <f t="shared" si="44"/>
        <v>0</v>
      </c>
      <c r="BE57" s="28">
        <f t="shared" si="45"/>
        <v>-1.3605442176870781</v>
      </c>
      <c r="BF57" s="28">
        <f t="shared" si="3"/>
        <v>101.36986301369865</v>
      </c>
      <c r="BG57" s="28">
        <f t="shared" si="4"/>
        <v>98.630136986301352</v>
      </c>
      <c r="BH57" s="28">
        <f t="shared" si="5"/>
        <v>-1.3605442176870781</v>
      </c>
      <c r="BI57" s="3">
        <f t="shared" si="46"/>
        <v>0.74</v>
      </c>
      <c r="BJ57" s="3">
        <f t="shared" si="47"/>
        <v>0</v>
      </c>
      <c r="BK57" s="3">
        <f t="shared" si="48"/>
        <v>-2.0000000000000018E-2</v>
      </c>
      <c r="BL57" s="3">
        <f t="shared" si="9"/>
        <v>0.74</v>
      </c>
      <c r="BM57" s="3">
        <f t="shared" si="10"/>
        <v>0.72</v>
      </c>
      <c r="BN57" s="3">
        <f t="shared" si="11"/>
        <v>-2.0000000000000018E-2</v>
      </c>
      <c r="BO57" s="24">
        <v>21.7</v>
      </c>
      <c r="BP57" s="21">
        <v>39</v>
      </c>
      <c r="BQ57" s="21">
        <v>75</v>
      </c>
      <c r="BR57" s="21">
        <v>60.4</v>
      </c>
      <c r="BS57" s="21">
        <v>51.7</v>
      </c>
      <c r="BT57" s="21">
        <v>82.9</v>
      </c>
      <c r="BU57" s="21">
        <v>100.3</v>
      </c>
      <c r="BV57" s="24">
        <v>36.6</v>
      </c>
      <c r="BW57" s="21">
        <v>36.6</v>
      </c>
      <c r="BX57" s="21">
        <v>36</v>
      </c>
      <c r="BY57" s="21">
        <v>36</v>
      </c>
      <c r="BZ57" s="21">
        <v>36</v>
      </c>
      <c r="CA57" s="21">
        <v>36.5</v>
      </c>
      <c r="CB57" s="21">
        <v>36.6</v>
      </c>
      <c r="CC57" s="21">
        <v>36.1</v>
      </c>
      <c r="CD57" s="21">
        <v>36.5</v>
      </c>
      <c r="CE57" s="6"/>
      <c r="CF57" s="24" t="s">
        <v>1177</v>
      </c>
      <c r="CG57" s="21"/>
      <c r="CH57" s="21"/>
      <c r="CI57" s="21" t="s">
        <v>1025</v>
      </c>
      <c r="CJ57" s="21"/>
      <c r="CK57" s="21"/>
      <c r="CL57" s="21"/>
      <c r="CM57" s="24" t="s">
        <v>1444</v>
      </c>
      <c r="CN57" s="21"/>
      <c r="CO57" s="21" t="s">
        <v>1155</v>
      </c>
      <c r="CP57" s="21"/>
      <c r="CQ57" s="21"/>
      <c r="CR57" s="21"/>
      <c r="CS57" s="21"/>
      <c r="CT57" s="24">
        <v>5</v>
      </c>
      <c r="CU57" s="21"/>
      <c r="CV57" s="21"/>
      <c r="CW57" s="21">
        <v>2</v>
      </c>
      <c r="CX57" s="21"/>
      <c r="CY57" s="21"/>
      <c r="CZ57" s="21"/>
      <c r="DA57" s="24" t="s">
        <v>331</v>
      </c>
      <c r="DB57" s="21"/>
      <c r="DC57" s="21"/>
      <c r="DD57" s="21" t="s">
        <v>331</v>
      </c>
      <c r="DE57" s="21"/>
      <c r="DF57" s="21"/>
      <c r="DG57" s="21"/>
      <c r="DH57" s="24" t="s">
        <v>1445</v>
      </c>
      <c r="DI57" s="21" t="s">
        <v>612</v>
      </c>
      <c r="DJ57" s="21" t="s">
        <v>612</v>
      </c>
      <c r="DK57" s="21" t="s">
        <v>1446</v>
      </c>
      <c r="DL57" s="21" t="s">
        <v>612</v>
      </c>
      <c r="DM57" s="21" t="s">
        <v>1447</v>
      </c>
      <c r="DN57" s="21" t="s">
        <v>1447</v>
      </c>
      <c r="DO57" s="26" t="s">
        <v>607</v>
      </c>
      <c r="DP57" s="6"/>
      <c r="DQ57" s="24">
        <v>181.6</v>
      </c>
      <c r="DR57" s="21">
        <v>114.5</v>
      </c>
      <c r="DS57" s="21">
        <v>76.8</v>
      </c>
      <c r="DT57" s="21">
        <v>96.7</v>
      </c>
      <c r="DU57" s="21">
        <v>90.6</v>
      </c>
      <c r="DV57" s="21">
        <v>101</v>
      </c>
      <c r="DW57" s="21">
        <v>90.6</v>
      </c>
      <c r="DX57" s="24">
        <v>0.4</v>
      </c>
      <c r="DY57" s="21">
        <v>0.4</v>
      </c>
      <c r="DZ57" s="21">
        <v>0.35</v>
      </c>
      <c r="EA57" s="21">
        <v>0.35</v>
      </c>
      <c r="EB57" s="21">
        <v>0.35</v>
      </c>
      <c r="EC57" s="21">
        <v>0.4</v>
      </c>
      <c r="ED57" s="21">
        <v>0.45</v>
      </c>
      <c r="EE57" s="78">
        <f t="shared" ref="EE57:EK57" si="68">DQ57/DX57</f>
        <v>453.99999999999994</v>
      </c>
      <c r="EF57" s="79">
        <f t="shared" si="68"/>
        <v>286.25</v>
      </c>
      <c r="EG57" s="79">
        <f t="shared" si="68"/>
        <v>219.42857142857144</v>
      </c>
      <c r="EH57" s="79">
        <f t="shared" si="68"/>
        <v>276.28571428571433</v>
      </c>
      <c r="EI57" s="79">
        <f t="shared" si="68"/>
        <v>258.85714285714283</v>
      </c>
      <c r="EJ57" s="79">
        <f t="shared" si="68"/>
        <v>252.5</v>
      </c>
      <c r="EK57" s="79">
        <f t="shared" si="68"/>
        <v>201.33333333333331</v>
      </c>
      <c r="EL57" s="24">
        <v>0</v>
      </c>
      <c r="EM57" s="21">
        <v>1</v>
      </c>
      <c r="EN57" s="21">
        <v>0</v>
      </c>
      <c r="EO57" s="21">
        <v>0</v>
      </c>
      <c r="EP57" s="21">
        <v>0</v>
      </c>
      <c r="EQ57" s="21">
        <v>0</v>
      </c>
      <c r="ER57" s="21">
        <v>0</v>
      </c>
      <c r="ES57" s="24">
        <v>215</v>
      </c>
      <c r="ET57" s="21">
        <v>190</v>
      </c>
      <c r="EU57" s="21">
        <v>191</v>
      </c>
      <c r="EV57" s="21">
        <v>178</v>
      </c>
      <c r="EW57" s="21">
        <v>174</v>
      </c>
      <c r="EX57" s="21">
        <v>161</v>
      </c>
      <c r="EY57" s="21">
        <v>156</v>
      </c>
      <c r="EZ57" s="24">
        <v>28</v>
      </c>
      <c r="FA57" s="21">
        <v>18.7</v>
      </c>
      <c r="FB57" s="21">
        <v>14.7</v>
      </c>
      <c r="FC57" s="21">
        <v>14.7</v>
      </c>
      <c r="FD57" s="21">
        <v>16</v>
      </c>
      <c r="FE57" s="21">
        <v>14.8</v>
      </c>
      <c r="FF57" s="21">
        <v>16</v>
      </c>
      <c r="FG57" s="24">
        <v>7</v>
      </c>
      <c r="FH57" s="21">
        <v>11</v>
      </c>
      <c r="FI57" s="21">
        <v>14</v>
      </c>
      <c r="FJ57" s="21">
        <v>15</v>
      </c>
      <c r="FK57" s="21">
        <v>15</v>
      </c>
      <c r="FL57" s="21">
        <v>14</v>
      </c>
      <c r="FM57" s="21">
        <v>14</v>
      </c>
      <c r="FN57" s="24">
        <v>72</v>
      </c>
      <c r="FO57" s="21">
        <v>81</v>
      </c>
      <c r="FP57" s="21">
        <v>84</v>
      </c>
      <c r="FQ57" s="21">
        <v>96</v>
      </c>
      <c r="FR57" s="21">
        <v>107</v>
      </c>
      <c r="FS57" s="21">
        <v>102</v>
      </c>
      <c r="FT57" s="21">
        <v>113</v>
      </c>
      <c r="FU57" s="24" t="s">
        <v>1194</v>
      </c>
      <c r="FV57" s="21" t="s">
        <v>803</v>
      </c>
      <c r="FW57" s="21" t="s">
        <v>1237</v>
      </c>
      <c r="FX57" s="21" t="s">
        <v>804</v>
      </c>
      <c r="FY57" s="21" t="s">
        <v>803</v>
      </c>
      <c r="FZ57" s="21">
        <v>0</v>
      </c>
      <c r="GA57" s="21">
        <v>0</v>
      </c>
      <c r="GB57" s="24">
        <v>135</v>
      </c>
      <c r="GC57" s="21">
        <v>174</v>
      </c>
      <c r="GD57" s="21">
        <v>148</v>
      </c>
      <c r="GE57" s="21">
        <v>91</v>
      </c>
      <c r="GF57" s="21">
        <v>84</v>
      </c>
      <c r="GG57" s="21">
        <v>78</v>
      </c>
      <c r="GH57" s="21">
        <v>68</v>
      </c>
      <c r="GI57" s="24">
        <v>1180</v>
      </c>
      <c r="GJ57" s="21">
        <v>5230</v>
      </c>
      <c r="GK57" s="21">
        <v>4680</v>
      </c>
      <c r="GL57" s="21">
        <v>2590</v>
      </c>
      <c r="GM57" s="21">
        <v>1660</v>
      </c>
      <c r="GN57" s="21">
        <v>2490</v>
      </c>
      <c r="GO57" s="21">
        <v>2150</v>
      </c>
      <c r="GP57" s="6"/>
      <c r="GQ57" s="24">
        <v>14</v>
      </c>
      <c r="GR57" s="21">
        <v>55</v>
      </c>
      <c r="GS57" s="24">
        <v>15</v>
      </c>
      <c r="GT57" s="21">
        <v>80</v>
      </c>
      <c r="GU57" s="24">
        <v>14</v>
      </c>
      <c r="GV57" s="21">
        <v>55</v>
      </c>
      <c r="GW57" s="24">
        <v>13</v>
      </c>
      <c r="GX57" s="21">
        <v>55</v>
      </c>
      <c r="GY57" s="24">
        <v>13</v>
      </c>
      <c r="GZ57" s="21">
        <v>55</v>
      </c>
      <c r="HA57" s="24">
        <v>11</v>
      </c>
      <c r="HB57" s="21">
        <v>45</v>
      </c>
      <c r="HC57" s="24">
        <v>11</v>
      </c>
      <c r="HD57" s="21">
        <v>45</v>
      </c>
      <c r="HE57" s="6"/>
      <c r="HF57" s="21">
        <v>79</v>
      </c>
      <c r="HG57" s="21">
        <v>135</v>
      </c>
      <c r="HH57" s="21">
        <v>79</v>
      </c>
      <c r="HI57" s="21">
        <v>34.4</v>
      </c>
      <c r="HJ57" s="21">
        <v>1</v>
      </c>
      <c r="HK57" s="21">
        <v>77</v>
      </c>
      <c r="HL57" s="21">
        <v>0.5</v>
      </c>
      <c r="HM57" s="21">
        <v>5</v>
      </c>
      <c r="HN57" s="21">
        <v>42.57</v>
      </c>
      <c r="HO57" s="21">
        <v>25.6</v>
      </c>
      <c r="HP57" s="21">
        <v>3.53</v>
      </c>
      <c r="HQ57" s="21">
        <v>133.4</v>
      </c>
      <c r="HR57" s="21">
        <v>12.4</v>
      </c>
      <c r="HS57" s="21">
        <v>28</v>
      </c>
      <c r="HT57" s="21">
        <v>7</v>
      </c>
      <c r="HU57" s="6"/>
    </row>
    <row r="58" spans="1:229" ht="15.75" customHeight="1" x14ac:dyDescent="0.3">
      <c r="A58" s="99">
        <v>53</v>
      </c>
      <c r="B58" s="3">
        <v>158</v>
      </c>
      <c r="C58" s="21" t="s">
        <v>431</v>
      </c>
      <c r="D58" s="21">
        <v>1</v>
      </c>
      <c r="E58" s="22">
        <v>41463</v>
      </c>
      <c r="F58" s="22">
        <v>41463</v>
      </c>
      <c r="G58" s="21">
        <f t="shared" si="0"/>
        <v>0</v>
      </c>
      <c r="H58" s="21"/>
      <c r="I58" s="21" t="s">
        <v>432</v>
      </c>
      <c r="J58" s="23">
        <v>14165</v>
      </c>
      <c r="K58" s="21">
        <v>75</v>
      </c>
      <c r="L58" s="21">
        <v>175</v>
      </c>
      <c r="M58" s="21">
        <v>80</v>
      </c>
      <c r="N58" s="21" t="s">
        <v>1448</v>
      </c>
      <c r="O58" s="21">
        <v>83</v>
      </c>
      <c r="P58" s="21">
        <v>94.1</v>
      </c>
      <c r="Q58" s="21">
        <v>5</v>
      </c>
      <c r="R58" s="21" t="s">
        <v>547</v>
      </c>
      <c r="S58" s="21">
        <v>1</v>
      </c>
      <c r="T58" s="21">
        <v>40</v>
      </c>
      <c r="U58" s="21" t="s">
        <v>272</v>
      </c>
      <c r="V58" s="21">
        <v>1</v>
      </c>
      <c r="W58" s="21">
        <v>3</v>
      </c>
      <c r="X58" s="21">
        <v>3</v>
      </c>
      <c r="Y58" s="21">
        <v>5</v>
      </c>
      <c r="Z58" s="6"/>
      <c r="AA58" s="24" t="s">
        <v>462</v>
      </c>
      <c r="AB58" s="21" t="s">
        <v>1449</v>
      </c>
      <c r="AC58" s="25">
        <v>2</v>
      </c>
      <c r="AD58" s="25" t="s">
        <v>486</v>
      </c>
      <c r="AE58" s="21" t="s">
        <v>249</v>
      </c>
      <c r="AF58" s="21"/>
      <c r="AG58" s="21" t="s">
        <v>249</v>
      </c>
      <c r="AH58" s="21"/>
      <c r="AI58" s="21" t="s">
        <v>246</v>
      </c>
      <c r="AJ58" s="21" t="s">
        <v>246</v>
      </c>
      <c r="AK58" s="21" t="s">
        <v>246</v>
      </c>
      <c r="AL58" s="21" t="s">
        <v>246</v>
      </c>
      <c r="AM58" s="21">
        <v>1.35</v>
      </c>
      <c r="AN58" s="6"/>
      <c r="AO58" s="26" t="s">
        <v>350</v>
      </c>
      <c r="AP58" s="26"/>
      <c r="AQ58" s="26"/>
      <c r="AR58" s="26" t="s">
        <v>1902</v>
      </c>
      <c r="AS58" s="3"/>
      <c r="AT58" s="24">
        <v>1.35</v>
      </c>
      <c r="AU58" s="21">
        <v>2.39</v>
      </c>
      <c r="AV58" s="21">
        <v>2.29</v>
      </c>
      <c r="AW58" s="21">
        <v>2</v>
      </c>
      <c r="AX58" s="21">
        <v>2.4</v>
      </c>
      <c r="AY58" s="21">
        <v>1.79</v>
      </c>
      <c r="AZ58" s="21">
        <v>1.22</v>
      </c>
      <c r="BA58" s="21"/>
      <c r="BB58" s="21"/>
      <c r="BC58" s="21"/>
      <c r="BD58" s="28">
        <f t="shared" si="44"/>
        <v>-4.1841004184100399</v>
      </c>
      <c r="BE58" s="28">
        <f t="shared" si="45"/>
        <v>-12.663755458515283</v>
      </c>
      <c r="BF58" s="28">
        <f t="shared" si="3"/>
        <v>69.629629629629619</v>
      </c>
      <c r="BG58" s="28">
        <f t="shared" si="4"/>
        <v>48.148148148148152</v>
      </c>
      <c r="BH58" s="28">
        <f t="shared" si="5"/>
        <v>-16.317991631799174</v>
      </c>
      <c r="BI58" s="3">
        <f t="shared" si="46"/>
        <v>1.04</v>
      </c>
      <c r="BJ58" s="3">
        <f t="shared" si="47"/>
        <v>-0.10000000000000009</v>
      </c>
      <c r="BK58" s="3">
        <f t="shared" si="48"/>
        <v>-0.29000000000000004</v>
      </c>
      <c r="BL58" s="3">
        <f t="shared" si="9"/>
        <v>0.94</v>
      </c>
      <c r="BM58" s="3">
        <f t="shared" si="10"/>
        <v>0.64999999999999991</v>
      </c>
      <c r="BN58" s="3">
        <f t="shared" si="11"/>
        <v>-0.39000000000000012</v>
      </c>
      <c r="BO58" s="24"/>
      <c r="BP58" s="21">
        <v>151</v>
      </c>
      <c r="BQ58" s="21">
        <v>61.7</v>
      </c>
      <c r="BR58" s="21">
        <v>37</v>
      </c>
      <c r="BS58" s="21">
        <v>26.2</v>
      </c>
      <c r="BT58" s="21"/>
      <c r="BU58" s="21"/>
      <c r="BV58" s="24">
        <v>36.4</v>
      </c>
      <c r="BW58" s="21">
        <v>35.9</v>
      </c>
      <c r="BX58" s="21">
        <v>35.9</v>
      </c>
      <c r="BY58" s="21">
        <v>35</v>
      </c>
      <c r="BZ58" s="21">
        <v>35.6</v>
      </c>
      <c r="CA58" s="21">
        <v>36.1</v>
      </c>
      <c r="CB58" s="21">
        <v>36.5</v>
      </c>
      <c r="CC58" s="21"/>
      <c r="CD58" s="21"/>
      <c r="CE58" s="6"/>
      <c r="CF58" s="24" t="s">
        <v>1450</v>
      </c>
      <c r="CG58" s="21"/>
      <c r="CH58" s="21"/>
      <c r="CI58" s="21"/>
      <c r="CJ58" s="21"/>
      <c r="CK58" s="21"/>
      <c r="CL58" s="21"/>
      <c r="CM58" s="24" t="s">
        <v>331</v>
      </c>
      <c r="CN58" s="21"/>
      <c r="CO58" s="21"/>
      <c r="CP58" s="21"/>
      <c r="CQ58" s="21"/>
      <c r="CR58" s="21"/>
      <c r="CS58" s="21"/>
      <c r="CT58" s="24">
        <v>1</v>
      </c>
      <c r="CU58" s="21"/>
      <c r="CV58" s="21"/>
      <c r="CW58" s="21"/>
      <c r="CX58" s="21"/>
      <c r="CY58" s="21"/>
      <c r="CZ58" s="21"/>
      <c r="DA58" s="24" t="s">
        <v>331</v>
      </c>
      <c r="DB58" s="21"/>
      <c r="DC58" s="21"/>
      <c r="DD58" s="21"/>
      <c r="DE58" s="21"/>
      <c r="DF58" s="21"/>
      <c r="DG58" s="21"/>
      <c r="DH58" s="24" t="s">
        <v>255</v>
      </c>
      <c r="DI58" s="21" t="s">
        <v>255</v>
      </c>
      <c r="DJ58" s="21" t="s">
        <v>255</v>
      </c>
      <c r="DK58" s="21" t="s">
        <v>255</v>
      </c>
      <c r="DL58" s="21" t="s">
        <v>255</v>
      </c>
      <c r="DM58" s="21"/>
      <c r="DN58" s="21"/>
      <c r="DO58" s="26" t="s">
        <v>607</v>
      </c>
      <c r="DP58" s="6"/>
      <c r="DQ58" s="24">
        <v>145.9</v>
      </c>
      <c r="DR58" s="21">
        <v>111.7</v>
      </c>
      <c r="DS58" s="21">
        <v>110.2</v>
      </c>
      <c r="DT58" s="21">
        <v>123.2</v>
      </c>
      <c r="DU58" s="21">
        <v>105.4</v>
      </c>
      <c r="DV58" s="21"/>
      <c r="DW58" s="21"/>
      <c r="DX58" s="24">
        <v>0.7</v>
      </c>
      <c r="DY58" s="21">
        <v>0.4</v>
      </c>
      <c r="DZ58" s="21">
        <v>0.39</v>
      </c>
      <c r="EA58" s="21">
        <v>0.25</v>
      </c>
      <c r="EB58" s="21">
        <v>0.21</v>
      </c>
      <c r="EC58" s="21"/>
      <c r="ED58" s="21"/>
      <c r="EE58" s="78">
        <f t="shared" ref="EE58:EI58" si="69">DQ58/DX58</f>
        <v>208.42857142857144</v>
      </c>
      <c r="EF58" s="79">
        <f t="shared" si="69"/>
        <v>279.25</v>
      </c>
      <c r="EG58" s="79">
        <f t="shared" si="69"/>
        <v>282.56410256410254</v>
      </c>
      <c r="EH58" s="79">
        <f t="shared" si="69"/>
        <v>492.8</v>
      </c>
      <c r="EI58" s="79">
        <f t="shared" si="69"/>
        <v>501.90476190476193</v>
      </c>
      <c r="EJ58" s="79"/>
      <c r="EK58" s="79"/>
      <c r="EL58" s="24">
        <v>1</v>
      </c>
      <c r="EM58" s="21">
        <v>1</v>
      </c>
      <c r="EN58" s="21">
        <v>1</v>
      </c>
      <c r="EO58" s="21">
        <v>0</v>
      </c>
      <c r="EP58" s="21">
        <v>0</v>
      </c>
      <c r="EQ58" s="21"/>
      <c r="ER58" s="21"/>
      <c r="ES58" s="24">
        <v>238</v>
      </c>
      <c r="ET58" s="21">
        <v>216</v>
      </c>
      <c r="EU58" s="21">
        <v>243</v>
      </c>
      <c r="EV58" s="21">
        <v>236</v>
      </c>
      <c r="EW58" s="21">
        <v>212</v>
      </c>
      <c r="EX58" s="21"/>
      <c r="EY58" s="21"/>
      <c r="EZ58" s="24">
        <v>5.8</v>
      </c>
      <c r="FA58" s="21">
        <v>6.2</v>
      </c>
      <c r="FB58" s="21">
        <v>6.9</v>
      </c>
      <c r="FC58" s="21">
        <v>6.9</v>
      </c>
      <c r="FD58" s="21">
        <v>6.9</v>
      </c>
      <c r="FE58" s="21"/>
      <c r="FF58" s="21"/>
      <c r="FG58" s="24">
        <v>3</v>
      </c>
      <c r="FH58" s="21">
        <v>3</v>
      </c>
      <c r="FI58" s="21">
        <v>3</v>
      </c>
      <c r="FJ58" s="21">
        <v>15</v>
      </c>
      <c r="FK58" s="21">
        <v>15</v>
      </c>
      <c r="FL58" s="21"/>
      <c r="FM58" s="21"/>
      <c r="FN58" s="24">
        <v>83</v>
      </c>
      <c r="FO58" s="21">
        <v>64</v>
      </c>
      <c r="FP58" s="21">
        <v>66</v>
      </c>
      <c r="FQ58" s="21">
        <v>74</v>
      </c>
      <c r="FR58" s="21">
        <v>68</v>
      </c>
      <c r="FS58" s="21"/>
      <c r="FT58" s="21"/>
      <c r="FU58" s="24" t="s">
        <v>834</v>
      </c>
      <c r="FV58" s="21">
        <v>0</v>
      </c>
      <c r="FW58" s="21" t="s">
        <v>1451</v>
      </c>
      <c r="FX58" s="21">
        <v>0</v>
      </c>
      <c r="FY58" s="21">
        <v>0</v>
      </c>
      <c r="FZ58" s="21"/>
      <c r="GA58" s="21"/>
      <c r="GB58" s="24">
        <v>263</v>
      </c>
      <c r="GC58" s="21">
        <v>243</v>
      </c>
      <c r="GD58" s="21">
        <v>295</v>
      </c>
      <c r="GE58" s="21">
        <v>260</v>
      </c>
      <c r="GF58" s="21">
        <v>250</v>
      </c>
      <c r="GG58" s="21"/>
      <c r="GH58" s="21"/>
      <c r="GI58" s="24">
        <v>120</v>
      </c>
      <c r="GJ58" s="21">
        <v>35</v>
      </c>
      <c r="GK58" s="21">
        <v>20</v>
      </c>
      <c r="GL58" s="21">
        <v>55</v>
      </c>
      <c r="GM58" s="21">
        <v>0</v>
      </c>
      <c r="GN58" s="21"/>
      <c r="GO58" s="21"/>
      <c r="GP58" s="6"/>
      <c r="GQ58" s="24">
        <v>15</v>
      </c>
      <c r="GR58" s="21">
        <v>80</v>
      </c>
      <c r="GS58" s="24">
        <v>14</v>
      </c>
      <c r="GT58" s="21">
        <v>55</v>
      </c>
      <c r="GU58" s="24">
        <v>16</v>
      </c>
      <c r="GV58" s="21">
        <v>90</v>
      </c>
      <c r="GW58" s="24">
        <v>7</v>
      </c>
      <c r="GX58" s="21">
        <v>18</v>
      </c>
      <c r="GY58" s="24">
        <v>8</v>
      </c>
      <c r="GZ58" s="21">
        <v>18</v>
      </c>
      <c r="HA58" s="24"/>
      <c r="HB58" s="21"/>
      <c r="HC58" s="24"/>
      <c r="HD58" s="21"/>
      <c r="HE58" s="6"/>
      <c r="HF58" s="21">
        <v>75</v>
      </c>
      <c r="HG58" s="21">
        <v>104</v>
      </c>
      <c r="HH58" s="21">
        <v>87</v>
      </c>
      <c r="HI58" s="21">
        <v>34</v>
      </c>
      <c r="HJ58" s="21">
        <v>1</v>
      </c>
      <c r="HK58" s="21">
        <v>83</v>
      </c>
      <c r="HL58" s="21">
        <v>0.7</v>
      </c>
      <c r="HM58" s="21">
        <v>0</v>
      </c>
      <c r="HN58" s="21">
        <v>65</v>
      </c>
      <c r="HO58" s="21">
        <v>9.49</v>
      </c>
      <c r="HP58" s="21">
        <v>4.03</v>
      </c>
      <c r="HQ58" s="21">
        <v>139</v>
      </c>
      <c r="HR58" s="21">
        <v>19.5</v>
      </c>
      <c r="HS58" s="21">
        <v>5.9</v>
      </c>
      <c r="HT58" s="21">
        <v>3</v>
      </c>
      <c r="HU58" s="6"/>
    </row>
    <row r="59" spans="1:229" ht="15.75" customHeight="1" x14ac:dyDescent="0.3">
      <c r="A59" s="99">
        <v>54</v>
      </c>
      <c r="B59" s="3">
        <v>161</v>
      </c>
      <c r="C59" s="21" t="s">
        <v>874</v>
      </c>
      <c r="D59" s="21">
        <v>2</v>
      </c>
      <c r="E59" s="22">
        <v>41470</v>
      </c>
      <c r="F59" s="22">
        <v>41470</v>
      </c>
      <c r="G59" s="21">
        <f t="shared" si="0"/>
        <v>0</v>
      </c>
      <c r="H59" s="21" t="s">
        <v>240</v>
      </c>
      <c r="I59" s="21" t="s">
        <v>440</v>
      </c>
      <c r="J59" s="23">
        <v>20144</v>
      </c>
      <c r="K59" s="21">
        <v>58</v>
      </c>
      <c r="L59" s="21">
        <v>165</v>
      </c>
      <c r="M59" s="21">
        <v>65</v>
      </c>
      <c r="N59" s="21" t="s">
        <v>1466</v>
      </c>
      <c r="O59" s="21">
        <v>41</v>
      </c>
      <c r="P59" s="21">
        <v>26.6</v>
      </c>
      <c r="Q59" s="21">
        <v>5</v>
      </c>
      <c r="R59" s="21" t="s">
        <v>512</v>
      </c>
      <c r="S59" s="21">
        <v>1</v>
      </c>
      <c r="T59" s="21">
        <v>5</v>
      </c>
      <c r="U59" s="21" t="s">
        <v>512</v>
      </c>
      <c r="V59" s="21">
        <v>1</v>
      </c>
      <c r="W59" s="21">
        <v>0</v>
      </c>
      <c r="X59" s="21">
        <v>0</v>
      </c>
      <c r="Y59" s="21">
        <v>0</v>
      </c>
      <c r="Z59" s="6"/>
      <c r="AA59" s="24" t="s">
        <v>462</v>
      </c>
      <c r="AB59" s="21" t="s">
        <v>497</v>
      </c>
      <c r="AC59" s="25">
        <v>2</v>
      </c>
      <c r="AD59" s="25" t="s">
        <v>331</v>
      </c>
      <c r="AE59" s="21" t="s">
        <v>249</v>
      </c>
      <c r="AF59" s="21"/>
      <c r="AG59" s="21" t="s">
        <v>249</v>
      </c>
      <c r="AH59" s="21"/>
      <c r="AI59" s="21" t="s">
        <v>249</v>
      </c>
      <c r="AJ59" s="21" t="s">
        <v>249</v>
      </c>
      <c r="AK59" s="21" t="s">
        <v>249</v>
      </c>
      <c r="AL59" s="21" t="s">
        <v>246</v>
      </c>
      <c r="AM59" s="21">
        <v>10.44</v>
      </c>
      <c r="AN59" s="6"/>
      <c r="AO59" s="26" t="s">
        <v>350</v>
      </c>
      <c r="AP59" s="26"/>
      <c r="AQ59" s="26"/>
      <c r="AR59" s="48" t="s">
        <v>1902</v>
      </c>
      <c r="AS59" s="7"/>
      <c r="AT59" s="24">
        <v>10.94</v>
      </c>
      <c r="AU59" s="21">
        <v>9.98</v>
      </c>
      <c r="AV59" s="21">
        <v>8.27</v>
      </c>
      <c r="AW59" s="21">
        <v>7.79</v>
      </c>
      <c r="AX59" s="21">
        <v>7.17</v>
      </c>
      <c r="AY59" s="21">
        <v>5.9</v>
      </c>
      <c r="AZ59" s="21">
        <v>5.8</v>
      </c>
      <c r="BA59" s="21"/>
      <c r="BB59" s="21"/>
      <c r="BC59" s="21"/>
      <c r="BD59" s="28">
        <f t="shared" si="44"/>
        <v>-17.134268537074163</v>
      </c>
      <c r="BE59" s="28">
        <f t="shared" si="45"/>
        <v>-5.8041112454655348</v>
      </c>
      <c r="BF59" s="28">
        <f t="shared" si="3"/>
        <v>-24.405850091407672</v>
      </c>
      <c r="BG59" s="28">
        <f t="shared" si="4"/>
        <v>-28.793418647166362</v>
      </c>
      <c r="BH59" s="28">
        <f t="shared" si="5"/>
        <v>-21.943887775551104</v>
      </c>
      <c r="BI59" s="3">
        <f t="shared" si="46"/>
        <v>-0.95999999999999908</v>
      </c>
      <c r="BJ59" s="3">
        <f t="shared" si="47"/>
        <v>-1.7100000000000009</v>
      </c>
      <c r="BK59" s="3">
        <f t="shared" si="48"/>
        <v>-0.47999999999999954</v>
      </c>
      <c r="BL59" s="3">
        <f t="shared" si="9"/>
        <v>-2.67</v>
      </c>
      <c r="BM59" s="3">
        <f t="shared" si="10"/>
        <v>-3.1499999999999995</v>
      </c>
      <c r="BN59" s="3">
        <f t="shared" si="11"/>
        <v>-2.1900000000000004</v>
      </c>
      <c r="BO59" s="24">
        <v>46.2</v>
      </c>
      <c r="BP59" s="21">
        <v>21.6</v>
      </c>
      <c r="BQ59" s="21">
        <v>14.6</v>
      </c>
      <c r="BR59" s="21">
        <v>6.3</v>
      </c>
      <c r="BS59" s="21">
        <v>2.8</v>
      </c>
      <c r="BT59" s="21"/>
      <c r="BU59" s="21"/>
      <c r="BV59" s="24">
        <v>36.9</v>
      </c>
      <c r="BW59" s="21">
        <v>36</v>
      </c>
      <c r="BX59" s="21">
        <v>36</v>
      </c>
      <c r="BY59" s="21">
        <v>36</v>
      </c>
      <c r="BZ59" s="21">
        <v>36</v>
      </c>
      <c r="CA59" s="21">
        <v>35.9</v>
      </c>
      <c r="CB59" s="21">
        <v>36</v>
      </c>
      <c r="CC59" s="21"/>
      <c r="CD59" s="21"/>
      <c r="CE59" s="6"/>
      <c r="CF59" s="24" t="s">
        <v>1467</v>
      </c>
      <c r="CG59" s="21"/>
      <c r="CH59" s="21"/>
      <c r="CI59" s="21"/>
      <c r="CJ59" s="21"/>
      <c r="CK59" s="21"/>
      <c r="CL59" s="21"/>
      <c r="CM59" s="24" t="s">
        <v>331</v>
      </c>
      <c r="CN59" s="21"/>
      <c r="CO59" s="21"/>
      <c r="CP59" s="21"/>
      <c r="CQ59" s="21"/>
      <c r="CR59" s="21"/>
      <c r="CS59" s="21"/>
      <c r="CT59" s="24">
        <v>2</v>
      </c>
      <c r="CU59" s="21"/>
      <c r="CV59" s="21"/>
      <c r="CW59" s="21"/>
      <c r="CX59" s="21"/>
      <c r="CY59" s="21"/>
      <c r="CZ59" s="21"/>
      <c r="DA59" s="24" t="s">
        <v>331</v>
      </c>
      <c r="DB59" s="21"/>
      <c r="DC59" s="21"/>
      <c r="DD59" s="21"/>
      <c r="DE59" s="21"/>
      <c r="DF59" s="21"/>
      <c r="DG59" s="21"/>
      <c r="DH59" s="24" t="s">
        <v>585</v>
      </c>
      <c r="DI59" s="21" t="s">
        <v>585</v>
      </c>
      <c r="DJ59" s="21" t="s">
        <v>585</v>
      </c>
      <c r="DK59" s="21" t="s">
        <v>585</v>
      </c>
      <c r="DL59" s="21" t="s">
        <v>585</v>
      </c>
      <c r="DM59" s="21"/>
      <c r="DN59" s="21"/>
      <c r="DO59" s="26" t="s">
        <v>607</v>
      </c>
      <c r="DP59" s="6"/>
      <c r="DQ59" s="24">
        <v>120.2</v>
      </c>
      <c r="DR59" s="21">
        <v>68</v>
      </c>
      <c r="DS59" s="21">
        <v>64.3</v>
      </c>
      <c r="DT59" s="21">
        <v>60.5</v>
      </c>
      <c r="DU59" s="21">
        <v>69</v>
      </c>
      <c r="DV59" s="21"/>
      <c r="DW59" s="21"/>
      <c r="DX59" s="24">
        <v>0.4</v>
      </c>
      <c r="DY59" s="21">
        <v>0.4</v>
      </c>
      <c r="DZ59" s="21">
        <v>0.4</v>
      </c>
      <c r="EA59" s="21">
        <v>0.4</v>
      </c>
      <c r="EB59" s="21">
        <v>0.4</v>
      </c>
      <c r="EC59" s="21"/>
      <c r="ED59" s="21"/>
      <c r="EE59" s="29">
        <f t="shared" ref="EE59:EI59" si="70">DQ59/DX59</f>
        <v>300.5</v>
      </c>
      <c r="EF59" s="30">
        <f t="shared" si="70"/>
        <v>170</v>
      </c>
      <c r="EG59" s="30">
        <f t="shared" si="70"/>
        <v>160.74999999999997</v>
      </c>
      <c r="EH59" s="30">
        <f t="shared" si="70"/>
        <v>151.25</v>
      </c>
      <c r="EI59" s="30">
        <f t="shared" si="70"/>
        <v>172.5</v>
      </c>
      <c r="EJ59" s="30"/>
      <c r="EK59" s="30"/>
      <c r="EL59" s="24">
        <v>0</v>
      </c>
      <c r="EM59" s="21">
        <v>0</v>
      </c>
      <c r="EN59" s="21">
        <v>0</v>
      </c>
      <c r="EO59" s="21">
        <v>0</v>
      </c>
      <c r="EP59" s="21">
        <v>0</v>
      </c>
      <c r="EQ59" s="21"/>
      <c r="ER59" s="21"/>
      <c r="ES59" s="24">
        <v>184</v>
      </c>
      <c r="ET59" s="21">
        <v>152</v>
      </c>
      <c r="EU59" s="21">
        <v>143</v>
      </c>
      <c r="EV59" s="21">
        <v>151</v>
      </c>
      <c r="EW59" s="21">
        <v>161</v>
      </c>
      <c r="EX59" s="21"/>
      <c r="EY59" s="21"/>
      <c r="EZ59" s="24">
        <v>9.5</v>
      </c>
      <c r="FA59" s="21">
        <v>6.1</v>
      </c>
      <c r="FB59" s="21">
        <v>6.6</v>
      </c>
      <c r="FC59" s="21">
        <v>8</v>
      </c>
      <c r="FD59" s="21">
        <v>8</v>
      </c>
      <c r="FE59" s="21"/>
      <c r="FF59" s="21"/>
      <c r="FG59" s="24">
        <v>15</v>
      </c>
      <c r="FH59" s="21">
        <v>15</v>
      </c>
      <c r="FI59" s="21">
        <v>15</v>
      </c>
      <c r="FJ59" s="21">
        <v>15</v>
      </c>
      <c r="FK59" s="21">
        <v>15</v>
      </c>
      <c r="FL59" s="21"/>
      <c r="FM59" s="21"/>
      <c r="FN59" s="24">
        <v>87</v>
      </c>
      <c r="FO59" s="21">
        <v>89</v>
      </c>
      <c r="FP59" s="21">
        <v>81</v>
      </c>
      <c r="FQ59" s="21">
        <v>91</v>
      </c>
      <c r="FR59" s="21">
        <v>107</v>
      </c>
      <c r="FS59" s="21"/>
      <c r="FT59" s="21"/>
      <c r="FU59" s="24">
        <v>0</v>
      </c>
      <c r="FV59" s="21">
        <v>0</v>
      </c>
      <c r="FW59" s="21">
        <v>0</v>
      </c>
      <c r="FX59" s="21">
        <v>0</v>
      </c>
      <c r="FY59" s="21">
        <v>0</v>
      </c>
      <c r="FZ59" s="21"/>
      <c r="GA59" s="21"/>
      <c r="GB59" s="24">
        <v>77</v>
      </c>
      <c r="GC59" s="21">
        <v>63</v>
      </c>
      <c r="GD59" s="21">
        <v>53</v>
      </c>
      <c r="GE59" s="21">
        <v>53</v>
      </c>
      <c r="GF59" s="21">
        <v>53</v>
      </c>
      <c r="GG59" s="21"/>
      <c r="GH59" s="21"/>
      <c r="GI59" s="24">
        <v>1040</v>
      </c>
      <c r="GJ59" s="21">
        <v>1060</v>
      </c>
      <c r="GK59" s="21">
        <v>3530</v>
      </c>
      <c r="GL59" s="21">
        <v>2070</v>
      </c>
      <c r="GM59" s="21">
        <v>2400</v>
      </c>
      <c r="GN59" s="21"/>
      <c r="GO59" s="21"/>
      <c r="GP59" s="6"/>
      <c r="GQ59" s="24">
        <v>9</v>
      </c>
      <c r="GR59" s="21">
        <v>18</v>
      </c>
      <c r="GS59" s="24">
        <v>9</v>
      </c>
      <c r="GT59" s="21">
        <v>18</v>
      </c>
      <c r="GU59" s="24">
        <v>10</v>
      </c>
      <c r="GV59" s="21">
        <v>45</v>
      </c>
      <c r="GW59" s="24">
        <v>9</v>
      </c>
      <c r="GX59" s="21">
        <v>18</v>
      </c>
      <c r="GY59" s="24">
        <v>9</v>
      </c>
      <c r="GZ59" s="21">
        <v>18</v>
      </c>
      <c r="HA59" s="24"/>
      <c r="HB59" s="21"/>
      <c r="HC59" s="24"/>
      <c r="HD59" s="21"/>
      <c r="HE59" s="6"/>
      <c r="HF59" s="21">
        <v>58</v>
      </c>
      <c r="HG59" s="21">
        <v>73</v>
      </c>
      <c r="HH59" s="21">
        <v>84</v>
      </c>
      <c r="HI59" s="21">
        <v>36.9</v>
      </c>
      <c r="HJ59" s="21">
        <v>2</v>
      </c>
      <c r="HK59" s="21">
        <v>68</v>
      </c>
      <c r="HL59" s="21">
        <v>0.4</v>
      </c>
      <c r="HM59" s="21">
        <v>15</v>
      </c>
      <c r="HN59" s="21">
        <v>16.52</v>
      </c>
      <c r="HO59" s="21">
        <v>8</v>
      </c>
      <c r="HP59" s="21">
        <v>2</v>
      </c>
      <c r="HQ59" s="21">
        <v>144</v>
      </c>
      <c r="HR59" s="21">
        <v>38</v>
      </c>
      <c r="HS59" s="21">
        <v>9.5</v>
      </c>
      <c r="HT59" s="21">
        <v>15</v>
      </c>
      <c r="HU59" s="6"/>
    </row>
    <row r="60" spans="1:229" ht="15.75" customHeight="1" x14ac:dyDescent="0.3">
      <c r="A60" s="99">
        <v>55</v>
      </c>
      <c r="B60" s="3">
        <v>163</v>
      </c>
      <c r="C60" s="21" t="s">
        <v>431</v>
      </c>
      <c r="D60" s="21">
        <v>1</v>
      </c>
      <c r="E60" s="22">
        <v>41463</v>
      </c>
      <c r="F60" s="22">
        <v>41463</v>
      </c>
      <c r="G60" s="21">
        <f t="shared" si="0"/>
        <v>0</v>
      </c>
      <c r="H60" s="21"/>
      <c r="I60" s="21"/>
      <c r="J60" s="23">
        <v>16115</v>
      </c>
      <c r="K60" s="21">
        <v>69</v>
      </c>
      <c r="L60" s="21">
        <v>185</v>
      </c>
      <c r="M60" s="21">
        <v>90</v>
      </c>
      <c r="N60" s="21" t="s">
        <v>1472</v>
      </c>
      <c r="O60" s="21">
        <v>78</v>
      </c>
      <c r="P60" s="21">
        <v>91.2</v>
      </c>
      <c r="Q60" s="21">
        <v>17</v>
      </c>
      <c r="R60" s="21" t="s">
        <v>512</v>
      </c>
      <c r="S60" s="21">
        <v>1</v>
      </c>
      <c r="T60" s="21">
        <v>17</v>
      </c>
      <c r="U60" s="21" t="s">
        <v>512</v>
      </c>
      <c r="V60" s="21">
        <v>1</v>
      </c>
      <c r="W60" s="21">
        <v>13</v>
      </c>
      <c r="X60" s="21">
        <v>2</v>
      </c>
      <c r="Y60" s="21">
        <v>0</v>
      </c>
      <c r="Z60" s="6"/>
      <c r="AA60" s="24" t="s">
        <v>462</v>
      </c>
      <c r="AB60" s="21" t="s">
        <v>549</v>
      </c>
      <c r="AC60" s="25">
        <v>2</v>
      </c>
      <c r="AD60" s="25" t="s">
        <v>486</v>
      </c>
      <c r="AE60" s="21" t="s">
        <v>249</v>
      </c>
      <c r="AF60" s="21"/>
      <c r="AG60" s="21" t="s">
        <v>246</v>
      </c>
      <c r="AH60" s="21" t="s">
        <v>248</v>
      </c>
      <c r="AI60" s="21" t="s">
        <v>246</v>
      </c>
      <c r="AJ60" s="21" t="s">
        <v>246</v>
      </c>
      <c r="AK60" s="21" t="s">
        <v>249</v>
      </c>
      <c r="AL60" s="21" t="s">
        <v>249</v>
      </c>
      <c r="AM60" s="21">
        <v>0.43</v>
      </c>
      <c r="AN60" s="6"/>
      <c r="AO60" s="26" t="s">
        <v>350</v>
      </c>
      <c r="AP60" s="26"/>
      <c r="AQ60" s="26"/>
      <c r="AR60" s="26" t="s">
        <v>1902</v>
      </c>
      <c r="AS60" s="3"/>
      <c r="AT60" s="24">
        <v>0.43</v>
      </c>
      <c r="AU60" s="21">
        <v>0.74</v>
      </c>
      <c r="AV60" s="21">
        <v>0.66</v>
      </c>
      <c r="AW60" s="21">
        <v>0.56999999999999995</v>
      </c>
      <c r="AX60" s="21">
        <v>0.54</v>
      </c>
      <c r="AY60" s="21">
        <v>0.33</v>
      </c>
      <c r="AZ60" s="21">
        <v>0.2</v>
      </c>
      <c r="BA60" s="21">
        <v>0.14000000000000001</v>
      </c>
      <c r="BB60" s="21">
        <v>0.11</v>
      </c>
      <c r="BC60" s="21"/>
      <c r="BD60" s="28">
        <f t="shared" si="44"/>
        <v>-10.810810810810807</v>
      </c>
      <c r="BE60" s="28">
        <f t="shared" si="45"/>
        <v>-13.63636363636364</v>
      </c>
      <c r="BF60" s="28">
        <f t="shared" si="3"/>
        <v>53.488372093023258</v>
      </c>
      <c r="BG60" s="28">
        <f t="shared" si="4"/>
        <v>32.558139534883708</v>
      </c>
      <c r="BH60" s="28">
        <f t="shared" si="5"/>
        <v>-22.972972972972983</v>
      </c>
      <c r="BI60" s="3">
        <f t="shared" si="46"/>
        <v>0.31</v>
      </c>
      <c r="BJ60" s="3">
        <f t="shared" si="47"/>
        <v>-7.999999999999996E-2</v>
      </c>
      <c r="BK60" s="3">
        <f t="shared" si="48"/>
        <v>-9.000000000000008E-2</v>
      </c>
      <c r="BL60" s="3">
        <f t="shared" si="9"/>
        <v>0.23000000000000004</v>
      </c>
      <c r="BM60" s="3">
        <f t="shared" si="10"/>
        <v>0.13999999999999996</v>
      </c>
      <c r="BN60" s="3">
        <f t="shared" si="11"/>
        <v>-0.17000000000000004</v>
      </c>
      <c r="BO60" s="24">
        <v>242.8</v>
      </c>
      <c r="BP60" s="21">
        <v>268.8</v>
      </c>
      <c r="BQ60" s="21">
        <v>146</v>
      </c>
      <c r="BR60" s="21">
        <v>68.3</v>
      </c>
      <c r="BS60" s="21">
        <v>32</v>
      </c>
      <c r="BT60" s="21">
        <v>15.6</v>
      </c>
      <c r="BU60" s="21">
        <v>39</v>
      </c>
      <c r="BV60" s="24">
        <v>36</v>
      </c>
      <c r="BW60" s="21">
        <v>37</v>
      </c>
      <c r="BX60" s="21">
        <v>37</v>
      </c>
      <c r="BY60" s="21">
        <v>37.1</v>
      </c>
      <c r="BZ60" s="21">
        <v>36.6</v>
      </c>
      <c r="CA60" s="21">
        <v>36.9</v>
      </c>
      <c r="CB60" s="21">
        <v>37</v>
      </c>
      <c r="CC60" s="21">
        <v>36.9</v>
      </c>
      <c r="CD60" s="21">
        <v>36.6</v>
      </c>
      <c r="CE60" s="6"/>
      <c r="CF60" s="24" t="s">
        <v>1050</v>
      </c>
      <c r="CG60" s="21"/>
      <c r="CH60" s="21" t="s">
        <v>1473</v>
      </c>
      <c r="CI60" s="21"/>
      <c r="CJ60" s="21"/>
      <c r="CK60" s="21"/>
      <c r="CL60" s="21"/>
      <c r="CM60" s="24" t="s">
        <v>331</v>
      </c>
      <c r="CN60" s="21"/>
      <c r="CO60" s="21"/>
      <c r="CP60" s="21" t="s">
        <v>331</v>
      </c>
      <c r="CQ60" s="21"/>
      <c r="CR60" s="21"/>
      <c r="CS60" s="21"/>
      <c r="CT60" s="24">
        <v>1</v>
      </c>
      <c r="CU60" s="21"/>
      <c r="CV60" s="21"/>
      <c r="CW60" s="21">
        <v>1</v>
      </c>
      <c r="CX60" s="21"/>
      <c r="CY60" s="21"/>
      <c r="CZ60" s="21"/>
      <c r="DA60" s="24" t="s">
        <v>331</v>
      </c>
      <c r="DB60" s="21"/>
      <c r="DC60" s="21"/>
      <c r="DD60" s="21" t="s">
        <v>331</v>
      </c>
      <c r="DE60" s="21"/>
      <c r="DF60" s="21"/>
      <c r="DG60" s="21"/>
      <c r="DH60" s="24" t="s">
        <v>585</v>
      </c>
      <c r="DI60" s="21" t="s">
        <v>585</v>
      </c>
      <c r="DJ60" s="21" t="s">
        <v>585</v>
      </c>
      <c r="DK60" s="21">
        <v>0</v>
      </c>
      <c r="DL60" s="21">
        <v>0</v>
      </c>
      <c r="DM60" s="21">
        <v>0</v>
      </c>
      <c r="DN60" s="21">
        <v>0</v>
      </c>
      <c r="DO60" s="26" t="s">
        <v>607</v>
      </c>
      <c r="DP60" s="6"/>
      <c r="DQ60" s="24">
        <v>82.9</v>
      </c>
      <c r="DR60" s="21">
        <v>98.2</v>
      </c>
      <c r="DS60" s="21">
        <v>69</v>
      </c>
      <c r="DT60" s="21">
        <v>63.3</v>
      </c>
      <c r="DU60" s="21">
        <v>76.5</v>
      </c>
      <c r="DV60" s="21">
        <v>70.3</v>
      </c>
      <c r="DW60" s="21">
        <v>69</v>
      </c>
      <c r="DX60" s="24">
        <v>0.5</v>
      </c>
      <c r="DY60" s="21">
        <v>0.5</v>
      </c>
      <c r="DZ60" s="21">
        <v>0.5</v>
      </c>
      <c r="EA60" s="21">
        <v>0.5</v>
      </c>
      <c r="EB60" s="21">
        <v>0.5</v>
      </c>
      <c r="EC60" s="21">
        <v>0.5</v>
      </c>
      <c r="ED60" s="21">
        <v>0.4</v>
      </c>
      <c r="EE60" s="29">
        <f t="shared" ref="EE60:EK60" si="71">DQ60/DX60</f>
        <v>165.8</v>
      </c>
      <c r="EF60" s="30">
        <f t="shared" si="71"/>
        <v>196.4</v>
      </c>
      <c r="EG60" s="30">
        <f t="shared" si="71"/>
        <v>138</v>
      </c>
      <c r="EH60" s="30">
        <f t="shared" si="71"/>
        <v>126.6</v>
      </c>
      <c r="EI60" s="30">
        <f t="shared" si="71"/>
        <v>153</v>
      </c>
      <c r="EJ60" s="30">
        <f t="shared" si="71"/>
        <v>140.6</v>
      </c>
      <c r="EK60" s="30">
        <f t="shared" si="71"/>
        <v>172.5</v>
      </c>
      <c r="EL60" s="24">
        <v>1</v>
      </c>
      <c r="EM60" s="21">
        <v>1</v>
      </c>
      <c r="EN60" s="21">
        <v>1</v>
      </c>
      <c r="EO60" s="21">
        <v>1</v>
      </c>
      <c r="EP60" s="21">
        <v>1</v>
      </c>
      <c r="EQ60" s="21">
        <v>1</v>
      </c>
      <c r="ER60" s="21">
        <v>1</v>
      </c>
      <c r="ES60" s="24">
        <v>326</v>
      </c>
      <c r="ET60" s="21">
        <v>319</v>
      </c>
      <c r="EU60" s="21">
        <v>323</v>
      </c>
      <c r="EV60" s="21">
        <v>317</v>
      </c>
      <c r="EW60" s="21">
        <v>323</v>
      </c>
      <c r="EX60" s="21">
        <v>328</v>
      </c>
      <c r="EY60" s="21">
        <v>339</v>
      </c>
      <c r="EZ60" s="24">
        <v>2.8</v>
      </c>
      <c r="FA60" s="21">
        <v>1.7</v>
      </c>
      <c r="FB60" s="21">
        <v>2.1</v>
      </c>
      <c r="FC60" s="21">
        <v>2.1</v>
      </c>
      <c r="FD60" s="21">
        <v>2.1</v>
      </c>
      <c r="FE60" s="21">
        <v>2.1</v>
      </c>
      <c r="FF60" s="21">
        <v>8.4</v>
      </c>
      <c r="FG60" s="24">
        <v>3</v>
      </c>
      <c r="FH60" s="21">
        <v>7</v>
      </c>
      <c r="FI60" s="21">
        <v>10</v>
      </c>
      <c r="FJ60" s="21">
        <v>9</v>
      </c>
      <c r="FK60" s="21">
        <v>8</v>
      </c>
      <c r="FL60" s="21">
        <v>8</v>
      </c>
      <c r="FM60" s="21">
        <v>8</v>
      </c>
      <c r="FN60" s="24">
        <v>80</v>
      </c>
      <c r="FO60" s="21">
        <v>66</v>
      </c>
      <c r="FP60" s="21">
        <v>67</v>
      </c>
      <c r="FQ60" s="21">
        <v>79</v>
      </c>
      <c r="FR60" s="21">
        <v>76</v>
      </c>
      <c r="FS60" s="21">
        <v>83</v>
      </c>
      <c r="FT60" s="21">
        <v>80</v>
      </c>
      <c r="FU60" s="24">
        <v>0</v>
      </c>
      <c r="FV60" s="21">
        <v>0</v>
      </c>
      <c r="FW60" s="21">
        <v>0</v>
      </c>
      <c r="FX60" s="21">
        <v>0</v>
      </c>
      <c r="FY60" s="21">
        <v>0</v>
      </c>
      <c r="FZ60" s="21">
        <v>0</v>
      </c>
      <c r="GA60" s="21">
        <v>0</v>
      </c>
      <c r="GB60" s="24">
        <v>81</v>
      </c>
      <c r="GC60" s="21">
        <v>83</v>
      </c>
      <c r="GD60" s="21">
        <v>73</v>
      </c>
      <c r="GE60" s="21">
        <v>73</v>
      </c>
      <c r="GF60" s="21">
        <v>64</v>
      </c>
      <c r="GG60" s="21">
        <v>54</v>
      </c>
      <c r="GH60" s="21">
        <v>57</v>
      </c>
      <c r="GI60" s="24">
        <v>550</v>
      </c>
      <c r="GJ60" s="21">
        <v>990</v>
      </c>
      <c r="GK60" s="21">
        <v>1160</v>
      </c>
      <c r="GL60" s="21">
        <v>1270</v>
      </c>
      <c r="GM60" s="21">
        <v>1850</v>
      </c>
      <c r="GN60" s="21">
        <v>1900</v>
      </c>
      <c r="GO60" s="21">
        <v>1240</v>
      </c>
      <c r="GP60" s="6"/>
      <c r="GQ60" s="24">
        <v>13</v>
      </c>
      <c r="GR60" s="21">
        <v>55</v>
      </c>
      <c r="GS60" s="24">
        <v>12</v>
      </c>
      <c r="GT60" s="21">
        <v>45</v>
      </c>
      <c r="GU60" s="24">
        <v>12</v>
      </c>
      <c r="GV60" s="21">
        <v>45</v>
      </c>
      <c r="GW60" s="24">
        <v>12</v>
      </c>
      <c r="GX60" s="21">
        <v>45</v>
      </c>
      <c r="GY60" s="24">
        <v>12</v>
      </c>
      <c r="GZ60" s="21">
        <v>45</v>
      </c>
      <c r="HA60" s="24">
        <v>12</v>
      </c>
      <c r="HB60" s="21">
        <v>45</v>
      </c>
      <c r="HC60" s="24">
        <v>13</v>
      </c>
      <c r="HD60" s="21">
        <v>55</v>
      </c>
      <c r="HE60" s="6"/>
      <c r="HF60" s="21">
        <v>69</v>
      </c>
      <c r="HG60" s="21">
        <v>103</v>
      </c>
      <c r="HH60" s="21">
        <v>85</v>
      </c>
      <c r="HI60" s="21">
        <v>37</v>
      </c>
      <c r="HJ60" s="21">
        <v>1</v>
      </c>
      <c r="HK60" s="21">
        <v>59.3</v>
      </c>
      <c r="HL60" s="21">
        <v>0.5</v>
      </c>
      <c r="HM60" s="21">
        <v>20</v>
      </c>
      <c r="HN60" s="21">
        <v>35.85</v>
      </c>
      <c r="HO60" s="21">
        <v>29.6</v>
      </c>
      <c r="HP60" s="21">
        <v>3.87</v>
      </c>
      <c r="HQ60" s="21">
        <v>143</v>
      </c>
      <c r="HR60" s="21">
        <v>29.4</v>
      </c>
      <c r="HS60" s="21">
        <v>2.8</v>
      </c>
      <c r="HT60" s="21">
        <v>3</v>
      </c>
      <c r="HU60" s="6"/>
    </row>
    <row r="61" spans="1:229" ht="15.75" customHeight="1" x14ac:dyDescent="0.3">
      <c r="A61" s="99">
        <v>56</v>
      </c>
      <c r="B61" s="3">
        <v>165</v>
      </c>
      <c r="C61" s="21" t="s">
        <v>874</v>
      </c>
      <c r="D61" s="21">
        <v>2</v>
      </c>
      <c r="E61" s="22">
        <v>41472</v>
      </c>
      <c r="F61" s="22">
        <v>41472</v>
      </c>
      <c r="G61" s="21">
        <f t="shared" si="0"/>
        <v>0</v>
      </c>
      <c r="H61" s="21"/>
      <c r="I61" s="21"/>
      <c r="J61" s="23">
        <v>10879</v>
      </c>
      <c r="K61" s="21">
        <v>84</v>
      </c>
      <c r="L61" s="21">
        <v>170</v>
      </c>
      <c r="M61" s="21">
        <v>100</v>
      </c>
      <c r="N61" s="21" t="s">
        <v>1486</v>
      </c>
      <c r="O61" s="21">
        <v>91</v>
      </c>
      <c r="P61" s="21">
        <v>96.9</v>
      </c>
      <c r="Q61" s="21">
        <v>30</v>
      </c>
      <c r="R61" s="21" t="s">
        <v>548</v>
      </c>
      <c r="S61" s="21">
        <v>2</v>
      </c>
      <c r="T61" s="21">
        <v>30</v>
      </c>
      <c r="U61" s="21" t="s">
        <v>548</v>
      </c>
      <c r="V61" s="21">
        <v>2</v>
      </c>
      <c r="W61" s="21">
        <v>30</v>
      </c>
      <c r="X61" s="21">
        <v>11</v>
      </c>
      <c r="Y61" s="21">
        <v>0</v>
      </c>
      <c r="Z61" s="6"/>
      <c r="AA61" s="24" t="s">
        <v>513</v>
      </c>
      <c r="AB61" s="21" t="s">
        <v>497</v>
      </c>
      <c r="AC61" s="25">
        <v>2</v>
      </c>
      <c r="AD61" s="25" t="s">
        <v>486</v>
      </c>
      <c r="AE61" s="21" t="s">
        <v>249</v>
      </c>
      <c r="AF61" s="21"/>
      <c r="AG61" s="21" t="s">
        <v>246</v>
      </c>
      <c r="AH61" s="21" t="s">
        <v>248</v>
      </c>
      <c r="AI61" s="21" t="s">
        <v>246</v>
      </c>
      <c r="AJ61" s="21" t="s">
        <v>246</v>
      </c>
      <c r="AK61" s="21" t="s">
        <v>246</v>
      </c>
      <c r="AL61" s="21" t="s">
        <v>249</v>
      </c>
      <c r="AM61" s="21">
        <v>0.21</v>
      </c>
      <c r="AN61" s="6"/>
      <c r="AO61" s="26" t="s">
        <v>350</v>
      </c>
      <c r="AP61" s="26"/>
      <c r="AQ61" s="26"/>
      <c r="AR61" s="26" t="s">
        <v>1902</v>
      </c>
      <c r="AS61" s="3"/>
      <c r="AT61" s="24">
        <v>0.21</v>
      </c>
      <c r="AU61" s="21">
        <v>0.2</v>
      </c>
      <c r="AV61" s="21">
        <v>0.46</v>
      </c>
      <c r="AW61" s="21">
        <v>0.94</v>
      </c>
      <c r="AX61" s="21">
        <v>0.88</v>
      </c>
      <c r="AY61" s="21">
        <v>0.44</v>
      </c>
      <c r="AZ61" s="21">
        <v>0.28000000000000003</v>
      </c>
      <c r="BA61" s="21">
        <v>0.22</v>
      </c>
      <c r="BB61" s="21">
        <v>0.16</v>
      </c>
      <c r="BC61" s="21"/>
      <c r="BD61" s="28">
        <f t="shared" si="44"/>
        <v>129.99999999999997</v>
      </c>
      <c r="BE61" s="28">
        <f t="shared" si="45"/>
        <v>104.3478260869565</v>
      </c>
      <c r="BF61" s="28">
        <f t="shared" si="3"/>
        <v>119.04761904761907</v>
      </c>
      <c r="BG61" s="28">
        <f t="shared" si="4"/>
        <v>347.61904761904765</v>
      </c>
      <c r="BH61" s="28">
        <f t="shared" si="5"/>
        <v>369.99999999999994</v>
      </c>
      <c r="BI61" s="3">
        <f t="shared" si="46"/>
        <v>-9.9999999999999811E-3</v>
      </c>
      <c r="BJ61" s="3">
        <f t="shared" si="47"/>
        <v>0.26</v>
      </c>
      <c r="BK61" s="3">
        <f t="shared" si="48"/>
        <v>0.47999999999999993</v>
      </c>
      <c r="BL61" s="3">
        <f t="shared" si="9"/>
        <v>0.25</v>
      </c>
      <c r="BM61" s="3">
        <f t="shared" si="10"/>
        <v>0.73</v>
      </c>
      <c r="BN61" s="3">
        <f t="shared" si="11"/>
        <v>0.74</v>
      </c>
      <c r="BO61" s="24">
        <v>82</v>
      </c>
      <c r="BP61" s="21">
        <v>83.7</v>
      </c>
      <c r="BQ61" s="21">
        <v>246.9</v>
      </c>
      <c r="BR61" s="21">
        <v>283</v>
      </c>
      <c r="BS61" s="21">
        <v>341</v>
      </c>
      <c r="BT61" s="21">
        <v>328.3</v>
      </c>
      <c r="BU61" s="21">
        <v>284.7</v>
      </c>
      <c r="BV61" s="24">
        <v>37</v>
      </c>
      <c r="BW61" s="21">
        <v>36.5</v>
      </c>
      <c r="BX61" s="21">
        <v>37.5</v>
      </c>
      <c r="BY61" s="21">
        <v>37.4</v>
      </c>
      <c r="BZ61" s="21">
        <v>36</v>
      </c>
      <c r="CA61" s="21">
        <v>36.6</v>
      </c>
      <c r="CB61" s="21">
        <v>37</v>
      </c>
      <c r="CC61" s="21">
        <v>37</v>
      </c>
      <c r="CD61" s="21">
        <v>38</v>
      </c>
      <c r="CE61" s="6"/>
      <c r="CF61" s="24" t="s">
        <v>1487</v>
      </c>
      <c r="CG61" s="21"/>
      <c r="CH61" s="21" t="s">
        <v>1413</v>
      </c>
      <c r="CI61" s="21"/>
      <c r="CJ61" s="21"/>
      <c r="CK61" s="21" t="s">
        <v>1488</v>
      </c>
      <c r="CL61" s="21"/>
      <c r="CM61" s="24" t="s">
        <v>331</v>
      </c>
      <c r="CN61" s="21"/>
      <c r="CO61" s="21" t="s">
        <v>331</v>
      </c>
      <c r="CP61" s="21"/>
      <c r="CQ61" s="21"/>
      <c r="CR61" s="21" t="s">
        <v>331</v>
      </c>
      <c r="CS61" s="21"/>
      <c r="CT61" s="24">
        <v>2</v>
      </c>
      <c r="CU61" s="21"/>
      <c r="CV61" s="21">
        <v>3</v>
      </c>
      <c r="CW61" s="21"/>
      <c r="CX61" s="21"/>
      <c r="CY61" s="21">
        <v>1</v>
      </c>
      <c r="CZ61" s="21"/>
      <c r="DA61" s="24" t="s">
        <v>331</v>
      </c>
      <c r="DB61" s="21"/>
      <c r="DC61" s="21" t="s">
        <v>331</v>
      </c>
      <c r="DD61" s="21"/>
      <c r="DE61" s="21"/>
      <c r="DF61" s="21" t="s">
        <v>331</v>
      </c>
      <c r="DG61" s="21"/>
      <c r="DH61" s="24" t="s">
        <v>1489</v>
      </c>
      <c r="DI61" s="21" t="s">
        <v>1490</v>
      </c>
      <c r="DJ61" s="21" t="s">
        <v>1491</v>
      </c>
      <c r="DK61" s="21" t="s">
        <v>1492</v>
      </c>
      <c r="DL61" s="21" t="s">
        <v>1492</v>
      </c>
      <c r="DM61" s="21" t="s">
        <v>1492</v>
      </c>
      <c r="DN61" s="21" t="s">
        <v>1493</v>
      </c>
      <c r="DO61" s="26" t="s">
        <v>607</v>
      </c>
      <c r="DP61" s="6"/>
      <c r="DQ61" s="24">
        <v>76.3</v>
      </c>
      <c r="DR61" s="21">
        <v>82.1</v>
      </c>
      <c r="DS61" s="21">
        <v>89.3</v>
      </c>
      <c r="DT61" s="21">
        <v>111.8</v>
      </c>
      <c r="DU61" s="21">
        <v>86.5</v>
      </c>
      <c r="DV61" s="21">
        <v>94.3</v>
      </c>
      <c r="DW61" s="21">
        <v>83.2</v>
      </c>
      <c r="DX61" s="24">
        <v>0.1</v>
      </c>
      <c r="DY61" s="21">
        <v>0.5</v>
      </c>
      <c r="DZ61" s="21">
        <v>0.5</v>
      </c>
      <c r="EA61" s="21">
        <v>0.6</v>
      </c>
      <c r="EB61" s="21">
        <v>0.6</v>
      </c>
      <c r="EC61" s="21">
        <v>0.6</v>
      </c>
      <c r="ED61" s="21">
        <v>0.6</v>
      </c>
      <c r="EE61" s="29">
        <f t="shared" ref="EE61:EK61" si="72">DQ61/DX61</f>
        <v>762.99999999999989</v>
      </c>
      <c r="EF61" s="30">
        <f t="shared" si="72"/>
        <v>164.2</v>
      </c>
      <c r="EG61" s="30">
        <f t="shared" si="72"/>
        <v>178.6</v>
      </c>
      <c r="EH61" s="30">
        <f t="shared" si="72"/>
        <v>186.33333333333334</v>
      </c>
      <c r="EI61" s="30">
        <f t="shared" si="72"/>
        <v>144.16666666666669</v>
      </c>
      <c r="EJ61" s="30">
        <f t="shared" si="72"/>
        <v>157.16666666666666</v>
      </c>
      <c r="EK61" s="30">
        <f t="shared" si="72"/>
        <v>138.66666666666669</v>
      </c>
      <c r="EL61" s="24">
        <v>1</v>
      </c>
      <c r="EM61" s="21">
        <v>1</v>
      </c>
      <c r="EN61" s="21">
        <v>1</v>
      </c>
      <c r="EO61" s="21">
        <v>1</v>
      </c>
      <c r="EP61" s="21">
        <v>1</v>
      </c>
      <c r="EQ61" s="21">
        <v>1</v>
      </c>
      <c r="ER61" s="21">
        <v>1</v>
      </c>
      <c r="ES61" s="24">
        <v>225</v>
      </c>
      <c r="ET61" s="21">
        <v>224</v>
      </c>
      <c r="EU61" s="21">
        <v>210</v>
      </c>
      <c r="EV61" s="21">
        <v>183</v>
      </c>
      <c r="EW61" s="21">
        <v>215</v>
      </c>
      <c r="EX61" s="21">
        <v>263</v>
      </c>
      <c r="EY61" s="21">
        <v>312</v>
      </c>
      <c r="EZ61" s="24">
        <v>17.2</v>
      </c>
      <c r="FA61" s="21">
        <v>16</v>
      </c>
      <c r="FB61" s="21">
        <v>14.1</v>
      </c>
      <c r="FC61" s="21">
        <v>10.5</v>
      </c>
      <c r="FD61" s="21">
        <v>11.5</v>
      </c>
      <c r="FE61" s="21">
        <v>11</v>
      </c>
      <c r="FF61" s="21">
        <v>11</v>
      </c>
      <c r="FG61" s="24">
        <v>3</v>
      </c>
      <c r="FH61" s="21">
        <v>3</v>
      </c>
      <c r="FI61" s="21">
        <v>3</v>
      </c>
      <c r="FJ61" s="21">
        <v>3</v>
      </c>
      <c r="FK61" s="21">
        <v>3</v>
      </c>
      <c r="FL61" s="21">
        <v>3</v>
      </c>
      <c r="FM61" s="21">
        <v>3</v>
      </c>
      <c r="FN61" s="24">
        <v>86</v>
      </c>
      <c r="FO61" s="21">
        <v>76</v>
      </c>
      <c r="FP61" s="21">
        <v>75</v>
      </c>
      <c r="FQ61" s="21">
        <v>95</v>
      </c>
      <c r="FR61" s="21">
        <v>78</v>
      </c>
      <c r="FS61" s="21">
        <v>74</v>
      </c>
      <c r="FT61" s="21">
        <v>71</v>
      </c>
      <c r="FU61" s="24" t="s">
        <v>1123</v>
      </c>
      <c r="FV61" s="21" t="s">
        <v>1160</v>
      </c>
      <c r="FW61" s="21" t="s">
        <v>1494</v>
      </c>
      <c r="FX61" s="21" t="s">
        <v>1123</v>
      </c>
      <c r="FY61" s="21" t="s">
        <v>1123</v>
      </c>
      <c r="FZ61" s="21" t="s">
        <v>1123</v>
      </c>
      <c r="GA61" s="21" t="s">
        <v>859</v>
      </c>
      <c r="GB61" s="24">
        <v>142</v>
      </c>
      <c r="GC61" s="21">
        <v>169</v>
      </c>
      <c r="GD61" s="21">
        <v>196</v>
      </c>
      <c r="GE61" s="21">
        <v>162</v>
      </c>
      <c r="GF61" s="21">
        <v>137</v>
      </c>
      <c r="GG61" s="21">
        <v>129</v>
      </c>
      <c r="GH61" s="21">
        <v>108</v>
      </c>
      <c r="GI61" s="24">
        <v>1240</v>
      </c>
      <c r="GJ61" s="21">
        <v>360</v>
      </c>
      <c r="GK61" s="21">
        <v>3200</v>
      </c>
      <c r="GL61" s="21">
        <v>1970</v>
      </c>
      <c r="GM61" s="21">
        <v>2170</v>
      </c>
      <c r="GN61" s="21">
        <v>2030</v>
      </c>
      <c r="GO61" s="21">
        <v>1950</v>
      </c>
      <c r="GP61" s="6"/>
      <c r="GQ61" s="24">
        <v>19</v>
      </c>
      <c r="GR61" s="21">
        <v>90</v>
      </c>
      <c r="GS61" s="24">
        <v>18</v>
      </c>
      <c r="GT61" s="21">
        <v>90</v>
      </c>
      <c r="GU61" s="24">
        <v>18</v>
      </c>
      <c r="GV61" s="21">
        <v>90</v>
      </c>
      <c r="GW61" s="24">
        <v>17</v>
      </c>
      <c r="GX61" s="21">
        <v>90</v>
      </c>
      <c r="GY61" s="24">
        <v>17</v>
      </c>
      <c r="GZ61" s="21">
        <v>90</v>
      </c>
      <c r="HA61" s="24">
        <v>17</v>
      </c>
      <c r="HB61" s="21">
        <v>90</v>
      </c>
      <c r="HC61" s="24">
        <v>17</v>
      </c>
      <c r="HD61" s="21">
        <v>90</v>
      </c>
      <c r="HE61" s="6"/>
      <c r="HF61" s="21">
        <v>73</v>
      </c>
      <c r="HG61" s="21">
        <v>69</v>
      </c>
      <c r="HH61" s="21">
        <v>94</v>
      </c>
      <c r="HI61" s="21">
        <v>37.5</v>
      </c>
      <c r="HJ61" s="21">
        <v>1</v>
      </c>
      <c r="HK61" s="21">
        <v>62.5</v>
      </c>
      <c r="HL61" s="21">
        <v>1</v>
      </c>
      <c r="HM61" s="21">
        <v>10</v>
      </c>
      <c r="HN61" s="21">
        <v>48.17</v>
      </c>
      <c r="HO61" s="21">
        <v>19.09</v>
      </c>
      <c r="HP61" s="21">
        <v>3.69</v>
      </c>
      <c r="HQ61" s="21">
        <v>135</v>
      </c>
      <c r="HR61" s="21">
        <v>23.7</v>
      </c>
      <c r="HS61" s="21">
        <v>19</v>
      </c>
      <c r="HT61" s="21">
        <v>3</v>
      </c>
      <c r="HU61" s="6"/>
    </row>
    <row r="62" spans="1:229" ht="15.75" customHeight="1" x14ac:dyDescent="0.3">
      <c r="A62" s="99">
        <v>57</v>
      </c>
      <c r="B62" s="3">
        <v>166</v>
      </c>
      <c r="C62" s="21" t="s">
        <v>431</v>
      </c>
      <c r="D62" s="21">
        <v>1</v>
      </c>
      <c r="E62" s="22">
        <v>41478</v>
      </c>
      <c r="F62" s="22">
        <v>41478</v>
      </c>
      <c r="G62" s="21">
        <f t="shared" si="0"/>
        <v>0</v>
      </c>
      <c r="H62" s="21"/>
      <c r="I62" s="21" t="s">
        <v>1084</v>
      </c>
      <c r="J62" s="23">
        <v>20748</v>
      </c>
      <c r="K62" s="21">
        <v>56</v>
      </c>
      <c r="L62" s="21">
        <v>175</v>
      </c>
      <c r="M62" s="21">
        <v>107</v>
      </c>
      <c r="N62" s="21" t="s">
        <v>1495</v>
      </c>
      <c r="O62" s="21">
        <v>93</v>
      </c>
      <c r="P62" s="21">
        <v>97.4</v>
      </c>
      <c r="Q62" s="21">
        <v>3</v>
      </c>
      <c r="R62" s="21" t="s">
        <v>548</v>
      </c>
      <c r="S62" s="21">
        <v>2</v>
      </c>
      <c r="T62" s="21">
        <v>3</v>
      </c>
      <c r="U62" s="21" t="s">
        <v>548</v>
      </c>
      <c r="V62" s="21">
        <v>2</v>
      </c>
      <c r="W62" s="21">
        <v>1</v>
      </c>
      <c r="X62" s="21">
        <v>3</v>
      </c>
      <c r="Y62" s="21">
        <v>1</v>
      </c>
      <c r="Z62" s="6"/>
      <c r="AA62" s="24" t="s">
        <v>513</v>
      </c>
      <c r="AB62" s="21" t="s">
        <v>885</v>
      </c>
      <c r="AC62" s="25">
        <v>1</v>
      </c>
      <c r="AD62" s="25"/>
      <c r="AE62" s="21" t="s">
        <v>246</v>
      </c>
      <c r="AF62" s="21" t="s">
        <v>479</v>
      </c>
      <c r="AG62" s="21" t="s">
        <v>249</v>
      </c>
      <c r="AH62" s="21"/>
      <c r="AI62" s="21" t="s">
        <v>246</v>
      </c>
      <c r="AJ62" s="21" t="s">
        <v>249</v>
      </c>
      <c r="AK62" s="21" t="s">
        <v>246</v>
      </c>
      <c r="AL62" s="21" t="s">
        <v>246</v>
      </c>
      <c r="AM62" s="21">
        <v>21</v>
      </c>
      <c r="AN62" s="6"/>
      <c r="AO62" s="26" t="s">
        <v>350</v>
      </c>
      <c r="AP62" s="26"/>
      <c r="AQ62" s="26"/>
      <c r="AR62" s="26" t="s">
        <v>1906</v>
      </c>
      <c r="AS62" s="3"/>
      <c r="AT62" s="24">
        <v>21</v>
      </c>
      <c r="AU62" s="21">
        <v>27</v>
      </c>
      <c r="AV62" s="21">
        <v>23.3</v>
      </c>
      <c r="AW62" s="21">
        <v>201.4</v>
      </c>
      <c r="AX62" s="21">
        <v>483.7</v>
      </c>
      <c r="AY62" s="21"/>
      <c r="AZ62" s="21"/>
      <c r="BA62" s="21"/>
      <c r="BB62" s="21"/>
      <c r="BC62" s="21"/>
      <c r="BD62" s="28">
        <f t="shared" si="44"/>
        <v>-13.703703703703695</v>
      </c>
      <c r="BE62" s="28">
        <f t="shared" si="45"/>
        <v>764.37768240343348</v>
      </c>
      <c r="BF62" s="28">
        <f t="shared" si="3"/>
        <v>10.952380952380963</v>
      </c>
      <c r="BG62" s="28">
        <f t="shared" si="4"/>
        <v>859.04761904761904</v>
      </c>
      <c r="BH62" s="28">
        <f t="shared" si="5"/>
        <v>645.92592592592598</v>
      </c>
      <c r="BI62" s="3">
        <f t="shared" si="46"/>
        <v>6</v>
      </c>
      <c r="BJ62" s="3">
        <f t="shared" si="47"/>
        <v>-3.6999999999999993</v>
      </c>
      <c r="BK62" s="3">
        <f t="shared" si="48"/>
        <v>178.1</v>
      </c>
      <c r="BL62" s="3">
        <f t="shared" si="9"/>
        <v>2.3000000000000007</v>
      </c>
      <c r="BM62" s="3">
        <f t="shared" si="10"/>
        <v>180.4</v>
      </c>
      <c r="BN62" s="3">
        <f t="shared" si="11"/>
        <v>174.4</v>
      </c>
      <c r="BO62" s="24">
        <v>570</v>
      </c>
      <c r="BP62" s="21">
        <v>590</v>
      </c>
      <c r="BQ62" s="21">
        <v>600</v>
      </c>
      <c r="BR62" s="21"/>
      <c r="BS62" s="21"/>
      <c r="BT62" s="21"/>
      <c r="BU62" s="21"/>
      <c r="BV62" s="24">
        <v>36</v>
      </c>
      <c r="BW62" s="21">
        <v>36.4</v>
      </c>
      <c r="BX62" s="21">
        <v>38</v>
      </c>
      <c r="BY62" s="21">
        <v>41.4</v>
      </c>
      <c r="BZ62" s="21">
        <v>40.4</v>
      </c>
      <c r="CA62" s="21"/>
      <c r="CB62" s="21"/>
      <c r="CC62" s="21"/>
      <c r="CD62" s="21"/>
      <c r="CE62" s="6"/>
      <c r="CF62" s="24" t="s">
        <v>1496</v>
      </c>
      <c r="CG62" s="21"/>
      <c r="CH62" s="21"/>
      <c r="CI62" s="21"/>
      <c r="CJ62" s="21"/>
      <c r="CK62" s="21"/>
      <c r="CL62" s="21"/>
      <c r="CM62" s="24" t="s">
        <v>1497</v>
      </c>
      <c r="CN62" s="21"/>
      <c r="CO62" s="21"/>
      <c r="CP62" s="21"/>
      <c r="CQ62" s="21"/>
      <c r="CR62" s="21"/>
      <c r="CS62" s="21"/>
      <c r="CT62" s="24">
        <v>2</v>
      </c>
      <c r="CU62" s="21"/>
      <c r="CV62" s="21"/>
      <c r="CW62" s="21"/>
      <c r="CX62" s="21"/>
      <c r="CY62" s="21"/>
      <c r="CZ62" s="21"/>
      <c r="DA62" s="24" t="s">
        <v>331</v>
      </c>
      <c r="DB62" s="21"/>
      <c r="DC62" s="21"/>
      <c r="DD62" s="21"/>
      <c r="DE62" s="21"/>
      <c r="DF62" s="21"/>
      <c r="DG62" s="21"/>
      <c r="DH62" s="24" t="s">
        <v>255</v>
      </c>
      <c r="DI62" s="21" t="s">
        <v>255</v>
      </c>
      <c r="DJ62" s="21" t="s">
        <v>255</v>
      </c>
      <c r="DK62" s="21"/>
      <c r="DL62" s="21"/>
      <c r="DM62" s="21"/>
      <c r="DN62" s="21"/>
      <c r="DO62" s="26" t="s">
        <v>607</v>
      </c>
      <c r="DP62" s="6"/>
      <c r="DQ62" s="24">
        <v>83.8</v>
      </c>
      <c r="DR62" s="21">
        <v>84.9</v>
      </c>
      <c r="DS62" s="21">
        <v>89.6</v>
      </c>
      <c r="DT62" s="21"/>
      <c r="DU62" s="21"/>
      <c r="DV62" s="21"/>
      <c r="DW62" s="21"/>
      <c r="DX62" s="24">
        <v>0.4</v>
      </c>
      <c r="DY62" s="21">
        <v>0.6</v>
      </c>
      <c r="DZ62" s="21">
        <v>0.6</v>
      </c>
      <c r="EA62" s="21"/>
      <c r="EB62" s="21"/>
      <c r="EC62" s="21"/>
      <c r="ED62" s="21"/>
      <c r="EE62" s="29">
        <f t="shared" ref="EE62:EG62" si="73">DQ62/DX62</f>
        <v>209.49999999999997</v>
      </c>
      <c r="EF62" s="30">
        <f t="shared" si="73"/>
        <v>141.50000000000003</v>
      </c>
      <c r="EG62" s="30">
        <f t="shared" si="73"/>
        <v>149.33333333333334</v>
      </c>
      <c r="EH62" s="30"/>
      <c r="EI62" s="30"/>
      <c r="EJ62" s="30"/>
      <c r="EK62" s="30"/>
      <c r="EL62" s="24">
        <v>0</v>
      </c>
      <c r="EM62" s="21">
        <v>1</v>
      </c>
      <c r="EN62" s="21">
        <v>1</v>
      </c>
      <c r="EO62" s="21"/>
      <c r="EP62" s="21"/>
      <c r="EQ62" s="21"/>
      <c r="ER62" s="21"/>
      <c r="ES62" s="24">
        <v>56</v>
      </c>
      <c r="ET62" s="21">
        <v>66</v>
      </c>
      <c r="EU62" s="21">
        <v>68</v>
      </c>
      <c r="EV62" s="21"/>
      <c r="EW62" s="21"/>
      <c r="EX62" s="21"/>
      <c r="EY62" s="21"/>
      <c r="EZ62" s="24">
        <v>92.5</v>
      </c>
      <c r="FA62" s="21">
        <v>62.2</v>
      </c>
      <c r="FB62" s="21">
        <v>73</v>
      </c>
      <c r="FC62" s="21"/>
      <c r="FD62" s="21"/>
      <c r="FE62" s="21"/>
      <c r="FF62" s="21"/>
      <c r="FG62" s="24">
        <v>15</v>
      </c>
      <c r="FH62" s="21">
        <v>3</v>
      </c>
      <c r="FI62" s="21">
        <v>3</v>
      </c>
      <c r="FJ62" s="21"/>
      <c r="FK62" s="21"/>
      <c r="FL62" s="21"/>
      <c r="FM62" s="21"/>
      <c r="FN62" s="24">
        <v>73</v>
      </c>
      <c r="FO62" s="21">
        <v>75</v>
      </c>
      <c r="FP62" s="21">
        <v>70</v>
      </c>
      <c r="FQ62" s="21"/>
      <c r="FR62" s="21"/>
      <c r="FS62" s="21"/>
      <c r="FT62" s="21"/>
      <c r="FU62" s="24" t="s">
        <v>834</v>
      </c>
      <c r="FV62" s="21" t="s">
        <v>1498</v>
      </c>
      <c r="FW62" s="21" t="s">
        <v>1160</v>
      </c>
      <c r="FX62" s="21"/>
      <c r="FY62" s="21"/>
      <c r="FZ62" s="21"/>
      <c r="GA62" s="21"/>
      <c r="GB62" s="24">
        <v>260</v>
      </c>
      <c r="GC62" s="21">
        <v>501</v>
      </c>
      <c r="GD62" s="21">
        <v>666</v>
      </c>
      <c r="GE62" s="21"/>
      <c r="GF62" s="21"/>
      <c r="GG62" s="21"/>
      <c r="GH62" s="21"/>
      <c r="GI62" s="24">
        <v>355</v>
      </c>
      <c r="GJ62" s="21">
        <v>430</v>
      </c>
      <c r="GK62" s="21">
        <v>40</v>
      </c>
      <c r="GL62" s="21"/>
      <c r="GM62" s="21"/>
      <c r="GN62" s="21"/>
      <c r="GO62" s="21"/>
      <c r="GP62" s="6"/>
      <c r="GQ62" s="24">
        <v>15</v>
      </c>
      <c r="GR62" s="21">
        <v>80</v>
      </c>
      <c r="GS62" s="24">
        <v>20</v>
      </c>
      <c r="GT62" s="21">
        <v>90</v>
      </c>
      <c r="GU62" s="24">
        <v>20</v>
      </c>
      <c r="GV62" s="21">
        <v>90</v>
      </c>
      <c r="GW62" s="24"/>
      <c r="GX62" s="21"/>
      <c r="GY62" s="24"/>
      <c r="GZ62" s="21"/>
      <c r="HA62" s="24"/>
      <c r="HB62" s="21"/>
      <c r="HC62" s="24"/>
      <c r="HD62" s="21"/>
      <c r="HE62" s="6"/>
      <c r="HF62" s="21">
        <v>56</v>
      </c>
      <c r="HG62" s="21">
        <v>134</v>
      </c>
      <c r="HH62" s="21">
        <v>85</v>
      </c>
      <c r="HI62" s="21">
        <v>41.4</v>
      </c>
      <c r="HJ62" s="21">
        <v>1</v>
      </c>
      <c r="HK62" s="21">
        <v>38</v>
      </c>
      <c r="HL62" s="21">
        <v>0.6</v>
      </c>
      <c r="HM62" s="21">
        <v>0</v>
      </c>
      <c r="HN62" s="21">
        <v>101.4</v>
      </c>
      <c r="HO62" s="21">
        <v>15.99</v>
      </c>
      <c r="HP62" s="21">
        <v>3.61</v>
      </c>
      <c r="HQ62" s="21">
        <v>129.9</v>
      </c>
      <c r="HR62" s="21">
        <v>16.7</v>
      </c>
      <c r="HS62" s="21">
        <v>92.5</v>
      </c>
      <c r="HT62" s="21">
        <v>3</v>
      </c>
      <c r="HU62" s="6"/>
    </row>
    <row r="63" spans="1:229" ht="15.75" customHeight="1" x14ac:dyDescent="0.3">
      <c r="A63" s="99">
        <v>58</v>
      </c>
      <c r="B63" s="3">
        <v>167</v>
      </c>
      <c r="C63" s="21" t="s">
        <v>626</v>
      </c>
      <c r="D63" s="21">
        <v>1</v>
      </c>
      <c r="E63" s="22">
        <v>41480</v>
      </c>
      <c r="F63" s="22">
        <v>41480</v>
      </c>
      <c r="G63" s="21">
        <f t="shared" si="0"/>
        <v>0</v>
      </c>
      <c r="H63" s="21" t="s">
        <v>924</v>
      </c>
      <c r="I63" s="21" t="s">
        <v>1084</v>
      </c>
      <c r="J63" s="23">
        <v>21610</v>
      </c>
      <c r="K63" s="21">
        <v>54</v>
      </c>
      <c r="L63" s="21">
        <v>165</v>
      </c>
      <c r="M63" s="21">
        <v>80</v>
      </c>
      <c r="N63" s="21" t="s">
        <v>1499</v>
      </c>
      <c r="O63" s="21">
        <v>72</v>
      </c>
      <c r="P63" s="21">
        <v>86.1</v>
      </c>
      <c r="Q63" s="21">
        <v>2</v>
      </c>
      <c r="R63" s="21" t="s">
        <v>1086</v>
      </c>
      <c r="S63" s="21">
        <v>1</v>
      </c>
      <c r="T63" s="21">
        <v>2</v>
      </c>
      <c r="U63" s="21" t="s">
        <v>1086</v>
      </c>
      <c r="V63" s="21">
        <v>1</v>
      </c>
      <c r="W63" s="21">
        <v>2</v>
      </c>
      <c r="X63" s="21">
        <v>2</v>
      </c>
      <c r="Y63" s="21">
        <v>0</v>
      </c>
      <c r="Z63" s="6"/>
      <c r="AA63" s="24" t="s">
        <v>462</v>
      </c>
      <c r="AB63" s="21" t="s">
        <v>549</v>
      </c>
      <c r="AC63" s="25">
        <v>1</v>
      </c>
      <c r="AD63" s="25"/>
      <c r="AE63" s="21" t="s">
        <v>246</v>
      </c>
      <c r="AF63" s="21" t="s">
        <v>479</v>
      </c>
      <c r="AG63" s="21" t="s">
        <v>246</v>
      </c>
      <c r="AH63" s="21" t="s">
        <v>248</v>
      </c>
      <c r="AI63" s="21" t="s">
        <v>246</v>
      </c>
      <c r="AJ63" s="21" t="s">
        <v>246</v>
      </c>
      <c r="AK63" s="21" t="s">
        <v>246</v>
      </c>
      <c r="AL63" s="21" t="s">
        <v>246</v>
      </c>
      <c r="AM63" s="21">
        <v>2.6</v>
      </c>
      <c r="AN63" s="6"/>
      <c r="AO63" s="26" t="s">
        <v>350</v>
      </c>
      <c r="AP63" s="26"/>
      <c r="AQ63" s="26"/>
      <c r="AR63" s="26" t="s">
        <v>1906</v>
      </c>
      <c r="AS63" s="3"/>
      <c r="AT63" s="24">
        <v>2.6</v>
      </c>
      <c r="AU63" s="21">
        <v>5.47</v>
      </c>
      <c r="AV63" s="21">
        <v>5.48</v>
      </c>
      <c r="AW63" s="21">
        <v>4.59</v>
      </c>
      <c r="AX63" s="21">
        <v>2</v>
      </c>
      <c r="AY63" s="21"/>
      <c r="AZ63" s="21"/>
      <c r="BA63" s="21"/>
      <c r="BB63" s="21"/>
      <c r="BC63" s="21"/>
      <c r="BD63" s="28">
        <f t="shared" si="44"/>
        <v>0.18281535648996794</v>
      </c>
      <c r="BE63" s="28">
        <f t="shared" si="45"/>
        <v>-16.240875912408768</v>
      </c>
      <c r="BF63" s="28">
        <f t="shared" si="3"/>
        <v>110.76923076923077</v>
      </c>
      <c r="BG63" s="28">
        <f t="shared" si="4"/>
        <v>76.538461538461547</v>
      </c>
      <c r="BH63" s="28">
        <f t="shared" si="5"/>
        <v>-16.087751371115175</v>
      </c>
      <c r="BI63" s="3">
        <f t="shared" si="46"/>
        <v>2.8699999999999997</v>
      </c>
      <c r="BJ63" s="3">
        <f t="shared" si="47"/>
        <v>1.0000000000000675E-2</v>
      </c>
      <c r="BK63" s="3">
        <f t="shared" si="48"/>
        <v>-0.89000000000000057</v>
      </c>
      <c r="BL63" s="3">
        <f t="shared" si="9"/>
        <v>2.8800000000000003</v>
      </c>
      <c r="BM63" s="3">
        <f t="shared" si="10"/>
        <v>1.9899999999999998</v>
      </c>
      <c r="BN63" s="3">
        <f t="shared" si="11"/>
        <v>-0.87999999999999989</v>
      </c>
      <c r="BO63" s="24"/>
      <c r="BP63" s="21"/>
      <c r="BQ63" s="21"/>
      <c r="BR63" s="21"/>
      <c r="BS63" s="21"/>
      <c r="BT63" s="21"/>
      <c r="BU63" s="21"/>
      <c r="BV63" s="24">
        <v>35.5</v>
      </c>
      <c r="BW63" s="21">
        <v>35</v>
      </c>
      <c r="BX63" s="21">
        <v>35.6</v>
      </c>
      <c r="BY63" s="21">
        <v>35.9</v>
      </c>
      <c r="BZ63" s="21">
        <v>36.5</v>
      </c>
      <c r="CA63" s="21"/>
      <c r="CB63" s="21"/>
      <c r="CC63" s="21"/>
      <c r="CD63" s="21"/>
      <c r="CE63" s="6"/>
      <c r="CF63" s="24" t="s">
        <v>1500</v>
      </c>
      <c r="CG63" s="21"/>
      <c r="CH63" s="21"/>
      <c r="CI63" s="21"/>
      <c r="CJ63" s="21"/>
      <c r="CK63" s="21"/>
      <c r="CL63" s="21"/>
      <c r="CM63" s="24" t="s">
        <v>1501</v>
      </c>
      <c r="CN63" s="21"/>
      <c r="CO63" s="21"/>
      <c r="CP63" s="21"/>
      <c r="CQ63" s="21"/>
      <c r="CR63" s="21"/>
      <c r="CS63" s="21"/>
      <c r="CT63" s="24">
        <v>2</v>
      </c>
      <c r="CU63" s="21"/>
      <c r="CV63" s="21"/>
      <c r="CW63" s="21"/>
      <c r="CX63" s="21"/>
      <c r="CY63" s="21"/>
      <c r="CZ63" s="21"/>
      <c r="DA63" s="24" t="s">
        <v>331</v>
      </c>
      <c r="DB63" s="21"/>
      <c r="DC63" s="21"/>
      <c r="DD63" s="21"/>
      <c r="DE63" s="21"/>
      <c r="DF63" s="21"/>
      <c r="DG63" s="21"/>
      <c r="DH63" s="24" t="s">
        <v>1203</v>
      </c>
      <c r="DI63" s="21" t="s">
        <v>1203</v>
      </c>
      <c r="DJ63" s="21" t="s">
        <v>1203</v>
      </c>
      <c r="DK63" s="21"/>
      <c r="DL63" s="21"/>
      <c r="DM63" s="21"/>
      <c r="DN63" s="21"/>
      <c r="DO63" s="26" t="s">
        <v>607</v>
      </c>
      <c r="DP63" s="6"/>
      <c r="DQ63" s="24">
        <v>113.3</v>
      </c>
      <c r="DR63" s="21">
        <v>90.6</v>
      </c>
      <c r="DS63" s="21">
        <v>90.6</v>
      </c>
      <c r="DT63" s="21"/>
      <c r="DU63" s="21"/>
      <c r="DV63" s="21"/>
      <c r="DW63" s="21"/>
      <c r="DX63" s="24">
        <v>0.6</v>
      </c>
      <c r="DY63" s="21">
        <v>0.4</v>
      </c>
      <c r="DZ63" s="21">
        <v>0.4</v>
      </c>
      <c r="EA63" s="21"/>
      <c r="EB63" s="21"/>
      <c r="EC63" s="21"/>
      <c r="ED63" s="21"/>
      <c r="EE63" s="29">
        <f t="shared" ref="EE63:EG63" si="74">DQ63/DX63</f>
        <v>188.83333333333334</v>
      </c>
      <c r="EF63" s="30">
        <f t="shared" si="74"/>
        <v>226.49999999999997</v>
      </c>
      <c r="EG63" s="30">
        <f t="shared" si="74"/>
        <v>226.49999999999997</v>
      </c>
      <c r="EH63" s="30"/>
      <c r="EI63" s="30"/>
      <c r="EJ63" s="30"/>
      <c r="EK63" s="30"/>
      <c r="EL63" s="24">
        <v>1</v>
      </c>
      <c r="EM63" s="21">
        <v>1</v>
      </c>
      <c r="EN63" s="21">
        <v>1</v>
      </c>
      <c r="EO63" s="21"/>
      <c r="EP63" s="21"/>
      <c r="EQ63" s="21"/>
      <c r="ER63" s="21"/>
      <c r="ES63" s="24">
        <v>243</v>
      </c>
      <c r="ET63" s="21">
        <v>225</v>
      </c>
      <c r="EU63" s="21">
        <v>192</v>
      </c>
      <c r="EV63" s="21"/>
      <c r="EW63" s="21"/>
      <c r="EX63" s="21"/>
      <c r="EY63" s="21"/>
      <c r="EZ63" s="24">
        <v>14.1</v>
      </c>
      <c r="FA63" s="21">
        <v>14.1</v>
      </c>
      <c r="FB63" s="21">
        <v>14.1</v>
      </c>
      <c r="FC63" s="21"/>
      <c r="FD63" s="21"/>
      <c r="FE63" s="21"/>
      <c r="FF63" s="21"/>
      <c r="FG63" s="24">
        <v>3</v>
      </c>
      <c r="FH63" s="21">
        <v>10</v>
      </c>
      <c r="FI63" s="21">
        <v>10</v>
      </c>
      <c r="FJ63" s="21"/>
      <c r="FK63" s="21"/>
      <c r="FL63" s="21"/>
      <c r="FM63" s="21"/>
      <c r="FN63" s="24">
        <v>88</v>
      </c>
      <c r="FO63" s="21">
        <v>92</v>
      </c>
      <c r="FP63" s="21">
        <v>89</v>
      </c>
      <c r="FQ63" s="21"/>
      <c r="FR63" s="21"/>
      <c r="FS63" s="21"/>
      <c r="FT63" s="21"/>
      <c r="FU63" s="24" t="s">
        <v>1160</v>
      </c>
      <c r="FV63" s="21" t="s">
        <v>1160</v>
      </c>
      <c r="FW63" s="21" t="s">
        <v>1212</v>
      </c>
      <c r="FX63" s="21"/>
      <c r="FY63" s="21"/>
      <c r="FZ63" s="21"/>
      <c r="GA63" s="21"/>
      <c r="GB63" s="24">
        <v>52</v>
      </c>
      <c r="GC63" s="21">
        <v>50</v>
      </c>
      <c r="GD63" s="21">
        <v>51</v>
      </c>
      <c r="GE63" s="21"/>
      <c r="GF63" s="21"/>
      <c r="GG63" s="21"/>
      <c r="GH63" s="21"/>
      <c r="GI63" s="24">
        <v>1135</v>
      </c>
      <c r="GJ63" s="21">
        <v>1410</v>
      </c>
      <c r="GK63" s="21">
        <v>1410</v>
      </c>
      <c r="GL63" s="21"/>
      <c r="GM63" s="21"/>
      <c r="GN63" s="21"/>
      <c r="GO63" s="21"/>
      <c r="GP63" s="6"/>
      <c r="GQ63" s="24">
        <v>18</v>
      </c>
      <c r="GR63" s="21">
        <v>90</v>
      </c>
      <c r="GS63" s="24">
        <v>15</v>
      </c>
      <c r="GT63" s="21">
        <v>80</v>
      </c>
      <c r="GU63" s="24">
        <v>15</v>
      </c>
      <c r="GV63" s="21">
        <v>80</v>
      </c>
      <c r="GW63" s="24"/>
      <c r="GX63" s="21"/>
      <c r="GY63" s="24"/>
      <c r="GZ63" s="21"/>
      <c r="HA63" s="24"/>
      <c r="HB63" s="21"/>
      <c r="HC63" s="24"/>
      <c r="HD63" s="21"/>
      <c r="HE63" s="6"/>
      <c r="HF63" s="21">
        <v>54</v>
      </c>
      <c r="HG63" s="21">
        <v>107</v>
      </c>
      <c r="HH63" s="21">
        <v>107</v>
      </c>
      <c r="HI63" s="21">
        <v>35</v>
      </c>
      <c r="HJ63" s="21">
        <v>1</v>
      </c>
      <c r="HK63" s="21">
        <v>62.4</v>
      </c>
      <c r="HL63" s="21">
        <v>0.8</v>
      </c>
      <c r="HM63" s="21">
        <v>25</v>
      </c>
      <c r="HN63" s="21">
        <v>16</v>
      </c>
      <c r="HO63" s="21">
        <v>23.3</v>
      </c>
      <c r="HP63" s="21">
        <v>2.86</v>
      </c>
      <c r="HQ63" s="21">
        <v>128</v>
      </c>
      <c r="HR63" s="21">
        <v>19</v>
      </c>
      <c r="HS63" s="21">
        <v>14.1</v>
      </c>
      <c r="HT63" s="21">
        <v>3</v>
      </c>
      <c r="HU63" s="6"/>
    </row>
    <row r="64" spans="1:229" ht="15.75" customHeight="1" x14ac:dyDescent="0.3">
      <c r="A64" s="99">
        <v>59</v>
      </c>
      <c r="B64" s="3">
        <v>169</v>
      </c>
      <c r="C64" s="21" t="s">
        <v>626</v>
      </c>
      <c r="D64" s="21">
        <v>1</v>
      </c>
      <c r="E64" s="22">
        <v>41477</v>
      </c>
      <c r="F64" s="22">
        <v>41481</v>
      </c>
      <c r="G64" s="21">
        <f t="shared" si="0"/>
        <v>4</v>
      </c>
      <c r="H64" s="21"/>
      <c r="I64" s="21" t="s">
        <v>599</v>
      </c>
      <c r="J64" s="23">
        <v>27076</v>
      </c>
      <c r="K64" s="21">
        <v>39</v>
      </c>
      <c r="L64" s="21">
        <v>179</v>
      </c>
      <c r="M64" s="21">
        <v>80</v>
      </c>
      <c r="N64" s="21" t="s">
        <v>1519</v>
      </c>
      <c r="O64" s="21">
        <v>27</v>
      </c>
      <c r="P64" s="21">
        <v>7.9</v>
      </c>
      <c r="Q64" s="21">
        <v>7</v>
      </c>
      <c r="R64" s="21" t="s">
        <v>1520</v>
      </c>
      <c r="S64" s="21">
        <v>1</v>
      </c>
      <c r="T64" s="21">
        <v>7</v>
      </c>
      <c r="U64" s="21" t="s">
        <v>1521</v>
      </c>
      <c r="V64" s="21">
        <v>1</v>
      </c>
      <c r="W64" s="21">
        <v>1</v>
      </c>
      <c r="X64" s="21">
        <v>1</v>
      </c>
      <c r="Y64" s="21">
        <v>0</v>
      </c>
      <c r="Z64" s="6"/>
      <c r="AA64" s="24" t="s">
        <v>244</v>
      </c>
      <c r="AB64" s="21" t="s">
        <v>497</v>
      </c>
      <c r="AC64" s="25">
        <v>2</v>
      </c>
      <c r="AD64" s="25" t="s">
        <v>1010</v>
      </c>
      <c r="AE64" s="21" t="s">
        <v>246</v>
      </c>
      <c r="AF64" s="21" t="s">
        <v>247</v>
      </c>
      <c r="AG64" s="21" t="s">
        <v>246</v>
      </c>
      <c r="AH64" s="21" t="s">
        <v>248</v>
      </c>
      <c r="AI64" s="21" t="s">
        <v>246</v>
      </c>
      <c r="AJ64" s="21" t="s">
        <v>249</v>
      </c>
      <c r="AK64" s="21" t="s">
        <v>249</v>
      </c>
      <c r="AL64" s="21" t="s">
        <v>246</v>
      </c>
      <c r="AM64" s="21">
        <v>1.71</v>
      </c>
      <c r="AN64" s="6"/>
      <c r="AO64" s="26" t="s">
        <v>350</v>
      </c>
      <c r="AP64" s="26"/>
      <c r="AQ64" s="26"/>
      <c r="AR64" s="26" t="s">
        <v>1904</v>
      </c>
      <c r="AS64" s="3"/>
      <c r="AT64" s="24">
        <v>1.71</v>
      </c>
      <c r="AU64" s="21">
        <v>1.36</v>
      </c>
      <c r="AV64" s="21">
        <v>1.28</v>
      </c>
      <c r="AW64" s="21">
        <v>1.07</v>
      </c>
      <c r="AX64" s="21">
        <v>0.91</v>
      </c>
      <c r="AY64" s="21">
        <v>0.56000000000000005</v>
      </c>
      <c r="AZ64" s="21">
        <v>0.38</v>
      </c>
      <c r="BA64" s="21"/>
      <c r="BB64" s="21"/>
      <c r="BC64" s="21"/>
      <c r="BD64" s="28">
        <f t="shared" si="44"/>
        <v>-5.8823529411764781</v>
      </c>
      <c r="BE64" s="28">
        <f t="shared" si="45"/>
        <v>-16.40625</v>
      </c>
      <c r="BF64" s="28">
        <f t="shared" si="3"/>
        <v>-25.146198830409347</v>
      </c>
      <c r="BG64" s="28">
        <f t="shared" si="4"/>
        <v>-37.42690058479532</v>
      </c>
      <c r="BH64" s="28">
        <f t="shared" si="5"/>
        <v>-21.32352941176471</v>
      </c>
      <c r="BI64" s="3">
        <f t="shared" si="46"/>
        <v>-0.34999999999999987</v>
      </c>
      <c r="BJ64" s="3">
        <f t="shared" si="47"/>
        <v>-8.0000000000000071E-2</v>
      </c>
      <c r="BK64" s="3">
        <f t="shared" si="48"/>
        <v>-0.20999999999999996</v>
      </c>
      <c r="BL64" s="3">
        <f t="shared" si="9"/>
        <v>-0.42999999999999994</v>
      </c>
      <c r="BM64" s="3">
        <f t="shared" si="10"/>
        <v>-0.6399999999999999</v>
      </c>
      <c r="BN64" s="3">
        <f t="shared" si="11"/>
        <v>-0.29000000000000004</v>
      </c>
      <c r="BO64" s="24"/>
      <c r="BP64" s="21">
        <v>316</v>
      </c>
      <c r="BQ64" s="21"/>
      <c r="BR64" s="21"/>
      <c r="BS64" s="21"/>
      <c r="BT64" s="21"/>
      <c r="BU64" s="21"/>
      <c r="BV64" s="24">
        <v>37.4</v>
      </c>
      <c r="BW64" s="21">
        <v>37</v>
      </c>
      <c r="BX64" s="21">
        <v>37</v>
      </c>
      <c r="BY64" s="21">
        <v>37</v>
      </c>
      <c r="BZ64" s="21">
        <v>37.1</v>
      </c>
      <c r="CA64" s="21">
        <v>37.5</v>
      </c>
      <c r="CB64" s="21">
        <v>37</v>
      </c>
      <c r="CC64" s="21"/>
      <c r="CD64" s="21"/>
      <c r="CE64" s="6"/>
      <c r="CF64" s="24" t="s">
        <v>1522</v>
      </c>
      <c r="CG64" s="21"/>
      <c r="CH64" s="21"/>
      <c r="CI64" s="21"/>
      <c r="CJ64" s="21"/>
      <c r="CK64" s="21"/>
      <c r="CL64" s="21"/>
      <c r="CM64" s="24" t="s">
        <v>1523</v>
      </c>
      <c r="CN64" s="21"/>
      <c r="CO64" s="21"/>
      <c r="CP64" s="21"/>
      <c r="CQ64" s="21"/>
      <c r="CR64" s="21"/>
      <c r="CS64" s="21"/>
      <c r="CT64" s="24">
        <v>2</v>
      </c>
      <c r="CU64" s="21"/>
      <c r="CV64" s="21"/>
      <c r="CW64" s="21"/>
      <c r="CX64" s="21"/>
      <c r="CY64" s="21"/>
      <c r="CZ64" s="21"/>
      <c r="DA64" s="24" t="s">
        <v>1524</v>
      </c>
      <c r="DB64" s="21"/>
      <c r="DC64" s="21"/>
      <c r="DD64" s="21"/>
      <c r="DE64" s="21"/>
      <c r="DF64" s="21"/>
      <c r="DG64" s="21"/>
      <c r="DH64" s="24" t="s">
        <v>727</v>
      </c>
      <c r="DI64" s="21" t="s">
        <v>727</v>
      </c>
      <c r="DJ64" s="21" t="s">
        <v>727</v>
      </c>
      <c r="DK64" s="21" t="s">
        <v>727</v>
      </c>
      <c r="DL64" s="21" t="s">
        <v>727</v>
      </c>
      <c r="DM64" s="21"/>
      <c r="DN64" s="21"/>
      <c r="DO64" s="26"/>
      <c r="DP64" s="6"/>
      <c r="DQ64" s="24">
        <v>137.1</v>
      </c>
      <c r="DR64" s="21">
        <v>84</v>
      </c>
      <c r="DS64" s="21">
        <v>110.8</v>
      </c>
      <c r="DT64" s="21">
        <v>212.2</v>
      </c>
      <c r="DU64" s="21">
        <v>133.1</v>
      </c>
      <c r="DV64" s="21"/>
      <c r="DW64" s="21"/>
      <c r="DX64" s="24">
        <v>0.1</v>
      </c>
      <c r="DY64" s="21">
        <v>0.6</v>
      </c>
      <c r="DZ64" s="21">
        <v>0.4</v>
      </c>
      <c r="EA64" s="21">
        <v>0.4</v>
      </c>
      <c r="EB64" s="21">
        <v>0.4</v>
      </c>
      <c r="EC64" s="21"/>
      <c r="ED64" s="21"/>
      <c r="EE64" s="29">
        <f t="shared" ref="EE64:EI64" si="75">DQ64/DX64</f>
        <v>1370.9999999999998</v>
      </c>
      <c r="EF64" s="30">
        <f t="shared" si="75"/>
        <v>140</v>
      </c>
      <c r="EG64" s="30">
        <f t="shared" si="75"/>
        <v>277</v>
      </c>
      <c r="EH64" s="30">
        <f t="shared" si="75"/>
        <v>530.49999999999989</v>
      </c>
      <c r="EI64" s="30">
        <f t="shared" si="75"/>
        <v>332.74999999999994</v>
      </c>
      <c r="EJ64" s="30"/>
      <c r="EK64" s="30"/>
      <c r="EL64" s="24">
        <v>0</v>
      </c>
      <c r="EM64" s="21">
        <v>0</v>
      </c>
      <c r="EN64" s="21">
        <v>1</v>
      </c>
      <c r="EO64" s="21">
        <v>0</v>
      </c>
      <c r="EP64" s="21">
        <v>0</v>
      </c>
      <c r="EQ64" s="21"/>
      <c r="ER64" s="21"/>
      <c r="ES64" s="24">
        <v>117</v>
      </c>
      <c r="ET64" s="21">
        <v>147</v>
      </c>
      <c r="EU64" s="21">
        <v>187</v>
      </c>
      <c r="EV64" s="21">
        <v>204</v>
      </c>
      <c r="EW64" s="21">
        <v>232</v>
      </c>
      <c r="EX64" s="21"/>
      <c r="EY64" s="21"/>
      <c r="EZ64" s="24">
        <v>4.7</v>
      </c>
      <c r="FA64" s="21">
        <v>13.6</v>
      </c>
      <c r="FB64" s="21">
        <v>13.6</v>
      </c>
      <c r="FC64" s="21">
        <v>13.6</v>
      </c>
      <c r="FD64" s="21">
        <v>13.6</v>
      </c>
      <c r="FE64" s="21"/>
      <c r="FF64" s="21"/>
      <c r="FG64" s="24">
        <v>15</v>
      </c>
      <c r="FH64" s="21">
        <v>15</v>
      </c>
      <c r="FI64" s="21">
        <v>11</v>
      </c>
      <c r="FJ64" s="21">
        <v>15</v>
      </c>
      <c r="FK64" s="21">
        <v>15</v>
      </c>
      <c r="FL64" s="21"/>
      <c r="FM64" s="21"/>
      <c r="FN64" s="24">
        <v>60</v>
      </c>
      <c r="FO64" s="21">
        <v>70</v>
      </c>
      <c r="FP64" s="21">
        <v>74</v>
      </c>
      <c r="FQ64" s="21">
        <v>89</v>
      </c>
      <c r="FR64" s="21">
        <v>86</v>
      </c>
      <c r="FS64" s="21"/>
      <c r="FT64" s="21"/>
      <c r="FU64" s="24">
        <v>0</v>
      </c>
      <c r="FV64" s="21">
        <v>0</v>
      </c>
      <c r="FW64" s="21">
        <v>0</v>
      </c>
      <c r="FX64" s="21">
        <v>0</v>
      </c>
      <c r="FY64" s="21">
        <v>0</v>
      </c>
      <c r="FZ64" s="21"/>
      <c r="GA64" s="21"/>
      <c r="GB64" s="24">
        <v>55</v>
      </c>
      <c r="GC64" s="21">
        <v>73</v>
      </c>
      <c r="GD64" s="21">
        <v>77</v>
      </c>
      <c r="GE64" s="21">
        <v>77</v>
      </c>
      <c r="GF64" s="21">
        <v>77</v>
      </c>
      <c r="GG64" s="21"/>
      <c r="GH64" s="21"/>
      <c r="GI64" s="24">
        <v>1190</v>
      </c>
      <c r="GJ64" s="21">
        <v>1185</v>
      </c>
      <c r="GK64" s="21">
        <v>2500</v>
      </c>
      <c r="GL64" s="21">
        <v>2280</v>
      </c>
      <c r="GM64" s="21">
        <v>1860</v>
      </c>
      <c r="GN64" s="21"/>
      <c r="GO64" s="21"/>
      <c r="GP64" s="6"/>
      <c r="GQ64" s="24">
        <v>10</v>
      </c>
      <c r="GR64" s="21">
        <v>45</v>
      </c>
      <c r="GS64" s="24">
        <v>11</v>
      </c>
      <c r="GT64" s="21">
        <v>45</v>
      </c>
      <c r="GU64" s="24">
        <v>12</v>
      </c>
      <c r="GV64" s="21">
        <v>45</v>
      </c>
      <c r="GW64" s="24">
        <v>8</v>
      </c>
      <c r="GX64" s="21">
        <v>18</v>
      </c>
      <c r="GY64" s="24">
        <v>9</v>
      </c>
      <c r="GZ64" s="21">
        <v>18</v>
      </c>
      <c r="HA64" s="24"/>
      <c r="HB64" s="21"/>
      <c r="HC64" s="24"/>
      <c r="HD64" s="21"/>
      <c r="HE64" s="6"/>
      <c r="HF64" s="21">
        <v>39</v>
      </c>
      <c r="HG64" s="21">
        <v>92</v>
      </c>
      <c r="HH64" s="21">
        <v>103</v>
      </c>
      <c r="HI64" s="21">
        <v>37.9</v>
      </c>
      <c r="HJ64" s="21">
        <v>2</v>
      </c>
      <c r="HK64" s="21">
        <v>98.8</v>
      </c>
      <c r="HL64" s="21">
        <v>0.4</v>
      </c>
      <c r="HM64" s="21">
        <v>40</v>
      </c>
      <c r="HN64" s="21">
        <v>182.07</v>
      </c>
      <c r="HO64" s="21">
        <v>15.73</v>
      </c>
      <c r="HP64" s="21">
        <v>5</v>
      </c>
      <c r="HQ64" s="21">
        <v>133.9</v>
      </c>
      <c r="HR64" s="21">
        <v>26</v>
      </c>
      <c r="HS64" s="21">
        <v>4.7</v>
      </c>
      <c r="HT64" s="21">
        <v>15</v>
      </c>
      <c r="HU64" s="6"/>
    </row>
    <row r="65" spans="1:248" ht="15.75" customHeight="1" x14ac:dyDescent="0.3">
      <c r="A65" s="99">
        <v>60</v>
      </c>
      <c r="B65" s="3">
        <v>170</v>
      </c>
      <c r="C65" s="21" t="s">
        <v>431</v>
      </c>
      <c r="D65" s="21">
        <v>1</v>
      </c>
      <c r="E65" s="22">
        <v>41484</v>
      </c>
      <c r="F65" s="22">
        <v>41484</v>
      </c>
      <c r="G65" s="21">
        <f t="shared" si="0"/>
        <v>0</v>
      </c>
      <c r="H65" s="21"/>
      <c r="I65" s="21" t="s">
        <v>989</v>
      </c>
      <c r="J65" s="23">
        <v>11795</v>
      </c>
      <c r="K65" s="21">
        <v>81</v>
      </c>
      <c r="L65" s="21">
        <v>175</v>
      </c>
      <c r="M65" s="21">
        <v>80</v>
      </c>
      <c r="N65" s="21" t="s">
        <v>1525</v>
      </c>
      <c r="O65" s="21">
        <v>76</v>
      </c>
      <c r="P65" s="21">
        <v>89.7</v>
      </c>
      <c r="Q65" s="21">
        <v>7</v>
      </c>
      <c r="R65" s="21" t="s">
        <v>548</v>
      </c>
      <c r="S65" s="21">
        <v>2</v>
      </c>
      <c r="T65" s="21">
        <v>7</v>
      </c>
      <c r="U65" s="21" t="s">
        <v>548</v>
      </c>
      <c r="V65" s="21">
        <v>2</v>
      </c>
      <c r="W65" s="21">
        <v>7</v>
      </c>
      <c r="X65" s="21">
        <v>4</v>
      </c>
      <c r="Y65" s="21">
        <v>0</v>
      </c>
      <c r="Z65" s="6"/>
      <c r="AA65" s="24" t="s">
        <v>244</v>
      </c>
      <c r="AB65" s="21" t="s">
        <v>497</v>
      </c>
      <c r="AC65" s="25">
        <v>2</v>
      </c>
      <c r="AD65" s="25" t="s">
        <v>486</v>
      </c>
      <c r="AE65" s="21" t="s">
        <v>249</v>
      </c>
      <c r="AF65" s="21"/>
      <c r="AG65" s="21" t="s">
        <v>246</v>
      </c>
      <c r="AH65" s="21" t="s">
        <v>248</v>
      </c>
      <c r="AI65" s="21" t="s">
        <v>246</v>
      </c>
      <c r="AJ65" s="21" t="s">
        <v>249</v>
      </c>
      <c r="AK65" s="21" t="s">
        <v>246</v>
      </c>
      <c r="AL65" s="21" t="s">
        <v>246</v>
      </c>
      <c r="AM65" s="21">
        <v>1.32</v>
      </c>
      <c r="AN65" s="6"/>
      <c r="AO65" s="26" t="s">
        <v>250</v>
      </c>
      <c r="AP65" s="26" t="s">
        <v>251</v>
      </c>
      <c r="AQ65" s="26" t="s">
        <v>1911</v>
      </c>
      <c r="AR65" s="26" t="s">
        <v>1902</v>
      </c>
      <c r="AS65" s="26" t="s">
        <v>1905</v>
      </c>
      <c r="AT65" s="24">
        <v>1.32</v>
      </c>
      <c r="AU65" s="21">
        <v>1.38</v>
      </c>
      <c r="AV65" s="21">
        <v>1.26</v>
      </c>
      <c r="AW65" s="21">
        <v>1.37</v>
      </c>
      <c r="AX65" s="21">
        <v>1.23</v>
      </c>
      <c r="AY65" s="21">
        <v>0.87</v>
      </c>
      <c r="AZ65" s="21">
        <v>0.62</v>
      </c>
      <c r="BA65" s="21">
        <v>0.63</v>
      </c>
      <c r="BB65" s="21"/>
      <c r="BC65" s="21"/>
      <c r="BD65" s="28">
        <f t="shared" si="44"/>
        <v>-8.6956521739130324</v>
      </c>
      <c r="BE65" s="28">
        <f t="shared" si="45"/>
        <v>8.7301587301587489</v>
      </c>
      <c r="BF65" s="28">
        <f t="shared" si="3"/>
        <v>-4.5454545454545467</v>
      </c>
      <c r="BG65" s="28">
        <f t="shared" si="4"/>
        <v>3.7878787878787818</v>
      </c>
      <c r="BH65" s="28">
        <f t="shared" si="5"/>
        <v>-0.72463768115940752</v>
      </c>
      <c r="BI65" s="3">
        <f t="shared" si="46"/>
        <v>5.9999999999999831E-2</v>
      </c>
      <c r="BJ65" s="3">
        <f t="shared" si="47"/>
        <v>-0.11999999999999988</v>
      </c>
      <c r="BK65" s="3">
        <f t="shared" si="48"/>
        <v>0.1100000000000001</v>
      </c>
      <c r="BL65" s="3">
        <f t="shared" si="9"/>
        <v>-6.0000000000000053E-2</v>
      </c>
      <c r="BM65" s="3">
        <f t="shared" si="10"/>
        <v>5.0000000000000044E-2</v>
      </c>
      <c r="BN65" s="3">
        <f t="shared" si="11"/>
        <v>-9.9999999999997868E-3</v>
      </c>
      <c r="BO65" s="24">
        <v>33</v>
      </c>
      <c r="BP65" s="21">
        <v>107.8</v>
      </c>
      <c r="BQ65" s="21">
        <v>122.6</v>
      </c>
      <c r="BR65" s="21">
        <v>126.9</v>
      </c>
      <c r="BS65" s="21">
        <v>151.1</v>
      </c>
      <c r="BT65" s="21">
        <v>122.5</v>
      </c>
      <c r="BU65" s="21"/>
      <c r="BV65" s="24">
        <v>37</v>
      </c>
      <c r="BW65" s="21">
        <v>37</v>
      </c>
      <c r="BX65" s="21">
        <v>37.1</v>
      </c>
      <c r="BY65" s="21">
        <v>36</v>
      </c>
      <c r="BZ65" s="21">
        <v>36</v>
      </c>
      <c r="CA65" s="21">
        <v>37</v>
      </c>
      <c r="CB65" s="21">
        <v>37</v>
      </c>
      <c r="CC65" s="21">
        <v>35</v>
      </c>
      <c r="CD65" s="21"/>
      <c r="CE65" s="6"/>
      <c r="CF65" s="24" t="s">
        <v>1526</v>
      </c>
      <c r="CG65" s="21"/>
      <c r="CH65" s="21"/>
      <c r="CI65" s="21"/>
      <c r="CJ65" s="21"/>
      <c r="CK65" s="21"/>
      <c r="CL65" s="21"/>
      <c r="CM65" s="24" t="s">
        <v>1527</v>
      </c>
      <c r="CN65" s="21"/>
      <c r="CO65" s="21"/>
      <c r="CP65" s="21"/>
      <c r="CQ65" s="21"/>
      <c r="CR65" s="21"/>
      <c r="CS65" s="21"/>
      <c r="CT65" s="24">
        <v>2</v>
      </c>
      <c r="CU65" s="21"/>
      <c r="CV65" s="21"/>
      <c r="CW65" s="21"/>
      <c r="CX65" s="21"/>
      <c r="CY65" s="21"/>
      <c r="CZ65" s="21"/>
      <c r="DA65" s="24" t="s">
        <v>331</v>
      </c>
      <c r="DB65" s="21"/>
      <c r="DC65" s="21"/>
      <c r="DD65" s="21"/>
      <c r="DE65" s="21"/>
      <c r="DF65" s="21"/>
      <c r="DG65" s="21"/>
      <c r="DH65" s="24" t="s">
        <v>631</v>
      </c>
      <c r="DI65" s="21" t="s">
        <v>631</v>
      </c>
      <c r="DJ65" s="21" t="s">
        <v>1246</v>
      </c>
      <c r="DK65" s="21" t="s">
        <v>1165</v>
      </c>
      <c r="DL65" s="21" t="s">
        <v>1165</v>
      </c>
      <c r="DM65" s="21" t="s">
        <v>1165</v>
      </c>
      <c r="DN65" s="21"/>
      <c r="DO65" s="26"/>
      <c r="DP65" s="6"/>
      <c r="DQ65" s="24">
        <v>208.9</v>
      </c>
      <c r="DR65" s="21">
        <v>92.9</v>
      </c>
      <c r="DS65" s="21">
        <v>75.2</v>
      </c>
      <c r="DT65" s="21">
        <v>103.6</v>
      </c>
      <c r="DU65" s="21">
        <v>72.5</v>
      </c>
      <c r="DV65" s="21">
        <v>74</v>
      </c>
      <c r="DW65" s="21"/>
      <c r="DX65" s="24">
        <v>0.5</v>
      </c>
      <c r="DY65" s="21">
        <v>0.5</v>
      </c>
      <c r="DZ65" s="21">
        <v>0.6</v>
      </c>
      <c r="EA65" s="21">
        <v>0.5</v>
      </c>
      <c r="EB65" s="21">
        <v>0.5</v>
      </c>
      <c r="EC65" s="21">
        <v>0.5</v>
      </c>
      <c r="ED65" s="21"/>
      <c r="EE65" s="78">
        <f t="shared" ref="EE65:EJ65" si="76">DQ65/DX65</f>
        <v>417.8</v>
      </c>
      <c r="EF65" s="79">
        <f t="shared" si="76"/>
        <v>185.8</v>
      </c>
      <c r="EG65" s="79">
        <f t="shared" si="76"/>
        <v>125.33333333333334</v>
      </c>
      <c r="EH65" s="79">
        <f t="shared" si="76"/>
        <v>207.2</v>
      </c>
      <c r="EI65" s="79">
        <f t="shared" si="76"/>
        <v>145</v>
      </c>
      <c r="EJ65" s="79">
        <f t="shared" si="76"/>
        <v>148</v>
      </c>
      <c r="EK65" s="79"/>
      <c r="EL65" s="24">
        <v>0</v>
      </c>
      <c r="EM65" s="21">
        <v>1</v>
      </c>
      <c r="EN65" s="21">
        <v>1</v>
      </c>
      <c r="EO65" s="21">
        <v>1</v>
      </c>
      <c r="EP65" s="21">
        <v>1</v>
      </c>
      <c r="EQ65" s="21">
        <v>1</v>
      </c>
      <c r="ER65" s="21"/>
      <c r="ES65" s="24">
        <v>270</v>
      </c>
      <c r="ET65" s="21">
        <v>271</v>
      </c>
      <c r="EU65" s="21">
        <v>288</v>
      </c>
      <c r="EV65" s="21">
        <v>250</v>
      </c>
      <c r="EW65" s="21">
        <v>271</v>
      </c>
      <c r="EX65" s="21">
        <v>265</v>
      </c>
      <c r="EY65" s="21"/>
      <c r="EZ65" s="24">
        <v>13.2</v>
      </c>
      <c r="FA65" s="21">
        <v>5.5</v>
      </c>
      <c r="FB65" s="21">
        <v>8.9</v>
      </c>
      <c r="FC65" s="21">
        <v>8</v>
      </c>
      <c r="FD65" s="21">
        <v>8.5</v>
      </c>
      <c r="FE65" s="21">
        <v>4.2</v>
      </c>
      <c r="FF65" s="21"/>
      <c r="FG65" s="24">
        <v>13</v>
      </c>
      <c r="FH65" s="21">
        <v>14</v>
      </c>
      <c r="FI65" s="21">
        <v>7</v>
      </c>
      <c r="FJ65" s="21">
        <v>10</v>
      </c>
      <c r="FK65" s="21">
        <v>8</v>
      </c>
      <c r="FL65" s="21">
        <v>4</v>
      </c>
      <c r="FM65" s="21"/>
      <c r="FN65" s="24">
        <v>73</v>
      </c>
      <c r="FO65" s="21">
        <v>67</v>
      </c>
      <c r="FP65" s="21">
        <v>74</v>
      </c>
      <c r="FQ65" s="21">
        <v>72</v>
      </c>
      <c r="FR65" s="21">
        <v>78</v>
      </c>
      <c r="FS65" s="21">
        <v>47</v>
      </c>
      <c r="FT65" s="21"/>
      <c r="FU65" s="24" t="s">
        <v>1123</v>
      </c>
      <c r="FV65" s="21" t="s">
        <v>1212</v>
      </c>
      <c r="FW65" s="21">
        <v>0</v>
      </c>
      <c r="FX65" s="21" t="s">
        <v>1160</v>
      </c>
      <c r="FY65" s="21" t="s">
        <v>1214</v>
      </c>
      <c r="FZ65" s="21">
        <v>0</v>
      </c>
      <c r="GA65" s="21"/>
      <c r="GB65" s="24">
        <v>152</v>
      </c>
      <c r="GC65" s="21">
        <v>139</v>
      </c>
      <c r="GD65" s="21">
        <v>134</v>
      </c>
      <c r="GE65" s="21">
        <v>117</v>
      </c>
      <c r="GF65" s="21">
        <v>96</v>
      </c>
      <c r="GG65" s="21">
        <v>119</v>
      </c>
      <c r="GH65" s="21"/>
      <c r="GI65" s="24">
        <v>200</v>
      </c>
      <c r="GJ65" s="21">
        <v>1030</v>
      </c>
      <c r="GK65" s="21">
        <v>860</v>
      </c>
      <c r="GL65" s="21">
        <v>1140</v>
      </c>
      <c r="GM65" s="21">
        <v>910</v>
      </c>
      <c r="GN65" s="21">
        <v>150</v>
      </c>
      <c r="GO65" s="21"/>
      <c r="GP65" s="6"/>
      <c r="GQ65" s="24">
        <v>12</v>
      </c>
      <c r="GR65" s="21">
        <v>45</v>
      </c>
      <c r="GS65" s="24">
        <v>13</v>
      </c>
      <c r="GT65" s="21">
        <v>55</v>
      </c>
      <c r="GU65" s="24">
        <v>13</v>
      </c>
      <c r="GV65" s="21">
        <v>55</v>
      </c>
      <c r="GW65" s="24">
        <v>14</v>
      </c>
      <c r="GX65" s="21">
        <v>55</v>
      </c>
      <c r="GY65" s="24">
        <v>16</v>
      </c>
      <c r="GZ65" s="21">
        <v>90</v>
      </c>
      <c r="HA65" s="24">
        <v>14</v>
      </c>
      <c r="HB65" s="21">
        <v>55</v>
      </c>
      <c r="HC65" s="24"/>
      <c r="HD65" s="21"/>
      <c r="HE65" s="6"/>
      <c r="HF65" s="21">
        <v>81</v>
      </c>
      <c r="HG65" s="21">
        <v>94</v>
      </c>
      <c r="HH65" s="21">
        <v>89</v>
      </c>
      <c r="HI65" s="21">
        <v>37.1</v>
      </c>
      <c r="HJ65" s="21">
        <v>1</v>
      </c>
      <c r="HK65" s="21">
        <v>62.2</v>
      </c>
      <c r="HL65" s="21">
        <v>0.6</v>
      </c>
      <c r="HM65" s="21">
        <v>10</v>
      </c>
      <c r="HN65" s="21">
        <v>425.77</v>
      </c>
      <c r="HO65" s="21">
        <v>22.7</v>
      </c>
      <c r="HP65" s="21">
        <v>5.26</v>
      </c>
      <c r="HQ65" s="21">
        <v>130.6</v>
      </c>
      <c r="HR65" s="21">
        <v>21.9</v>
      </c>
      <c r="HS65" s="21">
        <v>12.2</v>
      </c>
      <c r="HT65" s="21">
        <v>13</v>
      </c>
      <c r="HU65" s="6"/>
    </row>
    <row r="66" spans="1:248" ht="15.75" customHeight="1" x14ac:dyDescent="0.3">
      <c r="A66" s="99">
        <v>61</v>
      </c>
      <c r="B66" s="3">
        <v>171</v>
      </c>
      <c r="C66" s="21" t="s">
        <v>431</v>
      </c>
      <c r="D66" s="21">
        <v>2</v>
      </c>
      <c r="E66" s="22">
        <v>41481</v>
      </c>
      <c r="F66" s="22">
        <v>41484</v>
      </c>
      <c r="G66" s="21">
        <f t="shared" si="0"/>
        <v>3</v>
      </c>
      <c r="H66" s="21" t="s">
        <v>395</v>
      </c>
      <c r="I66" s="21" t="s">
        <v>324</v>
      </c>
      <c r="J66" s="23">
        <v>18052</v>
      </c>
      <c r="K66" s="21">
        <v>64</v>
      </c>
      <c r="L66" s="21">
        <v>155</v>
      </c>
      <c r="M66" s="21">
        <v>45</v>
      </c>
      <c r="N66" s="21" t="s">
        <v>1528</v>
      </c>
      <c r="O66" s="21">
        <v>47</v>
      </c>
      <c r="P66" s="21">
        <v>39</v>
      </c>
      <c r="Q66" s="21">
        <v>9</v>
      </c>
      <c r="R66" s="21" t="s">
        <v>547</v>
      </c>
      <c r="S66" s="21">
        <v>1</v>
      </c>
      <c r="T66" s="21">
        <v>17</v>
      </c>
      <c r="U66" s="21" t="s">
        <v>272</v>
      </c>
      <c r="V66" s="21">
        <v>1</v>
      </c>
      <c r="W66" s="21">
        <v>4</v>
      </c>
      <c r="X66" s="21">
        <v>4</v>
      </c>
      <c r="Y66" s="21">
        <v>0</v>
      </c>
      <c r="Z66" s="6"/>
      <c r="AA66" s="24" t="s">
        <v>244</v>
      </c>
      <c r="AB66" s="21" t="s">
        <v>497</v>
      </c>
      <c r="AC66" s="25">
        <v>2</v>
      </c>
      <c r="AD66" s="25" t="s">
        <v>1010</v>
      </c>
      <c r="AE66" s="21" t="s">
        <v>246</v>
      </c>
      <c r="AF66" s="21" t="s">
        <v>247</v>
      </c>
      <c r="AG66" s="21" t="s">
        <v>246</v>
      </c>
      <c r="AH66" s="21" t="s">
        <v>248</v>
      </c>
      <c r="AI66" s="21" t="s">
        <v>249</v>
      </c>
      <c r="AJ66" s="21" t="s">
        <v>249</v>
      </c>
      <c r="AK66" s="21" t="s">
        <v>249</v>
      </c>
      <c r="AL66" s="21" t="s">
        <v>249</v>
      </c>
      <c r="AM66" s="21">
        <v>0.25</v>
      </c>
      <c r="AN66" s="6"/>
      <c r="AO66" s="26" t="s">
        <v>350</v>
      </c>
      <c r="AP66" s="26"/>
      <c r="AQ66" s="26"/>
      <c r="AR66" s="26" t="s">
        <v>1902</v>
      </c>
      <c r="AS66" s="3"/>
      <c r="AT66" s="24">
        <v>0.25</v>
      </c>
      <c r="AU66" s="21">
        <v>0.18</v>
      </c>
      <c r="AV66" s="21">
        <v>0.18</v>
      </c>
      <c r="AW66" s="21">
        <v>0.17</v>
      </c>
      <c r="AX66" s="21">
        <v>0.24</v>
      </c>
      <c r="AY66" s="21">
        <v>0.15</v>
      </c>
      <c r="AZ66" s="21">
        <v>0.12</v>
      </c>
      <c r="BA66" s="21">
        <v>0.1</v>
      </c>
      <c r="BB66" s="21"/>
      <c r="BC66" s="21"/>
      <c r="BD66" s="28">
        <f t="shared" si="44"/>
        <v>0</v>
      </c>
      <c r="BE66" s="28">
        <f t="shared" si="45"/>
        <v>-5.5555555555555429</v>
      </c>
      <c r="BF66" s="28">
        <f t="shared" si="3"/>
        <v>-28</v>
      </c>
      <c r="BG66" s="28">
        <f t="shared" si="4"/>
        <v>-32</v>
      </c>
      <c r="BH66" s="28">
        <f t="shared" si="5"/>
        <v>-5.5555555555555429</v>
      </c>
      <c r="BI66" s="3">
        <f t="shared" si="46"/>
        <v>-7.0000000000000007E-2</v>
      </c>
      <c r="BJ66" s="3">
        <f t="shared" si="47"/>
        <v>0</v>
      </c>
      <c r="BK66" s="3">
        <f t="shared" si="48"/>
        <v>-9.9999999999999811E-3</v>
      </c>
      <c r="BL66" s="3">
        <f t="shared" si="9"/>
        <v>-7.0000000000000007E-2</v>
      </c>
      <c r="BM66" s="3">
        <f t="shared" si="10"/>
        <v>-7.9999999999999988E-2</v>
      </c>
      <c r="BN66" s="3">
        <f t="shared" si="11"/>
        <v>-9.9999999999999811E-3</v>
      </c>
      <c r="BO66" s="24"/>
      <c r="BP66" s="21">
        <v>183.3</v>
      </c>
      <c r="BQ66" s="21">
        <v>152</v>
      </c>
      <c r="BR66" s="21">
        <v>122.6</v>
      </c>
      <c r="BS66" s="21">
        <v>111.4</v>
      </c>
      <c r="BT66" s="21">
        <v>100.1</v>
      </c>
      <c r="BU66" s="21"/>
      <c r="BV66" s="24">
        <v>37.9</v>
      </c>
      <c r="BW66" s="21">
        <v>37</v>
      </c>
      <c r="BX66" s="21">
        <v>37</v>
      </c>
      <c r="BY66" s="21">
        <v>37.1</v>
      </c>
      <c r="BZ66" s="21">
        <v>38</v>
      </c>
      <c r="CA66" s="21">
        <v>37</v>
      </c>
      <c r="CB66" s="21">
        <v>36.6</v>
      </c>
      <c r="CC66" s="21">
        <v>35</v>
      </c>
      <c r="CD66" s="21"/>
      <c r="CE66" s="6"/>
      <c r="CF66" s="24" t="s">
        <v>641</v>
      </c>
      <c r="CG66" s="21" t="s">
        <v>263</v>
      </c>
      <c r="CH66" s="21" t="s">
        <v>1529</v>
      </c>
      <c r="CI66" s="21"/>
      <c r="CJ66" s="21"/>
      <c r="CK66" s="21"/>
      <c r="CL66" s="21"/>
      <c r="CM66" s="24" t="s">
        <v>1530</v>
      </c>
      <c r="CN66" s="21" t="s">
        <v>331</v>
      </c>
      <c r="CO66" s="21" t="s">
        <v>1531</v>
      </c>
      <c r="CP66" s="21"/>
      <c r="CQ66" s="21"/>
      <c r="CR66" s="21"/>
      <c r="CS66" s="21"/>
      <c r="CT66" s="24">
        <v>2</v>
      </c>
      <c r="CU66" s="21">
        <v>1</v>
      </c>
      <c r="CV66" s="21">
        <v>2</v>
      </c>
      <c r="CW66" s="21"/>
      <c r="CX66" s="21"/>
      <c r="CY66" s="21"/>
      <c r="CZ66" s="21"/>
      <c r="DA66" s="24" t="s">
        <v>735</v>
      </c>
      <c r="DB66" s="21" t="s">
        <v>331</v>
      </c>
      <c r="DC66" s="21" t="s">
        <v>735</v>
      </c>
      <c r="DD66" s="21"/>
      <c r="DE66" s="21"/>
      <c r="DF66" s="21"/>
      <c r="DG66" s="21"/>
      <c r="DH66" s="24" t="s">
        <v>377</v>
      </c>
      <c r="DI66" s="21" t="s">
        <v>377</v>
      </c>
      <c r="DJ66" s="21" t="s">
        <v>377</v>
      </c>
      <c r="DK66" s="21">
        <v>0</v>
      </c>
      <c r="DL66" s="21">
        <v>0</v>
      </c>
      <c r="DM66" s="21">
        <v>0</v>
      </c>
      <c r="DN66" s="21"/>
      <c r="DO66" s="26"/>
      <c r="DP66" s="6"/>
      <c r="DQ66" s="24">
        <v>63</v>
      </c>
      <c r="DR66" s="21">
        <v>134.9</v>
      </c>
      <c r="DS66" s="21">
        <v>85.8</v>
      </c>
      <c r="DT66" s="21">
        <v>80.8</v>
      </c>
      <c r="DU66" s="21">
        <v>78</v>
      </c>
      <c r="DV66" s="21">
        <v>74.5</v>
      </c>
      <c r="DW66" s="21"/>
      <c r="DX66" s="24">
        <v>0.5</v>
      </c>
      <c r="DY66" s="21">
        <v>0.8</v>
      </c>
      <c r="DZ66" s="21">
        <v>0.6</v>
      </c>
      <c r="EA66" s="21">
        <v>0.4</v>
      </c>
      <c r="EB66" s="21">
        <v>0.4</v>
      </c>
      <c r="EC66" s="21">
        <v>0.4</v>
      </c>
      <c r="ED66" s="21"/>
      <c r="EE66" s="78">
        <f t="shared" ref="EE66:EJ66" si="77">DQ66/DX66</f>
        <v>126</v>
      </c>
      <c r="EF66" s="79">
        <f t="shared" si="77"/>
        <v>168.625</v>
      </c>
      <c r="EG66" s="79">
        <f t="shared" si="77"/>
        <v>143</v>
      </c>
      <c r="EH66" s="79">
        <f t="shared" si="77"/>
        <v>201.99999999999997</v>
      </c>
      <c r="EI66" s="79">
        <f t="shared" si="77"/>
        <v>195</v>
      </c>
      <c r="EJ66" s="79">
        <f t="shared" si="77"/>
        <v>186.25</v>
      </c>
      <c r="EK66" s="79"/>
      <c r="EL66" s="24">
        <v>0</v>
      </c>
      <c r="EM66" s="21">
        <v>0</v>
      </c>
      <c r="EN66" s="21">
        <v>0</v>
      </c>
      <c r="EO66" s="21">
        <v>1</v>
      </c>
      <c r="EP66" s="21">
        <v>1</v>
      </c>
      <c r="EQ66" s="21">
        <v>0</v>
      </c>
      <c r="ER66" s="21"/>
      <c r="ES66" s="24">
        <v>294</v>
      </c>
      <c r="ET66" s="21">
        <v>283</v>
      </c>
      <c r="EU66" s="21">
        <v>262</v>
      </c>
      <c r="EV66" s="21">
        <v>300</v>
      </c>
      <c r="EW66" s="21">
        <v>335</v>
      </c>
      <c r="EX66" s="21">
        <v>309</v>
      </c>
      <c r="EY66" s="21"/>
      <c r="EZ66" s="24">
        <v>6</v>
      </c>
      <c r="FA66" s="21">
        <v>14.4</v>
      </c>
      <c r="FB66" s="21">
        <v>11</v>
      </c>
      <c r="FC66" s="21">
        <v>8</v>
      </c>
      <c r="FD66" s="21">
        <v>8.1</v>
      </c>
      <c r="FE66" s="21">
        <v>8.9</v>
      </c>
      <c r="FF66" s="21"/>
      <c r="FG66" s="24">
        <v>12</v>
      </c>
      <c r="FH66" s="21">
        <v>14</v>
      </c>
      <c r="FI66" s="21">
        <v>14</v>
      </c>
      <c r="FJ66" s="21">
        <v>14</v>
      </c>
      <c r="FK66" s="21">
        <v>11</v>
      </c>
      <c r="FL66" s="21">
        <v>15</v>
      </c>
      <c r="FM66" s="21"/>
      <c r="FN66" s="24">
        <v>63</v>
      </c>
      <c r="FO66" s="21">
        <v>81</v>
      </c>
      <c r="FP66" s="21">
        <v>66</v>
      </c>
      <c r="FQ66" s="21">
        <v>72</v>
      </c>
      <c r="FR66" s="21">
        <v>71</v>
      </c>
      <c r="FS66" s="21">
        <v>63</v>
      </c>
      <c r="FT66" s="21"/>
      <c r="FU66" s="24">
        <v>0</v>
      </c>
      <c r="FV66" s="21" t="s">
        <v>1459</v>
      </c>
      <c r="FW66" s="21">
        <v>0</v>
      </c>
      <c r="FX66" s="21" t="s">
        <v>803</v>
      </c>
      <c r="FY66" s="21">
        <v>0</v>
      </c>
      <c r="FZ66" s="21">
        <v>0</v>
      </c>
      <c r="GA66" s="21"/>
      <c r="GB66" s="24">
        <v>27</v>
      </c>
      <c r="GC66" s="21">
        <v>34</v>
      </c>
      <c r="GD66" s="21">
        <v>28</v>
      </c>
      <c r="GE66" s="21">
        <v>25</v>
      </c>
      <c r="GF66" s="21">
        <v>26</v>
      </c>
      <c r="GG66" s="21">
        <v>22</v>
      </c>
      <c r="GH66" s="21"/>
      <c r="GI66" s="24">
        <v>635</v>
      </c>
      <c r="GJ66" s="21">
        <v>1675</v>
      </c>
      <c r="GK66" s="21">
        <v>1135</v>
      </c>
      <c r="GL66" s="21">
        <v>2255</v>
      </c>
      <c r="GM66" s="21">
        <v>2380</v>
      </c>
      <c r="GN66" s="21">
        <v>865</v>
      </c>
      <c r="GO66" s="21"/>
      <c r="GP66" s="6"/>
      <c r="GQ66" s="24">
        <v>12</v>
      </c>
      <c r="GR66" s="21">
        <v>45</v>
      </c>
      <c r="GS66" s="24">
        <v>14</v>
      </c>
      <c r="GT66" s="21">
        <v>55</v>
      </c>
      <c r="GU66" s="24">
        <v>11</v>
      </c>
      <c r="GV66" s="21">
        <v>45</v>
      </c>
      <c r="GW66" s="24">
        <v>13</v>
      </c>
      <c r="GX66" s="21">
        <v>55</v>
      </c>
      <c r="GY66" s="24">
        <v>12</v>
      </c>
      <c r="GZ66" s="21">
        <v>45</v>
      </c>
      <c r="HA66" s="24">
        <v>10</v>
      </c>
      <c r="HB66" s="21">
        <v>45</v>
      </c>
      <c r="HC66" s="24"/>
      <c r="HD66" s="21"/>
      <c r="HE66" s="6"/>
      <c r="HF66" s="21">
        <v>64</v>
      </c>
      <c r="HG66" s="21">
        <v>102</v>
      </c>
      <c r="HH66" s="21">
        <v>105</v>
      </c>
      <c r="HI66" s="21">
        <v>38</v>
      </c>
      <c r="HJ66" s="21">
        <v>1</v>
      </c>
      <c r="HK66" s="21">
        <v>60.8</v>
      </c>
      <c r="HL66" s="21">
        <v>0.4</v>
      </c>
      <c r="HM66" s="21">
        <v>20</v>
      </c>
      <c r="HN66" s="21">
        <v>10.36</v>
      </c>
      <c r="HO66" s="21">
        <v>12.49</v>
      </c>
      <c r="HP66" s="21">
        <v>3.35</v>
      </c>
      <c r="HQ66" s="21">
        <v>136</v>
      </c>
      <c r="HR66" s="21">
        <v>22</v>
      </c>
      <c r="HS66" s="21">
        <v>6</v>
      </c>
      <c r="HT66" s="21">
        <v>14</v>
      </c>
      <c r="HU66" s="6"/>
    </row>
    <row r="67" spans="1:248" ht="15.75" customHeight="1" x14ac:dyDescent="0.3">
      <c r="A67" s="99">
        <v>62</v>
      </c>
      <c r="B67" s="3">
        <v>173</v>
      </c>
      <c r="C67" s="21" t="s">
        <v>431</v>
      </c>
      <c r="D67" s="21">
        <v>1</v>
      </c>
      <c r="E67" s="22">
        <v>41490</v>
      </c>
      <c r="F67" s="22">
        <v>41491</v>
      </c>
      <c r="G67" s="21">
        <f t="shared" si="0"/>
        <v>1</v>
      </c>
      <c r="H67" s="21"/>
      <c r="I67" s="21" t="s">
        <v>386</v>
      </c>
      <c r="J67" s="23">
        <v>15381</v>
      </c>
      <c r="K67" s="21">
        <v>70</v>
      </c>
      <c r="L67" s="21">
        <v>174</v>
      </c>
      <c r="M67" s="21">
        <v>74</v>
      </c>
      <c r="N67" s="21" t="s">
        <v>1543</v>
      </c>
      <c r="O67" s="21">
        <v>39</v>
      </c>
      <c r="P67" s="21">
        <v>23</v>
      </c>
      <c r="Q67" s="21">
        <v>2</v>
      </c>
      <c r="R67" s="21" t="s">
        <v>547</v>
      </c>
      <c r="S67" s="21">
        <v>1</v>
      </c>
      <c r="T67" s="21">
        <v>12</v>
      </c>
      <c r="U67" s="21" t="s">
        <v>272</v>
      </c>
      <c r="V67" s="21">
        <v>1</v>
      </c>
      <c r="W67" s="21">
        <v>0</v>
      </c>
      <c r="X67" s="21">
        <v>0</v>
      </c>
      <c r="Y67" s="21">
        <v>0</v>
      </c>
      <c r="Z67" s="6"/>
      <c r="AA67" s="24" t="s">
        <v>244</v>
      </c>
      <c r="AB67" s="21" t="s">
        <v>956</v>
      </c>
      <c r="AC67" s="25">
        <v>2</v>
      </c>
      <c r="AD67" s="25" t="s">
        <v>486</v>
      </c>
      <c r="AE67" s="21" t="s">
        <v>246</v>
      </c>
      <c r="AF67" s="21" t="s">
        <v>247</v>
      </c>
      <c r="AG67" s="21" t="s">
        <v>246</v>
      </c>
      <c r="AH67" s="21" t="s">
        <v>328</v>
      </c>
      <c r="AI67" s="21" t="s">
        <v>249</v>
      </c>
      <c r="AJ67" s="21" t="s">
        <v>249</v>
      </c>
      <c r="AK67" s="21" t="s">
        <v>249</v>
      </c>
      <c r="AL67" s="21" t="s">
        <v>246</v>
      </c>
      <c r="AM67" s="21">
        <v>0.86</v>
      </c>
      <c r="AN67" s="6"/>
      <c r="AO67" s="26" t="s">
        <v>350</v>
      </c>
      <c r="AP67" s="26"/>
      <c r="AQ67" s="26"/>
      <c r="AR67" s="26" t="s">
        <v>1902</v>
      </c>
      <c r="AS67" s="3"/>
      <c r="AT67" s="24">
        <v>0.86</v>
      </c>
      <c r="AU67" s="21">
        <v>0.85</v>
      </c>
      <c r="AV67" s="21">
        <v>0.75</v>
      </c>
      <c r="AW67" s="21">
        <v>0.8</v>
      </c>
      <c r="AX67" s="21">
        <v>0.72</v>
      </c>
      <c r="AY67" s="21"/>
      <c r="AZ67" s="21"/>
      <c r="BA67" s="21"/>
      <c r="BB67" s="21"/>
      <c r="BC67" s="21"/>
      <c r="BD67" s="28">
        <f t="shared" si="44"/>
        <v>-11.764705882352942</v>
      </c>
      <c r="BE67" s="28">
        <f t="shared" si="45"/>
        <v>6.6666666666666714</v>
      </c>
      <c r="BF67" s="28">
        <f t="shared" si="3"/>
        <v>-12.79069767441861</v>
      </c>
      <c r="BG67" s="28">
        <f t="shared" si="4"/>
        <v>-6.9767441860465027</v>
      </c>
      <c r="BH67" s="28">
        <f t="shared" si="5"/>
        <v>-5.8823529411764639</v>
      </c>
      <c r="BI67" s="3">
        <f t="shared" si="46"/>
        <v>-1.0000000000000009E-2</v>
      </c>
      <c r="BJ67" s="3">
        <f t="shared" si="47"/>
        <v>-9.9999999999999978E-2</v>
      </c>
      <c r="BK67" s="3">
        <f t="shared" si="48"/>
        <v>5.0000000000000044E-2</v>
      </c>
      <c r="BL67" s="3">
        <f t="shared" si="9"/>
        <v>-0.10999999999999999</v>
      </c>
      <c r="BM67" s="3">
        <f t="shared" si="10"/>
        <v>-5.9999999999999942E-2</v>
      </c>
      <c r="BN67" s="3">
        <f t="shared" si="11"/>
        <v>-4.9999999999999933E-2</v>
      </c>
      <c r="BO67" s="24">
        <v>122</v>
      </c>
      <c r="BP67" s="21">
        <v>156</v>
      </c>
      <c r="BQ67" s="21">
        <v>144.4</v>
      </c>
      <c r="BR67" s="21"/>
      <c r="BS67" s="21"/>
      <c r="BT67" s="21"/>
      <c r="BU67" s="21"/>
      <c r="BV67" s="24">
        <v>37.9</v>
      </c>
      <c r="BW67" s="21">
        <v>38</v>
      </c>
      <c r="BX67" s="21">
        <v>37</v>
      </c>
      <c r="BY67" s="21">
        <v>37</v>
      </c>
      <c r="BZ67" s="21">
        <v>37.5</v>
      </c>
      <c r="CA67" s="21"/>
      <c r="CB67" s="21"/>
      <c r="CC67" s="21"/>
      <c r="CD67" s="21"/>
      <c r="CE67" s="6"/>
      <c r="CF67" s="24" t="s">
        <v>1544</v>
      </c>
      <c r="CG67" s="21"/>
      <c r="CH67" s="21"/>
      <c r="CI67" s="21"/>
      <c r="CJ67" s="21"/>
      <c r="CK67" s="21"/>
      <c r="CL67" s="21"/>
      <c r="CM67" s="24" t="s">
        <v>1545</v>
      </c>
      <c r="CN67" s="21"/>
      <c r="CO67" s="21"/>
      <c r="CP67" s="21"/>
      <c r="CQ67" s="21"/>
      <c r="CR67" s="21"/>
      <c r="CS67" s="21"/>
      <c r="CT67" s="24">
        <v>9</v>
      </c>
      <c r="CU67" s="21"/>
      <c r="CV67" s="21"/>
      <c r="CW67" s="21"/>
      <c r="CX67" s="21"/>
      <c r="CY67" s="21"/>
      <c r="CZ67" s="21"/>
      <c r="DA67" s="24" t="s">
        <v>331</v>
      </c>
      <c r="DB67" s="21"/>
      <c r="DC67" s="21"/>
      <c r="DD67" s="21"/>
      <c r="DE67" s="21"/>
      <c r="DF67" s="21"/>
      <c r="DG67" s="21"/>
      <c r="DH67" s="24" t="s">
        <v>1106</v>
      </c>
      <c r="DI67" s="21" t="s">
        <v>1106</v>
      </c>
      <c r="DJ67" s="21" t="s">
        <v>1106</v>
      </c>
      <c r="DK67" s="21"/>
      <c r="DL67" s="21"/>
      <c r="DM67" s="21"/>
      <c r="DN67" s="21"/>
      <c r="DO67" s="26" t="s">
        <v>607</v>
      </c>
      <c r="DP67" s="6"/>
      <c r="DQ67" s="24">
        <v>85</v>
      </c>
      <c r="DR67" s="21">
        <v>75</v>
      </c>
      <c r="DS67" s="21">
        <v>80</v>
      </c>
      <c r="DT67" s="21"/>
      <c r="DU67" s="21"/>
      <c r="DV67" s="21"/>
      <c r="DW67" s="21"/>
      <c r="DX67" s="24">
        <v>0.21</v>
      </c>
      <c r="DY67" s="21">
        <v>0.21</v>
      </c>
      <c r="DZ67" s="21">
        <v>0.21</v>
      </c>
      <c r="EA67" s="21"/>
      <c r="EB67" s="21"/>
      <c r="EC67" s="21"/>
      <c r="ED67" s="21"/>
      <c r="EE67" s="78">
        <f t="shared" ref="EE67:EG67" si="78">DQ67/DX67</f>
        <v>404.76190476190476</v>
      </c>
      <c r="EF67" s="79">
        <f t="shared" si="78"/>
        <v>357.14285714285717</v>
      </c>
      <c r="EG67" s="79">
        <f t="shared" si="78"/>
        <v>380.95238095238096</v>
      </c>
      <c r="EH67" s="79"/>
      <c r="EI67" s="79"/>
      <c r="EJ67" s="79"/>
      <c r="EK67" s="79"/>
      <c r="EL67" s="24">
        <v>0</v>
      </c>
      <c r="EM67" s="21">
        <v>0</v>
      </c>
      <c r="EN67" s="21">
        <v>0</v>
      </c>
      <c r="EO67" s="21"/>
      <c r="EP67" s="21"/>
      <c r="EQ67" s="21"/>
      <c r="ER67" s="21"/>
      <c r="ES67" s="24">
        <v>117</v>
      </c>
      <c r="ET67" s="21">
        <v>116</v>
      </c>
      <c r="EU67" s="21">
        <v>117</v>
      </c>
      <c r="EV67" s="21"/>
      <c r="EW67" s="21"/>
      <c r="EX67" s="21"/>
      <c r="EY67" s="21"/>
      <c r="EZ67" s="24">
        <v>13.3</v>
      </c>
      <c r="FA67" s="21">
        <v>12</v>
      </c>
      <c r="FB67" s="21">
        <v>11.7</v>
      </c>
      <c r="FC67" s="21"/>
      <c r="FD67" s="21"/>
      <c r="FE67" s="21"/>
      <c r="FF67" s="21"/>
      <c r="FG67" s="24">
        <v>15</v>
      </c>
      <c r="FH67" s="21">
        <v>15</v>
      </c>
      <c r="FI67" s="21">
        <v>15</v>
      </c>
      <c r="FJ67" s="21"/>
      <c r="FK67" s="21"/>
      <c r="FL67" s="21"/>
      <c r="FM67" s="21"/>
      <c r="FN67" s="24">
        <v>75</v>
      </c>
      <c r="FO67" s="21">
        <v>79</v>
      </c>
      <c r="FP67" s="21">
        <v>81</v>
      </c>
      <c r="FQ67" s="21"/>
      <c r="FR67" s="21"/>
      <c r="FS67" s="21"/>
      <c r="FT67" s="21"/>
      <c r="FU67" s="24">
        <v>0</v>
      </c>
      <c r="FV67" s="21">
        <v>0</v>
      </c>
      <c r="FW67" s="21">
        <v>0</v>
      </c>
      <c r="FX67" s="21"/>
      <c r="FY67" s="21"/>
      <c r="FZ67" s="21"/>
      <c r="GA67" s="21"/>
      <c r="GB67" s="24">
        <v>303</v>
      </c>
      <c r="GC67" s="21">
        <v>251</v>
      </c>
      <c r="GD67" s="21">
        <v>213</v>
      </c>
      <c r="GE67" s="21"/>
      <c r="GF67" s="21"/>
      <c r="GG67" s="21"/>
      <c r="GH67" s="21"/>
      <c r="GI67" s="24">
        <v>2040</v>
      </c>
      <c r="GJ67" s="21">
        <v>2335</v>
      </c>
      <c r="GK67" s="21">
        <v>2120</v>
      </c>
      <c r="GL67" s="21"/>
      <c r="GM67" s="21"/>
      <c r="GN67" s="21"/>
      <c r="GO67" s="21"/>
      <c r="GP67" s="6"/>
      <c r="GQ67" s="24">
        <v>9</v>
      </c>
      <c r="GR67" s="21">
        <v>18</v>
      </c>
      <c r="GS67" s="24">
        <v>6</v>
      </c>
      <c r="GT67" s="21">
        <v>10</v>
      </c>
      <c r="GU67" s="24">
        <v>9</v>
      </c>
      <c r="GV67" s="21">
        <v>18</v>
      </c>
      <c r="GW67" s="24"/>
      <c r="GX67" s="21"/>
      <c r="GY67" s="24"/>
      <c r="GZ67" s="21"/>
      <c r="HA67" s="24"/>
      <c r="HB67" s="21"/>
      <c r="HC67" s="24"/>
      <c r="HD67" s="21"/>
      <c r="HE67" s="6"/>
      <c r="HF67" s="21">
        <v>70</v>
      </c>
      <c r="HG67" s="21">
        <v>97</v>
      </c>
      <c r="HH67" s="21">
        <v>148</v>
      </c>
      <c r="HI67" s="21">
        <v>38</v>
      </c>
      <c r="HJ67" s="21">
        <v>2</v>
      </c>
      <c r="HK67" s="21">
        <v>78.7</v>
      </c>
      <c r="HL67" s="21">
        <v>0.21</v>
      </c>
      <c r="HM67" s="21">
        <v>80</v>
      </c>
      <c r="HN67" s="21">
        <v>46.49</v>
      </c>
      <c r="HO67" s="21">
        <v>1.34</v>
      </c>
      <c r="HP67" s="21">
        <v>3.25</v>
      </c>
      <c r="HQ67" s="21">
        <v>135.5</v>
      </c>
      <c r="HR67" s="21">
        <v>15.8</v>
      </c>
      <c r="HS67" s="21">
        <v>14.3</v>
      </c>
      <c r="HT67" s="21">
        <v>15</v>
      </c>
      <c r="HU67" s="6"/>
    </row>
    <row r="68" spans="1:248" ht="15.75" customHeight="1" x14ac:dyDescent="0.3">
      <c r="A68" s="99">
        <v>63</v>
      </c>
      <c r="B68" s="3">
        <v>180</v>
      </c>
      <c r="C68" s="21" t="s">
        <v>635</v>
      </c>
      <c r="D68" s="21">
        <v>2</v>
      </c>
      <c r="E68" s="22">
        <v>41491</v>
      </c>
      <c r="F68" s="22">
        <v>41494</v>
      </c>
      <c r="G68" s="21">
        <f t="shared" si="0"/>
        <v>3</v>
      </c>
      <c r="H68" s="21"/>
      <c r="I68" s="21" t="s">
        <v>876</v>
      </c>
      <c r="J68" s="23">
        <v>29178</v>
      </c>
      <c r="K68" s="21">
        <v>34</v>
      </c>
      <c r="L68" s="21">
        <v>165</v>
      </c>
      <c r="M68" s="21">
        <v>66</v>
      </c>
      <c r="N68" s="21" t="s">
        <v>1574</v>
      </c>
      <c r="O68" s="21">
        <v>73</v>
      </c>
      <c r="P68" s="21">
        <v>87.1</v>
      </c>
      <c r="Q68" s="21">
        <v>8</v>
      </c>
      <c r="R68" s="21" t="s">
        <v>1575</v>
      </c>
      <c r="S68" s="21">
        <v>1</v>
      </c>
      <c r="T68" s="21">
        <v>22</v>
      </c>
      <c r="U68" s="21" t="s">
        <v>272</v>
      </c>
      <c r="V68" s="21">
        <v>1</v>
      </c>
      <c r="W68" s="21">
        <v>3</v>
      </c>
      <c r="X68" s="21">
        <v>3</v>
      </c>
      <c r="Y68" s="21">
        <v>0</v>
      </c>
      <c r="Z68" s="6"/>
      <c r="AA68" s="24" t="s">
        <v>884</v>
      </c>
      <c r="AB68" s="21" t="s">
        <v>1576</v>
      </c>
      <c r="AC68" s="25">
        <v>2</v>
      </c>
      <c r="AD68" s="25" t="s">
        <v>486</v>
      </c>
      <c r="AE68" s="21" t="s">
        <v>249</v>
      </c>
      <c r="AF68" s="21"/>
      <c r="AG68" s="21" t="s">
        <v>246</v>
      </c>
      <c r="AH68" s="21" t="s">
        <v>248</v>
      </c>
      <c r="AI68" s="21" t="s">
        <v>246</v>
      </c>
      <c r="AJ68" s="21" t="s">
        <v>249</v>
      </c>
      <c r="AK68" s="21" t="s">
        <v>246</v>
      </c>
      <c r="AL68" s="21" t="s">
        <v>246</v>
      </c>
      <c r="AM68" s="21">
        <v>9.01</v>
      </c>
      <c r="AN68" s="6"/>
      <c r="AO68" s="26" t="s">
        <v>350</v>
      </c>
      <c r="AP68" s="26"/>
      <c r="AQ68" s="26"/>
      <c r="AR68" s="26" t="s">
        <v>1906</v>
      </c>
      <c r="AS68" s="3"/>
      <c r="AT68" s="24">
        <v>9.01</v>
      </c>
      <c r="AU68" s="21">
        <v>8.76</v>
      </c>
      <c r="AV68" s="21">
        <v>7.87</v>
      </c>
      <c r="AW68" s="21">
        <v>4</v>
      </c>
      <c r="AX68" s="21">
        <v>3.14</v>
      </c>
      <c r="AY68" s="21">
        <v>2.59</v>
      </c>
      <c r="AZ68" s="21">
        <v>1.58</v>
      </c>
      <c r="BA68" s="21"/>
      <c r="BB68" s="21"/>
      <c r="BC68" s="21"/>
      <c r="BD68" s="28">
        <f t="shared" si="44"/>
        <v>-10.159817351598164</v>
      </c>
      <c r="BE68" s="28">
        <f t="shared" si="45"/>
        <v>-49.174078780177886</v>
      </c>
      <c r="BF68" s="28">
        <f t="shared" si="3"/>
        <v>-12.652608213096556</v>
      </c>
      <c r="BG68" s="28">
        <f t="shared" si="4"/>
        <v>-55.604883462819089</v>
      </c>
      <c r="BH68" s="28">
        <f t="shared" si="5"/>
        <v>-54.337899543378995</v>
      </c>
      <c r="BI68" s="3">
        <f t="shared" si="46"/>
        <v>-0.25</v>
      </c>
      <c r="BJ68" s="3">
        <f t="shared" si="47"/>
        <v>-0.88999999999999968</v>
      </c>
      <c r="BK68" s="3">
        <f t="shared" si="48"/>
        <v>-3.87</v>
      </c>
      <c r="BL68" s="3">
        <f t="shared" si="9"/>
        <v>-1.1399999999999997</v>
      </c>
      <c r="BM68" s="3">
        <f t="shared" si="10"/>
        <v>-5.01</v>
      </c>
      <c r="BN68" s="3">
        <f t="shared" si="11"/>
        <v>-4.76</v>
      </c>
      <c r="BO68" s="24"/>
      <c r="BP68" s="21">
        <v>99.1</v>
      </c>
      <c r="BQ68" s="21">
        <v>48.5</v>
      </c>
      <c r="BR68" s="21">
        <v>81.2</v>
      </c>
      <c r="BS68" s="21">
        <v>32.1</v>
      </c>
      <c r="BT68" s="21"/>
      <c r="BU68" s="21"/>
      <c r="BV68" s="24">
        <v>35</v>
      </c>
      <c r="BW68" s="21">
        <v>36</v>
      </c>
      <c r="BX68" s="21">
        <v>36.5</v>
      </c>
      <c r="BY68" s="21">
        <v>37</v>
      </c>
      <c r="BZ68" s="21">
        <v>36.4</v>
      </c>
      <c r="CA68" s="21">
        <v>36</v>
      </c>
      <c r="CB68" s="21">
        <v>37</v>
      </c>
      <c r="CC68" s="21"/>
      <c r="CD68" s="21"/>
      <c r="CE68" s="6"/>
      <c r="CF68" s="24" t="s">
        <v>838</v>
      </c>
      <c r="CG68" s="21"/>
      <c r="CH68" s="21"/>
      <c r="CI68" s="21"/>
      <c r="CJ68" s="21"/>
      <c r="CK68" s="21"/>
      <c r="CL68" s="21"/>
      <c r="CM68" s="24" t="s">
        <v>331</v>
      </c>
      <c r="CN68" s="21"/>
      <c r="CO68" s="21"/>
      <c r="CP68" s="21"/>
      <c r="CQ68" s="21"/>
      <c r="CR68" s="21"/>
      <c r="CS68" s="21"/>
      <c r="CT68" s="24">
        <v>6</v>
      </c>
      <c r="CU68" s="21"/>
      <c r="CV68" s="21"/>
      <c r="CW68" s="21"/>
      <c r="CX68" s="21"/>
      <c r="CY68" s="21"/>
      <c r="CZ68" s="21"/>
      <c r="DA68" s="24" t="s">
        <v>331</v>
      </c>
      <c r="DB68" s="21"/>
      <c r="DC68" s="21"/>
      <c r="DD68" s="21"/>
      <c r="DE68" s="21"/>
      <c r="DF68" s="21"/>
      <c r="DG68" s="21"/>
      <c r="DH68" s="24" t="s">
        <v>255</v>
      </c>
      <c r="DI68" s="21" t="s">
        <v>255</v>
      </c>
      <c r="DJ68" s="21" t="s">
        <v>255</v>
      </c>
      <c r="DK68" s="21" t="s">
        <v>1106</v>
      </c>
      <c r="DL68" s="21" t="s">
        <v>1106</v>
      </c>
      <c r="DM68" s="21"/>
      <c r="DN68" s="21"/>
      <c r="DO68" s="26" t="s">
        <v>607</v>
      </c>
      <c r="DP68" s="6"/>
      <c r="DQ68" s="24">
        <v>120.1</v>
      </c>
      <c r="DR68" s="21">
        <v>158</v>
      </c>
      <c r="DS68" s="21">
        <v>129.4</v>
      </c>
      <c r="DT68" s="21">
        <v>75</v>
      </c>
      <c r="DU68" s="21">
        <v>118.2</v>
      </c>
      <c r="DV68" s="21"/>
      <c r="DW68" s="21"/>
      <c r="DX68" s="24">
        <v>0.4</v>
      </c>
      <c r="DY68" s="21">
        <v>0.4</v>
      </c>
      <c r="DZ68" s="21">
        <v>0.35</v>
      </c>
      <c r="EA68" s="21">
        <v>0.35</v>
      </c>
      <c r="EB68" s="21">
        <v>0.35</v>
      </c>
      <c r="EC68" s="21"/>
      <c r="ED68" s="21"/>
      <c r="EE68" s="78">
        <f t="shared" ref="EE68:EI68" si="79">DQ68/DX68</f>
        <v>300.24999999999994</v>
      </c>
      <c r="EF68" s="79">
        <f t="shared" si="79"/>
        <v>395</v>
      </c>
      <c r="EG68" s="79">
        <f t="shared" si="79"/>
        <v>369.71428571428578</v>
      </c>
      <c r="EH68" s="79">
        <f t="shared" si="79"/>
        <v>214.28571428571431</v>
      </c>
      <c r="EI68" s="79">
        <f t="shared" si="79"/>
        <v>337.71428571428572</v>
      </c>
      <c r="EJ68" s="79"/>
      <c r="EK68" s="79"/>
      <c r="EL68" s="24">
        <v>0</v>
      </c>
      <c r="EM68" s="21">
        <v>0</v>
      </c>
      <c r="EN68" s="21">
        <v>0</v>
      </c>
      <c r="EO68" s="21">
        <v>0</v>
      </c>
      <c r="EP68" s="21">
        <v>0</v>
      </c>
      <c r="EQ68" s="21"/>
      <c r="ER68" s="21"/>
      <c r="ES68" s="24">
        <v>120</v>
      </c>
      <c r="ET68" s="21">
        <v>147</v>
      </c>
      <c r="EU68" s="21">
        <v>162</v>
      </c>
      <c r="EV68" s="21">
        <v>201</v>
      </c>
      <c r="EW68" s="21">
        <v>247</v>
      </c>
      <c r="EX68" s="21"/>
      <c r="EY68" s="21"/>
      <c r="EZ68" s="24">
        <v>8</v>
      </c>
      <c r="FA68" s="21">
        <v>9</v>
      </c>
      <c r="FB68" s="21">
        <v>9</v>
      </c>
      <c r="FC68" s="21">
        <v>8.5</v>
      </c>
      <c r="FD68" s="21">
        <v>10</v>
      </c>
      <c r="FE68" s="21"/>
      <c r="FF68" s="21"/>
      <c r="FG68" s="24">
        <v>8</v>
      </c>
      <c r="FH68" s="21">
        <v>13</v>
      </c>
      <c r="FI68" s="21">
        <v>13</v>
      </c>
      <c r="FJ68" s="21">
        <v>15</v>
      </c>
      <c r="FK68" s="21">
        <v>15</v>
      </c>
      <c r="FL68" s="21"/>
      <c r="FM68" s="21"/>
      <c r="FN68" s="24">
        <v>70</v>
      </c>
      <c r="FO68" s="21">
        <v>86</v>
      </c>
      <c r="FP68" s="21">
        <v>89</v>
      </c>
      <c r="FQ68" s="21">
        <v>75</v>
      </c>
      <c r="FR68" s="21">
        <v>79</v>
      </c>
      <c r="FS68" s="21"/>
      <c r="FT68" s="21"/>
      <c r="FU68" s="24" t="s">
        <v>1194</v>
      </c>
      <c r="FV68" s="21">
        <v>0</v>
      </c>
      <c r="FW68" s="21">
        <v>0</v>
      </c>
      <c r="FX68" s="21">
        <v>0</v>
      </c>
      <c r="FY68" s="21">
        <v>0</v>
      </c>
      <c r="FZ68" s="21"/>
      <c r="GA68" s="21"/>
      <c r="GB68" s="24">
        <v>32</v>
      </c>
      <c r="GC68" s="21">
        <v>33</v>
      </c>
      <c r="GD68" s="21">
        <v>31</v>
      </c>
      <c r="GE68" s="21">
        <v>35</v>
      </c>
      <c r="GF68" s="21">
        <v>42</v>
      </c>
      <c r="GG68" s="21"/>
      <c r="GH68" s="21"/>
      <c r="GI68" s="24">
        <v>1990</v>
      </c>
      <c r="GJ68" s="21">
        <v>1500</v>
      </c>
      <c r="GK68" s="21">
        <v>670</v>
      </c>
      <c r="GL68" s="21">
        <v>310</v>
      </c>
      <c r="GM68" s="21">
        <v>35</v>
      </c>
      <c r="GN68" s="21"/>
      <c r="GO68" s="21"/>
      <c r="GP68" s="6"/>
      <c r="GQ68" s="24">
        <v>16</v>
      </c>
      <c r="GR68" s="21">
        <v>90</v>
      </c>
      <c r="GS68" s="24">
        <v>10</v>
      </c>
      <c r="GT68" s="21">
        <v>45</v>
      </c>
      <c r="GU68" s="24">
        <v>9</v>
      </c>
      <c r="GV68" s="21">
        <v>18</v>
      </c>
      <c r="GW68" s="24">
        <v>9</v>
      </c>
      <c r="GX68" s="21">
        <v>18</v>
      </c>
      <c r="GY68" s="24">
        <v>8</v>
      </c>
      <c r="GZ68" s="21">
        <v>18</v>
      </c>
      <c r="HA68" s="24"/>
      <c r="HB68" s="21"/>
      <c r="HC68" s="24"/>
      <c r="HD68" s="21"/>
      <c r="HE68" s="6"/>
      <c r="HF68" s="21">
        <v>33</v>
      </c>
      <c r="HG68" s="21">
        <v>146</v>
      </c>
      <c r="HH68" s="21">
        <v>72</v>
      </c>
      <c r="HI68" s="21">
        <v>37.9</v>
      </c>
      <c r="HJ68" s="21">
        <v>1</v>
      </c>
      <c r="HK68" s="21">
        <v>102.6</v>
      </c>
      <c r="HL68" s="21">
        <v>0.5</v>
      </c>
      <c r="HM68" s="21">
        <v>0</v>
      </c>
      <c r="HN68" s="21">
        <v>10.36</v>
      </c>
      <c r="HO68" s="21">
        <v>24.49</v>
      </c>
      <c r="HP68" s="21">
        <v>3.16</v>
      </c>
      <c r="HQ68" s="21">
        <v>135</v>
      </c>
      <c r="HR68" s="21">
        <v>14.8</v>
      </c>
      <c r="HS68" s="21">
        <v>17</v>
      </c>
      <c r="HT68" s="21">
        <v>3</v>
      </c>
      <c r="HU68" s="6"/>
    </row>
    <row r="69" spans="1:248" ht="15.75" customHeight="1" x14ac:dyDescent="0.3">
      <c r="A69" s="99">
        <v>64</v>
      </c>
      <c r="B69" s="3">
        <v>184</v>
      </c>
      <c r="C69" s="21" t="s">
        <v>431</v>
      </c>
      <c r="D69" s="21">
        <v>2</v>
      </c>
      <c r="E69" s="22">
        <v>41511</v>
      </c>
      <c r="F69" s="22">
        <v>41512</v>
      </c>
      <c r="G69" s="21">
        <f t="shared" si="0"/>
        <v>1</v>
      </c>
      <c r="H69" s="21"/>
      <c r="I69" s="21" t="s">
        <v>1595</v>
      </c>
      <c r="J69" s="23">
        <v>17253</v>
      </c>
      <c r="K69" s="21">
        <v>66</v>
      </c>
      <c r="L69" s="21">
        <v>185</v>
      </c>
      <c r="M69" s="21">
        <v>80</v>
      </c>
      <c r="N69" s="21" t="s">
        <v>1596</v>
      </c>
      <c r="O69" s="21">
        <v>47</v>
      </c>
      <c r="P69" s="21">
        <v>39</v>
      </c>
      <c r="Q69" s="21">
        <v>4</v>
      </c>
      <c r="R69" s="21" t="s">
        <v>547</v>
      </c>
      <c r="S69" s="21">
        <v>1</v>
      </c>
      <c r="T69" s="21">
        <v>19</v>
      </c>
      <c r="U69" s="21" t="s">
        <v>272</v>
      </c>
      <c r="V69" s="21">
        <v>1</v>
      </c>
      <c r="W69" s="21">
        <v>0</v>
      </c>
      <c r="X69" s="21">
        <v>1</v>
      </c>
      <c r="Y69" s="21">
        <v>0</v>
      </c>
      <c r="Z69" s="6"/>
      <c r="AA69" s="24" t="s">
        <v>884</v>
      </c>
      <c r="AB69" s="21" t="s">
        <v>497</v>
      </c>
      <c r="AC69" s="25"/>
      <c r="AD69" s="25"/>
      <c r="AE69" s="21" t="s">
        <v>249</v>
      </c>
      <c r="AF69" s="21"/>
      <c r="AG69" s="21" t="s">
        <v>246</v>
      </c>
      <c r="AH69" s="21" t="s">
        <v>248</v>
      </c>
      <c r="AI69" s="21" t="s">
        <v>246</v>
      </c>
      <c r="AJ69" s="21" t="s">
        <v>246</v>
      </c>
      <c r="AK69" s="21" t="s">
        <v>249</v>
      </c>
      <c r="AL69" s="21" t="s">
        <v>246</v>
      </c>
      <c r="AM69" s="21">
        <v>59.3</v>
      </c>
      <c r="AN69" s="6"/>
      <c r="AO69" s="26" t="s">
        <v>350</v>
      </c>
      <c r="AP69" s="26"/>
      <c r="AQ69" s="26"/>
      <c r="AR69" s="26" t="s">
        <v>1902</v>
      </c>
      <c r="AS69" s="3"/>
      <c r="AT69" s="24">
        <v>59.3</v>
      </c>
      <c r="AU69" s="21">
        <v>46</v>
      </c>
      <c r="AV69" s="21">
        <v>37</v>
      </c>
      <c r="AW69" s="21">
        <v>26.4</v>
      </c>
      <c r="AX69" s="21">
        <v>9.77</v>
      </c>
      <c r="AY69" s="21"/>
      <c r="AZ69" s="21"/>
      <c r="BA69" s="21"/>
      <c r="BB69" s="21"/>
      <c r="BC69" s="21"/>
      <c r="BD69" s="28">
        <f t="shared" si="44"/>
        <v>-19.565217391304344</v>
      </c>
      <c r="BE69" s="28">
        <f t="shared" si="45"/>
        <v>-28.64864864864866</v>
      </c>
      <c r="BF69" s="28">
        <f t="shared" si="3"/>
        <v>-37.605396290050585</v>
      </c>
      <c r="BG69" s="28">
        <f t="shared" si="4"/>
        <v>-55.480607082630691</v>
      </c>
      <c r="BH69" s="28">
        <f t="shared" si="5"/>
        <v>-42.608695652173914</v>
      </c>
      <c r="BI69" s="3">
        <f t="shared" si="46"/>
        <v>-13.299999999999997</v>
      </c>
      <c r="BJ69" s="3">
        <f t="shared" si="47"/>
        <v>-9</v>
      </c>
      <c r="BK69" s="3">
        <f t="shared" si="48"/>
        <v>-10.600000000000001</v>
      </c>
      <c r="BL69" s="3">
        <f t="shared" si="9"/>
        <v>-22.299999999999997</v>
      </c>
      <c r="BM69" s="3">
        <f t="shared" si="10"/>
        <v>-32.9</v>
      </c>
      <c r="BN69" s="3">
        <f t="shared" si="11"/>
        <v>-19.600000000000001</v>
      </c>
      <c r="BO69" s="24">
        <v>8.9</v>
      </c>
      <c r="BP69" s="21">
        <v>27</v>
      </c>
      <c r="BQ69" s="21">
        <v>49.6</v>
      </c>
      <c r="BR69" s="21"/>
      <c r="BS69" s="21"/>
      <c r="BT69" s="21"/>
      <c r="BU69" s="21"/>
      <c r="BV69" s="24">
        <v>37.6</v>
      </c>
      <c r="BW69" s="21">
        <v>37</v>
      </c>
      <c r="BX69" s="21">
        <v>37</v>
      </c>
      <c r="BY69" s="21">
        <v>37</v>
      </c>
      <c r="BZ69" s="21">
        <v>37.1</v>
      </c>
      <c r="CA69" s="21"/>
      <c r="CB69" s="21"/>
      <c r="CC69" s="21"/>
      <c r="CD69" s="21"/>
      <c r="CE69" s="6"/>
      <c r="CF69" s="24" t="s">
        <v>1597</v>
      </c>
      <c r="CG69" s="21"/>
      <c r="CH69" s="21"/>
      <c r="CI69" s="21"/>
      <c r="CJ69" s="21"/>
      <c r="CK69" s="21"/>
      <c r="CL69" s="21"/>
      <c r="CM69" s="24" t="s">
        <v>331</v>
      </c>
      <c r="CN69" s="21"/>
      <c r="CO69" s="21"/>
      <c r="CP69" s="21"/>
      <c r="CQ69" s="21"/>
      <c r="CR69" s="21"/>
      <c r="CS69" s="21"/>
      <c r="CT69" s="24">
        <v>2</v>
      </c>
      <c r="CU69" s="21"/>
      <c r="CV69" s="21"/>
      <c r="CW69" s="21"/>
      <c r="CX69" s="21"/>
      <c r="CY69" s="21"/>
      <c r="CZ69" s="21"/>
      <c r="DA69" s="24" t="s">
        <v>331</v>
      </c>
      <c r="DB69" s="21"/>
      <c r="DC69" s="21"/>
      <c r="DD69" s="21"/>
      <c r="DE69" s="21"/>
      <c r="DF69" s="21"/>
      <c r="DG69" s="21"/>
      <c r="DH69" s="24" t="s">
        <v>400</v>
      </c>
      <c r="DI69" s="21" t="s">
        <v>400</v>
      </c>
      <c r="DJ69" s="21" t="s">
        <v>400</v>
      </c>
      <c r="DK69" s="21"/>
      <c r="DL69" s="21"/>
      <c r="DM69" s="21"/>
      <c r="DN69" s="21"/>
      <c r="DO69" s="26" t="s">
        <v>607</v>
      </c>
      <c r="DP69" s="6"/>
      <c r="DQ69" s="24">
        <v>134</v>
      </c>
      <c r="DR69" s="21">
        <v>84.3</v>
      </c>
      <c r="DS69" s="21">
        <v>113.9</v>
      </c>
      <c r="DT69" s="21"/>
      <c r="DU69" s="21"/>
      <c r="DV69" s="21"/>
      <c r="DW69" s="21"/>
      <c r="DX69" s="24">
        <v>0.35</v>
      </c>
      <c r="DY69" s="21">
        <v>0.35</v>
      </c>
      <c r="DZ69" s="21">
        <v>0.35</v>
      </c>
      <c r="EA69" s="21"/>
      <c r="EB69" s="21"/>
      <c r="EC69" s="21"/>
      <c r="ED69" s="21"/>
      <c r="EE69" s="78">
        <f t="shared" ref="EE69:EG69" si="80">DQ69/DX69</f>
        <v>382.85714285714289</v>
      </c>
      <c r="EF69" s="79">
        <f t="shared" si="80"/>
        <v>240.85714285714286</v>
      </c>
      <c r="EG69" s="79">
        <f t="shared" si="80"/>
        <v>325.42857142857144</v>
      </c>
      <c r="EH69" s="79"/>
      <c r="EI69" s="79"/>
      <c r="EJ69" s="79"/>
      <c r="EK69" s="79"/>
      <c r="EL69" s="24">
        <v>0</v>
      </c>
      <c r="EM69" s="21">
        <v>0</v>
      </c>
      <c r="EN69" s="21">
        <v>0</v>
      </c>
      <c r="EO69" s="21"/>
      <c r="EP69" s="21"/>
      <c r="EQ69" s="21"/>
      <c r="ER69" s="21"/>
      <c r="ES69" s="24">
        <v>332</v>
      </c>
      <c r="ET69" s="21">
        <v>317</v>
      </c>
      <c r="EU69" s="21">
        <v>303</v>
      </c>
      <c r="EV69" s="21"/>
      <c r="EW69" s="21"/>
      <c r="EX69" s="21"/>
      <c r="EY69" s="21"/>
      <c r="EZ69" s="24">
        <v>11</v>
      </c>
      <c r="FA69" s="21">
        <v>7.3</v>
      </c>
      <c r="FB69" s="21">
        <v>7.6</v>
      </c>
      <c r="FC69" s="21"/>
      <c r="FD69" s="21"/>
      <c r="FE69" s="21"/>
      <c r="FF69" s="21"/>
      <c r="FG69" s="24">
        <v>12</v>
      </c>
      <c r="FH69" s="21">
        <v>14</v>
      </c>
      <c r="FI69" s="21">
        <v>14</v>
      </c>
      <c r="FJ69" s="21"/>
      <c r="FK69" s="21"/>
      <c r="FL69" s="21"/>
      <c r="FM69" s="21"/>
      <c r="FN69" s="24">
        <v>76</v>
      </c>
      <c r="FO69" s="21">
        <v>108</v>
      </c>
      <c r="FP69" s="21">
        <v>105</v>
      </c>
      <c r="FQ69" s="21"/>
      <c r="FR69" s="21"/>
      <c r="FS69" s="21"/>
      <c r="FT69" s="21"/>
      <c r="FU69" s="24">
        <v>0</v>
      </c>
      <c r="FV69" s="21">
        <v>0</v>
      </c>
      <c r="FW69" s="21">
        <v>0</v>
      </c>
      <c r="FX69" s="21"/>
      <c r="FY69" s="21"/>
      <c r="FZ69" s="21"/>
      <c r="GA69" s="21"/>
      <c r="GB69" s="24">
        <v>65</v>
      </c>
      <c r="GC69" s="21">
        <v>45</v>
      </c>
      <c r="GD69" s="21">
        <v>44</v>
      </c>
      <c r="GE69" s="21"/>
      <c r="GF69" s="21"/>
      <c r="GG69" s="21"/>
      <c r="GH69" s="21"/>
      <c r="GI69" s="24">
        <v>2780</v>
      </c>
      <c r="GJ69" s="21">
        <v>2140</v>
      </c>
      <c r="GK69" s="21">
        <v>320</v>
      </c>
      <c r="GL69" s="21"/>
      <c r="GM69" s="21"/>
      <c r="GN69" s="21"/>
      <c r="GO69" s="21"/>
      <c r="GP69" s="6"/>
      <c r="GQ69" s="24">
        <v>10</v>
      </c>
      <c r="GR69" s="21">
        <v>45</v>
      </c>
      <c r="GS69" s="24">
        <v>10</v>
      </c>
      <c r="GT69" s="21">
        <v>45</v>
      </c>
      <c r="GU69" s="24">
        <v>9</v>
      </c>
      <c r="GV69" s="21">
        <v>18</v>
      </c>
      <c r="GW69" s="24"/>
      <c r="GX69" s="21"/>
      <c r="GY69" s="24"/>
      <c r="GZ69" s="21"/>
      <c r="HA69" s="24"/>
      <c r="HB69" s="21"/>
      <c r="HC69" s="24"/>
      <c r="HD69" s="21"/>
      <c r="HE69" s="6"/>
      <c r="HF69" s="21">
        <v>66</v>
      </c>
      <c r="HG69" s="21">
        <v>106</v>
      </c>
      <c r="HH69" s="21">
        <v>163</v>
      </c>
      <c r="HI69" s="21">
        <v>39</v>
      </c>
      <c r="HJ69" s="21">
        <v>2</v>
      </c>
      <c r="HK69" s="21">
        <v>70</v>
      </c>
      <c r="HL69" s="21">
        <v>0.5</v>
      </c>
      <c r="HM69" s="21">
        <v>50</v>
      </c>
      <c r="HN69" s="21">
        <v>34.17</v>
      </c>
      <c r="HO69" s="21">
        <v>22.67</v>
      </c>
      <c r="HP69" s="21">
        <v>3.11</v>
      </c>
      <c r="HQ69" s="21">
        <v>129</v>
      </c>
      <c r="HR69" s="21">
        <v>18.8</v>
      </c>
      <c r="HS69" s="21">
        <v>11</v>
      </c>
      <c r="HT69" s="21">
        <v>12</v>
      </c>
      <c r="HU69" s="6"/>
    </row>
    <row r="70" spans="1:248" ht="15.75" customHeight="1" x14ac:dyDescent="0.3">
      <c r="A70" s="99">
        <v>65</v>
      </c>
      <c r="B70" s="3">
        <v>196</v>
      </c>
      <c r="C70" s="21" t="s">
        <v>635</v>
      </c>
      <c r="D70" s="21">
        <v>1</v>
      </c>
      <c r="E70" s="22">
        <v>41529</v>
      </c>
      <c r="F70" s="22">
        <v>41529</v>
      </c>
      <c r="G70" s="21">
        <f t="shared" si="0"/>
        <v>0</v>
      </c>
      <c r="H70" s="21"/>
      <c r="I70" s="21" t="s">
        <v>432</v>
      </c>
      <c r="J70" s="23">
        <v>18716</v>
      </c>
      <c r="K70" s="21">
        <v>62</v>
      </c>
      <c r="L70" s="21">
        <v>171</v>
      </c>
      <c r="M70" s="21">
        <v>60</v>
      </c>
      <c r="N70" s="21" t="s">
        <v>1665</v>
      </c>
      <c r="O70" s="21">
        <v>42</v>
      </c>
      <c r="P70" s="21">
        <v>28.5</v>
      </c>
      <c r="Q70" s="21">
        <v>12</v>
      </c>
      <c r="R70" s="21" t="s">
        <v>548</v>
      </c>
      <c r="S70" s="21">
        <v>2</v>
      </c>
      <c r="T70" s="21">
        <v>12</v>
      </c>
      <c r="U70" s="21" t="s">
        <v>548</v>
      </c>
      <c r="V70" s="21">
        <v>2</v>
      </c>
      <c r="W70" s="21">
        <v>9</v>
      </c>
      <c r="X70" s="21">
        <v>9</v>
      </c>
      <c r="Y70" s="21">
        <v>0</v>
      </c>
      <c r="Z70" s="6"/>
      <c r="AA70" s="24" t="s">
        <v>884</v>
      </c>
      <c r="AB70" s="21" t="s">
        <v>1666</v>
      </c>
      <c r="AC70" s="25">
        <v>2</v>
      </c>
      <c r="AD70" s="25" t="s">
        <v>486</v>
      </c>
      <c r="AE70" s="21" t="s">
        <v>246</v>
      </c>
      <c r="AF70" s="21" t="s">
        <v>247</v>
      </c>
      <c r="AG70" s="21" t="s">
        <v>249</v>
      </c>
      <c r="AH70" s="21"/>
      <c r="AI70" s="21" t="s">
        <v>249</v>
      </c>
      <c r="AJ70" s="21" t="s">
        <v>246</v>
      </c>
      <c r="AK70" s="21" t="s">
        <v>246</v>
      </c>
      <c r="AL70" s="21" t="s">
        <v>246</v>
      </c>
      <c r="AM70" s="21">
        <v>42.2</v>
      </c>
      <c r="AN70" s="6"/>
      <c r="AO70" s="26" t="s">
        <v>250</v>
      </c>
      <c r="AP70" s="26" t="s">
        <v>274</v>
      </c>
      <c r="AQ70" s="26" t="s">
        <v>1911</v>
      </c>
      <c r="AR70" s="26" t="s">
        <v>1906</v>
      </c>
      <c r="AS70" s="26" t="s">
        <v>1903</v>
      </c>
      <c r="AT70" s="24">
        <v>42.4</v>
      </c>
      <c r="AU70" s="21">
        <v>117.2</v>
      </c>
      <c r="AV70" s="21">
        <v>103.95</v>
      </c>
      <c r="AW70" s="21">
        <v>88.8</v>
      </c>
      <c r="AX70" s="21">
        <v>82.61</v>
      </c>
      <c r="AY70" s="21">
        <v>36.6</v>
      </c>
      <c r="AZ70" s="21">
        <v>9</v>
      </c>
      <c r="BA70" s="21">
        <v>3.3</v>
      </c>
      <c r="BB70" s="21">
        <v>1.57</v>
      </c>
      <c r="BC70" s="21"/>
      <c r="BD70" s="28">
        <f t="shared" si="44"/>
        <v>-11.305460750853243</v>
      </c>
      <c r="BE70" s="28">
        <f t="shared" si="45"/>
        <v>-14.574314574314585</v>
      </c>
      <c r="BF70" s="28">
        <f t="shared" si="3"/>
        <v>145.16509433962264</v>
      </c>
      <c r="BG70" s="28">
        <f t="shared" si="4"/>
        <v>109.43396226415098</v>
      </c>
      <c r="BH70" s="28">
        <f t="shared" si="5"/>
        <v>-24.23208191126281</v>
      </c>
      <c r="BI70" s="3">
        <f t="shared" si="46"/>
        <v>74.800000000000011</v>
      </c>
      <c r="BJ70" s="3">
        <f t="shared" si="47"/>
        <v>-13.25</v>
      </c>
      <c r="BK70" s="3">
        <f t="shared" si="48"/>
        <v>-15.150000000000006</v>
      </c>
      <c r="BL70" s="3">
        <f t="shared" si="9"/>
        <v>61.550000000000004</v>
      </c>
      <c r="BM70" s="3">
        <f t="shared" si="10"/>
        <v>46.4</v>
      </c>
      <c r="BN70" s="3">
        <f t="shared" si="11"/>
        <v>-28.400000000000006</v>
      </c>
      <c r="BO70" s="24"/>
      <c r="BP70" s="21">
        <v>275</v>
      </c>
      <c r="BQ70" s="21">
        <v>317.8</v>
      </c>
      <c r="BR70" s="21"/>
      <c r="BS70" s="21">
        <v>174.3</v>
      </c>
      <c r="BT70" s="21">
        <v>96.1</v>
      </c>
      <c r="BU70" s="21">
        <v>74</v>
      </c>
      <c r="BV70" s="24">
        <v>39.1</v>
      </c>
      <c r="BW70" s="21">
        <v>37.9</v>
      </c>
      <c r="BX70" s="21">
        <v>37</v>
      </c>
      <c r="BY70" s="21">
        <v>36</v>
      </c>
      <c r="BZ70" s="21">
        <v>36</v>
      </c>
      <c r="CA70" s="21">
        <v>38</v>
      </c>
      <c r="CB70" s="21">
        <v>37</v>
      </c>
      <c r="CC70" s="21">
        <v>36.5</v>
      </c>
      <c r="CD70" s="21">
        <v>37.1</v>
      </c>
      <c r="CE70" s="6"/>
      <c r="CF70" s="24" t="s">
        <v>1667</v>
      </c>
      <c r="CG70" s="21"/>
      <c r="CH70" s="21"/>
      <c r="CI70" s="21" t="s">
        <v>1413</v>
      </c>
      <c r="CJ70" s="21"/>
      <c r="CK70" s="21"/>
      <c r="CL70" s="21"/>
      <c r="CM70" s="24" t="s">
        <v>331</v>
      </c>
      <c r="CN70" s="21"/>
      <c r="CO70" s="21"/>
      <c r="CP70" s="93" t="s">
        <v>1668</v>
      </c>
      <c r="CQ70" s="21"/>
      <c r="CR70" s="21"/>
      <c r="CS70" s="21"/>
      <c r="CT70" s="24">
        <v>2</v>
      </c>
      <c r="CU70" s="21"/>
      <c r="CV70" s="21"/>
      <c r="CW70" s="21">
        <v>2</v>
      </c>
      <c r="CX70" s="21"/>
      <c r="CY70" s="21"/>
      <c r="CZ70" s="21"/>
      <c r="DA70" s="24" t="s">
        <v>331</v>
      </c>
      <c r="DB70" s="21"/>
      <c r="DC70" s="21"/>
      <c r="DD70" s="21"/>
      <c r="DE70" s="21"/>
      <c r="DF70" s="21"/>
      <c r="DG70" s="21"/>
      <c r="DH70" s="24" t="s">
        <v>631</v>
      </c>
      <c r="DI70" s="21" t="s">
        <v>631</v>
      </c>
      <c r="DJ70" s="21" t="s">
        <v>631</v>
      </c>
      <c r="DK70" s="21" t="s">
        <v>631</v>
      </c>
      <c r="DL70" s="21" t="s">
        <v>631</v>
      </c>
      <c r="DM70" s="21" t="s">
        <v>631</v>
      </c>
      <c r="DN70" s="21" t="s">
        <v>631</v>
      </c>
      <c r="DO70" s="26" t="s">
        <v>607</v>
      </c>
      <c r="DP70" s="6"/>
      <c r="DQ70" s="24">
        <v>142</v>
      </c>
      <c r="DR70" s="21">
        <v>65</v>
      </c>
      <c r="DS70" s="21">
        <v>50.4</v>
      </c>
      <c r="DT70" s="21">
        <v>153.5</v>
      </c>
      <c r="DU70" s="21">
        <v>150</v>
      </c>
      <c r="DV70" s="21">
        <v>61.3</v>
      </c>
      <c r="DW70" s="21">
        <v>118.9</v>
      </c>
      <c r="DX70" s="24">
        <v>0.45</v>
      </c>
      <c r="DY70" s="21">
        <v>0.4</v>
      </c>
      <c r="DZ70" s="21">
        <v>0.4</v>
      </c>
      <c r="EA70" s="21">
        <v>0.5</v>
      </c>
      <c r="EB70" s="21">
        <v>0.4</v>
      </c>
      <c r="EC70" s="21">
        <v>0.4</v>
      </c>
      <c r="ED70" s="21">
        <v>0.41</v>
      </c>
      <c r="EE70" s="78">
        <f t="shared" ref="EE70:EK70" si="81">DQ70/DX70</f>
        <v>315.55555555555554</v>
      </c>
      <c r="EF70" s="79">
        <f t="shared" si="81"/>
        <v>162.5</v>
      </c>
      <c r="EG70" s="79">
        <f t="shared" si="81"/>
        <v>125.99999999999999</v>
      </c>
      <c r="EH70" s="79">
        <f t="shared" si="81"/>
        <v>307</v>
      </c>
      <c r="EI70" s="79">
        <f t="shared" si="81"/>
        <v>375</v>
      </c>
      <c r="EJ70" s="79">
        <f t="shared" si="81"/>
        <v>153.24999999999997</v>
      </c>
      <c r="EK70" s="79">
        <f t="shared" si="81"/>
        <v>290.00000000000006</v>
      </c>
      <c r="EL70" s="24">
        <v>0</v>
      </c>
      <c r="EM70" s="21">
        <v>0</v>
      </c>
      <c r="EN70" s="21">
        <v>0</v>
      </c>
      <c r="EO70" s="21">
        <v>1</v>
      </c>
      <c r="EP70" s="21">
        <v>1</v>
      </c>
      <c r="EQ70" s="21">
        <v>1</v>
      </c>
      <c r="ER70" s="21">
        <v>1</v>
      </c>
      <c r="ES70" s="24">
        <v>206</v>
      </c>
      <c r="ET70" s="21">
        <v>189</v>
      </c>
      <c r="EU70" s="21">
        <v>195</v>
      </c>
      <c r="EV70" s="21">
        <v>204</v>
      </c>
      <c r="EW70" s="21">
        <v>165</v>
      </c>
      <c r="EX70" s="21">
        <v>157</v>
      </c>
      <c r="EY70" s="21">
        <v>210</v>
      </c>
      <c r="EZ70" s="24">
        <v>18</v>
      </c>
      <c r="FA70" s="21">
        <v>11.2</v>
      </c>
      <c r="FB70" s="21">
        <v>11.2</v>
      </c>
      <c r="FC70" s="21">
        <v>6.8</v>
      </c>
      <c r="FD70" s="21">
        <v>11.5</v>
      </c>
      <c r="FE70" s="21">
        <v>8</v>
      </c>
      <c r="FF70" s="21">
        <v>8</v>
      </c>
      <c r="FG70" s="24">
        <v>14</v>
      </c>
      <c r="FH70" s="21">
        <v>13</v>
      </c>
      <c r="FI70" s="21">
        <v>14</v>
      </c>
      <c r="FJ70" s="21">
        <v>3</v>
      </c>
      <c r="FK70" s="21">
        <v>3</v>
      </c>
      <c r="FL70" s="21">
        <v>3</v>
      </c>
      <c r="FM70" s="21">
        <v>3</v>
      </c>
      <c r="FN70" s="24">
        <v>81</v>
      </c>
      <c r="FO70" s="21">
        <v>94</v>
      </c>
      <c r="FP70" s="21">
        <v>80</v>
      </c>
      <c r="FQ70" s="21">
        <v>83</v>
      </c>
      <c r="FR70" s="21">
        <v>80</v>
      </c>
      <c r="FS70" s="21">
        <v>83</v>
      </c>
      <c r="FT70" s="21">
        <v>87</v>
      </c>
      <c r="FU70" s="24" t="s">
        <v>1123</v>
      </c>
      <c r="FV70" s="21" t="s">
        <v>859</v>
      </c>
      <c r="FW70" s="21" t="s">
        <v>1459</v>
      </c>
      <c r="FX70" s="21" t="s">
        <v>1669</v>
      </c>
      <c r="FY70" s="21" t="s">
        <v>859</v>
      </c>
      <c r="FZ70" s="21" t="s">
        <v>1123</v>
      </c>
      <c r="GA70" s="21" t="s">
        <v>1214</v>
      </c>
      <c r="GB70" s="24">
        <v>74</v>
      </c>
      <c r="GC70" s="21">
        <v>59</v>
      </c>
      <c r="GD70" s="21">
        <v>67</v>
      </c>
      <c r="GE70" s="21">
        <v>176</v>
      </c>
      <c r="GF70" s="21">
        <v>116</v>
      </c>
      <c r="GG70" s="21">
        <v>72</v>
      </c>
      <c r="GH70" s="21">
        <v>64</v>
      </c>
      <c r="GI70" s="24">
        <v>1605</v>
      </c>
      <c r="GJ70" s="21">
        <v>1840</v>
      </c>
      <c r="GK70" s="21">
        <v>1900</v>
      </c>
      <c r="GL70" s="21">
        <v>1010</v>
      </c>
      <c r="GM70" s="21">
        <v>1280</v>
      </c>
      <c r="GN70" s="21">
        <v>2140</v>
      </c>
      <c r="GO70" s="21">
        <v>1740</v>
      </c>
      <c r="GP70" s="6"/>
      <c r="GQ70" s="24">
        <v>13</v>
      </c>
      <c r="GR70" s="21">
        <v>55</v>
      </c>
      <c r="GS70" s="24">
        <v>13</v>
      </c>
      <c r="GT70" s="21">
        <v>55</v>
      </c>
      <c r="GU70" s="24">
        <v>13</v>
      </c>
      <c r="GV70" s="21">
        <v>55</v>
      </c>
      <c r="GW70" s="24">
        <v>15</v>
      </c>
      <c r="GX70" s="21">
        <v>80</v>
      </c>
      <c r="GY70" s="24">
        <v>15</v>
      </c>
      <c r="GZ70" s="21">
        <v>80</v>
      </c>
      <c r="HA70" s="24">
        <v>17</v>
      </c>
      <c r="HB70" s="21">
        <v>90</v>
      </c>
      <c r="HC70" s="24">
        <v>16</v>
      </c>
      <c r="HD70" s="21">
        <v>90</v>
      </c>
      <c r="HE70" s="6"/>
      <c r="HF70" s="21">
        <v>62</v>
      </c>
      <c r="HG70" s="21">
        <v>115</v>
      </c>
      <c r="HH70" s="21">
        <v>70</v>
      </c>
      <c r="HI70" s="21">
        <v>39.1</v>
      </c>
      <c r="HJ70" s="21">
        <v>2</v>
      </c>
      <c r="HK70" s="21">
        <v>63.6</v>
      </c>
      <c r="HL70" s="21">
        <v>0.4</v>
      </c>
      <c r="HM70" s="21">
        <v>25</v>
      </c>
      <c r="HN70" s="21">
        <v>15.4</v>
      </c>
      <c r="HO70" s="21">
        <v>31.72</v>
      </c>
      <c r="HP70" s="21">
        <v>3.4</v>
      </c>
      <c r="HQ70" s="21">
        <v>134</v>
      </c>
      <c r="HR70" s="21">
        <v>23</v>
      </c>
      <c r="HS70" s="21">
        <v>18</v>
      </c>
      <c r="HT70" s="21">
        <v>14</v>
      </c>
      <c r="HU70" s="6"/>
    </row>
    <row r="71" spans="1:248" ht="15.75" customHeight="1" x14ac:dyDescent="0.3">
      <c r="A71" s="99">
        <v>66</v>
      </c>
      <c r="B71" s="3">
        <v>197</v>
      </c>
      <c r="C71" s="21" t="s">
        <v>626</v>
      </c>
      <c r="D71" s="21">
        <v>1</v>
      </c>
      <c r="E71" s="22">
        <v>41535</v>
      </c>
      <c r="F71" s="22">
        <v>41536</v>
      </c>
      <c r="G71" s="21">
        <f t="shared" si="0"/>
        <v>1</v>
      </c>
      <c r="H71" s="21"/>
      <c r="I71" s="21" t="s">
        <v>432</v>
      </c>
      <c r="J71" s="23">
        <v>17190</v>
      </c>
      <c r="K71" s="21">
        <v>66</v>
      </c>
      <c r="L71" s="21">
        <v>182</v>
      </c>
      <c r="M71" s="21">
        <v>95</v>
      </c>
      <c r="N71" s="21" t="s">
        <v>1670</v>
      </c>
      <c r="O71" s="21">
        <v>42</v>
      </c>
      <c r="P71" s="21">
        <v>28.5</v>
      </c>
      <c r="Q71" s="21">
        <v>7</v>
      </c>
      <c r="R71" s="21" t="s">
        <v>794</v>
      </c>
      <c r="S71" s="21">
        <v>1</v>
      </c>
      <c r="T71" s="21">
        <v>17</v>
      </c>
      <c r="U71" s="21" t="s">
        <v>272</v>
      </c>
      <c r="V71" s="21">
        <v>1</v>
      </c>
      <c r="W71" s="21">
        <v>0</v>
      </c>
      <c r="X71" s="21">
        <v>0</v>
      </c>
      <c r="Y71" s="21">
        <v>0</v>
      </c>
      <c r="Z71" s="6"/>
      <c r="AA71" s="24" t="s">
        <v>884</v>
      </c>
      <c r="AB71" s="21" t="s">
        <v>1671</v>
      </c>
      <c r="AC71" s="25">
        <v>2</v>
      </c>
      <c r="AD71" s="25" t="s">
        <v>486</v>
      </c>
      <c r="AE71" s="21" t="s">
        <v>249</v>
      </c>
      <c r="AF71" s="21"/>
      <c r="AG71" s="21" t="s">
        <v>246</v>
      </c>
      <c r="AH71" s="21" t="s">
        <v>328</v>
      </c>
      <c r="AI71" s="21" t="s">
        <v>246</v>
      </c>
      <c r="AJ71" s="21" t="s">
        <v>249</v>
      </c>
      <c r="AK71" s="21" t="s">
        <v>249</v>
      </c>
      <c r="AL71" s="21" t="s">
        <v>246</v>
      </c>
      <c r="AM71" s="21">
        <v>28.94</v>
      </c>
      <c r="AN71" s="6"/>
      <c r="AO71" s="26" t="s">
        <v>350</v>
      </c>
      <c r="AP71" s="26"/>
      <c r="AQ71" s="26"/>
      <c r="AR71" s="26" t="s">
        <v>1906</v>
      </c>
      <c r="AS71" s="3"/>
      <c r="AT71" s="24">
        <v>28.94</v>
      </c>
      <c r="AU71" s="21">
        <v>24.82</v>
      </c>
      <c r="AV71" s="21">
        <v>20.36</v>
      </c>
      <c r="AW71" s="21">
        <v>17</v>
      </c>
      <c r="AX71" s="21">
        <v>13.6</v>
      </c>
      <c r="AY71" s="21">
        <v>8.36</v>
      </c>
      <c r="AZ71" s="21">
        <v>4.29</v>
      </c>
      <c r="BA71" s="21">
        <v>2.56</v>
      </c>
      <c r="BB71" s="21"/>
      <c r="BC71" s="21"/>
      <c r="BD71" s="28">
        <f t="shared" si="44"/>
        <v>-17.969379532634974</v>
      </c>
      <c r="BE71" s="28">
        <f t="shared" si="45"/>
        <v>-16.502946954813353</v>
      </c>
      <c r="BF71" s="28">
        <f t="shared" si="3"/>
        <v>-29.64754664823775</v>
      </c>
      <c r="BG71" s="28">
        <f t="shared" si="4"/>
        <v>-41.257774706288878</v>
      </c>
      <c r="BH71" s="28">
        <f t="shared" si="5"/>
        <v>-31.506849315068493</v>
      </c>
      <c r="BI71" s="3">
        <f t="shared" si="46"/>
        <v>-4.120000000000001</v>
      </c>
      <c r="BJ71" s="3">
        <f t="shared" si="47"/>
        <v>-4.4600000000000009</v>
      </c>
      <c r="BK71" s="3">
        <f t="shared" si="48"/>
        <v>-3.3599999999999994</v>
      </c>
      <c r="BL71" s="3">
        <f t="shared" si="9"/>
        <v>-8.5800000000000018</v>
      </c>
      <c r="BM71" s="3">
        <f t="shared" si="10"/>
        <v>-11.940000000000001</v>
      </c>
      <c r="BN71" s="3">
        <f t="shared" si="11"/>
        <v>-7.82</v>
      </c>
      <c r="BO71" s="24">
        <v>40</v>
      </c>
      <c r="BP71" s="21">
        <v>192.9</v>
      </c>
      <c r="BQ71" s="21">
        <v>124.3</v>
      </c>
      <c r="BR71" s="21"/>
      <c r="BS71" s="21"/>
      <c r="BT71" s="21"/>
      <c r="BU71" s="21"/>
      <c r="BV71" s="24">
        <v>37</v>
      </c>
      <c r="BW71" s="21">
        <v>36</v>
      </c>
      <c r="BX71" s="21">
        <v>36.1</v>
      </c>
      <c r="BY71" s="21">
        <v>36.5</v>
      </c>
      <c r="BZ71" s="21">
        <v>36</v>
      </c>
      <c r="CA71" s="21">
        <v>36.1</v>
      </c>
      <c r="CB71" s="21">
        <v>37.1</v>
      </c>
      <c r="CC71" s="21">
        <v>35.9</v>
      </c>
      <c r="CD71" s="21"/>
      <c r="CE71" s="6"/>
      <c r="CF71" s="24" t="s">
        <v>1672</v>
      </c>
      <c r="CG71" s="21"/>
      <c r="CH71" s="21"/>
      <c r="CI71" s="21"/>
      <c r="CJ71" s="21"/>
      <c r="CK71" s="21"/>
      <c r="CL71" s="21"/>
      <c r="CM71" s="24" t="s">
        <v>331</v>
      </c>
      <c r="CN71" s="21"/>
      <c r="CO71" s="21"/>
      <c r="CP71" s="21"/>
      <c r="CQ71" s="21"/>
      <c r="CR71" s="21"/>
      <c r="CS71" s="21"/>
      <c r="CT71" s="24">
        <v>6</v>
      </c>
      <c r="CU71" s="21"/>
      <c r="CV71" s="21"/>
      <c r="CW71" s="21"/>
      <c r="CX71" s="21"/>
      <c r="CY71" s="21"/>
      <c r="CZ71" s="21"/>
      <c r="DA71" s="24" t="s">
        <v>331</v>
      </c>
      <c r="DB71" s="21"/>
      <c r="DC71" s="21"/>
      <c r="DD71" s="21"/>
      <c r="DE71" s="21"/>
      <c r="DF71" s="21"/>
      <c r="DG71" s="21"/>
      <c r="DH71" s="24" t="s">
        <v>1106</v>
      </c>
      <c r="DI71" s="21" t="s">
        <v>1106</v>
      </c>
      <c r="DJ71" s="21" t="s">
        <v>1106</v>
      </c>
      <c r="DK71" s="21" t="s">
        <v>1106</v>
      </c>
      <c r="DL71" s="21" t="s">
        <v>1106</v>
      </c>
      <c r="DM71" s="21" t="s">
        <v>1106</v>
      </c>
      <c r="DN71" s="21"/>
      <c r="DO71" s="26" t="s">
        <v>607</v>
      </c>
      <c r="DP71" s="6"/>
      <c r="DQ71" s="24">
        <v>106.1</v>
      </c>
      <c r="DR71" s="21">
        <v>92.8</v>
      </c>
      <c r="DS71" s="21">
        <v>107.4</v>
      </c>
      <c r="DT71" s="21">
        <v>122.6</v>
      </c>
      <c r="DU71" s="21">
        <v>144</v>
      </c>
      <c r="DV71" s="21">
        <v>96.3</v>
      </c>
      <c r="DW71" s="21"/>
      <c r="DX71" s="24">
        <v>0.4</v>
      </c>
      <c r="DY71" s="21">
        <v>0.35</v>
      </c>
      <c r="DZ71" s="21">
        <v>0.35</v>
      </c>
      <c r="EA71" s="21">
        <v>0.35</v>
      </c>
      <c r="EB71" s="21">
        <v>0.35</v>
      </c>
      <c r="EC71" s="21">
        <v>0.35</v>
      </c>
      <c r="ED71" s="21"/>
      <c r="EE71" s="78">
        <f t="shared" ref="EE71:EJ71" si="82">DQ71/DX71</f>
        <v>265.24999999999994</v>
      </c>
      <c r="EF71" s="79">
        <f t="shared" si="82"/>
        <v>265.14285714285717</v>
      </c>
      <c r="EG71" s="79">
        <f t="shared" si="82"/>
        <v>306.85714285714289</v>
      </c>
      <c r="EH71" s="79">
        <f t="shared" si="82"/>
        <v>350.28571428571428</v>
      </c>
      <c r="EI71" s="79">
        <f t="shared" si="82"/>
        <v>411.42857142857144</v>
      </c>
      <c r="EJ71" s="79">
        <f t="shared" si="82"/>
        <v>275.14285714285717</v>
      </c>
      <c r="EK71" s="79"/>
      <c r="EL71" s="24">
        <v>0</v>
      </c>
      <c r="EM71" s="21">
        <v>0</v>
      </c>
      <c r="EN71" s="21">
        <v>0</v>
      </c>
      <c r="EO71" s="21">
        <v>0</v>
      </c>
      <c r="EP71" s="21">
        <v>0</v>
      </c>
      <c r="EQ71" s="21">
        <v>0</v>
      </c>
      <c r="ER71" s="21"/>
      <c r="ES71" s="24">
        <v>127</v>
      </c>
      <c r="ET71" s="21">
        <v>135</v>
      </c>
      <c r="EU71" s="21">
        <v>139</v>
      </c>
      <c r="EV71" s="21">
        <v>151</v>
      </c>
      <c r="EW71" s="21">
        <v>180</v>
      </c>
      <c r="EX71" s="21">
        <v>175</v>
      </c>
      <c r="EY71" s="21"/>
      <c r="EZ71" s="24">
        <v>5.7</v>
      </c>
      <c r="FA71" s="21">
        <v>5.4</v>
      </c>
      <c r="FB71" s="21">
        <v>5.5</v>
      </c>
      <c r="FC71" s="21">
        <v>5.5</v>
      </c>
      <c r="FD71" s="21">
        <v>5.5</v>
      </c>
      <c r="FE71" s="21">
        <v>6.2</v>
      </c>
      <c r="FF71" s="21"/>
      <c r="FG71" s="24">
        <v>15</v>
      </c>
      <c r="FH71" s="21">
        <v>15</v>
      </c>
      <c r="FI71" s="21">
        <v>15</v>
      </c>
      <c r="FJ71" s="21">
        <v>15</v>
      </c>
      <c r="FK71" s="21">
        <v>15</v>
      </c>
      <c r="FL71" s="21">
        <v>15</v>
      </c>
      <c r="FM71" s="21"/>
      <c r="FN71" s="24">
        <v>62</v>
      </c>
      <c r="FO71" s="21">
        <v>81</v>
      </c>
      <c r="FP71" s="21">
        <v>91</v>
      </c>
      <c r="FQ71" s="21">
        <v>90</v>
      </c>
      <c r="FR71" s="21">
        <v>105</v>
      </c>
      <c r="FS71" s="21">
        <v>89</v>
      </c>
      <c r="FT71" s="21"/>
      <c r="FU71" s="24">
        <v>0</v>
      </c>
      <c r="FV71" s="21">
        <v>0</v>
      </c>
      <c r="FW71" s="21">
        <v>0</v>
      </c>
      <c r="FX71" s="21">
        <v>0</v>
      </c>
      <c r="FY71" s="21">
        <v>0</v>
      </c>
      <c r="FZ71" s="21">
        <v>0</v>
      </c>
      <c r="GA71" s="21"/>
      <c r="GB71" s="24">
        <v>158</v>
      </c>
      <c r="GC71" s="21">
        <v>122</v>
      </c>
      <c r="GD71" s="21">
        <v>131</v>
      </c>
      <c r="GE71" s="21">
        <v>132</v>
      </c>
      <c r="GF71" s="21">
        <v>115</v>
      </c>
      <c r="GG71" s="21">
        <v>113</v>
      </c>
      <c r="GH71" s="21"/>
      <c r="GI71" s="24">
        <v>2330</v>
      </c>
      <c r="GJ71" s="21">
        <v>1950</v>
      </c>
      <c r="GK71" s="21">
        <v>2380</v>
      </c>
      <c r="GL71" s="21">
        <v>3300</v>
      </c>
      <c r="GM71" s="21">
        <v>3270</v>
      </c>
      <c r="GN71" s="21">
        <v>690</v>
      </c>
      <c r="GO71" s="21"/>
      <c r="GP71" s="6"/>
      <c r="GQ71" s="24">
        <v>10</v>
      </c>
      <c r="GR71" s="21">
        <v>45</v>
      </c>
      <c r="GS71" s="24">
        <v>9</v>
      </c>
      <c r="GT71" s="21">
        <v>18</v>
      </c>
      <c r="GU71" s="24">
        <v>8</v>
      </c>
      <c r="GV71" s="21">
        <v>18</v>
      </c>
      <c r="GW71" s="24">
        <v>7</v>
      </c>
      <c r="GX71" s="21">
        <v>18</v>
      </c>
      <c r="GY71" s="24">
        <v>6</v>
      </c>
      <c r="GZ71" s="21">
        <v>10</v>
      </c>
      <c r="HA71" s="24">
        <v>9</v>
      </c>
      <c r="HB71" s="21">
        <v>18</v>
      </c>
      <c r="HC71" s="24"/>
      <c r="HD71" s="21"/>
      <c r="HE71" s="6"/>
      <c r="HF71" s="21">
        <v>66</v>
      </c>
      <c r="HG71" s="21">
        <v>75</v>
      </c>
      <c r="HH71" s="21">
        <v>90</v>
      </c>
      <c r="HI71" s="21">
        <v>35</v>
      </c>
      <c r="HJ71" s="21">
        <v>2</v>
      </c>
      <c r="HK71" s="21">
        <v>87.7</v>
      </c>
      <c r="HL71" s="21">
        <v>0.4</v>
      </c>
      <c r="HM71" s="21">
        <v>25</v>
      </c>
      <c r="HN71" s="21">
        <v>37.25</v>
      </c>
      <c r="HO71" s="21">
        <v>2.99</v>
      </c>
      <c r="HP71" s="21">
        <v>3.59</v>
      </c>
      <c r="HQ71" s="21">
        <v>140</v>
      </c>
      <c r="HR71" s="21">
        <v>20</v>
      </c>
      <c r="HS71" s="21">
        <v>10.3</v>
      </c>
      <c r="HT71" s="21">
        <v>15</v>
      </c>
      <c r="HU71" s="6"/>
    </row>
    <row r="72" spans="1:248" ht="15.75" customHeight="1" x14ac:dyDescent="0.3">
      <c r="A72" s="99">
        <v>67</v>
      </c>
      <c r="B72" s="3">
        <v>201</v>
      </c>
      <c r="C72" s="21" t="s">
        <v>626</v>
      </c>
      <c r="D72" s="21">
        <v>2</v>
      </c>
      <c r="E72" s="22">
        <v>41531</v>
      </c>
      <c r="F72" s="22">
        <v>41541</v>
      </c>
      <c r="G72" s="21">
        <f t="shared" si="0"/>
        <v>10</v>
      </c>
      <c r="H72" s="21"/>
      <c r="I72" s="21" t="s">
        <v>432</v>
      </c>
      <c r="J72" s="23">
        <v>31469</v>
      </c>
      <c r="K72" s="21">
        <v>27</v>
      </c>
      <c r="L72" s="21">
        <v>164</v>
      </c>
      <c r="M72" s="21">
        <v>65</v>
      </c>
      <c r="N72" s="21" t="s">
        <v>1695</v>
      </c>
      <c r="O72" s="21">
        <v>38</v>
      </c>
      <c r="P72" s="21">
        <v>21.3</v>
      </c>
      <c r="Q72" s="21">
        <v>16</v>
      </c>
      <c r="R72" s="21" t="s">
        <v>1140</v>
      </c>
      <c r="S72" s="21">
        <v>1</v>
      </c>
      <c r="T72" s="21">
        <v>32</v>
      </c>
      <c r="U72" s="21" t="s">
        <v>272</v>
      </c>
      <c r="V72" s="21">
        <v>1</v>
      </c>
      <c r="W72" s="21">
        <v>7</v>
      </c>
      <c r="X72" s="21">
        <v>4</v>
      </c>
      <c r="Y72" s="21">
        <v>0</v>
      </c>
      <c r="Z72" s="6"/>
      <c r="AA72" s="24" t="s">
        <v>513</v>
      </c>
      <c r="AB72" s="21" t="s">
        <v>1554</v>
      </c>
      <c r="AC72" s="25">
        <v>1</v>
      </c>
      <c r="AD72" s="25"/>
      <c r="AE72" s="21" t="s">
        <v>246</v>
      </c>
      <c r="AF72" s="21" t="s">
        <v>247</v>
      </c>
      <c r="AG72" s="21" t="s">
        <v>246</v>
      </c>
      <c r="AH72" s="21" t="s">
        <v>248</v>
      </c>
      <c r="AI72" s="21" t="s">
        <v>249</v>
      </c>
      <c r="AJ72" s="21" t="s">
        <v>249</v>
      </c>
      <c r="AK72" s="21" t="s">
        <v>249</v>
      </c>
      <c r="AL72" s="21" t="s">
        <v>249</v>
      </c>
      <c r="AM72" s="21">
        <v>0.28000000000000003</v>
      </c>
      <c r="AN72" s="6"/>
      <c r="AO72" s="26" t="s">
        <v>350</v>
      </c>
      <c r="AP72" s="26"/>
      <c r="AQ72" s="26"/>
      <c r="AR72" s="26" t="s">
        <v>1902</v>
      </c>
      <c r="AS72" s="3"/>
      <c r="AT72" s="24">
        <v>0.28000000000000003</v>
      </c>
      <c r="AU72" s="21">
        <v>0.17</v>
      </c>
      <c r="AV72" s="21">
        <v>0.17</v>
      </c>
      <c r="AW72" s="21">
        <v>0.15</v>
      </c>
      <c r="AX72" s="21">
        <v>0.14000000000000001</v>
      </c>
      <c r="AY72" s="21">
        <v>0.11</v>
      </c>
      <c r="AZ72" s="21">
        <v>0.1</v>
      </c>
      <c r="BA72" s="21">
        <v>0.12</v>
      </c>
      <c r="BB72" s="21">
        <v>0.09</v>
      </c>
      <c r="BC72" s="21"/>
      <c r="BD72" s="28">
        <f t="shared" si="44"/>
        <v>0</v>
      </c>
      <c r="BE72" s="28">
        <f t="shared" si="45"/>
        <v>-11.764705882352956</v>
      </c>
      <c r="BF72" s="28">
        <f t="shared" si="3"/>
        <v>-39.285714285714292</v>
      </c>
      <c r="BG72" s="28">
        <f t="shared" si="4"/>
        <v>-46.428571428571431</v>
      </c>
      <c r="BH72" s="28">
        <f t="shared" si="5"/>
        <v>-11.764705882352956</v>
      </c>
      <c r="BI72" s="3">
        <f t="shared" si="46"/>
        <v>-0.11000000000000001</v>
      </c>
      <c r="BJ72" s="3">
        <f t="shared" si="47"/>
        <v>0</v>
      </c>
      <c r="BK72" s="3">
        <f t="shared" si="48"/>
        <v>-2.0000000000000018E-2</v>
      </c>
      <c r="BL72" s="3">
        <f t="shared" si="9"/>
        <v>-0.11000000000000001</v>
      </c>
      <c r="BM72" s="3">
        <f t="shared" si="10"/>
        <v>-0.13000000000000003</v>
      </c>
      <c r="BN72" s="3">
        <f t="shared" si="11"/>
        <v>-2.0000000000000018E-2</v>
      </c>
      <c r="BO72" s="24"/>
      <c r="BP72" s="21"/>
      <c r="BQ72" s="21">
        <v>188.5</v>
      </c>
      <c r="BR72" s="21">
        <v>134.5</v>
      </c>
      <c r="BS72" s="21">
        <v>90.7</v>
      </c>
      <c r="BT72" s="21"/>
      <c r="BU72" s="21"/>
      <c r="BV72" s="24">
        <v>39.4</v>
      </c>
      <c r="BW72" s="21">
        <v>38.9</v>
      </c>
      <c r="BX72" s="21">
        <v>35.5</v>
      </c>
      <c r="BY72" s="21">
        <v>36.6</v>
      </c>
      <c r="BZ72" s="21">
        <v>36.1</v>
      </c>
      <c r="CA72" s="21">
        <v>37.6</v>
      </c>
      <c r="CB72" s="21">
        <v>38.1</v>
      </c>
      <c r="CC72" s="21">
        <v>36</v>
      </c>
      <c r="CD72" s="21">
        <v>36</v>
      </c>
      <c r="CE72" s="6"/>
      <c r="CF72" s="24" t="s">
        <v>1696</v>
      </c>
      <c r="CG72" s="21" t="s">
        <v>1697</v>
      </c>
      <c r="CH72" s="21"/>
      <c r="CI72" s="21"/>
      <c r="CJ72" s="21"/>
      <c r="CK72" s="21"/>
      <c r="CL72" s="21"/>
      <c r="CM72" s="24" t="s">
        <v>1698</v>
      </c>
      <c r="CN72" s="21" t="s">
        <v>331</v>
      </c>
      <c r="CO72" s="21"/>
      <c r="CP72" s="21"/>
      <c r="CQ72" s="21"/>
      <c r="CR72" s="21"/>
      <c r="CS72" s="21"/>
      <c r="CT72" s="24">
        <v>1</v>
      </c>
      <c r="CU72" s="21">
        <v>1</v>
      </c>
      <c r="CV72" s="21"/>
      <c r="CW72" s="21"/>
      <c r="CX72" s="21"/>
      <c r="CY72" s="21"/>
      <c r="CZ72" s="21"/>
      <c r="DA72" s="24" t="s">
        <v>331</v>
      </c>
      <c r="DB72" s="21" t="s">
        <v>331</v>
      </c>
      <c r="DC72" s="21"/>
      <c r="DD72" s="21"/>
      <c r="DE72" s="21"/>
      <c r="DF72" s="21"/>
      <c r="DG72" s="21"/>
      <c r="DH72" s="24" t="s">
        <v>1028</v>
      </c>
      <c r="DI72" s="21" t="s">
        <v>1699</v>
      </c>
      <c r="DJ72" s="21" t="s">
        <v>1699</v>
      </c>
      <c r="DK72" s="21" t="s">
        <v>1699</v>
      </c>
      <c r="DL72" s="21" t="s">
        <v>1700</v>
      </c>
      <c r="DM72" s="21" t="s">
        <v>1700</v>
      </c>
      <c r="DN72" s="21" t="s">
        <v>1701</v>
      </c>
      <c r="DO72" s="26" t="s">
        <v>607</v>
      </c>
      <c r="DP72" s="6"/>
      <c r="DQ72" s="24">
        <v>145.1</v>
      </c>
      <c r="DR72" s="21">
        <v>175.7</v>
      </c>
      <c r="DS72" s="21">
        <v>149.5</v>
      </c>
      <c r="DT72" s="21">
        <v>137.9</v>
      </c>
      <c r="DU72" s="21">
        <v>186.3</v>
      </c>
      <c r="DV72" s="21">
        <v>126.7</v>
      </c>
      <c r="DW72" s="21">
        <v>120.3</v>
      </c>
      <c r="DX72" s="24">
        <v>0.35</v>
      </c>
      <c r="DY72" s="21">
        <v>0.35</v>
      </c>
      <c r="DZ72" s="21">
        <v>0.35</v>
      </c>
      <c r="EA72" s="21">
        <v>0.35</v>
      </c>
      <c r="EB72" s="21">
        <v>0.35</v>
      </c>
      <c r="EC72" s="21">
        <v>0.4</v>
      </c>
      <c r="ED72" s="21">
        <v>0.4</v>
      </c>
      <c r="EE72" s="78">
        <f t="shared" ref="EE72:EK72" si="83">DQ72/DX72</f>
        <v>414.57142857142856</v>
      </c>
      <c r="EF72" s="79">
        <f t="shared" si="83"/>
        <v>502</v>
      </c>
      <c r="EG72" s="79">
        <f t="shared" si="83"/>
        <v>427.14285714285717</v>
      </c>
      <c r="EH72" s="79">
        <f t="shared" si="83"/>
        <v>394.00000000000006</v>
      </c>
      <c r="EI72" s="79">
        <f t="shared" si="83"/>
        <v>532.28571428571433</v>
      </c>
      <c r="EJ72" s="79">
        <f t="shared" si="83"/>
        <v>316.75</v>
      </c>
      <c r="EK72" s="79">
        <f t="shared" si="83"/>
        <v>300.75</v>
      </c>
      <c r="EL72" s="24">
        <v>0</v>
      </c>
      <c r="EM72" s="21">
        <v>0</v>
      </c>
      <c r="EN72" s="21">
        <v>0</v>
      </c>
      <c r="EO72" s="21">
        <v>0</v>
      </c>
      <c r="EP72" s="21">
        <v>0</v>
      </c>
      <c r="EQ72" s="21">
        <v>0</v>
      </c>
      <c r="ER72" s="21">
        <v>0</v>
      </c>
      <c r="ES72" s="24">
        <v>502</v>
      </c>
      <c r="ET72" s="21">
        <v>502</v>
      </c>
      <c r="EU72" s="21">
        <v>514</v>
      </c>
      <c r="EV72" s="21">
        <v>624</v>
      </c>
      <c r="EW72" s="21">
        <v>711</v>
      </c>
      <c r="EX72" s="21">
        <v>707</v>
      </c>
      <c r="EY72" s="21">
        <v>703</v>
      </c>
      <c r="EZ72" s="24">
        <v>4.8</v>
      </c>
      <c r="FA72" s="21">
        <v>4.8</v>
      </c>
      <c r="FB72" s="21">
        <v>4.8</v>
      </c>
      <c r="FC72" s="21">
        <v>4.2</v>
      </c>
      <c r="FD72" s="21">
        <v>4.2</v>
      </c>
      <c r="FE72" s="21">
        <v>4.2</v>
      </c>
      <c r="FF72" s="21">
        <v>4.2</v>
      </c>
      <c r="FG72" s="24">
        <v>15</v>
      </c>
      <c r="FH72" s="21">
        <v>13</v>
      </c>
      <c r="FI72" s="21">
        <v>13</v>
      </c>
      <c r="FJ72" s="21">
        <v>15</v>
      </c>
      <c r="FK72" s="21">
        <v>15</v>
      </c>
      <c r="FL72" s="21">
        <v>15</v>
      </c>
      <c r="FM72" s="21">
        <v>15</v>
      </c>
      <c r="FN72" s="24">
        <v>83</v>
      </c>
      <c r="FO72" s="21">
        <v>97</v>
      </c>
      <c r="FP72" s="21">
        <v>91</v>
      </c>
      <c r="FQ72" s="21">
        <v>102</v>
      </c>
      <c r="FR72" s="21">
        <v>87</v>
      </c>
      <c r="FS72" s="21">
        <v>78</v>
      </c>
      <c r="FT72" s="21">
        <v>76</v>
      </c>
      <c r="FU72" s="24">
        <v>0</v>
      </c>
      <c r="FV72" s="21">
        <v>0</v>
      </c>
      <c r="FW72" s="21">
        <v>0</v>
      </c>
      <c r="FX72" s="21">
        <v>0</v>
      </c>
      <c r="FY72" s="21">
        <v>0</v>
      </c>
      <c r="FZ72" s="21">
        <v>0</v>
      </c>
      <c r="GA72" s="21">
        <v>0</v>
      </c>
      <c r="GB72" s="24">
        <v>29</v>
      </c>
      <c r="GC72" s="21">
        <v>29</v>
      </c>
      <c r="GD72" s="21">
        <v>29</v>
      </c>
      <c r="GE72" s="21">
        <v>34</v>
      </c>
      <c r="GF72" s="21">
        <v>37</v>
      </c>
      <c r="GG72" s="21">
        <v>37</v>
      </c>
      <c r="GH72" s="21">
        <v>36</v>
      </c>
      <c r="GI72" s="24">
        <v>1375</v>
      </c>
      <c r="GJ72" s="21">
        <v>1320</v>
      </c>
      <c r="GK72" s="21">
        <v>2070</v>
      </c>
      <c r="GL72" s="21">
        <v>1770</v>
      </c>
      <c r="GM72" s="21">
        <v>2120</v>
      </c>
      <c r="GN72" s="21">
        <v>1730</v>
      </c>
      <c r="GO72" s="21">
        <v>1320</v>
      </c>
      <c r="GP72" s="6"/>
      <c r="GQ72" s="24">
        <v>6</v>
      </c>
      <c r="GR72" s="21">
        <v>10</v>
      </c>
      <c r="GS72" s="24">
        <v>7</v>
      </c>
      <c r="GT72" s="21">
        <v>18</v>
      </c>
      <c r="GU72" s="24">
        <v>7</v>
      </c>
      <c r="GV72" s="21">
        <v>18</v>
      </c>
      <c r="GW72" s="24">
        <v>7</v>
      </c>
      <c r="GX72" s="21">
        <v>18</v>
      </c>
      <c r="GY72" s="24">
        <v>6</v>
      </c>
      <c r="GZ72" s="21">
        <v>10</v>
      </c>
      <c r="HA72" s="24">
        <v>7</v>
      </c>
      <c r="HB72" s="21">
        <v>18</v>
      </c>
      <c r="HC72" s="24">
        <v>8</v>
      </c>
      <c r="HD72" s="21">
        <v>18</v>
      </c>
      <c r="HE72" s="6"/>
      <c r="HF72" s="21">
        <v>27</v>
      </c>
      <c r="HG72" s="21">
        <v>133</v>
      </c>
      <c r="HH72" s="21">
        <v>84</v>
      </c>
      <c r="HI72" s="21">
        <v>37.6</v>
      </c>
      <c r="HJ72" s="21">
        <v>1</v>
      </c>
      <c r="HK72" s="21">
        <v>44.8</v>
      </c>
      <c r="HL72" s="21">
        <v>0.7</v>
      </c>
      <c r="HM72" s="21">
        <v>50</v>
      </c>
      <c r="HN72" s="21">
        <v>7</v>
      </c>
      <c r="HO72" s="21">
        <v>22.8</v>
      </c>
      <c r="HP72" s="21">
        <v>3</v>
      </c>
      <c r="HQ72" s="21">
        <v>142.6</v>
      </c>
      <c r="HR72" s="21">
        <v>20</v>
      </c>
      <c r="HS72" s="21">
        <v>9.9</v>
      </c>
      <c r="HT72" s="21">
        <v>15</v>
      </c>
      <c r="HU72" s="6"/>
    </row>
    <row r="73" spans="1:248" ht="15.75" customHeight="1" x14ac:dyDescent="0.3">
      <c r="A73" s="99">
        <v>68</v>
      </c>
      <c r="B73" s="3">
        <v>205</v>
      </c>
      <c r="C73" s="21" t="s">
        <v>635</v>
      </c>
      <c r="D73" s="21">
        <v>1</v>
      </c>
      <c r="E73" s="22">
        <v>41523</v>
      </c>
      <c r="F73" s="22">
        <v>41549</v>
      </c>
      <c r="G73" s="21">
        <f t="shared" si="0"/>
        <v>26</v>
      </c>
      <c r="H73" s="21"/>
      <c r="I73" s="21" t="s">
        <v>347</v>
      </c>
      <c r="J73" s="23">
        <v>23851</v>
      </c>
      <c r="K73" s="21">
        <v>48</v>
      </c>
      <c r="L73" s="21">
        <v>167</v>
      </c>
      <c r="M73" s="21">
        <v>56</v>
      </c>
      <c r="N73" s="21" t="s">
        <v>1718</v>
      </c>
      <c r="O73" s="21">
        <v>37</v>
      </c>
      <c r="P73" s="21">
        <v>19</v>
      </c>
      <c r="Q73" s="21">
        <v>29</v>
      </c>
      <c r="R73" s="21" t="s">
        <v>893</v>
      </c>
      <c r="S73" s="21">
        <v>1</v>
      </c>
      <c r="T73" s="21" t="s">
        <v>1719</v>
      </c>
      <c r="U73" s="21" t="s">
        <v>272</v>
      </c>
      <c r="V73" s="21"/>
      <c r="W73" s="21">
        <v>22</v>
      </c>
      <c r="X73" s="21">
        <v>10</v>
      </c>
      <c r="Y73" s="21">
        <v>0</v>
      </c>
      <c r="Z73" s="6"/>
      <c r="AA73" s="24" t="s">
        <v>884</v>
      </c>
      <c r="AB73" s="21" t="s">
        <v>1720</v>
      </c>
      <c r="AC73" s="25">
        <v>1</v>
      </c>
      <c r="AD73" s="25"/>
      <c r="AE73" s="21" t="s">
        <v>246</v>
      </c>
      <c r="AF73" s="21" t="s">
        <v>247</v>
      </c>
      <c r="AG73" s="21" t="s">
        <v>246</v>
      </c>
      <c r="AH73" s="21" t="s">
        <v>248</v>
      </c>
      <c r="AI73" s="21" t="s">
        <v>249</v>
      </c>
      <c r="AJ73" s="21" t="s">
        <v>249</v>
      </c>
      <c r="AK73" s="21" t="s">
        <v>249</v>
      </c>
      <c r="AL73" s="21" t="s">
        <v>246</v>
      </c>
      <c r="AM73" s="21">
        <v>1</v>
      </c>
      <c r="AN73" s="6"/>
      <c r="AO73" s="26" t="s">
        <v>350</v>
      </c>
      <c r="AP73" s="26"/>
      <c r="AQ73" s="26"/>
      <c r="AR73" s="26" t="s">
        <v>1906</v>
      </c>
      <c r="AS73" s="3"/>
      <c r="AT73" s="24">
        <v>1</v>
      </c>
      <c r="AU73" s="21">
        <v>0.99</v>
      </c>
      <c r="AV73" s="21">
        <v>0.82</v>
      </c>
      <c r="AW73" s="21">
        <v>0.71</v>
      </c>
      <c r="AX73" s="21">
        <v>0.55000000000000004</v>
      </c>
      <c r="AY73" s="21">
        <v>0.35</v>
      </c>
      <c r="AZ73" s="21"/>
      <c r="BA73" s="21"/>
      <c r="BB73" s="21"/>
      <c r="BC73" s="21"/>
      <c r="BD73" s="28">
        <f t="shared" si="44"/>
        <v>-17.171717171717177</v>
      </c>
      <c r="BE73" s="28">
        <f t="shared" si="45"/>
        <v>-13.41463414634147</v>
      </c>
      <c r="BF73" s="28">
        <f t="shared" si="3"/>
        <v>-18</v>
      </c>
      <c r="BG73" s="28">
        <f t="shared" si="4"/>
        <v>-29</v>
      </c>
      <c r="BH73" s="28">
        <f t="shared" si="5"/>
        <v>-28.282828282828291</v>
      </c>
      <c r="BI73" s="3">
        <f t="shared" si="46"/>
        <v>-1.0000000000000009E-2</v>
      </c>
      <c r="BJ73" s="3">
        <f t="shared" si="47"/>
        <v>-0.17000000000000004</v>
      </c>
      <c r="BK73" s="3">
        <f t="shared" si="48"/>
        <v>-0.10999999999999999</v>
      </c>
      <c r="BL73" s="3">
        <f t="shared" si="9"/>
        <v>-0.18000000000000005</v>
      </c>
      <c r="BM73" s="3">
        <f t="shared" si="10"/>
        <v>-0.29000000000000004</v>
      </c>
      <c r="BN73" s="3">
        <f t="shared" si="11"/>
        <v>-0.28000000000000003</v>
      </c>
      <c r="BO73" s="24"/>
      <c r="BP73" s="21">
        <v>163</v>
      </c>
      <c r="BQ73" s="21">
        <v>141</v>
      </c>
      <c r="BR73" s="21">
        <v>114.2</v>
      </c>
      <c r="BS73" s="21"/>
      <c r="BT73" s="21"/>
      <c r="BU73" s="21"/>
      <c r="BV73" s="24">
        <v>39</v>
      </c>
      <c r="BW73" s="21">
        <v>37.1</v>
      </c>
      <c r="BX73" s="21">
        <v>36.4</v>
      </c>
      <c r="BY73" s="21">
        <v>36</v>
      </c>
      <c r="BZ73" s="21">
        <v>36</v>
      </c>
      <c r="CA73" s="21">
        <v>36.4</v>
      </c>
      <c r="CB73" s="21"/>
      <c r="CC73" s="21"/>
      <c r="CD73" s="21"/>
      <c r="CE73" s="6"/>
      <c r="CF73" s="24" t="s">
        <v>1721</v>
      </c>
      <c r="CG73" s="21"/>
      <c r="CH73" s="21"/>
      <c r="CI73" s="21"/>
      <c r="CJ73" s="21"/>
      <c r="CK73" s="21"/>
      <c r="CL73" s="21"/>
      <c r="CM73" s="24" t="s">
        <v>1722</v>
      </c>
      <c r="CN73" s="21"/>
      <c r="CO73" s="21"/>
      <c r="CP73" s="21"/>
      <c r="CQ73" s="21"/>
      <c r="CR73" s="21"/>
      <c r="CS73" s="21"/>
      <c r="CT73" s="24">
        <v>2</v>
      </c>
      <c r="CU73" s="21"/>
      <c r="CV73" s="21"/>
      <c r="CW73" s="21"/>
      <c r="CX73" s="21"/>
      <c r="CY73" s="21"/>
      <c r="CZ73" s="21"/>
      <c r="DA73" s="24" t="s">
        <v>735</v>
      </c>
      <c r="DB73" s="21"/>
      <c r="DC73" s="21"/>
      <c r="DD73" s="21"/>
      <c r="DE73" s="21"/>
      <c r="DF73" s="21"/>
      <c r="DG73" s="21"/>
      <c r="DH73" s="24" t="s">
        <v>1723</v>
      </c>
      <c r="DI73" s="21" t="s">
        <v>1723</v>
      </c>
      <c r="DJ73" s="21" t="s">
        <v>1723</v>
      </c>
      <c r="DK73" s="21">
        <v>0</v>
      </c>
      <c r="DL73" s="21"/>
      <c r="DM73" s="21"/>
      <c r="DN73" s="21"/>
      <c r="DO73" s="26"/>
      <c r="DP73" s="6"/>
      <c r="DQ73" s="24">
        <v>93.4</v>
      </c>
      <c r="DR73" s="21">
        <v>92.8</v>
      </c>
      <c r="DS73" s="21">
        <v>64</v>
      </c>
      <c r="DT73" s="21">
        <v>64</v>
      </c>
      <c r="DU73" s="21"/>
      <c r="DV73" s="21"/>
      <c r="DW73" s="21"/>
      <c r="DX73" s="24">
        <v>0.4</v>
      </c>
      <c r="DY73" s="21">
        <v>0.4</v>
      </c>
      <c r="DZ73" s="21">
        <v>0.3</v>
      </c>
      <c r="EA73" s="21">
        <v>0.3</v>
      </c>
      <c r="EB73" s="21"/>
      <c r="EC73" s="21"/>
      <c r="ED73" s="21"/>
      <c r="EE73" s="78">
        <f t="shared" ref="EE73:EH73" si="84">DQ73/DX73</f>
        <v>233.5</v>
      </c>
      <c r="EF73" s="79">
        <f t="shared" si="84"/>
        <v>231.99999999999997</v>
      </c>
      <c r="EG73" s="79">
        <f t="shared" si="84"/>
        <v>213.33333333333334</v>
      </c>
      <c r="EH73" s="79">
        <f t="shared" si="84"/>
        <v>213.33333333333334</v>
      </c>
      <c r="EI73" s="79"/>
      <c r="EJ73" s="79"/>
      <c r="EK73" s="79"/>
      <c r="EL73" s="24">
        <v>0</v>
      </c>
      <c r="EM73" s="21">
        <v>0</v>
      </c>
      <c r="EN73" s="21">
        <v>0</v>
      </c>
      <c r="EO73" s="21">
        <v>0</v>
      </c>
      <c r="EP73" s="21"/>
      <c r="EQ73" s="21"/>
      <c r="ER73" s="21"/>
      <c r="ES73" s="24">
        <v>740</v>
      </c>
      <c r="ET73" s="21">
        <v>726</v>
      </c>
      <c r="EU73" s="21">
        <v>720</v>
      </c>
      <c r="EV73" s="21">
        <v>788</v>
      </c>
      <c r="EW73" s="21"/>
      <c r="EX73" s="21"/>
      <c r="EY73" s="21"/>
      <c r="EZ73" s="24">
        <v>6.1</v>
      </c>
      <c r="FA73" s="21">
        <v>4</v>
      </c>
      <c r="FB73" s="21">
        <v>4</v>
      </c>
      <c r="FC73" s="21">
        <v>4</v>
      </c>
      <c r="FD73" s="21"/>
      <c r="FE73" s="21"/>
      <c r="FF73" s="21"/>
      <c r="FG73" s="24">
        <v>15</v>
      </c>
      <c r="FH73" s="21">
        <v>15</v>
      </c>
      <c r="FI73" s="21">
        <v>15</v>
      </c>
      <c r="FJ73" s="21">
        <v>15</v>
      </c>
      <c r="FK73" s="21"/>
      <c r="FL73" s="21"/>
      <c r="FM73" s="21"/>
      <c r="FN73" s="24">
        <v>76</v>
      </c>
      <c r="FO73" s="21">
        <v>87</v>
      </c>
      <c r="FP73" s="21">
        <v>87</v>
      </c>
      <c r="FQ73" s="21">
        <v>84</v>
      </c>
      <c r="FR73" s="21"/>
      <c r="FS73" s="21"/>
      <c r="FT73" s="21"/>
      <c r="FU73" s="24">
        <v>0</v>
      </c>
      <c r="FV73" s="21">
        <v>0</v>
      </c>
      <c r="FW73" s="21">
        <v>0</v>
      </c>
      <c r="FX73" s="21">
        <v>0</v>
      </c>
      <c r="FY73" s="21"/>
      <c r="FZ73" s="21"/>
      <c r="GA73" s="21"/>
      <c r="GB73" s="24">
        <v>33</v>
      </c>
      <c r="GC73" s="21">
        <v>27</v>
      </c>
      <c r="GD73" s="21">
        <v>29</v>
      </c>
      <c r="GE73" s="21">
        <v>34</v>
      </c>
      <c r="GF73" s="21"/>
      <c r="GG73" s="21"/>
      <c r="GH73" s="21"/>
      <c r="GI73" s="24">
        <v>3760</v>
      </c>
      <c r="GJ73" s="21">
        <v>3040</v>
      </c>
      <c r="GK73" s="21">
        <v>3000</v>
      </c>
      <c r="GL73" s="21">
        <v>2640</v>
      </c>
      <c r="GM73" s="21"/>
      <c r="GN73" s="21"/>
      <c r="GO73" s="21"/>
      <c r="GP73" s="6"/>
      <c r="GQ73" s="24">
        <v>9</v>
      </c>
      <c r="GR73" s="21">
        <v>18</v>
      </c>
      <c r="GS73" s="24">
        <v>8</v>
      </c>
      <c r="GT73" s="21">
        <v>18</v>
      </c>
      <c r="GU73" s="24">
        <v>8</v>
      </c>
      <c r="GV73" s="21">
        <v>18</v>
      </c>
      <c r="GW73" s="24">
        <v>8</v>
      </c>
      <c r="GX73" s="21">
        <v>18</v>
      </c>
      <c r="GY73" s="24"/>
      <c r="GZ73" s="21"/>
      <c r="HA73" s="24"/>
      <c r="HB73" s="21"/>
      <c r="HC73" s="24"/>
      <c r="HD73" s="21"/>
      <c r="HE73" s="6"/>
      <c r="HF73" s="21">
        <v>48</v>
      </c>
      <c r="HG73" s="21">
        <v>138</v>
      </c>
      <c r="HH73" s="21">
        <v>80</v>
      </c>
      <c r="HI73" s="21">
        <v>35.4</v>
      </c>
      <c r="HJ73" s="21">
        <v>2</v>
      </c>
      <c r="HK73" s="21">
        <v>69</v>
      </c>
      <c r="HL73" s="21">
        <v>0.35</v>
      </c>
      <c r="HM73" s="21">
        <v>10</v>
      </c>
      <c r="HN73" s="21">
        <v>13.16</v>
      </c>
      <c r="HO73" s="21">
        <v>3.93</v>
      </c>
      <c r="HP73" s="21">
        <v>3.57</v>
      </c>
      <c r="HQ73" s="21">
        <v>137</v>
      </c>
      <c r="HR73" s="21">
        <v>23.2</v>
      </c>
      <c r="HS73" s="21">
        <v>4</v>
      </c>
      <c r="HT73" s="21">
        <v>15</v>
      </c>
      <c r="HU73" s="6"/>
    </row>
    <row r="74" spans="1:248" ht="15.75" customHeight="1" x14ac:dyDescent="0.3"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6"/>
      <c r="CU74" s="6"/>
      <c r="CV74" s="6"/>
      <c r="CW74" s="6"/>
      <c r="CX74" s="6"/>
      <c r="CY74" s="6"/>
      <c r="CZ74" s="6"/>
      <c r="DA74" s="6"/>
      <c r="DB74" s="6"/>
      <c r="DC74" s="6"/>
      <c r="DD74" s="6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6"/>
      <c r="EA74" s="6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6"/>
      <c r="EU74" s="6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6"/>
      <c r="FT74" s="6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  <c r="GN74" s="6"/>
      <c r="GO74" s="6"/>
      <c r="GP74" s="6"/>
      <c r="GQ74" s="6"/>
      <c r="GR74" s="6"/>
      <c r="GS74" s="6"/>
      <c r="GT74" s="6"/>
      <c r="GU74" s="6"/>
      <c r="GV74" s="6"/>
      <c r="GW74" s="6"/>
      <c r="GX74" s="6"/>
      <c r="GY74" s="6"/>
      <c r="GZ74" s="6"/>
      <c r="HA74" s="6"/>
      <c r="HB74" s="6"/>
      <c r="HC74" s="6"/>
      <c r="HD74" s="6"/>
      <c r="HE74" s="6"/>
      <c r="HF74" s="6"/>
      <c r="HG74" s="6"/>
      <c r="HH74" s="6"/>
      <c r="HI74" s="6"/>
      <c r="HJ74" s="6"/>
      <c r="HK74" s="6"/>
      <c r="HL74" s="6"/>
      <c r="HM74" s="6"/>
      <c r="HN74" s="6"/>
      <c r="HO74" s="6"/>
      <c r="HP74" s="6"/>
      <c r="HQ74" s="6"/>
      <c r="HR74" s="6"/>
      <c r="HS74" s="6"/>
      <c r="HT74" s="6"/>
      <c r="HU74" s="6"/>
    </row>
    <row r="75" spans="1:248" ht="15.75" customHeight="1" x14ac:dyDescent="0.3"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  <c r="DY75" s="15"/>
      <c r="DZ75" s="15"/>
      <c r="EA75" s="15"/>
      <c r="EB75" s="15"/>
      <c r="EC75" s="15"/>
      <c r="ED75" s="15"/>
      <c r="EE75" s="15"/>
      <c r="EF75" s="15"/>
      <c r="EG75" s="15"/>
      <c r="EH75" s="15"/>
      <c r="EI75" s="15"/>
      <c r="EJ75" s="15"/>
      <c r="EK75" s="15"/>
      <c r="EL75" s="15"/>
      <c r="EM75" s="15"/>
      <c r="EN75" s="15"/>
      <c r="EO75" s="15"/>
      <c r="EP75" s="15"/>
      <c r="EQ75" s="15"/>
      <c r="ER75" s="15"/>
      <c r="ES75" s="15"/>
      <c r="ET75" s="15"/>
      <c r="EU75" s="15"/>
      <c r="EV75" s="15"/>
      <c r="EW75" s="15"/>
      <c r="EX75" s="15"/>
      <c r="EY75" s="15"/>
      <c r="EZ75" s="15"/>
      <c r="FA75" s="15"/>
      <c r="FB75" s="15"/>
      <c r="FC75" s="15"/>
      <c r="FD75" s="15"/>
      <c r="FE75" s="15"/>
      <c r="FF75" s="15"/>
      <c r="FG75" s="15"/>
      <c r="FH75" s="15"/>
      <c r="FI75" s="15"/>
      <c r="FJ75" s="15"/>
      <c r="FK75" s="15"/>
      <c r="FL75" s="15"/>
      <c r="FM75" s="15"/>
      <c r="FN75" s="15"/>
      <c r="FO75" s="15"/>
      <c r="FP75" s="15"/>
      <c r="FQ75" s="15"/>
      <c r="FR75" s="15"/>
      <c r="FS75" s="15"/>
      <c r="FT75" s="15"/>
      <c r="FU75" s="15"/>
      <c r="FV75" s="15"/>
      <c r="FW75" s="15"/>
      <c r="FX75" s="15"/>
      <c r="FY75" s="15"/>
      <c r="FZ75" s="15"/>
      <c r="GA75" s="15"/>
      <c r="GB75" s="15"/>
      <c r="GC75" s="15"/>
      <c r="GD75" s="15"/>
      <c r="GE75" s="15"/>
      <c r="GF75" s="15"/>
      <c r="GG75" s="15"/>
      <c r="GH75" s="15"/>
      <c r="GI75" s="15"/>
      <c r="GJ75" s="15"/>
      <c r="GK75" s="15"/>
      <c r="GL75" s="15"/>
      <c r="GM75" s="15"/>
      <c r="GN75" s="15"/>
      <c r="GO75" s="15"/>
      <c r="GP75" s="15"/>
      <c r="GQ75" s="15"/>
      <c r="GR75" s="15"/>
      <c r="GS75" s="15"/>
      <c r="GT75" s="15"/>
      <c r="GU75" s="15"/>
      <c r="GV75" s="15"/>
      <c r="GW75" s="15"/>
      <c r="GX75" s="15"/>
      <c r="GY75" s="15"/>
      <c r="GZ75" s="15"/>
      <c r="HA75" s="15"/>
      <c r="HB75" s="15"/>
      <c r="HC75" s="15"/>
      <c r="HD75" s="15"/>
      <c r="HE75" s="15"/>
      <c r="HF75" s="15"/>
      <c r="HG75" s="15"/>
      <c r="HH75" s="15"/>
      <c r="HI75" s="15"/>
      <c r="HJ75" s="15"/>
      <c r="HK75" s="15"/>
      <c r="HL75" s="15"/>
      <c r="HM75" s="15"/>
      <c r="HN75" s="15"/>
      <c r="HO75" s="15"/>
      <c r="HP75" s="15"/>
      <c r="HQ75" s="15"/>
      <c r="HR75" s="15"/>
      <c r="HS75" s="15"/>
      <c r="HT75" s="15"/>
    </row>
    <row r="76" spans="1:248" ht="15.75" customHeight="1" x14ac:dyDescent="0.3"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>
        <f>COUNTIFS(AO6:AO73,"Yes")</f>
        <v>24</v>
      </c>
      <c r="AP76" s="15">
        <f>COUNTIFS(AP6:AP73,"Eff")</f>
        <v>19</v>
      </c>
      <c r="AQ76" s="15">
        <f>COUNTIFS(AQ6:AQ73,"Csak neg.")</f>
        <v>24</v>
      </c>
      <c r="AR76" s="15">
        <f>COUNTIFS(AR6:AR73,"B")</f>
        <v>47</v>
      </c>
      <c r="AS76" s="15" t="s">
        <v>2082</v>
      </c>
      <c r="AT76" s="15">
        <f t="shared" ref="AT76:BA76" si="85">AVERAGE(AT6:AU73)</f>
        <v>10.026544117647063</v>
      </c>
      <c r="AU76" s="15">
        <f t="shared" si="85"/>
        <v>10.09125</v>
      </c>
      <c r="AV76" s="15">
        <f t="shared" si="85"/>
        <v>10.171544117647057</v>
      </c>
      <c r="AW76" s="15">
        <f t="shared" si="85"/>
        <v>11.836287878787878</v>
      </c>
      <c r="AX76" s="15">
        <f t="shared" si="85"/>
        <v>8.8202631578947361</v>
      </c>
      <c r="AY76" s="15">
        <f t="shared" si="85"/>
        <v>2.7421276595744692</v>
      </c>
      <c r="AZ76" s="15">
        <f t="shared" si="85"/>
        <v>1.5467532467532468</v>
      </c>
      <c r="BA76" s="15">
        <f t="shared" si="85"/>
        <v>0.84946428571428589</v>
      </c>
      <c r="BB76" s="15">
        <f>AVERAGE(BB6:BB73)</f>
        <v>0.86869565217391309</v>
      </c>
      <c r="BC76" s="15"/>
      <c r="BD76" s="110">
        <f t="shared" ref="BD76:BG76" si="86">AVERAGE(BD6:BE73)</f>
        <v>67.655227355930265</v>
      </c>
      <c r="BE76" s="110">
        <f t="shared" si="86"/>
        <v>156.84692194424596</v>
      </c>
      <c r="BF76" s="110">
        <f t="shared" si="86"/>
        <v>184.18984699011637</v>
      </c>
      <c r="BG76" s="110">
        <f t="shared" si="86"/>
        <v>155.36798227767872</v>
      </c>
      <c r="BH76" s="110">
        <f>AVERAGE(BH6:BH73)</f>
        <v>122.23773500263387</v>
      </c>
      <c r="BI76" s="15">
        <f t="shared" ref="BI76:BM76" si="87">AVERAGE(BI6:BJ73)</f>
        <v>6.470588235294128E-2</v>
      </c>
      <c r="BJ76" s="15">
        <f t="shared" si="87"/>
        <v>8.0294117647058613E-2</v>
      </c>
      <c r="BK76" s="15">
        <f t="shared" si="87"/>
        <v>0.52742647058823533</v>
      </c>
      <c r="BL76" s="15">
        <f t="shared" si="87"/>
        <v>0.59213235294117672</v>
      </c>
      <c r="BM76" s="15">
        <f t="shared" si="87"/>
        <v>0.60772058823529462</v>
      </c>
      <c r="BN76" s="15">
        <f>AVERAGE(BN6:BN73)</f>
        <v>0.16058823529411745</v>
      </c>
      <c r="BO76" s="15">
        <f t="shared" ref="BO76:BT76" si="88">AVERAGE(BO6:BP73)</f>
        <v>181.04854368932038</v>
      </c>
      <c r="BP76" s="15">
        <f t="shared" si="88"/>
        <v>176.99655172413787</v>
      </c>
      <c r="BQ76" s="15">
        <f t="shared" si="88"/>
        <v>148.37222222222221</v>
      </c>
      <c r="BR76" s="15">
        <f t="shared" si="88"/>
        <v>124.98181818181814</v>
      </c>
      <c r="BS76" s="15">
        <f t="shared" si="88"/>
        <v>121.25471698113209</v>
      </c>
      <c r="BT76" s="15">
        <f t="shared" si="88"/>
        <v>122.1452380952381</v>
      </c>
      <c r="BU76" s="15">
        <f>AVERAGE(BU6:BU73)</f>
        <v>114.59999999999998</v>
      </c>
      <c r="BV76" s="15">
        <f t="shared" ref="BV76:CD76" si="89">AVERAGE(BV6:BW73)</f>
        <v>36.808823529411761</v>
      </c>
      <c r="BW76" s="15">
        <f t="shared" si="89"/>
        <v>36.777205882352945</v>
      </c>
      <c r="BX76" s="15">
        <f t="shared" si="89"/>
        <v>36.811029411764707</v>
      </c>
      <c r="BY76" s="15">
        <f t="shared" si="89"/>
        <v>36.857575757575759</v>
      </c>
      <c r="BZ76" s="15">
        <f t="shared" si="89"/>
        <v>36.759649122807005</v>
      </c>
      <c r="CA76" s="15">
        <f t="shared" si="89"/>
        <v>36.638297872340424</v>
      </c>
      <c r="CB76" s="15">
        <f t="shared" si="89"/>
        <v>36.559740259740252</v>
      </c>
      <c r="CC76" s="15">
        <f t="shared" si="89"/>
        <v>36.553571428571423</v>
      </c>
      <c r="CD76" s="15">
        <f t="shared" si="89"/>
        <v>36.717391304347828</v>
      </c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  <c r="DY76" s="15"/>
      <c r="DZ76" s="15"/>
      <c r="EA76" s="15"/>
      <c r="EB76" s="15"/>
      <c r="EC76" s="15"/>
      <c r="ED76" s="15"/>
      <c r="EE76" s="15"/>
      <c r="EF76" s="15"/>
      <c r="EG76" s="15"/>
      <c r="EH76" s="15"/>
      <c r="EI76" s="15"/>
      <c r="EJ76" s="15"/>
      <c r="EK76" s="15"/>
      <c r="EL76" s="15"/>
      <c r="EM76" s="15"/>
      <c r="EN76" s="15"/>
      <c r="EO76" s="15"/>
      <c r="EP76" s="15"/>
      <c r="EQ76" s="15"/>
      <c r="ER76" s="15"/>
      <c r="ES76" s="15"/>
      <c r="ET76" s="15"/>
      <c r="EU76" s="15"/>
      <c r="EV76" s="15"/>
      <c r="EW76" s="15"/>
      <c r="EX76" s="15"/>
      <c r="EY76" s="15"/>
      <c r="EZ76" s="15"/>
      <c r="FA76" s="15"/>
      <c r="FB76" s="15"/>
      <c r="FC76" s="15"/>
      <c r="FD76" s="15"/>
      <c r="FE76" s="15"/>
      <c r="FF76" s="15"/>
      <c r="FG76" s="15"/>
      <c r="FH76" s="15"/>
      <c r="FI76" s="15"/>
      <c r="FJ76" s="15"/>
      <c r="FK76" s="15"/>
      <c r="FL76" s="15"/>
      <c r="FM76" s="15"/>
      <c r="FN76" s="15"/>
      <c r="FO76" s="15"/>
      <c r="FP76" s="15"/>
      <c r="FQ76" s="15"/>
      <c r="FR76" s="15"/>
      <c r="FS76" s="15"/>
      <c r="FT76" s="15"/>
      <c r="FU76" s="15"/>
      <c r="FV76" s="15"/>
      <c r="FW76" s="15"/>
      <c r="FX76" s="15"/>
      <c r="FY76" s="15"/>
      <c r="FZ76" s="15"/>
      <c r="GA76" s="15"/>
      <c r="GB76" s="15"/>
      <c r="GC76" s="15"/>
      <c r="GD76" s="15"/>
      <c r="GE76" s="15"/>
      <c r="GF76" s="15"/>
      <c r="GG76" s="15"/>
      <c r="GH76" s="15"/>
      <c r="GI76" s="15"/>
      <c r="GJ76" s="15"/>
      <c r="GK76" s="15"/>
      <c r="GL76" s="15"/>
      <c r="GM76" s="15"/>
      <c r="GN76" s="15"/>
      <c r="GO76" s="15"/>
      <c r="GP76" s="15"/>
      <c r="GQ76" s="15"/>
      <c r="GR76" s="15"/>
      <c r="GS76" s="15"/>
      <c r="GT76" s="15"/>
      <c r="GU76" s="15"/>
      <c r="GV76" s="15"/>
      <c r="GW76" s="15"/>
      <c r="GX76" s="15"/>
      <c r="GY76" s="15"/>
      <c r="GZ76" s="15"/>
      <c r="HA76" s="15"/>
      <c r="HB76" s="15"/>
      <c r="HC76" s="15"/>
      <c r="HD76" s="15"/>
      <c r="HE76" s="15"/>
      <c r="HF76" s="15"/>
      <c r="HG76" s="15"/>
      <c r="HH76" s="15"/>
      <c r="HI76" s="15"/>
      <c r="HJ76" s="15"/>
      <c r="HK76" s="15"/>
      <c r="HL76" s="15"/>
      <c r="HM76" s="15"/>
      <c r="HN76" s="15"/>
      <c r="HO76" s="15"/>
      <c r="HP76" s="15"/>
      <c r="HQ76" s="15"/>
      <c r="HR76" s="15"/>
      <c r="HS76" s="15"/>
      <c r="HT76" s="15"/>
    </row>
    <row r="77" spans="1:248" ht="15.75" customHeight="1" x14ac:dyDescent="0.3"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>
        <f>COUNTIFS(AP6:AP73,"Ineff")</f>
        <v>5</v>
      </c>
      <c r="AQ77" s="15"/>
      <c r="AR77" s="15">
        <f>COUNTIFS(AR6:AR73,"S")</f>
        <v>14</v>
      </c>
      <c r="AS77" s="15" t="s">
        <v>2083</v>
      </c>
      <c r="AT77" s="15">
        <f t="shared" ref="AT77:CD77" si="90">MEDIAN(AT6:AT73)</f>
        <v>1.375</v>
      </c>
      <c r="AU77" s="15">
        <f t="shared" si="90"/>
        <v>2.48</v>
      </c>
      <c r="AV77" s="15">
        <f t="shared" si="90"/>
        <v>2.25</v>
      </c>
      <c r="AW77" s="15">
        <f t="shared" si="90"/>
        <v>1.54</v>
      </c>
      <c r="AX77" s="15">
        <f t="shared" si="90"/>
        <v>1.21</v>
      </c>
      <c r="AY77" s="15">
        <f t="shared" si="90"/>
        <v>0.64500000000000002</v>
      </c>
      <c r="AZ77" s="15">
        <f t="shared" si="90"/>
        <v>0.84499999999999997</v>
      </c>
      <c r="BA77" s="15">
        <f t="shared" si="90"/>
        <v>0.37</v>
      </c>
      <c r="BB77" s="15">
        <f t="shared" si="90"/>
        <v>0.5</v>
      </c>
      <c r="BC77" s="15"/>
      <c r="BD77" s="110">
        <f t="shared" si="90"/>
        <v>-6.4147494805827066</v>
      </c>
      <c r="BE77" s="110">
        <f t="shared" si="90"/>
        <v>-12.998544395924306</v>
      </c>
      <c r="BF77" s="110">
        <f t="shared" si="90"/>
        <v>5.5823952470293818</v>
      </c>
      <c r="BG77" s="110">
        <f t="shared" si="90"/>
        <v>-8.5714285714285836</v>
      </c>
      <c r="BH77" s="110">
        <f t="shared" si="90"/>
        <v>-21.633708593657907</v>
      </c>
      <c r="BI77" s="15">
        <f t="shared" si="90"/>
        <v>2.5000000000000022E-2</v>
      </c>
      <c r="BJ77" s="15">
        <f t="shared" si="90"/>
        <v>-8.0000000000000071E-2</v>
      </c>
      <c r="BK77" s="15">
        <f t="shared" si="90"/>
        <v>-0.19999999999999996</v>
      </c>
      <c r="BL77" s="15">
        <f t="shared" si="90"/>
        <v>2.0000000000000018E-2</v>
      </c>
      <c r="BM77" s="15">
        <f t="shared" si="90"/>
        <v>-2.0000000000000011E-2</v>
      </c>
      <c r="BN77" s="15">
        <f t="shared" si="90"/>
        <v>-0.27500000000000002</v>
      </c>
      <c r="BO77" s="15">
        <f t="shared" si="90"/>
        <v>122</v>
      </c>
      <c r="BP77" s="15">
        <f t="shared" si="90"/>
        <v>179.85000000000002</v>
      </c>
      <c r="BQ77" s="15">
        <f t="shared" si="90"/>
        <v>142.69999999999999</v>
      </c>
      <c r="BR77" s="15">
        <f t="shared" si="90"/>
        <v>123.65</v>
      </c>
      <c r="BS77" s="15">
        <f t="shared" si="90"/>
        <v>108.55000000000001</v>
      </c>
      <c r="BT77" s="15">
        <f t="shared" si="90"/>
        <v>103.7</v>
      </c>
      <c r="BU77" s="15">
        <f t="shared" si="90"/>
        <v>104.6</v>
      </c>
      <c r="BV77" s="15">
        <f t="shared" si="90"/>
        <v>36.75</v>
      </c>
      <c r="BW77" s="15">
        <f t="shared" si="90"/>
        <v>36.9</v>
      </c>
      <c r="BX77" s="15">
        <f t="shared" si="90"/>
        <v>37</v>
      </c>
      <c r="BY77" s="15">
        <f t="shared" si="90"/>
        <v>36.6</v>
      </c>
      <c r="BZ77" s="15">
        <f t="shared" si="90"/>
        <v>36.75</v>
      </c>
      <c r="CA77" s="15">
        <f t="shared" si="90"/>
        <v>36.5</v>
      </c>
      <c r="CB77" s="15">
        <f t="shared" si="90"/>
        <v>36.6</v>
      </c>
      <c r="CC77" s="15">
        <f t="shared" si="90"/>
        <v>36.4</v>
      </c>
      <c r="CD77" s="15">
        <f t="shared" si="90"/>
        <v>36.6</v>
      </c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  <c r="DY77" s="15"/>
      <c r="DZ77" s="15"/>
      <c r="EA77" s="15"/>
      <c r="EB77" s="15"/>
      <c r="EC77" s="15"/>
      <c r="ED77" s="15"/>
      <c r="EE77" s="15"/>
      <c r="EF77" s="15"/>
      <c r="EG77" s="15"/>
      <c r="EH77" s="15"/>
      <c r="EI77" s="15"/>
      <c r="EJ77" s="15"/>
      <c r="EK77" s="15"/>
      <c r="EL77" s="15"/>
      <c r="EM77" s="15"/>
      <c r="EN77" s="15"/>
      <c r="EO77" s="15"/>
      <c r="EP77" s="15"/>
      <c r="EQ77" s="15"/>
      <c r="ER77" s="15"/>
      <c r="ES77" s="15"/>
      <c r="ET77" s="15"/>
      <c r="EU77" s="15"/>
      <c r="EV77" s="15"/>
      <c r="EW77" s="15"/>
      <c r="EX77" s="15"/>
      <c r="EY77" s="15"/>
      <c r="EZ77" s="15"/>
      <c r="FA77" s="15"/>
      <c r="FB77" s="15"/>
      <c r="FC77" s="15"/>
      <c r="FD77" s="15"/>
      <c r="FE77" s="15"/>
      <c r="FF77" s="15"/>
      <c r="FG77" s="15"/>
      <c r="FH77" s="15"/>
      <c r="FI77" s="15"/>
      <c r="FJ77" s="15"/>
      <c r="FK77" s="15"/>
      <c r="FL77" s="15"/>
      <c r="FM77" s="15"/>
      <c r="FN77" s="15"/>
      <c r="FO77" s="15"/>
      <c r="FP77" s="15"/>
      <c r="FQ77" s="15"/>
      <c r="FR77" s="15"/>
      <c r="FS77" s="15"/>
      <c r="FT77" s="15"/>
      <c r="FU77" s="15"/>
      <c r="FV77" s="15"/>
      <c r="FW77" s="15"/>
      <c r="FX77" s="15"/>
      <c r="FY77" s="15"/>
      <c r="FZ77" s="15"/>
      <c r="GA77" s="15"/>
      <c r="GB77" s="15"/>
      <c r="GC77" s="15"/>
      <c r="GD77" s="15"/>
      <c r="GE77" s="15"/>
      <c r="GF77" s="15"/>
      <c r="GG77" s="15"/>
      <c r="GH77" s="15"/>
      <c r="GI77" s="15"/>
      <c r="GJ77" s="15"/>
      <c r="GK77" s="15"/>
      <c r="GL77" s="15"/>
      <c r="GM77" s="15"/>
      <c r="GN77" s="15"/>
      <c r="GO77" s="15"/>
      <c r="GP77" s="15"/>
      <c r="GQ77" s="15"/>
      <c r="GR77" s="15"/>
      <c r="GS77" s="15"/>
      <c r="GT77" s="15"/>
      <c r="GU77" s="15"/>
      <c r="GV77" s="15"/>
      <c r="GW77" s="15"/>
      <c r="GX77" s="15"/>
      <c r="GY77" s="15"/>
      <c r="GZ77" s="15"/>
      <c r="HA77" s="15"/>
      <c r="HB77" s="15"/>
      <c r="HC77" s="15"/>
      <c r="HD77" s="15"/>
      <c r="HE77" s="15"/>
      <c r="HF77" s="15"/>
      <c r="HG77" s="15"/>
      <c r="HH77" s="15"/>
      <c r="HI77" s="15"/>
      <c r="HJ77" s="15"/>
      <c r="HK77" s="15"/>
      <c r="HL77" s="15"/>
      <c r="HM77" s="15"/>
      <c r="HN77" s="15"/>
      <c r="HO77" s="15"/>
      <c r="HP77" s="15"/>
      <c r="HQ77" s="15"/>
      <c r="HR77" s="15"/>
      <c r="HS77" s="15"/>
      <c r="HT77" s="15"/>
    </row>
    <row r="78" spans="1:248" ht="15.75" customHeight="1" x14ac:dyDescent="0.3"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>
        <f>COUNTIFS(AO6:AO73,"No")</f>
        <v>44</v>
      </c>
      <c r="AP78" s="15"/>
      <c r="AQ78" s="15"/>
      <c r="AR78" s="15">
        <f>COUNTIFS(AR6:AR73,"T")</f>
        <v>7</v>
      </c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  <c r="DY78" s="15"/>
      <c r="DZ78" s="15"/>
      <c r="EA78" s="15"/>
      <c r="EB78" s="15"/>
      <c r="EC78" s="15"/>
      <c r="ED78" s="15"/>
      <c r="EE78" s="15"/>
      <c r="EF78" s="15"/>
      <c r="EG78" s="15"/>
      <c r="EH78" s="15"/>
      <c r="EI78" s="15"/>
      <c r="EJ78" s="15"/>
      <c r="EK78" s="15"/>
      <c r="EL78" s="15"/>
      <c r="EM78" s="15"/>
      <c r="EN78" s="15"/>
      <c r="EO78" s="15"/>
      <c r="EP78" s="15"/>
      <c r="EQ78" s="15"/>
      <c r="ER78" s="15"/>
      <c r="ES78" s="15"/>
      <c r="ET78" s="15"/>
      <c r="EU78" s="15"/>
      <c r="EV78" s="15"/>
      <c r="EW78" s="15"/>
      <c r="EX78" s="15"/>
      <c r="EY78" s="15"/>
      <c r="EZ78" s="15"/>
      <c r="FA78" s="15"/>
      <c r="FB78" s="15"/>
      <c r="FC78" s="15"/>
      <c r="FD78" s="15"/>
      <c r="FE78" s="15"/>
      <c r="FF78" s="15"/>
      <c r="FG78" s="15"/>
      <c r="FH78" s="15"/>
      <c r="FI78" s="15"/>
      <c r="FJ78" s="15"/>
      <c r="FK78" s="15"/>
      <c r="FL78" s="15"/>
      <c r="FM78" s="15"/>
      <c r="FN78" s="15"/>
      <c r="FO78" s="15"/>
      <c r="FP78" s="15"/>
      <c r="FQ78" s="15"/>
      <c r="FR78" s="15"/>
      <c r="FS78" s="15"/>
      <c r="FT78" s="15"/>
      <c r="FU78" s="15"/>
      <c r="FV78" s="15"/>
      <c r="FW78" s="15"/>
      <c r="FX78" s="15"/>
      <c r="FY78" s="15"/>
      <c r="FZ78" s="15"/>
      <c r="GA78" s="15"/>
      <c r="GB78" s="15"/>
      <c r="GC78" s="15"/>
      <c r="GD78" s="15"/>
      <c r="GE78" s="15"/>
      <c r="GF78" s="15"/>
      <c r="GG78" s="15"/>
      <c r="GH78" s="15"/>
      <c r="GI78" s="15"/>
      <c r="GJ78" s="15"/>
      <c r="GK78" s="15"/>
      <c r="GL78" s="15"/>
      <c r="GM78" s="15"/>
      <c r="GN78" s="15"/>
      <c r="GO78" s="15"/>
      <c r="GP78" s="15"/>
      <c r="GQ78" s="15"/>
      <c r="GR78" s="15"/>
      <c r="GS78" s="15"/>
      <c r="GT78" s="15"/>
      <c r="GU78" s="15"/>
      <c r="GV78" s="15"/>
      <c r="GW78" s="15"/>
      <c r="GX78" s="15"/>
      <c r="GY78" s="15"/>
      <c r="GZ78" s="15"/>
      <c r="HA78" s="15"/>
      <c r="HB78" s="15"/>
      <c r="HC78" s="15"/>
      <c r="HD78" s="15"/>
      <c r="HE78" s="15"/>
      <c r="HF78" s="15"/>
      <c r="HG78" s="15"/>
      <c r="HH78" s="15"/>
      <c r="HI78" s="15"/>
      <c r="HJ78" s="15"/>
      <c r="HK78" s="15"/>
      <c r="HL78" s="15"/>
      <c r="HM78" s="15"/>
      <c r="HN78" s="15"/>
      <c r="HO78" s="15"/>
      <c r="HP78" s="15"/>
      <c r="HQ78" s="15"/>
      <c r="HR78" s="15"/>
      <c r="HS78" s="15"/>
      <c r="HT78" s="15"/>
    </row>
    <row r="79" spans="1:248" ht="15.75" customHeight="1" x14ac:dyDescent="0.3">
      <c r="A79" s="92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>
        <f>SUM(AO76:AO78)</f>
        <v>68</v>
      </c>
      <c r="AP79" s="15"/>
      <c r="AQ79" s="15"/>
      <c r="AR79" s="15">
        <f>SUM(AR76:AR78)</f>
        <v>68</v>
      </c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  <c r="DY79" s="15"/>
      <c r="DZ79" s="15"/>
      <c r="EA79" s="15"/>
      <c r="EB79" s="15"/>
      <c r="EC79" s="15"/>
      <c r="ED79" s="15"/>
      <c r="EE79" s="15"/>
      <c r="EF79" s="15"/>
      <c r="EG79" s="15"/>
      <c r="EH79" s="15"/>
      <c r="EI79" s="15"/>
      <c r="EJ79" s="15"/>
      <c r="EK79" s="15"/>
      <c r="EL79" s="15"/>
      <c r="EM79" s="15"/>
      <c r="EN79" s="15"/>
      <c r="EO79" s="15"/>
      <c r="EP79" s="15"/>
      <c r="EQ79" s="15"/>
      <c r="ER79" s="15"/>
      <c r="ES79" s="15"/>
      <c r="ET79" s="15"/>
      <c r="EU79" s="15"/>
      <c r="EV79" s="15"/>
      <c r="EW79" s="15"/>
      <c r="EX79" s="15"/>
      <c r="EY79" s="15"/>
      <c r="EZ79" s="15"/>
      <c r="FA79" s="15"/>
      <c r="FB79" s="15"/>
      <c r="FC79" s="15"/>
      <c r="FD79" s="15"/>
      <c r="FE79" s="15"/>
      <c r="FF79" s="15"/>
      <c r="FG79" s="15"/>
      <c r="FH79" s="15"/>
      <c r="FI79" s="15"/>
      <c r="FJ79" s="15"/>
      <c r="FK79" s="15"/>
      <c r="FL79" s="15"/>
      <c r="FM79" s="15"/>
      <c r="FN79" s="15"/>
      <c r="FO79" s="15"/>
      <c r="FP79" s="15"/>
      <c r="FQ79" s="15"/>
      <c r="FR79" s="15"/>
      <c r="FS79" s="15"/>
      <c r="FT79" s="15"/>
      <c r="FU79" s="15"/>
      <c r="FV79" s="15"/>
      <c r="FW79" s="15"/>
      <c r="FX79" s="15"/>
      <c r="FY79" s="15"/>
      <c r="FZ79" s="15"/>
      <c r="GA79" s="15"/>
      <c r="GB79" s="15"/>
      <c r="GC79" s="15"/>
      <c r="GD79" s="15"/>
      <c r="GE79" s="15"/>
      <c r="GF79" s="15"/>
      <c r="GG79" s="15"/>
      <c r="GH79" s="15"/>
      <c r="GI79" s="15"/>
      <c r="GJ79" s="15"/>
      <c r="GK79" s="15"/>
      <c r="GL79" s="15"/>
      <c r="GM79" s="15"/>
      <c r="GN79" s="15"/>
      <c r="GO79" s="15"/>
      <c r="GP79" s="15"/>
      <c r="GQ79" s="15"/>
      <c r="GR79" s="15"/>
      <c r="GS79" s="15"/>
      <c r="GT79" s="15"/>
      <c r="GU79" s="15"/>
      <c r="GV79" s="15"/>
      <c r="GW79" s="15"/>
      <c r="GX79" s="15"/>
      <c r="GY79" s="15"/>
      <c r="GZ79" s="15"/>
      <c r="HA79" s="15"/>
      <c r="HB79" s="15"/>
      <c r="HC79" s="15"/>
      <c r="HD79" s="15"/>
      <c r="HE79" s="15"/>
      <c r="HF79" s="15"/>
      <c r="HG79" s="15"/>
      <c r="HH79" s="15"/>
      <c r="HI79" s="15"/>
      <c r="HJ79" s="15"/>
      <c r="HK79" s="15"/>
      <c r="HL79" s="15"/>
      <c r="HM79" s="15"/>
      <c r="HN79" s="15"/>
      <c r="HO79" s="15"/>
      <c r="HP79" s="15"/>
      <c r="HQ79" s="15"/>
      <c r="HR79" s="15"/>
      <c r="HS79" s="15"/>
      <c r="HT79" s="15"/>
      <c r="HU79" s="92"/>
      <c r="HV79" s="92"/>
      <c r="HW79" s="92"/>
      <c r="HX79" s="92"/>
      <c r="HY79" s="92"/>
      <c r="HZ79" s="92"/>
      <c r="IA79" s="92"/>
      <c r="IB79" s="92"/>
      <c r="IC79" s="92"/>
      <c r="ID79" s="92"/>
      <c r="IE79" s="92"/>
      <c r="IF79" s="92"/>
      <c r="IG79" s="92"/>
      <c r="IH79" s="92"/>
      <c r="II79" s="92"/>
      <c r="IJ79" s="92"/>
      <c r="IK79" s="92"/>
      <c r="IL79" s="92"/>
      <c r="IM79" s="92"/>
      <c r="IN79" s="92"/>
    </row>
    <row r="80" spans="1:248" ht="15.75" customHeight="1" x14ac:dyDescent="0.3"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  <c r="DY80" s="15"/>
      <c r="DZ80" s="15"/>
      <c r="EA80" s="15"/>
      <c r="EB80" s="15"/>
      <c r="EC80" s="15"/>
      <c r="ED80" s="15"/>
      <c r="EE80" s="15"/>
      <c r="EF80" s="15"/>
      <c r="EG80" s="15"/>
      <c r="EH80" s="15"/>
      <c r="EI80" s="15"/>
      <c r="EJ80" s="15"/>
      <c r="EK80" s="15"/>
      <c r="EL80" s="15"/>
      <c r="EM80" s="15"/>
      <c r="EN80" s="15"/>
      <c r="EO80" s="15"/>
      <c r="EP80" s="15"/>
      <c r="EQ80" s="15"/>
      <c r="ER80" s="15"/>
      <c r="ES80" s="15"/>
      <c r="ET80" s="15"/>
      <c r="EU80" s="15"/>
      <c r="EV80" s="15"/>
      <c r="EW80" s="15"/>
      <c r="EX80" s="15"/>
      <c r="EY80" s="15"/>
      <c r="EZ80" s="15"/>
      <c r="FA80" s="15"/>
      <c r="FB80" s="15"/>
      <c r="FC80" s="15"/>
      <c r="FD80" s="15"/>
      <c r="FE80" s="15"/>
      <c r="FF80" s="15"/>
      <c r="FG80" s="15"/>
      <c r="FH80" s="15"/>
      <c r="FI80" s="15"/>
      <c r="FJ80" s="15"/>
      <c r="FK80" s="15"/>
      <c r="FL80" s="15"/>
      <c r="FM80" s="15"/>
      <c r="FN80" s="15"/>
      <c r="FO80" s="15"/>
      <c r="FP80" s="15"/>
      <c r="FQ80" s="15"/>
      <c r="FR80" s="15"/>
      <c r="FS80" s="15"/>
      <c r="FT80" s="15"/>
      <c r="FU80" s="15"/>
      <c r="FV80" s="15"/>
      <c r="FW80" s="15"/>
      <c r="FX80" s="15"/>
      <c r="FY80" s="15"/>
      <c r="FZ80" s="15"/>
      <c r="GA80" s="15"/>
      <c r="GB80" s="15"/>
      <c r="GC80" s="15"/>
      <c r="GD80" s="15"/>
      <c r="GE80" s="15"/>
      <c r="GF80" s="15"/>
      <c r="GG80" s="15"/>
      <c r="GH80" s="15"/>
      <c r="GI80" s="15"/>
      <c r="GJ80" s="15"/>
      <c r="GK80" s="15"/>
      <c r="GL80" s="15"/>
      <c r="GM80" s="15"/>
      <c r="GN80" s="15"/>
      <c r="GO80" s="15"/>
      <c r="GP80" s="15"/>
      <c r="GQ80" s="15"/>
      <c r="GR80" s="15"/>
      <c r="GS80" s="15"/>
      <c r="GT80" s="15"/>
      <c r="GU80" s="15"/>
      <c r="GV80" s="15"/>
      <c r="GW80" s="15"/>
      <c r="GX80" s="15"/>
      <c r="GY80" s="15"/>
      <c r="GZ80" s="15"/>
      <c r="HA80" s="15"/>
      <c r="HB80" s="15"/>
      <c r="HC80" s="15"/>
      <c r="HD80" s="15"/>
      <c r="HE80" s="15"/>
      <c r="HF80" s="15"/>
      <c r="HG80" s="15"/>
      <c r="HH80" s="15"/>
      <c r="HI80" s="15"/>
      <c r="HJ80" s="15"/>
      <c r="HK80" s="15"/>
      <c r="HL80" s="15"/>
      <c r="HM80" s="15"/>
      <c r="HN80" s="15"/>
      <c r="HO80" s="15"/>
      <c r="HP80" s="15"/>
      <c r="HQ80" s="15"/>
      <c r="HR80" s="15"/>
      <c r="HS80" s="15"/>
      <c r="HT80" s="15"/>
    </row>
    <row r="81" spans="1:248" ht="15.75" customHeight="1" x14ac:dyDescent="0.3"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  <c r="DY81" s="15"/>
      <c r="DZ81" s="15"/>
      <c r="EA81" s="15"/>
      <c r="EB81" s="15"/>
      <c r="EC81" s="15"/>
      <c r="ED81" s="15"/>
      <c r="EE81" s="15"/>
      <c r="EF81" s="15"/>
      <c r="EG81" s="15"/>
      <c r="EH81" s="15"/>
      <c r="EI81" s="15"/>
      <c r="EJ81" s="15"/>
      <c r="EK81" s="15"/>
      <c r="EL81" s="15"/>
      <c r="EM81" s="15"/>
      <c r="EN81" s="15"/>
      <c r="EO81" s="15"/>
      <c r="EP81" s="15"/>
      <c r="EQ81" s="15"/>
      <c r="ER81" s="15"/>
      <c r="ES81" s="15"/>
      <c r="ET81" s="15"/>
      <c r="EU81" s="15"/>
      <c r="EV81" s="15"/>
      <c r="EW81" s="15"/>
      <c r="EX81" s="15"/>
      <c r="EY81" s="15"/>
      <c r="EZ81" s="15"/>
      <c r="FA81" s="15"/>
      <c r="FB81" s="15"/>
      <c r="FC81" s="15"/>
      <c r="FD81" s="15"/>
      <c r="FE81" s="15"/>
      <c r="FF81" s="15"/>
      <c r="FG81" s="15"/>
      <c r="FH81" s="15"/>
      <c r="FI81" s="15"/>
      <c r="FJ81" s="15"/>
      <c r="FK81" s="15"/>
      <c r="FL81" s="15"/>
      <c r="FM81" s="15"/>
      <c r="FN81" s="15"/>
      <c r="FO81" s="15"/>
      <c r="FP81" s="15"/>
      <c r="FQ81" s="15"/>
      <c r="FR81" s="15"/>
      <c r="FS81" s="15"/>
      <c r="FT81" s="15"/>
      <c r="FU81" s="15"/>
      <c r="FV81" s="15"/>
      <c r="FW81" s="15"/>
      <c r="FX81" s="15"/>
      <c r="FY81" s="15"/>
      <c r="FZ81" s="15"/>
      <c r="GA81" s="15"/>
      <c r="GB81" s="15"/>
      <c r="GC81" s="15"/>
      <c r="GD81" s="15"/>
      <c r="GE81" s="15"/>
      <c r="GF81" s="15"/>
      <c r="GG81" s="15"/>
      <c r="GH81" s="15"/>
      <c r="GI81" s="15"/>
      <c r="GJ81" s="15"/>
      <c r="GK81" s="15"/>
      <c r="GL81" s="15"/>
      <c r="GM81" s="15"/>
      <c r="GN81" s="15"/>
      <c r="GO81" s="15"/>
      <c r="GP81" s="15"/>
      <c r="GQ81" s="15"/>
      <c r="GR81" s="15"/>
      <c r="GS81" s="15"/>
      <c r="GT81" s="15"/>
      <c r="GU81" s="15"/>
      <c r="GV81" s="15"/>
      <c r="GW81" s="15"/>
      <c r="GX81" s="15"/>
      <c r="GY81" s="15"/>
      <c r="GZ81" s="15"/>
      <c r="HA81" s="15"/>
      <c r="HB81" s="15"/>
      <c r="HC81" s="15"/>
      <c r="HD81" s="15"/>
      <c r="HE81" s="15"/>
      <c r="HF81" s="15"/>
      <c r="HG81" s="15"/>
      <c r="HH81" s="15"/>
      <c r="HI81" s="15"/>
      <c r="HJ81" s="15"/>
      <c r="HK81" s="15"/>
      <c r="HL81" s="15"/>
      <c r="HM81" s="15"/>
      <c r="HN81" s="15"/>
      <c r="HO81" s="15"/>
      <c r="HP81" s="15"/>
      <c r="HQ81" s="15"/>
      <c r="HR81" s="15"/>
    </row>
    <row r="82" spans="1:248" ht="15.75" customHeight="1" x14ac:dyDescent="0.3"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  <c r="DY82" s="15"/>
      <c r="DZ82" s="15"/>
      <c r="EA82" s="15"/>
      <c r="EB82" s="15"/>
      <c r="EC82" s="15"/>
      <c r="ED82" s="15"/>
      <c r="EE82" s="15"/>
      <c r="EF82" s="15"/>
      <c r="EG82" s="15"/>
      <c r="EH82" s="15"/>
      <c r="EI82" s="15"/>
      <c r="EJ82" s="15"/>
      <c r="EK82" s="15"/>
      <c r="EL82" s="15"/>
      <c r="EM82" s="15"/>
      <c r="EN82" s="15"/>
      <c r="EO82" s="15"/>
      <c r="EP82" s="15"/>
      <c r="EQ82" s="15"/>
      <c r="ER82" s="15"/>
      <c r="ES82" s="15"/>
      <c r="ET82" s="15"/>
      <c r="EU82" s="15"/>
      <c r="EV82" s="15"/>
      <c r="EW82" s="15"/>
      <c r="EX82" s="15"/>
      <c r="EY82" s="15"/>
      <c r="EZ82" s="15"/>
      <c r="FA82" s="15"/>
      <c r="FB82" s="15"/>
      <c r="FC82" s="15"/>
      <c r="FD82" s="15"/>
      <c r="FE82" s="15"/>
      <c r="FF82" s="15"/>
      <c r="FG82" s="15"/>
      <c r="FH82" s="15"/>
      <c r="FI82" s="15"/>
      <c r="FJ82" s="15"/>
      <c r="FK82" s="15"/>
      <c r="FL82" s="15"/>
      <c r="FM82" s="15"/>
      <c r="FN82" s="15"/>
      <c r="FO82" s="15"/>
      <c r="FP82" s="15"/>
      <c r="FQ82" s="15"/>
      <c r="FR82" s="15"/>
      <c r="FS82" s="15"/>
      <c r="FT82" s="15"/>
      <c r="FU82" s="15"/>
      <c r="FV82" s="15"/>
      <c r="FW82" s="15"/>
      <c r="FX82" s="15"/>
      <c r="FY82" s="15"/>
      <c r="FZ82" s="15"/>
      <c r="GA82" s="15"/>
      <c r="GB82" s="15"/>
      <c r="GC82" s="15"/>
      <c r="GD82" s="15"/>
      <c r="GE82" s="15"/>
      <c r="GF82" s="15"/>
      <c r="GG82" s="15"/>
      <c r="GH82" s="15"/>
      <c r="GI82" s="15"/>
      <c r="GJ82" s="15"/>
      <c r="GK82" s="15"/>
      <c r="GL82" s="15"/>
      <c r="GM82" s="15"/>
      <c r="GN82" s="15"/>
      <c r="GO82" s="15"/>
      <c r="GP82" s="15"/>
      <c r="GQ82" s="15"/>
      <c r="GR82" s="15"/>
      <c r="GS82" s="15"/>
      <c r="GT82" s="15"/>
      <c r="GU82" s="15"/>
      <c r="GV82" s="15"/>
      <c r="GW82" s="15"/>
      <c r="GX82" s="15"/>
      <c r="GY82" s="15"/>
      <c r="GZ82" s="15"/>
      <c r="HA82" s="15"/>
      <c r="HB82" s="15"/>
      <c r="HC82" s="15"/>
      <c r="HD82" s="15"/>
      <c r="HE82" s="15"/>
      <c r="HF82" s="15"/>
      <c r="HG82" s="15"/>
      <c r="HH82" s="15"/>
      <c r="HI82" s="15"/>
      <c r="HJ82" s="15"/>
      <c r="HK82" s="15"/>
      <c r="HL82" s="15"/>
      <c r="HM82" s="15"/>
      <c r="HN82" s="15"/>
      <c r="HO82" s="15"/>
      <c r="HP82" s="15"/>
      <c r="HQ82" s="15"/>
      <c r="HR82" s="15"/>
    </row>
    <row r="83" spans="1:248" ht="15.75" customHeight="1" x14ac:dyDescent="0.3"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  <c r="DY83" s="15"/>
      <c r="DZ83" s="15"/>
      <c r="EA83" s="15"/>
      <c r="EB83" s="15"/>
      <c r="EC83" s="15"/>
      <c r="ED83" s="15"/>
      <c r="EE83" s="15"/>
      <c r="EF83" s="15"/>
      <c r="EG83" s="15"/>
      <c r="EH83" s="15"/>
      <c r="EI83" s="15"/>
      <c r="EJ83" s="15"/>
      <c r="EK83" s="15"/>
      <c r="EL83" s="15"/>
      <c r="EM83" s="15"/>
      <c r="EN83" s="15"/>
      <c r="EO83" s="15"/>
      <c r="EP83" s="15"/>
      <c r="EQ83" s="15"/>
      <c r="ER83" s="15"/>
      <c r="ES83" s="15"/>
      <c r="ET83" s="15"/>
      <c r="EU83" s="15"/>
      <c r="EV83" s="15"/>
      <c r="EW83" s="15"/>
      <c r="EX83" s="15"/>
      <c r="EY83" s="15"/>
      <c r="EZ83" s="15"/>
      <c r="FA83" s="15"/>
      <c r="FB83" s="15"/>
      <c r="FC83" s="15"/>
      <c r="FD83" s="15"/>
      <c r="FE83" s="15"/>
      <c r="FF83" s="15"/>
      <c r="FG83" s="15"/>
      <c r="FH83" s="15"/>
      <c r="FI83" s="15"/>
      <c r="FJ83" s="15"/>
      <c r="FK83" s="15"/>
      <c r="FL83" s="15"/>
      <c r="FM83" s="15"/>
      <c r="FN83" s="15"/>
      <c r="FO83" s="15"/>
      <c r="FP83" s="15"/>
      <c r="FQ83" s="15"/>
      <c r="FR83" s="15"/>
      <c r="FS83" s="15"/>
      <c r="FT83" s="15"/>
      <c r="FU83" s="15"/>
      <c r="FV83" s="15"/>
      <c r="FW83" s="15"/>
      <c r="FX83" s="15"/>
      <c r="FY83" s="15"/>
      <c r="FZ83" s="15"/>
      <c r="GA83" s="15"/>
      <c r="GB83" s="15"/>
      <c r="GC83" s="15"/>
      <c r="GD83" s="15"/>
      <c r="GE83" s="15"/>
      <c r="GF83" s="15"/>
      <c r="GG83" s="15"/>
      <c r="GH83" s="15"/>
      <c r="GI83" s="15"/>
      <c r="GJ83" s="15"/>
      <c r="GK83" s="15"/>
      <c r="GL83" s="15"/>
      <c r="GM83" s="15"/>
      <c r="GN83" s="15"/>
      <c r="GO83" s="15"/>
      <c r="GP83" s="15"/>
      <c r="GQ83" s="15"/>
      <c r="GR83" s="15"/>
      <c r="GS83" s="15"/>
      <c r="GT83" s="15"/>
      <c r="GU83" s="15"/>
      <c r="GV83" s="15"/>
      <c r="GW83" s="15"/>
      <c r="GX83" s="15"/>
      <c r="GY83" s="15"/>
      <c r="GZ83" s="15"/>
      <c r="HA83" s="15"/>
      <c r="HB83" s="15"/>
      <c r="HC83" s="15"/>
      <c r="HD83" s="15"/>
      <c r="HE83" s="15"/>
      <c r="HF83" s="15"/>
      <c r="HG83" s="15"/>
      <c r="HH83" s="15"/>
      <c r="HI83" s="15"/>
      <c r="HJ83" s="15"/>
      <c r="HK83" s="15"/>
      <c r="HL83" s="15"/>
      <c r="HM83" s="15"/>
      <c r="HN83" s="15"/>
      <c r="HO83" s="15"/>
      <c r="HP83" s="15"/>
      <c r="HQ83" s="15"/>
      <c r="HR83" s="15"/>
    </row>
    <row r="84" spans="1:248" ht="15.75" customHeight="1" x14ac:dyDescent="0.3"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  <c r="DY84" s="15"/>
      <c r="DZ84" s="15"/>
      <c r="EA84" s="15"/>
      <c r="EB84" s="15"/>
      <c r="EC84" s="15"/>
      <c r="ED84" s="15"/>
      <c r="EE84" s="15"/>
      <c r="EF84" s="15"/>
      <c r="EG84" s="15"/>
      <c r="EH84" s="15"/>
      <c r="EI84" s="15"/>
      <c r="EJ84" s="15"/>
      <c r="EK84" s="15"/>
      <c r="EL84" s="15"/>
      <c r="EM84" s="15"/>
      <c r="EN84" s="15"/>
      <c r="EO84" s="15"/>
      <c r="EP84" s="15"/>
      <c r="EQ84" s="15"/>
      <c r="ER84" s="15"/>
      <c r="ES84" s="15"/>
      <c r="ET84" s="15"/>
      <c r="EU84" s="15"/>
      <c r="EV84" s="15"/>
      <c r="EW84" s="15"/>
      <c r="EX84" s="15"/>
      <c r="EY84" s="15"/>
      <c r="EZ84" s="15"/>
      <c r="FA84" s="15"/>
      <c r="FB84" s="15"/>
      <c r="FC84" s="15"/>
      <c r="FD84" s="15"/>
      <c r="FE84" s="15"/>
      <c r="FF84" s="15"/>
      <c r="FG84" s="15"/>
      <c r="FH84" s="15"/>
      <c r="FI84" s="15"/>
      <c r="FJ84" s="15"/>
      <c r="FK84" s="15"/>
      <c r="FL84" s="15"/>
      <c r="FM84" s="15"/>
      <c r="FN84" s="15"/>
      <c r="FO84" s="15"/>
      <c r="FP84" s="15"/>
      <c r="FQ84" s="15"/>
      <c r="FR84" s="15"/>
      <c r="FS84" s="15"/>
      <c r="FT84" s="15"/>
      <c r="FU84" s="15"/>
      <c r="FV84" s="15"/>
      <c r="FW84" s="15"/>
      <c r="FX84" s="15"/>
      <c r="FY84" s="15"/>
      <c r="FZ84" s="15"/>
      <c r="GA84" s="15"/>
      <c r="GB84" s="15"/>
      <c r="GC84" s="15"/>
      <c r="GD84" s="15"/>
      <c r="GE84" s="15"/>
      <c r="GF84" s="15"/>
      <c r="GG84" s="15"/>
      <c r="GH84" s="15"/>
      <c r="GI84" s="15"/>
      <c r="GJ84" s="15"/>
      <c r="GK84" s="15"/>
      <c r="GL84" s="15"/>
      <c r="GM84" s="15"/>
      <c r="GN84" s="15"/>
      <c r="GO84" s="15"/>
      <c r="GP84" s="15"/>
      <c r="GQ84" s="15"/>
      <c r="GR84" s="15"/>
      <c r="GS84" s="15"/>
      <c r="GT84" s="15"/>
      <c r="GU84" s="15"/>
      <c r="GV84" s="15"/>
      <c r="GW84" s="15"/>
      <c r="GX84" s="15"/>
      <c r="GY84" s="15"/>
      <c r="GZ84" s="15"/>
      <c r="HA84" s="15"/>
      <c r="HB84" s="15"/>
      <c r="HC84" s="15"/>
      <c r="HD84" s="15"/>
      <c r="HE84" s="15"/>
      <c r="HF84" s="15"/>
      <c r="HG84" s="15"/>
      <c r="HH84" s="15"/>
      <c r="HI84" s="15"/>
      <c r="HJ84" s="15"/>
      <c r="HK84" s="15"/>
      <c r="HL84" s="15"/>
      <c r="HM84" s="15"/>
      <c r="HN84" s="15"/>
      <c r="HO84" s="15"/>
      <c r="HP84" s="15"/>
      <c r="HQ84" s="15"/>
      <c r="HR84" s="15"/>
    </row>
    <row r="85" spans="1:248" ht="15.75" customHeight="1" x14ac:dyDescent="0.3"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  <c r="DY85" s="15"/>
      <c r="DZ85" s="15"/>
      <c r="EA85" s="15"/>
      <c r="EB85" s="15"/>
      <c r="EC85" s="15"/>
      <c r="ED85" s="15"/>
      <c r="EE85" s="15"/>
      <c r="EF85" s="15"/>
      <c r="EG85" s="15"/>
      <c r="EH85" s="15"/>
      <c r="EI85" s="15"/>
      <c r="EJ85" s="15"/>
      <c r="EK85" s="15"/>
      <c r="EL85" s="15"/>
      <c r="EM85" s="15"/>
      <c r="EN85" s="15"/>
      <c r="EO85" s="15"/>
      <c r="EP85" s="15"/>
      <c r="EQ85" s="15"/>
      <c r="ER85" s="15"/>
      <c r="ES85" s="15"/>
      <c r="ET85" s="15"/>
      <c r="EU85" s="15"/>
      <c r="EV85" s="15"/>
      <c r="EW85" s="15"/>
      <c r="EX85" s="15"/>
      <c r="EY85" s="15"/>
      <c r="EZ85" s="15"/>
      <c r="FA85" s="15"/>
      <c r="FB85" s="15"/>
      <c r="FC85" s="15"/>
      <c r="FD85" s="15"/>
      <c r="FE85" s="15"/>
      <c r="FF85" s="15"/>
      <c r="FG85" s="15"/>
      <c r="FH85" s="15"/>
      <c r="FI85" s="15"/>
      <c r="FJ85" s="15"/>
      <c r="FK85" s="15"/>
      <c r="FL85" s="15"/>
      <c r="FM85" s="15"/>
      <c r="FN85" s="15"/>
      <c r="FO85" s="15"/>
      <c r="FP85" s="15"/>
      <c r="FQ85" s="15"/>
      <c r="FR85" s="15"/>
      <c r="FS85" s="15"/>
      <c r="FT85" s="15"/>
      <c r="FU85" s="15"/>
      <c r="FV85" s="15"/>
      <c r="FW85" s="15"/>
      <c r="FX85" s="15"/>
      <c r="FY85" s="15"/>
      <c r="FZ85" s="15"/>
      <c r="GA85" s="15"/>
      <c r="GB85" s="15"/>
      <c r="GC85" s="15"/>
      <c r="GD85" s="15"/>
      <c r="GE85" s="15"/>
      <c r="GF85" s="15"/>
      <c r="GG85" s="15"/>
      <c r="GH85" s="15"/>
      <c r="GI85" s="15"/>
      <c r="GJ85" s="15"/>
      <c r="GK85" s="15"/>
      <c r="GL85" s="15"/>
      <c r="GM85" s="15"/>
      <c r="GN85" s="15"/>
      <c r="GO85" s="15"/>
      <c r="GP85" s="15"/>
      <c r="GQ85" s="15"/>
      <c r="GR85" s="15"/>
      <c r="GS85" s="15"/>
      <c r="GT85" s="15"/>
      <c r="GU85" s="15"/>
      <c r="GV85" s="15"/>
      <c r="GW85" s="15"/>
      <c r="GX85" s="15"/>
      <c r="GY85" s="15"/>
      <c r="GZ85" s="15"/>
      <c r="HA85" s="15"/>
      <c r="HB85" s="15"/>
      <c r="HC85" s="15"/>
      <c r="HD85" s="15"/>
      <c r="HE85" s="15"/>
      <c r="HF85" s="15"/>
      <c r="HG85" s="15"/>
      <c r="HH85" s="15"/>
      <c r="HI85" s="15"/>
      <c r="HJ85" s="15"/>
      <c r="HK85" s="15"/>
      <c r="HL85" s="15"/>
      <c r="HM85" s="15"/>
      <c r="HN85" s="15"/>
      <c r="HO85" s="15"/>
      <c r="HP85" s="15"/>
      <c r="HQ85" s="15"/>
      <c r="HR85" s="15"/>
    </row>
    <row r="86" spans="1:248" ht="15.75" customHeight="1" x14ac:dyDescent="0.3"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5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  <c r="DX86" s="15"/>
      <c r="DY86" s="15"/>
      <c r="DZ86" s="15"/>
      <c r="EA86" s="15"/>
      <c r="EB86" s="15"/>
      <c r="EC86" s="15"/>
      <c r="ED86" s="15"/>
      <c r="EE86" s="15"/>
      <c r="EF86" s="15"/>
      <c r="EG86" s="15"/>
      <c r="EH86" s="15"/>
      <c r="EI86" s="15"/>
      <c r="EJ86" s="15"/>
      <c r="EK86" s="15"/>
      <c r="EL86" s="15"/>
      <c r="EM86" s="15"/>
      <c r="EN86" s="15"/>
      <c r="EO86" s="15"/>
      <c r="EP86" s="15"/>
      <c r="EQ86" s="15"/>
      <c r="ER86" s="15"/>
      <c r="ES86" s="15"/>
      <c r="ET86" s="15"/>
      <c r="EU86" s="15"/>
      <c r="EV86" s="15"/>
      <c r="EW86" s="15"/>
      <c r="EX86" s="15"/>
      <c r="EY86" s="15"/>
      <c r="EZ86" s="15"/>
      <c r="FA86" s="15"/>
      <c r="FB86" s="15"/>
      <c r="FC86" s="15"/>
      <c r="FD86" s="15"/>
      <c r="FE86" s="15"/>
      <c r="FF86" s="15"/>
      <c r="FG86" s="15"/>
      <c r="FH86" s="15"/>
      <c r="FI86" s="15"/>
      <c r="FJ86" s="15"/>
      <c r="FK86" s="15"/>
      <c r="FL86" s="15"/>
      <c r="FM86" s="15"/>
      <c r="FN86" s="15"/>
      <c r="FO86" s="15"/>
      <c r="FP86" s="15"/>
      <c r="FQ86" s="15"/>
      <c r="FR86" s="15"/>
      <c r="FS86" s="15"/>
      <c r="FT86" s="15"/>
      <c r="FU86" s="15"/>
      <c r="FV86" s="15"/>
      <c r="FW86" s="15"/>
      <c r="FX86" s="15"/>
      <c r="FY86" s="15"/>
      <c r="FZ86" s="15"/>
      <c r="GA86" s="15"/>
      <c r="GB86" s="15"/>
      <c r="GC86" s="15"/>
      <c r="GD86" s="15"/>
      <c r="GE86" s="15"/>
      <c r="GF86" s="15"/>
      <c r="GG86" s="15"/>
      <c r="GH86" s="15"/>
      <c r="GI86" s="15"/>
      <c r="GJ86" s="15"/>
      <c r="GK86" s="15"/>
      <c r="GL86" s="15"/>
      <c r="GM86" s="15"/>
      <c r="GN86" s="15"/>
      <c r="GO86" s="15"/>
      <c r="GP86" s="15"/>
      <c r="GQ86" s="15"/>
      <c r="GR86" s="15"/>
      <c r="GS86" s="15"/>
      <c r="GT86" s="15"/>
      <c r="GU86" s="15"/>
      <c r="GV86" s="15"/>
      <c r="GW86" s="15"/>
      <c r="GX86" s="15"/>
      <c r="GY86" s="15"/>
      <c r="GZ86" s="15"/>
      <c r="HA86" s="15"/>
      <c r="HB86" s="15"/>
      <c r="HC86" s="15"/>
      <c r="HD86" s="15"/>
      <c r="HE86" s="15"/>
      <c r="HF86" s="15"/>
      <c r="HG86" s="15"/>
      <c r="HH86" s="15"/>
      <c r="HI86" s="15"/>
      <c r="HJ86" s="15"/>
      <c r="HK86" s="15"/>
      <c r="HL86" s="15"/>
      <c r="HM86" s="15"/>
      <c r="HN86" s="15"/>
      <c r="HO86" s="15"/>
      <c r="HP86" s="15"/>
      <c r="HQ86" s="15"/>
      <c r="HR86" s="15"/>
    </row>
    <row r="87" spans="1:248" ht="15.75" customHeight="1" x14ac:dyDescent="0.3"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  <c r="DY87" s="15"/>
      <c r="DZ87" s="15"/>
      <c r="EA87" s="15"/>
      <c r="EB87" s="15"/>
      <c r="EC87" s="15"/>
      <c r="ED87" s="15"/>
      <c r="EE87" s="15"/>
      <c r="EF87" s="15"/>
      <c r="EG87" s="15"/>
      <c r="EH87" s="15"/>
      <c r="EI87" s="15"/>
      <c r="EJ87" s="15"/>
      <c r="EK87" s="15"/>
      <c r="EL87" s="15"/>
      <c r="EM87" s="15"/>
      <c r="EN87" s="15"/>
      <c r="EO87" s="15"/>
      <c r="EP87" s="15"/>
      <c r="EQ87" s="15"/>
      <c r="ER87" s="15"/>
      <c r="ES87" s="15"/>
      <c r="ET87" s="15"/>
      <c r="EU87" s="15"/>
      <c r="EV87" s="15"/>
      <c r="EW87" s="15"/>
      <c r="EX87" s="15"/>
      <c r="EY87" s="15"/>
      <c r="EZ87" s="15"/>
      <c r="FA87" s="15"/>
      <c r="FB87" s="15"/>
      <c r="FC87" s="15"/>
      <c r="FD87" s="15"/>
      <c r="FE87" s="15"/>
      <c r="FF87" s="15"/>
      <c r="FG87" s="15"/>
      <c r="FH87" s="15"/>
      <c r="FI87" s="15"/>
      <c r="FJ87" s="15"/>
      <c r="FK87" s="15"/>
      <c r="FL87" s="15"/>
      <c r="FM87" s="15"/>
      <c r="FN87" s="15"/>
      <c r="FO87" s="15"/>
      <c r="FP87" s="15"/>
      <c r="FQ87" s="15"/>
      <c r="FR87" s="15"/>
      <c r="FS87" s="15"/>
      <c r="FT87" s="15"/>
      <c r="FU87" s="15"/>
      <c r="FV87" s="15"/>
      <c r="FW87" s="15"/>
      <c r="FX87" s="15"/>
      <c r="FY87" s="15"/>
      <c r="FZ87" s="15"/>
      <c r="GA87" s="15"/>
      <c r="GB87" s="15"/>
      <c r="GC87" s="15"/>
      <c r="GD87" s="15"/>
      <c r="GE87" s="15"/>
      <c r="GF87" s="15"/>
      <c r="GG87" s="15"/>
      <c r="GH87" s="15"/>
      <c r="GI87" s="15"/>
      <c r="GJ87" s="15"/>
      <c r="GK87" s="15"/>
      <c r="GL87" s="15"/>
      <c r="GM87" s="15"/>
      <c r="GN87" s="15"/>
      <c r="GO87" s="15"/>
      <c r="GP87" s="15"/>
      <c r="GQ87" s="15"/>
      <c r="GR87" s="15"/>
      <c r="GS87" s="15"/>
      <c r="GT87" s="15"/>
      <c r="GU87" s="15"/>
      <c r="GV87" s="15"/>
      <c r="GW87" s="15"/>
      <c r="GX87" s="15"/>
      <c r="GY87" s="15"/>
      <c r="GZ87" s="15"/>
      <c r="HA87" s="15"/>
      <c r="HB87" s="15"/>
      <c r="HC87" s="15"/>
      <c r="HD87" s="15"/>
      <c r="HE87" s="15"/>
      <c r="HF87" s="15"/>
      <c r="HG87" s="15"/>
      <c r="HH87" s="15"/>
      <c r="HI87" s="15"/>
      <c r="HJ87" s="15"/>
      <c r="HK87" s="15"/>
      <c r="HL87" s="15"/>
      <c r="HM87" s="15"/>
      <c r="HN87" s="15"/>
      <c r="HO87" s="15"/>
      <c r="HP87" s="15"/>
      <c r="HQ87" s="15"/>
      <c r="HR87" s="15"/>
    </row>
    <row r="88" spans="1:248" ht="15.75" customHeight="1" x14ac:dyDescent="0.3"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  <c r="DY88" s="15"/>
      <c r="DZ88" s="15"/>
      <c r="EA88" s="15"/>
      <c r="EB88" s="15"/>
      <c r="EC88" s="15"/>
      <c r="ED88" s="15"/>
      <c r="EE88" s="15"/>
      <c r="EF88" s="15"/>
      <c r="EG88" s="15"/>
      <c r="EH88" s="15"/>
      <c r="EI88" s="15"/>
      <c r="EJ88" s="15"/>
      <c r="EK88" s="15"/>
      <c r="EL88" s="15"/>
      <c r="EM88" s="15"/>
      <c r="EN88" s="15"/>
      <c r="EO88" s="15"/>
      <c r="EP88" s="15"/>
      <c r="EQ88" s="15"/>
      <c r="ER88" s="15"/>
      <c r="ES88" s="15"/>
      <c r="ET88" s="15"/>
      <c r="EU88" s="15"/>
      <c r="EV88" s="15"/>
      <c r="EW88" s="15"/>
      <c r="EX88" s="15"/>
      <c r="EY88" s="15"/>
      <c r="EZ88" s="15"/>
      <c r="FA88" s="15"/>
      <c r="FB88" s="15"/>
      <c r="FC88" s="15"/>
      <c r="FD88" s="15"/>
      <c r="FE88" s="15"/>
      <c r="FF88" s="15"/>
      <c r="FG88" s="15"/>
      <c r="FH88" s="15"/>
      <c r="FI88" s="15"/>
      <c r="FJ88" s="15"/>
      <c r="FK88" s="15"/>
      <c r="FL88" s="15"/>
      <c r="FM88" s="15"/>
      <c r="FN88" s="15"/>
      <c r="FO88" s="15"/>
      <c r="FP88" s="15"/>
      <c r="FQ88" s="15"/>
      <c r="FR88" s="15"/>
      <c r="FS88" s="15"/>
      <c r="FT88" s="15"/>
      <c r="FU88" s="15"/>
      <c r="FV88" s="15"/>
      <c r="FW88" s="15"/>
      <c r="FX88" s="15"/>
      <c r="FY88" s="15"/>
      <c r="FZ88" s="15"/>
      <c r="GA88" s="15"/>
      <c r="GB88" s="15"/>
      <c r="GC88" s="15"/>
      <c r="GD88" s="15"/>
      <c r="GE88" s="15"/>
      <c r="GF88" s="15"/>
      <c r="GG88" s="15"/>
      <c r="GH88" s="15"/>
      <c r="GI88" s="15"/>
      <c r="GJ88" s="15"/>
      <c r="GK88" s="15"/>
      <c r="GL88" s="15"/>
      <c r="GM88" s="15"/>
      <c r="GN88" s="15"/>
      <c r="GO88" s="15"/>
      <c r="GP88" s="15"/>
      <c r="GQ88" s="15"/>
      <c r="GR88" s="15"/>
      <c r="GS88" s="15"/>
      <c r="GT88" s="15"/>
      <c r="GU88" s="15"/>
      <c r="GV88" s="15"/>
      <c r="GW88" s="15"/>
      <c r="GX88" s="15"/>
      <c r="GY88" s="15"/>
      <c r="GZ88" s="15"/>
      <c r="HA88" s="15"/>
      <c r="HB88" s="15"/>
      <c r="HC88" s="15"/>
      <c r="HD88" s="15"/>
      <c r="HE88" s="15"/>
      <c r="HF88" s="15"/>
      <c r="HG88" s="15"/>
      <c r="HH88" s="15"/>
      <c r="HI88" s="15"/>
      <c r="HJ88" s="15"/>
      <c r="HK88" s="15"/>
      <c r="HL88" s="15"/>
      <c r="HM88" s="15"/>
      <c r="HN88" s="15"/>
      <c r="HO88" s="15"/>
      <c r="HP88" s="15"/>
      <c r="HQ88" s="15"/>
      <c r="HR88" s="15"/>
    </row>
    <row r="89" spans="1:248" ht="15.75" customHeight="1" x14ac:dyDescent="0.3"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  <c r="DY89" s="15"/>
      <c r="DZ89" s="15"/>
      <c r="EA89" s="15"/>
      <c r="EB89" s="15"/>
      <c r="EC89" s="15"/>
      <c r="ED89" s="15"/>
      <c r="EE89" s="15"/>
      <c r="EF89" s="15"/>
      <c r="EG89" s="15"/>
      <c r="EH89" s="15"/>
      <c r="EI89" s="15"/>
      <c r="EJ89" s="15"/>
      <c r="EK89" s="15"/>
      <c r="EL89" s="15"/>
      <c r="EM89" s="15"/>
      <c r="EN89" s="15"/>
      <c r="EO89" s="15"/>
      <c r="EP89" s="15"/>
      <c r="EQ89" s="15"/>
      <c r="ER89" s="15"/>
      <c r="ES89" s="15"/>
      <c r="ET89" s="15"/>
      <c r="EU89" s="15"/>
      <c r="EV89" s="15"/>
      <c r="EW89" s="15"/>
      <c r="EX89" s="15"/>
      <c r="EY89" s="15"/>
      <c r="EZ89" s="15"/>
      <c r="FA89" s="15"/>
      <c r="FB89" s="15"/>
      <c r="FC89" s="15"/>
      <c r="FD89" s="15"/>
      <c r="FE89" s="15"/>
      <c r="FF89" s="15"/>
      <c r="FG89" s="15"/>
      <c r="FH89" s="15"/>
      <c r="FI89" s="15"/>
      <c r="FJ89" s="15"/>
      <c r="FK89" s="15"/>
      <c r="FL89" s="15"/>
      <c r="FM89" s="15"/>
      <c r="FN89" s="15"/>
      <c r="FO89" s="15"/>
      <c r="FP89" s="15"/>
      <c r="FQ89" s="15"/>
      <c r="FR89" s="15"/>
      <c r="FS89" s="15"/>
      <c r="FT89" s="15"/>
      <c r="FU89" s="15"/>
      <c r="FV89" s="15"/>
      <c r="FW89" s="15"/>
      <c r="FX89" s="15"/>
      <c r="FY89" s="15"/>
      <c r="FZ89" s="15"/>
      <c r="GA89" s="15"/>
      <c r="GB89" s="15"/>
      <c r="GC89" s="15"/>
      <c r="GD89" s="15"/>
      <c r="GE89" s="15"/>
      <c r="GF89" s="15"/>
      <c r="GG89" s="15"/>
      <c r="GH89" s="15"/>
      <c r="GI89" s="15"/>
      <c r="GJ89" s="15"/>
      <c r="GK89" s="15"/>
      <c r="GL89" s="15"/>
      <c r="GM89" s="15"/>
      <c r="GN89" s="15"/>
      <c r="GO89" s="15"/>
      <c r="GP89" s="15"/>
      <c r="GQ89" s="15"/>
      <c r="GR89" s="15"/>
      <c r="GS89" s="15"/>
      <c r="GT89" s="15"/>
      <c r="GU89" s="15"/>
      <c r="GV89" s="15"/>
      <c r="GW89" s="15"/>
      <c r="GX89" s="15"/>
      <c r="GY89" s="15"/>
      <c r="GZ89" s="15"/>
      <c r="HA89" s="15"/>
      <c r="HB89" s="15"/>
      <c r="HC89" s="15"/>
      <c r="HD89" s="15"/>
      <c r="HE89" s="15"/>
      <c r="HF89" s="15"/>
      <c r="HG89" s="15"/>
      <c r="HH89" s="15"/>
      <c r="HI89" s="15"/>
      <c r="HJ89" s="15"/>
      <c r="HK89" s="15"/>
      <c r="HL89" s="15"/>
      <c r="HM89" s="15"/>
      <c r="HN89" s="15"/>
      <c r="HO89" s="15"/>
      <c r="HP89" s="15"/>
      <c r="HQ89" s="15"/>
      <c r="HR89" s="15"/>
    </row>
    <row r="90" spans="1:248" ht="15.75" customHeight="1" x14ac:dyDescent="0.3">
      <c r="A90" s="92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5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  <c r="DU90" s="15"/>
      <c r="DV90" s="15"/>
      <c r="DW90" s="15"/>
      <c r="DX90" s="15"/>
      <c r="DY90" s="15"/>
      <c r="DZ90" s="15"/>
      <c r="EA90" s="15"/>
      <c r="EB90" s="15"/>
      <c r="EC90" s="15"/>
      <c r="ED90" s="15"/>
      <c r="EE90" s="15"/>
      <c r="EF90" s="15"/>
      <c r="EG90" s="15"/>
      <c r="EH90" s="15"/>
      <c r="EI90" s="15"/>
      <c r="EJ90" s="15"/>
      <c r="EK90" s="15"/>
      <c r="EL90" s="15"/>
      <c r="EM90" s="15"/>
      <c r="EN90" s="15"/>
      <c r="EO90" s="15"/>
      <c r="EP90" s="15"/>
      <c r="EQ90" s="15"/>
      <c r="ER90" s="15"/>
      <c r="ES90" s="15"/>
      <c r="ET90" s="15"/>
      <c r="EU90" s="15"/>
      <c r="EV90" s="15"/>
      <c r="EW90" s="15"/>
      <c r="EX90" s="15"/>
      <c r="EY90" s="15"/>
      <c r="EZ90" s="15"/>
      <c r="FA90" s="15"/>
      <c r="FB90" s="15"/>
      <c r="FC90" s="15"/>
      <c r="FD90" s="15"/>
      <c r="FE90" s="15"/>
      <c r="FF90" s="15"/>
      <c r="FG90" s="15"/>
      <c r="FH90" s="15"/>
      <c r="FI90" s="15"/>
      <c r="FJ90" s="15"/>
      <c r="FK90" s="15"/>
      <c r="FL90" s="15"/>
      <c r="FM90" s="15"/>
      <c r="FN90" s="15"/>
      <c r="FO90" s="15"/>
      <c r="FP90" s="15"/>
      <c r="FQ90" s="15"/>
      <c r="FR90" s="15"/>
      <c r="FS90" s="15"/>
      <c r="FT90" s="15"/>
      <c r="FU90" s="15"/>
      <c r="FV90" s="15"/>
      <c r="FW90" s="15"/>
      <c r="FX90" s="15"/>
      <c r="FY90" s="15"/>
      <c r="FZ90" s="15"/>
      <c r="GA90" s="15"/>
      <c r="GB90" s="15"/>
      <c r="GC90" s="15"/>
      <c r="GD90" s="15"/>
      <c r="GE90" s="15"/>
      <c r="GF90" s="15"/>
      <c r="GG90" s="15"/>
      <c r="GH90" s="15"/>
      <c r="GI90" s="15"/>
      <c r="GJ90" s="15"/>
      <c r="GK90" s="15"/>
      <c r="GL90" s="15"/>
      <c r="GM90" s="15"/>
      <c r="GN90" s="15"/>
      <c r="GO90" s="15"/>
      <c r="GP90" s="15"/>
      <c r="GQ90" s="15"/>
      <c r="GR90" s="15"/>
      <c r="GS90" s="15"/>
      <c r="GT90" s="15"/>
      <c r="GU90" s="15"/>
      <c r="GV90" s="15"/>
      <c r="GW90" s="15"/>
      <c r="GX90" s="15"/>
      <c r="GY90" s="15"/>
      <c r="GZ90" s="15"/>
      <c r="HA90" s="15"/>
      <c r="HB90" s="15"/>
      <c r="HC90" s="15"/>
      <c r="HD90" s="15"/>
      <c r="HE90" s="15"/>
      <c r="HF90" s="15"/>
      <c r="HG90" s="15"/>
      <c r="HH90" s="15"/>
      <c r="HI90" s="15"/>
      <c r="HJ90" s="15"/>
      <c r="HK90" s="15"/>
      <c r="HL90" s="15"/>
      <c r="HM90" s="15"/>
      <c r="HN90" s="15"/>
      <c r="HO90" s="15"/>
      <c r="HP90" s="15"/>
      <c r="HQ90" s="15"/>
      <c r="HR90" s="15"/>
      <c r="HS90" s="92"/>
      <c r="HT90" s="92"/>
      <c r="HU90" s="92"/>
      <c r="HV90" s="92"/>
      <c r="HW90" s="92"/>
      <c r="HX90" s="92"/>
      <c r="HY90" s="92"/>
      <c r="HZ90" s="92"/>
      <c r="IA90" s="92"/>
      <c r="IB90" s="92"/>
      <c r="IC90" s="92"/>
      <c r="ID90" s="92"/>
      <c r="IE90" s="92"/>
      <c r="IF90" s="92"/>
      <c r="IG90" s="92"/>
      <c r="IH90" s="92"/>
      <c r="II90" s="92"/>
      <c r="IJ90" s="92"/>
      <c r="IK90" s="92"/>
      <c r="IL90" s="92"/>
      <c r="IM90" s="92"/>
      <c r="IN90" s="92"/>
    </row>
    <row r="91" spans="1:248" ht="15.75" customHeight="1" x14ac:dyDescent="0.3"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5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5"/>
      <c r="DP91" s="15"/>
      <c r="DQ91" s="15"/>
      <c r="DR91" s="15"/>
      <c r="DS91" s="15"/>
      <c r="DT91" s="15"/>
      <c r="DU91" s="15"/>
      <c r="DV91" s="15"/>
      <c r="DW91" s="15"/>
      <c r="DX91" s="15"/>
      <c r="DY91" s="15"/>
      <c r="DZ91" s="15"/>
      <c r="EA91" s="15"/>
      <c r="EB91" s="15"/>
      <c r="EC91" s="15"/>
      <c r="ED91" s="15"/>
      <c r="EE91" s="15"/>
      <c r="EF91" s="15"/>
      <c r="EG91" s="15"/>
      <c r="EH91" s="15"/>
      <c r="EI91" s="15"/>
      <c r="EJ91" s="15"/>
      <c r="EK91" s="15"/>
      <c r="EL91" s="15"/>
      <c r="EM91" s="15"/>
      <c r="EN91" s="15"/>
      <c r="EO91" s="15"/>
      <c r="EP91" s="15"/>
      <c r="EQ91" s="15"/>
      <c r="ER91" s="15"/>
      <c r="ES91" s="15"/>
      <c r="ET91" s="15"/>
      <c r="EU91" s="15"/>
      <c r="EV91" s="15"/>
      <c r="EW91" s="15"/>
      <c r="EX91" s="15"/>
      <c r="EY91" s="15"/>
      <c r="EZ91" s="15"/>
      <c r="FA91" s="15"/>
      <c r="FB91" s="15"/>
      <c r="FC91" s="15"/>
      <c r="FD91" s="15"/>
      <c r="FE91" s="15"/>
      <c r="FF91" s="15"/>
      <c r="FG91" s="15"/>
      <c r="FH91" s="15"/>
      <c r="FI91" s="15"/>
      <c r="FJ91" s="15"/>
      <c r="FK91" s="15"/>
      <c r="FL91" s="15"/>
      <c r="FM91" s="15"/>
      <c r="FN91" s="15"/>
      <c r="FO91" s="15"/>
      <c r="FP91" s="15"/>
      <c r="FQ91" s="15"/>
      <c r="FR91" s="15"/>
      <c r="FS91" s="15"/>
      <c r="FT91" s="15"/>
      <c r="FU91" s="15"/>
      <c r="FV91" s="15"/>
      <c r="FW91" s="15"/>
      <c r="FX91" s="15"/>
      <c r="FY91" s="15"/>
      <c r="FZ91" s="15"/>
      <c r="GA91" s="15"/>
      <c r="GB91" s="15"/>
      <c r="GC91" s="15"/>
      <c r="GD91" s="15"/>
      <c r="GE91" s="15"/>
      <c r="GF91" s="15"/>
      <c r="GG91" s="15"/>
      <c r="GH91" s="15"/>
      <c r="GI91" s="15"/>
      <c r="GJ91" s="15"/>
      <c r="GK91" s="15"/>
      <c r="GL91" s="15"/>
      <c r="GM91" s="15"/>
      <c r="GN91" s="15"/>
      <c r="GO91" s="15"/>
      <c r="GP91" s="15"/>
      <c r="GQ91" s="15"/>
      <c r="GR91" s="15"/>
      <c r="GS91" s="15"/>
      <c r="GT91" s="15"/>
      <c r="GU91" s="15"/>
      <c r="GV91" s="15"/>
      <c r="GW91" s="15"/>
      <c r="GX91" s="15"/>
      <c r="GY91" s="15"/>
      <c r="GZ91" s="15"/>
      <c r="HA91" s="15"/>
      <c r="HB91" s="15"/>
      <c r="HC91" s="15"/>
      <c r="HD91" s="15"/>
      <c r="HE91" s="15"/>
      <c r="HF91" s="15"/>
      <c r="HG91" s="15"/>
      <c r="HH91" s="15"/>
      <c r="HI91" s="15"/>
      <c r="HJ91" s="15"/>
      <c r="HK91" s="15"/>
      <c r="HL91" s="15"/>
      <c r="HM91" s="15"/>
      <c r="HN91" s="15"/>
      <c r="HO91" s="15"/>
      <c r="HP91" s="15"/>
      <c r="HQ91" s="15"/>
      <c r="HR91" s="15"/>
    </row>
    <row r="92" spans="1:248" ht="15.75" customHeight="1" x14ac:dyDescent="0.3"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  <c r="DY92" s="15"/>
      <c r="DZ92" s="15"/>
      <c r="EA92" s="15"/>
      <c r="EB92" s="15"/>
      <c r="EC92" s="15"/>
      <c r="ED92" s="15"/>
      <c r="EE92" s="15"/>
      <c r="EF92" s="15"/>
      <c r="EG92" s="15"/>
      <c r="EH92" s="15"/>
      <c r="EI92" s="15"/>
      <c r="EJ92" s="15"/>
      <c r="EK92" s="15"/>
      <c r="EL92" s="15"/>
      <c r="EM92" s="15"/>
      <c r="EN92" s="15"/>
      <c r="EO92" s="15"/>
      <c r="EP92" s="15"/>
      <c r="EQ92" s="15"/>
      <c r="ER92" s="15"/>
      <c r="ES92" s="15"/>
      <c r="ET92" s="15"/>
      <c r="EU92" s="15"/>
      <c r="EV92" s="15"/>
      <c r="EW92" s="15"/>
      <c r="EX92" s="15"/>
      <c r="EY92" s="15"/>
      <c r="EZ92" s="15"/>
      <c r="FA92" s="15"/>
      <c r="FB92" s="15"/>
      <c r="FC92" s="15"/>
      <c r="FD92" s="15"/>
      <c r="FE92" s="15"/>
      <c r="FF92" s="15"/>
      <c r="FG92" s="15"/>
      <c r="FH92" s="15"/>
      <c r="FI92" s="15"/>
      <c r="FJ92" s="15"/>
      <c r="FK92" s="15"/>
      <c r="FL92" s="15"/>
      <c r="FM92" s="15"/>
      <c r="FN92" s="15"/>
      <c r="FO92" s="15"/>
      <c r="FP92" s="15"/>
      <c r="FQ92" s="15"/>
      <c r="FR92" s="15"/>
      <c r="FS92" s="15"/>
      <c r="FT92" s="15"/>
      <c r="FU92" s="15"/>
      <c r="FV92" s="15"/>
      <c r="FW92" s="15"/>
      <c r="FX92" s="15"/>
      <c r="FY92" s="15"/>
      <c r="FZ92" s="15"/>
      <c r="GA92" s="15"/>
      <c r="GB92" s="15"/>
      <c r="GC92" s="15"/>
      <c r="GD92" s="15"/>
      <c r="GE92" s="15"/>
      <c r="GF92" s="15"/>
      <c r="GG92" s="15"/>
      <c r="GH92" s="15"/>
      <c r="GI92" s="15"/>
      <c r="GJ92" s="15"/>
      <c r="GK92" s="15"/>
      <c r="GL92" s="15"/>
      <c r="GM92" s="15"/>
      <c r="GN92" s="15"/>
      <c r="GO92" s="15"/>
      <c r="GP92" s="15"/>
      <c r="GQ92" s="15"/>
      <c r="GR92" s="15"/>
      <c r="GS92" s="15"/>
      <c r="GT92" s="15"/>
      <c r="GU92" s="15"/>
      <c r="GV92" s="15"/>
      <c r="GW92" s="15"/>
      <c r="GX92" s="15"/>
      <c r="GY92" s="15"/>
      <c r="GZ92" s="15"/>
      <c r="HA92" s="15"/>
      <c r="HB92" s="15"/>
      <c r="HC92" s="15"/>
      <c r="HD92" s="15"/>
      <c r="HE92" s="15"/>
      <c r="HF92" s="15"/>
      <c r="HG92" s="15"/>
      <c r="HH92" s="15"/>
      <c r="HI92" s="15"/>
      <c r="HJ92" s="15"/>
      <c r="HK92" s="15"/>
      <c r="HL92" s="15"/>
      <c r="HM92" s="15"/>
      <c r="HN92" s="15"/>
      <c r="HO92" s="15"/>
      <c r="HP92" s="15"/>
      <c r="HQ92" s="15"/>
      <c r="HR92" s="15"/>
    </row>
    <row r="93" spans="1:248" ht="15.75" customHeight="1" x14ac:dyDescent="0.3"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5"/>
      <c r="DC93" s="15"/>
      <c r="DD93" s="15"/>
      <c r="DE93" s="15"/>
      <c r="DF93" s="15"/>
      <c r="DG93" s="15"/>
      <c r="DH93" s="15"/>
      <c r="DI93" s="15"/>
      <c r="DJ93" s="15"/>
      <c r="DK93" s="15"/>
      <c r="DL93" s="15"/>
      <c r="DM93" s="15"/>
      <c r="DN93" s="15"/>
      <c r="DO93" s="15"/>
      <c r="DP93" s="15"/>
      <c r="DQ93" s="15"/>
      <c r="DR93" s="15"/>
      <c r="DS93" s="15"/>
      <c r="DT93" s="15"/>
      <c r="DU93" s="15"/>
      <c r="DV93" s="15"/>
      <c r="DW93" s="15"/>
      <c r="DX93" s="15"/>
      <c r="DY93" s="15"/>
      <c r="DZ93" s="15"/>
      <c r="EA93" s="15"/>
      <c r="EB93" s="15"/>
      <c r="EC93" s="15"/>
      <c r="ED93" s="15"/>
      <c r="EE93" s="15"/>
      <c r="EF93" s="15"/>
      <c r="EG93" s="15"/>
      <c r="EH93" s="15"/>
      <c r="EI93" s="15"/>
      <c r="EJ93" s="15"/>
      <c r="EK93" s="15"/>
      <c r="EL93" s="15"/>
      <c r="EM93" s="15"/>
      <c r="EN93" s="15"/>
      <c r="EO93" s="15"/>
      <c r="EP93" s="15"/>
      <c r="EQ93" s="15"/>
      <c r="ER93" s="15"/>
      <c r="ES93" s="15"/>
      <c r="ET93" s="15"/>
      <c r="EU93" s="15"/>
      <c r="EV93" s="15"/>
      <c r="EW93" s="15"/>
      <c r="EX93" s="15"/>
      <c r="EY93" s="15"/>
      <c r="EZ93" s="15"/>
      <c r="FA93" s="15"/>
      <c r="FB93" s="15"/>
      <c r="FC93" s="15"/>
      <c r="FD93" s="15"/>
      <c r="FE93" s="15"/>
      <c r="FF93" s="15"/>
      <c r="FG93" s="15"/>
      <c r="FH93" s="15"/>
      <c r="FI93" s="15"/>
      <c r="FJ93" s="15"/>
      <c r="FK93" s="15"/>
      <c r="FL93" s="15"/>
      <c r="FM93" s="15"/>
      <c r="FN93" s="15"/>
      <c r="FO93" s="15"/>
      <c r="FP93" s="15"/>
      <c r="FQ93" s="15"/>
      <c r="FR93" s="15"/>
      <c r="FS93" s="15"/>
      <c r="FT93" s="15"/>
      <c r="FU93" s="15"/>
      <c r="FV93" s="15"/>
      <c r="FW93" s="15"/>
      <c r="FX93" s="15"/>
      <c r="FY93" s="15"/>
      <c r="FZ93" s="15"/>
      <c r="GA93" s="15"/>
      <c r="GB93" s="15"/>
      <c r="GC93" s="15"/>
      <c r="GD93" s="15"/>
      <c r="GE93" s="15"/>
      <c r="GF93" s="15"/>
      <c r="GG93" s="15"/>
      <c r="GH93" s="15"/>
      <c r="GI93" s="15"/>
      <c r="GJ93" s="15"/>
      <c r="GK93" s="15"/>
      <c r="GL93" s="15"/>
      <c r="GM93" s="15"/>
      <c r="GN93" s="15"/>
      <c r="GO93" s="15"/>
      <c r="GP93" s="15"/>
      <c r="GQ93" s="15"/>
      <c r="GR93" s="15"/>
      <c r="GS93" s="15"/>
      <c r="GT93" s="15"/>
      <c r="GU93" s="15"/>
      <c r="GV93" s="15"/>
      <c r="GW93" s="15"/>
      <c r="GX93" s="15"/>
      <c r="GY93" s="15"/>
      <c r="GZ93" s="15"/>
      <c r="HA93" s="15"/>
      <c r="HB93" s="15"/>
      <c r="HC93" s="15"/>
      <c r="HD93" s="15"/>
      <c r="HE93" s="15"/>
      <c r="HF93" s="15"/>
      <c r="HG93" s="15"/>
      <c r="HH93" s="15"/>
      <c r="HI93" s="15"/>
      <c r="HJ93" s="15"/>
      <c r="HK93" s="15"/>
      <c r="HL93" s="15"/>
      <c r="HM93" s="15"/>
      <c r="HN93" s="15"/>
      <c r="HO93" s="15"/>
      <c r="HP93" s="15"/>
      <c r="HQ93" s="15"/>
      <c r="HR93" s="15"/>
    </row>
    <row r="94" spans="1:248" ht="15.75" customHeight="1" x14ac:dyDescent="0.3"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  <c r="DY94" s="15"/>
      <c r="DZ94" s="15"/>
      <c r="EA94" s="15"/>
      <c r="EB94" s="15"/>
      <c r="EC94" s="15"/>
      <c r="ED94" s="15"/>
      <c r="EE94" s="15"/>
      <c r="EF94" s="15"/>
      <c r="EG94" s="15"/>
      <c r="EH94" s="15"/>
      <c r="EI94" s="15"/>
      <c r="EJ94" s="15"/>
      <c r="EK94" s="15"/>
      <c r="EL94" s="15"/>
      <c r="EM94" s="15"/>
      <c r="EN94" s="15"/>
      <c r="EO94" s="15"/>
      <c r="EP94" s="15"/>
      <c r="EQ94" s="15"/>
      <c r="ER94" s="15"/>
      <c r="ES94" s="15"/>
      <c r="ET94" s="15"/>
      <c r="EU94" s="15"/>
      <c r="EV94" s="15"/>
      <c r="EW94" s="15"/>
      <c r="EX94" s="15"/>
      <c r="EY94" s="15"/>
      <c r="EZ94" s="15"/>
      <c r="FA94" s="15"/>
      <c r="FB94" s="15"/>
      <c r="FC94" s="15"/>
      <c r="FD94" s="15"/>
      <c r="FE94" s="15"/>
      <c r="FF94" s="15"/>
      <c r="FG94" s="15"/>
      <c r="FH94" s="15"/>
      <c r="FI94" s="15"/>
      <c r="FJ94" s="15"/>
      <c r="FK94" s="15"/>
      <c r="FL94" s="15"/>
      <c r="FM94" s="15"/>
      <c r="FN94" s="15"/>
      <c r="FO94" s="15"/>
      <c r="FP94" s="15"/>
      <c r="FQ94" s="15"/>
      <c r="FR94" s="15"/>
      <c r="FS94" s="15"/>
      <c r="FT94" s="15"/>
      <c r="FU94" s="15"/>
      <c r="FV94" s="15"/>
      <c r="FW94" s="15"/>
      <c r="FX94" s="15"/>
      <c r="FY94" s="15"/>
      <c r="FZ94" s="15"/>
      <c r="GA94" s="15"/>
      <c r="GB94" s="15"/>
      <c r="GC94" s="15"/>
      <c r="GD94" s="15"/>
      <c r="GE94" s="15"/>
      <c r="GF94" s="15"/>
      <c r="GG94" s="15"/>
      <c r="GH94" s="15"/>
      <c r="GI94" s="15"/>
      <c r="GJ94" s="15"/>
      <c r="GK94" s="15"/>
      <c r="GL94" s="15"/>
      <c r="GM94" s="15"/>
      <c r="GN94" s="15"/>
      <c r="GO94" s="15"/>
      <c r="GP94" s="15"/>
      <c r="GQ94" s="15"/>
      <c r="GR94" s="15"/>
      <c r="GS94" s="15"/>
      <c r="GT94" s="15"/>
      <c r="GU94" s="15"/>
      <c r="GV94" s="15"/>
      <c r="GW94" s="15"/>
      <c r="GX94" s="15"/>
      <c r="GY94" s="15"/>
      <c r="GZ94" s="15"/>
      <c r="HA94" s="15"/>
      <c r="HB94" s="15"/>
      <c r="HC94" s="15"/>
      <c r="HD94" s="15"/>
      <c r="HE94" s="15"/>
      <c r="HF94" s="15"/>
      <c r="HG94" s="15"/>
      <c r="HH94" s="15"/>
      <c r="HI94" s="15"/>
      <c r="HJ94" s="15"/>
      <c r="HK94" s="15"/>
      <c r="HL94" s="15"/>
      <c r="HM94" s="15"/>
      <c r="HN94" s="15"/>
      <c r="HO94" s="15"/>
      <c r="HP94" s="15"/>
      <c r="HQ94" s="15"/>
      <c r="HR94" s="15"/>
    </row>
    <row r="95" spans="1:248" ht="15.75" customHeight="1" x14ac:dyDescent="0.3"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5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  <c r="DU95" s="15"/>
      <c r="DV95" s="15"/>
      <c r="DW95" s="15"/>
      <c r="DX95" s="15"/>
      <c r="DY95" s="15"/>
      <c r="DZ95" s="15"/>
      <c r="EA95" s="15"/>
      <c r="EB95" s="15"/>
      <c r="EC95" s="15"/>
      <c r="ED95" s="15"/>
      <c r="EE95" s="15"/>
      <c r="EF95" s="15"/>
      <c r="EG95" s="15"/>
      <c r="EH95" s="15"/>
      <c r="EI95" s="15"/>
      <c r="EJ95" s="15"/>
      <c r="EK95" s="15"/>
      <c r="EL95" s="15"/>
      <c r="EM95" s="15"/>
      <c r="EN95" s="15"/>
      <c r="EO95" s="15"/>
      <c r="EP95" s="15"/>
      <c r="EQ95" s="15"/>
      <c r="ER95" s="15"/>
      <c r="ES95" s="15"/>
      <c r="ET95" s="15"/>
      <c r="EU95" s="15"/>
      <c r="EV95" s="15"/>
      <c r="EW95" s="15"/>
      <c r="EX95" s="15"/>
      <c r="EY95" s="15"/>
      <c r="EZ95" s="15"/>
      <c r="FA95" s="15"/>
      <c r="FB95" s="15"/>
      <c r="FC95" s="15"/>
      <c r="FD95" s="15"/>
      <c r="FE95" s="15"/>
      <c r="FF95" s="15"/>
      <c r="FG95" s="15"/>
      <c r="FH95" s="15"/>
      <c r="FI95" s="15"/>
      <c r="FJ95" s="15"/>
      <c r="FK95" s="15"/>
      <c r="FL95" s="15"/>
      <c r="FM95" s="15"/>
      <c r="FN95" s="15"/>
      <c r="FO95" s="15"/>
      <c r="FP95" s="15"/>
      <c r="FQ95" s="15"/>
      <c r="FR95" s="15"/>
      <c r="FS95" s="15"/>
      <c r="FT95" s="15"/>
      <c r="FU95" s="15"/>
      <c r="FV95" s="15"/>
      <c r="FW95" s="15"/>
      <c r="FX95" s="15"/>
      <c r="FY95" s="15"/>
      <c r="FZ95" s="15"/>
      <c r="GA95" s="15"/>
      <c r="GB95" s="15"/>
      <c r="GC95" s="15"/>
      <c r="GD95" s="15"/>
      <c r="GE95" s="15"/>
      <c r="GF95" s="15"/>
      <c r="GG95" s="15"/>
      <c r="GH95" s="15"/>
      <c r="GI95" s="15"/>
      <c r="GJ95" s="15"/>
      <c r="GK95" s="15"/>
      <c r="GL95" s="15"/>
      <c r="GM95" s="15"/>
      <c r="GN95" s="15"/>
      <c r="GO95" s="15"/>
      <c r="GP95" s="15"/>
      <c r="GQ95" s="15"/>
      <c r="GR95" s="15"/>
      <c r="GS95" s="15"/>
      <c r="GT95" s="15"/>
      <c r="GU95" s="15"/>
      <c r="GV95" s="15"/>
      <c r="GW95" s="15"/>
      <c r="GX95" s="15"/>
      <c r="GY95" s="15"/>
      <c r="GZ95" s="15"/>
      <c r="HA95" s="15"/>
      <c r="HB95" s="15"/>
      <c r="HC95" s="15"/>
      <c r="HD95" s="15"/>
      <c r="HE95" s="15"/>
      <c r="HF95" s="15"/>
      <c r="HG95" s="15"/>
      <c r="HH95" s="15"/>
      <c r="HI95" s="15"/>
      <c r="HJ95" s="15"/>
      <c r="HK95" s="15"/>
      <c r="HL95" s="15"/>
      <c r="HM95" s="15"/>
      <c r="HN95" s="15"/>
      <c r="HO95" s="15"/>
      <c r="HP95" s="15"/>
      <c r="HQ95" s="15"/>
      <c r="HR95" s="15"/>
    </row>
    <row r="96" spans="1:248" ht="15.75" customHeight="1" x14ac:dyDescent="0.3"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/>
      <c r="DX96" s="15"/>
      <c r="DY96" s="15"/>
      <c r="DZ96" s="15"/>
      <c r="EA96" s="15"/>
      <c r="EB96" s="15"/>
      <c r="EC96" s="15"/>
      <c r="ED96" s="15"/>
      <c r="EE96" s="15"/>
      <c r="EF96" s="15"/>
      <c r="EG96" s="15"/>
      <c r="EH96" s="15"/>
      <c r="EI96" s="15"/>
      <c r="EJ96" s="15"/>
      <c r="EK96" s="15"/>
      <c r="EL96" s="15"/>
      <c r="EM96" s="15"/>
      <c r="EN96" s="15"/>
      <c r="EO96" s="15"/>
      <c r="EP96" s="15"/>
      <c r="EQ96" s="15"/>
      <c r="ER96" s="15"/>
      <c r="ES96" s="15"/>
      <c r="ET96" s="15"/>
      <c r="EU96" s="15"/>
      <c r="EV96" s="15"/>
      <c r="EW96" s="15"/>
      <c r="EX96" s="15"/>
      <c r="EY96" s="15"/>
      <c r="EZ96" s="15"/>
      <c r="FA96" s="15"/>
      <c r="FB96" s="15"/>
      <c r="FC96" s="15"/>
      <c r="FD96" s="15"/>
      <c r="FE96" s="15"/>
      <c r="FF96" s="15"/>
      <c r="FG96" s="15"/>
      <c r="FH96" s="15"/>
      <c r="FI96" s="15"/>
      <c r="FJ96" s="15"/>
      <c r="FK96" s="15"/>
      <c r="FL96" s="15"/>
      <c r="FM96" s="15"/>
      <c r="FN96" s="15"/>
      <c r="FO96" s="15"/>
      <c r="FP96" s="15"/>
      <c r="FQ96" s="15"/>
      <c r="FR96" s="15"/>
      <c r="FS96" s="15"/>
      <c r="FT96" s="15"/>
      <c r="FU96" s="15"/>
      <c r="FV96" s="15"/>
      <c r="FW96" s="15"/>
      <c r="FX96" s="15"/>
      <c r="FY96" s="15"/>
      <c r="FZ96" s="15"/>
      <c r="GA96" s="15"/>
      <c r="GB96" s="15"/>
      <c r="GC96" s="15"/>
      <c r="GD96" s="15"/>
      <c r="GE96" s="15"/>
      <c r="GF96" s="15"/>
      <c r="GG96" s="15"/>
      <c r="GH96" s="15"/>
      <c r="GI96" s="15"/>
      <c r="GJ96" s="15"/>
      <c r="GK96" s="15"/>
      <c r="GL96" s="15"/>
      <c r="GM96" s="15"/>
      <c r="GN96" s="15"/>
      <c r="GO96" s="15"/>
      <c r="GP96" s="15"/>
      <c r="GQ96" s="15"/>
      <c r="GR96" s="15"/>
      <c r="GS96" s="15"/>
      <c r="GT96" s="15"/>
      <c r="GU96" s="15"/>
      <c r="GV96" s="15"/>
      <c r="GW96" s="15"/>
      <c r="GX96" s="15"/>
      <c r="GY96" s="15"/>
      <c r="GZ96" s="15"/>
      <c r="HA96" s="15"/>
      <c r="HB96" s="15"/>
      <c r="HC96" s="15"/>
      <c r="HD96" s="15"/>
      <c r="HE96" s="15"/>
      <c r="HF96" s="15"/>
      <c r="HG96" s="15"/>
      <c r="HH96" s="15"/>
      <c r="HI96" s="15"/>
      <c r="HJ96" s="15"/>
      <c r="HK96" s="15"/>
      <c r="HL96" s="15"/>
      <c r="HM96" s="15"/>
      <c r="HN96" s="15"/>
      <c r="HO96" s="15"/>
      <c r="HP96" s="15"/>
      <c r="HQ96" s="15"/>
      <c r="HR96" s="15"/>
    </row>
    <row r="97" spans="1:248" ht="15.75" customHeight="1" x14ac:dyDescent="0.3"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5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  <c r="DX97" s="15"/>
      <c r="DY97" s="15"/>
      <c r="DZ97" s="15"/>
      <c r="EA97" s="15"/>
      <c r="EB97" s="15"/>
      <c r="EC97" s="15"/>
      <c r="ED97" s="15"/>
      <c r="EE97" s="15"/>
      <c r="EF97" s="15"/>
      <c r="EG97" s="15"/>
      <c r="EH97" s="15"/>
      <c r="EI97" s="15"/>
      <c r="EJ97" s="15"/>
      <c r="EK97" s="15"/>
      <c r="EL97" s="15"/>
      <c r="EM97" s="15"/>
      <c r="EN97" s="15"/>
      <c r="EO97" s="15"/>
      <c r="EP97" s="15"/>
      <c r="EQ97" s="15"/>
      <c r="ER97" s="15"/>
      <c r="ES97" s="15"/>
      <c r="ET97" s="15"/>
      <c r="EU97" s="15"/>
      <c r="EV97" s="15"/>
      <c r="EW97" s="15"/>
      <c r="EX97" s="15"/>
      <c r="EY97" s="15"/>
      <c r="EZ97" s="15"/>
      <c r="FA97" s="15"/>
      <c r="FB97" s="15"/>
      <c r="FC97" s="15"/>
      <c r="FD97" s="15"/>
      <c r="FE97" s="15"/>
      <c r="FF97" s="15"/>
      <c r="FG97" s="15"/>
      <c r="FH97" s="15"/>
      <c r="FI97" s="15"/>
      <c r="FJ97" s="15"/>
      <c r="FK97" s="15"/>
      <c r="FL97" s="15"/>
      <c r="FM97" s="15"/>
      <c r="FN97" s="15"/>
      <c r="FO97" s="15"/>
      <c r="FP97" s="15"/>
      <c r="FQ97" s="15"/>
      <c r="FR97" s="15"/>
      <c r="FS97" s="15"/>
      <c r="FT97" s="15"/>
      <c r="FU97" s="15"/>
      <c r="FV97" s="15"/>
      <c r="FW97" s="15"/>
      <c r="FX97" s="15"/>
      <c r="FY97" s="15"/>
      <c r="FZ97" s="15"/>
      <c r="GA97" s="15"/>
      <c r="GB97" s="15"/>
      <c r="GC97" s="15"/>
      <c r="GD97" s="15"/>
      <c r="GE97" s="15"/>
      <c r="GF97" s="15"/>
      <c r="GG97" s="15"/>
      <c r="GH97" s="15"/>
      <c r="GI97" s="15"/>
      <c r="GJ97" s="15"/>
      <c r="GK97" s="15"/>
      <c r="GL97" s="15"/>
      <c r="GM97" s="15"/>
      <c r="GN97" s="15"/>
      <c r="GO97" s="15"/>
      <c r="GP97" s="15"/>
      <c r="GQ97" s="15"/>
      <c r="GR97" s="15"/>
      <c r="GS97" s="15"/>
      <c r="GT97" s="15"/>
      <c r="GU97" s="15"/>
      <c r="GV97" s="15"/>
      <c r="GW97" s="15"/>
      <c r="GX97" s="15"/>
      <c r="GY97" s="15"/>
      <c r="GZ97" s="15"/>
      <c r="HA97" s="15"/>
      <c r="HB97" s="15"/>
      <c r="HC97" s="15"/>
      <c r="HD97" s="15"/>
      <c r="HE97" s="15"/>
      <c r="HF97" s="15"/>
      <c r="HG97" s="15"/>
      <c r="HH97" s="15"/>
      <c r="HI97" s="15"/>
      <c r="HJ97" s="15"/>
      <c r="HK97" s="15"/>
      <c r="HL97" s="15"/>
      <c r="HM97" s="15"/>
      <c r="HN97" s="15"/>
      <c r="HO97" s="15"/>
      <c r="HP97" s="15"/>
      <c r="HQ97" s="15"/>
      <c r="HR97" s="15"/>
    </row>
    <row r="98" spans="1:248" ht="15.75" customHeight="1" x14ac:dyDescent="0.3"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  <c r="DY98" s="15"/>
      <c r="DZ98" s="15"/>
      <c r="EA98" s="15"/>
      <c r="EB98" s="15"/>
      <c r="EC98" s="15"/>
      <c r="ED98" s="15"/>
      <c r="EE98" s="15"/>
      <c r="EF98" s="15"/>
      <c r="EG98" s="15"/>
      <c r="EH98" s="15"/>
      <c r="EI98" s="15"/>
      <c r="EJ98" s="15"/>
      <c r="EK98" s="15"/>
      <c r="EL98" s="15"/>
      <c r="EM98" s="15"/>
      <c r="EN98" s="15"/>
      <c r="EO98" s="15"/>
      <c r="EP98" s="15"/>
      <c r="EQ98" s="15"/>
      <c r="ER98" s="15"/>
      <c r="ES98" s="15"/>
      <c r="ET98" s="15"/>
      <c r="EU98" s="15"/>
      <c r="EV98" s="15"/>
      <c r="EW98" s="15"/>
      <c r="EX98" s="15"/>
      <c r="EY98" s="15"/>
      <c r="EZ98" s="15"/>
      <c r="FA98" s="15"/>
      <c r="FB98" s="15"/>
      <c r="FC98" s="15"/>
      <c r="FD98" s="15"/>
      <c r="FE98" s="15"/>
      <c r="FF98" s="15"/>
      <c r="FG98" s="15"/>
      <c r="FH98" s="15"/>
      <c r="FI98" s="15"/>
      <c r="FJ98" s="15"/>
      <c r="FK98" s="15"/>
      <c r="FL98" s="15"/>
      <c r="FM98" s="15"/>
      <c r="FN98" s="15"/>
      <c r="FO98" s="15"/>
      <c r="FP98" s="15"/>
      <c r="FQ98" s="15"/>
      <c r="FR98" s="15"/>
      <c r="FS98" s="15"/>
      <c r="FT98" s="15"/>
      <c r="FU98" s="15"/>
      <c r="FV98" s="15"/>
      <c r="FW98" s="15"/>
      <c r="FX98" s="15"/>
      <c r="FY98" s="15"/>
      <c r="FZ98" s="15"/>
      <c r="GA98" s="15"/>
      <c r="GB98" s="15"/>
      <c r="GC98" s="15"/>
      <c r="GD98" s="15"/>
      <c r="GE98" s="15"/>
      <c r="GF98" s="15"/>
      <c r="GG98" s="15"/>
      <c r="GH98" s="15"/>
      <c r="GI98" s="15"/>
      <c r="GJ98" s="15"/>
      <c r="GK98" s="15"/>
      <c r="GL98" s="15"/>
      <c r="GM98" s="15"/>
      <c r="GN98" s="15"/>
      <c r="GO98" s="15"/>
      <c r="GP98" s="15"/>
      <c r="GQ98" s="15"/>
      <c r="GR98" s="15"/>
      <c r="GS98" s="15"/>
      <c r="GT98" s="15"/>
      <c r="GU98" s="15"/>
      <c r="GV98" s="15"/>
      <c r="GW98" s="15"/>
      <c r="GX98" s="15"/>
      <c r="GY98" s="15"/>
      <c r="GZ98" s="15"/>
      <c r="HA98" s="15"/>
      <c r="HB98" s="15"/>
      <c r="HC98" s="15"/>
      <c r="HD98" s="15"/>
      <c r="HE98" s="15"/>
      <c r="HF98" s="15"/>
      <c r="HG98" s="15"/>
      <c r="HH98" s="15"/>
      <c r="HI98" s="15"/>
      <c r="HJ98" s="15"/>
      <c r="HK98" s="15"/>
      <c r="HL98" s="15"/>
      <c r="HM98" s="15"/>
      <c r="HN98" s="15"/>
      <c r="HO98" s="15"/>
      <c r="HP98" s="15"/>
      <c r="HQ98" s="15"/>
      <c r="HR98" s="15"/>
    </row>
    <row r="99" spans="1:248" ht="15.75" customHeight="1" x14ac:dyDescent="0.3"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/>
      <c r="DT99" s="15"/>
      <c r="DU99" s="15"/>
      <c r="DV99" s="15"/>
      <c r="DW99" s="15"/>
      <c r="DX99" s="15"/>
      <c r="DY99" s="15"/>
      <c r="DZ99" s="15"/>
      <c r="EA99" s="15"/>
      <c r="EB99" s="15"/>
      <c r="EC99" s="15"/>
      <c r="ED99" s="15"/>
      <c r="EE99" s="15"/>
      <c r="EF99" s="15"/>
      <c r="EG99" s="15"/>
      <c r="EH99" s="15"/>
      <c r="EI99" s="15"/>
      <c r="EJ99" s="15"/>
      <c r="EK99" s="15"/>
      <c r="EL99" s="15"/>
      <c r="EM99" s="15"/>
      <c r="EN99" s="15"/>
      <c r="EO99" s="15"/>
      <c r="EP99" s="15"/>
      <c r="EQ99" s="15"/>
      <c r="ER99" s="15"/>
      <c r="ES99" s="15"/>
      <c r="ET99" s="15"/>
      <c r="EU99" s="15"/>
      <c r="EV99" s="15"/>
      <c r="EW99" s="15"/>
      <c r="EX99" s="15"/>
      <c r="EY99" s="15"/>
      <c r="EZ99" s="15"/>
      <c r="FA99" s="15"/>
      <c r="FB99" s="15"/>
      <c r="FC99" s="15"/>
      <c r="FD99" s="15"/>
      <c r="FE99" s="15"/>
      <c r="FF99" s="15"/>
      <c r="FG99" s="15"/>
      <c r="FH99" s="15"/>
      <c r="FI99" s="15"/>
      <c r="FJ99" s="15"/>
      <c r="FK99" s="15"/>
      <c r="FL99" s="15"/>
      <c r="FM99" s="15"/>
      <c r="FN99" s="15"/>
      <c r="FO99" s="15"/>
      <c r="FP99" s="15"/>
      <c r="FQ99" s="15"/>
      <c r="FR99" s="15"/>
      <c r="FS99" s="15"/>
      <c r="FT99" s="15"/>
      <c r="FU99" s="15"/>
      <c r="FV99" s="15"/>
      <c r="FW99" s="15"/>
      <c r="FX99" s="15"/>
      <c r="FY99" s="15"/>
      <c r="FZ99" s="15"/>
      <c r="GA99" s="15"/>
      <c r="GB99" s="15"/>
      <c r="GC99" s="15"/>
      <c r="GD99" s="15"/>
      <c r="GE99" s="15"/>
      <c r="GF99" s="15"/>
      <c r="GG99" s="15"/>
      <c r="GH99" s="15"/>
      <c r="GI99" s="15"/>
      <c r="GJ99" s="15"/>
      <c r="GK99" s="15"/>
      <c r="GL99" s="15"/>
      <c r="GM99" s="15"/>
      <c r="GN99" s="15"/>
      <c r="GO99" s="15"/>
      <c r="GP99" s="15"/>
      <c r="GQ99" s="15"/>
      <c r="GR99" s="15"/>
      <c r="GS99" s="15"/>
      <c r="GT99" s="15"/>
      <c r="GU99" s="15"/>
      <c r="GV99" s="15"/>
      <c r="GW99" s="15"/>
      <c r="GX99" s="15"/>
      <c r="GY99" s="15"/>
      <c r="GZ99" s="15"/>
      <c r="HA99" s="15"/>
      <c r="HB99" s="15"/>
      <c r="HC99" s="15"/>
      <c r="HD99" s="15"/>
      <c r="HE99" s="15"/>
      <c r="HF99" s="15"/>
      <c r="HG99" s="15"/>
      <c r="HH99" s="15"/>
      <c r="HI99" s="15"/>
      <c r="HJ99" s="15"/>
      <c r="HK99" s="15"/>
      <c r="HL99" s="15"/>
      <c r="HM99" s="15"/>
      <c r="HN99" s="15"/>
      <c r="HO99" s="15"/>
      <c r="HP99" s="15"/>
      <c r="HQ99" s="15"/>
      <c r="HR99" s="15"/>
    </row>
    <row r="100" spans="1:248" ht="15.75" customHeight="1" x14ac:dyDescent="0.3"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  <c r="DY100" s="15"/>
      <c r="DZ100" s="15"/>
      <c r="EA100" s="15"/>
      <c r="EB100" s="15"/>
      <c r="EC100" s="15"/>
      <c r="ED100" s="15"/>
      <c r="EE100" s="15"/>
      <c r="EF100" s="15"/>
      <c r="EG100" s="15"/>
      <c r="EH100" s="15"/>
      <c r="EI100" s="15"/>
      <c r="EJ100" s="15"/>
      <c r="EK100" s="15"/>
      <c r="EL100" s="15"/>
      <c r="EM100" s="15"/>
      <c r="EN100" s="15"/>
      <c r="EO100" s="15"/>
      <c r="EP100" s="15"/>
      <c r="EQ100" s="15"/>
      <c r="ER100" s="15"/>
      <c r="ES100" s="15"/>
      <c r="ET100" s="15"/>
      <c r="EU100" s="15"/>
      <c r="EV100" s="15"/>
      <c r="EW100" s="15"/>
      <c r="EX100" s="15"/>
      <c r="EY100" s="15"/>
      <c r="EZ100" s="15"/>
      <c r="FA100" s="15"/>
      <c r="FB100" s="15"/>
      <c r="FC100" s="15"/>
      <c r="FD100" s="15"/>
      <c r="FE100" s="15"/>
      <c r="FF100" s="15"/>
      <c r="FG100" s="15"/>
      <c r="FH100" s="15"/>
      <c r="FI100" s="15"/>
      <c r="FJ100" s="15"/>
      <c r="FK100" s="15"/>
      <c r="FL100" s="15"/>
      <c r="FM100" s="15"/>
      <c r="FN100" s="15"/>
      <c r="FO100" s="15"/>
      <c r="FP100" s="15"/>
      <c r="FQ100" s="15"/>
      <c r="FR100" s="15"/>
      <c r="FS100" s="15"/>
      <c r="FT100" s="15"/>
      <c r="FU100" s="15"/>
      <c r="FV100" s="15"/>
      <c r="FW100" s="15"/>
      <c r="FX100" s="15"/>
      <c r="FY100" s="15"/>
      <c r="FZ100" s="15"/>
      <c r="GA100" s="15"/>
      <c r="GB100" s="15"/>
      <c r="GC100" s="15"/>
      <c r="GD100" s="15"/>
      <c r="GE100" s="15"/>
      <c r="GF100" s="15"/>
      <c r="GG100" s="15"/>
      <c r="GH100" s="15"/>
      <c r="GI100" s="15"/>
      <c r="GJ100" s="15"/>
      <c r="GK100" s="15"/>
      <c r="GL100" s="15"/>
      <c r="GM100" s="15"/>
      <c r="GN100" s="15"/>
      <c r="GO100" s="15"/>
      <c r="GP100" s="15"/>
      <c r="GQ100" s="15"/>
      <c r="GR100" s="15"/>
      <c r="GS100" s="15"/>
      <c r="GT100" s="15"/>
      <c r="GU100" s="15"/>
      <c r="GV100" s="15"/>
      <c r="GW100" s="15"/>
      <c r="GX100" s="15"/>
      <c r="GY100" s="15"/>
      <c r="GZ100" s="15"/>
      <c r="HA100" s="15"/>
      <c r="HB100" s="15"/>
      <c r="HC100" s="15"/>
      <c r="HD100" s="15"/>
      <c r="HE100" s="15"/>
      <c r="HF100" s="15"/>
      <c r="HG100" s="15"/>
      <c r="HH100" s="15"/>
      <c r="HI100" s="15"/>
      <c r="HJ100" s="15"/>
      <c r="HK100" s="15"/>
      <c r="HL100" s="15"/>
      <c r="HM100" s="15"/>
      <c r="HN100" s="15"/>
      <c r="HO100" s="15"/>
      <c r="HP100" s="15"/>
      <c r="HQ100" s="15"/>
      <c r="HR100" s="15"/>
    </row>
    <row r="101" spans="1:248" ht="15.75" customHeight="1" x14ac:dyDescent="0.3">
      <c r="A101" s="92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5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/>
      <c r="DS101" s="15"/>
      <c r="DT101" s="15"/>
      <c r="DU101" s="15"/>
      <c r="DV101" s="15"/>
      <c r="DW101" s="15"/>
      <c r="DX101" s="15"/>
      <c r="DY101" s="15"/>
      <c r="DZ101" s="15"/>
      <c r="EA101" s="15"/>
      <c r="EB101" s="15"/>
      <c r="EC101" s="15"/>
      <c r="ED101" s="15"/>
      <c r="EE101" s="15"/>
      <c r="EF101" s="15"/>
      <c r="EG101" s="15"/>
      <c r="EH101" s="15"/>
      <c r="EI101" s="15"/>
      <c r="EJ101" s="15"/>
      <c r="EK101" s="15"/>
      <c r="EL101" s="15"/>
      <c r="EM101" s="15"/>
      <c r="EN101" s="15"/>
      <c r="EO101" s="15"/>
      <c r="EP101" s="15"/>
      <c r="EQ101" s="15"/>
      <c r="ER101" s="15"/>
      <c r="ES101" s="15"/>
      <c r="ET101" s="15"/>
      <c r="EU101" s="15"/>
      <c r="EV101" s="15"/>
      <c r="EW101" s="15"/>
      <c r="EX101" s="15"/>
      <c r="EY101" s="15"/>
      <c r="EZ101" s="15"/>
      <c r="FA101" s="15"/>
      <c r="FB101" s="15"/>
      <c r="FC101" s="15"/>
      <c r="FD101" s="15"/>
      <c r="FE101" s="15"/>
      <c r="FF101" s="15"/>
      <c r="FG101" s="15"/>
      <c r="FH101" s="15"/>
      <c r="FI101" s="15"/>
      <c r="FJ101" s="15"/>
      <c r="FK101" s="15"/>
      <c r="FL101" s="15"/>
      <c r="FM101" s="15"/>
      <c r="FN101" s="15"/>
      <c r="FO101" s="15"/>
      <c r="FP101" s="15"/>
      <c r="FQ101" s="15"/>
      <c r="FR101" s="15"/>
      <c r="FS101" s="15"/>
      <c r="FT101" s="15"/>
      <c r="FU101" s="15"/>
      <c r="FV101" s="15"/>
      <c r="FW101" s="15"/>
      <c r="FX101" s="15"/>
      <c r="FY101" s="15"/>
      <c r="FZ101" s="15"/>
      <c r="GA101" s="15"/>
      <c r="GB101" s="15"/>
      <c r="GC101" s="15"/>
      <c r="GD101" s="15"/>
      <c r="GE101" s="15"/>
      <c r="GF101" s="15"/>
      <c r="GG101" s="15"/>
      <c r="GH101" s="15"/>
      <c r="GI101" s="15"/>
      <c r="GJ101" s="15"/>
      <c r="GK101" s="15"/>
      <c r="GL101" s="15"/>
      <c r="GM101" s="15"/>
      <c r="GN101" s="15"/>
      <c r="GO101" s="15"/>
      <c r="GP101" s="15"/>
      <c r="GQ101" s="15"/>
      <c r="GR101" s="15"/>
      <c r="GS101" s="15"/>
      <c r="GT101" s="15"/>
      <c r="GU101" s="15"/>
      <c r="GV101" s="15"/>
      <c r="GW101" s="15"/>
      <c r="GX101" s="15"/>
      <c r="GY101" s="15"/>
      <c r="GZ101" s="15"/>
      <c r="HA101" s="15"/>
      <c r="HB101" s="15"/>
      <c r="HC101" s="15"/>
      <c r="HD101" s="15"/>
      <c r="HE101" s="15"/>
      <c r="HF101" s="15"/>
      <c r="HG101" s="15"/>
      <c r="HH101" s="15"/>
      <c r="HI101" s="15"/>
      <c r="HJ101" s="15"/>
      <c r="HK101" s="15"/>
      <c r="HL101" s="15"/>
      <c r="HM101" s="15"/>
      <c r="HN101" s="15"/>
      <c r="HO101" s="15"/>
      <c r="HP101" s="15"/>
      <c r="HQ101" s="15"/>
      <c r="HR101" s="15"/>
      <c r="HS101" s="92"/>
      <c r="HT101" s="92"/>
      <c r="HU101" s="92"/>
      <c r="HV101" s="92"/>
      <c r="HW101" s="92"/>
      <c r="HX101" s="92"/>
      <c r="HY101" s="92"/>
      <c r="HZ101" s="92"/>
      <c r="IA101" s="92"/>
      <c r="IB101" s="92"/>
      <c r="IC101" s="92"/>
      <c r="ID101" s="92"/>
      <c r="IE101" s="92"/>
      <c r="IF101" s="92"/>
      <c r="IG101" s="92"/>
      <c r="IH101" s="92"/>
      <c r="II101" s="92"/>
      <c r="IJ101" s="92"/>
      <c r="IK101" s="92"/>
      <c r="IL101" s="92"/>
      <c r="IM101" s="92"/>
      <c r="IN101" s="92"/>
    </row>
    <row r="102" spans="1:248" ht="15.75" customHeight="1" x14ac:dyDescent="0.3"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  <c r="DY102" s="15"/>
      <c r="DZ102" s="15"/>
      <c r="EA102" s="15"/>
      <c r="EB102" s="15"/>
      <c r="EC102" s="15"/>
      <c r="ED102" s="15"/>
      <c r="EE102" s="15"/>
      <c r="EF102" s="15"/>
      <c r="EG102" s="15"/>
      <c r="EH102" s="15"/>
      <c r="EI102" s="15"/>
      <c r="EJ102" s="15"/>
      <c r="EK102" s="15"/>
      <c r="EL102" s="15"/>
      <c r="EM102" s="15"/>
      <c r="EN102" s="15"/>
      <c r="EO102" s="15"/>
      <c r="EP102" s="15"/>
      <c r="EQ102" s="15"/>
      <c r="ER102" s="15"/>
      <c r="ES102" s="15"/>
      <c r="ET102" s="15"/>
      <c r="EU102" s="15"/>
      <c r="EV102" s="15"/>
      <c r="EW102" s="15"/>
      <c r="EX102" s="15"/>
      <c r="EY102" s="15"/>
      <c r="EZ102" s="15"/>
      <c r="FA102" s="15"/>
      <c r="FB102" s="15"/>
      <c r="FC102" s="15"/>
      <c r="FD102" s="15"/>
      <c r="FE102" s="15"/>
      <c r="FF102" s="15"/>
      <c r="FG102" s="15"/>
      <c r="FH102" s="15"/>
      <c r="FI102" s="15"/>
      <c r="FJ102" s="15"/>
      <c r="FK102" s="15"/>
      <c r="FL102" s="15"/>
      <c r="FM102" s="15"/>
      <c r="FN102" s="15"/>
      <c r="FO102" s="15"/>
      <c r="FP102" s="15"/>
      <c r="FQ102" s="15"/>
      <c r="FR102" s="15"/>
      <c r="FS102" s="15"/>
      <c r="FT102" s="15"/>
      <c r="FU102" s="15"/>
      <c r="FV102" s="15"/>
      <c r="FW102" s="15"/>
      <c r="FX102" s="15"/>
      <c r="FY102" s="15"/>
      <c r="FZ102" s="15"/>
      <c r="GA102" s="15"/>
      <c r="GB102" s="15"/>
      <c r="GC102" s="15"/>
      <c r="GD102" s="15"/>
      <c r="GE102" s="15"/>
      <c r="GF102" s="15"/>
      <c r="GG102" s="15"/>
      <c r="GH102" s="15"/>
      <c r="GI102" s="15"/>
      <c r="GJ102" s="15"/>
      <c r="GK102" s="15"/>
      <c r="GL102" s="15"/>
      <c r="GM102" s="15"/>
      <c r="GN102" s="15"/>
      <c r="GO102" s="15"/>
      <c r="GP102" s="15"/>
      <c r="GQ102" s="15"/>
      <c r="GR102" s="15"/>
      <c r="GS102" s="15"/>
      <c r="GT102" s="15"/>
      <c r="GU102" s="15"/>
      <c r="GV102" s="15"/>
      <c r="GW102" s="15"/>
      <c r="GX102" s="15"/>
      <c r="GY102" s="15"/>
      <c r="GZ102" s="15"/>
      <c r="HA102" s="15"/>
      <c r="HB102" s="15"/>
      <c r="HC102" s="15"/>
      <c r="HD102" s="15"/>
      <c r="HE102" s="15"/>
      <c r="HF102" s="15"/>
      <c r="HG102" s="15"/>
      <c r="HH102" s="15"/>
      <c r="HI102" s="15"/>
      <c r="HJ102" s="15"/>
      <c r="HK102" s="15"/>
      <c r="HL102" s="15"/>
      <c r="HM102" s="15"/>
      <c r="HN102" s="15"/>
      <c r="HO102" s="15"/>
      <c r="HP102" s="15"/>
      <c r="HQ102" s="15"/>
      <c r="HR102" s="15"/>
    </row>
    <row r="103" spans="1:248" ht="15.75" customHeight="1" x14ac:dyDescent="0.3"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  <c r="CZ103" s="15"/>
      <c r="DA103" s="15"/>
      <c r="DB103" s="15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/>
      <c r="DM103" s="15"/>
      <c r="DN103" s="15"/>
      <c r="DO103" s="15"/>
      <c r="DP103" s="15"/>
      <c r="DQ103" s="15"/>
      <c r="DR103" s="15"/>
      <c r="DS103" s="15"/>
      <c r="DT103" s="15"/>
      <c r="DU103" s="15"/>
      <c r="DV103" s="15"/>
      <c r="DW103" s="15"/>
      <c r="DX103" s="15"/>
      <c r="DY103" s="15"/>
      <c r="DZ103" s="15"/>
      <c r="EA103" s="15"/>
      <c r="EB103" s="15"/>
      <c r="EC103" s="15"/>
      <c r="ED103" s="15"/>
      <c r="EE103" s="15"/>
      <c r="EF103" s="15"/>
      <c r="EG103" s="15"/>
      <c r="EH103" s="15"/>
      <c r="EI103" s="15"/>
      <c r="EJ103" s="15"/>
      <c r="EK103" s="15"/>
      <c r="EL103" s="15"/>
      <c r="EM103" s="15"/>
      <c r="EN103" s="15"/>
      <c r="EO103" s="15"/>
      <c r="EP103" s="15"/>
      <c r="EQ103" s="15"/>
      <c r="ER103" s="15"/>
      <c r="ES103" s="15"/>
      <c r="ET103" s="15"/>
      <c r="EU103" s="15"/>
      <c r="EV103" s="15"/>
      <c r="EW103" s="15"/>
      <c r="EX103" s="15"/>
      <c r="EY103" s="15"/>
      <c r="EZ103" s="15"/>
      <c r="FA103" s="15"/>
      <c r="FB103" s="15"/>
      <c r="FC103" s="15"/>
      <c r="FD103" s="15"/>
      <c r="FE103" s="15"/>
      <c r="FF103" s="15"/>
      <c r="FG103" s="15"/>
      <c r="FH103" s="15"/>
      <c r="FI103" s="15"/>
      <c r="FJ103" s="15"/>
      <c r="FK103" s="15"/>
      <c r="FL103" s="15"/>
      <c r="FM103" s="15"/>
      <c r="FN103" s="15"/>
      <c r="FO103" s="15"/>
      <c r="FP103" s="15"/>
      <c r="FQ103" s="15"/>
      <c r="FR103" s="15"/>
      <c r="FS103" s="15"/>
      <c r="FT103" s="15"/>
      <c r="FU103" s="15"/>
      <c r="FV103" s="15"/>
      <c r="FW103" s="15"/>
      <c r="FX103" s="15"/>
      <c r="FY103" s="15"/>
      <c r="FZ103" s="15"/>
      <c r="GA103" s="15"/>
      <c r="GB103" s="15"/>
      <c r="GC103" s="15"/>
      <c r="GD103" s="15"/>
      <c r="GE103" s="15"/>
      <c r="GF103" s="15"/>
      <c r="GG103" s="15"/>
      <c r="GH103" s="15"/>
      <c r="GI103" s="15"/>
      <c r="GJ103" s="15"/>
      <c r="GK103" s="15"/>
      <c r="GL103" s="15"/>
      <c r="GM103" s="15"/>
      <c r="GN103" s="15"/>
      <c r="GO103" s="15"/>
      <c r="GP103" s="15"/>
      <c r="GQ103" s="15"/>
      <c r="GR103" s="15"/>
      <c r="GS103" s="15"/>
      <c r="GT103" s="15"/>
      <c r="GU103" s="15"/>
      <c r="GV103" s="15"/>
      <c r="GW103" s="15"/>
      <c r="GX103" s="15"/>
      <c r="GY103" s="15"/>
      <c r="GZ103" s="15"/>
      <c r="HA103" s="15"/>
      <c r="HB103" s="15"/>
      <c r="HC103" s="15"/>
      <c r="HD103" s="15"/>
      <c r="HE103" s="15"/>
      <c r="HF103" s="15"/>
      <c r="HG103" s="15"/>
      <c r="HH103" s="15"/>
      <c r="HI103" s="15"/>
      <c r="HJ103" s="15"/>
      <c r="HK103" s="15"/>
      <c r="HL103" s="15"/>
      <c r="HM103" s="15"/>
      <c r="HN103" s="15"/>
      <c r="HO103" s="15"/>
      <c r="HP103" s="15"/>
      <c r="HQ103" s="15"/>
      <c r="HR103" s="15"/>
    </row>
    <row r="104" spans="1:248" ht="15.75" customHeight="1" x14ac:dyDescent="0.3"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  <c r="CZ104" s="15"/>
      <c r="DA104" s="15"/>
      <c r="DB104" s="15"/>
      <c r="DC104" s="15"/>
      <c r="DD104" s="15"/>
      <c r="DE104" s="15"/>
      <c r="DF104" s="15"/>
      <c r="DG104" s="15"/>
      <c r="DH104" s="15"/>
      <c r="DI104" s="15"/>
      <c r="DJ104" s="15"/>
      <c r="DK104" s="15"/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  <c r="DY104" s="15"/>
      <c r="DZ104" s="15"/>
      <c r="EA104" s="15"/>
      <c r="EB104" s="15"/>
      <c r="EC104" s="15"/>
      <c r="ED104" s="15"/>
      <c r="EE104" s="15"/>
      <c r="EF104" s="15"/>
      <c r="EG104" s="15"/>
      <c r="EH104" s="15"/>
      <c r="EI104" s="15"/>
      <c r="EJ104" s="15"/>
      <c r="EK104" s="15"/>
      <c r="EL104" s="15"/>
      <c r="EM104" s="15"/>
      <c r="EN104" s="15"/>
      <c r="EO104" s="15"/>
      <c r="EP104" s="15"/>
      <c r="EQ104" s="15"/>
      <c r="ER104" s="15"/>
      <c r="ES104" s="15"/>
      <c r="ET104" s="15"/>
      <c r="EU104" s="15"/>
      <c r="EV104" s="15"/>
      <c r="EW104" s="15"/>
      <c r="EX104" s="15"/>
      <c r="EY104" s="15"/>
      <c r="EZ104" s="15"/>
      <c r="FA104" s="15"/>
      <c r="FB104" s="15"/>
      <c r="FC104" s="15"/>
      <c r="FD104" s="15"/>
      <c r="FE104" s="15"/>
      <c r="FF104" s="15"/>
      <c r="FG104" s="15"/>
      <c r="FH104" s="15"/>
      <c r="FI104" s="15"/>
      <c r="FJ104" s="15"/>
      <c r="FK104" s="15"/>
      <c r="FL104" s="15"/>
      <c r="FM104" s="15"/>
      <c r="FN104" s="15"/>
      <c r="FO104" s="15"/>
      <c r="FP104" s="15"/>
      <c r="FQ104" s="15"/>
      <c r="FR104" s="15"/>
      <c r="FS104" s="15"/>
      <c r="FT104" s="15"/>
      <c r="FU104" s="15"/>
      <c r="FV104" s="15"/>
      <c r="FW104" s="15"/>
      <c r="FX104" s="15"/>
      <c r="FY104" s="15"/>
      <c r="FZ104" s="15"/>
      <c r="GA104" s="15"/>
      <c r="GB104" s="15"/>
      <c r="GC104" s="15"/>
      <c r="GD104" s="15"/>
      <c r="GE104" s="15"/>
      <c r="GF104" s="15"/>
      <c r="GG104" s="15"/>
      <c r="GH104" s="15"/>
      <c r="GI104" s="15"/>
      <c r="GJ104" s="15"/>
      <c r="GK104" s="15"/>
      <c r="GL104" s="15"/>
      <c r="GM104" s="15"/>
      <c r="GN104" s="15"/>
      <c r="GO104" s="15"/>
      <c r="GP104" s="15"/>
      <c r="GQ104" s="15"/>
      <c r="GR104" s="15"/>
      <c r="GS104" s="15"/>
      <c r="GT104" s="15"/>
      <c r="GU104" s="15"/>
      <c r="GV104" s="15"/>
      <c r="GW104" s="15"/>
      <c r="GX104" s="15"/>
      <c r="GY104" s="15"/>
      <c r="GZ104" s="15"/>
      <c r="HA104" s="15"/>
      <c r="HB104" s="15"/>
      <c r="HC104" s="15"/>
      <c r="HD104" s="15"/>
      <c r="HE104" s="15"/>
      <c r="HF104" s="15"/>
      <c r="HG104" s="15"/>
      <c r="HH104" s="15"/>
      <c r="HI104" s="15"/>
      <c r="HJ104" s="15"/>
      <c r="HK104" s="15"/>
      <c r="HL104" s="15"/>
      <c r="HM104" s="15"/>
      <c r="HN104" s="15"/>
      <c r="HO104" s="15"/>
      <c r="HP104" s="15"/>
      <c r="HQ104" s="15"/>
      <c r="HR104" s="15"/>
    </row>
    <row r="105" spans="1:248" ht="15.75" customHeight="1" x14ac:dyDescent="0.3"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/>
      <c r="DV105" s="15"/>
      <c r="DW105" s="15"/>
      <c r="DX105" s="15"/>
      <c r="DY105" s="15"/>
      <c r="DZ105" s="15"/>
      <c r="EA105" s="15"/>
      <c r="EB105" s="15"/>
      <c r="EC105" s="15"/>
      <c r="ED105" s="15"/>
      <c r="EE105" s="15"/>
      <c r="EF105" s="15"/>
      <c r="EG105" s="15"/>
      <c r="EH105" s="15"/>
      <c r="EI105" s="15"/>
      <c r="EJ105" s="15"/>
      <c r="EK105" s="15"/>
      <c r="EL105" s="15"/>
      <c r="EM105" s="15"/>
      <c r="EN105" s="15"/>
      <c r="EO105" s="15"/>
      <c r="EP105" s="15"/>
      <c r="EQ105" s="15"/>
      <c r="ER105" s="15"/>
      <c r="ES105" s="15"/>
      <c r="ET105" s="15"/>
      <c r="EU105" s="15"/>
      <c r="EV105" s="15"/>
      <c r="EW105" s="15"/>
      <c r="EX105" s="15"/>
      <c r="EY105" s="15"/>
      <c r="EZ105" s="15"/>
      <c r="FA105" s="15"/>
      <c r="FB105" s="15"/>
      <c r="FC105" s="15"/>
      <c r="FD105" s="15"/>
      <c r="FE105" s="15"/>
      <c r="FF105" s="15"/>
      <c r="FG105" s="15"/>
      <c r="FH105" s="15"/>
      <c r="FI105" s="15"/>
      <c r="FJ105" s="15"/>
      <c r="FK105" s="15"/>
      <c r="FL105" s="15"/>
      <c r="FM105" s="15"/>
      <c r="FN105" s="15"/>
      <c r="FO105" s="15"/>
      <c r="FP105" s="15"/>
      <c r="FQ105" s="15"/>
      <c r="FR105" s="15"/>
      <c r="FS105" s="15"/>
      <c r="FT105" s="15"/>
      <c r="FU105" s="15"/>
      <c r="FV105" s="15"/>
      <c r="FW105" s="15"/>
      <c r="FX105" s="15"/>
      <c r="FY105" s="15"/>
      <c r="FZ105" s="15"/>
      <c r="GA105" s="15"/>
      <c r="GB105" s="15"/>
      <c r="GC105" s="15"/>
      <c r="GD105" s="15"/>
      <c r="GE105" s="15"/>
      <c r="GF105" s="15"/>
      <c r="GG105" s="15"/>
      <c r="GH105" s="15"/>
      <c r="GI105" s="15"/>
      <c r="GJ105" s="15"/>
      <c r="GK105" s="15"/>
      <c r="GL105" s="15"/>
      <c r="GM105" s="15"/>
      <c r="GN105" s="15"/>
      <c r="GO105" s="15"/>
      <c r="GP105" s="15"/>
      <c r="GQ105" s="15"/>
      <c r="GR105" s="15"/>
      <c r="GS105" s="15"/>
      <c r="GT105" s="15"/>
      <c r="GU105" s="15"/>
      <c r="GV105" s="15"/>
      <c r="GW105" s="15"/>
      <c r="GX105" s="15"/>
      <c r="GY105" s="15"/>
      <c r="GZ105" s="15"/>
      <c r="HA105" s="15"/>
      <c r="HB105" s="15"/>
      <c r="HC105" s="15"/>
      <c r="HD105" s="15"/>
      <c r="HE105" s="15"/>
      <c r="HF105" s="15"/>
      <c r="HG105" s="15"/>
      <c r="HH105" s="15"/>
      <c r="HI105" s="15"/>
      <c r="HJ105" s="15"/>
      <c r="HK105" s="15"/>
      <c r="HL105" s="15"/>
      <c r="HM105" s="15"/>
      <c r="HN105" s="15"/>
      <c r="HO105" s="15"/>
      <c r="HP105" s="15"/>
      <c r="HQ105" s="15"/>
      <c r="HR105" s="15"/>
    </row>
    <row r="106" spans="1:248" ht="15.75" customHeight="1" x14ac:dyDescent="0.3"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5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/>
      <c r="DM106" s="15"/>
      <c r="DN106" s="15"/>
      <c r="DO106" s="15"/>
      <c r="DP106" s="15"/>
      <c r="DQ106" s="15"/>
      <c r="DR106" s="15"/>
      <c r="DS106" s="15"/>
      <c r="DT106" s="15"/>
      <c r="DU106" s="15"/>
      <c r="DV106" s="15"/>
      <c r="DW106" s="15"/>
      <c r="DX106" s="15"/>
      <c r="DY106" s="15"/>
      <c r="DZ106" s="15"/>
      <c r="EA106" s="15"/>
      <c r="EB106" s="15"/>
      <c r="EC106" s="15"/>
      <c r="ED106" s="15"/>
      <c r="EE106" s="15"/>
      <c r="EF106" s="15"/>
      <c r="EG106" s="15"/>
      <c r="EH106" s="15"/>
      <c r="EI106" s="15"/>
      <c r="EJ106" s="15"/>
      <c r="EK106" s="15"/>
      <c r="EL106" s="15"/>
      <c r="EM106" s="15"/>
      <c r="EN106" s="15"/>
      <c r="EO106" s="15"/>
      <c r="EP106" s="15"/>
      <c r="EQ106" s="15"/>
      <c r="ER106" s="15"/>
      <c r="ES106" s="15"/>
      <c r="ET106" s="15"/>
      <c r="EU106" s="15"/>
      <c r="EV106" s="15"/>
      <c r="EW106" s="15"/>
      <c r="EX106" s="15"/>
      <c r="EY106" s="15"/>
      <c r="EZ106" s="15"/>
      <c r="FA106" s="15"/>
      <c r="FB106" s="15"/>
      <c r="FC106" s="15"/>
      <c r="FD106" s="15"/>
      <c r="FE106" s="15"/>
      <c r="FF106" s="15"/>
      <c r="FG106" s="15"/>
      <c r="FH106" s="15"/>
      <c r="FI106" s="15"/>
      <c r="FJ106" s="15"/>
      <c r="FK106" s="15"/>
      <c r="FL106" s="15"/>
      <c r="FM106" s="15"/>
      <c r="FN106" s="15"/>
      <c r="FO106" s="15"/>
      <c r="FP106" s="15"/>
      <c r="FQ106" s="15"/>
      <c r="FR106" s="15"/>
      <c r="FS106" s="15"/>
      <c r="FT106" s="15"/>
      <c r="FU106" s="15"/>
      <c r="FV106" s="15"/>
      <c r="FW106" s="15"/>
      <c r="FX106" s="15"/>
      <c r="FY106" s="15"/>
      <c r="FZ106" s="15"/>
      <c r="GA106" s="15"/>
      <c r="GB106" s="15"/>
      <c r="GC106" s="15"/>
      <c r="GD106" s="15"/>
      <c r="GE106" s="15"/>
      <c r="GF106" s="15"/>
      <c r="GG106" s="15"/>
      <c r="GH106" s="15"/>
      <c r="GI106" s="15"/>
      <c r="GJ106" s="15"/>
      <c r="GK106" s="15"/>
      <c r="GL106" s="15"/>
      <c r="GM106" s="15"/>
      <c r="GN106" s="15"/>
      <c r="GO106" s="15"/>
      <c r="GP106" s="15"/>
      <c r="GQ106" s="15"/>
      <c r="GR106" s="15"/>
      <c r="GS106" s="15"/>
      <c r="GT106" s="15"/>
      <c r="GU106" s="15"/>
      <c r="GV106" s="15"/>
      <c r="GW106" s="15"/>
      <c r="GX106" s="15"/>
      <c r="GY106" s="15"/>
      <c r="GZ106" s="15"/>
      <c r="HA106" s="15"/>
      <c r="HB106" s="15"/>
      <c r="HC106" s="15"/>
      <c r="HD106" s="15"/>
      <c r="HE106" s="15"/>
      <c r="HF106" s="15"/>
      <c r="HG106" s="15"/>
      <c r="HH106" s="15"/>
      <c r="HI106" s="15"/>
      <c r="HJ106" s="15"/>
      <c r="HK106" s="15"/>
      <c r="HL106" s="15"/>
      <c r="HM106" s="15"/>
      <c r="HN106" s="15"/>
      <c r="HO106" s="15"/>
      <c r="HP106" s="15"/>
      <c r="HQ106" s="15"/>
      <c r="HR106" s="15"/>
    </row>
    <row r="107" spans="1:248" ht="15.75" customHeight="1" x14ac:dyDescent="0.3"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  <c r="DY107" s="15"/>
      <c r="DZ107" s="15"/>
      <c r="EA107" s="15"/>
      <c r="EB107" s="15"/>
      <c r="EC107" s="15"/>
      <c r="ED107" s="15"/>
      <c r="EE107" s="15"/>
      <c r="EF107" s="15"/>
      <c r="EG107" s="15"/>
      <c r="EH107" s="15"/>
      <c r="EI107" s="15"/>
      <c r="EJ107" s="15"/>
      <c r="EK107" s="15"/>
      <c r="EL107" s="15"/>
      <c r="EM107" s="15"/>
      <c r="EN107" s="15"/>
      <c r="EO107" s="15"/>
      <c r="EP107" s="15"/>
      <c r="EQ107" s="15"/>
      <c r="ER107" s="15"/>
      <c r="ES107" s="15"/>
      <c r="ET107" s="15"/>
      <c r="EU107" s="15"/>
      <c r="EV107" s="15"/>
      <c r="EW107" s="15"/>
      <c r="EX107" s="15"/>
      <c r="EY107" s="15"/>
      <c r="EZ107" s="15"/>
      <c r="FA107" s="15"/>
      <c r="FB107" s="15"/>
      <c r="FC107" s="15"/>
      <c r="FD107" s="15"/>
      <c r="FE107" s="15"/>
      <c r="FF107" s="15"/>
      <c r="FG107" s="15"/>
      <c r="FH107" s="15"/>
      <c r="FI107" s="15"/>
      <c r="FJ107" s="15"/>
      <c r="FK107" s="15"/>
      <c r="FL107" s="15"/>
      <c r="FM107" s="15"/>
      <c r="FN107" s="15"/>
      <c r="FO107" s="15"/>
      <c r="FP107" s="15"/>
      <c r="FQ107" s="15"/>
      <c r="FR107" s="15"/>
      <c r="FS107" s="15"/>
      <c r="FT107" s="15"/>
      <c r="FU107" s="15"/>
      <c r="FV107" s="15"/>
      <c r="FW107" s="15"/>
      <c r="FX107" s="15"/>
      <c r="FY107" s="15"/>
      <c r="FZ107" s="15"/>
      <c r="GA107" s="15"/>
      <c r="GB107" s="15"/>
      <c r="GC107" s="15"/>
      <c r="GD107" s="15"/>
      <c r="GE107" s="15"/>
      <c r="GF107" s="15"/>
      <c r="GG107" s="15"/>
      <c r="GH107" s="15"/>
      <c r="GI107" s="15"/>
      <c r="GJ107" s="15"/>
      <c r="GK107" s="15"/>
      <c r="GL107" s="15"/>
      <c r="GM107" s="15"/>
      <c r="GN107" s="15"/>
      <c r="GO107" s="15"/>
      <c r="GP107" s="15"/>
      <c r="GQ107" s="15"/>
      <c r="GR107" s="15"/>
      <c r="GS107" s="15"/>
      <c r="GT107" s="15"/>
      <c r="GU107" s="15"/>
      <c r="GV107" s="15"/>
      <c r="GW107" s="15"/>
      <c r="GX107" s="15"/>
      <c r="GY107" s="15"/>
      <c r="GZ107" s="15"/>
      <c r="HA107" s="15"/>
      <c r="HB107" s="15"/>
      <c r="HC107" s="15"/>
      <c r="HD107" s="15"/>
      <c r="HE107" s="15"/>
      <c r="HF107" s="15"/>
      <c r="HG107" s="15"/>
      <c r="HH107" s="15"/>
      <c r="HI107" s="15"/>
      <c r="HJ107" s="15"/>
      <c r="HK107" s="15"/>
      <c r="HL107" s="15"/>
      <c r="HM107" s="15"/>
      <c r="HN107" s="15"/>
      <c r="HO107" s="15"/>
      <c r="HP107" s="15"/>
      <c r="HQ107" s="15"/>
      <c r="HR107" s="15"/>
    </row>
    <row r="108" spans="1:248" ht="15.75" customHeight="1" x14ac:dyDescent="0.3"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5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  <c r="DT108" s="15"/>
      <c r="DU108" s="15"/>
      <c r="DV108" s="15"/>
      <c r="DW108" s="15"/>
      <c r="DX108" s="15"/>
      <c r="DY108" s="15"/>
      <c r="DZ108" s="15"/>
      <c r="EA108" s="15"/>
      <c r="EB108" s="15"/>
      <c r="EC108" s="15"/>
      <c r="ED108" s="15"/>
      <c r="EE108" s="15"/>
      <c r="EF108" s="15"/>
      <c r="EG108" s="15"/>
      <c r="EH108" s="15"/>
      <c r="EI108" s="15"/>
      <c r="EJ108" s="15"/>
      <c r="EK108" s="15"/>
      <c r="EL108" s="15"/>
      <c r="EM108" s="15"/>
      <c r="EN108" s="15"/>
      <c r="EO108" s="15"/>
      <c r="EP108" s="15"/>
      <c r="EQ108" s="15"/>
      <c r="ER108" s="15"/>
      <c r="ES108" s="15"/>
      <c r="ET108" s="15"/>
      <c r="EU108" s="15"/>
      <c r="EV108" s="15"/>
      <c r="EW108" s="15"/>
      <c r="EX108" s="15"/>
      <c r="EY108" s="15"/>
      <c r="EZ108" s="15"/>
      <c r="FA108" s="15"/>
      <c r="FB108" s="15"/>
      <c r="FC108" s="15"/>
      <c r="FD108" s="15"/>
      <c r="FE108" s="15"/>
      <c r="FF108" s="15"/>
      <c r="FG108" s="15"/>
      <c r="FH108" s="15"/>
      <c r="FI108" s="15"/>
      <c r="FJ108" s="15"/>
      <c r="FK108" s="15"/>
      <c r="FL108" s="15"/>
      <c r="FM108" s="15"/>
      <c r="FN108" s="15"/>
      <c r="FO108" s="15"/>
      <c r="FP108" s="15"/>
      <c r="FQ108" s="15"/>
      <c r="FR108" s="15"/>
      <c r="FS108" s="15"/>
      <c r="FT108" s="15"/>
      <c r="FU108" s="15"/>
      <c r="FV108" s="15"/>
      <c r="FW108" s="15"/>
      <c r="FX108" s="15"/>
      <c r="FY108" s="15"/>
      <c r="FZ108" s="15"/>
      <c r="GA108" s="15"/>
      <c r="GB108" s="15"/>
      <c r="GC108" s="15"/>
      <c r="GD108" s="15"/>
      <c r="GE108" s="15"/>
      <c r="GF108" s="15"/>
      <c r="GG108" s="15"/>
      <c r="GH108" s="15"/>
      <c r="GI108" s="15"/>
      <c r="GJ108" s="15"/>
      <c r="GK108" s="15"/>
      <c r="GL108" s="15"/>
      <c r="GM108" s="15"/>
      <c r="GN108" s="15"/>
      <c r="GO108" s="15"/>
      <c r="GP108" s="15"/>
      <c r="GQ108" s="15"/>
      <c r="GR108" s="15"/>
      <c r="GS108" s="15"/>
      <c r="GT108" s="15"/>
      <c r="GU108" s="15"/>
      <c r="GV108" s="15"/>
      <c r="GW108" s="15"/>
      <c r="GX108" s="15"/>
      <c r="GY108" s="15"/>
      <c r="GZ108" s="15"/>
      <c r="HA108" s="15"/>
      <c r="HB108" s="15"/>
      <c r="HC108" s="15"/>
      <c r="HD108" s="15"/>
      <c r="HE108" s="15"/>
      <c r="HF108" s="15"/>
      <c r="HG108" s="15"/>
      <c r="HH108" s="15"/>
      <c r="HI108" s="15"/>
      <c r="HJ108" s="15"/>
      <c r="HK108" s="15"/>
      <c r="HL108" s="15"/>
      <c r="HM108" s="15"/>
      <c r="HN108" s="15"/>
      <c r="HO108" s="15"/>
      <c r="HP108" s="15"/>
      <c r="HQ108" s="15"/>
      <c r="HR108" s="15"/>
    </row>
    <row r="109" spans="1:248" ht="15.75" customHeight="1" x14ac:dyDescent="0.3"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/>
      <c r="DX109" s="15"/>
      <c r="DY109" s="15"/>
      <c r="DZ109" s="15"/>
      <c r="EA109" s="15"/>
      <c r="EB109" s="15"/>
      <c r="EC109" s="15"/>
      <c r="ED109" s="15"/>
      <c r="EE109" s="15"/>
      <c r="EF109" s="15"/>
      <c r="EG109" s="15"/>
      <c r="EH109" s="15"/>
      <c r="EI109" s="15"/>
      <c r="EJ109" s="15"/>
      <c r="EK109" s="15"/>
      <c r="EL109" s="15"/>
      <c r="EM109" s="15"/>
      <c r="EN109" s="15"/>
      <c r="EO109" s="15"/>
      <c r="EP109" s="15"/>
      <c r="EQ109" s="15"/>
      <c r="ER109" s="15"/>
      <c r="ES109" s="15"/>
      <c r="ET109" s="15"/>
      <c r="EU109" s="15"/>
      <c r="EV109" s="15"/>
      <c r="EW109" s="15"/>
      <c r="EX109" s="15"/>
      <c r="EY109" s="15"/>
      <c r="EZ109" s="15"/>
      <c r="FA109" s="15"/>
      <c r="FB109" s="15"/>
      <c r="FC109" s="15"/>
      <c r="FD109" s="15"/>
      <c r="FE109" s="15"/>
      <c r="FF109" s="15"/>
      <c r="FG109" s="15"/>
      <c r="FH109" s="15"/>
      <c r="FI109" s="15"/>
      <c r="FJ109" s="15"/>
      <c r="FK109" s="15"/>
      <c r="FL109" s="15"/>
      <c r="FM109" s="15"/>
      <c r="FN109" s="15"/>
      <c r="FO109" s="15"/>
      <c r="FP109" s="15"/>
      <c r="FQ109" s="15"/>
      <c r="FR109" s="15"/>
      <c r="FS109" s="15"/>
      <c r="FT109" s="15"/>
      <c r="FU109" s="15"/>
      <c r="FV109" s="15"/>
      <c r="FW109" s="15"/>
      <c r="FX109" s="15"/>
      <c r="FY109" s="15"/>
      <c r="FZ109" s="15"/>
      <c r="GA109" s="15"/>
      <c r="GB109" s="15"/>
      <c r="GC109" s="15"/>
      <c r="GD109" s="15"/>
      <c r="GE109" s="15"/>
      <c r="GF109" s="15"/>
      <c r="GG109" s="15"/>
      <c r="GH109" s="15"/>
      <c r="GI109" s="15"/>
      <c r="GJ109" s="15"/>
      <c r="GK109" s="15"/>
      <c r="GL109" s="15"/>
      <c r="GM109" s="15"/>
      <c r="GN109" s="15"/>
      <c r="GO109" s="15"/>
      <c r="GP109" s="15"/>
      <c r="GQ109" s="15"/>
      <c r="GR109" s="15"/>
      <c r="GS109" s="15"/>
      <c r="GT109" s="15"/>
      <c r="GU109" s="15"/>
      <c r="GV109" s="15"/>
      <c r="GW109" s="15"/>
      <c r="GX109" s="15"/>
      <c r="GY109" s="15"/>
      <c r="GZ109" s="15"/>
      <c r="HA109" s="15"/>
      <c r="HB109" s="15"/>
      <c r="HC109" s="15"/>
      <c r="HD109" s="15"/>
      <c r="HE109" s="15"/>
      <c r="HF109" s="15"/>
      <c r="HG109" s="15"/>
      <c r="HH109" s="15"/>
      <c r="HI109" s="15"/>
      <c r="HJ109" s="15"/>
      <c r="HK109" s="15"/>
      <c r="HL109" s="15"/>
      <c r="HM109" s="15"/>
      <c r="HN109" s="15"/>
      <c r="HO109" s="15"/>
      <c r="HP109" s="15"/>
      <c r="HQ109" s="15"/>
      <c r="HR109" s="15"/>
    </row>
    <row r="110" spans="1:248" ht="15.75" customHeight="1" x14ac:dyDescent="0.3"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5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  <c r="DY110" s="15"/>
      <c r="DZ110" s="15"/>
      <c r="EA110" s="15"/>
      <c r="EB110" s="15"/>
      <c r="EC110" s="15"/>
      <c r="ED110" s="15"/>
      <c r="EE110" s="15"/>
      <c r="EF110" s="15"/>
      <c r="EG110" s="15"/>
      <c r="EH110" s="15"/>
      <c r="EI110" s="15"/>
      <c r="EJ110" s="15"/>
      <c r="EK110" s="15"/>
      <c r="EL110" s="15"/>
      <c r="EM110" s="15"/>
      <c r="EN110" s="15"/>
      <c r="EO110" s="15"/>
      <c r="EP110" s="15"/>
      <c r="EQ110" s="15"/>
      <c r="ER110" s="15"/>
      <c r="ES110" s="15"/>
      <c r="ET110" s="15"/>
      <c r="EU110" s="15"/>
      <c r="EV110" s="15"/>
      <c r="EW110" s="15"/>
      <c r="EX110" s="15"/>
      <c r="EY110" s="15"/>
      <c r="EZ110" s="15"/>
      <c r="FA110" s="15"/>
      <c r="FB110" s="15"/>
      <c r="FC110" s="15"/>
      <c r="FD110" s="15"/>
      <c r="FE110" s="15"/>
      <c r="FF110" s="15"/>
      <c r="FG110" s="15"/>
      <c r="FH110" s="15"/>
      <c r="FI110" s="15"/>
      <c r="FJ110" s="15"/>
      <c r="FK110" s="15"/>
      <c r="FL110" s="15"/>
      <c r="FM110" s="15"/>
      <c r="FN110" s="15"/>
      <c r="FO110" s="15"/>
      <c r="FP110" s="15"/>
      <c r="FQ110" s="15"/>
      <c r="FR110" s="15"/>
      <c r="FS110" s="15"/>
      <c r="FT110" s="15"/>
      <c r="FU110" s="15"/>
      <c r="FV110" s="15"/>
      <c r="FW110" s="15"/>
      <c r="FX110" s="15"/>
      <c r="FY110" s="15"/>
      <c r="FZ110" s="15"/>
      <c r="GA110" s="15"/>
      <c r="GB110" s="15"/>
      <c r="GC110" s="15"/>
      <c r="GD110" s="15"/>
      <c r="GE110" s="15"/>
      <c r="GF110" s="15"/>
      <c r="GG110" s="15"/>
      <c r="GH110" s="15"/>
      <c r="GI110" s="15"/>
      <c r="GJ110" s="15"/>
      <c r="GK110" s="15"/>
      <c r="GL110" s="15"/>
      <c r="GM110" s="15"/>
      <c r="GN110" s="15"/>
      <c r="GO110" s="15"/>
      <c r="GP110" s="15"/>
      <c r="GQ110" s="15"/>
      <c r="GR110" s="15"/>
      <c r="GS110" s="15"/>
      <c r="GT110" s="15"/>
      <c r="GU110" s="15"/>
      <c r="GV110" s="15"/>
      <c r="GW110" s="15"/>
      <c r="GX110" s="15"/>
      <c r="GY110" s="15"/>
      <c r="GZ110" s="15"/>
      <c r="HA110" s="15"/>
      <c r="HB110" s="15"/>
      <c r="HC110" s="15"/>
      <c r="HD110" s="15"/>
      <c r="HE110" s="15"/>
      <c r="HF110" s="15"/>
      <c r="HG110" s="15"/>
      <c r="HH110" s="15"/>
      <c r="HI110" s="15"/>
      <c r="HJ110" s="15"/>
      <c r="HK110" s="15"/>
      <c r="HL110" s="15"/>
      <c r="HM110" s="15"/>
      <c r="HN110" s="15"/>
      <c r="HO110" s="15"/>
      <c r="HP110" s="15"/>
      <c r="HQ110" s="15"/>
      <c r="HR110" s="15"/>
    </row>
    <row r="111" spans="1:248" ht="15.75" customHeight="1" x14ac:dyDescent="0.3"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5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/>
      <c r="DX111" s="15"/>
      <c r="DY111" s="15"/>
      <c r="DZ111" s="15"/>
      <c r="EA111" s="15"/>
      <c r="EB111" s="15"/>
      <c r="EC111" s="15"/>
      <c r="ED111" s="15"/>
      <c r="EE111" s="15"/>
      <c r="EF111" s="15"/>
      <c r="EG111" s="15"/>
      <c r="EH111" s="15"/>
      <c r="EI111" s="15"/>
      <c r="EJ111" s="15"/>
      <c r="EK111" s="15"/>
      <c r="EL111" s="15"/>
      <c r="EM111" s="15"/>
      <c r="EN111" s="15"/>
      <c r="EO111" s="15"/>
      <c r="EP111" s="15"/>
      <c r="EQ111" s="15"/>
      <c r="ER111" s="15"/>
      <c r="ES111" s="15"/>
      <c r="ET111" s="15"/>
      <c r="EU111" s="15"/>
      <c r="EV111" s="15"/>
      <c r="EW111" s="15"/>
      <c r="EX111" s="15"/>
      <c r="EY111" s="15"/>
      <c r="EZ111" s="15"/>
      <c r="FA111" s="15"/>
      <c r="FB111" s="15"/>
      <c r="FC111" s="15"/>
      <c r="FD111" s="15"/>
      <c r="FE111" s="15"/>
      <c r="FF111" s="15"/>
      <c r="FG111" s="15"/>
      <c r="FH111" s="15"/>
      <c r="FI111" s="15"/>
      <c r="FJ111" s="15"/>
      <c r="FK111" s="15"/>
      <c r="FL111" s="15"/>
      <c r="FM111" s="15"/>
      <c r="FN111" s="15"/>
      <c r="FO111" s="15"/>
      <c r="FP111" s="15"/>
      <c r="FQ111" s="15"/>
      <c r="FR111" s="15"/>
      <c r="FS111" s="15"/>
      <c r="FT111" s="15"/>
      <c r="FU111" s="15"/>
      <c r="FV111" s="15"/>
      <c r="FW111" s="15"/>
      <c r="FX111" s="15"/>
      <c r="FY111" s="15"/>
      <c r="FZ111" s="15"/>
      <c r="GA111" s="15"/>
      <c r="GB111" s="15"/>
      <c r="GC111" s="15"/>
      <c r="GD111" s="15"/>
      <c r="GE111" s="15"/>
      <c r="GF111" s="15"/>
      <c r="GG111" s="15"/>
      <c r="GH111" s="15"/>
      <c r="GI111" s="15"/>
      <c r="GJ111" s="15"/>
      <c r="GK111" s="15"/>
      <c r="GL111" s="15"/>
      <c r="GM111" s="15"/>
      <c r="GN111" s="15"/>
      <c r="GO111" s="15"/>
      <c r="GP111" s="15"/>
      <c r="GQ111" s="15"/>
      <c r="GR111" s="15"/>
      <c r="GS111" s="15"/>
      <c r="GT111" s="15"/>
      <c r="GU111" s="15"/>
      <c r="GV111" s="15"/>
      <c r="GW111" s="15"/>
      <c r="GX111" s="15"/>
      <c r="GY111" s="15"/>
      <c r="GZ111" s="15"/>
      <c r="HA111" s="15"/>
      <c r="HB111" s="15"/>
      <c r="HC111" s="15"/>
      <c r="HD111" s="15"/>
      <c r="HE111" s="15"/>
      <c r="HF111" s="15"/>
      <c r="HG111" s="15"/>
      <c r="HH111" s="15"/>
      <c r="HI111" s="15"/>
      <c r="HJ111" s="15"/>
      <c r="HK111" s="15"/>
      <c r="HL111" s="15"/>
      <c r="HM111" s="15"/>
      <c r="HN111" s="15"/>
      <c r="HO111" s="15"/>
      <c r="HP111" s="15"/>
      <c r="HQ111" s="15"/>
      <c r="HR111" s="15"/>
    </row>
    <row r="112" spans="1:248" ht="15.75" customHeight="1" x14ac:dyDescent="0.3"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  <c r="DY112" s="15"/>
      <c r="DZ112" s="15"/>
      <c r="EA112" s="15"/>
      <c r="EB112" s="15"/>
      <c r="EC112" s="15"/>
      <c r="ED112" s="15"/>
      <c r="EE112" s="15"/>
      <c r="EF112" s="15"/>
      <c r="EG112" s="15"/>
      <c r="EH112" s="15"/>
      <c r="EI112" s="15"/>
      <c r="EJ112" s="15"/>
      <c r="EK112" s="15"/>
      <c r="EL112" s="15"/>
      <c r="EM112" s="15"/>
      <c r="EN112" s="15"/>
      <c r="EO112" s="15"/>
      <c r="EP112" s="15"/>
      <c r="EQ112" s="15"/>
      <c r="ER112" s="15"/>
      <c r="ES112" s="15"/>
      <c r="ET112" s="15"/>
      <c r="EU112" s="15"/>
      <c r="EV112" s="15"/>
      <c r="EW112" s="15"/>
      <c r="EX112" s="15"/>
      <c r="EY112" s="15"/>
      <c r="EZ112" s="15"/>
      <c r="FA112" s="15"/>
      <c r="FB112" s="15"/>
      <c r="FC112" s="15"/>
      <c r="FD112" s="15"/>
      <c r="FE112" s="15"/>
      <c r="FF112" s="15"/>
      <c r="FG112" s="15"/>
      <c r="FH112" s="15"/>
      <c r="FI112" s="15"/>
      <c r="FJ112" s="15"/>
      <c r="FK112" s="15"/>
      <c r="FL112" s="15"/>
      <c r="FM112" s="15"/>
      <c r="FN112" s="15"/>
      <c r="FO112" s="15"/>
      <c r="FP112" s="15"/>
      <c r="FQ112" s="15"/>
      <c r="FR112" s="15"/>
      <c r="FS112" s="15"/>
      <c r="FT112" s="15"/>
      <c r="FU112" s="15"/>
      <c r="FV112" s="15"/>
      <c r="FW112" s="15"/>
      <c r="FX112" s="15"/>
      <c r="FY112" s="15"/>
      <c r="FZ112" s="15"/>
      <c r="GA112" s="15"/>
      <c r="GB112" s="15"/>
      <c r="GC112" s="15"/>
      <c r="GD112" s="15"/>
      <c r="GE112" s="15"/>
      <c r="GF112" s="15"/>
      <c r="GG112" s="15"/>
      <c r="GH112" s="15"/>
      <c r="GI112" s="15"/>
      <c r="GJ112" s="15"/>
      <c r="GK112" s="15"/>
      <c r="GL112" s="15"/>
      <c r="GM112" s="15"/>
      <c r="GN112" s="15"/>
      <c r="GO112" s="15"/>
      <c r="GP112" s="15"/>
      <c r="GQ112" s="15"/>
      <c r="GR112" s="15"/>
      <c r="GS112" s="15"/>
      <c r="GT112" s="15"/>
      <c r="GU112" s="15"/>
      <c r="GV112" s="15"/>
      <c r="GW112" s="15"/>
      <c r="GX112" s="15"/>
      <c r="GY112" s="15"/>
      <c r="GZ112" s="15"/>
      <c r="HA112" s="15"/>
      <c r="HB112" s="15"/>
      <c r="HC112" s="15"/>
      <c r="HD112" s="15"/>
      <c r="HE112" s="15"/>
      <c r="HF112" s="15"/>
      <c r="HG112" s="15"/>
      <c r="HH112" s="15"/>
      <c r="HI112" s="15"/>
      <c r="HJ112" s="15"/>
      <c r="HK112" s="15"/>
      <c r="HL112" s="15"/>
      <c r="HM112" s="15"/>
      <c r="HN112" s="15"/>
      <c r="HO112" s="15"/>
      <c r="HP112" s="15"/>
      <c r="HQ112" s="15"/>
      <c r="HR112" s="15"/>
    </row>
    <row r="113" spans="2:226" ht="15.75" customHeight="1" x14ac:dyDescent="0.3"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  <c r="DY113" s="15"/>
      <c r="DZ113" s="15"/>
      <c r="EA113" s="15"/>
      <c r="EB113" s="15"/>
      <c r="EC113" s="15"/>
      <c r="ED113" s="15"/>
      <c r="EE113" s="15"/>
      <c r="EF113" s="15"/>
      <c r="EG113" s="15"/>
      <c r="EH113" s="15"/>
      <c r="EI113" s="15"/>
      <c r="EJ113" s="15"/>
      <c r="EK113" s="15"/>
      <c r="EL113" s="15"/>
      <c r="EM113" s="15"/>
      <c r="EN113" s="15"/>
      <c r="EO113" s="15"/>
      <c r="EP113" s="15"/>
      <c r="EQ113" s="15"/>
      <c r="ER113" s="15"/>
      <c r="ES113" s="15"/>
      <c r="ET113" s="15"/>
      <c r="EU113" s="15"/>
      <c r="EV113" s="15"/>
      <c r="EW113" s="15"/>
      <c r="EX113" s="15"/>
      <c r="EY113" s="15"/>
      <c r="EZ113" s="15"/>
      <c r="FA113" s="15"/>
      <c r="FB113" s="15"/>
      <c r="FC113" s="15"/>
      <c r="FD113" s="15"/>
      <c r="FE113" s="15"/>
      <c r="FF113" s="15"/>
      <c r="FG113" s="15"/>
      <c r="FH113" s="15"/>
      <c r="FI113" s="15"/>
      <c r="FJ113" s="15"/>
      <c r="FK113" s="15"/>
      <c r="FL113" s="15"/>
      <c r="FM113" s="15"/>
      <c r="FN113" s="15"/>
      <c r="FO113" s="15"/>
      <c r="FP113" s="15"/>
      <c r="FQ113" s="15"/>
      <c r="FR113" s="15"/>
      <c r="FS113" s="15"/>
      <c r="FT113" s="15"/>
      <c r="FU113" s="15"/>
      <c r="FV113" s="15"/>
      <c r="FW113" s="15"/>
      <c r="FX113" s="15"/>
      <c r="FY113" s="15"/>
      <c r="FZ113" s="15"/>
      <c r="GA113" s="15"/>
      <c r="GB113" s="15"/>
      <c r="GC113" s="15"/>
      <c r="GD113" s="15"/>
      <c r="GE113" s="15"/>
      <c r="GF113" s="15"/>
      <c r="GG113" s="15"/>
      <c r="GH113" s="15"/>
      <c r="GI113" s="15"/>
      <c r="GJ113" s="15"/>
      <c r="GK113" s="15"/>
      <c r="GL113" s="15"/>
      <c r="GM113" s="15"/>
      <c r="GN113" s="15"/>
      <c r="GO113" s="15"/>
      <c r="GP113" s="15"/>
      <c r="GQ113" s="15"/>
      <c r="GR113" s="15"/>
      <c r="GS113" s="15"/>
      <c r="GT113" s="15"/>
      <c r="GU113" s="15"/>
      <c r="GV113" s="15"/>
      <c r="GW113" s="15"/>
      <c r="GX113" s="15"/>
      <c r="GY113" s="15"/>
      <c r="GZ113" s="15"/>
      <c r="HA113" s="15"/>
      <c r="HB113" s="15"/>
      <c r="HC113" s="15"/>
      <c r="HD113" s="15"/>
      <c r="HE113" s="15"/>
      <c r="HF113" s="15"/>
      <c r="HG113" s="15"/>
      <c r="HH113" s="15"/>
      <c r="HI113" s="15"/>
      <c r="HJ113" s="15"/>
      <c r="HK113" s="15"/>
      <c r="HL113" s="15"/>
      <c r="HM113" s="15"/>
      <c r="HN113" s="15"/>
      <c r="HO113" s="15"/>
      <c r="HP113" s="15"/>
      <c r="HQ113" s="15"/>
      <c r="HR113" s="15"/>
    </row>
    <row r="114" spans="2:226" ht="15.75" customHeight="1" x14ac:dyDescent="0.3"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5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  <c r="DU114" s="15"/>
      <c r="DV114" s="15"/>
      <c r="DW114" s="15"/>
      <c r="DX114" s="15"/>
      <c r="DY114" s="15"/>
      <c r="DZ114" s="15"/>
      <c r="EA114" s="15"/>
      <c r="EB114" s="15"/>
      <c r="EC114" s="15"/>
      <c r="ED114" s="15"/>
      <c r="EE114" s="15"/>
      <c r="EF114" s="15"/>
      <c r="EG114" s="15"/>
      <c r="EH114" s="15"/>
      <c r="EI114" s="15"/>
      <c r="EJ114" s="15"/>
      <c r="EK114" s="15"/>
      <c r="EL114" s="15"/>
      <c r="EM114" s="15"/>
      <c r="EN114" s="15"/>
      <c r="EO114" s="15"/>
      <c r="EP114" s="15"/>
      <c r="EQ114" s="15"/>
      <c r="ER114" s="15"/>
      <c r="ES114" s="15"/>
      <c r="ET114" s="15"/>
      <c r="EU114" s="15"/>
      <c r="EV114" s="15"/>
      <c r="EW114" s="15"/>
      <c r="EX114" s="15"/>
      <c r="EY114" s="15"/>
      <c r="EZ114" s="15"/>
      <c r="FA114" s="15"/>
      <c r="FB114" s="15"/>
      <c r="FC114" s="15"/>
      <c r="FD114" s="15"/>
      <c r="FE114" s="15"/>
      <c r="FF114" s="15"/>
      <c r="FG114" s="15"/>
      <c r="FH114" s="15"/>
      <c r="FI114" s="15"/>
      <c r="FJ114" s="15"/>
      <c r="FK114" s="15"/>
      <c r="FL114" s="15"/>
      <c r="FM114" s="15"/>
      <c r="FN114" s="15"/>
      <c r="FO114" s="15"/>
      <c r="FP114" s="15"/>
      <c r="FQ114" s="15"/>
      <c r="FR114" s="15"/>
      <c r="FS114" s="15"/>
      <c r="FT114" s="15"/>
      <c r="FU114" s="15"/>
      <c r="FV114" s="15"/>
      <c r="FW114" s="15"/>
      <c r="FX114" s="15"/>
      <c r="FY114" s="15"/>
      <c r="FZ114" s="15"/>
      <c r="GA114" s="15"/>
      <c r="GB114" s="15"/>
      <c r="GC114" s="15"/>
      <c r="GD114" s="15"/>
      <c r="GE114" s="15"/>
      <c r="GF114" s="15"/>
      <c r="GG114" s="15"/>
      <c r="GH114" s="15"/>
      <c r="GI114" s="15"/>
      <c r="GJ114" s="15"/>
      <c r="GK114" s="15"/>
      <c r="GL114" s="15"/>
      <c r="GM114" s="15"/>
      <c r="GN114" s="15"/>
      <c r="GO114" s="15"/>
      <c r="GP114" s="15"/>
      <c r="GQ114" s="15"/>
      <c r="GR114" s="15"/>
      <c r="GS114" s="15"/>
      <c r="GT114" s="15"/>
      <c r="GU114" s="15"/>
      <c r="GV114" s="15"/>
      <c r="GW114" s="15"/>
      <c r="GX114" s="15"/>
      <c r="GY114" s="15"/>
      <c r="GZ114" s="15"/>
      <c r="HA114" s="15"/>
      <c r="HB114" s="15"/>
      <c r="HC114" s="15"/>
      <c r="HD114" s="15"/>
      <c r="HE114" s="15"/>
      <c r="HF114" s="15"/>
      <c r="HG114" s="15"/>
      <c r="HH114" s="15"/>
      <c r="HI114" s="15"/>
      <c r="HJ114" s="15"/>
      <c r="HK114" s="15"/>
      <c r="HL114" s="15"/>
      <c r="HM114" s="15"/>
      <c r="HN114" s="15"/>
      <c r="HO114" s="15"/>
      <c r="HP114" s="15"/>
      <c r="HQ114" s="15"/>
      <c r="HR114" s="15"/>
    </row>
    <row r="115" spans="2:226" ht="15.75" customHeight="1" x14ac:dyDescent="0.3"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5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  <c r="DT115" s="15"/>
      <c r="DU115" s="15"/>
      <c r="DV115" s="15"/>
      <c r="DW115" s="15"/>
      <c r="DX115" s="15"/>
      <c r="DY115" s="15"/>
      <c r="DZ115" s="15"/>
      <c r="EA115" s="15"/>
      <c r="EB115" s="15"/>
      <c r="EC115" s="15"/>
      <c r="ED115" s="15"/>
      <c r="EE115" s="15"/>
      <c r="EF115" s="15"/>
      <c r="EG115" s="15"/>
      <c r="EH115" s="15"/>
      <c r="EI115" s="15"/>
      <c r="EJ115" s="15"/>
      <c r="EK115" s="15"/>
      <c r="EL115" s="15"/>
      <c r="EM115" s="15"/>
      <c r="EN115" s="15"/>
      <c r="EO115" s="15"/>
      <c r="EP115" s="15"/>
      <c r="EQ115" s="15"/>
      <c r="ER115" s="15"/>
      <c r="ES115" s="15"/>
      <c r="ET115" s="15"/>
      <c r="EU115" s="15"/>
      <c r="EV115" s="15"/>
      <c r="EW115" s="15"/>
      <c r="EX115" s="15"/>
      <c r="EY115" s="15"/>
      <c r="EZ115" s="15"/>
      <c r="FA115" s="15"/>
      <c r="FB115" s="15"/>
      <c r="FC115" s="15"/>
      <c r="FD115" s="15"/>
      <c r="FE115" s="15"/>
      <c r="FF115" s="15"/>
      <c r="FG115" s="15"/>
      <c r="FH115" s="15"/>
      <c r="FI115" s="15"/>
      <c r="FJ115" s="15"/>
      <c r="FK115" s="15"/>
      <c r="FL115" s="15"/>
      <c r="FM115" s="15"/>
      <c r="FN115" s="15"/>
      <c r="FO115" s="15"/>
      <c r="FP115" s="15"/>
      <c r="FQ115" s="15"/>
      <c r="FR115" s="15"/>
      <c r="FS115" s="15"/>
      <c r="FT115" s="15"/>
      <c r="FU115" s="15"/>
      <c r="FV115" s="15"/>
      <c r="FW115" s="15"/>
      <c r="FX115" s="15"/>
      <c r="FY115" s="15"/>
      <c r="FZ115" s="15"/>
      <c r="GA115" s="15"/>
      <c r="GB115" s="15"/>
      <c r="GC115" s="15"/>
      <c r="GD115" s="15"/>
      <c r="GE115" s="15"/>
      <c r="GF115" s="15"/>
      <c r="GG115" s="15"/>
      <c r="GH115" s="15"/>
      <c r="GI115" s="15"/>
      <c r="GJ115" s="15"/>
      <c r="GK115" s="15"/>
      <c r="GL115" s="15"/>
      <c r="GM115" s="15"/>
      <c r="GN115" s="15"/>
      <c r="GO115" s="15"/>
      <c r="GP115" s="15"/>
      <c r="GQ115" s="15"/>
      <c r="GR115" s="15"/>
      <c r="GS115" s="15"/>
      <c r="GT115" s="15"/>
      <c r="GU115" s="15"/>
      <c r="GV115" s="15"/>
      <c r="GW115" s="15"/>
      <c r="GX115" s="15"/>
      <c r="GY115" s="15"/>
      <c r="GZ115" s="15"/>
      <c r="HA115" s="15"/>
      <c r="HB115" s="15"/>
      <c r="HC115" s="15"/>
      <c r="HD115" s="15"/>
      <c r="HE115" s="15"/>
      <c r="HF115" s="15"/>
      <c r="HG115" s="15"/>
      <c r="HH115" s="15"/>
      <c r="HI115" s="15"/>
      <c r="HJ115" s="15"/>
      <c r="HK115" s="15"/>
      <c r="HL115" s="15"/>
      <c r="HM115" s="15"/>
      <c r="HN115" s="15"/>
      <c r="HO115" s="15"/>
      <c r="HP115" s="15"/>
      <c r="HQ115" s="15"/>
      <c r="HR115" s="15"/>
    </row>
    <row r="116" spans="2:226" ht="15.75" customHeight="1" x14ac:dyDescent="0.3"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  <c r="DY116" s="15"/>
      <c r="DZ116" s="15"/>
      <c r="EA116" s="15"/>
      <c r="EB116" s="15"/>
      <c r="EC116" s="15"/>
      <c r="ED116" s="15"/>
      <c r="EE116" s="15"/>
      <c r="EF116" s="15"/>
      <c r="EG116" s="15"/>
      <c r="EH116" s="15"/>
      <c r="EI116" s="15"/>
      <c r="EJ116" s="15"/>
      <c r="EK116" s="15"/>
      <c r="EL116" s="15"/>
      <c r="EM116" s="15"/>
      <c r="EN116" s="15"/>
      <c r="EO116" s="15"/>
      <c r="EP116" s="15"/>
      <c r="EQ116" s="15"/>
      <c r="ER116" s="15"/>
      <c r="ES116" s="15"/>
      <c r="ET116" s="15"/>
      <c r="EU116" s="15"/>
      <c r="EV116" s="15"/>
      <c r="EW116" s="15"/>
      <c r="EX116" s="15"/>
      <c r="EY116" s="15"/>
      <c r="EZ116" s="15"/>
      <c r="FA116" s="15"/>
      <c r="FB116" s="15"/>
      <c r="FC116" s="15"/>
      <c r="FD116" s="15"/>
      <c r="FE116" s="15"/>
      <c r="FF116" s="15"/>
      <c r="FG116" s="15"/>
      <c r="FH116" s="15"/>
      <c r="FI116" s="15"/>
      <c r="FJ116" s="15"/>
      <c r="FK116" s="15"/>
      <c r="FL116" s="15"/>
      <c r="FM116" s="15"/>
      <c r="FN116" s="15"/>
      <c r="FO116" s="15"/>
      <c r="FP116" s="15"/>
      <c r="FQ116" s="15"/>
      <c r="FR116" s="15"/>
      <c r="FS116" s="15"/>
      <c r="FT116" s="15"/>
      <c r="FU116" s="15"/>
      <c r="FV116" s="15"/>
      <c r="FW116" s="15"/>
      <c r="FX116" s="15"/>
      <c r="FY116" s="15"/>
      <c r="FZ116" s="15"/>
      <c r="GA116" s="15"/>
      <c r="GB116" s="15"/>
      <c r="GC116" s="15"/>
      <c r="GD116" s="15"/>
      <c r="GE116" s="15"/>
      <c r="GF116" s="15"/>
      <c r="GG116" s="15"/>
      <c r="GH116" s="15"/>
      <c r="GI116" s="15"/>
      <c r="GJ116" s="15"/>
      <c r="GK116" s="15"/>
      <c r="GL116" s="15"/>
      <c r="GM116" s="15"/>
      <c r="GN116" s="15"/>
      <c r="GO116" s="15"/>
      <c r="GP116" s="15"/>
      <c r="GQ116" s="15"/>
      <c r="GR116" s="15"/>
      <c r="GS116" s="15"/>
      <c r="GT116" s="15"/>
      <c r="GU116" s="15"/>
      <c r="GV116" s="15"/>
      <c r="GW116" s="15"/>
      <c r="GX116" s="15"/>
      <c r="GY116" s="15"/>
      <c r="GZ116" s="15"/>
      <c r="HA116" s="15"/>
      <c r="HB116" s="15"/>
      <c r="HC116" s="15"/>
      <c r="HD116" s="15"/>
      <c r="HE116" s="15"/>
      <c r="HF116" s="15"/>
      <c r="HG116" s="15"/>
      <c r="HH116" s="15"/>
      <c r="HI116" s="15"/>
      <c r="HJ116" s="15"/>
      <c r="HK116" s="15"/>
      <c r="HL116" s="15"/>
      <c r="HM116" s="15"/>
      <c r="HN116" s="15"/>
      <c r="HO116" s="15"/>
      <c r="HP116" s="15"/>
      <c r="HQ116" s="15"/>
      <c r="HR116" s="15"/>
    </row>
    <row r="117" spans="2:226" ht="15.75" customHeight="1" x14ac:dyDescent="0.3"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5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  <c r="DU117" s="15"/>
      <c r="DV117" s="15"/>
      <c r="DW117" s="15"/>
      <c r="DX117" s="15"/>
      <c r="DY117" s="15"/>
      <c r="DZ117" s="15"/>
      <c r="EA117" s="15"/>
      <c r="EB117" s="15"/>
      <c r="EC117" s="15"/>
      <c r="ED117" s="15"/>
      <c r="EE117" s="15"/>
      <c r="EF117" s="15"/>
      <c r="EG117" s="15"/>
      <c r="EH117" s="15"/>
      <c r="EI117" s="15"/>
      <c r="EJ117" s="15"/>
      <c r="EK117" s="15"/>
      <c r="EL117" s="15"/>
      <c r="EM117" s="15"/>
      <c r="EN117" s="15"/>
      <c r="EO117" s="15"/>
      <c r="EP117" s="15"/>
      <c r="EQ117" s="15"/>
      <c r="ER117" s="15"/>
      <c r="ES117" s="15"/>
      <c r="ET117" s="15"/>
      <c r="EU117" s="15"/>
      <c r="EV117" s="15"/>
      <c r="EW117" s="15"/>
      <c r="EX117" s="15"/>
      <c r="EY117" s="15"/>
      <c r="EZ117" s="15"/>
      <c r="FA117" s="15"/>
      <c r="FB117" s="15"/>
      <c r="FC117" s="15"/>
      <c r="FD117" s="15"/>
      <c r="FE117" s="15"/>
      <c r="FF117" s="15"/>
      <c r="FG117" s="15"/>
      <c r="FH117" s="15"/>
      <c r="FI117" s="15"/>
      <c r="FJ117" s="15"/>
      <c r="FK117" s="15"/>
      <c r="FL117" s="15"/>
      <c r="FM117" s="15"/>
      <c r="FN117" s="15"/>
      <c r="FO117" s="15"/>
      <c r="FP117" s="15"/>
      <c r="FQ117" s="15"/>
      <c r="FR117" s="15"/>
      <c r="FS117" s="15"/>
      <c r="FT117" s="15"/>
      <c r="FU117" s="15"/>
      <c r="FV117" s="15"/>
      <c r="FW117" s="15"/>
      <c r="FX117" s="15"/>
      <c r="FY117" s="15"/>
      <c r="FZ117" s="15"/>
      <c r="GA117" s="15"/>
      <c r="GB117" s="15"/>
      <c r="GC117" s="15"/>
      <c r="GD117" s="15"/>
      <c r="GE117" s="15"/>
      <c r="GF117" s="15"/>
      <c r="GG117" s="15"/>
      <c r="GH117" s="15"/>
      <c r="GI117" s="15"/>
      <c r="GJ117" s="15"/>
      <c r="GK117" s="15"/>
      <c r="GL117" s="15"/>
      <c r="GM117" s="15"/>
      <c r="GN117" s="15"/>
      <c r="GO117" s="15"/>
      <c r="GP117" s="15"/>
      <c r="GQ117" s="15"/>
      <c r="GR117" s="15"/>
      <c r="GS117" s="15"/>
      <c r="GT117" s="15"/>
      <c r="GU117" s="15"/>
      <c r="GV117" s="15"/>
      <c r="GW117" s="15"/>
      <c r="GX117" s="15"/>
      <c r="GY117" s="15"/>
      <c r="GZ117" s="15"/>
      <c r="HA117" s="15"/>
      <c r="HB117" s="15"/>
      <c r="HC117" s="15"/>
      <c r="HD117" s="15"/>
      <c r="HE117" s="15"/>
      <c r="HF117" s="15"/>
      <c r="HG117" s="15"/>
      <c r="HH117" s="15"/>
      <c r="HI117" s="15"/>
      <c r="HJ117" s="15"/>
      <c r="HK117" s="15"/>
      <c r="HL117" s="15"/>
      <c r="HM117" s="15"/>
      <c r="HN117" s="15"/>
      <c r="HO117" s="15"/>
      <c r="HP117" s="15"/>
      <c r="HQ117" s="15"/>
      <c r="HR117" s="15"/>
    </row>
    <row r="118" spans="2:226" ht="15.75" customHeight="1" x14ac:dyDescent="0.3"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/>
      <c r="DW118" s="15"/>
      <c r="DX118" s="15"/>
      <c r="DY118" s="15"/>
      <c r="DZ118" s="15"/>
      <c r="EA118" s="15"/>
      <c r="EB118" s="15"/>
      <c r="EC118" s="15"/>
      <c r="ED118" s="15"/>
      <c r="EE118" s="15"/>
      <c r="EF118" s="15"/>
      <c r="EG118" s="15"/>
      <c r="EH118" s="15"/>
      <c r="EI118" s="15"/>
      <c r="EJ118" s="15"/>
      <c r="EK118" s="15"/>
      <c r="EL118" s="15"/>
      <c r="EM118" s="15"/>
      <c r="EN118" s="15"/>
      <c r="EO118" s="15"/>
      <c r="EP118" s="15"/>
      <c r="EQ118" s="15"/>
      <c r="ER118" s="15"/>
      <c r="ES118" s="15"/>
      <c r="ET118" s="15"/>
      <c r="EU118" s="15"/>
      <c r="EV118" s="15"/>
      <c r="EW118" s="15"/>
      <c r="EX118" s="15"/>
      <c r="EY118" s="15"/>
      <c r="EZ118" s="15"/>
      <c r="FA118" s="15"/>
      <c r="FB118" s="15"/>
      <c r="FC118" s="15"/>
      <c r="FD118" s="15"/>
      <c r="FE118" s="15"/>
      <c r="FF118" s="15"/>
      <c r="FG118" s="15"/>
      <c r="FH118" s="15"/>
      <c r="FI118" s="15"/>
      <c r="FJ118" s="15"/>
      <c r="FK118" s="15"/>
      <c r="FL118" s="15"/>
      <c r="FM118" s="15"/>
      <c r="FN118" s="15"/>
      <c r="FO118" s="15"/>
      <c r="FP118" s="15"/>
      <c r="FQ118" s="15"/>
      <c r="FR118" s="15"/>
      <c r="FS118" s="15"/>
      <c r="FT118" s="15"/>
      <c r="FU118" s="15"/>
      <c r="FV118" s="15"/>
      <c r="FW118" s="15"/>
      <c r="FX118" s="15"/>
      <c r="FY118" s="15"/>
      <c r="FZ118" s="15"/>
      <c r="GA118" s="15"/>
      <c r="GB118" s="15"/>
      <c r="GC118" s="15"/>
      <c r="GD118" s="15"/>
      <c r="GE118" s="15"/>
      <c r="GF118" s="15"/>
      <c r="GG118" s="15"/>
      <c r="GH118" s="15"/>
      <c r="GI118" s="15"/>
      <c r="GJ118" s="15"/>
      <c r="GK118" s="15"/>
      <c r="GL118" s="15"/>
      <c r="GM118" s="15"/>
      <c r="GN118" s="15"/>
      <c r="GO118" s="15"/>
      <c r="GP118" s="15"/>
      <c r="GQ118" s="15"/>
      <c r="GR118" s="15"/>
      <c r="GS118" s="15"/>
      <c r="GT118" s="15"/>
      <c r="GU118" s="15"/>
      <c r="GV118" s="15"/>
      <c r="GW118" s="15"/>
      <c r="GX118" s="15"/>
      <c r="GY118" s="15"/>
      <c r="GZ118" s="15"/>
      <c r="HA118" s="15"/>
      <c r="HB118" s="15"/>
      <c r="HC118" s="15"/>
      <c r="HD118" s="15"/>
      <c r="HE118" s="15"/>
      <c r="HF118" s="15"/>
      <c r="HG118" s="15"/>
      <c r="HH118" s="15"/>
      <c r="HI118" s="15"/>
      <c r="HJ118" s="15"/>
      <c r="HK118" s="15"/>
      <c r="HL118" s="15"/>
      <c r="HM118" s="15"/>
      <c r="HN118" s="15"/>
      <c r="HO118" s="15"/>
      <c r="HP118" s="15"/>
      <c r="HQ118" s="15"/>
      <c r="HR118" s="15"/>
    </row>
    <row r="119" spans="2:226" ht="15.75" customHeight="1" x14ac:dyDescent="0.3"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  <c r="DX119" s="15"/>
      <c r="DY119" s="15"/>
      <c r="DZ119" s="15"/>
      <c r="EA119" s="15"/>
      <c r="EB119" s="15"/>
      <c r="EC119" s="15"/>
      <c r="ED119" s="15"/>
      <c r="EE119" s="15"/>
      <c r="EF119" s="15"/>
      <c r="EG119" s="15"/>
      <c r="EH119" s="15"/>
      <c r="EI119" s="15"/>
      <c r="EJ119" s="15"/>
      <c r="EK119" s="15"/>
      <c r="EL119" s="15"/>
      <c r="EM119" s="15"/>
      <c r="EN119" s="15"/>
      <c r="EO119" s="15"/>
      <c r="EP119" s="15"/>
      <c r="EQ119" s="15"/>
      <c r="ER119" s="15"/>
      <c r="ES119" s="15"/>
      <c r="ET119" s="15"/>
      <c r="EU119" s="15"/>
      <c r="EV119" s="15"/>
      <c r="EW119" s="15"/>
      <c r="EX119" s="15"/>
      <c r="EY119" s="15"/>
      <c r="EZ119" s="15"/>
      <c r="FA119" s="15"/>
      <c r="FB119" s="15"/>
      <c r="FC119" s="15"/>
      <c r="FD119" s="15"/>
      <c r="FE119" s="15"/>
      <c r="FF119" s="15"/>
      <c r="FG119" s="15"/>
      <c r="FH119" s="15"/>
      <c r="FI119" s="15"/>
      <c r="FJ119" s="15"/>
      <c r="FK119" s="15"/>
      <c r="FL119" s="15"/>
      <c r="FM119" s="15"/>
      <c r="FN119" s="15"/>
      <c r="FO119" s="15"/>
      <c r="FP119" s="15"/>
      <c r="FQ119" s="15"/>
      <c r="FR119" s="15"/>
      <c r="FS119" s="15"/>
      <c r="FT119" s="15"/>
      <c r="FU119" s="15"/>
      <c r="FV119" s="15"/>
      <c r="FW119" s="15"/>
      <c r="FX119" s="15"/>
      <c r="FY119" s="15"/>
      <c r="FZ119" s="15"/>
      <c r="GA119" s="15"/>
      <c r="GB119" s="15"/>
      <c r="GC119" s="15"/>
      <c r="GD119" s="15"/>
      <c r="GE119" s="15"/>
      <c r="GF119" s="15"/>
      <c r="GG119" s="15"/>
      <c r="GH119" s="15"/>
      <c r="GI119" s="15"/>
      <c r="GJ119" s="15"/>
      <c r="GK119" s="15"/>
      <c r="GL119" s="15"/>
      <c r="GM119" s="15"/>
      <c r="GN119" s="15"/>
      <c r="GO119" s="15"/>
      <c r="GP119" s="15"/>
      <c r="GQ119" s="15"/>
      <c r="GR119" s="15"/>
      <c r="GS119" s="15"/>
      <c r="GT119" s="15"/>
      <c r="GU119" s="15"/>
      <c r="GV119" s="15"/>
      <c r="GW119" s="15"/>
      <c r="GX119" s="15"/>
      <c r="GY119" s="15"/>
      <c r="GZ119" s="15"/>
      <c r="HA119" s="15"/>
      <c r="HB119" s="15"/>
      <c r="HC119" s="15"/>
      <c r="HD119" s="15"/>
      <c r="HE119" s="15"/>
      <c r="HF119" s="15"/>
      <c r="HG119" s="15"/>
      <c r="HH119" s="15"/>
      <c r="HI119" s="15"/>
      <c r="HJ119" s="15"/>
      <c r="HK119" s="15"/>
      <c r="HL119" s="15"/>
      <c r="HM119" s="15"/>
      <c r="HN119" s="15"/>
      <c r="HO119" s="15"/>
      <c r="HP119" s="15"/>
      <c r="HQ119" s="15"/>
      <c r="HR119" s="15"/>
    </row>
    <row r="120" spans="2:226" ht="15.75" customHeight="1" x14ac:dyDescent="0.3"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  <c r="DY120" s="15"/>
      <c r="DZ120" s="15"/>
      <c r="EA120" s="15"/>
      <c r="EB120" s="15"/>
      <c r="EC120" s="15"/>
      <c r="ED120" s="15"/>
      <c r="EE120" s="15"/>
      <c r="EF120" s="15"/>
      <c r="EG120" s="15"/>
      <c r="EH120" s="15"/>
      <c r="EI120" s="15"/>
      <c r="EJ120" s="15"/>
      <c r="EK120" s="15"/>
      <c r="EL120" s="15"/>
      <c r="EM120" s="15"/>
      <c r="EN120" s="15"/>
      <c r="EO120" s="15"/>
      <c r="EP120" s="15"/>
      <c r="EQ120" s="15"/>
      <c r="ER120" s="15"/>
      <c r="ES120" s="15"/>
      <c r="ET120" s="15"/>
      <c r="EU120" s="15"/>
      <c r="EV120" s="15"/>
      <c r="EW120" s="15"/>
      <c r="EX120" s="15"/>
      <c r="EY120" s="15"/>
      <c r="EZ120" s="15"/>
      <c r="FA120" s="15"/>
      <c r="FB120" s="15"/>
      <c r="FC120" s="15"/>
      <c r="FD120" s="15"/>
      <c r="FE120" s="15"/>
      <c r="FF120" s="15"/>
      <c r="FG120" s="15"/>
      <c r="FH120" s="15"/>
      <c r="FI120" s="15"/>
      <c r="FJ120" s="15"/>
      <c r="FK120" s="15"/>
      <c r="FL120" s="15"/>
      <c r="FM120" s="15"/>
      <c r="FN120" s="15"/>
      <c r="FO120" s="15"/>
      <c r="FP120" s="15"/>
      <c r="FQ120" s="15"/>
      <c r="FR120" s="15"/>
      <c r="FS120" s="15"/>
      <c r="FT120" s="15"/>
      <c r="FU120" s="15"/>
      <c r="FV120" s="15"/>
      <c r="FW120" s="15"/>
      <c r="FX120" s="15"/>
      <c r="FY120" s="15"/>
      <c r="FZ120" s="15"/>
      <c r="GA120" s="15"/>
      <c r="GB120" s="15"/>
      <c r="GC120" s="15"/>
      <c r="GD120" s="15"/>
      <c r="GE120" s="15"/>
      <c r="GF120" s="15"/>
      <c r="GG120" s="15"/>
      <c r="GH120" s="15"/>
      <c r="GI120" s="15"/>
      <c r="GJ120" s="15"/>
      <c r="GK120" s="15"/>
      <c r="GL120" s="15"/>
      <c r="GM120" s="15"/>
      <c r="GN120" s="15"/>
      <c r="GO120" s="15"/>
      <c r="GP120" s="15"/>
      <c r="GQ120" s="15"/>
      <c r="GR120" s="15"/>
      <c r="GS120" s="15"/>
      <c r="GT120" s="15"/>
      <c r="GU120" s="15"/>
      <c r="GV120" s="15"/>
      <c r="GW120" s="15"/>
      <c r="GX120" s="15"/>
      <c r="GY120" s="15"/>
      <c r="GZ120" s="15"/>
      <c r="HA120" s="15"/>
      <c r="HB120" s="15"/>
      <c r="HC120" s="15"/>
      <c r="HD120" s="15"/>
      <c r="HE120" s="15"/>
      <c r="HF120" s="15"/>
      <c r="HG120" s="15"/>
      <c r="HH120" s="15"/>
      <c r="HI120" s="15"/>
      <c r="HJ120" s="15"/>
      <c r="HK120" s="15"/>
      <c r="HL120" s="15"/>
      <c r="HM120" s="15"/>
      <c r="HN120" s="15"/>
      <c r="HO120" s="15"/>
      <c r="HP120" s="15"/>
      <c r="HQ120" s="15"/>
      <c r="HR120" s="15"/>
    </row>
    <row r="121" spans="2:226" ht="15.75" customHeight="1" x14ac:dyDescent="0.3"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  <c r="CZ121" s="15"/>
      <c r="DA121" s="15"/>
      <c r="DB121" s="15"/>
      <c r="DC121" s="15"/>
      <c r="DD121" s="15"/>
      <c r="DE121" s="15"/>
      <c r="DF121" s="15"/>
      <c r="DG121" s="15"/>
      <c r="DH121" s="15"/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/>
      <c r="DT121" s="15"/>
      <c r="DU121" s="15"/>
      <c r="DV121" s="15"/>
      <c r="DW121" s="15"/>
      <c r="DX121" s="15"/>
      <c r="DY121" s="15"/>
      <c r="DZ121" s="15"/>
      <c r="EA121" s="15"/>
      <c r="EB121" s="15"/>
      <c r="EC121" s="15"/>
      <c r="ED121" s="15"/>
      <c r="EE121" s="15"/>
      <c r="EF121" s="15"/>
      <c r="EG121" s="15"/>
      <c r="EH121" s="15"/>
      <c r="EI121" s="15"/>
      <c r="EJ121" s="15"/>
      <c r="EK121" s="15"/>
      <c r="EL121" s="15"/>
      <c r="EM121" s="15"/>
      <c r="EN121" s="15"/>
      <c r="EO121" s="15"/>
      <c r="EP121" s="15"/>
      <c r="EQ121" s="15"/>
      <c r="ER121" s="15"/>
      <c r="ES121" s="15"/>
      <c r="ET121" s="15"/>
      <c r="EU121" s="15"/>
      <c r="EV121" s="15"/>
      <c r="EW121" s="15"/>
      <c r="EX121" s="15"/>
      <c r="EY121" s="15"/>
      <c r="EZ121" s="15"/>
      <c r="FA121" s="15"/>
      <c r="FB121" s="15"/>
      <c r="FC121" s="15"/>
      <c r="FD121" s="15"/>
      <c r="FE121" s="15"/>
      <c r="FF121" s="15"/>
      <c r="FG121" s="15"/>
      <c r="FH121" s="15"/>
      <c r="FI121" s="15"/>
      <c r="FJ121" s="15"/>
      <c r="FK121" s="15"/>
      <c r="FL121" s="15"/>
      <c r="FM121" s="15"/>
      <c r="FN121" s="15"/>
      <c r="FO121" s="15"/>
      <c r="FP121" s="15"/>
      <c r="FQ121" s="15"/>
      <c r="FR121" s="15"/>
      <c r="FS121" s="15"/>
      <c r="FT121" s="15"/>
      <c r="FU121" s="15"/>
      <c r="FV121" s="15"/>
      <c r="FW121" s="15"/>
      <c r="FX121" s="15"/>
      <c r="FY121" s="15"/>
      <c r="FZ121" s="15"/>
      <c r="GA121" s="15"/>
      <c r="GB121" s="15"/>
      <c r="GC121" s="15"/>
      <c r="GD121" s="15"/>
      <c r="GE121" s="15"/>
      <c r="GF121" s="15"/>
      <c r="GG121" s="15"/>
      <c r="GH121" s="15"/>
      <c r="GI121" s="15"/>
      <c r="GJ121" s="15"/>
      <c r="GK121" s="15"/>
      <c r="GL121" s="15"/>
      <c r="GM121" s="15"/>
      <c r="GN121" s="15"/>
      <c r="GO121" s="15"/>
      <c r="GP121" s="15"/>
      <c r="GQ121" s="15"/>
      <c r="GR121" s="15"/>
      <c r="GS121" s="15"/>
      <c r="GT121" s="15"/>
      <c r="GU121" s="15"/>
      <c r="GV121" s="15"/>
      <c r="GW121" s="15"/>
      <c r="GX121" s="15"/>
      <c r="GY121" s="15"/>
      <c r="GZ121" s="15"/>
      <c r="HA121" s="15"/>
      <c r="HB121" s="15"/>
      <c r="HC121" s="15"/>
      <c r="HD121" s="15"/>
      <c r="HE121" s="15"/>
      <c r="HF121" s="15"/>
      <c r="HG121" s="15"/>
      <c r="HH121" s="15"/>
      <c r="HI121" s="15"/>
      <c r="HJ121" s="15"/>
      <c r="HK121" s="15"/>
      <c r="HL121" s="15"/>
      <c r="HM121" s="15"/>
      <c r="HN121" s="15"/>
      <c r="HO121" s="15"/>
      <c r="HP121" s="15"/>
      <c r="HQ121" s="15"/>
      <c r="HR121" s="15"/>
    </row>
    <row r="122" spans="2:226" ht="15.75" customHeight="1" x14ac:dyDescent="0.3">
      <c r="GN122" s="15"/>
      <c r="GO122" s="15"/>
    </row>
    <row r="123" spans="2:226" ht="15.75" customHeight="1" x14ac:dyDescent="0.3">
      <c r="GN123" s="15"/>
      <c r="GO123" s="15"/>
    </row>
    <row r="124" spans="2:226" ht="15.75" customHeight="1" x14ac:dyDescent="0.3">
      <c r="GN124" s="15"/>
      <c r="GO124" s="15"/>
    </row>
    <row r="125" spans="2:226" ht="15.75" customHeight="1" x14ac:dyDescent="0.3">
      <c r="GN125" s="15"/>
      <c r="GO125" s="15"/>
    </row>
    <row r="126" spans="2:226" ht="15.75" customHeight="1" x14ac:dyDescent="0.3">
      <c r="GN126" s="15"/>
      <c r="GO126" s="15"/>
    </row>
    <row r="127" spans="2:226" ht="15.75" customHeight="1" x14ac:dyDescent="0.3">
      <c r="GN127" s="15"/>
      <c r="GO127" s="15"/>
    </row>
    <row r="128" spans="2:226" ht="15.75" customHeight="1" x14ac:dyDescent="0.3">
      <c r="GN128" s="15"/>
      <c r="GO128" s="15"/>
    </row>
    <row r="129" spans="196:197" ht="15.75" customHeight="1" x14ac:dyDescent="0.3">
      <c r="GN129" s="15"/>
      <c r="GO129" s="15"/>
    </row>
    <row r="130" spans="196:197" ht="15.75" customHeight="1" x14ac:dyDescent="0.3">
      <c r="GN130" s="15"/>
      <c r="GO130" s="15"/>
    </row>
    <row r="131" spans="196:197" ht="15.75" customHeight="1" x14ac:dyDescent="0.3">
      <c r="GN131" s="15"/>
      <c r="GO131" s="15"/>
    </row>
    <row r="132" spans="196:197" ht="15.75" customHeight="1" x14ac:dyDescent="0.3">
      <c r="GN132" s="15"/>
      <c r="GO132" s="15"/>
    </row>
    <row r="133" spans="196:197" ht="15.75" customHeight="1" x14ac:dyDescent="0.3">
      <c r="GN133" s="15"/>
      <c r="GO133" s="15"/>
    </row>
    <row r="134" spans="196:197" ht="15.75" customHeight="1" x14ac:dyDescent="0.3">
      <c r="GN134" s="15"/>
      <c r="GO134" s="15"/>
    </row>
    <row r="135" spans="196:197" ht="15.75" customHeight="1" x14ac:dyDescent="0.3">
      <c r="GN135" s="15"/>
      <c r="GO135" s="15"/>
    </row>
    <row r="136" spans="196:197" ht="15.75" customHeight="1" x14ac:dyDescent="0.3">
      <c r="GN136" s="15"/>
      <c r="GO136" s="15"/>
    </row>
    <row r="137" spans="196:197" ht="15.75" customHeight="1" x14ac:dyDescent="0.3">
      <c r="GN137" s="15"/>
      <c r="GO137" s="15"/>
    </row>
    <row r="138" spans="196:197" ht="15.75" customHeight="1" x14ac:dyDescent="0.3">
      <c r="GN138" s="15"/>
      <c r="GO138" s="15"/>
    </row>
    <row r="139" spans="196:197" ht="15.75" customHeight="1" x14ac:dyDescent="0.3">
      <c r="GN139" s="15"/>
      <c r="GO139" s="15"/>
    </row>
    <row r="140" spans="196:197" ht="15.75" customHeight="1" x14ac:dyDescent="0.3">
      <c r="GN140" s="15"/>
      <c r="GO140" s="15"/>
    </row>
    <row r="141" spans="196:197" ht="15.75" customHeight="1" x14ac:dyDescent="0.3">
      <c r="GN141" s="15"/>
      <c r="GO141" s="15"/>
    </row>
    <row r="142" spans="196:197" ht="15.75" customHeight="1" x14ac:dyDescent="0.3">
      <c r="GN142" s="15"/>
      <c r="GO142" s="15"/>
    </row>
    <row r="143" spans="196:197" ht="15.75" customHeight="1" x14ac:dyDescent="0.3">
      <c r="GN143" s="15"/>
      <c r="GO143" s="15"/>
    </row>
    <row r="144" spans="196:197" ht="15.75" customHeight="1" x14ac:dyDescent="0.3">
      <c r="GN144" s="15"/>
      <c r="GO144" s="15"/>
    </row>
    <row r="145" spans="196:197" ht="15.75" customHeight="1" x14ac:dyDescent="0.3">
      <c r="GN145" s="15"/>
      <c r="GO145" s="15"/>
    </row>
    <row r="146" spans="196:197" ht="15.75" customHeight="1" x14ac:dyDescent="0.3">
      <c r="GN146" s="15"/>
      <c r="GO146" s="15"/>
    </row>
    <row r="147" spans="196:197" ht="15.75" customHeight="1" x14ac:dyDescent="0.3">
      <c r="GN147" s="15"/>
      <c r="GO147" s="15"/>
    </row>
    <row r="148" spans="196:197" ht="15.75" customHeight="1" x14ac:dyDescent="0.3">
      <c r="GN148" s="15"/>
      <c r="GO148" s="15"/>
    </row>
    <row r="149" spans="196:197" ht="15.75" customHeight="1" x14ac:dyDescent="0.3">
      <c r="GN149" s="15"/>
      <c r="GO149" s="15"/>
    </row>
    <row r="150" spans="196:197" ht="15.75" customHeight="1" x14ac:dyDescent="0.3">
      <c r="GN150" s="15"/>
      <c r="GO150" s="15"/>
    </row>
    <row r="151" spans="196:197" ht="15.75" customHeight="1" x14ac:dyDescent="0.3">
      <c r="GN151" s="15"/>
      <c r="GO151" s="15"/>
    </row>
    <row r="152" spans="196:197" ht="15.75" customHeight="1" x14ac:dyDescent="0.3">
      <c r="GN152" s="15"/>
      <c r="GO152" s="15"/>
    </row>
    <row r="153" spans="196:197" ht="15.75" customHeight="1" x14ac:dyDescent="0.3">
      <c r="GN153" s="15"/>
      <c r="GO153" s="15"/>
    </row>
    <row r="154" spans="196:197" ht="15.75" customHeight="1" x14ac:dyDescent="0.3">
      <c r="GN154" s="15"/>
      <c r="GO154" s="15"/>
    </row>
    <row r="155" spans="196:197" ht="15.75" customHeight="1" x14ac:dyDescent="0.3">
      <c r="GN155" s="15"/>
      <c r="GO155" s="15"/>
    </row>
    <row r="156" spans="196:197" ht="15.75" customHeight="1" x14ac:dyDescent="0.3">
      <c r="GN156" s="15"/>
      <c r="GO156" s="15"/>
    </row>
    <row r="157" spans="196:197" ht="15.75" customHeight="1" x14ac:dyDescent="0.3">
      <c r="GN157" s="15"/>
      <c r="GO157" s="15"/>
    </row>
    <row r="158" spans="196:197" ht="15.75" customHeight="1" x14ac:dyDescent="0.3">
      <c r="GN158" s="15"/>
      <c r="GO158" s="15"/>
    </row>
    <row r="159" spans="196:197" ht="15.75" customHeight="1" x14ac:dyDescent="0.3">
      <c r="GN159" s="15"/>
      <c r="GO159" s="15"/>
    </row>
    <row r="160" spans="196:197" ht="15.75" customHeight="1" x14ac:dyDescent="0.3">
      <c r="GN160" s="15"/>
      <c r="GO160" s="15"/>
    </row>
    <row r="161" spans="196:197" ht="15.75" customHeight="1" x14ac:dyDescent="0.3">
      <c r="GN161" s="15"/>
      <c r="GO161" s="15"/>
    </row>
    <row r="162" spans="196:197" ht="15.75" customHeight="1" x14ac:dyDescent="0.3">
      <c r="GN162" s="15"/>
      <c r="GO162" s="15"/>
    </row>
    <row r="163" spans="196:197" ht="15.75" customHeight="1" x14ac:dyDescent="0.3">
      <c r="GN163" s="15"/>
      <c r="GO163" s="15"/>
    </row>
    <row r="164" spans="196:197" ht="15.75" customHeight="1" x14ac:dyDescent="0.3">
      <c r="GN164" s="15"/>
      <c r="GO164" s="15"/>
    </row>
    <row r="165" spans="196:197" ht="15.75" customHeight="1" x14ac:dyDescent="0.3">
      <c r="GN165" s="15"/>
      <c r="GO165" s="15"/>
    </row>
    <row r="166" spans="196:197" ht="15.75" customHeight="1" x14ac:dyDescent="0.3">
      <c r="GN166" s="15"/>
      <c r="GO166" s="15"/>
    </row>
    <row r="167" spans="196:197" ht="15.75" customHeight="1" x14ac:dyDescent="0.3">
      <c r="GN167" s="15"/>
      <c r="GO167" s="15"/>
    </row>
    <row r="168" spans="196:197" ht="15.75" customHeight="1" x14ac:dyDescent="0.3">
      <c r="GN168" s="15"/>
      <c r="GO168" s="15"/>
    </row>
    <row r="169" spans="196:197" ht="15.75" customHeight="1" x14ac:dyDescent="0.3">
      <c r="GN169" s="15"/>
      <c r="GO169" s="15"/>
    </row>
    <row r="170" spans="196:197" ht="15.75" customHeight="1" x14ac:dyDescent="0.3">
      <c r="GN170" s="15"/>
      <c r="GO170" s="15"/>
    </row>
    <row r="171" spans="196:197" ht="15.75" customHeight="1" x14ac:dyDescent="0.3">
      <c r="GN171" s="15"/>
      <c r="GO171" s="15"/>
    </row>
    <row r="172" spans="196:197" ht="15.75" customHeight="1" x14ac:dyDescent="0.3">
      <c r="GN172" s="15"/>
      <c r="GO172" s="15"/>
    </row>
    <row r="173" spans="196:197" ht="15.75" customHeight="1" x14ac:dyDescent="0.3">
      <c r="GN173" s="15"/>
      <c r="GO173" s="15"/>
    </row>
    <row r="174" spans="196:197" ht="15.75" customHeight="1" x14ac:dyDescent="0.3">
      <c r="GN174" s="15"/>
      <c r="GO174" s="15"/>
    </row>
    <row r="175" spans="196:197" ht="15.75" customHeight="1" x14ac:dyDescent="0.3">
      <c r="GN175" s="15"/>
      <c r="GO175" s="15"/>
    </row>
    <row r="176" spans="196:197" ht="15.75" customHeight="1" x14ac:dyDescent="0.3">
      <c r="GN176" s="15"/>
      <c r="GO176" s="15"/>
    </row>
    <row r="177" spans="196:197" ht="15.75" customHeight="1" x14ac:dyDescent="0.3">
      <c r="GN177" s="15"/>
      <c r="GO177" s="15"/>
    </row>
    <row r="178" spans="196:197" ht="15.75" customHeight="1" x14ac:dyDescent="0.3">
      <c r="GN178" s="15"/>
      <c r="GO178" s="15"/>
    </row>
    <row r="179" spans="196:197" ht="15.75" customHeight="1" x14ac:dyDescent="0.3">
      <c r="GN179" s="15"/>
      <c r="GO179" s="15"/>
    </row>
    <row r="180" spans="196:197" ht="15.75" customHeight="1" x14ac:dyDescent="0.3">
      <c r="GN180" s="15"/>
      <c r="GO180" s="15"/>
    </row>
    <row r="181" spans="196:197" ht="15.75" customHeight="1" x14ac:dyDescent="0.3">
      <c r="GN181" s="15"/>
      <c r="GO181" s="15"/>
    </row>
    <row r="182" spans="196:197" ht="15.75" customHeight="1" x14ac:dyDescent="0.3">
      <c r="GN182" s="15"/>
      <c r="GO182" s="15"/>
    </row>
    <row r="183" spans="196:197" ht="15.75" customHeight="1" x14ac:dyDescent="0.3">
      <c r="GN183" s="15"/>
      <c r="GO183" s="15"/>
    </row>
    <row r="184" spans="196:197" ht="15.75" customHeight="1" x14ac:dyDescent="0.3">
      <c r="GN184" s="15"/>
      <c r="GO184" s="15"/>
    </row>
    <row r="185" spans="196:197" ht="15.75" customHeight="1" x14ac:dyDescent="0.3">
      <c r="GN185" s="15"/>
      <c r="GO185" s="15"/>
    </row>
    <row r="186" spans="196:197" ht="15.75" customHeight="1" x14ac:dyDescent="0.3">
      <c r="GN186" s="15"/>
      <c r="GO186" s="15"/>
    </row>
    <row r="187" spans="196:197" ht="15.75" customHeight="1" x14ac:dyDescent="0.3">
      <c r="GN187" s="15"/>
      <c r="GO187" s="15"/>
    </row>
    <row r="188" spans="196:197" ht="15.75" customHeight="1" x14ac:dyDescent="0.3">
      <c r="GN188" s="15"/>
      <c r="GO188" s="15"/>
    </row>
    <row r="189" spans="196:197" ht="15.75" customHeight="1" x14ac:dyDescent="0.3">
      <c r="GN189" s="15"/>
      <c r="GO189" s="15"/>
    </row>
    <row r="190" spans="196:197" ht="15.75" customHeight="1" x14ac:dyDescent="0.3">
      <c r="GN190" s="15"/>
      <c r="GO190" s="15"/>
    </row>
    <row r="191" spans="196:197" ht="15.75" customHeight="1" x14ac:dyDescent="0.3">
      <c r="GN191" s="15"/>
      <c r="GO191" s="15"/>
    </row>
    <row r="192" spans="196:197" ht="15.75" customHeight="1" x14ac:dyDescent="0.3">
      <c r="GN192" s="15"/>
      <c r="GO192" s="15"/>
    </row>
    <row r="193" spans="196:197" ht="15.75" customHeight="1" x14ac:dyDescent="0.3">
      <c r="GN193" s="15"/>
      <c r="GO193" s="15"/>
    </row>
    <row r="194" spans="196:197" ht="15.75" customHeight="1" x14ac:dyDescent="0.3">
      <c r="GN194" s="15"/>
      <c r="GO194" s="15"/>
    </row>
    <row r="195" spans="196:197" ht="15.75" customHeight="1" x14ac:dyDescent="0.3">
      <c r="GN195" s="15"/>
      <c r="GO195" s="15"/>
    </row>
    <row r="196" spans="196:197" ht="15.75" customHeight="1" x14ac:dyDescent="0.3">
      <c r="GN196" s="15"/>
      <c r="GO196" s="15"/>
    </row>
    <row r="197" spans="196:197" ht="15.75" customHeight="1" x14ac:dyDescent="0.3">
      <c r="GN197" s="15"/>
      <c r="GO197" s="15"/>
    </row>
    <row r="198" spans="196:197" ht="15.75" customHeight="1" x14ac:dyDescent="0.3">
      <c r="GN198" s="15"/>
      <c r="GO198" s="15"/>
    </row>
    <row r="199" spans="196:197" ht="15.75" customHeight="1" x14ac:dyDescent="0.3">
      <c r="GN199" s="15"/>
      <c r="GO199" s="15"/>
    </row>
    <row r="200" spans="196:197" ht="15.75" customHeight="1" x14ac:dyDescent="0.3">
      <c r="GN200" s="15"/>
      <c r="GO200" s="15"/>
    </row>
    <row r="201" spans="196:197" ht="15.75" customHeight="1" x14ac:dyDescent="0.3">
      <c r="GN201" s="15"/>
      <c r="GO201" s="15"/>
    </row>
    <row r="202" spans="196:197" ht="15.75" customHeight="1" x14ac:dyDescent="0.3">
      <c r="GN202" s="15"/>
      <c r="GO202" s="15"/>
    </row>
    <row r="203" spans="196:197" ht="15.75" customHeight="1" x14ac:dyDescent="0.3">
      <c r="GN203" s="15"/>
      <c r="GO203" s="15"/>
    </row>
    <row r="204" spans="196:197" ht="15.75" customHeight="1" x14ac:dyDescent="0.3">
      <c r="GN204" s="15"/>
      <c r="GO204" s="15"/>
    </row>
    <row r="205" spans="196:197" ht="15.75" customHeight="1" x14ac:dyDescent="0.3">
      <c r="GN205" s="15"/>
      <c r="GO205" s="15"/>
    </row>
    <row r="206" spans="196:197" ht="15.75" customHeight="1" x14ac:dyDescent="0.3">
      <c r="GN206" s="15"/>
      <c r="GO206" s="15"/>
    </row>
    <row r="207" spans="196:197" ht="15.75" customHeight="1" x14ac:dyDescent="0.3">
      <c r="GN207" s="15"/>
      <c r="GO207" s="15"/>
    </row>
    <row r="208" spans="196:197" ht="15.75" customHeight="1" x14ac:dyDescent="0.3">
      <c r="GN208" s="15"/>
      <c r="GO208" s="15"/>
    </row>
    <row r="209" spans="196:197" ht="15.75" customHeight="1" x14ac:dyDescent="0.3">
      <c r="GN209" s="15"/>
      <c r="GO209" s="15"/>
    </row>
    <row r="210" spans="196:197" ht="15.75" customHeight="1" x14ac:dyDescent="0.3">
      <c r="GN210" s="15"/>
      <c r="GO210" s="15"/>
    </row>
    <row r="211" spans="196:197" ht="15.75" customHeight="1" x14ac:dyDescent="0.3">
      <c r="GN211" s="15"/>
      <c r="GO211" s="15"/>
    </row>
    <row r="212" spans="196:197" ht="15.75" customHeight="1" x14ac:dyDescent="0.3">
      <c r="GN212" s="15"/>
      <c r="GO212" s="15"/>
    </row>
    <row r="213" spans="196:197" ht="15.75" customHeight="1" x14ac:dyDescent="0.3">
      <c r="GN213" s="15"/>
      <c r="GO213" s="15"/>
    </row>
    <row r="214" spans="196:197" ht="15.75" customHeight="1" x14ac:dyDescent="0.3">
      <c r="GN214" s="15"/>
      <c r="GO214" s="15"/>
    </row>
    <row r="215" spans="196:197" ht="15.75" customHeight="1" x14ac:dyDescent="0.3">
      <c r="GN215" s="15"/>
      <c r="GO215" s="15"/>
    </row>
    <row r="216" spans="196:197" ht="15.75" customHeight="1" x14ac:dyDescent="0.3">
      <c r="GN216" s="15"/>
      <c r="GO216" s="15"/>
    </row>
    <row r="217" spans="196:197" ht="15.75" customHeight="1" x14ac:dyDescent="0.3">
      <c r="GN217" s="15"/>
      <c r="GO217" s="15"/>
    </row>
    <row r="218" spans="196:197" ht="15.75" customHeight="1" x14ac:dyDescent="0.3">
      <c r="GN218" s="15"/>
      <c r="GO218" s="15"/>
    </row>
    <row r="219" spans="196:197" ht="15.75" customHeight="1" x14ac:dyDescent="0.3">
      <c r="GN219" s="15"/>
      <c r="GO219" s="15"/>
    </row>
    <row r="220" spans="196:197" ht="15.75" customHeight="1" x14ac:dyDescent="0.3">
      <c r="GN220" s="15"/>
      <c r="GO220" s="15"/>
    </row>
    <row r="221" spans="196:197" ht="15.75" customHeight="1" x14ac:dyDescent="0.3">
      <c r="GN221" s="15"/>
      <c r="GO221" s="15"/>
    </row>
    <row r="222" spans="196:197" ht="15.75" customHeight="1" x14ac:dyDescent="0.3">
      <c r="GN222" s="15"/>
      <c r="GO222" s="15"/>
    </row>
    <row r="223" spans="196:197" ht="15.75" customHeight="1" x14ac:dyDescent="0.3">
      <c r="GN223" s="15"/>
      <c r="GO223" s="15"/>
    </row>
    <row r="224" spans="196:197" ht="15.75" customHeight="1" x14ac:dyDescent="0.3">
      <c r="GN224" s="15"/>
      <c r="GO224" s="15"/>
    </row>
    <row r="225" spans="196:197" ht="15.75" customHeight="1" x14ac:dyDescent="0.3">
      <c r="GN225" s="15"/>
      <c r="GO225" s="15"/>
    </row>
    <row r="226" spans="196:197" ht="15.75" customHeight="1" x14ac:dyDescent="0.3">
      <c r="GN226" s="15"/>
      <c r="GO226" s="15"/>
    </row>
    <row r="227" spans="196:197" ht="15.75" customHeight="1" x14ac:dyDescent="0.3">
      <c r="GN227" s="15"/>
      <c r="GO227" s="15"/>
    </row>
    <row r="228" spans="196:197" ht="15.75" customHeight="1" x14ac:dyDescent="0.3">
      <c r="GN228" s="15"/>
      <c r="GO228" s="15"/>
    </row>
    <row r="229" spans="196:197" ht="15.75" customHeight="1" x14ac:dyDescent="0.3">
      <c r="GN229" s="15"/>
      <c r="GO229" s="15"/>
    </row>
    <row r="230" spans="196:197" ht="15.75" customHeight="1" x14ac:dyDescent="0.3">
      <c r="GN230" s="15"/>
      <c r="GO230" s="15"/>
    </row>
    <row r="231" spans="196:197" ht="15.75" customHeight="1" x14ac:dyDescent="0.3">
      <c r="GN231" s="15"/>
      <c r="GO231" s="15"/>
    </row>
    <row r="232" spans="196:197" ht="15.75" customHeight="1" x14ac:dyDescent="0.3">
      <c r="GN232" s="15"/>
      <c r="GO232" s="15"/>
    </row>
    <row r="233" spans="196:197" ht="15.75" customHeight="1" x14ac:dyDescent="0.3">
      <c r="GN233" s="15"/>
      <c r="GO233" s="15"/>
    </row>
    <row r="234" spans="196:197" ht="15.75" customHeight="1" x14ac:dyDescent="0.3">
      <c r="GN234" s="15"/>
      <c r="GO234" s="15"/>
    </row>
    <row r="235" spans="196:197" ht="15.75" customHeight="1" x14ac:dyDescent="0.3">
      <c r="GN235" s="15"/>
      <c r="GO235" s="15"/>
    </row>
    <row r="236" spans="196:197" ht="15.75" customHeight="1" x14ac:dyDescent="0.3">
      <c r="GN236" s="15"/>
      <c r="GO236" s="15"/>
    </row>
    <row r="237" spans="196:197" ht="15.75" customHeight="1" x14ac:dyDescent="0.3">
      <c r="GN237" s="15"/>
      <c r="GO237" s="15"/>
    </row>
    <row r="238" spans="196:197" ht="15.75" customHeight="1" x14ac:dyDescent="0.3">
      <c r="GN238" s="15"/>
      <c r="GO238" s="15"/>
    </row>
    <row r="239" spans="196:197" ht="15.75" customHeight="1" x14ac:dyDescent="0.3">
      <c r="GN239" s="15"/>
      <c r="GO239" s="15"/>
    </row>
    <row r="240" spans="196:197" ht="15.75" customHeight="1" x14ac:dyDescent="0.3">
      <c r="GN240" s="15"/>
      <c r="GO240" s="15"/>
    </row>
    <row r="241" spans="196:197" ht="15.75" customHeight="1" x14ac:dyDescent="0.3">
      <c r="GN241" s="15"/>
      <c r="GO241" s="15"/>
    </row>
    <row r="242" spans="196:197" ht="15.75" customHeight="1" x14ac:dyDescent="0.3">
      <c r="GN242" s="15"/>
      <c r="GO242" s="15"/>
    </row>
    <row r="243" spans="196:197" ht="15.75" customHeight="1" x14ac:dyDescent="0.3">
      <c r="GN243" s="15"/>
      <c r="GO243" s="15"/>
    </row>
    <row r="244" spans="196:197" ht="15.75" customHeight="1" x14ac:dyDescent="0.3">
      <c r="GN244" s="15"/>
      <c r="GO244" s="15"/>
    </row>
    <row r="245" spans="196:197" ht="15.75" customHeight="1" x14ac:dyDescent="0.3">
      <c r="GN245" s="15"/>
      <c r="GO245" s="15"/>
    </row>
    <row r="246" spans="196:197" ht="15.75" customHeight="1" x14ac:dyDescent="0.3">
      <c r="GN246" s="15"/>
      <c r="GO246" s="15"/>
    </row>
    <row r="247" spans="196:197" ht="15.75" customHeight="1" x14ac:dyDescent="0.3">
      <c r="GN247" s="15"/>
      <c r="GO247" s="15"/>
    </row>
    <row r="248" spans="196:197" ht="15.75" customHeight="1" x14ac:dyDescent="0.3">
      <c r="GN248" s="15"/>
      <c r="GO248" s="15"/>
    </row>
    <row r="249" spans="196:197" ht="15.75" customHeight="1" x14ac:dyDescent="0.3">
      <c r="GN249" s="15"/>
      <c r="GO249" s="15"/>
    </row>
    <row r="250" spans="196:197" ht="15.75" customHeight="1" x14ac:dyDescent="0.3">
      <c r="GN250" s="15"/>
      <c r="GO250" s="15"/>
    </row>
    <row r="251" spans="196:197" ht="15.75" customHeight="1" x14ac:dyDescent="0.3">
      <c r="GN251" s="15"/>
      <c r="GO251" s="15"/>
    </row>
    <row r="252" spans="196:197" ht="15.75" customHeight="1" x14ac:dyDescent="0.3">
      <c r="GN252" s="15"/>
      <c r="GO252" s="15"/>
    </row>
    <row r="253" spans="196:197" ht="15.75" customHeight="1" x14ac:dyDescent="0.3">
      <c r="GN253" s="15"/>
      <c r="GO253" s="15"/>
    </row>
    <row r="254" spans="196:197" ht="15.75" customHeight="1" x14ac:dyDescent="0.3">
      <c r="GN254" s="15"/>
      <c r="GO254" s="15"/>
    </row>
    <row r="255" spans="196:197" ht="15.75" customHeight="1" x14ac:dyDescent="0.3">
      <c r="GN255" s="15"/>
      <c r="GO255" s="15"/>
    </row>
    <row r="256" spans="196:197" ht="15.75" customHeight="1" x14ac:dyDescent="0.3">
      <c r="GN256" s="15"/>
      <c r="GO256" s="15"/>
    </row>
    <row r="257" spans="196:197" ht="15.75" customHeight="1" x14ac:dyDescent="0.3">
      <c r="GN257" s="15"/>
      <c r="GO257" s="15"/>
    </row>
    <row r="258" spans="196:197" ht="15.75" customHeight="1" x14ac:dyDescent="0.3">
      <c r="GN258" s="15"/>
      <c r="GO258" s="15"/>
    </row>
    <row r="259" spans="196:197" ht="15.75" customHeight="1" x14ac:dyDescent="0.3">
      <c r="GN259" s="15"/>
      <c r="GO259" s="15"/>
    </row>
    <row r="260" spans="196:197" ht="15.75" customHeight="1" x14ac:dyDescent="0.3">
      <c r="GN260" s="15"/>
      <c r="GO260" s="15"/>
    </row>
    <row r="261" spans="196:197" ht="15.75" customHeight="1" x14ac:dyDescent="0.3">
      <c r="GN261" s="15"/>
      <c r="GO261" s="15"/>
    </row>
    <row r="262" spans="196:197" ht="15.75" customHeight="1" x14ac:dyDescent="0.3">
      <c r="GN262" s="15"/>
      <c r="GO262" s="15"/>
    </row>
    <row r="263" spans="196:197" ht="15.75" customHeight="1" x14ac:dyDescent="0.3">
      <c r="GN263" s="15"/>
      <c r="GO263" s="15"/>
    </row>
    <row r="264" spans="196:197" ht="15.75" customHeight="1" x14ac:dyDescent="0.3">
      <c r="GN264" s="15"/>
      <c r="GO264" s="15"/>
    </row>
    <row r="265" spans="196:197" ht="15.75" customHeight="1" x14ac:dyDescent="0.3">
      <c r="GN265" s="15"/>
      <c r="GO265" s="15"/>
    </row>
    <row r="266" spans="196:197" ht="15.75" customHeight="1" x14ac:dyDescent="0.3">
      <c r="GN266" s="15"/>
      <c r="GO266" s="15"/>
    </row>
    <row r="267" spans="196:197" ht="15.75" customHeight="1" x14ac:dyDescent="0.3">
      <c r="GN267" s="15"/>
      <c r="GO267" s="15"/>
    </row>
    <row r="268" spans="196:197" ht="15.75" customHeight="1" x14ac:dyDescent="0.3">
      <c r="GN268" s="15"/>
      <c r="GO268" s="15"/>
    </row>
    <row r="269" spans="196:197" ht="15.75" customHeight="1" x14ac:dyDescent="0.3">
      <c r="GN269" s="15"/>
      <c r="GO269" s="15"/>
    </row>
    <row r="270" spans="196:197" ht="15.75" customHeight="1" x14ac:dyDescent="0.3">
      <c r="GN270" s="15"/>
      <c r="GO270" s="15"/>
    </row>
    <row r="271" spans="196:197" ht="15.75" customHeight="1" x14ac:dyDescent="0.3">
      <c r="GN271" s="15"/>
      <c r="GO271" s="15"/>
    </row>
    <row r="272" spans="196:197" ht="15.75" customHeight="1" x14ac:dyDescent="0.3">
      <c r="GN272" s="15"/>
      <c r="GO272" s="15"/>
    </row>
    <row r="273" spans="196:197" ht="15.75" customHeight="1" x14ac:dyDescent="0.3">
      <c r="GN273" s="15"/>
      <c r="GO273" s="15"/>
    </row>
    <row r="274" spans="196:197" ht="15.75" customHeight="1" x14ac:dyDescent="0.3">
      <c r="GN274" s="15"/>
      <c r="GO274" s="15"/>
    </row>
    <row r="275" spans="196:197" ht="15.75" customHeight="1" x14ac:dyDescent="0.3">
      <c r="GN275" s="15"/>
      <c r="GO275" s="15"/>
    </row>
    <row r="276" spans="196:197" ht="15.75" customHeight="1" x14ac:dyDescent="0.3">
      <c r="GN276" s="15"/>
      <c r="GO276" s="15"/>
    </row>
    <row r="277" spans="196:197" ht="15.75" customHeight="1" x14ac:dyDescent="0.3">
      <c r="GN277" s="15"/>
      <c r="GO277" s="15"/>
    </row>
    <row r="278" spans="196:197" ht="15.75" customHeight="1" x14ac:dyDescent="0.3">
      <c r="GN278" s="15"/>
      <c r="GO278" s="15"/>
    </row>
    <row r="279" spans="196:197" ht="15.75" customHeight="1" x14ac:dyDescent="0.3">
      <c r="GN279" s="15"/>
      <c r="GO279" s="15"/>
    </row>
  </sheetData>
  <mergeCells count="35">
    <mergeCell ref="HA1:HB1"/>
    <mergeCell ref="HC1:HD1"/>
    <mergeCell ref="ES2:EY2"/>
    <mergeCell ref="EZ2:FF2"/>
    <mergeCell ref="FG2:FM2"/>
    <mergeCell ref="FN2:FT2"/>
    <mergeCell ref="FU2:GA2"/>
    <mergeCell ref="GB2:GH2"/>
    <mergeCell ref="GI2:GO2"/>
    <mergeCell ref="GQ1:GR1"/>
    <mergeCell ref="GS1:GT1"/>
    <mergeCell ref="GU1:GV1"/>
    <mergeCell ref="GW1:GX1"/>
    <mergeCell ref="GY1:GZ1"/>
    <mergeCell ref="CT2:CZ2"/>
    <mergeCell ref="DA2:DG2"/>
    <mergeCell ref="DH2:DN2"/>
    <mergeCell ref="DQ2:DW2"/>
    <mergeCell ref="DX2:ED2"/>
    <mergeCell ref="GQ4:HD4"/>
    <mergeCell ref="HF4:HT4"/>
    <mergeCell ref="C4:Y4"/>
    <mergeCell ref="E1:G1"/>
    <mergeCell ref="AO2:AS2"/>
    <mergeCell ref="AT2:BN2"/>
    <mergeCell ref="BO2:BU2"/>
    <mergeCell ref="BV2:CD2"/>
    <mergeCell ref="CF2:CL2"/>
    <mergeCell ref="CM2:CS2"/>
    <mergeCell ref="EE2:EK2"/>
    <mergeCell ref="EL2:ER2"/>
    <mergeCell ref="AA4:AM4"/>
    <mergeCell ref="AO4:CD4"/>
    <mergeCell ref="CF4:DO4"/>
    <mergeCell ref="DQ4:GO4"/>
  </mergeCells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FF00"/>
  </sheetPr>
  <dimension ref="A1:IB352"/>
  <sheetViews>
    <sheetView topLeftCell="AI1" workbookViewId="0">
      <selection activeCell="AR7" sqref="AR7"/>
    </sheetView>
  </sheetViews>
  <sheetFormatPr defaultColWidth="14.44140625" defaultRowHeight="15" customHeight="1" x14ac:dyDescent="0.3"/>
  <cols>
    <col min="1" max="1" width="8" customWidth="1"/>
    <col min="2" max="2" width="5.109375" customWidth="1"/>
    <col min="3" max="3" width="10.109375" customWidth="1"/>
    <col min="4" max="4" width="5.33203125" customWidth="1"/>
    <col min="5" max="5" width="15.6640625" customWidth="1"/>
    <col min="6" max="6" width="19.88671875" customWidth="1"/>
    <col min="7" max="7" width="28.109375" customWidth="1"/>
    <col min="8" max="8" width="19.5546875" customWidth="1"/>
    <col min="9" max="9" width="30.5546875" customWidth="1"/>
    <col min="10" max="10" width="15.33203125" customWidth="1"/>
    <col min="11" max="11" width="4" customWidth="1"/>
    <col min="12" max="12" width="9.44140625" customWidth="1"/>
    <col min="13" max="13" width="4.6640625" customWidth="1"/>
    <col min="14" max="14" width="48.6640625" customWidth="1"/>
    <col min="15" max="15" width="11.5546875" customWidth="1"/>
    <col min="16" max="16" width="8" customWidth="1"/>
    <col min="17" max="17" width="9.88671875" customWidth="1"/>
    <col min="18" max="18" width="20.88671875" customWidth="1"/>
    <col min="19" max="19" width="3.88671875" customWidth="1"/>
    <col min="20" max="20" width="13.5546875" customWidth="1"/>
    <col min="21" max="21" width="20.88671875" customWidth="1"/>
    <col min="22" max="22" width="6" customWidth="1"/>
    <col min="23" max="23" width="8.44140625" customWidth="1"/>
    <col min="24" max="26" width="8" customWidth="1"/>
    <col min="27" max="27" width="17.5546875" customWidth="1"/>
    <col min="28" max="28" width="36.6640625" customWidth="1"/>
    <col min="29" max="29" width="8.44140625" customWidth="1"/>
    <col min="30" max="30" width="7.88671875" customWidth="1"/>
    <col min="31" max="31" width="16.109375" customWidth="1"/>
    <col min="32" max="32" width="11.33203125" customWidth="1"/>
    <col min="33" max="33" width="16.88671875" customWidth="1"/>
    <col min="34" max="34" width="13.88671875" customWidth="1"/>
    <col min="35" max="36" width="15" customWidth="1"/>
    <col min="37" max="37" width="26.6640625" customWidth="1"/>
    <col min="38" max="38" width="16" customWidth="1"/>
    <col min="39" max="39" width="11.33203125" customWidth="1"/>
    <col min="40" max="40" width="8" customWidth="1"/>
    <col min="41" max="43" width="14.6640625" customWidth="1"/>
    <col min="44" max="44" width="11.6640625" customWidth="1"/>
    <col min="45" max="45" width="11" customWidth="1"/>
    <col min="46" max="46" width="9.6640625" customWidth="1"/>
    <col min="47" max="47" width="9.5546875" customWidth="1"/>
    <col min="48" max="48" width="9.6640625" customWidth="1"/>
    <col min="49" max="49" width="11.33203125" customWidth="1"/>
    <col min="50" max="50" width="9.44140625" customWidth="1"/>
    <col min="51" max="51" width="9.33203125" customWidth="1"/>
    <col min="52" max="52" width="9.88671875" customWidth="1"/>
    <col min="53" max="53" width="10.88671875" customWidth="1"/>
    <col min="54" max="54" width="10.5546875" customWidth="1"/>
    <col min="55" max="58" width="14" customWidth="1"/>
    <col min="59" max="59" width="11.44140625" customWidth="1"/>
    <col min="60" max="60" width="10.6640625" customWidth="1"/>
    <col min="61" max="61" width="13" customWidth="1"/>
    <col min="62" max="63" width="11.88671875" customWidth="1"/>
    <col min="64" max="64" width="11.6640625" customWidth="1"/>
    <col min="65" max="66" width="7.44140625" customWidth="1"/>
    <col min="67" max="67" width="8" customWidth="1"/>
    <col min="68" max="68" width="8.6640625" customWidth="1"/>
    <col min="69" max="71" width="8" customWidth="1"/>
    <col min="72" max="72" width="8.6640625" customWidth="1"/>
    <col min="73" max="73" width="7.5546875" customWidth="1"/>
    <col min="74" max="82" width="6.88671875" customWidth="1"/>
    <col min="83" max="83" width="11" customWidth="1"/>
    <col min="84" max="84" width="35.5546875" customWidth="1"/>
    <col min="85" max="85" width="29.5546875" customWidth="1"/>
    <col min="86" max="86" width="23" customWidth="1"/>
    <col min="87" max="87" width="19.6640625" customWidth="1"/>
    <col min="88" max="88" width="22.88671875" customWidth="1"/>
    <col min="89" max="89" width="92.88671875" customWidth="1"/>
    <col min="90" max="90" width="58.88671875" customWidth="1"/>
    <col min="91" max="91" width="34" customWidth="1"/>
    <col min="92" max="92" width="36.88671875" customWidth="1"/>
    <col min="93" max="93" width="85.33203125" customWidth="1"/>
    <col min="94" max="94" width="21.6640625" customWidth="1"/>
    <col min="95" max="95" width="47.109375" customWidth="1"/>
    <col min="96" max="96" width="3.44140625" customWidth="1"/>
    <col min="97" max="102" width="5.33203125" customWidth="1"/>
    <col min="103" max="103" width="144.88671875" customWidth="1"/>
    <col min="104" max="104" width="74.109375" customWidth="1"/>
    <col min="105" max="105" width="42.6640625" customWidth="1"/>
    <col min="106" max="106" width="32.88671875" customWidth="1"/>
    <col min="107" max="107" width="94.44140625" customWidth="1"/>
    <col min="108" max="108" width="21.109375" customWidth="1"/>
    <col min="109" max="109" width="39.109375" customWidth="1"/>
    <col min="110" max="110" width="47" customWidth="1"/>
    <col min="111" max="111" width="46.44140625" customWidth="1"/>
    <col min="112" max="112" width="54" customWidth="1"/>
    <col min="113" max="113" width="55.33203125" customWidth="1"/>
    <col min="114" max="114" width="59.44140625" customWidth="1"/>
    <col min="115" max="115" width="48.33203125" customWidth="1"/>
    <col min="116" max="116" width="47.44140625" customWidth="1"/>
    <col min="117" max="117" width="25.33203125" customWidth="1"/>
    <col min="118" max="125" width="8" customWidth="1"/>
    <col min="126" max="132" width="6.33203125" customWidth="1"/>
    <col min="133" max="134" width="9.33203125" customWidth="1"/>
    <col min="135" max="135" width="8.109375" customWidth="1"/>
    <col min="136" max="137" width="9.33203125" customWidth="1"/>
    <col min="138" max="139" width="8.109375" customWidth="1"/>
    <col min="140" max="140" width="3.88671875" customWidth="1"/>
    <col min="141" max="146" width="6" customWidth="1"/>
    <col min="147" max="147" width="5" customWidth="1"/>
    <col min="148" max="153" width="6" customWidth="1"/>
    <col min="154" max="195" width="8" customWidth="1"/>
    <col min="196" max="196" width="9.109375" customWidth="1"/>
    <col min="197" max="215" width="8" customWidth="1"/>
    <col min="216" max="216" width="9.44140625" customWidth="1"/>
    <col min="217" max="236" width="8" customWidth="1"/>
  </cols>
  <sheetData>
    <row r="1" spans="1:236" ht="18.75" customHeight="1" x14ac:dyDescent="0.3">
      <c r="B1" s="1"/>
      <c r="C1" s="2" t="s">
        <v>0</v>
      </c>
      <c r="D1" s="2" t="s">
        <v>1753</v>
      </c>
      <c r="E1" s="126" t="s">
        <v>1</v>
      </c>
      <c r="F1" s="124"/>
      <c r="G1" s="125"/>
      <c r="H1" s="2" t="s">
        <v>2</v>
      </c>
      <c r="I1" s="2" t="s">
        <v>3</v>
      </c>
      <c r="J1" s="2" t="s">
        <v>4</v>
      </c>
      <c r="K1" s="2" t="s">
        <v>5</v>
      </c>
      <c r="L1" s="2" t="s">
        <v>6</v>
      </c>
      <c r="M1" s="2" t="s">
        <v>7</v>
      </c>
      <c r="N1" s="2" t="s">
        <v>8</v>
      </c>
      <c r="O1" s="2" t="s">
        <v>9</v>
      </c>
      <c r="P1" s="2" t="s">
        <v>10</v>
      </c>
      <c r="Q1" s="2" t="s">
        <v>11</v>
      </c>
      <c r="R1" s="2" t="s">
        <v>12</v>
      </c>
      <c r="S1" s="2" t="s">
        <v>13</v>
      </c>
      <c r="T1" s="2" t="s">
        <v>14</v>
      </c>
      <c r="U1" s="2" t="s">
        <v>15</v>
      </c>
      <c r="V1" s="2" t="s">
        <v>13</v>
      </c>
      <c r="W1" s="2" t="s">
        <v>16</v>
      </c>
      <c r="X1" s="2" t="s">
        <v>17</v>
      </c>
      <c r="Y1" s="2" t="s">
        <v>18</v>
      </c>
      <c r="Z1" s="1"/>
      <c r="AA1" s="2" t="s">
        <v>19</v>
      </c>
      <c r="AB1" s="2" t="s">
        <v>1754</v>
      </c>
      <c r="AC1" s="2" t="s">
        <v>21</v>
      </c>
      <c r="AD1" s="2" t="s">
        <v>22</v>
      </c>
      <c r="AE1" s="2" t="s">
        <v>23</v>
      </c>
      <c r="AF1" s="2" t="s">
        <v>2084</v>
      </c>
      <c r="AG1" s="2" t="s">
        <v>25</v>
      </c>
      <c r="AH1" s="2" t="s">
        <v>26</v>
      </c>
      <c r="AI1" s="2" t="s">
        <v>27</v>
      </c>
      <c r="AJ1" s="2" t="s">
        <v>28</v>
      </c>
      <c r="AK1" s="2" t="s">
        <v>29</v>
      </c>
      <c r="AL1" s="2" t="s">
        <v>30</v>
      </c>
      <c r="AM1" s="2" t="s">
        <v>31</v>
      </c>
      <c r="AN1" s="1"/>
      <c r="AO1" s="3" t="s">
        <v>32</v>
      </c>
      <c r="AP1" s="3" t="s">
        <v>33</v>
      </c>
      <c r="AQ1" s="5" t="s">
        <v>1756</v>
      </c>
      <c r="AR1" s="2" t="s">
        <v>1757</v>
      </c>
      <c r="AS1" s="2" t="s">
        <v>1758</v>
      </c>
      <c r="AT1" s="2" t="s">
        <v>2085</v>
      </c>
      <c r="AU1" s="2" t="s">
        <v>2086</v>
      </c>
      <c r="AV1" s="2" t="s">
        <v>2087</v>
      </c>
      <c r="AW1" s="2" t="s">
        <v>2088</v>
      </c>
      <c r="AX1" s="2" t="s">
        <v>2089</v>
      </c>
      <c r="AY1" s="2" t="s">
        <v>2090</v>
      </c>
      <c r="AZ1" s="2" t="s">
        <v>2091</v>
      </c>
      <c r="BA1" s="2" t="s">
        <v>2092</v>
      </c>
      <c r="BB1" s="2" t="s">
        <v>2093</v>
      </c>
      <c r="BC1" s="2" t="s">
        <v>49</v>
      </c>
      <c r="BD1" s="2" t="s">
        <v>50</v>
      </c>
      <c r="BE1" s="2" t="s">
        <v>51</v>
      </c>
      <c r="BF1" s="2" t="s">
        <v>52</v>
      </c>
      <c r="BG1" s="2" t="s">
        <v>53</v>
      </c>
      <c r="BH1" s="2" t="s">
        <v>54</v>
      </c>
      <c r="BI1" s="5" t="s">
        <v>55</v>
      </c>
      <c r="BJ1" s="5" t="s">
        <v>56</v>
      </c>
      <c r="BK1" s="5" t="s">
        <v>57</v>
      </c>
      <c r="BL1" s="5" t="s">
        <v>58</v>
      </c>
      <c r="BM1" s="5" t="s">
        <v>59</v>
      </c>
      <c r="BN1" s="5" t="s">
        <v>60</v>
      </c>
      <c r="BO1" s="2" t="s">
        <v>2094</v>
      </c>
      <c r="BP1" s="2" t="s">
        <v>2095</v>
      </c>
      <c r="BQ1" s="2" t="s">
        <v>2096</v>
      </c>
      <c r="BR1" s="2" t="s">
        <v>2097</v>
      </c>
      <c r="BS1" s="2" t="s">
        <v>2098</v>
      </c>
      <c r="BT1" s="2" t="s">
        <v>2099</v>
      </c>
      <c r="BU1" s="2" t="s">
        <v>2100</v>
      </c>
      <c r="BV1" s="2" t="s">
        <v>2101</v>
      </c>
      <c r="BW1" s="2" t="s">
        <v>2102</v>
      </c>
      <c r="BX1" s="2" t="s">
        <v>2103</v>
      </c>
      <c r="BY1" s="2" t="s">
        <v>2104</v>
      </c>
      <c r="BZ1" s="2" t="s">
        <v>2105</v>
      </c>
      <c r="CA1" s="2" t="s">
        <v>2106</v>
      </c>
      <c r="CB1" s="2" t="s">
        <v>2107</v>
      </c>
      <c r="CC1" s="2" t="s">
        <v>2108</v>
      </c>
      <c r="CD1" s="2" t="s">
        <v>2109</v>
      </c>
      <c r="CE1" s="1"/>
      <c r="CF1" s="2" t="s">
        <v>2110</v>
      </c>
      <c r="CG1" s="2" t="s">
        <v>2111</v>
      </c>
      <c r="CH1" s="2" t="s">
        <v>2112</v>
      </c>
      <c r="CI1" s="2" t="s">
        <v>2113</v>
      </c>
      <c r="CJ1" s="2" t="s">
        <v>2114</v>
      </c>
      <c r="CK1" s="2" t="s">
        <v>2115</v>
      </c>
      <c r="CL1" s="2" t="s">
        <v>2116</v>
      </c>
      <c r="CM1" s="2" t="s">
        <v>2117</v>
      </c>
      <c r="CN1" s="2" t="s">
        <v>2118</v>
      </c>
      <c r="CO1" s="2" t="s">
        <v>2119</v>
      </c>
      <c r="CP1" s="2" t="s">
        <v>2120</v>
      </c>
      <c r="CQ1" s="2" t="s">
        <v>2121</v>
      </c>
      <c r="CR1" s="2" t="s">
        <v>2122</v>
      </c>
      <c r="CS1" s="2" t="s">
        <v>2123</v>
      </c>
      <c r="CT1" s="2" t="s">
        <v>2124</v>
      </c>
      <c r="CU1" s="2" t="s">
        <v>2125</v>
      </c>
      <c r="CV1" s="2" t="s">
        <v>2126</v>
      </c>
      <c r="CW1" s="2" t="s">
        <v>2127</v>
      </c>
      <c r="CX1" s="2" t="s">
        <v>2128</v>
      </c>
      <c r="CY1" s="2" t="s">
        <v>2129</v>
      </c>
      <c r="CZ1" s="2" t="s">
        <v>2130</v>
      </c>
      <c r="DA1" s="2" t="s">
        <v>2131</v>
      </c>
      <c r="DB1" s="2" t="s">
        <v>2132</v>
      </c>
      <c r="DC1" s="2" t="s">
        <v>2133</v>
      </c>
      <c r="DD1" s="2" t="s">
        <v>2134</v>
      </c>
      <c r="DE1" s="2" t="s">
        <v>2135</v>
      </c>
      <c r="DF1" s="2" t="s">
        <v>2136</v>
      </c>
      <c r="DG1" s="2" t="s">
        <v>2137</v>
      </c>
      <c r="DH1" s="2" t="s">
        <v>2138</v>
      </c>
      <c r="DI1" s="2" t="s">
        <v>2139</v>
      </c>
      <c r="DJ1" s="2" t="s">
        <v>2140</v>
      </c>
      <c r="DK1" s="2" t="s">
        <v>2141</v>
      </c>
      <c r="DL1" s="2" t="s">
        <v>2142</v>
      </c>
      <c r="DM1" s="2" t="s">
        <v>2143</v>
      </c>
      <c r="DN1" s="5" t="s">
        <v>2144</v>
      </c>
      <c r="DO1" s="5" t="s">
        <v>112</v>
      </c>
      <c r="DP1" s="6"/>
      <c r="DQ1" s="7" t="s">
        <v>2145</v>
      </c>
      <c r="DR1" s="7" t="s">
        <v>2146</v>
      </c>
      <c r="DS1" s="7" t="s">
        <v>2147</v>
      </c>
      <c r="DT1" s="7" t="s">
        <v>2148</v>
      </c>
      <c r="DU1" s="7" t="s">
        <v>2149</v>
      </c>
      <c r="DV1" s="7" t="s">
        <v>2150</v>
      </c>
      <c r="DW1" s="7" t="s">
        <v>2151</v>
      </c>
      <c r="DX1" s="7" t="s">
        <v>2152</v>
      </c>
      <c r="DY1" s="7" t="s">
        <v>2153</v>
      </c>
      <c r="DZ1" s="7" t="s">
        <v>2154</v>
      </c>
      <c r="EA1" s="7" t="s">
        <v>2155</v>
      </c>
      <c r="EB1" s="7" t="s">
        <v>2156</v>
      </c>
      <c r="EC1" s="7" t="s">
        <v>2157</v>
      </c>
      <c r="ED1" s="7" t="s">
        <v>2158</v>
      </c>
      <c r="EE1" s="7" t="s">
        <v>2159</v>
      </c>
      <c r="EF1" s="7" t="s">
        <v>2160</v>
      </c>
      <c r="EG1" s="7" t="s">
        <v>2161</v>
      </c>
      <c r="EH1" s="7" t="s">
        <v>2162</v>
      </c>
      <c r="EI1" s="7" t="s">
        <v>2163</v>
      </c>
      <c r="EJ1" s="7" t="s">
        <v>2164</v>
      </c>
      <c r="EK1" s="7" t="s">
        <v>2165</v>
      </c>
      <c r="EL1" s="7" t="s">
        <v>2166</v>
      </c>
      <c r="EM1" s="7" t="s">
        <v>2167</v>
      </c>
      <c r="EN1" s="7" t="s">
        <v>2168</v>
      </c>
      <c r="EO1" s="7" t="s">
        <v>2169</v>
      </c>
      <c r="EP1" s="7" t="s">
        <v>2170</v>
      </c>
      <c r="EQ1" s="7" t="s">
        <v>2171</v>
      </c>
      <c r="ER1" s="7" t="s">
        <v>2172</v>
      </c>
      <c r="ES1" s="7" t="s">
        <v>2173</v>
      </c>
      <c r="ET1" s="7" t="s">
        <v>2174</v>
      </c>
      <c r="EU1" s="7" t="s">
        <v>2175</v>
      </c>
      <c r="EV1" s="7" t="s">
        <v>2176</v>
      </c>
      <c r="EW1" s="7" t="s">
        <v>2177</v>
      </c>
      <c r="EX1" s="7" t="s">
        <v>2178</v>
      </c>
      <c r="EY1" s="7" t="s">
        <v>2179</v>
      </c>
      <c r="EZ1" s="7" t="s">
        <v>2180</v>
      </c>
      <c r="FA1" s="7" t="s">
        <v>2181</v>
      </c>
      <c r="FB1" s="7" t="s">
        <v>2182</v>
      </c>
      <c r="FC1" s="7" t="s">
        <v>2183</v>
      </c>
      <c r="FD1" s="7" t="s">
        <v>2184</v>
      </c>
      <c r="FE1" s="7" t="s">
        <v>2185</v>
      </c>
      <c r="FF1" s="7" t="s">
        <v>2186</v>
      </c>
      <c r="FG1" s="7" t="s">
        <v>2187</v>
      </c>
      <c r="FH1" s="7" t="s">
        <v>2188</v>
      </c>
      <c r="FI1" s="7" t="s">
        <v>2189</v>
      </c>
      <c r="FJ1" s="7" t="s">
        <v>2190</v>
      </c>
      <c r="FK1" s="7" t="s">
        <v>2191</v>
      </c>
      <c r="FL1" s="7" t="s">
        <v>2192</v>
      </c>
      <c r="FM1" s="7" t="s">
        <v>2193</v>
      </c>
      <c r="FN1" s="7" t="s">
        <v>2194</v>
      </c>
      <c r="FO1" s="7" t="s">
        <v>2195</v>
      </c>
      <c r="FP1" s="7" t="s">
        <v>2196</v>
      </c>
      <c r="FQ1" s="7" t="s">
        <v>2197</v>
      </c>
      <c r="FR1" s="7" t="s">
        <v>2198</v>
      </c>
      <c r="FS1" s="7" t="s">
        <v>2199</v>
      </c>
      <c r="FT1" s="7" t="s">
        <v>2200</v>
      </c>
      <c r="FU1" s="7" t="s">
        <v>2201</v>
      </c>
      <c r="FV1" s="7" t="s">
        <v>2202</v>
      </c>
      <c r="FW1" s="7" t="s">
        <v>2203</v>
      </c>
      <c r="FX1" s="7" t="s">
        <v>2204</v>
      </c>
      <c r="FY1" s="7" t="s">
        <v>2205</v>
      </c>
      <c r="FZ1" s="7" t="s">
        <v>2206</v>
      </c>
      <c r="GA1" s="7" t="s">
        <v>2207</v>
      </c>
      <c r="GB1" s="7" t="s">
        <v>2208</v>
      </c>
      <c r="GC1" s="7" t="s">
        <v>2209</v>
      </c>
      <c r="GD1" s="7" t="s">
        <v>2210</v>
      </c>
      <c r="GE1" s="7" t="s">
        <v>2211</v>
      </c>
      <c r="GF1" s="7" t="s">
        <v>2212</v>
      </c>
      <c r="GG1" s="7" t="s">
        <v>2213</v>
      </c>
      <c r="GH1" s="7" t="s">
        <v>2214</v>
      </c>
      <c r="GI1" s="7" t="s">
        <v>2215</v>
      </c>
      <c r="GJ1" s="7" t="s">
        <v>2216</v>
      </c>
      <c r="GK1" s="7" t="s">
        <v>2217</v>
      </c>
      <c r="GL1" s="7" t="s">
        <v>2218</v>
      </c>
      <c r="GM1" s="7" t="s">
        <v>2219</v>
      </c>
      <c r="GN1" s="7" t="s">
        <v>2220</v>
      </c>
      <c r="GO1" s="8" t="s">
        <v>2221</v>
      </c>
      <c r="GP1" s="9"/>
      <c r="GQ1" s="126" t="s">
        <v>2222</v>
      </c>
      <c r="GR1" s="125"/>
      <c r="GS1" s="126" t="s">
        <v>191</v>
      </c>
      <c r="GT1" s="125"/>
      <c r="GU1" s="126" t="s">
        <v>192</v>
      </c>
      <c r="GV1" s="125"/>
      <c r="GW1" s="126" t="s">
        <v>193</v>
      </c>
      <c r="GX1" s="125"/>
      <c r="GY1" s="126" t="s">
        <v>2223</v>
      </c>
      <c r="GZ1" s="125"/>
      <c r="HA1" s="126" t="s">
        <v>2224</v>
      </c>
      <c r="HB1" s="125"/>
      <c r="HC1" s="126" t="s">
        <v>2225</v>
      </c>
      <c r="HD1" s="125"/>
      <c r="HE1" s="6"/>
      <c r="HF1" s="10" t="s">
        <v>5</v>
      </c>
      <c r="HG1" s="7" t="s">
        <v>197</v>
      </c>
      <c r="HH1" s="7" t="s">
        <v>198</v>
      </c>
      <c r="HI1" s="7" t="s">
        <v>199</v>
      </c>
      <c r="HJ1" s="7" t="s">
        <v>200</v>
      </c>
      <c r="HK1" s="7" t="s">
        <v>201</v>
      </c>
      <c r="HL1" s="7" t="s">
        <v>202</v>
      </c>
      <c r="HM1" s="7" t="s">
        <v>203</v>
      </c>
      <c r="HN1" s="7" t="s">
        <v>204</v>
      </c>
      <c r="HO1" s="7" t="s">
        <v>205</v>
      </c>
      <c r="HP1" s="7" t="s">
        <v>206</v>
      </c>
      <c r="HQ1" s="7" t="s">
        <v>207</v>
      </c>
      <c r="HR1" s="7" t="s">
        <v>208</v>
      </c>
      <c r="HS1" s="7" t="s">
        <v>209</v>
      </c>
      <c r="HT1" s="7" t="s">
        <v>210</v>
      </c>
      <c r="HU1" s="6"/>
    </row>
    <row r="2" spans="1:236" ht="18.75" customHeight="1" x14ac:dyDescent="0.3">
      <c r="B2" s="6"/>
      <c r="C2" s="11"/>
      <c r="D2" s="11"/>
      <c r="E2" s="3" t="s">
        <v>211</v>
      </c>
      <c r="F2" s="3" t="s">
        <v>212</v>
      </c>
      <c r="G2" s="3" t="s">
        <v>213</v>
      </c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6"/>
      <c r="AO2" s="126" t="s">
        <v>214</v>
      </c>
      <c r="AP2" s="124"/>
      <c r="AQ2" s="124"/>
      <c r="AR2" s="124"/>
      <c r="AS2" s="125"/>
      <c r="AT2" s="127"/>
      <c r="AU2" s="124"/>
      <c r="AV2" s="124"/>
      <c r="AW2" s="124"/>
      <c r="AX2" s="124"/>
      <c r="AY2" s="124"/>
      <c r="AZ2" s="124"/>
      <c r="BA2" s="124"/>
      <c r="BB2" s="124"/>
      <c r="BC2" s="124"/>
      <c r="BD2" s="124"/>
      <c r="BE2" s="124"/>
      <c r="BF2" s="124"/>
      <c r="BG2" s="124"/>
      <c r="BH2" s="124"/>
      <c r="BI2" s="124"/>
      <c r="BJ2" s="124"/>
      <c r="BK2" s="124"/>
      <c r="BL2" s="124"/>
      <c r="BM2" s="124"/>
      <c r="BN2" s="125"/>
      <c r="BO2" s="127"/>
      <c r="BP2" s="124"/>
      <c r="BQ2" s="124"/>
      <c r="BR2" s="124"/>
      <c r="BS2" s="124"/>
      <c r="BT2" s="124"/>
      <c r="BU2" s="125"/>
      <c r="BV2" s="127"/>
      <c r="BW2" s="124"/>
      <c r="BX2" s="124"/>
      <c r="BY2" s="124"/>
      <c r="BZ2" s="124"/>
      <c r="CA2" s="124"/>
      <c r="CB2" s="124"/>
      <c r="CC2" s="124"/>
      <c r="CD2" s="125"/>
      <c r="CE2" s="6"/>
      <c r="CF2" s="126" t="s">
        <v>215</v>
      </c>
      <c r="CG2" s="124"/>
      <c r="CH2" s="124"/>
      <c r="CI2" s="124"/>
      <c r="CJ2" s="124"/>
      <c r="CK2" s="124"/>
      <c r="CL2" s="125"/>
      <c r="CM2" s="126" t="s">
        <v>216</v>
      </c>
      <c r="CN2" s="124"/>
      <c r="CO2" s="124"/>
      <c r="CP2" s="124"/>
      <c r="CQ2" s="124"/>
      <c r="CR2" s="124"/>
      <c r="CS2" s="125"/>
      <c r="CT2" s="126" t="s">
        <v>217</v>
      </c>
      <c r="CU2" s="124"/>
      <c r="CV2" s="124"/>
      <c r="CW2" s="124"/>
      <c r="CX2" s="124"/>
      <c r="CY2" s="124"/>
      <c r="CZ2" s="125"/>
      <c r="DA2" s="126" t="s">
        <v>218</v>
      </c>
      <c r="DB2" s="124"/>
      <c r="DC2" s="124"/>
      <c r="DD2" s="124"/>
      <c r="DE2" s="124"/>
      <c r="DF2" s="124"/>
      <c r="DG2" s="125"/>
      <c r="DH2" s="126" t="s">
        <v>219</v>
      </c>
      <c r="DI2" s="124"/>
      <c r="DJ2" s="124"/>
      <c r="DK2" s="124"/>
      <c r="DL2" s="124"/>
      <c r="DM2" s="124"/>
      <c r="DN2" s="125"/>
      <c r="DO2" s="12"/>
      <c r="DP2" s="6"/>
      <c r="DQ2" s="126" t="s">
        <v>2226</v>
      </c>
      <c r="DR2" s="124"/>
      <c r="DS2" s="124"/>
      <c r="DT2" s="124"/>
      <c r="DU2" s="124"/>
      <c r="DV2" s="124"/>
      <c r="DW2" s="125"/>
      <c r="DX2" s="126" t="s">
        <v>2227</v>
      </c>
      <c r="DY2" s="124"/>
      <c r="DZ2" s="124"/>
      <c r="EA2" s="124"/>
      <c r="EB2" s="124"/>
      <c r="EC2" s="124"/>
      <c r="ED2" s="125"/>
      <c r="EE2" s="126" t="s">
        <v>222</v>
      </c>
      <c r="EF2" s="124"/>
      <c r="EG2" s="124"/>
      <c r="EH2" s="124"/>
      <c r="EI2" s="124"/>
      <c r="EJ2" s="124"/>
      <c r="EK2" s="125"/>
      <c r="EL2" s="126" t="s">
        <v>223</v>
      </c>
      <c r="EM2" s="124"/>
      <c r="EN2" s="124"/>
      <c r="EO2" s="124"/>
      <c r="EP2" s="124"/>
      <c r="EQ2" s="124"/>
      <c r="ER2" s="125"/>
      <c r="ES2" s="126" t="s">
        <v>224</v>
      </c>
      <c r="ET2" s="124"/>
      <c r="EU2" s="124"/>
      <c r="EV2" s="124"/>
      <c r="EW2" s="124"/>
      <c r="EX2" s="124"/>
      <c r="EY2" s="125"/>
      <c r="EZ2" s="126" t="s">
        <v>225</v>
      </c>
      <c r="FA2" s="124"/>
      <c r="FB2" s="124"/>
      <c r="FC2" s="124"/>
      <c r="FD2" s="124"/>
      <c r="FE2" s="124"/>
      <c r="FF2" s="125"/>
      <c r="FG2" s="126" t="s">
        <v>210</v>
      </c>
      <c r="FH2" s="124"/>
      <c r="FI2" s="124"/>
      <c r="FJ2" s="124"/>
      <c r="FK2" s="124"/>
      <c r="FL2" s="124"/>
      <c r="FM2" s="125"/>
      <c r="FN2" s="126" t="s">
        <v>226</v>
      </c>
      <c r="FO2" s="124"/>
      <c r="FP2" s="124"/>
      <c r="FQ2" s="124"/>
      <c r="FR2" s="124"/>
      <c r="FS2" s="124"/>
      <c r="FT2" s="125"/>
      <c r="FU2" s="126" t="s">
        <v>227</v>
      </c>
      <c r="FV2" s="124"/>
      <c r="FW2" s="124"/>
      <c r="FX2" s="124"/>
      <c r="FY2" s="124"/>
      <c r="FZ2" s="124"/>
      <c r="GA2" s="125"/>
      <c r="GB2" s="126" t="s">
        <v>228</v>
      </c>
      <c r="GC2" s="124"/>
      <c r="GD2" s="124"/>
      <c r="GE2" s="124"/>
      <c r="GF2" s="124"/>
      <c r="GG2" s="124"/>
      <c r="GH2" s="125"/>
      <c r="GI2" s="126" t="s">
        <v>229</v>
      </c>
      <c r="GJ2" s="124"/>
      <c r="GK2" s="124"/>
      <c r="GL2" s="124"/>
      <c r="GM2" s="124"/>
      <c r="GN2" s="124"/>
      <c r="GO2" s="125"/>
      <c r="GP2" s="6"/>
      <c r="GQ2" s="3" t="s">
        <v>230</v>
      </c>
      <c r="GR2" s="3" t="s">
        <v>231</v>
      </c>
      <c r="GS2" s="3" t="s">
        <v>230</v>
      </c>
      <c r="GT2" s="3" t="s">
        <v>231</v>
      </c>
      <c r="GU2" s="3" t="s">
        <v>230</v>
      </c>
      <c r="GV2" s="3" t="s">
        <v>231</v>
      </c>
      <c r="GW2" s="3" t="s">
        <v>230</v>
      </c>
      <c r="GX2" s="3" t="s">
        <v>231</v>
      </c>
      <c r="GY2" s="3" t="s">
        <v>230</v>
      </c>
      <c r="GZ2" s="3" t="s">
        <v>231</v>
      </c>
      <c r="HA2" s="3" t="s">
        <v>230</v>
      </c>
      <c r="HB2" s="3" t="s">
        <v>231</v>
      </c>
      <c r="HC2" s="3" t="s">
        <v>230</v>
      </c>
      <c r="HD2" s="3" t="s">
        <v>231</v>
      </c>
      <c r="HE2" s="6"/>
      <c r="HF2" s="11"/>
      <c r="HG2" s="11"/>
      <c r="HH2" s="11"/>
      <c r="HI2" s="11"/>
      <c r="HJ2" s="11"/>
      <c r="HK2" s="11"/>
      <c r="HL2" s="11"/>
      <c r="HM2" s="11"/>
      <c r="HN2" s="11"/>
      <c r="HO2" s="11"/>
      <c r="HP2" s="11"/>
      <c r="HQ2" s="11"/>
      <c r="HR2" s="11"/>
      <c r="HS2" s="11"/>
      <c r="HT2" s="11"/>
      <c r="HU2" s="6"/>
    </row>
    <row r="3" spans="1:236" ht="15.75" customHeight="1" x14ac:dyDescent="0.3">
      <c r="A3" s="15"/>
      <c r="B3" s="6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6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6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6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3"/>
      <c r="DP3" s="6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  <c r="FV3" s="14"/>
      <c r="FW3" s="14"/>
      <c r="FX3" s="14"/>
      <c r="FY3" s="14"/>
      <c r="FZ3" s="14"/>
      <c r="GA3" s="14"/>
      <c r="GB3" s="14"/>
      <c r="GC3" s="14"/>
      <c r="GD3" s="14"/>
      <c r="GE3" s="14"/>
      <c r="GF3" s="14"/>
      <c r="GG3" s="14"/>
      <c r="GH3" s="14"/>
      <c r="GI3" s="14"/>
      <c r="GJ3" s="14"/>
      <c r="GK3" s="14"/>
      <c r="GL3" s="14"/>
      <c r="GM3" s="14"/>
      <c r="GN3" s="14"/>
      <c r="GO3" s="14"/>
      <c r="GP3" s="6"/>
      <c r="GQ3" s="6"/>
      <c r="GR3" s="6"/>
      <c r="GS3" s="6"/>
      <c r="GT3" s="6"/>
      <c r="GU3" s="6"/>
      <c r="GV3" s="6"/>
      <c r="GW3" s="6"/>
      <c r="GX3" s="6"/>
      <c r="GY3" s="6"/>
      <c r="GZ3" s="6"/>
      <c r="HA3" s="6"/>
      <c r="HB3" s="6"/>
      <c r="HC3" s="6"/>
      <c r="HD3" s="6"/>
      <c r="HE3" s="6"/>
      <c r="HF3" s="6"/>
      <c r="HG3" s="6"/>
      <c r="HH3" s="6"/>
      <c r="HI3" s="6"/>
      <c r="HJ3" s="6"/>
      <c r="HK3" s="6"/>
      <c r="HL3" s="6"/>
      <c r="HM3" s="6"/>
      <c r="HN3" s="6"/>
      <c r="HO3" s="6"/>
      <c r="HP3" s="6"/>
      <c r="HQ3" s="6"/>
      <c r="HR3" s="6"/>
      <c r="HS3" s="6"/>
      <c r="HT3" s="6"/>
      <c r="HU3" s="6"/>
      <c r="HV3" s="15"/>
      <c r="HW3" s="15"/>
      <c r="HX3" s="15"/>
      <c r="HY3" s="15"/>
      <c r="HZ3" s="15"/>
      <c r="IA3" s="15"/>
      <c r="IB3" s="15"/>
    </row>
    <row r="4" spans="1:236" ht="21" customHeight="1" x14ac:dyDescent="0.4">
      <c r="A4" s="18"/>
      <c r="B4" s="16"/>
      <c r="C4" s="123" t="s">
        <v>232</v>
      </c>
      <c r="D4" s="124"/>
      <c r="E4" s="124"/>
      <c r="F4" s="124"/>
      <c r="G4" s="124"/>
      <c r="H4" s="124"/>
      <c r="I4" s="124"/>
      <c r="J4" s="124"/>
      <c r="K4" s="124"/>
      <c r="L4" s="124"/>
      <c r="M4" s="124"/>
      <c r="N4" s="124"/>
      <c r="O4" s="124"/>
      <c r="P4" s="124"/>
      <c r="Q4" s="124"/>
      <c r="R4" s="124"/>
      <c r="S4" s="124"/>
      <c r="T4" s="124"/>
      <c r="U4" s="124"/>
      <c r="V4" s="124"/>
      <c r="W4" s="124"/>
      <c r="X4" s="124"/>
      <c r="Y4" s="125"/>
      <c r="Z4" s="16"/>
      <c r="AA4" s="123" t="s">
        <v>233</v>
      </c>
      <c r="AB4" s="124"/>
      <c r="AC4" s="124"/>
      <c r="AD4" s="124"/>
      <c r="AE4" s="124"/>
      <c r="AF4" s="124"/>
      <c r="AG4" s="124"/>
      <c r="AH4" s="124"/>
      <c r="AI4" s="124"/>
      <c r="AJ4" s="124"/>
      <c r="AK4" s="124"/>
      <c r="AL4" s="124"/>
      <c r="AM4" s="125"/>
      <c r="AN4" s="16"/>
      <c r="AO4" s="123" t="s">
        <v>234</v>
      </c>
      <c r="AP4" s="124"/>
      <c r="AQ4" s="124"/>
      <c r="AR4" s="124"/>
      <c r="AS4" s="124"/>
      <c r="AT4" s="124"/>
      <c r="AU4" s="124"/>
      <c r="AV4" s="124"/>
      <c r="AW4" s="124"/>
      <c r="AX4" s="124"/>
      <c r="AY4" s="124"/>
      <c r="AZ4" s="124"/>
      <c r="BA4" s="124"/>
      <c r="BB4" s="124"/>
      <c r="BC4" s="124"/>
      <c r="BD4" s="124"/>
      <c r="BE4" s="124"/>
      <c r="BF4" s="124"/>
      <c r="BG4" s="124"/>
      <c r="BH4" s="124"/>
      <c r="BI4" s="124"/>
      <c r="BJ4" s="124"/>
      <c r="BK4" s="124"/>
      <c r="BL4" s="124"/>
      <c r="BM4" s="124"/>
      <c r="BN4" s="124"/>
      <c r="BO4" s="124"/>
      <c r="BP4" s="124"/>
      <c r="BQ4" s="124"/>
      <c r="BR4" s="124"/>
      <c r="BS4" s="124"/>
      <c r="BT4" s="124"/>
      <c r="BU4" s="124"/>
      <c r="BV4" s="124"/>
      <c r="BW4" s="124"/>
      <c r="BX4" s="124"/>
      <c r="BY4" s="124"/>
      <c r="BZ4" s="124"/>
      <c r="CA4" s="124"/>
      <c r="CB4" s="124"/>
      <c r="CC4" s="124"/>
      <c r="CD4" s="125"/>
      <c r="CE4" s="16"/>
      <c r="CF4" s="123" t="s">
        <v>235</v>
      </c>
      <c r="CG4" s="124"/>
      <c r="CH4" s="124"/>
      <c r="CI4" s="124"/>
      <c r="CJ4" s="124"/>
      <c r="CK4" s="124"/>
      <c r="CL4" s="124"/>
      <c r="CM4" s="124"/>
      <c r="CN4" s="124"/>
      <c r="CO4" s="124"/>
      <c r="CP4" s="124"/>
      <c r="CQ4" s="124"/>
      <c r="CR4" s="124"/>
      <c r="CS4" s="124"/>
      <c r="CT4" s="124"/>
      <c r="CU4" s="124"/>
      <c r="CV4" s="124"/>
      <c r="CW4" s="124"/>
      <c r="CX4" s="124"/>
      <c r="CY4" s="124"/>
      <c r="CZ4" s="124"/>
      <c r="DA4" s="124"/>
      <c r="DB4" s="124"/>
      <c r="DC4" s="124"/>
      <c r="DD4" s="124"/>
      <c r="DE4" s="124"/>
      <c r="DF4" s="124"/>
      <c r="DG4" s="124"/>
      <c r="DH4" s="124"/>
      <c r="DI4" s="124"/>
      <c r="DJ4" s="124"/>
      <c r="DK4" s="124"/>
      <c r="DL4" s="124"/>
      <c r="DM4" s="124"/>
      <c r="DN4" s="124"/>
      <c r="DO4" s="125"/>
      <c r="DP4" s="16"/>
      <c r="DQ4" s="123" t="s">
        <v>236</v>
      </c>
      <c r="DR4" s="124"/>
      <c r="DS4" s="124"/>
      <c r="DT4" s="124"/>
      <c r="DU4" s="124"/>
      <c r="DV4" s="124"/>
      <c r="DW4" s="124"/>
      <c r="DX4" s="124"/>
      <c r="DY4" s="124"/>
      <c r="DZ4" s="124"/>
      <c r="EA4" s="124"/>
      <c r="EB4" s="124"/>
      <c r="EC4" s="124"/>
      <c r="ED4" s="124"/>
      <c r="EE4" s="124"/>
      <c r="EF4" s="124"/>
      <c r="EG4" s="124"/>
      <c r="EH4" s="124"/>
      <c r="EI4" s="124"/>
      <c r="EJ4" s="124"/>
      <c r="EK4" s="124"/>
      <c r="EL4" s="124"/>
      <c r="EM4" s="124"/>
      <c r="EN4" s="124"/>
      <c r="EO4" s="124"/>
      <c r="EP4" s="124"/>
      <c r="EQ4" s="124"/>
      <c r="ER4" s="124"/>
      <c r="ES4" s="124"/>
      <c r="ET4" s="124"/>
      <c r="EU4" s="124"/>
      <c r="EV4" s="124"/>
      <c r="EW4" s="124"/>
      <c r="EX4" s="124"/>
      <c r="EY4" s="124"/>
      <c r="EZ4" s="124"/>
      <c r="FA4" s="124"/>
      <c r="FB4" s="124"/>
      <c r="FC4" s="124"/>
      <c r="FD4" s="124"/>
      <c r="FE4" s="124"/>
      <c r="FF4" s="124"/>
      <c r="FG4" s="124"/>
      <c r="FH4" s="124"/>
      <c r="FI4" s="124"/>
      <c r="FJ4" s="124"/>
      <c r="FK4" s="124"/>
      <c r="FL4" s="124"/>
      <c r="FM4" s="124"/>
      <c r="FN4" s="124"/>
      <c r="FO4" s="124"/>
      <c r="FP4" s="124"/>
      <c r="FQ4" s="124"/>
      <c r="FR4" s="124"/>
      <c r="FS4" s="124"/>
      <c r="FT4" s="124"/>
      <c r="FU4" s="124"/>
      <c r="FV4" s="124"/>
      <c r="FW4" s="124"/>
      <c r="FX4" s="124"/>
      <c r="FY4" s="124"/>
      <c r="FZ4" s="124"/>
      <c r="GA4" s="124"/>
      <c r="GB4" s="124"/>
      <c r="GC4" s="124"/>
      <c r="GD4" s="124"/>
      <c r="GE4" s="124"/>
      <c r="GF4" s="124"/>
      <c r="GG4" s="124"/>
      <c r="GH4" s="124"/>
      <c r="GI4" s="124"/>
      <c r="GJ4" s="124"/>
      <c r="GK4" s="124"/>
      <c r="GL4" s="124"/>
      <c r="GM4" s="124"/>
      <c r="GN4" s="124"/>
      <c r="GO4" s="125"/>
      <c r="GP4" s="17"/>
      <c r="GQ4" s="123" t="s">
        <v>237</v>
      </c>
      <c r="GR4" s="124"/>
      <c r="GS4" s="124"/>
      <c r="GT4" s="124"/>
      <c r="GU4" s="124"/>
      <c r="GV4" s="124"/>
      <c r="GW4" s="124"/>
      <c r="GX4" s="124"/>
      <c r="GY4" s="124"/>
      <c r="GZ4" s="124"/>
      <c r="HA4" s="124"/>
      <c r="HB4" s="124"/>
      <c r="HC4" s="124"/>
      <c r="HD4" s="125"/>
      <c r="HE4" s="16"/>
      <c r="HF4" s="123" t="s">
        <v>238</v>
      </c>
      <c r="HG4" s="124"/>
      <c r="HH4" s="124"/>
      <c r="HI4" s="124"/>
      <c r="HJ4" s="124"/>
      <c r="HK4" s="124"/>
      <c r="HL4" s="124"/>
      <c r="HM4" s="124"/>
      <c r="HN4" s="124"/>
      <c r="HO4" s="124"/>
      <c r="HP4" s="124"/>
      <c r="HQ4" s="124"/>
      <c r="HR4" s="124"/>
      <c r="HS4" s="124"/>
      <c r="HT4" s="125"/>
      <c r="HU4" s="16"/>
      <c r="HV4" s="18"/>
      <c r="HW4" s="18"/>
      <c r="HX4" s="18"/>
      <c r="HY4" s="18"/>
      <c r="HZ4" s="18"/>
      <c r="IA4" s="18"/>
      <c r="IB4" s="18"/>
    </row>
    <row r="5" spans="1:236" ht="15.75" customHeight="1" x14ac:dyDescent="0.3">
      <c r="A5" s="15"/>
      <c r="B5" s="6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6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6"/>
      <c r="AO5" s="6"/>
      <c r="AP5" s="6"/>
      <c r="AQ5" s="6"/>
      <c r="AR5" s="6"/>
      <c r="AS5" s="6"/>
      <c r="AT5" s="19"/>
      <c r="AU5" s="19"/>
      <c r="AV5" s="19"/>
      <c r="AW5" s="19"/>
      <c r="AX5" s="19"/>
      <c r="AY5" s="19"/>
      <c r="AZ5" s="19"/>
      <c r="BA5" s="19"/>
      <c r="BB5" s="19"/>
      <c r="BC5" s="19"/>
      <c r="BD5" s="19"/>
      <c r="BE5" s="19"/>
      <c r="BF5" s="19"/>
      <c r="BG5" s="19"/>
      <c r="BH5" s="19"/>
      <c r="BI5" s="19"/>
      <c r="BJ5" s="19"/>
      <c r="BK5" s="19"/>
      <c r="BL5" s="19"/>
      <c r="BM5" s="19"/>
      <c r="BN5" s="19"/>
      <c r="BO5" s="19"/>
      <c r="BP5" s="19"/>
      <c r="BQ5" s="19"/>
      <c r="BR5" s="19"/>
      <c r="BS5" s="19"/>
      <c r="BT5" s="19"/>
      <c r="BU5" s="19"/>
      <c r="BV5" s="19"/>
      <c r="BW5" s="19"/>
      <c r="BX5" s="19"/>
      <c r="BY5" s="19"/>
      <c r="BZ5" s="19"/>
      <c r="CA5" s="19"/>
      <c r="CB5" s="19"/>
      <c r="CC5" s="19"/>
      <c r="CD5" s="19"/>
      <c r="CE5" s="6"/>
      <c r="CF5" s="19"/>
      <c r="CG5" s="19"/>
      <c r="CH5" s="19"/>
      <c r="CI5" s="19"/>
      <c r="CJ5" s="19"/>
      <c r="CK5" s="19"/>
      <c r="CL5" s="19"/>
      <c r="CM5" s="19"/>
      <c r="CN5" s="19"/>
      <c r="CO5" s="19"/>
      <c r="CP5" s="19"/>
      <c r="CQ5" s="19"/>
      <c r="CR5" s="19"/>
      <c r="CS5" s="19"/>
      <c r="CT5" s="19"/>
      <c r="CU5" s="19"/>
      <c r="CV5" s="19"/>
      <c r="CW5" s="19"/>
      <c r="CX5" s="19"/>
      <c r="CY5" s="19"/>
      <c r="CZ5" s="19"/>
      <c r="DA5" s="19"/>
      <c r="DB5" s="19"/>
      <c r="DC5" s="19"/>
      <c r="DD5" s="19"/>
      <c r="DE5" s="19"/>
      <c r="DF5" s="19"/>
      <c r="DG5" s="19"/>
      <c r="DH5" s="19"/>
      <c r="DI5" s="19"/>
      <c r="DJ5" s="19"/>
      <c r="DK5" s="19"/>
      <c r="DL5" s="19"/>
      <c r="DM5" s="19"/>
      <c r="DN5" s="19"/>
      <c r="DO5" s="19"/>
      <c r="DP5" s="6"/>
      <c r="DQ5" s="19"/>
      <c r="DR5" s="19"/>
      <c r="DS5" s="19"/>
      <c r="DT5" s="19"/>
      <c r="DU5" s="19"/>
      <c r="DV5" s="19"/>
      <c r="DW5" s="19"/>
      <c r="DX5" s="19"/>
      <c r="DY5" s="19"/>
      <c r="DZ5" s="19"/>
      <c r="EA5" s="19"/>
      <c r="EB5" s="19"/>
      <c r="EC5" s="19"/>
      <c r="ED5" s="19"/>
      <c r="EE5" s="19"/>
      <c r="EF5" s="19"/>
      <c r="EG5" s="19"/>
      <c r="EH5" s="19"/>
      <c r="EI5" s="19"/>
      <c r="EJ5" s="19"/>
      <c r="EK5" s="19"/>
      <c r="EL5" s="19"/>
      <c r="EM5" s="19"/>
      <c r="EN5" s="19"/>
      <c r="EO5" s="19"/>
      <c r="EP5" s="19"/>
      <c r="EQ5" s="19"/>
      <c r="ER5" s="19"/>
      <c r="ES5" s="19"/>
      <c r="ET5" s="19"/>
      <c r="EU5" s="19"/>
      <c r="EV5" s="19"/>
      <c r="EW5" s="19"/>
      <c r="EX5" s="19"/>
      <c r="EY5" s="19"/>
      <c r="EZ5" s="19"/>
      <c r="FA5" s="19"/>
      <c r="FB5" s="19"/>
      <c r="FC5" s="19"/>
      <c r="FD5" s="19"/>
      <c r="FE5" s="19"/>
      <c r="FF5" s="19"/>
      <c r="FG5" s="19"/>
      <c r="FH5" s="19"/>
      <c r="FI5" s="19"/>
      <c r="FJ5" s="19"/>
      <c r="FK5" s="19"/>
      <c r="FL5" s="19"/>
      <c r="FM5" s="19"/>
      <c r="FN5" s="19"/>
      <c r="FO5" s="19"/>
      <c r="FP5" s="19"/>
      <c r="FQ5" s="19"/>
      <c r="FR5" s="19"/>
      <c r="FS5" s="19"/>
      <c r="FT5" s="19"/>
      <c r="FU5" s="19"/>
      <c r="FV5" s="19"/>
      <c r="FW5" s="19"/>
      <c r="FX5" s="19"/>
      <c r="FY5" s="19"/>
      <c r="FZ5" s="19"/>
      <c r="GA5" s="19"/>
      <c r="GB5" s="19"/>
      <c r="GC5" s="19"/>
      <c r="GD5" s="19"/>
      <c r="GE5" s="19"/>
      <c r="GF5" s="19"/>
      <c r="GG5" s="19"/>
      <c r="GH5" s="19"/>
      <c r="GI5" s="19"/>
      <c r="GJ5" s="19"/>
      <c r="GK5" s="19"/>
      <c r="GL5" s="19"/>
      <c r="GM5" s="19"/>
      <c r="GN5" s="19"/>
      <c r="GO5" s="19"/>
      <c r="GP5" s="20"/>
      <c r="GQ5" s="6"/>
      <c r="GR5" s="6"/>
      <c r="GS5" s="6"/>
      <c r="GT5" s="6"/>
      <c r="GU5" s="6"/>
      <c r="GV5" s="6"/>
      <c r="GW5" s="6"/>
      <c r="GX5" s="6"/>
      <c r="GY5" s="6"/>
      <c r="GZ5" s="6"/>
      <c r="HA5" s="6"/>
      <c r="HB5" s="6"/>
      <c r="HC5" s="6"/>
      <c r="HD5" s="6"/>
      <c r="HE5" s="6"/>
      <c r="HF5" s="6"/>
      <c r="HG5" s="6"/>
      <c r="HH5" s="6"/>
      <c r="HI5" s="6"/>
      <c r="HJ5" s="6"/>
      <c r="HK5" s="6"/>
      <c r="HL5" s="6"/>
      <c r="HM5" s="6"/>
      <c r="HN5" s="6"/>
      <c r="HO5" s="6"/>
      <c r="HP5" s="6"/>
      <c r="HQ5" s="6"/>
      <c r="HR5" s="6"/>
      <c r="HS5" s="6"/>
      <c r="HT5" s="6"/>
      <c r="HU5" s="6"/>
      <c r="HV5" s="15"/>
      <c r="HW5" s="15"/>
      <c r="HX5" s="15"/>
      <c r="HY5" s="15"/>
      <c r="HZ5" s="15"/>
      <c r="IA5" s="15"/>
      <c r="IB5" s="15"/>
    </row>
    <row r="6" spans="1:236" ht="15.75" customHeight="1" x14ac:dyDescent="0.3">
      <c r="A6" s="99">
        <v>1</v>
      </c>
      <c r="B6" s="3">
        <v>1</v>
      </c>
      <c r="C6" s="21" t="s">
        <v>239</v>
      </c>
      <c r="D6" s="21">
        <v>2</v>
      </c>
      <c r="E6" s="22">
        <v>41190</v>
      </c>
      <c r="F6" s="22">
        <v>41190</v>
      </c>
      <c r="G6" s="21">
        <f t="shared" ref="G6:G146" si="0">F6-E6</f>
        <v>0</v>
      </c>
      <c r="H6" s="21" t="s">
        <v>240</v>
      </c>
      <c r="I6" s="21" t="s">
        <v>241</v>
      </c>
      <c r="J6" s="23">
        <v>10087</v>
      </c>
      <c r="K6" s="21">
        <v>85</v>
      </c>
      <c r="L6" s="21"/>
      <c r="M6" s="21"/>
      <c r="N6" s="21" t="s">
        <v>242</v>
      </c>
      <c r="O6" s="21">
        <v>85</v>
      </c>
      <c r="P6" s="21">
        <v>95</v>
      </c>
      <c r="Q6" s="21">
        <v>3</v>
      </c>
      <c r="R6" s="21" t="s">
        <v>243</v>
      </c>
      <c r="S6" s="21">
        <v>2</v>
      </c>
      <c r="T6" s="21">
        <v>4</v>
      </c>
      <c r="U6" s="21" t="s">
        <v>243</v>
      </c>
      <c r="V6" s="21">
        <v>2</v>
      </c>
      <c r="W6" s="21">
        <v>3</v>
      </c>
      <c r="X6" s="21">
        <v>3</v>
      </c>
      <c r="Y6" s="21">
        <v>3</v>
      </c>
      <c r="Z6" s="6"/>
      <c r="AA6" s="24" t="s">
        <v>244</v>
      </c>
      <c r="AB6" s="21" t="s">
        <v>245</v>
      </c>
      <c r="AC6" s="25"/>
      <c r="AD6" s="25"/>
      <c r="AE6" s="21" t="s">
        <v>246</v>
      </c>
      <c r="AF6" s="21" t="s">
        <v>247</v>
      </c>
      <c r="AG6" s="21" t="s">
        <v>246</v>
      </c>
      <c r="AH6" s="21" t="s">
        <v>248</v>
      </c>
      <c r="AI6" s="21" t="s">
        <v>249</v>
      </c>
      <c r="AJ6" s="21" t="s">
        <v>246</v>
      </c>
      <c r="AK6" s="21" t="s">
        <v>246</v>
      </c>
      <c r="AL6" s="21" t="s">
        <v>246</v>
      </c>
      <c r="AM6" s="21">
        <v>2.75</v>
      </c>
      <c r="AN6" s="6"/>
      <c r="AO6" s="26" t="s">
        <v>250</v>
      </c>
      <c r="AP6" s="26" t="s">
        <v>251</v>
      </c>
      <c r="AQ6" s="26"/>
      <c r="AR6" s="26" t="s">
        <v>1902</v>
      </c>
      <c r="AS6" s="26" t="s">
        <v>1903</v>
      </c>
      <c r="AT6" s="27">
        <v>1</v>
      </c>
      <c r="AU6" s="21">
        <v>2.25</v>
      </c>
      <c r="AV6" s="21">
        <v>5.0199999999999996</v>
      </c>
      <c r="AW6" s="21">
        <v>5.54</v>
      </c>
      <c r="AX6" s="21">
        <v>6.1</v>
      </c>
      <c r="AY6" s="21"/>
      <c r="AZ6" s="21"/>
      <c r="BA6" s="21"/>
      <c r="BB6" s="21"/>
      <c r="BC6" s="28">
        <f t="shared" ref="BC6:BE6" si="1">((AU6/AT6)*100)-100</f>
        <v>125</v>
      </c>
      <c r="BD6" s="28">
        <f t="shared" si="1"/>
        <v>123.11111111111109</v>
      </c>
      <c r="BE6" s="28">
        <f t="shared" si="1"/>
        <v>10.358565737051805</v>
      </c>
      <c r="BF6" s="28">
        <f t="shared" ref="BF6:BF146" si="2">((AV6/AT6)*100)-100</f>
        <v>401.99999999999994</v>
      </c>
      <c r="BG6" s="28">
        <f t="shared" ref="BG6:BG146" si="3">((AW6/AT6)*100)-100</f>
        <v>454</v>
      </c>
      <c r="BH6" s="28">
        <f t="shared" ref="BH6:BH146" si="4">((AW6/AU6)*100)-100</f>
        <v>146.2222222222222</v>
      </c>
      <c r="BI6" s="3">
        <f t="shared" ref="BI6:BK6" si="5">AU6-AT6</f>
        <v>1.25</v>
      </c>
      <c r="BJ6" s="3">
        <f t="shared" si="5"/>
        <v>2.7699999999999996</v>
      </c>
      <c r="BK6" s="3">
        <f t="shared" si="5"/>
        <v>0.52000000000000046</v>
      </c>
      <c r="BL6" s="3">
        <f t="shared" ref="BL6:BL146" si="6">AV6-AT6</f>
        <v>4.0199999999999996</v>
      </c>
      <c r="BM6" s="3">
        <f t="shared" ref="BM6:BM146" si="7">AW6-AT6</f>
        <v>4.54</v>
      </c>
      <c r="BN6" s="3">
        <f t="shared" ref="BN6:BN146" si="8">AW6-AU6</f>
        <v>3.29</v>
      </c>
      <c r="BO6" s="24">
        <v>7.5</v>
      </c>
      <c r="BP6" s="21">
        <v>18</v>
      </c>
      <c r="BQ6" s="21">
        <v>32</v>
      </c>
      <c r="BR6" s="21"/>
      <c r="BS6" s="21"/>
      <c r="BT6" s="21"/>
      <c r="BU6" s="21"/>
      <c r="BV6" s="24">
        <v>35.1</v>
      </c>
      <c r="BW6" s="21">
        <v>36</v>
      </c>
      <c r="BX6" s="21">
        <v>36</v>
      </c>
      <c r="BY6" s="21">
        <v>37.5</v>
      </c>
      <c r="BZ6" s="21">
        <v>36</v>
      </c>
      <c r="CA6" s="21"/>
      <c r="CB6" s="21"/>
      <c r="CC6" s="21"/>
      <c r="CD6" s="21"/>
      <c r="CE6" s="6"/>
      <c r="CF6" s="24" t="s">
        <v>252</v>
      </c>
      <c r="CG6" s="21"/>
      <c r="CH6" s="21"/>
      <c r="CI6" s="21"/>
      <c r="CJ6" s="21"/>
      <c r="CK6" s="21"/>
      <c r="CL6" s="21"/>
      <c r="CM6" s="24" t="s">
        <v>253</v>
      </c>
      <c r="CN6" s="21"/>
      <c r="CO6" s="21"/>
      <c r="CP6" s="21"/>
      <c r="CQ6" s="21"/>
      <c r="CR6" s="21"/>
      <c r="CS6" s="21"/>
      <c r="CT6" s="24">
        <v>3</v>
      </c>
      <c r="CU6" s="21"/>
      <c r="CV6" s="21"/>
      <c r="CW6" s="21"/>
      <c r="CX6" s="21"/>
      <c r="CY6" s="21"/>
      <c r="CZ6" s="21"/>
      <c r="DA6" s="24" t="s">
        <v>254</v>
      </c>
      <c r="DB6" s="21"/>
      <c r="DC6" s="21"/>
      <c r="DD6" s="21"/>
      <c r="DE6" s="21"/>
      <c r="DF6" s="21"/>
      <c r="DG6" s="21"/>
      <c r="DH6" s="24" t="s">
        <v>255</v>
      </c>
      <c r="DI6" s="21" t="s">
        <v>256</v>
      </c>
      <c r="DJ6" s="21" t="s">
        <v>256</v>
      </c>
      <c r="DK6" s="21"/>
      <c r="DL6" s="21"/>
      <c r="DM6" s="21"/>
      <c r="DN6" s="21"/>
      <c r="DO6" s="26">
        <v>9</v>
      </c>
      <c r="DP6" s="6"/>
      <c r="DQ6" s="24">
        <v>57</v>
      </c>
      <c r="DR6" s="21">
        <v>100</v>
      </c>
      <c r="DS6" s="21">
        <v>139</v>
      </c>
      <c r="DT6" s="21"/>
      <c r="DU6" s="21"/>
      <c r="DV6" s="21"/>
      <c r="DW6" s="21"/>
      <c r="DX6" s="24">
        <v>1</v>
      </c>
      <c r="DY6" s="21">
        <v>0.6</v>
      </c>
      <c r="DZ6" s="21">
        <v>0.45</v>
      </c>
      <c r="EA6" s="21"/>
      <c r="EB6" s="21"/>
      <c r="EC6" s="21"/>
      <c r="ED6" s="21"/>
      <c r="EE6" s="29">
        <f t="shared" ref="EE6:EG6" si="9">DQ6/DX6</f>
        <v>57</v>
      </c>
      <c r="EF6" s="30">
        <f t="shared" si="9"/>
        <v>166.66666666666669</v>
      </c>
      <c r="EG6" s="30">
        <f t="shared" si="9"/>
        <v>308.88888888888886</v>
      </c>
      <c r="EH6" s="30"/>
      <c r="EI6" s="30"/>
      <c r="EJ6" s="30"/>
      <c r="EK6" s="30"/>
      <c r="EL6" s="24">
        <v>1</v>
      </c>
      <c r="EM6" s="21">
        <v>1</v>
      </c>
      <c r="EN6" s="21">
        <v>1</v>
      </c>
      <c r="EO6" s="21"/>
      <c r="EP6" s="21"/>
      <c r="EQ6" s="21"/>
      <c r="ER6" s="21"/>
      <c r="ES6" s="24">
        <v>168</v>
      </c>
      <c r="ET6" s="21">
        <v>130</v>
      </c>
      <c r="EU6" s="21">
        <v>142</v>
      </c>
      <c r="EV6" s="21"/>
      <c r="EW6" s="21"/>
      <c r="EX6" s="21"/>
      <c r="EY6" s="21"/>
      <c r="EZ6" s="24">
        <v>15</v>
      </c>
      <c r="FA6" s="21">
        <v>39</v>
      </c>
      <c r="FB6" s="21">
        <v>56.4</v>
      </c>
      <c r="FC6" s="21"/>
      <c r="FD6" s="21"/>
      <c r="FE6" s="21"/>
      <c r="FF6" s="21"/>
      <c r="FG6" s="24">
        <v>5</v>
      </c>
      <c r="FH6" s="21">
        <v>8</v>
      </c>
      <c r="FI6" s="21">
        <v>1</v>
      </c>
      <c r="FJ6" s="21"/>
      <c r="FK6" s="21"/>
      <c r="FL6" s="21"/>
      <c r="FM6" s="21"/>
      <c r="FN6" s="24">
        <v>40</v>
      </c>
      <c r="FO6" s="21">
        <v>89</v>
      </c>
      <c r="FP6" s="21">
        <v>61</v>
      </c>
      <c r="FQ6" s="21"/>
      <c r="FR6" s="21"/>
      <c r="FS6" s="21"/>
      <c r="FT6" s="21"/>
      <c r="FU6" s="24" t="s">
        <v>257</v>
      </c>
      <c r="FV6" s="21" t="s">
        <v>258</v>
      </c>
      <c r="FW6" s="21" t="s">
        <v>258</v>
      </c>
      <c r="FX6" s="21"/>
      <c r="FY6" s="21"/>
      <c r="FZ6" s="21"/>
      <c r="GA6" s="21"/>
      <c r="GB6" s="24">
        <v>203</v>
      </c>
      <c r="GC6" s="21">
        <v>174</v>
      </c>
      <c r="GD6" s="21">
        <v>247</v>
      </c>
      <c r="GE6" s="21"/>
      <c r="GF6" s="21"/>
      <c r="GG6" s="21"/>
      <c r="GH6" s="21"/>
      <c r="GI6" s="24">
        <v>0</v>
      </c>
      <c r="GJ6" s="21">
        <v>1160</v>
      </c>
      <c r="GK6" s="21">
        <v>645</v>
      </c>
      <c r="GL6" s="21"/>
      <c r="GM6" s="21"/>
      <c r="GN6" s="21"/>
      <c r="GO6" s="31"/>
      <c r="GP6" s="9"/>
      <c r="GQ6" s="32">
        <v>20</v>
      </c>
      <c r="GR6" s="21">
        <v>90</v>
      </c>
      <c r="GS6" s="24">
        <v>19</v>
      </c>
      <c r="GT6" s="21">
        <v>90</v>
      </c>
      <c r="GU6" s="24">
        <v>18</v>
      </c>
      <c r="GV6" s="21">
        <v>90</v>
      </c>
      <c r="GW6" s="24"/>
      <c r="GX6" s="21"/>
      <c r="GY6" s="24"/>
      <c r="GZ6" s="21"/>
      <c r="HA6" s="24"/>
      <c r="HB6" s="21"/>
      <c r="HC6" s="24"/>
      <c r="HD6" s="21"/>
      <c r="HE6" s="6"/>
      <c r="HF6" s="21"/>
      <c r="HG6" s="21"/>
      <c r="HH6" s="21"/>
      <c r="HI6" s="21"/>
      <c r="HJ6" s="21"/>
      <c r="HK6" s="21"/>
      <c r="HL6" s="21"/>
      <c r="HM6" s="21"/>
      <c r="HN6" s="21"/>
      <c r="HO6" s="21"/>
      <c r="HP6" s="21"/>
      <c r="HQ6" s="21"/>
      <c r="HR6" s="21"/>
      <c r="HS6" s="21"/>
      <c r="HT6" s="21"/>
      <c r="HU6" s="6"/>
    </row>
    <row r="7" spans="1:236" ht="15.75" customHeight="1" x14ac:dyDescent="0.3">
      <c r="A7" s="99">
        <v>2</v>
      </c>
      <c r="B7" s="3">
        <v>2</v>
      </c>
      <c r="C7" s="21" t="s">
        <v>259</v>
      </c>
      <c r="D7" s="21">
        <v>1</v>
      </c>
      <c r="E7" s="22">
        <v>41190</v>
      </c>
      <c r="F7" s="22">
        <v>41190</v>
      </c>
      <c r="G7" s="21">
        <f t="shared" si="0"/>
        <v>0</v>
      </c>
      <c r="H7" s="21" t="s">
        <v>240</v>
      </c>
      <c r="I7" s="21"/>
      <c r="J7" s="23">
        <v>13520</v>
      </c>
      <c r="K7" s="21">
        <v>75</v>
      </c>
      <c r="L7" s="21"/>
      <c r="M7" s="21"/>
      <c r="N7" s="21" t="s">
        <v>260</v>
      </c>
      <c r="O7" s="21">
        <v>53</v>
      </c>
      <c r="P7" s="21">
        <v>53</v>
      </c>
      <c r="Q7" s="21">
        <v>18</v>
      </c>
      <c r="R7" s="21" t="s">
        <v>243</v>
      </c>
      <c r="S7" s="21">
        <v>2</v>
      </c>
      <c r="T7" s="21">
        <v>19</v>
      </c>
      <c r="U7" s="21" t="s">
        <v>243</v>
      </c>
      <c r="V7" s="21">
        <v>2</v>
      </c>
      <c r="W7" s="21">
        <v>18</v>
      </c>
      <c r="X7" s="21">
        <v>5</v>
      </c>
      <c r="Y7" s="21">
        <v>5</v>
      </c>
      <c r="Z7" s="6"/>
      <c r="AA7" s="24" t="s">
        <v>244</v>
      </c>
      <c r="AB7" s="21" t="s">
        <v>261</v>
      </c>
      <c r="AC7" s="25"/>
      <c r="AD7" s="25"/>
      <c r="AE7" s="21" t="s">
        <v>249</v>
      </c>
      <c r="AF7" s="21"/>
      <c r="AG7" s="21" t="s">
        <v>246</v>
      </c>
      <c r="AH7" s="21" t="s">
        <v>248</v>
      </c>
      <c r="AI7" s="21" t="s">
        <v>249</v>
      </c>
      <c r="AJ7" s="21" t="s">
        <v>249</v>
      </c>
      <c r="AK7" s="21" t="s">
        <v>249</v>
      </c>
      <c r="AL7" s="21" t="s">
        <v>246</v>
      </c>
      <c r="AM7" s="21">
        <v>0.69</v>
      </c>
      <c r="AN7" s="6"/>
      <c r="AO7" s="26" t="s">
        <v>250</v>
      </c>
      <c r="AP7" s="26" t="s">
        <v>251</v>
      </c>
      <c r="AQ7" s="26"/>
      <c r="AR7" s="26" t="s">
        <v>1904</v>
      </c>
      <c r="AS7" s="26" t="s">
        <v>1905</v>
      </c>
      <c r="AT7" s="100">
        <v>0.69</v>
      </c>
      <c r="AU7" s="101">
        <v>2.63</v>
      </c>
      <c r="AV7" s="101">
        <v>7.6</v>
      </c>
      <c r="AW7" s="101">
        <v>18.52</v>
      </c>
      <c r="AX7" s="101">
        <v>12.1</v>
      </c>
      <c r="AY7" s="101">
        <v>10.27</v>
      </c>
      <c r="AZ7" s="101">
        <v>5.22</v>
      </c>
      <c r="BA7" s="101">
        <v>1.26</v>
      </c>
      <c r="BB7" s="101">
        <v>0.28000000000000003</v>
      </c>
      <c r="BC7" s="28">
        <f t="shared" ref="BC7:BE7" si="10">((AU7/AT7)*100)-100</f>
        <v>281.15942028985506</v>
      </c>
      <c r="BD7" s="28">
        <f t="shared" si="10"/>
        <v>188.97338403041823</v>
      </c>
      <c r="BE7" s="28">
        <f t="shared" si="10"/>
        <v>143.68421052631581</v>
      </c>
      <c r="BF7" s="28">
        <f t="shared" si="2"/>
        <v>1001.449275362319</v>
      </c>
      <c r="BG7" s="28">
        <f t="shared" si="3"/>
        <v>2584.057971014493</v>
      </c>
      <c r="BH7" s="28">
        <f t="shared" si="4"/>
        <v>604.18250950570348</v>
      </c>
      <c r="BI7" s="3">
        <f t="shared" ref="BI7:BK7" si="11">AU7-AT7</f>
        <v>1.94</v>
      </c>
      <c r="BJ7" s="3">
        <f t="shared" si="11"/>
        <v>4.97</v>
      </c>
      <c r="BK7" s="3">
        <f t="shared" si="11"/>
        <v>10.92</v>
      </c>
      <c r="BL7" s="3">
        <f t="shared" si="6"/>
        <v>6.91</v>
      </c>
      <c r="BM7" s="3">
        <f t="shared" si="7"/>
        <v>17.829999999999998</v>
      </c>
      <c r="BN7" s="3">
        <f t="shared" si="8"/>
        <v>15.89</v>
      </c>
      <c r="BO7" s="24">
        <v>117.1</v>
      </c>
      <c r="BP7" s="21">
        <v>127.9</v>
      </c>
      <c r="BQ7" s="21">
        <v>101.9</v>
      </c>
      <c r="BR7" s="21">
        <v>71</v>
      </c>
      <c r="BS7" s="21">
        <v>93.7</v>
      </c>
      <c r="BT7" s="21">
        <v>136</v>
      </c>
      <c r="BU7" s="21">
        <v>171.7</v>
      </c>
      <c r="BV7" s="24">
        <v>34</v>
      </c>
      <c r="BW7" s="21">
        <v>36</v>
      </c>
      <c r="BX7" s="21">
        <v>36</v>
      </c>
      <c r="BY7" s="21">
        <v>36</v>
      </c>
      <c r="BZ7" s="21">
        <v>33.9</v>
      </c>
      <c r="CA7" s="21">
        <v>35</v>
      </c>
      <c r="CB7" s="21">
        <v>36</v>
      </c>
      <c r="CC7" s="21">
        <v>36.5</v>
      </c>
      <c r="CD7" s="21">
        <v>36</v>
      </c>
      <c r="CE7" s="6"/>
      <c r="CF7" s="24" t="s">
        <v>262</v>
      </c>
      <c r="CG7" s="21"/>
      <c r="CH7" s="21"/>
      <c r="CI7" s="21"/>
      <c r="CJ7" s="21"/>
      <c r="CK7" s="21"/>
      <c r="CL7" s="21" t="s">
        <v>263</v>
      </c>
      <c r="CM7" s="24" t="s">
        <v>264</v>
      </c>
      <c r="CN7" s="21"/>
      <c r="CO7" s="21"/>
      <c r="CP7" s="21"/>
      <c r="CQ7" s="21"/>
      <c r="CR7" s="21"/>
      <c r="CS7" s="21" t="s">
        <v>265</v>
      </c>
      <c r="CT7" s="24">
        <v>2</v>
      </c>
      <c r="CU7" s="21"/>
      <c r="CV7" s="21"/>
      <c r="CW7" s="21"/>
      <c r="CX7" s="21"/>
      <c r="CY7" s="21"/>
      <c r="CZ7" s="21" t="s">
        <v>266</v>
      </c>
      <c r="DA7" s="24" t="s">
        <v>267</v>
      </c>
      <c r="DB7" s="21"/>
      <c r="DC7" s="21"/>
      <c r="DD7" s="21"/>
      <c r="DE7" s="21"/>
      <c r="DF7" s="21"/>
      <c r="DG7" s="21" t="s">
        <v>266</v>
      </c>
      <c r="DH7" s="24" t="s">
        <v>268</v>
      </c>
      <c r="DI7" s="21" t="s">
        <v>268</v>
      </c>
      <c r="DJ7" s="21" t="s">
        <v>268</v>
      </c>
      <c r="DK7" s="21"/>
      <c r="DL7" s="21"/>
      <c r="DM7" s="21"/>
      <c r="DN7" s="21"/>
      <c r="DO7" s="26">
        <v>9</v>
      </c>
      <c r="DP7" s="6"/>
      <c r="DQ7" s="24">
        <v>224</v>
      </c>
      <c r="DR7" s="21">
        <v>75.8</v>
      </c>
      <c r="DS7" s="21">
        <v>86.4</v>
      </c>
      <c r="DT7" s="21">
        <v>64.8</v>
      </c>
      <c r="DU7" s="21">
        <v>79.5</v>
      </c>
      <c r="DV7" s="21">
        <v>105.5</v>
      </c>
      <c r="DW7" s="21">
        <v>112.3</v>
      </c>
      <c r="DX7" s="24">
        <v>1</v>
      </c>
      <c r="DY7" s="21">
        <v>0.75</v>
      </c>
      <c r="DZ7" s="21">
        <v>0.5</v>
      </c>
      <c r="EA7" s="21">
        <v>0.7</v>
      </c>
      <c r="EB7" s="21">
        <v>0.65</v>
      </c>
      <c r="EC7" s="21">
        <v>0.6</v>
      </c>
      <c r="ED7" s="21">
        <v>0.6</v>
      </c>
      <c r="EE7" s="29">
        <f t="shared" ref="EE7:EK7" si="12">DQ7/DX7</f>
        <v>224</v>
      </c>
      <c r="EF7" s="30">
        <f t="shared" si="12"/>
        <v>101.06666666666666</v>
      </c>
      <c r="EG7" s="30">
        <f t="shared" si="12"/>
        <v>172.8</v>
      </c>
      <c r="EH7" s="30">
        <f t="shared" si="12"/>
        <v>92.571428571428569</v>
      </c>
      <c r="EI7" s="30">
        <f t="shared" si="12"/>
        <v>122.30769230769231</v>
      </c>
      <c r="EJ7" s="30">
        <f t="shared" si="12"/>
        <v>175.83333333333334</v>
      </c>
      <c r="EK7" s="30">
        <f t="shared" si="12"/>
        <v>187.16666666666666</v>
      </c>
      <c r="EL7" s="24">
        <v>1</v>
      </c>
      <c r="EM7" s="21">
        <v>1</v>
      </c>
      <c r="EN7" s="21">
        <v>1</v>
      </c>
      <c r="EO7" s="21">
        <v>1</v>
      </c>
      <c r="EP7" s="21">
        <v>1</v>
      </c>
      <c r="EQ7" s="21">
        <v>1</v>
      </c>
      <c r="ER7" s="21">
        <v>1</v>
      </c>
      <c r="ES7" s="24">
        <v>222</v>
      </c>
      <c r="ET7" s="21">
        <v>168</v>
      </c>
      <c r="EU7" s="21">
        <v>177</v>
      </c>
      <c r="EV7" s="21">
        <v>156</v>
      </c>
      <c r="EW7" s="21">
        <v>165</v>
      </c>
      <c r="EX7" s="21">
        <v>156</v>
      </c>
      <c r="EY7" s="21">
        <v>152</v>
      </c>
      <c r="EZ7" s="24">
        <v>21.4</v>
      </c>
      <c r="FA7" s="21">
        <v>19.2</v>
      </c>
      <c r="FB7" s="21">
        <v>25.6</v>
      </c>
      <c r="FC7" s="21">
        <v>26.1</v>
      </c>
      <c r="FD7" s="21">
        <v>27.3</v>
      </c>
      <c r="FE7" s="21">
        <v>31.4</v>
      </c>
      <c r="FF7" s="21">
        <v>36</v>
      </c>
      <c r="FG7" s="24">
        <v>14</v>
      </c>
      <c r="FH7" s="21">
        <v>6</v>
      </c>
      <c r="FI7" s="21">
        <v>3</v>
      </c>
      <c r="FJ7" s="21">
        <v>3</v>
      </c>
      <c r="FK7" s="21">
        <v>3</v>
      </c>
      <c r="FL7" s="21">
        <v>3</v>
      </c>
      <c r="FM7" s="21">
        <v>3</v>
      </c>
      <c r="FN7" s="24">
        <v>93</v>
      </c>
      <c r="FO7" s="21">
        <v>97</v>
      </c>
      <c r="FP7" s="21">
        <v>86</v>
      </c>
      <c r="FQ7" s="21">
        <v>83</v>
      </c>
      <c r="FR7" s="21">
        <v>77</v>
      </c>
      <c r="FS7" s="21">
        <v>78</v>
      </c>
      <c r="FT7" s="21">
        <v>86</v>
      </c>
      <c r="FU7" s="24">
        <v>0</v>
      </c>
      <c r="FV7" s="21">
        <v>0</v>
      </c>
      <c r="FW7" s="21">
        <v>0</v>
      </c>
      <c r="FX7" s="21">
        <v>0</v>
      </c>
      <c r="FY7" s="21">
        <v>0</v>
      </c>
      <c r="FZ7" s="21">
        <v>0</v>
      </c>
      <c r="GA7" s="21">
        <v>0</v>
      </c>
      <c r="GB7" s="24">
        <v>187</v>
      </c>
      <c r="GC7" s="21">
        <v>175</v>
      </c>
      <c r="GD7" s="21">
        <v>155</v>
      </c>
      <c r="GE7" s="21">
        <v>144</v>
      </c>
      <c r="GF7" s="21">
        <v>143</v>
      </c>
      <c r="GG7" s="21">
        <v>138</v>
      </c>
      <c r="GH7" s="21">
        <v>126</v>
      </c>
      <c r="GI7" s="24">
        <v>1200</v>
      </c>
      <c r="GJ7" s="21">
        <v>2380</v>
      </c>
      <c r="GK7" s="21">
        <v>1630</v>
      </c>
      <c r="GL7" s="21">
        <v>1450</v>
      </c>
      <c r="GM7" s="21">
        <v>1670</v>
      </c>
      <c r="GN7" s="21">
        <v>1300</v>
      </c>
      <c r="GO7" s="31">
        <v>1900</v>
      </c>
      <c r="GP7" s="9"/>
      <c r="GQ7" s="32">
        <v>11</v>
      </c>
      <c r="GR7" s="21">
        <v>45</v>
      </c>
      <c r="GS7" s="24">
        <v>11</v>
      </c>
      <c r="GT7" s="21">
        <v>45</v>
      </c>
      <c r="GU7" s="24">
        <v>12</v>
      </c>
      <c r="GV7" s="21">
        <v>45</v>
      </c>
      <c r="GW7" s="24">
        <v>12</v>
      </c>
      <c r="GX7" s="21">
        <v>45</v>
      </c>
      <c r="GY7" s="24">
        <v>12</v>
      </c>
      <c r="GZ7" s="21">
        <v>45</v>
      </c>
      <c r="HA7" s="24">
        <v>12</v>
      </c>
      <c r="HB7" s="21">
        <v>45</v>
      </c>
      <c r="HC7" s="24">
        <v>12</v>
      </c>
      <c r="HD7" s="21">
        <v>45</v>
      </c>
      <c r="HE7" s="6"/>
      <c r="HF7" s="21"/>
      <c r="HG7" s="21"/>
      <c r="HH7" s="21"/>
      <c r="HI7" s="21"/>
      <c r="HJ7" s="21"/>
      <c r="HK7" s="21"/>
      <c r="HL7" s="21"/>
      <c r="HM7" s="21"/>
      <c r="HN7" s="21"/>
      <c r="HO7" s="21"/>
      <c r="HP7" s="21"/>
      <c r="HQ7" s="21"/>
      <c r="HR7" s="21"/>
      <c r="HS7" s="21"/>
      <c r="HT7" s="21"/>
      <c r="HU7" s="6"/>
    </row>
    <row r="8" spans="1:236" ht="15.75" customHeight="1" x14ac:dyDescent="0.3">
      <c r="A8" s="99">
        <v>3</v>
      </c>
      <c r="B8" s="3">
        <v>3</v>
      </c>
      <c r="C8" s="21" t="s">
        <v>269</v>
      </c>
      <c r="D8" s="21">
        <v>1</v>
      </c>
      <c r="E8" s="22">
        <v>41195</v>
      </c>
      <c r="F8" s="22">
        <v>41198</v>
      </c>
      <c r="G8" s="21">
        <f t="shared" si="0"/>
        <v>3</v>
      </c>
      <c r="H8" s="21"/>
      <c r="I8" s="21"/>
      <c r="J8" s="23">
        <v>24626</v>
      </c>
      <c r="K8" s="21">
        <v>45</v>
      </c>
      <c r="L8" s="21"/>
      <c r="M8" s="21"/>
      <c r="N8" s="21" t="s">
        <v>270</v>
      </c>
      <c r="O8" s="21">
        <v>71</v>
      </c>
      <c r="P8" s="21">
        <v>85</v>
      </c>
      <c r="Q8" s="21">
        <v>11</v>
      </c>
      <c r="R8" s="21" t="s">
        <v>271</v>
      </c>
      <c r="S8" s="21">
        <v>1</v>
      </c>
      <c r="T8" s="21">
        <v>55</v>
      </c>
      <c r="U8" s="21" t="s">
        <v>272</v>
      </c>
      <c r="V8" s="21">
        <v>1</v>
      </c>
      <c r="W8" s="21">
        <v>6</v>
      </c>
      <c r="X8" s="21">
        <v>5</v>
      </c>
      <c r="Y8" s="21">
        <v>5</v>
      </c>
      <c r="Z8" s="6"/>
      <c r="AA8" s="24" t="s">
        <v>244</v>
      </c>
      <c r="AB8" s="21" t="s">
        <v>273</v>
      </c>
      <c r="AC8" s="25"/>
      <c r="AD8" s="25"/>
      <c r="AE8" s="21" t="s">
        <v>246</v>
      </c>
      <c r="AF8" s="21" t="s">
        <v>247</v>
      </c>
      <c r="AG8" s="21" t="s">
        <v>249</v>
      </c>
      <c r="AH8" s="21"/>
      <c r="AI8" s="21" t="s">
        <v>249</v>
      </c>
      <c r="AJ8" s="21" t="s">
        <v>246</v>
      </c>
      <c r="AK8" s="21" t="s">
        <v>249</v>
      </c>
      <c r="AL8" s="21" t="s">
        <v>249</v>
      </c>
      <c r="AM8" s="21">
        <v>0.12</v>
      </c>
      <c r="AN8" s="6"/>
      <c r="AO8" s="26" t="s">
        <v>250</v>
      </c>
      <c r="AP8" s="26" t="s">
        <v>274</v>
      </c>
      <c r="AQ8" s="26"/>
      <c r="AR8" s="26" t="s">
        <v>1906</v>
      </c>
      <c r="AS8" s="26" t="s">
        <v>1907</v>
      </c>
      <c r="AT8" s="76">
        <v>0.12</v>
      </c>
      <c r="AU8" s="52">
        <v>0.13</v>
      </c>
      <c r="AV8" s="52">
        <v>0.12</v>
      </c>
      <c r="AW8" s="52">
        <v>0.12</v>
      </c>
      <c r="AX8" s="52">
        <v>0.11</v>
      </c>
      <c r="AY8" s="52">
        <v>0.1</v>
      </c>
      <c r="AZ8" s="52">
        <v>0.14000000000000001</v>
      </c>
      <c r="BA8" s="52">
        <v>0.12</v>
      </c>
      <c r="BB8" s="52">
        <v>0.1</v>
      </c>
      <c r="BC8" s="28">
        <f t="shared" ref="BC8:BE8" si="13">((AU8/AT8)*100)-100</f>
        <v>8.3333333333333428</v>
      </c>
      <c r="BD8" s="28">
        <f t="shared" si="13"/>
        <v>-7.6923076923076934</v>
      </c>
      <c r="BE8" s="28">
        <f t="shared" si="13"/>
        <v>0</v>
      </c>
      <c r="BF8" s="28">
        <f t="shared" si="2"/>
        <v>0</v>
      </c>
      <c r="BG8" s="28">
        <f t="shared" si="3"/>
        <v>0</v>
      </c>
      <c r="BH8" s="28">
        <f t="shared" si="4"/>
        <v>-7.6923076923076934</v>
      </c>
      <c r="BI8" s="3">
        <f t="shared" ref="BI8:BK8" si="14">AU8-AT8</f>
        <v>1.0000000000000009E-2</v>
      </c>
      <c r="BJ8" s="3">
        <f t="shared" si="14"/>
        <v>-1.0000000000000009E-2</v>
      </c>
      <c r="BK8" s="3">
        <f t="shared" si="14"/>
        <v>0</v>
      </c>
      <c r="BL8" s="3">
        <f t="shared" si="6"/>
        <v>0</v>
      </c>
      <c r="BM8" s="3">
        <f t="shared" si="7"/>
        <v>0</v>
      </c>
      <c r="BN8" s="3">
        <f t="shared" si="8"/>
        <v>-1.0000000000000009E-2</v>
      </c>
      <c r="BO8" s="24">
        <v>169.2</v>
      </c>
      <c r="BP8" s="21">
        <v>163.5</v>
      </c>
      <c r="BQ8" s="21"/>
      <c r="BR8" s="21">
        <v>80</v>
      </c>
      <c r="BS8" s="21"/>
      <c r="BT8" s="21">
        <v>64</v>
      </c>
      <c r="BU8" s="21"/>
      <c r="BV8" s="24">
        <v>39.4</v>
      </c>
      <c r="BW8" s="21">
        <v>38.1</v>
      </c>
      <c r="BX8" s="21">
        <v>37</v>
      </c>
      <c r="BY8" s="21">
        <v>37.9</v>
      </c>
      <c r="BZ8" s="21">
        <v>38.1</v>
      </c>
      <c r="CA8" s="21">
        <v>38</v>
      </c>
      <c r="CB8" s="21">
        <v>37</v>
      </c>
      <c r="CC8" s="21">
        <v>38.5</v>
      </c>
      <c r="CD8" s="21">
        <v>37.6</v>
      </c>
      <c r="CE8" s="6"/>
      <c r="CF8" s="24" t="s">
        <v>275</v>
      </c>
      <c r="CG8" s="21"/>
      <c r="CH8" s="21"/>
      <c r="CI8" s="21" t="s">
        <v>276</v>
      </c>
      <c r="CJ8" s="21"/>
      <c r="CK8" s="21" t="s">
        <v>277</v>
      </c>
      <c r="CL8" s="21"/>
      <c r="CM8" s="24" t="s">
        <v>278</v>
      </c>
      <c r="CN8" s="21"/>
      <c r="CO8" s="21"/>
      <c r="CP8" s="21" t="s">
        <v>279</v>
      </c>
      <c r="CQ8" s="21"/>
      <c r="CR8" s="21" t="s">
        <v>280</v>
      </c>
      <c r="CS8" s="21"/>
      <c r="CT8" s="24">
        <v>3</v>
      </c>
      <c r="CU8" s="21"/>
      <c r="CV8" s="21"/>
      <c r="CW8" s="21">
        <v>4</v>
      </c>
      <c r="CX8" s="21"/>
      <c r="CY8" s="21">
        <v>2</v>
      </c>
      <c r="CZ8" s="21"/>
      <c r="DA8" s="24" t="s">
        <v>281</v>
      </c>
      <c r="DB8" s="21"/>
      <c r="DC8" s="21"/>
      <c r="DD8" s="21" t="s">
        <v>266</v>
      </c>
      <c r="DE8" s="21"/>
      <c r="DF8" s="21" t="s">
        <v>2228</v>
      </c>
      <c r="DG8" s="21"/>
      <c r="DH8" s="24" t="s">
        <v>283</v>
      </c>
      <c r="DI8" s="21" t="s">
        <v>283</v>
      </c>
      <c r="DJ8" s="21" t="s">
        <v>284</v>
      </c>
      <c r="DK8" s="21" t="s">
        <v>284</v>
      </c>
      <c r="DL8" s="21" t="s">
        <v>284</v>
      </c>
      <c r="DM8" s="21"/>
      <c r="DN8" s="21"/>
      <c r="DO8" s="26">
        <v>8</v>
      </c>
      <c r="DP8" s="6"/>
      <c r="DQ8" s="24">
        <v>85.3</v>
      </c>
      <c r="DR8" s="21">
        <v>118.7</v>
      </c>
      <c r="DS8" s="21">
        <v>89</v>
      </c>
      <c r="DT8" s="21">
        <v>223</v>
      </c>
      <c r="DU8" s="21">
        <v>108.9</v>
      </c>
      <c r="DV8" s="21">
        <v>110.8</v>
      </c>
      <c r="DW8" s="21">
        <v>74</v>
      </c>
      <c r="DX8" s="24">
        <v>0.5</v>
      </c>
      <c r="DY8" s="21">
        <v>0.5</v>
      </c>
      <c r="DZ8" s="21">
        <v>0.4</v>
      </c>
      <c r="EA8" s="21">
        <v>1</v>
      </c>
      <c r="EB8" s="21">
        <v>0.4</v>
      </c>
      <c r="EC8" s="21">
        <v>0.5</v>
      </c>
      <c r="ED8" s="21">
        <v>0.21</v>
      </c>
      <c r="EE8" s="29">
        <f t="shared" ref="EE8:EK8" si="15">DQ8/DX8</f>
        <v>170.6</v>
      </c>
      <c r="EF8" s="30">
        <f t="shared" si="15"/>
        <v>237.4</v>
      </c>
      <c r="EG8" s="30">
        <f t="shared" si="15"/>
        <v>222.5</v>
      </c>
      <c r="EH8" s="30">
        <f t="shared" si="15"/>
        <v>223</v>
      </c>
      <c r="EI8" s="30">
        <f t="shared" si="15"/>
        <v>272.25</v>
      </c>
      <c r="EJ8" s="30">
        <f t="shared" si="15"/>
        <v>221.6</v>
      </c>
      <c r="EK8" s="30">
        <f t="shared" si="15"/>
        <v>352.38095238095241</v>
      </c>
      <c r="EL8" s="24">
        <v>1</v>
      </c>
      <c r="EM8" s="21">
        <v>1</v>
      </c>
      <c r="EN8" s="21">
        <v>1</v>
      </c>
      <c r="EO8" s="21">
        <v>1</v>
      </c>
      <c r="EP8" s="21">
        <v>1</v>
      </c>
      <c r="EQ8" s="21">
        <v>1</v>
      </c>
      <c r="ER8" s="21">
        <v>1</v>
      </c>
      <c r="ES8" s="24">
        <v>183</v>
      </c>
      <c r="ET8" s="21">
        <v>146</v>
      </c>
      <c r="EU8" s="21">
        <v>227</v>
      </c>
      <c r="EV8" s="21">
        <v>295</v>
      </c>
      <c r="EW8" s="21">
        <v>392</v>
      </c>
      <c r="EX8" s="21">
        <v>481</v>
      </c>
      <c r="EY8" s="21">
        <v>571</v>
      </c>
      <c r="EZ8" s="24">
        <v>12.6</v>
      </c>
      <c r="FA8" s="21">
        <v>9.5</v>
      </c>
      <c r="FB8" s="21">
        <v>8</v>
      </c>
      <c r="FC8" s="21">
        <v>6.5</v>
      </c>
      <c r="FD8" s="21">
        <v>6.5</v>
      </c>
      <c r="FE8" s="21">
        <v>5.9</v>
      </c>
      <c r="FF8" s="21">
        <v>5.8</v>
      </c>
      <c r="FG8" s="24">
        <v>5</v>
      </c>
      <c r="FH8" s="21">
        <v>8</v>
      </c>
      <c r="FI8" s="21">
        <v>5</v>
      </c>
      <c r="FJ8" s="21">
        <v>9</v>
      </c>
      <c r="FK8" s="21">
        <v>9</v>
      </c>
      <c r="FL8" s="21">
        <v>9</v>
      </c>
      <c r="FM8" s="21">
        <v>9</v>
      </c>
      <c r="FN8" s="24">
        <v>78</v>
      </c>
      <c r="FO8" s="21">
        <v>84</v>
      </c>
      <c r="FP8" s="21">
        <v>91</v>
      </c>
      <c r="FQ8" s="21">
        <v>115</v>
      </c>
      <c r="FR8" s="21">
        <v>103</v>
      </c>
      <c r="FS8" s="21">
        <v>104</v>
      </c>
      <c r="FT8" s="21">
        <v>85</v>
      </c>
      <c r="FU8" s="24">
        <v>0</v>
      </c>
      <c r="FV8" s="21">
        <v>0</v>
      </c>
      <c r="FW8" s="21">
        <v>0</v>
      </c>
      <c r="FX8" s="21">
        <v>0</v>
      </c>
      <c r="FY8" s="21">
        <v>0</v>
      </c>
      <c r="FZ8" s="21">
        <v>0</v>
      </c>
      <c r="GA8" s="21">
        <v>0</v>
      </c>
      <c r="GB8" s="24">
        <v>88</v>
      </c>
      <c r="GC8" s="21">
        <v>76</v>
      </c>
      <c r="GD8" s="21">
        <v>76</v>
      </c>
      <c r="GE8" s="21">
        <v>90</v>
      </c>
      <c r="GF8" s="21">
        <v>84</v>
      </c>
      <c r="GG8" s="21">
        <v>76</v>
      </c>
      <c r="GH8" s="21">
        <v>81</v>
      </c>
      <c r="GI8" s="24">
        <v>1680</v>
      </c>
      <c r="GJ8" s="21">
        <v>2190</v>
      </c>
      <c r="GK8" s="21">
        <v>3500</v>
      </c>
      <c r="GL8" s="21">
        <v>2690</v>
      </c>
      <c r="GM8" s="21">
        <v>2480</v>
      </c>
      <c r="GN8" s="21">
        <v>1985</v>
      </c>
      <c r="GO8" s="31">
        <v>1545</v>
      </c>
      <c r="GP8" s="9"/>
      <c r="GQ8" s="32">
        <v>12</v>
      </c>
      <c r="GR8" s="21">
        <v>45</v>
      </c>
      <c r="GS8" s="24">
        <v>12</v>
      </c>
      <c r="GT8" s="21">
        <v>45</v>
      </c>
      <c r="GU8" s="24">
        <v>14</v>
      </c>
      <c r="GV8" s="21">
        <v>55</v>
      </c>
      <c r="GW8" s="24">
        <v>11</v>
      </c>
      <c r="GX8" s="21">
        <v>45</v>
      </c>
      <c r="GY8" s="24">
        <v>11</v>
      </c>
      <c r="GZ8" s="21">
        <v>45</v>
      </c>
      <c r="HA8" s="24">
        <v>11</v>
      </c>
      <c r="HB8" s="21">
        <v>45</v>
      </c>
      <c r="HC8" s="24">
        <v>11</v>
      </c>
      <c r="HD8" s="21">
        <v>45</v>
      </c>
      <c r="HE8" s="6"/>
      <c r="HF8" s="21"/>
      <c r="HG8" s="21"/>
      <c r="HH8" s="21"/>
      <c r="HI8" s="21"/>
      <c r="HJ8" s="21"/>
      <c r="HK8" s="21"/>
      <c r="HL8" s="21"/>
      <c r="HM8" s="21"/>
      <c r="HN8" s="21"/>
      <c r="HO8" s="21"/>
      <c r="HP8" s="21"/>
      <c r="HQ8" s="21"/>
      <c r="HR8" s="21"/>
      <c r="HS8" s="21"/>
      <c r="HT8" s="21"/>
      <c r="HU8" s="6"/>
    </row>
    <row r="9" spans="1:236" ht="15.75" customHeight="1" x14ac:dyDescent="0.3">
      <c r="A9" s="99">
        <v>4</v>
      </c>
      <c r="B9" s="3">
        <v>4</v>
      </c>
      <c r="C9" s="21" t="s">
        <v>269</v>
      </c>
      <c r="D9" s="21">
        <v>1</v>
      </c>
      <c r="E9" s="22">
        <v>41197</v>
      </c>
      <c r="F9" s="22">
        <v>41198</v>
      </c>
      <c r="G9" s="21">
        <f t="shared" si="0"/>
        <v>1</v>
      </c>
      <c r="H9" s="21"/>
      <c r="I9" s="21" t="s">
        <v>285</v>
      </c>
      <c r="J9" s="23">
        <v>10365</v>
      </c>
      <c r="K9" s="21">
        <v>84</v>
      </c>
      <c r="L9" s="21"/>
      <c r="M9" s="21"/>
      <c r="N9" s="21" t="s">
        <v>286</v>
      </c>
      <c r="O9" s="21">
        <v>82</v>
      </c>
      <c r="P9" s="21">
        <v>93.6</v>
      </c>
      <c r="Q9" s="21">
        <v>4</v>
      </c>
      <c r="R9" s="21" t="s">
        <v>287</v>
      </c>
      <c r="S9" s="21">
        <v>1</v>
      </c>
      <c r="T9" s="21">
        <v>4</v>
      </c>
      <c r="U9" s="21" t="s">
        <v>287</v>
      </c>
      <c r="V9" s="21">
        <v>1</v>
      </c>
      <c r="W9" s="21">
        <v>4</v>
      </c>
      <c r="X9" s="21">
        <v>3</v>
      </c>
      <c r="Y9" s="21">
        <v>3</v>
      </c>
      <c r="Z9" s="6"/>
      <c r="AA9" s="24" t="s">
        <v>244</v>
      </c>
      <c r="AB9" s="21" t="s">
        <v>288</v>
      </c>
      <c r="AC9" s="25"/>
      <c r="AD9" s="25"/>
      <c r="AE9" s="21" t="s">
        <v>246</v>
      </c>
      <c r="AF9" s="21" t="s">
        <v>247</v>
      </c>
      <c r="AG9" s="21" t="s">
        <v>246</v>
      </c>
      <c r="AH9" s="21" t="s">
        <v>248</v>
      </c>
      <c r="AI9" s="21" t="s">
        <v>246</v>
      </c>
      <c r="AJ9" s="21" t="s">
        <v>246</v>
      </c>
      <c r="AK9" s="21" t="s">
        <v>246</v>
      </c>
      <c r="AL9" s="21" t="s">
        <v>249</v>
      </c>
      <c r="AM9" s="21">
        <v>0.4</v>
      </c>
      <c r="AN9" s="6"/>
      <c r="AO9" s="26" t="s">
        <v>250</v>
      </c>
      <c r="AP9" s="26" t="s">
        <v>274</v>
      </c>
      <c r="AQ9" s="26"/>
      <c r="AR9" s="26" t="s">
        <v>1906</v>
      </c>
      <c r="AS9" s="26" t="s">
        <v>1909</v>
      </c>
      <c r="AT9" s="27">
        <v>0.4</v>
      </c>
      <c r="AU9" s="21">
        <v>1.37</v>
      </c>
      <c r="AV9" s="21">
        <v>12.82</v>
      </c>
      <c r="AW9" s="21">
        <v>7.24</v>
      </c>
      <c r="AX9" s="21">
        <v>5.46</v>
      </c>
      <c r="AY9" s="21">
        <v>2.94</v>
      </c>
      <c r="AZ9" s="21"/>
      <c r="BA9" s="21"/>
      <c r="BB9" s="21"/>
      <c r="BC9" s="28">
        <f t="shared" ref="BC9:BE9" si="16">((AU9/AT9)*100)-100</f>
        <v>242.5</v>
      </c>
      <c r="BD9" s="28">
        <f t="shared" si="16"/>
        <v>835.76642335766428</v>
      </c>
      <c r="BE9" s="28">
        <f t="shared" si="16"/>
        <v>-43.525741029641182</v>
      </c>
      <c r="BF9" s="28">
        <f t="shared" si="2"/>
        <v>3104.9999999999995</v>
      </c>
      <c r="BG9" s="28">
        <f t="shared" si="3"/>
        <v>1709.9999999999998</v>
      </c>
      <c r="BH9" s="28">
        <f t="shared" si="4"/>
        <v>428.46715328467144</v>
      </c>
      <c r="BI9" s="3">
        <f t="shared" ref="BI9:BK9" si="17">AU9-AT9</f>
        <v>0.97000000000000008</v>
      </c>
      <c r="BJ9" s="3">
        <f t="shared" si="17"/>
        <v>11.45</v>
      </c>
      <c r="BK9" s="3">
        <f t="shared" si="17"/>
        <v>-5.58</v>
      </c>
      <c r="BL9" s="3">
        <f t="shared" si="6"/>
        <v>12.42</v>
      </c>
      <c r="BM9" s="3">
        <f t="shared" si="7"/>
        <v>6.84</v>
      </c>
      <c r="BN9" s="3">
        <f t="shared" si="8"/>
        <v>5.87</v>
      </c>
      <c r="BO9" s="24">
        <v>95.7</v>
      </c>
      <c r="BP9" s="21">
        <v>230</v>
      </c>
      <c r="BQ9" s="21">
        <v>253.4</v>
      </c>
      <c r="BR9" s="21"/>
      <c r="BS9" s="21"/>
      <c r="BT9" s="21"/>
      <c r="BU9" s="21"/>
      <c r="BV9" s="24">
        <v>38.1</v>
      </c>
      <c r="BW9" s="21">
        <v>38</v>
      </c>
      <c r="BX9" s="21">
        <v>35</v>
      </c>
      <c r="BY9" s="21">
        <v>36.5</v>
      </c>
      <c r="BZ9" s="21">
        <v>36</v>
      </c>
      <c r="CA9" s="21">
        <v>36.6</v>
      </c>
      <c r="CB9" s="21"/>
      <c r="CC9" s="21"/>
      <c r="CD9" s="21"/>
      <c r="CE9" s="6"/>
      <c r="CF9" s="24" t="s">
        <v>289</v>
      </c>
      <c r="CG9" s="21"/>
      <c r="CH9" s="21"/>
      <c r="CI9" s="21"/>
      <c r="CJ9" s="21"/>
      <c r="CK9" s="21"/>
      <c r="CL9" s="21"/>
      <c r="CM9" s="24" t="s">
        <v>290</v>
      </c>
      <c r="CN9" s="21"/>
      <c r="CO9" s="21"/>
      <c r="CP9" s="21"/>
      <c r="CQ9" s="21"/>
      <c r="CR9" s="21"/>
      <c r="CS9" s="21"/>
      <c r="CT9" s="24">
        <v>2</v>
      </c>
      <c r="CU9" s="21"/>
      <c r="CV9" s="21"/>
      <c r="CW9" s="21"/>
      <c r="CX9" s="21"/>
      <c r="CY9" s="21"/>
      <c r="CZ9" s="21"/>
      <c r="DA9" s="24" t="s">
        <v>291</v>
      </c>
      <c r="DB9" s="21"/>
      <c r="DC9" s="21"/>
      <c r="DD9" s="21"/>
      <c r="DE9" s="21"/>
      <c r="DF9" s="21"/>
      <c r="DG9" s="21"/>
      <c r="DH9" s="24" t="s">
        <v>292</v>
      </c>
      <c r="DI9" s="21" t="s">
        <v>292</v>
      </c>
      <c r="DJ9" s="21" t="s">
        <v>292</v>
      </c>
      <c r="DK9" s="21" t="s">
        <v>293</v>
      </c>
      <c r="DL9" s="21"/>
      <c r="DM9" s="21"/>
      <c r="DN9" s="21"/>
      <c r="DO9" s="26">
        <v>8</v>
      </c>
      <c r="DP9" s="6"/>
      <c r="DQ9" s="24">
        <v>58.4</v>
      </c>
      <c r="DR9" s="21">
        <v>94.4</v>
      </c>
      <c r="DS9" s="21">
        <v>83.5</v>
      </c>
      <c r="DT9" s="21">
        <v>116.1</v>
      </c>
      <c r="DU9" s="21"/>
      <c r="DV9" s="21"/>
      <c r="DW9" s="21"/>
      <c r="DX9" s="24">
        <v>0.8</v>
      </c>
      <c r="DY9" s="21">
        <v>0.6</v>
      </c>
      <c r="DZ9" s="21">
        <v>0.5</v>
      </c>
      <c r="EA9" s="21">
        <v>0.5</v>
      </c>
      <c r="EB9" s="21"/>
      <c r="EC9" s="21"/>
      <c r="ED9" s="21"/>
      <c r="EE9" s="29">
        <f t="shared" ref="EE9:EH9" si="18">DQ9/DX9</f>
        <v>73</v>
      </c>
      <c r="EF9" s="30">
        <f t="shared" si="18"/>
        <v>157.33333333333334</v>
      </c>
      <c r="EG9" s="30">
        <f t="shared" si="18"/>
        <v>167</v>
      </c>
      <c r="EH9" s="30">
        <f t="shared" si="18"/>
        <v>232.2</v>
      </c>
      <c r="EI9" s="30"/>
      <c r="EJ9" s="30"/>
      <c r="EK9" s="30"/>
      <c r="EL9" s="24">
        <v>1</v>
      </c>
      <c r="EM9" s="21">
        <v>1</v>
      </c>
      <c r="EN9" s="21">
        <v>1</v>
      </c>
      <c r="EO9" s="21">
        <v>1</v>
      </c>
      <c r="EP9" s="21"/>
      <c r="EQ9" s="21"/>
      <c r="ER9" s="21"/>
      <c r="ES9" s="24">
        <v>212</v>
      </c>
      <c r="ET9" s="21">
        <v>192</v>
      </c>
      <c r="EU9" s="21">
        <v>191</v>
      </c>
      <c r="EV9" s="21">
        <v>189</v>
      </c>
      <c r="EW9" s="21"/>
      <c r="EX9" s="21"/>
      <c r="EY9" s="21"/>
      <c r="EZ9" s="24">
        <v>8.5</v>
      </c>
      <c r="FA9" s="21">
        <v>4.7</v>
      </c>
      <c r="FB9" s="21">
        <v>6.9</v>
      </c>
      <c r="FC9" s="21">
        <v>7</v>
      </c>
      <c r="FD9" s="21"/>
      <c r="FE9" s="21"/>
      <c r="FF9" s="21"/>
      <c r="FG9" s="24">
        <v>11</v>
      </c>
      <c r="FH9" s="21">
        <v>5</v>
      </c>
      <c r="FI9" s="21">
        <v>3</v>
      </c>
      <c r="FJ9" s="21">
        <v>14</v>
      </c>
      <c r="FK9" s="21"/>
      <c r="FL9" s="21"/>
      <c r="FM9" s="21"/>
      <c r="FN9" s="24">
        <v>71</v>
      </c>
      <c r="FO9" s="21">
        <v>74</v>
      </c>
      <c r="FP9" s="21">
        <v>80</v>
      </c>
      <c r="FQ9" s="21">
        <v>100</v>
      </c>
      <c r="FR9" s="21"/>
      <c r="FS9" s="21"/>
      <c r="FT9" s="21"/>
      <c r="FU9" s="24" t="s">
        <v>294</v>
      </c>
      <c r="FV9" s="21" t="s">
        <v>295</v>
      </c>
      <c r="FW9" s="21" t="s">
        <v>296</v>
      </c>
      <c r="FX9" s="21">
        <v>0</v>
      </c>
      <c r="FY9" s="21"/>
      <c r="FZ9" s="21"/>
      <c r="GA9" s="21"/>
      <c r="GB9" s="24">
        <v>180</v>
      </c>
      <c r="GC9" s="21">
        <v>196</v>
      </c>
      <c r="GD9" s="21">
        <v>195</v>
      </c>
      <c r="GE9" s="21">
        <v>164</v>
      </c>
      <c r="GF9" s="21"/>
      <c r="GG9" s="21"/>
      <c r="GH9" s="21"/>
      <c r="GI9" s="24">
        <v>1200</v>
      </c>
      <c r="GJ9" s="21">
        <v>1480</v>
      </c>
      <c r="GK9" s="21">
        <v>2710</v>
      </c>
      <c r="GL9" s="21">
        <v>2995</v>
      </c>
      <c r="GM9" s="21"/>
      <c r="GN9" s="21"/>
      <c r="GO9" s="31"/>
      <c r="GP9" s="9"/>
      <c r="GQ9" s="32">
        <v>14</v>
      </c>
      <c r="GR9" s="21">
        <v>55</v>
      </c>
      <c r="GS9" s="24">
        <v>16</v>
      </c>
      <c r="GT9" s="21">
        <v>90</v>
      </c>
      <c r="GU9" s="24">
        <v>16</v>
      </c>
      <c r="GV9" s="21">
        <v>90</v>
      </c>
      <c r="GW9" s="24">
        <v>8</v>
      </c>
      <c r="GX9" s="21">
        <v>18</v>
      </c>
      <c r="GY9" s="24"/>
      <c r="GZ9" s="21"/>
      <c r="HA9" s="24"/>
      <c r="HB9" s="21"/>
      <c r="HC9" s="24"/>
      <c r="HD9" s="21"/>
      <c r="HE9" s="6"/>
      <c r="HF9" s="21"/>
      <c r="HG9" s="21"/>
      <c r="HH9" s="21"/>
      <c r="HI9" s="21"/>
      <c r="HJ9" s="21"/>
      <c r="HK9" s="21"/>
      <c r="HL9" s="21"/>
      <c r="HM9" s="21"/>
      <c r="HN9" s="21"/>
      <c r="HO9" s="21"/>
      <c r="HP9" s="21"/>
      <c r="HQ9" s="21"/>
      <c r="HR9" s="21"/>
      <c r="HS9" s="21"/>
      <c r="HT9" s="21"/>
      <c r="HU9" s="6"/>
    </row>
    <row r="10" spans="1:236" ht="15.75" customHeight="1" x14ac:dyDescent="0.3">
      <c r="A10" s="99">
        <v>5</v>
      </c>
      <c r="B10" s="3">
        <v>5</v>
      </c>
      <c r="C10" s="21" t="s">
        <v>239</v>
      </c>
      <c r="D10" s="21">
        <v>1</v>
      </c>
      <c r="E10" s="22">
        <v>41200</v>
      </c>
      <c r="F10" s="22">
        <v>41200</v>
      </c>
      <c r="G10" s="21">
        <f t="shared" si="0"/>
        <v>0</v>
      </c>
      <c r="H10" s="21" t="s">
        <v>240</v>
      </c>
      <c r="I10" s="21"/>
      <c r="J10" s="23">
        <v>18191</v>
      </c>
      <c r="K10" s="21">
        <v>63</v>
      </c>
      <c r="L10" s="21"/>
      <c r="M10" s="21"/>
      <c r="N10" s="21" t="s">
        <v>297</v>
      </c>
      <c r="O10" s="21">
        <v>47</v>
      </c>
      <c r="P10" s="21">
        <v>39</v>
      </c>
      <c r="Q10" s="21">
        <v>8</v>
      </c>
      <c r="R10" s="21" t="s">
        <v>271</v>
      </c>
      <c r="S10" s="21">
        <v>1</v>
      </c>
      <c r="T10" s="21">
        <v>33</v>
      </c>
      <c r="U10" s="21" t="s">
        <v>272</v>
      </c>
      <c r="V10" s="21">
        <v>1</v>
      </c>
      <c r="W10" s="21">
        <v>0</v>
      </c>
      <c r="X10" s="21">
        <v>3</v>
      </c>
      <c r="Y10" s="21">
        <v>3</v>
      </c>
      <c r="Z10" s="6"/>
      <c r="AA10" s="24" t="s">
        <v>298</v>
      </c>
      <c r="AB10" s="21" t="s">
        <v>299</v>
      </c>
      <c r="AC10" s="25"/>
      <c r="AD10" s="25"/>
      <c r="AE10" s="21" t="s">
        <v>249</v>
      </c>
      <c r="AF10" s="21"/>
      <c r="AG10" s="21" t="s">
        <v>246</v>
      </c>
      <c r="AH10" s="21" t="s">
        <v>248</v>
      </c>
      <c r="AI10" s="21" t="s">
        <v>246</v>
      </c>
      <c r="AJ10" s="21" t="s">
        <v>249</v>
      </c>
      <c r="AK10" s="21" t="s">
        <v>246</v>
      </c>
      <c r="AL10" s="21" t="s">
        <v>246</v>
      </c>
      <c r="AM10" s="21">
        <v>265</v>
      </c>
      <c r="AN10" s="6"/>
      <c r="AO10" s="26" t="s">
        <v>250</v>
      </c>
      <c r="AP10" s="26" t="s">
        <v>274</v>
      </c>
      <c r="AQ10" s="26"/>
      <c r="AR10" s="26" t="s">
        <v>1906</v>
      </c>
      <c r="AS10" s="26" t="s">
        <v>299</v>
      </c>
      <c r="AT10" s="27">
        <v>65.5</v>
      </c>
      <c r="AU10" s="21">
        <v>99.7</v>
      </c>
      <c r="AV10" s="21">
        <v>235</v>
      </c>
      <c r="AW10" s="21">
        <v>116</v>
      </c>
      <c r="AX10" s="21">
        <v>71.3</v>
      </c>
      <c r="AY10" s="21">
        <v>62.4</v>
      </c>
      <c r="AZ10" s="21">
        <v>49.6</v>
      </c>
      <c r="BA10" s="21">
        <v>23.54</v>
      </c>
      <c r="BB10" s="21">
        <v>7.55</v>
      </c>
      <c r="BC10" s="28">
        <f t="shared" ref="BC10:BE10" si="19">((AU10/AT10)*100)-100</f>
        <v>52.21374045801528</v>
      </c>
      <c r="BD10" s="28">
        <f t="shared" si="19"/>
        <v>135.70712136409227</v>
      </c>
      <c r="BE10" s="28">
        <f t="shared" si="19"/>
        <v>-50.638297872340424</v>
      </c>
      <c r="BF10" s="28">
        <f t="shared" si="2"/>
        <v>258.77862595419845</v>
      </c>
      <c r="BG10" s="28">
        <f t="shared" si="3"/>
        <v>77.099236641221381</v>
      </c>
      <c r="BH10" s="28">
        <f t="shared" si="4"/>
        <v>16.349047141424265</v>
      </c>
      <c r="BI10" s="3">
        <f t="shared" ref="BI10:BK10" si="20">AU10-AT10</f>
        <v>34.200000000000003</v>
      </c>
      <c r="BJ10" s="3">
        <f t="shared" si="20"/>
        <v>135.30000000000001</v>
      </c>
      <c r="BK10" s="3">
        <f t="shared" si="20"/>
        <v>-119</v>
      </c>
      <c r="BL10" s="3">
        <f t="shared" si="6"/>
        <v>169.5</v>
      </c>
      <c r="BM10" s="3">
        <f t="shared" si="7"/>
        <v>50.5</v>
      </c>
      <c r="BN10" s="3">
        <f t="shared" si="8"/>
        <v>16.299999999999997</v>
      </c>
      <c r="BO10" s="24">
        <v>259</v>
      </c>
      <c r="BP10" s="21">
        <v>368.3</v>
      </c>
      <c r="BQ10" s="21">
        <v>378</v>
      </c>
      <c r="BR10" s="21"/>
      <c r="BS10" s="21"/>
      <c r="BT10" s="21"/>
      <c r="BU10" s="21">
        <v>98.6</v>
      </c>
      <c r="BV10" s="24">
        <v>36.4</v>
      </c>
      <c r="BW10" s="21">
        <v>36</v>
      </c>
      <c r="BX10" s="21">
        <v>36.1</v>
      </c>
      <c r="BY10" s="21">
        <v>36</v>
      </c>
      <c r="BZ10" s="21">
        <v>36.1</v>
      </c>
      <c r="CA10" s="21">
        <v>36.5</v>
      </c>
      <c r="CB10" s="21">
        <v>36.5</v>
      </c>
      <c r="CC10" s="21">
        <v>36</v>
      </c>
      <c r="CD10" s="21">
        <v>36.4</v>
      </c>
      <c r="CE10" s="6"/>
      <c r="CF10" s="24" t="s">
        <v>300</v>
      </c>
      <c r="CG10" s="21" t="s">
        <v>301</v>
      </c>
      <c r="CH10" s="21" t="s">
        <v>302</v>
      </c>
      <c r="CI10" s="21"/>
      <c r="CJ10" s="21"/>
      <c r="CK10" s="21"/>
      <c r="CL10" s="21"/>
      <c r="CM10" s="24" t="s">
        <v>303</v>
      </c>
      <c r="CN10" s="21" t="s">
        <v>304</v>
      </c>
      <c r="CO10" s="21" t="s">
        <v>305</v>
      </c>
      <c r="CP10" s="21"/>
      <c r="CQ10" s="21"/>
      <c r="CR10" s="21"/>
      <c r="CS10" s="21"/>
      <c r="CT10" s="24" t="s">
        <v>266</v>
      </c>
      <c r="CU10" s="21" t="s">
        <v>266</v>
      </c>
      <c r="CV10" s="21" t="s">
        <v>266</v>
      </c>
      <c r="CW10" s="21"/>
      <c r="CX10" s="21"/>
      <c r="CY10" s="21"/>
      <c r="CZ10" s="21"/>
      <c r="DA10" s="24" t="s">
        <v>266</v>
      </c>
      <c r="DB10" s="21" t="s">
        <v>266</v>
      </c>
      <c r="DC10" s="21" t="s">
        <v>266</v>
      </c>
      <c r="DD10" s="21"/>
      <c r="DE10" s="21"/>
      <c r="DF10" s="21"/>
      <c r="DG10" s="21"/>
      <c r="DH10" s="24" t="s">
        <v>306</v>
      </c>
      <c r="DI10" s="21" t="s">
        <v>307</v>
      </c>
      <c r="DJ10" s="21" t="s">
        <v>308</v>
      </c>
      <c r="DK10" s="21" t="s">
        <v>308</v>
      </c>
      <c r="DL10" s="21" t="s">
        <v>308</v>
      </c>
      <c r="DM10" s="21" t="s">
        <v>309</v>
      </c>
      <c r="DN10" s="21" t="s">
        <v>309</v>
      </c>
      <c r="DO10" s="26">
        <v>8</v>
      </c>
      <c r="DP10" s="6"/>
      <c r="DQ10" s="24">
        <v>42.9</v>
      </c>
      <c r="DR10" s="21">
        <v>44.7</v>
      </c>
      <c r="DS10" s="21">
        <v>92.4</v>
      </c>
      <c r="DT10" s="21">
        <v>92</v>
      </c>
      <c r="DU10" s="21">
        <v>92</v>
      </c>
      <c r="DV10" s="21">
        <v>92</v>
      </c>
      <c r="DW10" s="21">
        <v>92</v>
      </c>
      <c r="DX10" s="24">
        <v>0.5</v>
      </c>
      <c r="DY10" s="21">
        <v>0.5</v>
      </c>
      <c r="DZ10" s="21">
        <v>0.5</v>
      </c>
      <c r="EA10" s="21">
        <v>0.35</v>
      </c>
      <c r="EB10" s="21">
        <v>0.35</v>
      </c>
      <c r="EC10" s="21">
        <v>0.35</v>
      </c>
      <c r="ED10" s="21">
        <v>0.35</v>
      </c>
      <c r="EE10" s="29">
        <f t="shared" ref="EE10:EK10" si="21">DQ10/DX10</f>
        <v>85.8</v>
      </c>
      <c r="EF10" s="30">
        <f t="shared" si="21"/>
        <v>89.4</v>
      </c>
      <c r="EG10" s="30">
        <f t="shared" si="21"/>
        <v>184.8</v>
      </c>
      <c r="EH10" s="30">
        <f t="shared" si="21"/>
        <v>262.85714285714289</v>
      </c>
      <c r="EI10" s="30">
        <f t="shared" si="21"/>
        <v>262.85714285714289</v>
      </c>
      <c r="EJ10" s="30">
        <f t="shared" si="21"/>
        <v>262.85714285714289</v>
      </c>
      <c r="EK10" s="30">
        <f t="shared" si="21"/>
        <v>262.85714285714289</v>
      </c>
      <c r="EL10" s="24">
        <v>1</v>
      </c>
      <c r="EM10" s="21">
        <v>1</v>
      </c>
      <c r="EN10" s="21">
        <v>1</v>
      </c>
      <c r="EO10" s="21">
        <v>1</v>
      </c>
      <c r="EP10" s="21">
        <v>1</v>
      </c>
      <c r="EQ10" s="21">
        <v>1</v>
      </c>
      <c r="ER10" s="21">
        <v>1</v>
      </c>
      <c r="ES10" s="24">
        <v>161</v>
      </c>
      <c r="ET10" s="21">
        <v>118</v>
      </c>
      <c r="EU10" s="21">
        <v>94</v>
      </c>
      <c r="EV10" s="21">
        <v>140</v>
      </c>
      <c r="EW10" s="21">
        <v>173</v>
      </c>
      <c r="EX10" s="21">
        <v>196</v>
      </c>
      <c r="EY10" s="21">
        <v>265</v>
      </c>
      <c r="EZ10" s="24">
        <v>9</v>
      </c>
      <c r="FA10" s="21">
        <v>11.8</v>
      </c>
      <c r="FB10" s="21">
        <v>10.7</v>
      </c>
      <c r="FC10" s="21">
        <v>9</v>
      </c>
      <c r="FD10" s="21">
        <v>7.9</v>
      </c>
      <c r="FE10" s="21">
        <v>6.1</v>
      </c>
      <c r="FF10" s="21">
        <v>6.5</v>
      </c>
      <c r="FG10" s="24">
        <v>15</v>
      </c>
      <c r="FH10" s="21">
        <v>15</v>
      </c>
      <c r="FI10" s="21">
        <v>15</v>
      </c>
      <c r="FJ10" s="21">
        <v>15</v>
      </c>
      <c r="FK10" s="21">
        <v>15</v>
      </c>
      <c r="FL10" s="21">
        <v>15</v>
      </c>
      <c r="FM10" s="21">
        <v>15</v>
      </c>
      <c r="FN10" s="24">
        <v>86</v>
      </c>
      <c r="FO10" s="21">
        <v>81</v>
      </c>
      <c r="FP10" s="21">
        <v>101</v>
      </c>
      <c r="FQ10" s="21">
        <v>100</v>
      </c>
      <c r="FR10" s="21">
        <v>89</v>
      </c>
      <c r="FS10" s="21">
        <v>84</v>
      </c>
      <c r="FT10" s="21">
        <v>101</v>
      </c>
      <c r="FU10" s="24">
        <v>0</v>
      </c>
      <c r="FV10" s="21">
        <v>0</v>
      </c>
      <c r="FW10" s="21" t="s">
        <v>296</v>
      </c>
      <c r="FX10" s="21" t="s">
        <v>310</v>
      </c>
      <c r="FY10" s="21" t="s">
        <v>311</v>
      </c>
      <c r="FZ10" s="21">
        <v>0</v>
      </c>
      <c r="GA10" s="21">
        <v>0</v>
      </c>
      <c r="GB10" s="24">
        <v>473</v>
      </c>
      <c r="GC10" s="21">
        <v>508</v>
      </c>
      <c r="GD10" s="21">
        <v>483</v>
      </c>
      <c r="GE10" s="21">
        <v>335</v>
      </c>
      <c r="GF10" s="21">
        <v>189</v>
      </c>
      <c r="GG10" s="21">
        <v>118</v>
      </c>
      <c r="GH10" s="21">
        <v>126</v>
      </c>
      <c r="GI10" s="24">
        <v>600</v>
      </c>
      <c r="GJ10" s="21">
        <v>400</v>
      </c>
      <c r="GK10" s="21">
        <v>1830</v>
      </c>
      <c r="GL10" s="21">
        <v>2500</v>
      </c>
      <c r="GM10" s="21">
        <v>5020</v>
      </c>
      <c r="GN10" s="21">
        <v>2970</v>
      </c>
      <c r="GO10" s="31">
        <v>3700</v>
      </c>
      <c r="GP10" s="9"/>
      <c r="GQ10" s="32">
        <v>8</v>
      </c>
      <c r="GR10" s="21">
        <v>18</v>
      </c>
      <c r="GS10" s="24">
        <v>9</v>
      </c>
      <c r="GT10" s="21">
        <v>18</v>
      </c>
      <c r="GU10" s="24">
        <v>14</v>
      </c>
      <c r="GV10" s="21">
        <v>55</v>
      </c>
      <c r="GW10" s="24">
        <v>15</v>
      </c>
      <c r="GX10" s="21">
        <v>80</v>
      </c>
      <c r="GY10" s="24">
        <v>13</v>
      </c>
      <c r="GZ10" s="21">
        <v>55</v>
      </c>
      <c r="HA10" s="24">
        <v>10</v>
      </c>
      <c r="HB10" s="21">
        <v>45</v>
      </c>
      <c r="HC10" s="24">
        <v>10</v>
      </c>
      <c r="HD10" s="21">
        <v>45</v>
      </c>
      <c r="HE10" s="6"/>
      <c r="HF10" s="21"/>
      <c r="HG10" s="21"/>
      <c r="HH10" s="21"/>
      <c r="HI10" s="21"/>
      <c r="HJ10" s="21"/>
      <c r="HK10" s="21"/>
      <c r="HL10" s="21"/>
      <c r="HM10" s="21"/>
      <c r="HN10" s="21"/>
      <c r="HO10" s="21"/>
      <c r="HP10" s="21"/>
      <c r="HQ10" s="21"/>
      <c r="HR10" s="21"/>
      <c r="HS10" s="21"/>
      <c r="HT10" s="21"/>
      <c r="HU10" s="6"/>
    </row>
    <row r="11" spans="1:236" ht="15.75" customHeight="1" x14ac:dyDescent="0.3">
      <c r="A11" s="99">
        <v>6</v>
      </c>
      <c r="B11" s="3">
        <v>6</v>
      </c>
      <c r="C11" s="21" t="s">
        <v>239</v>
      </c>
      <c r="D11" s="21">
        <v>1</v>
      </c>
      <c r="E11" s="22">
        <v>41199</v>
      </c>
      <c r="F11" s="22">
        <v>41199</v>
      </c>
      <c r="G11" s="21">
        <f t="shared" si="0"/>
        <v>0</v>
      </c>
      <c r="H11" s="21" t="s">
        <v>240</v>
      </c>
      <c r="I11" s="21"/>
      <c r="J11" s="23">
        <v>20232</v>
      </c>
      <c r="K11" s="21">
        <v>57</v>
      </c>
      <c r="L11" s="21"/>
      <c r="M11" s="21"/>
      <c r="N11" s="21" t="s">
        <v>312</v>
      </c>
      <c r="O11" s="21">
        <v>49</v>
      </c>
      <c r="P11" s="21">
        <v>43.8</v>
      </c>
      <c r="Q11" s="21">
        <v>15</v>
      </c>
      <c r="R11" s="21" t="s">
        <v>313</v>
      </c>
      <c r="S11" s="21">
        <v>1</v>
      </c>
      <c r="T11" s="21">
        <v>45</v>
      </c>
      <c r="U11" s="21" t="s">
        <v>272</v>
      </c>
      <c r="V11" s="21">
        <v>1</v>
      </c>
      <c r="W11" s="21">
        <v>4</v>
      </c>
      <c r="X11" s="21">
        <v>4</v>
      </c>
      <c r="Y11" s="21">
        <v>4</v>
      </c>
      <c r="Z11" s="6"/>
      <c r="AA11" s="24" t="s">
        <v>298</v>
      </c>
      <c r="AB11" s="21" t="s">
        <v>299</v>
      </c>
      <c r="AC11" s="25"/>
      <c r="AD11" s="25"/>
      <c r="AE11" s="21" t="s">
        <v>249</v>
      </c>
      <c r="AF11" s="21"/>
      <c r="AG11" s="21" t="s">
        <v>246</v>
      </c>
      <c r="AH11" s="21" t="s">
        <v>248</v>
      </c>
      <c r="AI11" s="21" t="s">
        <v>249</v>
      </c>
      <c r="AJ11" s="21" t="s">
        <v>246</v>
      </c>
      <c r="AK11" s="21" t="s">
        <v>249</v>
      </c>
      <c r="AL11" s="21" t="s">
        <v>246</v>
      </c>
      <c r="AM11" s="21">
        <v>2.99</v>
      </c>
      <c r="AN11" s="6"/>
      <c r="AO11" s="26" t="s">
        <v>250</v>
      </c>
      <c r="AP11" s="26" t="s">
        <v>274</v>
      </c>
      <c r="AQ11" s="26"/>
      <c r="AR11" s="26" t="s">
        <v>1902</v>
      </c>
      <c r="AS11" s="26" t="s">
        <v>299</v>
      </c>
      <c r="AT11" s="27">
        <v>2.99</v>
      </c>
      <c r="AU11" s="21">
        <v>3.71</v>
      </c>
      <c r="AV11" s="21">
        <v>4.58</v>
      </c>
      <c r="AW11" s="21">
        <v>2.52</v>
      </c>
      <c r="AX11" s="21">
        <v>1.89</v>
      </c>
      <c r="AY11" s="21">
        <v>1.28</v>
      </c>
      <c r="AZ11" s="21">
        <v>1.04</v>
      </c>
      <c r="BA11" s="21">
        <v>0.5</v>
      </c>
      <c r="BB11" s="21">
        <v>0.37</v>
      </c>
      <c r="BC11" s="28">
        <f t="shared" ref="BC11:BE11" si="22">((AU11/AT11)*100)-100</f>
        <v>24.080267558528419</v>
      </c>
      <c r="BD11" s="28">
        <f t="shared" si="22"/>
        <v>23.450134770889491</v>
      </c>
      <c r="BE11" s="28">
        <f t="shared" si="22"/>
        <v>-44.978165938864635</v>
      </c>
      <c r="BF11" s="28">
        <f t="shared" si="2"/>
        <v>53.177257525083604</v>
      </c>
      <c r="BG11" s="28">
        <f t="shared" si="3"/>
        <v>-15.719063545150505</v>
      </c>
      <c r="BH11" s="28">
        <f t="shared" si="4"/>
        <v>-32.075471698113205</v>
      </c>
      <c r="BI11" s="3">
        <f t="shared" ref="BI11:BK11" si="23">AU11-AT11</f>
        <v>0.71999999999999975</v>
      </c>
      <c r="BJ11" s="3">
        <f t="shared" si="23"/>
        <v>0.87000000000000011</v>
      </c>
      <c r="BK11" s="3">
        <f t="shared" si="23"/>
        <v>-2.06</v>
      </c>
      <c r="BL11" s="3">
        <f t="shared" si="6"/>
        <v>1.5899999999999999</v>
      </c>
      <c r="BM11" s="3">
        <f t="shared" si="7"/>
        <v>-0.4700000000000002</v>
      </c>
      <c r="BN11" s="3">
        <f t="shared" si="8"/>
        <v>-1.19</v>
      </c>
      <c r="BO11" s="24">
        <v>179.5</v>
      </c>
      <c r="BP11" s="21">
        <v>180</v>
      </c>
      <c r="BQ11" s="21"/>
      <c r="BR11" s="21"/>
      <c r="BS11" s="21">
        <v>167</v>
      </c>
      <c r="BT11" s="21">
        <v>171.9</v>
      </c>
      <c r="BU11" s="21"/>
      <c r="BV11" s="24">
        <v>36.4</v>
      </c>
      <c r="BW11" s="21">
        <v>36</v>
      </c>
      <c r="BX11" s="21">
        <v>37.6</v>
      </c>
      <c r="BY11" s="21">
        <v>38.1</v>
      </c>
      <c r="BZ11" s="21">
        <v>38.1</v>
      </c>
      <c r="CA11" s="21">
        <v>38</v>
      </c>
      <c r="CB11" s="21">
        <v>36</v>
      </c>
      <c r="CC11" s="21">
        <v>36.9</v>
      </c>
      <c r="CD11" s="21">
        <v>37.4</v>
      </c>
      <c r="CE11" s="6"/>
      <c r="CF11" s="24" t="s">
        <v>314</v>
      </c>
      <c r="CG11" s="21"/>
      <c r="CH11" s="21"/>
      <c r="CI11" s="21"/>
      <c r="CJ11" s="21" t="s">
        <v>315</v>
      </c>
      <c r="CK11" s="21" t="s">
        <v>316</v>
      </c>
      <c r="CL11" s="21"/>
      <c r="CM11" s="24" t="s">
        <v>317</v>
      </c>
      <c r="CN11" s="21"/>
      <c r="CO11" s="21"/>
      <c r="CP11" s="21"/>
      <c r="CQ11" s="21" t="s">
        <v>318</v>
      </c>
      <c r="CR11" s="21" t="s">
        <v>303</v>
      </c>
      <c r="CS11" s="21"/>
      <c r="CT11" s="24">
        <v>2</v>
      </c>
      <c r="CU11" s="21"/>
      <c r="CV11" s="21"/>
      <c r="CW11" s="21"/>
      <c r="CX11" s="21">
        <v>1</v>
      </c>
      <c r="CY11" s="21">
        <v>1</v>
      </c>
      <c r="CZ11" s="21"/>
      <c r="DA11" s="24" t="s">
        <v>266</v>
      </c>
      <c r="DB11" s="21"/>
      <c r="DC11" s="21"/>
      <c r="DD11" s="21"/>
      <c r="DE11" s="21" t="s">
        <v>266</v>
      </c>
      <c r="DF11" s="21" t="s">
        <v>266</v>
      </c>
      <c r="DG11" s="21"/>
      <c r="DH11" s="24" t="s">
        <v>307</v>
      </c>
      <c r="DI11" s="21" t="s">
        <v>307</v>
      </c>
      <c r="DJ11" s="21" t="s">
        <v>319</v>
      </c>
      <c r="DK11" s="21" t="s">
        <v>320</v>
      </c>
      <c r="DL11" s="21" t="s">
        <v>320</v>
      </c>
      <c r="DM11" s="21" t="s">
        <v>320</v>
      </c>
      <c r="DN11" s="21" t="s">
        <v>320</v>
      </c>
      <c r="DO11" s="26">
        <v>9</v>
      </c>
      <c r="DP11" s="6"/>
      <c r="DQ11" s="24">
        <v>96.1</v>
      </c>
      <c r="DR11" s="21">
        <v>101.3</v>
      </c>
      <c r="DS11" s="21">
        <v>106.1</v>
      </c>
      <c r="DT11" s="21">
        <v>106.5</v>
      </c>
      <c r="DU11" s="21">
        <v>120.5</v>
      </c>
      <c r="DV11" s="21">
        <v>100.1</v>
      </c>
      <c r="DW11" s="21">
        <v>108.9</v>
      </c>
      <c r="DX11" s="24">
        <v>0.6</v>
      </c>
      <c r="DY11" s="21">
        <v>0.5</v>
      </c>
      <c r="DZ11" s="21">
        <v>0.45</v>
      </c>
      <c r="EA11" s="21">
        <v>0.4</v>
      </c>
      <c r="EB11" s="21">
        <v>0.4</v>
      </c>
      <c r="EC11" s="21">
        <v>0.4</v>
      </c>
      <c r="ED11" s="21">
        <v>0.4</v>
      </c>
      <c r="EE11" s="29">
        <f t="shared" ref="EE11:EK11" si="24">DQ11/DX11</f>
        <v>160.16666666666666</v>
      </c>
      <c r="EF11" s="30">
        <f t="shared" si="24"/>
        <v>202.6</v>
      </c>
      <c r="EG11" s="30">
        <f t="shared" si="24"/>
        <v>235.77777777777777</v>
      </c>
      <c r="EH11" s="30">
        <f t="shared" si="24"/>
        <v>266.25</v>
      </c>
      <c r="EI11" s="30">
        <f t="shared" si="24"/>
        <v>301.25</v>
      </c>
      <c r="EJ11" s="30">
        <f t="shared" si="24"/>
        <v>250.24999999999997</v>
      </c>
      <c r="EK11" s="30">
        <f t="shared" si="24"/>
        <v>272.25</v>
      </c>
      <c r="EL11" s="24">
        <v>1</v>
      </c>
      <c r="EM11" s="21">
        <v>1</v>
      </c>
      <c r="EN11" s="21">
        <v>1</v>
      </c>
      <c r="EO11" s="21">
        <v>1</v>
      </c>
      <c r="EP11" s="21">
        <v>1</v>
      </c>
      <c r="EQ11" s="21">
        <v>1</v>
      </c>
      <c r="ER11" s="21">
        <v>1</v>
      </c>
      <c r="ES11" s="24">
        <v>168</v>
      </c>
      <c r="ET11" s="21">
        <v>133</v>
      </c>
      <c r="EU11" s="21">
        <v>142</v>
      </c>
      <c r="EV11" s="21">
        <v>148</v>
      </c>
      <c r="EW11" s="21">
        <v>154</v>
      </c>
      <c r="EX11" s="21">
        <v>202</v>
      </c>
      <c r="EY11" s="21">
        <v>226</v>
      </c>
      <c r="EZ11" s="24">
        <v>37.9</v>
      </c>
      <c r="FA11" s="21">
        <v>60</v>
      </c>
      <c r="FB11" s="21">
        <v>62.8</v>
      </c>
      <c r="FC11" s="21">
        <v>75</v>
      </c>
      <c r="FD11" s="21">
        <v>53.4</v>
      </c>
      <c r="FE11" s="21">
        <v>43.7</v>
      </c>
      <c r="FF11" s="21">
        <v>38</v>
      </c>
      <c r="FG11" s="24">
        <v>3</v>
      </c>
      <c r="FH11" s="21">
        <v>4</v>
      </c>
      <c r="FI11" s="21">
        <v>9</v>
      </c>
      <c r="FJ11" s="21">
        <v>11</v>
      </c>
      <c r="FK11" s="21">
        <v>14</v>
      </c>
      <c r="FL11" s="21">
        <v>14</v>
      </c>
      <c r="FM11" s="21">
        <v>14</v>
      </c>
      <c r="FN11" s="24">
        <v>85</v>
      </c>
      <c r="FO11" s="21">
        <v>66</v>
      </c>
      <c r="FP11" s="21">
        <v>99</v>
      </c>
      <c r="FQ11" s="21">
        <v>111</v>
      </c>
      <c r="FR11" s="21">
        <v>76</v>
      </c>
      <c r="FS11" s="21">
        <v>81</v>
      </c>
      <c r="FT11" s="21">
        <v>71</v>
      </c>
      <c r="FU11" s="24" t="s">
        <v>321</v>
      </c>
      <c r="FV11" s="21" t="s">
        <v>322</v>
      </c>
      <c r="FW11" s="21">
        <v>0</v>
      </c>
      <c r="FX11" s="21">
        <v>0</v>
      </c>
      <c r="FY11" s="21">
        <v>0</v>
      </c>
      <c r="FZ11" s="21">
        <v>0</v>
      </c>
      <c r="GA11" s="21">
        <v>0</v>
      </c>
      <c r="GB11" s="24">
        <v>180</v>
      </c>
      <c r="GC11" s="21">
        <v>176</v>
      </c>
      <c r="GD11" s="21">
        <v>171</v>
      </c>
      <c r="GE11" s="21">
        <v>161</v>
      </c>
      <c r="GF11" s="21">
        <v>155</v>
      </c>
      <c r="GG11" s="21">
        <v>143</v>
      </c>
      <c r="GH11" s="21">
        <v>146</v>
      </c>
      <c r="GI11" s="24">
        <v>1920</v>
      </c>
      <c r="GJ11" s="21">
        <v>1350</v>
      </c>
      <c r="GK11" s="21">
        <v>4380</v>
      </c>
      <c r="GL11" s="21">
        <v>5980</v>
      </c>
      <c r="GM11" s="21">
        <v>4240</v>
      </c>
      <c r="GN11" s="21">
        <v>2250</v>
      </c>
      <c r="GO11" s="31">
        <v>1780</v>
      </c>
      <c r="GP11" s="9"/>
      <c r="GQ11" s="32">
        <v>15</v>
      </c>
      <c r="GR11" s="21">
        <v>80</v>
      </c>
      <c r="GS11" s="24">
        <v>17</v>
      </c>
      <c r="GT11" s="21">
        <v>90</v>
      </c>
      <c r="GU11" s="24">
        <v>12</v>
      </c>
      <c r="GV11" s="21">
        <v>45</v>
      </c>
      <c r="GW11" s="24">
        <v>11</v>
      </c>
      <c r="GX11" s="21">
        <v>45</v>
      </c>
      <c r="GY11" s="24">
        <v>9</v>
      </c>
      <c r="GZ11" s="21">
        <v>18</v>
      </c>
      <c r="HA11" s="24">
        <v>9</v>
      </c>
      <c r="HB11" s="21">
        <v>18</v>
      </c>
      <c r="HC11" s="24">
        <v>9</v>
      </c>
      <c r="HD11" s="21">
        <v>18</v>
      </c>
      <c r="HE11" s="6"/>
      <c r="HF11" s="21"/>
      <c r="HG11" s="21"/>
      <c r="HH11" s="21"/>
      <c r="HI11" s="21"/>
      <c r="HJ11" s="21"/>
      <c r="HK11" s="21"/>
      <c r="HL11" s="21"/>
      <c r="HM11" s="21"/>
      <c r="HN11" s="21"/>
      <c r="HO11" s="21"/>
      <c r="HP11" s="21"/>
      <c r="HQ11" s="21"/>
      <c r="HR11" s="21"/>
      <c r="HS11" s="21"/>
      <c r="HT11" s="21"/>
      <c r="HU11" s="6"/>
    </row>
    <row r="12" spans="1:236" ht="15.75" customHeight="1" x14ac:dyDescent="0.3">
      <c r="A12" s="99">
        <v>7</v>
      </c>
      <c r="B12" s="3">
        <v>7</v>
      </c>
      <c r="C12" s="21" t="s">
        <v>323</v>
      </c>
      <c r="D12" s="21">
        <v>1</v>
      </c>
      <c r="E12" s="22">
        <v>41201</v>
      </c>
      <c r="F12" s="22">
        <v>41202</v>
      </c>
      <c r="G12" s="21">
        <f t="shared" si="0"/>
        <v>1</v>
      </c>
      <c r="H12" s="21"/>
      <c r="I12" s="21" t="s">
        <v>324</v>
      </c>
      <c r="J12" s="23">
        <v>17507</v>
      </c>
      <c r="K12" s="21">
        <v>64</v>
      </c>
      <c r="L12" s="21"/>
      <c r="M12" s="21"/>
      <c r="N12" s="21" t="s">
        <v>325</v>
      </c>
      <c r="O12" s="21">
        <v>38</v>
      </c>
      <c r="P12" s="21">
        <v>21.3</v>
      </c>
      <c r="Q12" s="21">
        <v>6</v>
      </c>
      <c r="R12" s="21" t="s">
        <v>326</v>
      </c>
      <c r="S12" s="21">
        <v>1</v>
      </c>
      <c r="T12" s="21">
        <v>10</v>
      </c>
      <c r="U12" s="21" t="s">
        <v>272</v>
      </c>
      <c r="V12" s="21">
        <v>1</v>
      </c>
      <c r="W12" s="21">
        <v>0</v>
      </c>
      <c r="X12" s="21">
        <v>5</v>
      </c>
      <c r="Y12" s="21">
        <v>5</v>
      </c>
      <c r="Z12" s="6"/>
      <c r="AA12" s="24" t="s">
        <v>298</v>
      </c>
      <c r="AB12" s="21" t="s">
        <v>327</v>
      </c>
      <c r="AC12" s="25"/>
      <c r="AD12" s="25"/>
      <c r="AE12" s="21" t="s">
        <v>246</v>
      </c>
      <c r="AF12" s="21" t="s">
        <v>247</v>
      </c>
      <c r="AG12" s="21" t="s">
        <v>246</v>
      </c>
      <c r="AH12" s="21" t="s">
        <v>328</v>
      </c>
      <c r="AI12" s="21" t="s">
        <v>249</v>
      </c>
      <c r="AJ12" s="21" t="s">
        <v>249</v>
      </c>
      <c r="AK12" s="21" t="s">
        <v>246</v>
      </c>
      <c r="AL12" s="21" t="s">
        <v>246</v>
      </c>
      <c r="AM12" s="21">
        <v>9.6</v>
      </c>
      <c r="AN12" s="6"/>
      <c r="AO12" s="26" t="s">
        <v>250</v>
      </c>
      <c r="AP12" s="26" t="s">
        <v>274</v>
      </c>
      <c r="AQ12" s="26"/>
      <c r="AR12" s="26" t="s">
        <v>1902</v>
      </c>
      <c r="AS12" s="26" t="s">
        <v>1910</v>
      </c>
      <c r="AT12" s="27">
        <v>6.6</v>
      </c>
      <c r="AU12" s="21">
        <v>8.66</v>
      </c>
      <c r="AV12" s="21">
        <v>5.71</v>
      </c>
      <c r="AW12" s="21">
        <v>3.25</v>
      </c>
      <c r="AX12" s="21">
        <v>2.56</v>
      </c>
      <c r="AY12" s="21">
        <v>1</v>
      </c>
      <c r="AZ12" s="21">
        <v>0.93</v>
      </c>
      <c r="BA12" s="21">
        <v>0.46</v>
      </c>
      <c r="BB12" s="21"/>
      <c r="BC12" s="28">
        <f t="shared" ref="BC12:BE12" si="25">((AU12/AT12)*100)-100</f>
        <v>31.212121212121218</v>
      </c>
      <c r="BD12" s="28">
        <f t="shared" si="25"/>
        <v>-34.064665127020788</v>
      </c>
      <c r="BE12" s="28">
        <f t="shared" si="25"/>
        <v>-43.082311733800353</v>
      </c>
      <c r="BF12" s="28">
        <f t="shared" si="2"/>
        <v>-13.48484848484847</v>
      </c>
      <c r="BG12" s="28">
        <f t="shared" si="3"/>
        <v>-50.757575757575758</v>
      </c>
      <c r="BH12" s="28">
        <f t="shared" si="4"/>
        <v>-62.471131639722863</v>
      </c>
      <c r="BI12" s="3">
        <f t="shared" ref="BI12:BK12" si="26">AU12-AT12</f>
        <v>2.0600000000000005</v>
      </c>
      <c r="BJ12" s="3">
        <f t="shared" si="26"/>
        <v>-2.95</v>
      </c>
      <c r="BK12" s="3">
        <f t="shared" si="26"/>
        <v>-2.46</v>
      </c>
      <c r="BL12" s="3">
        <f t="shared" si="6"/>
        <v>-0.88999999999999968</v>
      </c>
      <c r="BM12" s="3">
        <f t="shared" si="7"/>
        <v>-3.3499999999999996</v>
      </c>
      <c r="BN12" s="3">
        <f t="shared" si="8"/>
        <v>-5.41</v>
      </c>
      <c r="BO12" s="24">
        <v>339.3</v>
      </c>
      <c r="BP12" s="21">
        <v>345.2</v>
      </c>
      <c r="BQ12" s="21">
        <v>260</v>
      </c>
      <c r="BR12" s="21"/>
      <c r="BS12" s="21"/>
      <c r="BT12" s="21"/>
      <c r="BU12" s="21"/>
      <c r="BV12" s="24">
        <v>38.6</v>
      </c>
      <c r="BW12" s="21">
        <v>37.4</v>
      </c>
      <c r="BX12" s="21">
        <v>36.5</v>
      </c>
      <c r="BY12" s="21">
        <v>36.6</v>
      </c>
      <c r="BZ12" s="21">
        <v>38.1</v>
      </c>
      <c r="CA12" s="21">
        <v>36</v>
      </c>
      <c r="CB12" s="21">
        <v>37</v>
      </c>
      <c r="CC12" s="21">
        <v>37.4</v>
      </c>
      <c r="CD12" s="21"/>
      <c r="CE12" s="6"/>
      <c r="CF12" s="24" t="s">
        <v>329</v>
      </c>
      <c r="CG12" s="21" t="s">
        <v>276</v>
      </c>
      <c r="CH12" s="21"/>
      <c r="CI12" s="21" t="s">
        <v>276</v>
      </c>
      <c r="CJ12" s="21" t="s">
        <v>276</v>
      </c>
      <c r="CK12" s="21"/>
      <c r="CL12" s="21"/>
      <c r="CM12" s="24" t="s">
        <v>330</v>
      </c>
      <c r="CN12" s="21" t="s">
        <v>303</v>
      </c>
      <c r="CO12" s="21"/>
      <c r="CP12" s="21" t="s">
        <v>303</v>
      </c>
      <c r="CQ12" s="21" t="s">
        <v>331</v>
      </c>
      <c r="CR12" s="21"/>
      <c r="CS12" s="21"/>
      <c r="CT12" s="24">
        <v>2</v>
      </c>
      <c r="CU12" s="21">
        <v>3</v>
      </c>
      <c r="CV12" s="21"/>
      <c r="CW12" s="21">
        <v>2</v>
      </c>
      <c r="CX12" s="21">
        <v>2</v>
      </c>
      <c r="CY12" s="21"/>
      <c r="CZ12" s="21"/>
      <c r="DA12" s="24" t="s">
        <v>332</v>
      </c>
      <c r="DB12" s="21" t="s">
        <v>266</v>
      </c>
      <c r="DC12" s="21"/>
      <c r="DD12" s="21" t="s">
        <v>266</v>
      </c>
      <c r="DE12" s="21" t="s">
        <v>266</v>
      </c>
      <c r="DF12" s="21"/>
      <c r="DG12" s="21"/>
      <c r="DH12" s="24" t="s">
        <v>333</v>
      </c>
      <c r="DI12" s="21" t="s">
        <v>333</v>
      </c>
      <c r="DJ12" s="21" t="s">
        <v>333</v>
      </c>
      <c r="DK12" s="21" t="s">
        <v>333</v>
      </c>
      <c r="DL12" s="21" t="s">
        <v>333</v>
      </c>
      <c r="DM12" s="21" t="s">
        <v>333</v>
      </c>
      <c r="DN12" s="21"/>
      <c r="DO12" s="26">
        <v>8</v>
      </c>
      <c r="DP12" s="6"/>
      <c r="DQ12" s="24">
        <v>90</v>
      </c>
      <c r="DR12" s="21">
        <v>68</v>
      </c>
      <c r="DS12" s="21">
        <v>64</v>
      </c>
      <c r="DT12" s="21">
        <v>59.2</v>
      </c>
      <c r="DU12" s="21">
        <v>59</v>
      </c>
      <c r="DV12" s="21">
        <v>72.5</v>
      </c>
      <c r="DW12" s="21"/>
      <c r="DX12" s="24">
        <v>0.21</v>
      </c>
      <c r="DY12" s="21">
        <v>0.35</v>
      </c>
      <c r="DZ12" s="21">
        <v>0.21</v>
      </c>
      <c r="EA12" s="21">
        <v>0.35</v>
      </c>
      <c r="EB12" s="21">
        <v>0.35</v>
      </c>
      <c r="EC12" s="21">
        <v>0.21</v>
      </c>
      <c r="ED12" s="21"/>
      <c r="EE12" s="29">
        <f t="shared" ref="EE12:EJ12" si="27">DQ12/DX12</f>
        <v>428.57142857142861</v>
      </c>
      <c r="EF12" s="30">
        <f t="shared" si="27"/>
        <v>194.28571428571431</v>
      </c>
      <c r="EG12" s="30">
        <f t="shared" si="27"/>
        <v>304.76190476190476</v>
      </c>
      <c r="EH12" s="30">
        <f t="shared" si="27"/>
        <v>169.14285714285717</v>
      </c>
      <c r="EI12" s="30">
        <f t="shared" si="27"/>
        <v>168.57142857142858</v>
      </c>
      <c r="EJ12" s="30">
        <f t="shared" si="27"/>
        <v>345.23809523809524</v>
      </c>
      <c r="EK12" s="30"/>
      <c r="EL12" s="24">
        <v>1</v>
      </c>
      <c r="EM12" s="21">
        <v>1</v>
      </c>
      <c r="EN12" s="21">
        <v>1</v>
      </c>
      <c r="EO12" s="21">
        <v>1</v>
      </c>
      <c r="EP12" s="21">
        <v>1</v>
      </c>
      <c r="EQ12" s="21">
        <v>1</v>
      </c>
      <c r="ER12" s="21"/>
      <c r="ES12" s="24">
        <v>134</v>
      </c>
      <c r="ET12" s="21">
        <v>130</v>
      </c>
      <c r="EU12" s="21">
        <v>115</v>
      </c>
      <c r="EV12" s="21">
        <v>141</v>
      </c>
      <c r="EW12" s="21">
        <v>166</v>
      </c>
      <c r="EX12" s="21">
        <v>213</v>
      </c>
      <c r="EY12" s="21"/>
      <c r="EZ12" s="24">
        <v>16</v>
      </c>
      <c r="FA12" s="21">
        <v>12.8</v>
      </c>
      <c r="FB12" s="21">
        <v>13.8</v>
      </c>
      <c r="FC12" s="21">
        <v>11.9</v>
      </c>
      <c r="FD12" s="21">
        <v>10.5</v>
      </c>
      <c r="FE12" s="21">
        <v>11.2</v>
      </c>
      <c r="FF12" s="21"/>
      <c r="FG12" s="24">
        <v>15</v>
      </c>
      <c r="FH12" s="21">
        <v>15</v>
      </c>
      <c r="FI12" s="21">
        <v>15</v>
      </c>
      <c r="FJ12" s="21">
        <v>15</v>
      </c>
      <c r="FK12" s="21">
        <v>15</v>
      </c>
      <c r="FL12" s="21">
        <v>15</v>
      </c>
      <c r="FM12" s="21"/>
      <c r="FN12" s="24">
        <v>71</v>
      </c>
      <c r="FO12" s="21">
        <v>61</v>
      </c>
      <c r="FP12" s="21">
        <v>70</v>
      </c>
      <c r="FQ12" s="21">
        <v>74</v>
      </c>
      <c r="FR12" s="21">
        <v>75</v>
      </c>
      <c r="FS12" s="21">
        <v>70</v>
      </c>
      <c r="FT12" s="21"/>
      <c r="FU12" s="24" t="s">
        <v>311</v>
      </c>
      <c r="FV12" s="21" t="s">
        <v>311</v>
      </c>
      <c r="FW12" s="21" t="s">
        <v>322</v>
      </c>
      <c r="FX12" s="21" t="s">
        <v>334</v>
      </c>
      <c r="FY12" s="21" t="s">
        <v>335</v>
      </c>
      <c r="FZ12" s="21" t="s">
        <v>311</v>
      </c>
      <c r="GA12" s="21"/>
      <c r="GB12" s="24">
        <v>120</v>
      </c>
      <c r="GC12" s="21">
        <v>66</v>
      </c>
      <c r="GD12" s="21">
        <v>66</v>
      </c>
      <c r="GE12" s="21">
        <v>52</v>
      </c>
      <c r="GF12" s="21">
        <v>56</v>
      </c>
      <c r="GG12" s="21">
        <v>54</v>
      </c>
      <c r="GH12" s="21"/>
      <c r="GI12" s="24">
        <v>1040</v>
      </c>
      <c r="GJ12" s="21">
        <v>1910</v>
      </c>
      <c r="GK12" s="21">
        <v>2420</v>
      </c>
      <c r="GL12" s="21">
        <v>1240</v>
      </c>
      <c r="GM12" s="21">
        <v>1300</v>
      </c>
      <c r="GN12" s="21">
        <v>1240</v>
      </c>
      <c r="GO12" s="31"/>
      <c r="GP12" s="9"/>
      <c r="GQ12" s="32">
        <v>12</v>
      </c>
      <c r="GR12" s="21">
        <v>45</v>
      </c>
      <c r="GS12" s="24">
        <v>12</v>
      </c>
      <c r="GT12" s="21">
        <v>45</v>
      </c>
      <c r="GU12" s="24">
        <v>12</v>
      </c>
      <c r="GV12" s="21">
        <v>45</v>
      </c>
      <c r="GW12" s="24">
        <v>12</v>
      </c>
      <c r="GX12" s="21">
        <v>45</v>
      </c>
      <c r="GY12" s="24">
        <v>13</v>
      </c>
      <c r="GZ12" s="21">
        <v>55</v>
      </c>
      <c r="HA12" s="24">
        <v>11</v>
      </c>
      <c r="HB12" s="21">
        <v>45</v>
      </c>
      <c r="HC12" s="24"/>
      <c r="HD12" s="21"/>
      <c r="HE12" s="6"/>
      <c r="HF12" s="21"/>
      <c r="HG12" s="21"/>
      <c r="HH12" s="21"/>
      <c r="HI12" s="21"/>
      <c r="HJ12" s="21"/>
      <c r="HK12" s="21"/>
      <c r="HL12" s="21"/>
      <c r="HM12" s="21"/>
      <c r="HN12" s="21"/>
      <c r="HO12" s="21"/>
      <c r="HP12" s="21"/>
      <c r="HQ12" s="21"/>
      <c r="HR12" s="21"/>
      <c r="HS12" s="21"/>
      <c r="HT12" s="21"/>
      <c r="HU12" s="6"/>
    </row>
    <row r="13" spans="1:236" ht="15.75" customHeight="1" x14ac:dyDescent="0.3">
      <c r="A13" s="99">
        <v>8</v>
      </c>
      <c r="B13" s="3">
        <v>10</v>
      </c>
      <c r="C13" s="21" t="s">
        <v>239</v>
      </c>
      <c r="D13" s="21">
        <v>2</v>
      </c>
      <c r="E13" s="22">
        <v>41210</v>
      </c>
      <c r="F13" s="22">
        <v>41211</v>
      </c>
      <c r="G13" s="21">
        <f t="shared" si="0"/>
        <v>1</v>
      </c>
      <c r="H13" s="21" t="s">
        <v>240</v>
      </c>
      <c r="I13" s="21"/>
      <c r="J13" s="23">
        <v>31789</v>
      </c>
      <c r="K13" s="21">
        <v>25</v>
      </c>
      <c r="L13" s="21"/>
      <c r="M13" s="21"/>
      <c r="N13" s="21" t="s">
        <v>353</v>
      </c>
      <c r="O13" s="21">
        <v>39</v>
      </c>
      <c r="P13" s="21">
        <v>23</v>
      </c>
      <c r="Q13" s="21">
        <v>13</v>
      </c>
      <c r="R13" s="21" t="s">
        <v>354</v>
      </c>
      <c r="S13" s="21">
        <v>1</v>
      </c>
      <c r="T13" s="21">
        <v>19</v>
      </c>
      <c r="U13" s="21" t="s">
        <v>272</v>
      </c>
      <c r="V13" s="21">
        <v>1</v>
      </c>
      <c r="W13" s="21">
        <v>6</v>
      </c>
      <c r="X13" s="21">
        <v>5</v>
      </c>
      <c r="Y13" s="21">
        <v>5</v>
      </c>
      <c r="Z13" s="6"/>
      <c r="AA13" s="24" t="s">
        <v>298</v>
      </c>
      <c r="AB13" s="21" t="s">
        <v>355</v>
      </c>
      <c r="AC13" s="25"/>
      <c r="AD13" s="25"/>
      <c r="AE13" s="21" t="s">
        <v>249</v>
      </c>
      <c r="AF13" s="21"/>
      <c r="AG13" s="21" t="s">
        <v>249</v>
      </c>
      <c r="AH13" s="21"/>
      <c r="AI13" s="21" t="s">
        <v>246</v>
      </c>
      <c r="AJ13" s="21" t="s">
        <v>249</v>
      </c>
      <c r="AK13" s="21" t="s">
        <v>249</v>
      </c>
      <c r="AL13" s="21" t="s">
        <v>246</v>
      </c>
      <c r="AM13" s="21">
        <v>0.84</v>
      </c>
      <c r="AN13" s="6"/>
      <c r="AO13" s="26" t="s">
        <v>250</v>
      </c>
      <c r="AP13" s="26" t="s">
        <v>251</v>
      </c>
      <c r="AQ13" s="26"/>
      <c r="AR13" s="26" t="s">
        <v>1902</v>
      </c>
      <c r="AS13" s="26" t="s">
        <v>299</v>
      </c>
      <c r="AT13" s="27">
        <v>0.84</v>
      </c>
      <c r="AU13" s="21">
        <v>0.67</v>
      </c>
      <c r="AV13" s="21">
        <v>0.62</v>
      </c>
      <c r="AW13" s="21">
        <v>0.53</v>
      </c>
      <c r="AX13" s="21">
        <v>0.27</v>
      </c>
      <c r="AY13" s="21">
        <v>0.22</v>
      </c>
      <c r="AZ13" s="21">
        <v>0.15</v>
      </c>
      <c r="BA13" s="21">
        <v>0.1</v>
      </c>
      <c r="BB13" s="21">
        <v>0.09</v>
      </c>
      <c r="BC13" s="28">
        <f t="shared" ref="BC13:BE13" si="28">((AU13/AT13)*100)-100</f>
        <v>-20.238095238095227</v>
      </c>
      <c r="BD13" s="28">
        <f t="shared" si="28"/>
        <v>-7.4626865671641838</v>
      </c>
      <c r="BE13" s="28">
        <f t="shared" si="28"/>
        <v>-14.516129032258064</v>
      </c>
      <c r="BF13" s="28">
        <f t="shared" si="2"/>
        <v>-26.19047619047619</v>
      </c>
      <c r="BG13" s="28">
        <f t="shared" si="3"/>
        <v>-36.904761904761898</v>
      </c>
      <c r="BH13" s="28">
        <f t="shared" si="4"/>
        <v>-20.895522388059703</v>
      </c>
      <c r="BI13" s="3">
        <f t="shared" ref="BI13:BK13" si="29">AU13-AT13</f>
        <v>-0.16999999999999993</v>
      </c>
      <c r="BJ13" s="3">
        <f t="shared" si="29"/>
        <v>-5.0000000000000044E-2</v>
      </c>
      <c r="BK13" s="3">
        <f t="shared" si="29"/>
        <v>-8.9999999999999969E-2</v>
      </c>
      <c r="BL13" s="3">
        <f t="shared" si="6"/>
        <v>-0.21999999999999997</v>
      </c>
      <c r="BM13" s="3">
        <f t="shared" si="7"/>
        <v>-0.30999999999999994</v>
      </c>
      <c r="BN13" s="3">
        <f t="shared" si="8"/>
        <v>-0.14000000000000001</v>
      </c>
      <c r="BO13" s="24">
        <v>323.5</v>
      </c>
      <c r="BP13" s="21">
        <v>170.5</v>
      </c>
      <c r="BQ13" s="21">
        <v>172.4</v>
      </c>
      <c r="BR13" s="21">
        <v>168</v>
      </c>
      <c r="BS13" s="21">
        <v>116.1</v>
      </c>
      <c r="BT13" s="21">
        <v>67</v>
      </c>
      <c r="BU13" s="21">
        <v>61.5</v>
      </c>
      <c r="BV13" s="24">
        <v>35</v>
      </c>
      <c r="BW13" s="21">
        <v>36.1</v>
      </c>
      <c r="BX13" s="21">
        <v>36</v>
      </c>
      <c r="BY13" s="21">
        <v>36</v>
      </c>
      <c r="BZ13" s="21">
        <v>37</v>
      </c>
      <c r="CA13" s="21">
        <v>36</v>
      </c>
      <c r="CB13" s="21">
        <v>37.5</v>
      </c>
      <c r="CC13" s="21">
        <v>37</v>
      </c>
      <c r="CD13" s="21">
        <v>36</v>
      </c>
      <c r="CE13" s="6"/>
      <c r="CF13" s="24" t="s">
        <v>356</v>
      </c>
      <c r="CG13" s="21" t="s">
        <v>357</v>
      </c>
      <c r="CH13" s="21" t="s">
        <v>358</v>
      </c>
      <c r="CI13" s="21"/>
      <c r="CJ13" s="21"/>
      <c r="CK13" s="21"/>
      <c r="CL13" s="21"/>
      <c r="CM13" s="24" t="s">
        <v>359</v>
      </c>
      <c r="CN13" s="21" t="s">
        <v>360</v>
      </c>
      <c r="CO13" s="21" t="s">
        <v>361</v>
      </c>
      <c r="CP13" s="21"/>
      <c r="CQ13" s="21"/>
      <c r="CR13" s="21"/>
      <c r="CS13" s="21"/>
      <c r="CT13" s="24">
        <v>7</v>
      </c>
      <c r="CU13" s="21">
        <v>2</v>
      </c>
      <c r="CV13" s="21">
        <v>15</v>
      </c>
      <c r="CW13" s="21"/>
      <c r="CX13" s="21"/>
      <c r="CY13" s="21"/>
      <c r="CZ13" s="21"/>
      <c r="DA13" s="24" t="s">
        <v>362</v>
      </c>
      <c r="DB13" s="21" t="s">
        <v>363</v>
      </c>
      <c r="DC13" s="21"/>
      <c r="DD13" s="21"/>
      <c r="DE13" s="21"/>
      <c r="DF13" s="21"/>
      <c r="DG13" s="21"/>
      <c r="DH13" s="24" t="s">
        <v>364</v>
      </c>
      <c r="DI13" s="21" t="s">
        <v>364</v>
      </c>
      <c r="DJ13" s="21" t="s">
        <v>365</v>
      </c>
      <c r="DK13" s="21" t="s">
        <v>366</v>
      </c>
      <c r="DL13" s="21" t="s">
        <v>366</v>
      </c>
      <c r="DM13" s="21" t="s">
        <v>366</v>
      </c>
      <c r="DN13" s="21" t="s">
        <v>366</v>
      </c>
      <c r="DO13" s="26">
        <v>8</v>
      </c>
      <c r="DP13" s="6"/>
      <c r="DQ13" s="24">
        <v>854</v>
      </c>
      <c r="DR13" s="21">
        <v>99</v>
      </c>
      <c r="DS13" s="21">
        <v>265</v>
      </c>
      <c r="DT13" s="21">
        <v>177.1</v>
      </c>
      <c r="DU13" s="21">
        <v>242.7</v>
      </c>
      <c r="DV13" s="21">
        <v>183.5</v>
      </c>
      <c r="DW13" s="21">
        <v>202.4</v>
      </c>
      <c r="DX13" s="24">
        <v>0.21</v>
      </c>
      <c r="DY13" s="21">
        <v>0.8</v>
      </c>
      <c r="DZ13" s="21">
        <v>0.75</v>
      </c>
      <c r="EA13" s="21">
        <v>0.4</v>
      </c>
      <c r="EB13" s="21">
        <v>0.4</v>
      </c>
      <c r="EC13" s="21">
        <v>0.4</v>
      </c>
      <c r="ED13" s="21">
        <v>0.4</v>
      </c>
      <c r="EE13" s="29">
        <f t="shared" ref="EE13:EK13" si="30">DQ13/DX13</f>
        <v>4066.666666666667</v>
      </c>
      <c r="EF13" s="30">
        <f t="shared" si="30"/>
        <v>123.75</v>
      </c>
      <c r="EG13" s="30">
        <f t="shared" si="30"/>
        <v>353.33333333333331</v>
      </c>
      <c r="EH13" s="30">
        <f t="shared" si="30"/>
        <v>442.74999999999994</v>
      </c>
      <c r="EI13" s="30">
        <f t="shared" si="30"/>
        <v>606.74999999999989</v>
      </c>
      <c r="EJ13" s="30">
        <f t="shared" si="30"/>
        <v>458.75</v>
      </c>
      <c r="EK13" s="30">
        <f t="shared" si="30"/>
        <v>506</v>
      </c>
      <c r="EL13" s="24">
        <v>1</v>
      </c>
      <c r="EM13" s="21">
        <v>1</v>
      </c>
      <c r="EN13" s="21">
        <v>1</v>
      </c>
      <c r="EO13" s="21">
        <v>1</v>
      </c>
      <c r="EP13" s="21">
        <v>1</v>
      </c>
      <c r="EQ13" s="21">
        <v>1</v>
      </c>
      <c r="ER13" s="21">
        <v>1</v>
      </c>
      <c r="ES13" s="24">
        <v>173</v>
      </c>
      <c r="ET13" s="21">
        <v>208</v>
      </c>
      <c r="EU13" s="21">
        <v>345</v>
      </c>
      <c r="EV13" s="21">
        <v>404</v>
      </c>
      <c r="EW13" s="21">
        <v>503</v>
      </c>
      <c r="EX13" s="21">
        <v>386</v>
      </c>
      <c r="EY13" s="21">
        <v>327</v>
      </c>
      <c r="EZ13" s="24">
        <v>6.5</v>
      </c>
      <c r="FA13" s="21">
        <v>5.8</v>
      </c>
      <c r="FB13" s="21">
        <v>5.4</v>
      </c>
      <c r="FC13" s="21">
        <v>5</v>
      </c>
      <c r="FD13" s="21">
        <v>4</v>
      </c>
      <c r="FE13" s="21">
        <v>4</v>
      </c>
      <c r="FF13" s="21">
        <v>4.7</v>
      </c>
      <c r="FG13" s="24">
        <v>15</v>
      </c>
      <c r="FH13" s="21">
        <v>15</v>
      </c>
      <c r="FI13" s="21">
        <v>15</v>
      </c>
      <c r="FJ13" s="21">
        <v>15</v>
      </c>
      <c r="FK13" s="21">
        <v>15</v>
      </c>
      <c r="FL13" s="21">
        <v>15</v>
      </c>
      <c r="FM13" s="21">
        <v>15</v>
      </c>
      <c r="FN13" s="24">
        <v>69</v>
      </c>
      <c r="FO13" s="21">
        <v>69</v>
      </c>
      <c r="FP13" s="21">
        <v>73</v>
      </c>
      <c r="FQ13" s="21">
        <v>77</v>
      </c>
      <c r="FR13" s="21">
        <v>97</v>
      </c>
      <c r="FS13" s="21">
        <v>82</v>
      </c>
      <c r="FT13" s="21">
        <v>94</v>
      </c>
      <c r="FU13" s="24">
        <v>0</v>
      </c>
      <c r="FV13" s="21">
        <v>0</v>
      </c>
      <c r="FW13" s="21" t="s">
        <v>345</v>
      </c>
      <c r="FX13" s="21" t="s">
        <v>321</v>
      </c>
      <c r="FY13" s="21" t="s">
        <v>310</v>
      </c>
      <c r="FZ13" s="21" t="s">
        <v>311</v>
      </c>
      <c r="GA13" s="21">
        <v>0</v>
      </c>
      <c r="GB13" s="24">
        <v>52</v>
      </c>
      <c r="GC13" s="21">
        <v>44</v>
      </c>
      <c r="GD13" s="21">
        <v>37</v>
      </c>
      <c r="GE13" s="21">
        <v>35</v>
      </c>
      <c r="GF13" s="21">
        <v>35</v>
      </c>
      <c r="GG13" s="21">
        <v>39</v>
      </c>
      <c r="GH13" s="21">
        <v>35</v>
      </c>
      <c r="GI13" s="24">
        <v>1100</v>
      </c>
      <c r="GJ13" s="21">
        <v>2570</v>
      </c>
      <c r="GK13" s="21">
        <v>6430</v>
      </c>
      <c r="GL13" s="21">
        <v>6940</v>
      </c>
      <c r="GM13" s="21">
        <v>6940</v>
      </c>
      <c r="GN13" s="21">
        <v>4740</v>
      </c>
      <c r="GO13" s="31">
        <v>4410</v>
      </c>
      <c r="GP13" s="9"/>
      <c r="GQ13" s="32">
        <v>9</v>
      </c>
      <c r="GR13" s="21">
        <v>18</v>
      </c>
      <c r="GS13" s="24">
        <v>12</v>
      </c>
      <c r="GT13" s="21">
        <v>45</v>
      </c>
      <c r="GU13" s="24">
        <v>11</v>
      </c>
      <c r="GV13" s="21">
        <v>45</v>
      </c>
      <c r="GW13" s="24">
        <v>9</v>
      </c>
      <c r="GX13" s="21">
        <v>18</v>
      </c>
      <c r="GY13" s="24">
        <v>11</v>
      </c>
      <c r="GZ13" s="21">
        <v>45</v>
      </c>
      <c r="HA13" s="24">
        <v>11</v>
      </c>
      <c r="HB13" s="21">
        <v>45</v>
      </c>
      <c r="HC13" s="24">
        <v>8</v>
      </c>
      <c r="HD13" s="21">
        <v>18</v>
      </c>
      <c r="HE13" s="6"/>
      <c r="HF13" s="21"/>
      <c r="HG13" s="21"/>
      <c r="HH13" s="21"/>
      <c r="HI13" s="21"/>
      <c r="HJ13" s="21"/>
      <c r="HK13" s="21"/>
      <c r="HL13" s="21"/>
      <c r="HM13" s="21"/>
      <c r="HN13" s="21"/>
      <c r="HO13" s="21"/>
      <c r="HP13" s="21"/>
      <c r="HQ13" s="21"/>
      <c r="HR13" s="21"/>
      <c r="HS13" s="21"/>
      <c r="HT13" s="21"/>
      <c r="HU13" s="6"/>
    </row>
    <row r="14" spans="1:236" ht="15.75" customHeight="1" x14ac:dyDescent="0.3">
      <c r="A14" s="99">
        <v>9</v>
      </c>
      <c r="B14" s="3">
        <v>11</v>
      </c>
      <c r="C14" s="21" t="s">
        <v>269</v>
      </c>
      <c r="D14" s="21">
        <v>1</v>
      </c>
      <c r="E14" s="22">
        <v>41210</v>
      </c>
      <c r="F14" s="22">
        <v>41212</v>
      </c>
      <c r="G14" s="21">
        <f t="shared" si="0"/>
        <v>2</v>
      </c>
      <c r="H14" s="21"/>
      <c r="I14" s="21"/>
      <c r="J14" s="23">
        <v>18790</v>
      </c>
      <c r="K14" s="21">
        <v>61</v>
      </c>
      <c r="L14" s="21"/>
      <c r="M14" s="21"/>
      <c r="N14" s="21" t="s">
        <v>367</v>
      </c>
      <c r="O14" s="21">
        <v>56</v>
      </c>
      <c r="P14" s="21">
        <v>59.8</v>
      </c>
      <c r="Q14" s="21">
        <v>11</v>
      </c>
      <c r="R14" s="21" t="s">
        <v>368</v>
      </c>
      <c r="S14" s="21">
        <v>1</v>
      </c>
      <c r="T14" s="21">
        <v>19</v>
      </c>
      <c r="U14" s="21" t="s">
        <v>272</v>
      </c>
      <c r="V14" s="21">
        <v>1</v>
      </c>
      <c r="W14" s="21">
        <v>7</v>
      </c>
      <c r="X14" s="21">
        <v>4</v>
      </c>
      <c r="Y14" s="21">
        <v>4</v>
      </c>
      <c r="Z14" s="6"/>
      <c r="AA14" s="24" t="s">
        <v>369</v>
      </c>
      <c r="AB14" s="21" t="s">
        <v>261</v>
      </c>
      <c r="AC14" s="25"/>
      <c r="AD14" s="25"/>
      <c r="AE14" s="21" t="s">
        <v>246</v>
      </c>
      <c r="AF14" s="21" t="s">
        <v>247</v>
      </c>
      <c r="AG14" s="21" t="s">
        <v>246</v>
      </c>
      <c r="AH14" s="21" t="s">
        <v>248</v>
      </c>
      <c r="AI14" s="21" t="s">
        <v>246</v>
      </c>
      <c r="AJ14" s="21" t="s">
        <v>249</v>
      </c>
      <c r="AK14" s="21" t="s">
        <v>246</v>
      </c>
      <c r="AL14" s="21" t="s">
        <v>246</v>
      </c>
      <c r="AM14" s="21">
        <v>3.69</v>
      </c>
      <c r="AN14" s="6"/>
      <c r="AO14" s="26" t="s">
        <v>250</v>
      </c>
      <c r="AP14" s="26" t="s">
        <v>251</v>
      </c>
      <c r="AQ14" s="38"/>
      <c r="AR14" s="26" t="s">
        <v>1904</v>
      </c>
      <c r="AS14" s="26" t="s">
        <v>1905</v>
      </c>
      <c r="AT14" s="33">
        <v>5.69</v>
      </c>
      <c r="AU14" s="34">
        <v>8.41</v>
      </c>
      <c r="AV14" s="34">
        <v>16.21</v>
      </c>
      <c r="AW14" s="34">
        <v>36.799999999999997</v>
      </c>
      <c r="AX14" s="34">
        <v>30.7</v>
      </c>
      <c r="AY14" s="34"/>
      <c r="AZ14" s="34">
        <v>11.87</v>
      </c>
      <c r="BA14" s="34">
        <v>6.3</v>
      </c>
      <c r="BB14" s="34">
        <v>5.3</v>
      </c>
      <c r="BC14" s="28">
        <f t="shared" ref="BC14:BE14" si="31">((AU14/AT14)*100)-100</f>
        <v>47.803163444639694</v>
      </c>
      <c r="BD14" s="28">
        <f t="shared" si="31"/>
        <v>92.74673008323424</v>
      </c>
      <c r="BE14" s="28">
        <f t="shared" si="31"/>
        <v>127.02035780382479</v>
      </c>
      <c r="BF14" s="28">
        <f t="shared" si="2"/>
        <v>184.88576449912125</v>
      </c>
      <c r="BG14" s="28">
        <f t="shared" si="3"/>
        <v>546.74868189806659</v>
      </c>
      <c r="BH14" s="28">
        <f t="shared" si="4"/>
        <v>337.57431629013075</v>
      </c>
      <c r="BI14" s="3">
        <f t="shared" ref="BI14:BK14" si="32">AU14-AT14</f>
        <v>2.7199999999999998</v>
      </c>
      <c r="BJ14" s="3">
        <f t="shared" si="32"/>
        <v>7.8000000000000007</v>
      </c>
      <c r="BK14" s="3">
        <f t="shared" si="32"/>
        <v>20.589999999999996</v>
      </c>
      <c r="BL14" s="3">
        <f t="shared" si="6"/>
        <v>10.52</v>
      </c>
      <c r="BM14" s="3">
        <f t="shared" si="7"/>
        <v>31.109999999999996</v>
      </c>
      <c r="BN14" s="3">
        <f t="shared" si="8"/>
        <v>28.389999999999997</v>
      </c>
      <c r="BO14" s="24">
        <v>371.1</v>
      </c>
      <c r="BP14" s="21">
        <v>391</v>
      </c>
      <c r="BQ14" s="21">
        <v>405</v>
      </c>
      <c r="BR14" s="21">
        <v>320</v>
      </c>
      <c r="BS14" s="21">
        <v>263</v>
      </c>
      <c r="BT14" s="21">
        <v>110.8</v>
      </c>
      <c r="BU14" s="21">
        <v>11.2</v>
      </c>
      <c r="BV14" s="24">
        <v>37</v>
      </c>
      <c r="BW14" s="21">
        <v>38</v>
      </c>
      <c r="BX14" s="21">
        <v>38</v>
      </c>
      <c r="BY14" s="21">
        <v>37.9</v>
      </c>
      <c r="BZ14" s="21">
        <v>37.6</v>
      </c>
      <c r="CA14" s="21">
        <v>36.6</v>
      </c>
      <c r="CB14" s="21">
        <v>37</v>
      </c>
      <c r="CC14" s="21">
        <v>37</v>
      </c>
      <c r="CD14" s="21">
        <v>36.6</v>
      </c>
      <c r="CE14" s="6"/>
      <c r="CF14" s="24" t="s">
        <v>370</v>
      </c>
      <c r="CG14" s="21"/>
      <c r="CH14" s="21" t="s">
        <v>371</v>
      </c>
      <c r="CI14" s="21"/>
      <c r="CJ14" s="21"/>
      <c r="CK14" s="21"/>
      <c r="CL14" s="21"/>
      <c r="CM14" s="24" t="s">
        <v>372</v>
      </c>
      <c r="CN14" s="21"/>
      <c r="CO14" s="21" t="s">
        <v>303</v>
      </c>
      <c r="CP14" s="21"/>
      <c r="CQ14" s="21"/>
      <c r="CR14" s="21"/>
      <c r="CS14" s="21"/>
      <c r="CT14" s="24">
        <v>2</v>
      </c>
      <c r="CU14" s="21"/>
      <c r="CV14" s="21">
        <v>6</v>
      </c>
      <c r="CW14" s="21"/>
      <c r="CX14" s="21"/>
      <c r="CY14" s="21"/>
      <c r="CZ14" s="21"/>
      <c r="DA14" s="24" t="s">
        <v>373</v>
      </c>
      <c r="DB14" s="21"/>
      <c r="DC14" s="21" t="s">
        <v>266</v>
      </c>
      <c r="DD14" s="21"/>
      <c r="DE14" s="21"/>
      <c r="DF14" s="21"/>
      <c r="DG14" s="21"/>
      <c r="DH14" s="24" t="s">
        <v>374</v>
      </c>
      <c r="DI14" s="21" t="s">
        <v>374</v>
      </c>
      <c r="DJ14" s="21" t="s">
        <v>375</v>
      </c>
      <c r="DK14" s="21" t="s">
        <v>376</v>
      </c>
      <c r="DL14" s="21" t="s">
        <v>377</v>
      </c>
      <c r="DM14" s="21" t="s">
        <v>377</v>
      </c>
      <c r="DN14" s="21" t="s">
        <v>377</v>
      </c>
      <c r="DO14" s="26">
        <v>9</v>
      </c>
      <c r="DP14" s="6"/>
      <c r="DQ14" s="24">
        <v>109.8</v>
      </c>
      <c r="DR14" s="21">
        <v>79</v>
      </c>
      <c r="DS14" s="21">
        <v>116.8</v>
      </c>
      <c r="DT14" s="21">
        <v>106</v>
      </c>
      <c r="DU14" s="21">
        <v>119.3</v>
      </c>
      <c r="DV14" s="21">
        <v>99.2</v>
      </c>
      <c r="DW14" s="21">
        <v>88.4</v>
      </c>
      <c r="DX14" s="24">
        <v>0.4</v>
      </c>
      <c r="DY14" s="21">
        <v>0.5</v>
      </c>
      <c r="DZ14" s="21">
        <v>0.6</v>
      </c>
      <c r="EA14" s="21">
        <v>0.45</v>
      </c>
      <c r="EB14" s="21">
        <v>0.6</v>
      </c>
      <c r="EC14" s="21">
        <v>0.55000000000000004</v>
      </c>
      <c r="ED14" s="21">
        <v>0.55000000000000004</v>
      </c>
      <c r="EE14" s="29">
        <f t="shared" ref="EE14:EK14" si="33">DQ14/DX14</f>
        <v>274.5</v>
      </c>
      <c r="EF14" s="30">
        <f t="shared" si="33"/>
        <v>158</v>
      </c>
      <c r="EG14" s="30">
        <f t="shared" si="33"/>
        <v>194.66666666666666</v>
      </c>
      <c r="EH14" s="30">
        <f t="shared" si="33"/>
        <v>235.55555555555554</v>
      </c>
      <c r="EI14" s="30">
        <f t="shared" si="33"/>
        <v>198.83333333333334</v>
      </c>
      <c r="EJ14" s="30">
        <f t="shared" si="33"/>
        <v>180.36363636363635</v>
      </c>
      <c r="EK14" s="30">
        <f t="shared" si="33"/>
        <v>160.72727272727272</v>
      </c>
      <c r="EL14" s="24">
        <v>1</v>
      </c>
      <c r="EM14" s="21">
        <v>1</v>
      </c>
      <c r="EN14" s="21">
        <v>1</v>
      </c>
      <c r="EO14" s="21">
        <v>1</v>
      </c>
      <c r="EP14" s="21">
        <v>1</v>
      </c>
      <c r="EQ14" s="21">
        <v>1</v>
      </c>
      <c r="ER14" s="21">
        <v>1</v>
      </c>
      <c r="ES14" s="24">
        <v>171</v>
      </c>
      <c r="ET14" s="21">
        <v>154</v>
      </c>
      <c r="EU14" s="21">
        <v>193</v>
      </c>
      <c r="EV14" s="21">
        <v>204</v>
      </c>
      <c r="EW14" s="21">
        <v>263</v>
      </c>
      <c r="EX14" s="21">
        <v>303</v>
      </c>
      <c r="EY14" s="21">
        <v>332</v>
      </c>
      <c r="EZ14" s="24">
        <v>9</v>
      </c>
      <c r="FA14" s="21">
        <v>9</v>
      </c>
      <c r="FB14" s="21">
        <v>11.7</v>
      </c>
      <c r="FC14" s="21">
        <v>13</v>
      </c>
      <c r="FD14" s="21">
        <v>8</v>
      </c>
      <c r="FE14" s="21">
        <v>5.8</v>
      </c>
      <c r="FF14" s="21">
        <v>5.6</v>
      </c>
      <c r="FG14" s="24">
        <v>7</v>
      </c>
      <c r="FH14" s="21">
        <v>7</v>
      </c>
      <c r="FI14" s="21">
        <v>11</v>
      </c>
      <c r="FJ14" s="21">
        <v>14</v>
      </c>
      <c r="FK14" s="21">
        <v>11</v>
      </c>
      <c r="FL14" s="21">
        <v>11</v>
      </c>
      <c r="FM14" s="21">
        <v>11</v>
      </c>
      <c r="FN14" s="24">
        <v>82</v>
      </c>
      <c r="FO14" s="21">
        <v>95</v>
      </c>
      <c r="FP14" s="21">
        <v>99</v>
      </c>
      <c r="FQ14" s="21">
        <v>93</v>
      </c>
      <c r="FR14" s="21">
        <v>115</v>
      </c>
      <c r="FS14" s="21">
        <v>106</v>
      </c>
      <c r="FT14" s="21">
        <v>93</v>
      </c>
      <c r="FU14" s="24" t="s">
        <v>378</v>
      </c>
      <c r="FV14" s="21">
        <v>0</v>
      </c>
      <c r="FW14" s="21">
        <v>0</v>
      </c>
      <c r="FX14" s="21">
        <v>0</v>
      </c>
      <c r="FY14" s="21">
        <v>0</v>
      </c>
      <c r="FZ14" s="21">
        <v>0</v>
      </c>
      <c r="GA14" s="21">
        <v>0</v>
      </c>
      <c r="GB14" s="24">
        <v>80</v>
      </c>
      <c r="GC14" s="21">
        <v>80</v>
      </c>
      <c r="GD14" s="21">
        <v>82</v>
      </c>
      <c r="GE14" s="21">
        <v>83</v>
      </c>
      <c r="GF14" s="21">
        <v>80</v>
      </c>
      <c r="GG14" s="21">
        <v>78</v>
      </c>
      <c r="GH14" s="21">
        <v>70</v>
      </c>
      <c r="GI14" s="24">
        <v>1930</v>
      </c>
      <c r="GJ14" s="21">
        <v>2770</v>
      </c>
      <c r="GK14" s="21">
        <v>1735</v>
      </c>
      <c r="GL14" s="21">
        <v>1630</v>
      </c>
      <c r="GM14" s="21">
        <v>1980</v>
      </c>
      <c r="GN14" s="21">
        <v>3260</v>
      </c>
      <c r="GO14" s="31">
        <v>1940</v>
      </c>
      <c r="GP14" s="9"/>
      <c r="GQ14" s="32">
        <v>14</v>
      </c>
      <c r="GR14" s="21">
        <v>55</v>
      </c>
      <c r="GS14" s="24">
        <v>11</v>
      </c>
      <c r="GT14" s="21">
        <v>45</v>
      </c>
      <c r="GU14" s="24">
        <v>10</v>
      </c>
      <c r="GV14" s="21">
        <v>45</v>
      </c>
      <c r="GW14" s="24">
        <v>11</v>
      </c>
      <c r="GX14" s="21">
        <v>45</v>
      </c>
      <c r="GY14" s="24">
        <v>9</v>
      </c>
      <c r="GZ14" s="21">
        <v>18</v>
      </c>
      <c r="HA14" s="24">
        <v>10</v>
      </c>
      <c r="HB14" s="21">
        <v>45</v>
      </c>
      <c r="HC14" s="24">
        <v>10</v>
      </c>
      <c r="HD14" s="21">
        <v>45</v>
      </c>
      <c r="HE14" s="6"/>
      <c r="HF14" s="21"/>
      <c r="HG14" s="21"/>
      <c r="HH14" s="21"/>
      <c r="HI14" s="21"/>
      <c r="HJ14" s="21"/>
      <c r="HK14" s="21"/>
      <c r="HL14" s="21"/>
      <c r="HM14" s="21"/>
      <c r="HN14" s="21"/>
      <c r="HO14" s="21"/>
      <c r="HP14" s="21"/>
      <c r="HQ14" s="21"/>
      <c r="HR14" s="21"/>
      <c r="HS14" s="21"/>
      <c r="HT14" s="21"/>
      <c r="HU14" s="6"/>
    </row>
    <row r="15" spans="1:236" ht="15.75" customHeight="1" x14ac:dyDescent="0.3">
      <c r="A15" s="99">
        <v>10</v>
      </c>
      <c r="B15" s="3">
        <v>12</v>
      </c>
      <c r="C15" s="21" t="s">
        <v>323</v>
      </c>
      <c r="D15" s="21">
        <v>2</v>
      </c>
      <c r="E15" s="22">
        <v>41215</v>
      </c>
      <c r="F15" s="22">
        <v>41218</v>
      </c>
      <c r="G15" s="21">
        <f t="shared" si="0"/>
        <v>3</v>
      </c>
      <c r="H15" s="21"/>
      <c r="I15" s="21" t="s">
        <v>379</v>
      </c>
      <c r="J15" s="23">
        <v>10545</v>
      </c>
      <c r="K15" s="21">
        <v>84</v>
      </c>
      <c r="L15" s="21"/>
      <c r="M15" s="21"/>
      <c r="N15" s="21" t="s">
        <v>380</v>
      </c>
      <c r="O15" s="21">
        <v>102</v>
      </c>
      <c r="P15" s="21">
        <v>98.8</v>
      </c>
      <c r="Q15" s="21">
        <v>7</v>
      </c>
      <c r="R15" s="21" t="s">
        <v>271</v>
      </c>
      <c r="S15" s="21">
        <v>1</v>
      </c>
      <c r="T15" s="21">
        <v>42</v>
      </c>
      <c r="U15" s="21" t="s">
        <v>243</v>
      </c>
      <c r="V15" s="21">
        <v>2</v>
      </c>
      <c r="W15" s="21">
        <v>4</v>
      </c>
      <c r="X15" s="21">
        <v>2</v>
      </c>
      <c r="Y15" s="21">
        <v>2</v>
      </c>
      <c r="Z15" s="6"/>
      <c r="AA15" s="24" t="s">
        <v>369</v>
      </c>
      <c r="AB15" s="21" t="s">
        <v>261</v>
      </c>
      <c r="AC15" s="25"/>
      <c r="AD15" s="25"/>
      <c r="AE15" s="21" t="s">
        <v>246</v>
      </c>
      <c r="AF15" s="21" t="s">
        <v>247</v>
      </c>
      <c r="AG15" s="21" t="s">
        <v>249</v>
      </c>
      <c r="AH15" s="21"/>
      <c r="AI15" s="21" t="s">
        <v>249</v>
      </c>
      <c r="AJ15" s="21" t="s">
        <v>246</v>
      </c>
      <c r="AK15" s="21" t="s">
        <v>249</v>
      </c>
      <c r="AL15" s="21" t="s">
        <v>246</v>
      </c>
      <c r="AM15" s="21">
        <v>6.1</v>
      </c>
      <c r="AN15" s="6"/>
      <c r="AO15" s="26" t="s">
        <v>250</v>
      </c>
      <c r="AP15" s="26" t="s">
        <v>274</v>
      </c>
      <c r="AQ15" s="26"/>
      <c r="AR15" s="26" t="s">
        <v>1902</v>
      </c>
      <c r="AS15" s="26" t="s">
        <v>1905</v>
      </c>
      <c r="AT15" s="27">
        <v>4.0999999999999996</v>
      </c>
      <c r="AU15" s="21">
        <v>5.63</v>
      </c>
      <c r="AV15" s="21">
        <v>6.2</v>
      </c>
      <c r="AW15" s="21">
        <v>4.7</v>
      </c>
      <c r="AX15" s="21">
        <v>3.41</v>
      </c>
      <c r="AY15" s="21"/>
      <c r="AZ15" s="21"/>
      <c r="BA15" s="21"/>
      <c r="BB15" s="21"/>
      <c r="BC15" s="28">
        <f t="shared" ref="BC15:BE15" si="34">((AU15/AT15)*100)-100</f>
        <v>37.317073170731732</v>
      </c>
      <c r="BD15" s="28">
        <f t="shared" si="34"/>
        <v>10.12433392539964</v>
      </c>
      <c r="BE15" s="28">
        <f t="shared" si="34"/>
        <v>-24.193548387096769</v>
      </c>
      <c r="BF15" s="28">
        <f t="shared" si="2"/>
        <v>51.219512195121979</v>
      </c>
      <c r="BG15" s="28">
        <f t="shared" si="3"/>
        <v>14.634146341463435</v>
      </c>
      <c r="BH15" s="28">
        <f t="shared" si="4"/>
        <v>-16.518650088809935</v>
      </c>
      <c r="BI15" s="3">
        <f t="shared" ref="BI15:BK15" si="35">AU15-AT15</f>
        <v>1.5300000000000002</v>
      </c>
      <c r="BJ15" s="3">
        <f t="shared" si="35"/>
        <v>0.57000000000000028</v>
      </c>
      <c r="BK15" s="3">
        <f t="shared" si="35"/>
        <v>-1.5</v>
      </c>
      <c r="BL15" s="3">
        <f t="shared" si="6"/>
        <v>2.1000000000000005</v>
      </c>
      <c r="BM15" s="3">
        <f t="shared" si="7"/>
        <v>0.60000000000000053</v>
      </c>
      <c r="BN15" s="3">
        <f t="shared" si="8"/>
        <v>-0.92999999999999972</v>
      </c>
      <c r="BO15" s="24">
        <v>326</v>
      </c>
      <c r="BP15" s="21">
        <v>332.6</v>
      </c>
      <c r="BQ15" s="21">
        <v>235.7</v>
      </c>
      <c r="BR15" s="21"/>
      <c r="BS15" s="21"/>
      <c r="BT15" s="21"/>
      <c r="BU15" s="21"/>
      <c r="BV15" s="24">
        <v>37.6</v>
      </c>
      <c r="BW15" s="21">
        <v>37.1</v>
      </c>
      <c r="BX15" s="21">
        <v>37</v>
      </c>
      <c r="BY15" s="21">
        <v>37</v>
      </c>
      <c r="BZ15" s="21">
        <v>36.6</v>
      </c>
      <c r="CA15" s="21"/>
      <c r="CB15" s="21"/>
      <c r="CC15" s="21"/>
      <c r="CD15" s="21"/>
      <c r="CE15" s="6"/>
      <c r="CF15" s="24" t="s">
        <v>381</v>
      </c>
      <c r="CG15" s="21"/>
      <c r="CH15" s="21"/>
      <c r="CI15" s="21"/>
      <c r="CJ15" s="21"/>
      <c r="CK15" s="21"/>
      <c r="CL15" s="21"/>
      <c r="CM15" s="24" t="s">
        <v>382</v>
      </c>
      <c r="CN15" s="21"/>
      <c r="CO15" s="21"/>
      <c r="CP15" s="21"/>
      <c r="CQ15" s="21"/>
      <c r="CR15" s="21"/>
      <c r="CS15" s="21"/>
      <c r="CT15" s="24">
        <v>2</v>
      </c>
      <c r="CU15" s="21"/>
      <c r="CV15" s="21"/>
      <c r="CW15" s="21"/>
      <c r="CX15" s="21"/>
      <c r="CY15" s="21"/>
      <c r="CZ15" s="21"/>
      <c r="DA15" s="24" t="s">
        <v>383</v>
      </c>
      <c r="DB15" s="21"/>
      <c r="DC15" s="21"/>
      <c r="DD15" s="21"/>
      <c r="DE15" s="21"/>
      <c r="DF15" s="21"/>
      <c r="DG15" s="21"/>
      <c r="DH15" s="24" t="s">
        <v>384</v>
      </c>
      <c r="DI15" s="21" t="s">
        <v>384</v>
      </c>
      <c r="DJ15" s="21" t="s">
        <v>385</v>
      </c>
      <c r="DK15" s="21"/>
      <c r="DL15" s="21"/>
      <c r="DM15" s="21"/>
      <c r="DN15" s="21"/>
      <c r="DO15" s="26">
        <v>8</v>
      </c>
      <c r="DP15" s="6"/>
      <c r="DQ15" s="24">
        <v>158.9</v>
      </c>
      <c r="DR15" s="21">
        <v>93.1</v>
      </c>
      <c r="DS15" s="21">
        <v>72</v>
      </c>
      <c r="DT15" s="21"/>
      <c r="DU15" s="21"/>
      <c r="DV15" s="21"/>
      <c r="DW15" s="21"/>
      <c r="DX15" s="24">
        <v>0.5</v>
      </c>
      <c r="DY15" s="21">
        <v>0.4</v>
      </c>
      <c r="DZ15" s="21">
        <v>0.4</v>
      </c>
      <c r="EA15" s="21"/>
      <c r="EB15" s="21"/>
      <c r="EC15" s="21"/>
      <c r="ED15" s="21"/>
      <c r="EE15" s="29">
        <f t="shared" ref="EE15:EG15" si="36">DQ15/DX15</f>
        <v>317.8</v>
      </c>
      <c r="EF15" s="30">
        <f t="shared" si="36"/>
        <v>232.74999999999997</v>
      </c>
      <c r="EG15" s="30">
        <f t="shared" si="36"/>
        <v>180</v>
      </c>
      <c r="EH15" s="30"/>
      <c r="EI15" s="30"/>
      <c r="EJ15" s="30"/>
      <c r="EK15" s="30"/>
      <c r="EL15" s="24">
        <v>1</v>
      </c>
      <c r="EM15" s="21">
        <v>1</v>
      </c>
      <c r="EN15" s="21">
        <v>1</v>
      </c>
      <c r="EO15" s="21"/>
      <c r="EP15" s="21"/>
      <c r="EQ15" s="21"/>
      <c r="ER15" s="21"/>
      <c r="ES15" s="24">
        <v>215</v>
      </c>
      <c r="ET15" s="21">
        <v>195</v>
      </c>
      <c r="EU15" s="21">
        <v>156</v>
      </c>
      <c r="EV15" s="21"/>
      <c r="EW15" s="21"/>
      <c r="EX15" s="21"/>
      <c r="EY15" s="21"/>
      <c r="EZ15" s="24">
        <v>18.3</v>
      </c>
      <c r="FA15" s="21">
        <v>11.2</v>
      </c>
      <c r="FB15" s="21">
        <v>8.9</v>
      </c>
      <c r="FC15" s="21"/>
      <c r="FD15" s="21"/>
      <c r="FE15" s="21"/>
      <c r="FF15" s="21"/>
      <c r="FG15" s="24">
        <v>9</v>
      </c>
      <c r="FH15" s="21">
        <v>11</v>
      </c>
      <c r="FI15" s="21">
        <v>11</v>
      </c>
      <c r="FJ15" s="21"/>
      <c r="FK15" s="21"/>
      <c r="FL15" s="21"/>
      <c r="FM15" s="21"/>
      <c r="FN15" s="24">
        <v>68</v>
      </c>
      <c r="FO15" s="21">
        <v>94</v>
      </c>
      <c r="FP15" s="21">
        <v>71</v>
      </c>
      <c r="FQ15" s="21"/>
      <c r="FR15" s="21"/>
      <c r="FS15" s="21"/>
      <c r="FT15" s="21"/>
      <c r="FU15" s="24" t="s">
        <v>334</v>
      </c>
      <c r="FV15" s="21">
        <v>0</v>
      </c>
      <c r="FW15" s="21">
        <v>0</v>
      </c>
      <c r="FX15" s="21"/>
      <c r="FY15" s="21"/>
      <c r="FZ15" s="21"/>
      <c r="GA15" s="21"/>
      <c r="GB15" s="24">
        <v>61</v>
      </c>
      <c r="GC15" s="21">
        <v>64</v>
      </c>
      <c r="GD15" s="21">
        <v>56</v>
      </c>
      <c r="GE15" s="21"/>
      <c r="GF15" s="21"/>
      <c r="GG15" s="21"/>
      <c r="GH15" s="21"/>
      <c r="GI15" s="24">
        <v>1180</v>
      </c>
      <c r="GJ15" s="21">
        <v>1210</v>
      </c>
      <c r="GK15" s="21">
        <v>1430</v>
      </c>
      <c r="GL15" s="21"/>
      <c r="GM15" s="21"/>
      <c r="GN15" s="21"/>
      <c r="GO15" s="31"/>
      <c r="GP15" s="9"/>
      <c r="GQ15" s="32">
        <v>14</v>
      </c>
      <c r="GR15" s="21">
        <v>55</v>
      </c>
      <c r="GS15" s="24">
        <v>10</v>
      </c>
      <c r="GT15" s="21">
        <v>45</v>
      </c>
      <c r="GU15" s="24">
        <v>10</v>
      </c>
      <c r="GV15" s="21">
        <v>45</v>
      </c>
      <c r="GW15" s="24">
        <v>12</v>
      </c>
      <c r="GX15" s="21">
        <v>45</v>
      </c>
      <c r="GY15" s="24"/>
      <c r="GZ15" s="21"/>
      <c r="HA15" s="24"/>
      <c r="HB15" s="21"/>
      <c r="HC15" s="24"/>
      <c r="HD15" s="21"/>
      <c r="HE15" s="6"/>
      <c r="HF15" s="21"/>
      <c r="HG15" s="21"/>
      <c r="HH15" s="21"/>
      <c r="HI15" s="21"/>
      <c r="HJ15" s="21"/>
      <c r="HK15" s="21"/>
      <c r="HL15" s="21"/>
      <c r="HM15" s="21"/>
      <c r="HN15" s="21"/>
      <c r="HO15" s="21"/>
      <c r="HP15" s="21"/>
      <c r="HQ15" s="21"/>
      <c r="HR15" s="21"/>
      <c r="HS15" s="21"/>
      <c r="HT15" s="21"/>
      <c r="HU15" s="6"/>
    </row>
    <row r="16" spans="1:236" ht="15.75" customHeight="1" x14ac:dyDescent="0.3">
      <c r="A16" s="99">
        <v>11</v>
      </c>
      <c r="B16" s="3">
        <v>13</v>
      </c>
      <c r="C16" s="21" t="s">
        <v>323</v>
      </c>
      <c r="D16" s="21">
        <v>2</v>
      </c>
      <c r="E16" s="22">
        <v>41218</v>
      </c>
      <c r="F16" s="22">
        <v>41218</v>
      </c>
      <c r="G16" s="21">
        <f t="shared" si="0"/>
        <v>0</v>
      </c>
      <c r="H16" s="21"/>
      <c r="I16" s="21" t="s">
        <v>386</v>
      </c>
      <c r="J16" s="23">
        <v>15873</v>
      </c>
      <c r="K16" s="21">
        <v>69</v>
      </c>
      <c r="L16" s="21"/>
      <c r="M16" s="21"/>
      <c r="N16" s="21" t="s">
        <v>387</v>
      </c>
      <c r="O16" s="21">
        <v>61</v>
      </c>
      <c r="P16" s="21">
        <v>70</v>
      </c>
      <c r="Q16" s="21">
        <v>3</v>
      </c>
      <c r="R16" s="21" t="s">
        <v>388</v>
      </c>
      <c r="S16" s="21">
        <v>1</v>
      </c>
      <c r="T16" s="21">
        <v>44</v>
      </c>
      <c r="U16" s="21" t="s">
        <v>243</v>
      </c>
      <c r="V16" s="21">
        <v>2</v>
      </c>
      <c r="W16" s="21">
        <v>0</v>
      </c>
      <c r="X16" s="21">
        <v>2</v>
      </c>
      <c r="Y16" s="21">
        <v>2</v>
      </c>
      <c r="Z16" s="6"/>
      <c r="AA16" s="24" t="s">
        <v>298</v>
      </c>
      <c r="AB16" s="21" t="s">
        <v>389</v>
      </c>
      <c r="AC16" s="25"/>
      <c r="AD16" s="25"/>
      <c r="AE16" s="21" t="s">
        <v>249</v>
      </c>
      <c r="AF16" s="21"/>
      <c r="AG16" s="21" t="s">
        <v>246</v>
      </c>
      <c r="AH16" s="21" t="s">
        <v>248</v>
      </c>
      <c r="AI16" s="21" t="s">
        <v>249</v>
      </c>
      <c r="AJ16" s="21" t="s">
        <v>249</v>
      </c>
      <c r="AK16" s="21" t="s">
        <v>246</v>
      </c>
      <c r="AL16" s="21" t="s">
        <v>246</v>
      </c>
      <c r="AM16" s="21">
        <v>5.4</v>
      </c>
      <c r="AN16" s="6"/>
      <c r="AO16" s="26" t="s">
        <v>250</v>
      </c>
      <c r="AP16" s="26" t="s">
        <v>274</v>
      </c>
      <c r="AQ16" s="26"/>
      <c r="AR16" s="26" t="s">
        <v>1906</v>
      </c>
      <c r="AS16" s="26" t="s">
        <v>1912</v>
      </c>
      <c r="AT16" s="27">
        <v>5.4</v>
      </c>
      <c r="AU16" s="21">
        <v>18.850000000000001</v>
      </c>
      <c r="AV16" s="21">
        <v>52.4</v>
      </c>
      <c r="AW16" s="21">
        <v>16.989999999999998</v>
      </c>
      <c r="AX16" s="21"/>
      <c r="AY16" s="21"/>
      <c r="AZ16" s="21"/>
      <c r="BA16" s="21"/>
      <c r="BB16" s="21"/>
      <c r="BC16" s="28">
        <f t="shared" ref="BC16:BE16" si="37">((AU16/AT16)*100)-100</f>
        <v>249.07407407407408</v>
      </c>
      <c r="BD16" s="28">
        <f t="shared" si="37"/>
        <v>177.9840848806366</v>
      </c>
      <c r="BE16" s="28">
        <f t="shared" si="37"/>
        <v>-67.57633587786259</v>
      </c>
      <c r="BF16" s="28">
        <f t="shared" si="2"/>
        <v>870.37037037037021</v>
      </c>
      <c r="BG16" s="28">
        <f t="shared" si="3"/>
        <v>214.62962962962962</v>
      </c>
      <c r="BH16" s="28">
        <f t="shared" si="4"/>
        <v>-9.8673740053050523</v>
      </c>
      <c r="BI16" s="3">
        <f t="shared" ref="BI16:BK16" si="38">AU16-AT16</f>
        <v>13.450000000000001</v>
      </c>
      <c r="BJ16" s="3">
        <f t="shared" si="38"/>
        <v>33.549999999999997</v>
      </c>
      <c r="BK16" s="3">
        <f t="shared" si="38"/>
        <v>-35.409999999999997</v>
      </c>
      <c r="BL16" s="3">
        <f t="shared" si="6"/>
        <v>47</v>
      </c>
      <c r="BM16" s="3">
        <f t="shared" si="7"/>
        <v>11.589999999999998</v>
      </c>
      <c r="BN16" s="3">
        <f t="shared" si="8"/>
        <v>-1.860000000000003</v>
      </c>
      <c r="BO16" s="24">
        <v>141.4</v>
      </c>
      <c r="BP16" s="21">
        <v>186.7</v>
      </c>
      <c r="BQ16" s="21">
        <v>188.4</v>
      </c>
      <c r="BR16" s="21"/>
      <c r="BS16" s="21"/>
      <c r="BT16" s="21"/>
      <c r="BU16" s="21"/>
      <c r="BV16" s="24">
        <v>36.5</v>
      </c>
      <c r="BW16" s="21">
        <v>36</v>
      </c>
      <c r="BX16" s="21">
        <v>36</v>
      </c>
      <c r="BY16" s="21">
        <v>36</v>
      </c>
      <c r="BZ16" s="21">
        <v>36</v>
      </c>
      <c r="CA16" s="21"/>
      <c r="CB16" s="21"/>
      <c r="CC16" s="21"/>
      <c r="CD16" s="21"/>
      <c r="CE16" s="6"/>
      <c r="CF16" s="24" t="s">
        <v>390</v>
      </c>
      <c r="CG16" s="21"/>
      <c r="CH16" s="21"/>
      <c r="CI16" s="21"/>
      <c r="CJ16" s="21"/>
      <c r="CK16" s="21"/>
      <c r="CL16" s="21"/>
      <c r="CM16" s="24" t="s">
        <v>280</v>
      </c>
      <c r="CN16" s="21"/>
      <c r="CO16" s="21"/>
      <c r="CP16" s="21"/>
      <c r="CQ16" s="21"/>
      <c r="CR16" s="21"/>
      <c r="CS16" s="21"/>
      <c r="CT16" s="24">
        <v>5</v>
      </c>
      <c r="CU16" s="21"/>
      <c r="CV16" s="21"/>
      <c r="CW16" s="21"/>
      <c r="CX16" s="21"/>
      <c r="CY16" s="21"/>
      <c r="CZ16" s="21"/>
      <c r="DA16" s="24" t="s">
        <v>293</v>
      </c>
      <c r="DB16" s="21"/>
      <c r="DC16" s="21"/>
      <c r="DD16" s="21"/>
      <c r="DE16" s="21"/>
      <c r="DF16" s="21"/>
      <c r="DG16" s="21"/>
      <c r="DH16" s="24" t="s">
        <v>391</v>
      </c>
      <c r="DI16" s="21" t="s">
        <v>391</v>
      </c>
      <c r="DJ16" s="21" t="s">
        <v>391</v>
      </c>
      <c r="DK16" s="21"/>
      <c r="DL16" s="21"/>
      <c r="DM16" s="21"/>
      <c r="DN16" s="21"/>
      <c r="DO16" s="26">
        <v>8</v>
      </c>
      <c r="DP16" s="6"/>
      <c r="DQ16" s="24">
        <v>75.2</v>
      </c>
      <c r="DR16" s="21">
        <v>85.9</v>
      </c>
      <c r="DS16" s="21">
        <v>86.3</v>
      </c>
      <c r="DT16" s="21"/>
      <c r="DU16" s="21"/>
      <c r="DV16" s="21"/>
      <c r="DW16" s="21"/>
      <c r="DX16" s="24">
        <v>0.4</v>
      </c>
      <c r="DY16" s="21">
        <v>0.4</v>
      </c>
      <c r="DZ16" s="21">
        <v>0.4</v>
      </c>
      <c r="EA16" s="21"/>
      <c r="EB16" s="21"/>
      <c r="EC16" s="21"/>
      <c r="ED16" s="21"/>
      <c r="EE16" s="29">
        <f t="shared" ref="EE16:EG16" si="39">DQ16/DX16</f>
        <v>188</v>
      </c>
      <c r="EF16" s="30">
        <f t="shared" si="39"/>
        <v>214.75</v>
      </c>
      <c r="EG16" s="30">
        <f t="shared" si="39"/>
        <v>215.74999999999997</v>
      </c>
      <c r="EH16" s="30"/>
      <c r="EI16" s="30"/>
      <c r="EJ16" s="30"/>
      <c r="EK16" s="30"/>
      <c r="EL16" s="24">
        <v>1</v>
      </c>
      <c r="EM16" s="21">
        <v>1</v>
      </c>
      <c r="EN16" s="21">
        <v>1</v>
      </c>
      <c r="EO16" s="21"/>
      <c r="EP16" s="21"/>
      <c r="EQ16" s="21"/>
      <c r="ER16" s="21"/>
      <c r="ES16" s="24">
        <v>356</v>
      </c>
      <c r="ET16" s="21">
        <v>325</v>
      </c>
      <c r="EU16" s="21">
        <v>282</v>
      </c>
      <c r="EV16" s="21"/>
      <c r="EW16" s="21"/>
      <c r="EX16" s="21"/>
      <c r="EY16" s="21"/>
      <c r="EZ16" s="24">
        <v>12.4</v>
      </c>
      <c r="FA16" s="21">
        <v>8</v>
      </c>
      <c r="FB16" s="21">
        <v>6.3</v>
      </c>
      <c r="FC16" s="21"/>
      <c r="FD16" s="21"/>
      <c r="FE16" s="21"/>
      <c r="FF16" s="21"/>
      <c r="FG16" s="24">
        <v>15</v>
      </c>
      <c r="FH16" s="21">
        <v>15</v>
      </c>
      <c r="FI16" s="21">
        <v>15</v>
      </c>
      <c r="FJ16" s="21"/>
      <c r="FK16" s="21"/>
      <c r="FL16" s="21"/>
      <c r="FM16" s="21"/>
      <c r="FN16" s="24">
        <v>86</v>
      </c>
      <c r="FO16" s="21">
        <v>80</v>
      </c>
      <c r="FP16" s="21">
        <v>76</v>
      </c>
      <c r="FQ16" s="21"/>
      <c r="FR16" s="21"/>
      <c r="FS16" s="21"/>
      <c r="FT16" s="21"/>
      <c r="FU16" s="24" t="s">
        <v>392</v>
      </c>
      <c r="FV16" s="21" t="s">
        <v>393</v>
      </c>
      <c r="FW16" s="21" t="s">
        <v>394</v>
      </c>
      <c r="FX16" s="21"/>
      <c r="FY16" s="21"/>
      <c r="FZ16" s="21"/>
      <c r="GA16" s="21"/>
      <c r="GB16" s="24">
        <v>78</v>
      </c>
      <c r="GC16" s="21">
        <v>63</v>
      </c>
      <c r="GD16" s="21">
        <v>60</v>
      </c>
      <c r="GE16" s="21"/>
      <c r="GF16" s="21"/>
      <c r="GG16" s="21"/>
      <c r="GH16" s="21"/>
      <c r="GI16" s="24">
        <v>180</v>
      </c>
      <c r="GJ16" s="21">
        <v>1120</v>
      </c>
      <c r="GK16" s="21">
        <v>1430</v>
      </c>
      <c r="GL16" s="21"/>
      <c r="GM16" s="21"/>
      <c r="GN16" s="21"/>
      <c r="GO16" s="31"/>
      <c r="GP16" s="9"/>
      <c r="GQ16" s="32">
        <v>12</v>
      </c>
      <c r="GR16" s="21">
        <v>45</v>
      </c>
      <c r="GS16" s="24">
        <v>12</v>
      </c>
      <c r="GT16" s="21">
        <v>45</v>
      </c>
      <c r="GU16" s="24">
        <v>11</v>
      </c>
      <c r="GV16" s="21">
        <v>45</v>
      </c>
      <c r="GW16" s="24"/>
      <c r="GX16" s="21"/>
      <c r="GY16" s="24"/>
      <c r="GZ16" s="21"/>
      <c r="HA16" s="24"/>
      <c r="HB16" s="21"/>
      <c r="HC16" s="24"/>
      <c r="HD16" s="21"/>
      <c r="HE16" s="6"/>
      <c r="HF16" s="21"/>
      <c r="HG16" s="21"/>
      <c r="HH16" s="21"/>
      <c r="HI16" s="21"/>
      <c r="HJ16" s="21"/>
      <c r="HK16" s="21"/>
      <c r="HL16" s="21"/>
      <c r="HM16" s="21"/>
      <c r="HN16" s="21"/>
      <c r="HO16" s="21"/>
      <c r="HP16" s="21"/>
      <c r="HQ16" s="21"/>
      <c r="HR16" s="21"/>
      <c r="HS16" s="21"/>
      <c r="HT16" s="21"/>
      <c r="HU16" s="6"/>
    </row>
    <row r="17" spans="1:236" ht="15.75" customHeight="1" x14ac:dyDescent="0.3">
      <c r="A17" s="99">
        <v>12</v>
      </c>
      <c r="B17" s="3">
        <v>14</v>
      </c>
      <c r="C17" s="21" t="s">
        <v>323</v>
      </c>
      <c r="D17" s="21">
        <v>1</v>
      </c>
      <c r="E17" s="22">
        <v>41216</v>
      </c>
      <c r="F17" s="22">
        <v>41219</v>
      </c>
      <c r="G17" s="21">
        <f t="shared" si="0"/>
        <v>3</v>
      </c>
      <c r="H17" s="21" t="s">
        <v>395</v>
      </c>
      <c r="I17" s="21" t="s">
        <v>324</v>
      </c>
      <c r="J17" s="23">
        <v>9315</v>
      </c>
      <c r="K17" s="21">
        <v>87</v>
      </c>
      <c r="L17" s="21"/>
      <c r="M17" s="21"/>
      <c r="N17" s="21" t="s">
        <v>396</v>
      </c>
      <c r="O17" s="21">
        <v>81</v>
      </c>
      <c r="P17" s="21">
        <v>93.1</v>
      </c>
      <c r="Q17" s="21">
        <v>4</v>
      </c>
      <c r="R17" s="21" t="s">
        <v>243</v>
      </c>
      <c r="S17" s="21">
        <v>2</v>
      </c>
      <c r="T17" s="21">
        <v>8</v>
      </c>
      <c r="U17" s="21" t="s">
        <v>243</v>
      </c>
      <c r="V17" s="21">
        <v>2</v>
      </c>
      <c r="W17" s="21">
        <v>4</v>
      </c>
      <c r="X17" s="21">
        <v>4</v>
      </c>
      <c r="Y17" s="21">
        <v>4</v>
      </c>
      <c r="Z17" s="6"/>
      <c r="AA17" s="24" t="s">
        <v>369</v>
      </c>
      <c r="AB17" s="21" t="s">
        <v>261</v>
      </c>
      <c r="AC17" s="25"/>
      <c r="AD17" s="25"/>
      <c r="AE17" s="21" t="s">
        <v>246</v>
      </c>
      <c r="AF17" s="21" t="s">
        <v>247</v>
      </c>
      <c r="AG17" s="21" t="s">
        <v>246</v>
      </c>
      <c r="AH17" s="21" t="s">
        <v>248</v>
      </c>
      <c r="AI17" s="21" t="s">
        <v>246</v>
      </c>
      <c r="AJ17" s="21" t="s">
        <v>246</v>
      </c>
      <c r="AK17" s="21" t="s">
        <v>246</v>
      </c>
      <c r="AL17" s="21" t="s">
        <v>246</v>
      </c>
      <c r="AM17" s="21">
        <v>1.83</v>
      </c>
      <c r="AN17" s="6"/>
      <c r="AO17" s="26" t="s">
        <v>250</v>
      </c>
      <c r="AP17" s="26" t="s">
        <v>251</v>
      </c>
      <c r="AQ17" s="26"/>
      <c r="AR17" s="26" t="s">
        <v>1902</v>
      </c>
      <c r="AS17" s="26" t="s">
        <v>1905</v>
      </c>
      <c r="AT17" s="27">
        <v>1.83</v>
      </c>
      <c r="AU17" s="21">
        <v>9.4600000000000009</v>
      </c>
      <c r="AV17" s="21">
        <v>38.89</v>
      </c>
      <c r="AW17" s="21">
        <v>35.229999999999997</v>
      </c>
      <c r="AX17" s="21">
        <v>23.54</v>
      </c>
      <c r="AY17" s="21">
        <v>8.8699999999999992</v>
      </c>
      <c r="AZ17" s="21">
        <v>6.25</v>
      </c>
      <c r="BA17" s="21">
        <v>5.0599999999999996</v>
      </c>
      <c r="BB17" s="21"/>
      <c r="BC17" s="28">
        <f t="shared" ref="BC17:BE17" si="40">((AU17/AT17)*100)-100</f>
        <v>416.93989071038254</v>
      </c>
      <c r="BD17" s="28">
        <f t="shared" si="40"/>
        <v>311.09936575052853</v>
      </c>
      <c r="BE17" s="28">
        <f t="shared" si="40"/>
        <v>-9.411159681151986</v>
      </c>
      <c r="BF17" s="28">
        <f t="shared" si="2"/>
        <v>2025.1366120218577</v>
      </c>
      <c r="BG17" s="28">
        <f t="shared" si="3"/>
        <v>1825.1366120218577</v>
      </c>
      <c r="BH17" s="28">
        <f t="shared" si="4"/>
        <v>272.41014799154328</v>
      </c>
      <c r="BI17" s="3">
        <f t="shared" ref="BI17:BK17" si="41">AU17-AT17</f>
        <v>7.6300000000000008</v>
      </c>
      <c r="BJ17" s="3">
        <f t="shared" si="41"/>
        <v>29.43</v>
      </c>
      <c r="BK17" s="3">
        <f t="shared" si="41"/>
        <v>-3.6600000000000037</v>
      </c>
      <c r="BL17" s="3">
        <f t="shared" si="6"/>
        <v>37.06</v>
      </c>
      <c r="BM17" s="3">
        <f t="shared" si="7"/>
        <v>33.4</v>
      </c>
      <c r="BN17" s="3">
        <f t="shared" si="8"/>
        <v>25.769999999999996</v>
      </c>
      <c r="BO17" s="24">
        <v>185.2</v>
      </c>
      <c r="BP17" s="21">
        <v>307.5</v>
      </c>
      <c r="BQ17" s="21">
        <v>390.9</v>
      </c>
      <c r="BR17" s="21">
        <v>416</v>
      </c>
      <c r="BS17" s="21">
        <v>273</v>
      </c>
      <c r="BT17" s="21">
        <v>210.5</v>
      </c>
      <c r="BU17" s="21"/>
      <c r="BV17" s="24">
        <v>37.5</v>
      </c>
      <c r="BW17" s="21">
        <v>37.5</v>
      </c>
      <c r="BX17" s="21">
        <v>38</v>
      </c>
      <c r="BY17" s="21">
        <v>37.1</v>
      </c>
      <c r="BZ17" s="21">
        <v>37</v>
      </c>
      <c r="CA17" s="21">
        <v>39</v>
      </c>
      <c r="CB17" s="21">
        <v>38.1</v>
      </c>
      <c r="CC17" s="21">
        <v>36</v>
      </c>
      <c r="CD17" s="21"/>
      <c r="CE17" s="6"/>
      <c r="CF17" s="24" t="s">
        <v>381</v>
      </c>
      <c r="CG17" s="21"/>
      <c r="CH17" s="21" t="s">
        <v>397</v>
      </c>
      <c r="CI17" s="21"/>
      <c r="CJ17" s="21"/>
      <c r="CK17" s="21"/>
      <c r="CL17" s="21"/>
      <c r="CM17" s="24" t="s">
        <v>398</v>
      </c>
      <c r="CN17" s="21"/>
      <c r="CO17" s="21" t="s">
        <v>303</v>
      </c>
      <c r="CP17" s="21"/>
      <c r="CQ17" s="21"/>
      <c r="CR17" s="21"/>
      <c r="CS17" s="21"/>
      <c r="CT17" s="24">
        <v>3</v>
      </c>
      <c r="CU17" s="21"/>
      <c r="CV17" s="21" t="s">
        <v>266</v>
      </c>
      <c r="CW17" s="21"/>
      <c r="CX17" s="21"/>
      <c r="CY17" s="21"/>
      <c r="CZ17" s="21"/>
      <c r="DA17" s="24" t="s">
        <v>399</v>
      </c>
      <c r="DB17" s="21"/>
      <c r="DC17" s="21" t="s">
        <v>266</v>
      </c>
      <c r="DD17" s="21"/>
      <c r="DE17" s="21"/>
      <c r="DF17" s="21"/>
      <c r="DG17" s="21"/>
      <c r="DH17" s="24" t="s">
        <v>400</v>
      </c>
      <c r="DI17" s="21" t="s">
        <v>401</v>
      </c>
      <c r="DJ17" s="21" t="s">
        <v>399</v>
      </c>
      <c r="DK17" s="21" t="s">
        <v>402</v>
      </c>
      <c r="DL17" s="21" t="s">
        <v>402</v>
      </c>
      <c r="DM17" s="21" t="s">
        <v>402</v>
      </c>
      <c r="DN17" s="21"/>
      <c r="DO17" s="26">
        <v>9</v>
      </c>
      <c r="DP17" s="6"/>
      <c r="DQ17" s="24">
        <v>91.9</v>
      </c>
      <c r="DR17" s="21">
        <v>88.4</v>
      </c>
      <c r="DS17" s="21">
        <v>119.9</v>
      </c>
      <c r="DT17" s="21">
        <v>121.2</v>
      </c>
      <c r="DU17" s="21">
        <v>83.3</v>
      </c>
      <c r="DV17" s="21">
        <v>125.1</v>
      </c>
      <c r="DW17" s="21"/>
      <c r="DX17" s="24">
        <v>0.4</v>
      </c>
      <c r="DY17" s="21">
        <v>0.43</v>
      </c>
      <c r="DZ17" s="21">
        <v>0.5</v>
      </c>
      <c r="EA17" s="21">
        <v>0.4</v>
      </c>
      <c r="EB17" s="21">
        <v>0.4</v>
      </c>
      <c r="EC17" s="21">
        <v>0.4</v>
      </c>
      <c r="ED17" s="21"/>
      <c r="EE17" s="29">
        <f t="shared" ref="EE17:EJ17" si="42">DQ17/DX17</f>
        <v>229.75</v>
      </c>
      <c r="EF17" s="30">
        <f t="shared" si="42"/>
        <v>205.58139534883722</v>
      </c>
      <c r="EG17" s="30">
        <f t="shared" si="42"/>
        <v>239.8</v>
      </c>
      <c r="EH17" s="30">
        <f t="shared" si="42"/>
        <v>303</v>
      </c>
      <c r="EI17" s="30">
        <f t="shared" si="42"/>
        <v>208.24999999999997</v>
      </c>
      <c r="EJ17" s="30">
        <f t="shared" si="42"/>
        <v>312.74999999999994</v>
      </c>
      <c r="EK17" s="30"/>
      <c r="EL17" s="24">
        <v>1</v>
      </c>
      <c r="EM17" s="21">
        <v>1</v>
      </c>
      <c r="EN17" s="21">
        <v>1</v>
      </c>
      <c r="EO17" s="21">
        <v>1</v>
      </c>
      <c r="EP17" s="21">
        <v>1</v>
      </c>
      <c r="EQ17" s="21">
        <v>1</v>
      </c>
      <c r="ER17" s="21"/>
      <c r="ES17" s="24">
        <v>82</v>
      </c>
      <c r="ET17" s="21">
        <v>127</v>
      </c>
      <c r="EU17" s="21">
        <v>119</v>
      </c>
      <c r="EV17" s="21">
        <v>122</v>
      </c>
      <c r="EW17" s="21">
        <v>122</v>
      </c>
      <c r="EX17" s="21">
        <v>91</v>
      </c>
      <c r="EY17" s="21"/>
      <c r="EZ17" s="24">
        <v>26.8</v>
      </c>
      <c r="FA17" s="21">
        <v>26.8</v>
      </c>
      <c r="FB17" s="21">
        <v>16</v>
      </c>
      <c r="FC17" s="21">
        <v>16</v>
      </c>
      <c r="FD17" s="21">
        <v>12</v>
      </c>
      <c r="FE17" s="21">
        <v>12</v>
      </c>
      <c r="FF17" s="21"/>
      <c r="FG17" s="24">
        <v>5</v>
      </c>
      <c r="FH17" s="21">
        <v>3</v>
      </c>
      <c r="FI17" s="21">
        <v>3</v>
      </c>
      <c r="FJ17" s="21">
        <v>3</v>
      </c>
      <c r="FK17" s="21">
        <v>3</v>
      </c>
      <c r="FL17" s="21">
        <v>3</v>
      </c>
      <c r="FM17" s="21"/>
      <c r="FN17" s="24">
        <v>46</v>
      </c>
      <c r="FO17" s="21">
        <v>57</v>
      </c>
      <c r="FP17" s="21">
        <v>71</v>
      </c>
      <c r="FQ17" s="21">
        <v>78</v>
      </c>
      <c r="FR17" s="21">
        <v>67</v>
      </c>
      <c r="FS17" s="21">
        <v>73</v>
      </c>
      <c r="FT17" s="21"/>
      <c r="FU17" s="24" t="s">
        <v>295</v>
      </c>
      <c r="FV17" s="21" t="s">
        <v>403</v>
      </c>
      <c r="FW17" s="21" t="s">
        <v>403</v>
      </c>
      <c r="FX17" s="21" t="s">
        <v>345</v>
      </c>
      <c r="FY17" s="21" t="s">
        <v>345</v>
      </c>
      <c r="FZ17" s="21" t="s">
        <v>311</v>
      </c>
      <c r="GA17" s="21"/>
      <c r="GB17" s="24">
        <v>187</v>
      </c>
      <c r="GC17" s="21">
        <v>211</v>
      </c>
      <c r="GD17" s="21">
        <v>253</v>
      </c>
      <c r="GE17" s="21">
        <v>230</v>
      </c>
      <c r="GF17" s="21">
        <v>232</v>
      </c>
      <c r="GG17" s="21">
        <v>236</v>
      </c>
      <c r="GH17" s="21"/>
      <c r="GI17" s="24">
        <v>590</v>
      </c>
      <c r="GJ17" s="21">
        <v>820</v>
      </c>
      <c r="GK17" s="21">
        <v>1110</v>
      </c>
      <c r="GL17" s="21">
        <v>2260</v>
      </c>
      <c r="GM17" s="21">
        <v>1945</v>
      </c>
      <c r="GN17" s="21">
        <v>210</v>
      </c>
      <c r="GO17" s="31"/>
      <c r="GP17" s="9"/>
      <c r="GQ17" s="32">
        <v>18</v>
      </c>
      <c r="GR17" s="21">
        <v>90</v>
      </c>
      <c r="GS17" s="24">
        <v>19</v>
      </c>
      <c r="GT17" s="21">
        <v>90</v>
      </c>
      <c r="GU17" s="24">
        <v>17</v>
      </c>
      <c r="GV17" s="21">
        <v>90</v>
      </c>
      <c r="GW17" s="24">
        <v>17</v>
      </c>
      <c r="GX17" s="21">
        <v>90</v>
      </c>
      <c r="GY17" s="24">
        <v>14</v>
      </c>
      <c r="GZ17" s="21">
        <v>55</v>
      </c>
      <c r="HA17" s="24">
        <v>14</v>
      </c>
      <c r="HB17" s="21">
        <v>55</v>
      </c>
      <c r="HC17" s="24"/>
      <c r="HD17" s="21"/>
      <c r="HE17" s="6"/>
      <c r="HF17" s="21"/>
      <c r="HG17" s="21"/>
      <c r="HH17" s="21"/>
      <c r="HI17" s="21"/>
      <c r="HJ17" s="21"/>
      <c r="HK17" s="21"/>
      <c r="HL17" s="21"/>
      <c r="HM17" s="21"/>
      <c r="HN17" s="21"/>
      <c r="HO17" s="21"/>
      <c r="HP17" s="21"/>
      <c r="HQ17" s="21"/>
      <c r="HR17" s="21"/>
      <c r="HS17" s="21"/>
      <c r="HT17" s="21"/>
      <c r="HU17" s="6"/>
    </row>
    <row r="18" spans="1:236" ht="15.75" customHeight="1" x14ac:dyDescent="0.3">
      <c r="A18" s="99">
        <v>13</v>
      </c>
      <c r="B18" s="3">
        <v>15</v>
      </c>
      <c r="C18" s="21" t="s">
        <v>239</v>
      </c>
      <c r="D18" s="21">
        <v>1</v>
      </c>
      <c r="E18" s="22">
        <v>41210</v>
      </c>
      <c r="F18" s="22">
        <v>41211</v>
      </c>
      <c r="G18" s="21">
        <f t="shared" si="0"/>
        <v>1</v>
      </c>
      <c r="H18" s="21" t="s">
        <v>240</v>
      </c>
      <c r="I18" s="21"/>
      <c r="J18" s="23">
        <v>10264</v>
      </c>
      <c r="K18" s="21">
        <v>84</v>
      </c>
      <c r="L18" s="21"/>
      <c r="M18" s="21"/>
      <c r="N18" s="21" t="s">
        <v>404</v>
      </c>
      <c r="O18" s="21">
        <v>69</v>
      </c>
      <c r="P18" s="21">
        <v>82.6</v>
      </c>
      <c r="Q18" s="21">
        <v>4</v>
      </c>
      <c r="R18" s="21" t="s">
        <v>405</v>
      </c>
      <c r="S18" s="21">
        <v>1</v>
      </c>
      <c r="T18" s="21">
        <v>33</v>
      </c>
      <c r="U18" s="21" t="s">
        <v>272</v>
      </c>
      <c r="V18" s="21">
        <v>1</v>
      </c>
      <c r="W18" s="21">
        <v>0</v>
      </c>
      <c r="X18" s="21">
        <v>0</v>
      </c>
      <c r="Y18" s="21">
        <v>0</v>
      </c>
      <c r="Z18" s="6"/>
      <c r="AA18" s="24" t="s">
        <v>369</v>
      </c>
      <c r="AB18" s="21" t="s">
        <v>245</v>
      </c>
      <c r="AC18" s="25"/>
      <c r="AD18" s="25"/>
      <c r="AE18" s="21" t="s">
        <v>246</v>
      </c>
      <c r="AF18" s="21"/>
      <c r="AG18" s="21" t="s">
        <v>246</v>
      </c>
      <c r="AH18" s="21" t="s">
        <v>248</v>
      </c>
      <c r="AI18" s="21" t="s">
        <v>249</v>
      </c>
      <c r="AJ18" s="21" t="s">
        <v>246</v>
      </c>
      <c r="AK18" s="21" t="s">
        <v>249</v>
      </c>
      <c r="AL18" s="21" t="s">
        <v>246</v>
      </c>
      <c r="AM18" s="21">
        <v>1</v>
      </c>
      <c r="AN18" s="6"/>
      <c r="AO18" s="26" t="s">
        <v>250</v>
      </c>
      <c r="AP18" s="26" t="s">
        <v>274</v>
      </c>
      <c r="AQ18" s="26"/>
      <c r="AR18" s="26" t="s">
        <v>1902</v>
      </c>
      <c r="AS18" s="26" t="s">
        <v>1903</v>
      </c>
      <c r="AT18" s="27">
        <v>4.5199999999999996</v>
      </c>
      <c r="AU18" s="21">
        <v>5.9</v>
      </c>
      <c r="AV18" s="21">
        <v>6.83</v>
      </c>
      <c r="AW18" s="21">
        <v>4.18</v>
      </c>
      <c r="AX18" s="21">
        <v>3.52</v>
      </c>
      <c r="AY18" s="21"/>
      <c r="AZ18" s="21"/>
      <c r="BA18" s="21"/>
      <c r="BB18" s="21"/>
      <c r="BC18" s="28">
        <f t="shared" ref="BC18:BE18" si="43">((AU18/AT18)*100)-100</f>
        <v>30.530973451327441</v>
      </c>
      <c r="BD18" s="28">
        <f t="shared" si="43"/>
        <v>15.762711864406768</v>
      </c>
      <c r="BE18" s="28">
        <f t="shared" si="43"/>
        <v>-38.799414348462669</v>
      </c>
      <c r="BF18" s="28">
        <f t="shared" si="2"/>
        <v>51.106194690265482</v>
      </c>
      <c r="BG18" s="28">
        <f t="shared" si="3"/>
        <v>-7.5221238938053148</v>
      </c>
      <c r="BH18" s="28">
        <f t="shared" si="4"/>
        <v>-29.152542372881356</v>
      </c>
      <c r="BI18" s="3">
        <f t="shared" ref="BI18:BK18" si="44">AU18-AT18</f>
        <v>1.3800000000000008</v>
      </c>
      <c r="BJ18" s="3">
        <f t="shared" si="44"/>
        <v>0.92999999999999972</v>
      </c>
      <c r="BK18" s="3">
        <f t="shared" si="44"/>
        <v>-2.6500000000000004</v>
      </c>
      <c r="BL18" s="3">
        <f t="shared" si="6"/>
        <v>2.3100000000000005</v>
      </c>
      <c r="BM18" s="3">
        <f t="shared" si="7"/>
        <v>-0.33999999999999986</v>
      </c>
      <c r="BN18" s="3">
        <f t="shared" si="8"/>
        <v>-1.7200000000000006</v>
      </c>
      <c r="BO18" s="24">
        <v>138.9</v>
      </c>
      <c r="BP18" s="21">
        <v>176.5</v>
      </c>
      <c r="BQ18" s="21">
        <v>205.3</v>
      </c>
      <c r="BR18" s="21"/>
      <c r="BS18" s="21"/>
      <c r="BT18" s="21"/>
      <c r="BU18" s="21"/>
      <c r="BV18" s="24">
        <v>37.4</v>
      </c>
      <c r="BW18" s="21">
        <v>34</v>
      </c>
      <c r="BX18" s="21">
        <v>38</v>
      </c>
      <c r="BY18" s="21">
        <v>36</v>
      </c>
      <c r="BZ18" s="21">
        <v>37</v>
      </c>
      <c r="CA18" s="21"/>
      <c r="CB18" s="21"/>
      <c r="CC18" s="21"/>
      <c r="CD18" s="21"/>
      <c r="CE18" s="6"/>
      <c r="CF18" s="24" t="s">
        <v>406</v>
      </c>
      <c r="CG18" s="21" t="s">
        <v>407</v>
      </c>
      <c r="CH18" s="21"/>
      <c r="CI18" s="21"/>
      <c r="CJ18" s="21"/>
      <c r="CK18" s="21"/>
      <c r="CL18" s="21"/>
      <c r="CM18" s="24" t="s">
        <v>408</v>
      </c>
      <c r="CN18" s="21" t="s">
        <v>303</v>
      </c>
      <c r="CO18" s="21"/>
      <c r="CP18" s="21"/>
      <c r="CQ18" s="21"/>
      <c r="CR18" s="21"/>
      <c r="CS18" s="21"/>
      <c r="CT18" s="24">
        <v>3</v>
      </c>
      <c r="CU18" s="21">
        <v>2</v>
      </c>
      <c r="CV18" s="21"/>
      <c r="CW18" s="21"/>
      <c r="CX18" s="21"/>
      <c r="CY18" s="21"/>
      <c r="CZ18" s="21"/>
      <c r="DA18" s="24" t="s">
        <v>409</v>
      </c>
      <c r="DB18" s="21" t="s">
        <v>266</v>
      </c>
      <c r="DC18" s="21"/>
      <c r="DD18" s="21"/>
      <c r="DE18" s="21"/>
      <c r="DF18" s="21"/>
      <c r="DG18" s="21"/>
      <c r="DH18" s="24" t="s">
        <v>255</v>
      </c>
      <c r="DI18" s="21" t="s">
        <v>255</v>
      </c>
      <c r="DJ18" s="21" t="s">
        <v>255</v>
      </c>
      <c r="DK18" s="21"/>
      <c r="DL18" s="21"/>
      <c r="DM18" s="21"/>
      <c r="DN18" s="21"/>
      <c r="DO18" s="26">
        <v>8</v>
      </c>
      <c r="DP18" s="6"/>
      <c r="DQ18" s="24">
        <v>99.8</v>
      </c>
      <c r="DR18" s="21">
        <v>84.7</v>
      </c>
      <c r="DS18" s="21">
        <v>96.5</v>
      </c>
      <c r="DT18" s="21"/>
      <c r="DU18" s="21"/>
      <c r="DV18" s="21"/>
      <c r="DW18" s="21"/>
      <c r="DX18" s="24">
        <v>0.4</v>
      </c>
      <c r="DY18" s="21">
        <v>0.4</v>
      </c>
      <c r="DZ18" s="21">
        <v>0.4</v>
      </c>
      <c r="EA18" s="21"/>
      <c r="EB18" s="21"/>
      <c r="EC18" s="21"/>
      <c r="ED18" s="21"/>
      <c r="EE18" s="29">
        <f t="shared" ref="EE18:EG18" si="45">DQ18/DX18</f>
        <v>249.49999999999997</v>
      </c>
      <c r="EF18" s="30">
        <f t="shared" si="45"/>
        <v>211.75</v>
      </c>
      <c r="EG18" s="30">
        <f t="shared" si="45"/>
        <v>241.25</v>
      </c>
      <c r="EH18" s="30"/>
      <c r="EI18" s="30"/>
      <c r="EJ18" s="30"/>
      <c r="EK18" s="30"/>
      <c r="EL18" s="24">
        <v>1</v>
      </c>
      <c r="EM18" s="21">
        <v>1</v>
      </c>
      <c r="EN18" s="21">
        <v>1</v>
      </c>
      <c r="EO18" s="21"/>
      <c r="EP18" s="21"/>
      <c r="EQ18" s="21"/>
      <c r="ER18" s="21"/>
      <c r="ES18" s="24">
        <v>297</v>
      </c>
      <c r="ET18" s="21">
        <v>241</v>
      </c>
      <c r="EU18" s="21">
        <v>209</v>
      </c>
      <c r="EV18" s="21"/>
      <c r="EW18" s="21"/>
      <c r="EX18" s="21"/>
      <c r="EY18" s="21"/>
      <c r="EZ18" s="24">
        <v>13.4</v>
      </c>
      <c r="FA18" s="21">
        <v>17</v>
      </c>
      <c r="FB18" s="21">
        <v>17</v>
      </c>
      <c r="FC18" s="21"/>
      <c r="FD18" s="21"/>
      <c r="FE18" s="21"/>
      <c r="FF18" s="21"/>
      <c r="FG18" s="24">
        <v>14</v>
      </c>
      <c r="FH18" s="21">
        <v>15</v>
      </c>
      <c r="FI18" s="21">
        <v>15</v>
      </c>
      <c r="FJ18" s="21"/>
      <c r="FK18" s="21"/>
      <c r="FL18" s="21"/>
      <c r="FM18" s="21"/>
      <c r="FN18" s="24">
        <v>80</v>
      </c>
      <c r="FO18" s="21">
        <v>66</v>
      </c>
      <c r="FP18" s="21">
        <v>90</v>
      </c>
      <c r="FQ18" s="21"/>
      <c r="FR18" s="21"/>
      <c r="FS18" s="21"/>
      <c r="FT18" s="21"/>
      <c r="FU18" s="24">
        <v>0</v>
      </c>
      <c r="FV18" s="21">
        <v>0</v>
      </c>
      <c r="FW18" s="21">
        <v>0</v>
      </c>
      <c r="FX18" s="21"/>
      <c r="FY18" s="21"/>
      <c r="FZ18" s="21"/>
      <c r="GA18" s="21"/>
      <c r="GB18" s="24">
        <v>811</v>
      </c>
      <c r="GC18" s="21">
        <v>538</v>
      </c>
      <c r="GD18" s="21">
        <v>370</v>
      </c>
      <c r="GE18" s="21"/>
      <c r="GF18" s="21"/>
      <c r="GG18" s="21"/>
      <c r="GH18" s="21"/>
      <c r="GI18" s="24">
        <v>500</v>
      </c>
      <c r="GJ18" s="21">
        <v>1000</v>
      </c>
      <c r="GK18" s="21">
        <v>1800</v>
      </c>
      <c r="GL18" s="21"/>
      <c r="GM18" s="21"/>
      <c r="GN18" s="21"/>
      <c r="GO18" s="31"/>
      <c r="GP18" s="9"/>
      <c r="GQ18" s="32">
        <v>11</v>
      </c>
      <c r="GR18" s="21">
        <v>45</v>
      </c>
      <c r="GS18" s="24">
        <v>11</v>
      </c>
      <c r="GT18" s="21">
        <v>45</v>
      </c>
      <c r="GU18" s="24">
        <v>10</v>
      </c>
      <c r="GV18" s="21">
        <v>45</v>
      </c>
      <c r="GW18" s="24"/>
      <c r="GX18" s="21"/>
      <c r="GY18" s="24"/>
      <c r="GZ18" s="21"/>
      <c r="HA18" s="24"/>
      <c r="HB18" s="21"/>
      <c r="HC18" s="24"/>
      <c r="HD18" s="21"/>
      <c r="HE18" s="6"/>
      <c r="HF18" s="21"/>
      <c r="HG18" s="21"/>
      <c r="HH18" s="21"/>
      <c r="HI18" s="21"/>
      <c r="HJ18" s="21"/>
      <c r="HK18" s="21"/>
      <c r="HL18" s="21"/>
      <c r="HM18" s="21"/>
      <c r="HN18" s="21"/>
      <c r="HO18" s="21"/>
      <c r="HP18" s="21"/>
      <c r="HQ18" s="21"/>
      <c r="HR18" s="21"/>
      <c r="HS18" s="21"/>
      <c r="HT18" s="21"/>
      <c r="HU18" s="6"/>
    </row>
    <row r="19" spans="1:236" ht="15.75" customHeight="1" x14ac:dyDescent="0.3">
      <c r="A19" s="99">
        <v>14</v>
      </c>
      <c r="B19" s="3">
        <v>16</v>
      </c>
      <c r="C19" s="21" t="s">
        <v>239</v>
      </c>
      <c r="D19" s="21">
        <v>1</v>
      </c>
      <c r="E19" s="22">
        <v>41220</v>
      </c>
      <c r="F19" s="22">
        <v>41220</v>
      </c>
      <c r="G19" s="21">
        <f t="shared" si="0"/>
        <v>0</v>
      </c>
      <c r="H19" s="21" t="s">
        <v>410</v>
      </c>
      <c r="I19" s="21"/>
      <c r="J19" s="23">
        <v>13403</v>
      </c>
      <c r="K19" s="21">
        <v>76</v>
      </c>
      <c r="L19" s="21"/>
      <c r="M19" s="21"/>
      <c r="N19" s="21" t="s">
        <v>411</v>
      </c>
      <c r="O19" s="21">
        <v>64</v>
      </c>
      <c r="P19" s="21">
        <v>75.3</v>
      </c>
      <c r="Q19" s="21">
        <v>7</v>
      </c>
      <c r="R19" s="21" t="s">
        <v>405</v>
      </c>
      <c r="S19" s="21">
        <v>1</v>
      </c>
      <c r="T19" s="21">
        <v>35</v>
      </c>
      <c r="U19" s="21" t="s">
        <v>272</v>
      </c>
      <c r="V19" s="21">
        <v>1</v>
      </c>
      <c r="W19" s="21">
        <v>0</v>
      </c>
      <c r="X19" s="21">
        <v>0</v>
      </c>
      <c r="Y19" s="21">
        <v>0</v>
      </c>
      <c r="Z19" s="6"/>
      <c r="AA19" s="24" t="s">
        <v>298</v>
      </c>
      <c r="AB19" s="21" t="s">
        <v>412</v>
      </c>
      <c r="AC19" s="25"/>
      <c r="AD19" s="25"/>
      <c r="AE19" s="21" t="s">
        <v>249</v>
      </c>
      <c r="AF19" s="21"/>
      <c r="AG19" s="21" t="s">
        <v>246</v>
      </c>
      <c r="AH19" s="21" t="s">
        <v>248</v>
      </c>
      <c r="AI19" s="21" t="s">
        <v>249</v>
      </c>
      <c r="AJ19" s="21" t="s">
        <v>249</v>
      </c>
      <c r="AK19" s="21" t="s">
        <v>246</v>
      </c>
      <c r="AL19" s="21" t="s">
        <v>246</v>
      </c>
      <c r="AM19" s="21">
        <v>1.36</v>
      </c>
      <c r="AN19" s="6"/>
      <c r="AO19" s="26" t="s">
        <v>250</v>
      </c>
      <c r="AP19" s="26" t="s">
        <v>274</v>
      </c>
      <c r="AQ19" s="26"/>
      <c r="AR19" s="26" t="s">
        <v>1906</v>
      </c>
      <c r="AS19" s="26" t="s">
        <v>1912</v>
      </c>
      <c r="AT19" s="27">
        <v>1.36</v>
      </c>
      <c r="AU19" s="21">
        <v>2.4900000000000002</v>
      </c>
      <c r="AV19" s="21">
        <v>6.16</v>
      </c>
      <c r="AW19" s="21">
        <v>3.43</v>
      </c>
      <c r="AX19" s="21">
        <v>2.08</v>
      </c>
      <c r="AY19" s="21">
        <v>1.23</v>
      </c>
      <c r="AZ19" s="21">
        <v>1.23</v>
      </c>
      <c r="BA19" s="21">
        <v>0.82</v>
      </c>
      <c r="BB19" s="21">
        <v>1.48</v>
      </c>
      <c r="BC19" s="28">
        <f t="shared" ref="BC19:BE19" si="46">((AU19/AT19)*100)-100</f>
        <v>83.088235294117652</v>
      </c>
      <c r="BD19" s="28">
        <f t="shared" si="46"/>
        <v>147.38955823293171</v>
      </c>
      <c r="BE19" s="28">
        <f t="shared" si="46"/>
        <v>-44.318181818181813</v>
      </c>
      <c r="BF19" s="28">
        <f t="shared" si="2"/>
        <v>352.94117647058823</v>
      </c>
      <c r="BG19" s="28">
        <f t="shared" si="3"/>
        <v>152.20588235294116</v>
      </c>
      <c r="BH19" s="28">
        <f t="shared" si="4"/>
        <v>37.751004016064257</v>
      </c>
      <c r="BI19" s="3">
        <f t="shared" ref="BI19:BK19" si="47">AU19-AT19</f>
        <v>1.1300000000000001</v>
      </c>
      <c r="BJ19" s="3">
        <f t="shared" si="47"/>
        <v>3.67</v>
      </c>
      <c r="BK19" s="3">
        <f t="shared" si="47"/>
        <v>-2.73</v>
      </c>
      <c r="BL19" s="3">
        <f t="shared" si="6"/>
        <v>4.8</v>
      </c>
      <c r="BM19" s="3">
        <f t="shared" si="7"/>
        <v>2.0700000000000003</v>
      </c>
      <c r="BN19" s="3">
        <f t="shared" si="8"/>
        <v>0.94</v>
      </c>
      <c r="BO19" s="24">
        <v>106.1</v>
      </c>
      <c r="BP19" s="21">
        <v>208.7</v>
      </c>
      <c r="BQ19" s="21">
        <v>242</v>
      </c>
      <c r="BR19" s="21">
        <v>216.2</v>
      </c>
      <c r="BS19" s="21">
        <v>164</v>
      </c>
      <c r="BT19" s="21"/>
      <c r="BU19" s="21">
        <v>107.3</v>
      </c>
      <c r="BV19" s="24">
        <v>36.6</v>
      </c>
      <c r="BW19" s="21">
        <v>37</v>
      </c>
      <c r="BX19" s="21">
        <v>37</v>
      </c>
      <c r="BY19" s="21">
        <v>37.9</v>
      </c>
      <c r="BZ19" s="21">
        <v>37.5</v>
      </c>
      <c r="CA19" s="21">
        <v>36.6</v>
      </c>
      <c r="CB19" s="21">
        <v>36</v>
      </c>
      <c r="CC19" s="21">
        <v>36</v>
      </c>
      <c r="CD19" s="21">
        <v>37.4</v>
      </c>
      <c r="CE19" s="6"/>
      <c r="CF19" s="24" t="s">
        <v>413</v>
      </c>
      <c r="CG19" s="21" t="s">
        <v>414</v>
      </c>
      <c r="CH19" s="21"/>
      <c r="CI19" s="21"/>
      <c r="CJ19" s="21"/>
      <c r="CK19" s="21"/>
      <c r="CL19" s="21" t="s">
        <v>415</v>
      </c>
      <c r="CM19" s="24" t="s">
        <v>416</v>
      </c>
      <c r="CN19" s="21" t="s">
        <v>417</v>
      </c>
      <c r="CO19" s="21"/>
      <c r="CP19" s="21"/>
      <c r="CQ19" s="21"/>
      <c r="CR19" s="21"/>
      <c r="CS19" s="21" t="s">
        <v>303</v>
      </c>
      <c r="CT19" s="24">
        <v>3</v>
      </c>
      <c r="CU19" s="21" t="s">
        <v>266</v>
      </c>
      <c r="CV19" s="21"/>
      <c r="CW19" s="21"/>
      <c r="CX19" s="21"/>
      <c r="CY19" s="21"/>
      <c r="CZ19" s="21" t="s">
        <v>266</v>
      </c>
      <c r="DA19" s="24" t="s">
        <v>418</v>
      </c>
      <c r="DB19" s="21" t="s">
        <v>266</v>
      </c>
      <c r="DC19" s="21"/>
      <c r="DD19" s="21"/>
      <c r="DE19" s="21"/>
      <c r="DF19" s="21"/>
      <c r="DG19" s="21" t="s">
        <v>266</v>
      </c>
      <c r="DH19" s="24" t="s">
        <v>409</v>
      </c>
      <c r="DI19" s="21" t="s">
        <v>419</v>
      </c>
      <c r="DJ19" s="21" t="s">
        <v>419</v>
      </c>
      <c r="DK19" s="21" t="s">
        <v>419</v>
      </c>
      <c r="DL19" s="21" t="s">
        <v>420</v>
      </c>
      <c r="DM19" s="21" t="s">
        <v>420</v>
      </c>
      <c r="DN19" s="21" t="s">
        <v>420</v>
      </c>
      <c r="DO19" s="26">
        <v>8</v>
      </c>
      <c r="DP19" s="6"/>
      <c r="DQ19" s="24">
        <v>78</v>
      </c>
      <c r="DR19" s="21">
        <v>78</v>
      </c>
      <c r="DS19" s="21">
        <v>99.7</v>
      </c>
      <c r="DT19" s="21">
        <v>125.9</v>
      </c>
      <c r="DU19" s="21">
        <v>85.2</v>
      </c>
      <c r="DV19" s="21">
        <v>85.2</v>
      </c>
      <c r="DW19" s="21">
        <v>85.2</v>
      </c>
      <c r="DX19" s="24">
        <v>0.56000000000000005</v>
      </c>
      <c r="DY19" s="21">
        <v>0.4</v>
      </c>
      <c r="DZ19" s="21">
        <v>0.6</v>
      </c>
      <c r="EA19" s="21">
        <v>0.6</v>
      </c>
      <c r="EB19" s="21">
        <v>0.6</v>
      </c>
      <c r="EC19" s="21">
        <v>0.6</v>
      </c>
      <c r="ED19" s="21">
        <v>0.6</v>
      </c>
      <c r="EE19" s="29">
        <f t="shared" ref="EE19:EK19" si="48">DQ19/DX19</f>
        <v>139.28571428571428</v>
      </c>
      <c r="EF19" s="30">
        <f t="shared" si="48"/>
        <v>195</v>
      </c>
      <c r="EG19" s="30">
        <f t="shared" si="48"/>
        <v>166.16666666666669</v>
      </c>
      <c r="EH19" s="30">
        <f t="shared" si="48"/>
        <v>209.83333333333334</v>
      </c>
      <c r="EI19" s="30">
        <f t="shared" si="48"/>
        <v>142</v>
      </c>
      <c r="EJ19" s="30">
        <f t="shared" si="48"/>
        <v>142</v>
      </c>
      <c r="EK19" s="30">
        <f t="shared" si="48"/>
        <v>142</v>
      </c>
      <c r="EL19" s="24">
        <v>1</v>
      </c>
      <c r="EM19" s="21">
        <v>1</v>
      </c>
      <c r="EN19" s="21">
        <v>1</v>
      </c>
      <c r="EO19" s="21">
        <v>1</v>
      </c>
      <c r="EP19" s="21">
        <v>1</v>
      </c>
      <c r="EQ19" s="21">
        <v>1</v>
      </c>
      <c r="ER19" s="21">
        <v>1</v>
      </c>
      <c r="ES19" s="24">
        <v>456</v>
      </c>
      <c r="ET19" s="21">
        <v>472</v>
      </c>
      <c r="EU19" s="21">
        <v>433</v>
      </c>
      <c r="EV19" s="21">
        <v>493</v>
      </c>
      <c r="EW19" s="21">
        <v>446</v>
      </c>
      <c r="EX19" s="21">
        <v>487</v>
      </c>
      <c r="EY19" s="21">
        <v>490</v>
      </c>
      <c r="EZ19" s="24">
        <v>8.4</v>
      </c>
      <c r="FA19" s="21">
        <v>7.3</v>
      </c>
      <c r="FB19" s="21">
        <v>5.8</v>
      </c>
      <c r="FC19" s="21">
        <v>5.4</v>
      </c>
      <c r="FD19" s="21">
        <v>4.5</v>
      </c>
      <c r="FE19" s="21">
        <v>7.3</v>
      </c>
      <c r="FF19" s="21">
        <v>6.1</v>
      </c>
      <c r="FG19" s="24">
        <v>14</v>
      </c>
      <c r="FH19" s="21">
        <v>14</v>
      </c>
      <c r="FI19" s="21">
        <v>14</v>
      </c>
      <c r="FJ19" s="21">
        <v>14</v>
      </c>
      <c r="FK19" s="21">
        <v>14</v>
      </c>
      <c r="FL19" s="21">
        <v>14</v>
      </c>
      <c r="FM19" s="21">
        <v>13</v>
      </c>
      <c r="FN19" s="24">
        <v>96</v>
      </c>
      <c r="FO19" s="21">
        <v>74</v>
      </c>
      <c r="FP19" s="21">
        <v>83</v>
      </c>
      <c r="FQ19" s="21">
        <v>101</v>
      </c>
      <c r="FR19" s="21">
        <v>95</v>
      </c>
      <c r="FS19" s="21">
        <v>96</v>
      </c>
      <c r="FT19" s="21">
        <v>98</v>
      </c>
      <c r="FU19" s="24" t="s">
        <v>311</v>
      </c>
      <c r="FV19" s="21">
        <v>0</v>
      </c>
      <c r="FW19" s="21">
        <v>0</v>
      </c>
      <c r="FX19" s="21">
        <v>0</v>
      </c>
      <c r="FY19" s="21">
        <v>0</v>
      </c>
      <c r="FZ19" s="21">
        <v>0</v>
      </c>
      <c r="GA19" s="21">
        <v>0</v>
      </c>
      <c r="GB19" s="24">
        <v>207</v>
      </c>
      <c r="GC19" s="21">
        <v>244</v>
      </c>
      <c r="GD19" s="21">
        <v>214</v>
      </c>
      <c r="GE19" s="21">
        <v>134</v>
      </c>
      <c r="GF19" s="21">
        <v>105</v>
      </c>
      <c r="GG19" s="21">
        <v>101</v>
      </c>
      <c r="GH19" s="21">
        <v>93</v>
      </c>
      <c r="GI19" s="24">
        <v>700</v>
      </c>
      <c r="GJ19" s="21">
        <v>1790</v>
      </c>
      <c r="GK19" s="21">
        <v>4000</v>
      </c>
      <c r="GL19" s="21">
        <v>3140</v>
      </c>
      <c r="GM19" s="21">
        <v>3140</v>
      </c>
      <c r="GN19" s="21">
        <v>2810</v>
      </c>
      <c r="GO19" s="31">
        <v>2810</v>
      </c>
      <c r="GP19" s="9"/>
      <c r="GQ19" s="32">
        <v>15</v>
      </c>
      <c r="GR19" s="21">
        <v>80</v>
      </c>
      <c r="GS19" s="24">
        <v>11</v>
      </c>
      <c r="GT19" s="21">
        <v>45</v>
      </c>
      <c r="GU19" s="24">
        <v>9</v>
      </c>
      <c r="GV19" s="21">
        <v>18</v>
      </c>
      <c r="GW19" s="24">
        <v>9</v>
      </c>
      <c r="GX19" s="21">
        <v>18</v>
      </c>
      <c r="GY19" s="24">
        <v>9</v>
      </c>
      <c r="GZ19" s="21">
        <v>18</v>
      </c>
      <c r="HA19" s="24">
        <v>9</v>
      </c>
      <c r="HB19" s="21">
        <v>19</v>
      </c>
      <c r="HC19" s="24">
        <v>12</v>
      </c>
      <c r="HD19" s="21">
        <v>45</v>
      </c>
      <c r="HE19" s="6"/>
      <c r="HF19" s="21"/>
      <c r="HG19" s="21"/>
      <c r="HH19" s="21"/>
      <c r="HI19" s="21"/>
      <c r="HJ19" s="21"/>
      <c r="HK19" s="21"/>
      <c r="HL19" s="21"/>
      <c r="HM19" s="21"/>
      <c r="HN19" s="21"/>
      <c r="HO19" s="21"/>
      <c r="HP19" s="21"/>
      <c r="HQ19" s="21"/>
      <c r="HR19" s="21"/>
      <c r="HS19" s="21"/>
      <c r="HT19" s="21"/>
      <c r="HU19" s="6"/>
    </row>
    <row r="20" spans="1:236" ht="15.75" customHeight="1" x14ac:dyDescent="0.3">
      <c r="A20" s="99">
        <v>15</v>
      </c>
      <c r="B20" s="3">
        <v>17</v>
      </c>
      <c r="C20" s="21" t="s">
        <v>239</v>
      </c>
      <c r="D20" s="21">
        <v>1</v>
      </c>
      <c r="E20" s="22">
        <v>41220</v>
      </c>
      <c r="F20" s="22">
        <v>41220</v>
      </c>
      <c r="G20" s="21">
        <f t="shared" si="0"/>
        <v>0</v>
      </c>
      <c r="H20" s="21" t="s">
        <v>410</v>
      </c>
      <c r="I20" s="21"/>
      <c r="J20" s="23">
        <v>14838</v>
      </c>
      <c r="K20" s="21">
        <v>72</v>
      </c>
      <c r="L20" s="21"/>
      <c r="M20" s="21"/>
      <c r="N20" s="21" t="s">
        <v>242</v>
      </c>
      <c r="O20" s="21">
        <v>74</v>
      </c>
      <c r="P20" s="21">
        <v>88</v>
      </c>
      <c r="Q20" s="21">
        <v>7</v>
      </c>
      <c r="R20" s="21" t="s">
        <v>243</v>
      </c>
      <c r="S20" s="21">
        <v>2</v>
      </c>
      <c r="T20" s="21">
        <v>8</v>
      </c>
      <c r="U20" s="21" t="s">
        <v>243</v>
      </c>
      <c r="V20" s="21">
        <v>2</v>
      </c>
      <c r="W20" s="21">
        <v>7</v>
      </c>
      <c r="X20" s="21">
        <v>6</v>
      </c>
      <c r="Y20" s="21">
        <v>6</v>
      </c>
      <c r="Z20" s="6"/>
      <c r="AA20" s="24" t="s">
        <v>369</v>
      </c>
      <c r="AB20" s="21" t="s">
        <v>421</v>
      </c>
      <c r="AC20" s="25"/>
      <c r="AD20" s="25"/>
      <c r="AE20" s="21" t="s">
        <v>249</v>
      </c>
      <c r="AF20" s="21"/>
      <c r="AG20" s="21" t="s">
        <v>246</v>
      </c>
      <c r="AH20" s="21" t="s">
        <v>248</v>
      </c>
      <c r="AI20" s="21" t="s">
        <v>246</v>
      </c>
      <c r="AJ20" s="21" t="s">
        <v>246</v>
      </c>
      <c r="AK20" s="21" t="s">
        <v>246</v>
      </c>
      <c r="AL20" s="21" t="s">
        <v>246</v>
      </c>
      <c r="AM20" s="21">
        <v>6.72</v>
      </c>
      <c r="AN20" s="6"/>
      <c r="AO20" s="26" t="s">
        <v>250</v>
      </c>
      <c r="AP20" s="26" t="s">
        <v>251</v>
      </c>
      <c r="AQ20" s="26"/>
      <c r="AR20" s="26" t="s">
        <v>1902</v>
      </c>
      <c r="AS20" s="26" t="s">
        <v>1905</v>
      </c>
      <c r="AT20" s="27">
        <v>5.72</v>
      </c>
      <c r="AU20" s="21">
        <v>6.26</v>
      </c>
      <c r="AV20" s="21">
        <v>6.33</v>
      </c>
      <c r="AW20" s="21">
        <v>7.54</v>
      </c>
      <c r="AX20" s="21">
        <v>3.53</v>
      </c>
      <c r="AY20" s="21">
        <v>3.45</v>
      </c>
      <c r="AZ20" s="21">
        <v>2.91</v>
      </c>
      <c r="BA20" s="21">
        <v>2.44</v>
      </c>
      <c r="BB20" s="21">
        <v>2</v>
      </c>
      <c r="BC20" s="28">
        <f t="shared" ref="BC20:BE20" si="49">((AU20/AT20)*100)-100</f>
        <v>9.44055944055944</v>
      </c>
      <c r="BD20" s="28">
        <f t="shared" si="49"/>
        <v>1.1182108626198044</v>
      </c>
      <c r="BE20" s="28">
        <f t="shared" si="49"/>
        <v>19.115323854660346</v>
      </c>
      <c r="BF20" s="28">
        <f t="shared" si="2"/>
        <v>10.664335664335667</v>
      </c>
      <c r="BG20" s="28">
        <f t="shared" si="3"/>
        <v>31.818181818181841</v>
      </c>
      <c r="BH20" s="28">
        <f t="shared" si="4"/>
        <v>20.447284345047919</v>
      </c>
      <c r="BI20" s="3">
        <f t="shared" ref="BI20:BK20" si="50">AU20-AT20</f>
        <v>0.54</v>
      </c>
      <c r="BJ20" s="3">
        <f t="shared" si="50"/>
        <v>7.0000000000000284E-2</v>
      </c>
      <c r="BK20" s="3">
        <f t="shared" si="50"/>
        <v>1.21</v>
      </c>
      <c r="BL20" s="3">
        <f t="shared" si="6"/>
        <v>0.61000000000000032</v>
      </c>
      <c r="BM20" s="3">
        <f t="shared" si="7"/>
        <v>1.8200000000000003</v>
      </c>
      <c r="BN20" s="3">
        <f t="shared" si="8"/>
        <v>1.2800000000000002</v>
      </c>
      <c r="BO20" s="24">
        <v>212.6</v>
      </c>
      <c r="BP20" s="21">
        <v>158</v>
      </c>
      <c r="BQ20" s="21">
        <v>194.6</v>
      </c>
      <c r="BR20" s="21">
        <v>167.1</v>
      </c>
      <c r="BS20" s="21">
        <v>120.6</v>
      </c>
      <c r="BT20" s="21">
        <v>82.8</v>
      </c>
      <c r="BU20" s="21">
        <v>36.6</v>
      </c>
      <c r="BV20" s="24">
        <v>36</v>
      </c>
      <c r="BW20" s="21">
        <v>36</v>
      </c>
      <c r="BX20" s="21">
        <v>35</v>
      </c>
      <c r="BY20" s="21">
        <v>37.4</v>
      </c>
      <c r="BZ20" s="21">
        <v>37</v>
      </c>
      <c r="CA20" s="21">
        <v>36</v>
      </c>
      <c r="CB20" s="21">
        <v>37.4</v>
      </c>
      <c r="CC20" s="21">
        <v>36</v>
      </c>
      <c r="CD20" s="21">
        <v>34</v>
      </c>
      <c r="CE20" s="6"/>
      <c r="CF20" s="24" t="s">
        <v>422</v>
      </c>
      <c r="CG20" s="21" t="s">
        <v>423</v>
      </c>
      <c r="CH20" s="21"/>
      <c r="CI20" s="21"/>
      <c r="CJ20" s="21"/>
      <c r="CK20" s="21"/>
      <c r="CL20" s="21"/>
      <c r="CM20" s="24" t="s">
        <v>424</v>
      </c>
      <c r="CN20" s="21" t="s">
        <v>425</v>
      </c>
      <c r="CO20" s="21"/>
      <c r="CP20" s="21"/>
      <c r="CQ20" s="21"/>
      <c r="CR20" s="21"/>
      <c r="CS20" s="21"/>
      <c r="CT20" s="24">
        <v>3</v>
      </c>
      <c r="CU20" s="21">
        <v>4</v>
      </c>
      <c r="CV20" s="21"/>
      <c r="CW20" s="21"/>
      <c r="CX20" s="21"/>
      <c r="CY20" s="21"/>
      <c r="CZ20" s="21"/>
      <c r="DA20" s="24" t="s">
        <v>399</v>
      </c>
      <c r="DB20" s="21" t="s">
        <v>426</v>
      </c>
      <c r="DC20" s="21"/>
      <c r="DD20" s="21"/>
      <c r="DE20" s="21"/>
      <c r="DF20" s="21"/>
      <c r="DG20" s="21"/>
      <c r="DH20" s="24" t="s">
        <v>427</v>
      </c>
      <c r="DI20" s="21" t="s">
        <v>256</v>
      </c>
      <c r="DJ20" s="21" t="s">
        <v>428</v>
      </c>
      <c r="DK20" s="21" t="s">
        <v>428</v>
      </c>
      <c r="DL20" s="21" t="s">
        <v>428</v>
      </c>
      <c r="DM20" s="21" t="s">
        <v>428</v>
      </c>
      <c r="DN20" s="21" t="s">
        <v>429</v>
      </c>
      <c r="DO20" s="26">
        <v>9</v>
      </c>
      <c r="DP20" s="6"/>
      <c r="DQ20" s="24">
        <v>114.5</v>
      </c>
      <c r="DR20" s="21">
        <v>98.4</v>
      </c>
      <c r="DS20" s="21">
        <v>98.7</v>
      </c>
      <c r="DT20" s="21">
        <v>111.1</v>
      </c>
      <c r="DU20" s="21">
        <v>113.8</v>
      </c>
      <c r="DV20" s="21">
        <v>131.1</v>
      </c>
      <c r="DW20" s="21">
        <v>146.4</v>
      </c>
      <c r="DX20" s="24">
        <v>0.7</v>
      </c>
      <c r="DY20" s="21">
        <v>0.5</v>
      </c>
      <c r="DZ20" s="21">
        <v>0.4</v>
      </c>
      <c r="EA20" s="21">
        <v>0.4</v>
      </c>
      <c r="EB20" s="21">
        <v>0.4</v>
      </c>
      <c r="EC20" s="21">
        <v>0.4</v>
      </c>
      <c r="ED20" s="21">
        <v>0.4</v>
      </c>
      <c r="EE20" s="29">
        <f t="shared" ref="EE20:EK20" si="51">DQ20/DX20</f>
        <v>163.57142857142858</v>
      </c>
      <c r="EF20" s="30">
        <f t="shared" si="51"/>
        <v>196.8</v>
      </c>
      <c r="EG20" s="30">
        <f t="shared" si="51"/>
        <v>246.75</v>
      </c>
      <c r="EH20" s="30">
        <f t="shared" si="51"/>
        <v>277.74999999999994</v>
      </c>
      <c r="EI20" s="30">
        <f t="shared" si="51"/>
        <v>284.5</v>
      </c>
      <c r="EJ20" s="30">
        <f t="shared" si="51"/>
        <v>327.74999999999994</v>
      </c>
      <c r="EK20" s="30">
        <f t="shared" si="51"/>
        <v>366</v>
      </c>
      <c r="EL20" s="24">
        <v>1</v>
      </c>
      <c r="EM20" s="21">
        <v>1</v>
      </c>
      <c r="EN20" s="21">
        <v>1</v>
      </c>
      <c r="EO20" s="21">
        <v>1</v>
      </c>
      <c r="EP20" s="21">
        <v>1</v>
      </c>
      <c r="EQ20" s="21">
        <v>1</v>
      </c>
      <c r="ER20" s="21">
        <v>1</v>
      </c>
      <c r="ES20" s="24">
        <v>271</v>
      </c>
      <c r="ET20" s="21">
        <v>160</v>
      </c>
      <c r="EU20" s="21">
        <v>161</v>
      </c>
      <c r="EV20" s="21">
        <v>80</v>
      </c>
      <c r="EW20" s="21">
        <v>93</v>
      </c>
      <c r="EX20" s="21">
        <v>81</v>
      </c>
      <c r="EY20" s="21">
        <v>97</v>
      </c>
      <c r="EZ20" s="24">
        <v>7.6</v>
      </c>
      <c r="FA20" s="21">
        <v>9</v>
      </c>
      <c r="FB20" s="21">
        <v>19</v>
      </c>
      <c r="FC20" s="21">
        <v>27.9</v>
      </c>
      <c r="FD20" s="21">
        <v>31.3</v>
      </c>
      <c r="FE20" s="21">
        <v>34</v>
      </c>
      <c r="FF20" s="21">
        <v>29.7</v>
      </c>
      <c r="FG20" s="24">
        <v>8</v>
      </c>
      <c r="FH20" s="21">
        <v>3</v>
      </c>
      <c r="FI20" s="21">
        <v>3</v>
      </c>
      <c r="FJ20" s="21">
        <v>3</v>
      </c>
      <c r="FK20" s="21">
        <v>3</v>
      </c>
      <c r="FL20" s="21">
        <v>3</v>
      </c>
      <c r="FM20" s="21">
        <v>3</v>
      </c>
      <c r="FN20" s="24">
        <v>66</v>
      </c>
      <c r="FO20" s="21">
        <v>76</v>
      </c>
      <c r="FP20" s="21">
        <v>78</v>
      </c>
      <c r="FQ20" s="21">
        <v>79</v>
      </c>
      <c r="FR20" s="21">
        <v>77</v>
      </c>
      <c r="FS20" s="21">
        <v>79</v>
      </c>
      <c r="FT20" s="21">
        <v>67</v>
      </c>
      <c r="FU20" s="24" t="s">
        <v>295</v>
      </c>
      <c r="FV20" s="21" t="s">
        <v>430</v>
      </c>
      <c r="FW20" s="21" t="s">
        <v>430</v>
      </c>
      <c r="FX20" s="21">
        <v>0</v>
      </c>
      <c r="FY20" s="21">
        <v>0</v>
      </c>
      <c r="FZ20" s="21">
        <v>0</v>
      </c>
      <c r="GA20" s="21">
        <v>0</v>
      </c>
      <c r="GB20" s="24">
        <v>316</v>
      </c>
      <c r="GC20" s="21">
        <v>284</v>
      </c>
      <c r="GD20" s="21">
        <v>291</v>
      </c>
      <c r="GE20" s="21">
        <v>343</v>
      </c>
      <c r="GF20" s="21">
        <v>381</v>
      </c>
      <c r="GG20" s="21">
        <v>403</v>
      </c>
      <c r="GH20" s="21">
        <v>268</v>
      </c>
      <c r="GI20" s="24">
        <v>1340</v>
      </c>
      <c r="GJ20" s="21">
        <v>1640</v>
      </c>
      <c r="GK20" s="21">
        <v>670</v>
      </c>
      <c r="GL20" s="21">
        <v>670</v>
      </c>
      <c r="GM20" s="21">
        <v>1800</v>
      </c>
      <c r="GN20" s="21">
        <v>1270</v>
      </c>
      <c r="GO20" s="31">
        <v>1500</v>
      </c>
      <c r="GP20" s="9"/>
      <c r="GQ20" s="32">
        <v>15</v>
      </c>
      <c r="GR20" s="21">
        <v>80</v>
      </c>
      <c r="GS20" s="24">
        <v>16</v>
      </c>
      <c r="GT20" s="21">
        <v>90</v>
      </c>
      <c r="GU20" s="24">
        <v>16</v>
      </c>
      <c r="GV20" s="21">
        <v>90</v>
      </c>
      <c r="GW20" s="24">
        <v>14</v>
      </c>
      <c r="GX20" s="21">
        <v>55</v>
      </c>
      <c r="GY20" s="24">
        <v>14</v>
      </c>
      <c r="GZ20" s="21">
        <v>55</v>
      </c>
      <c r="HA20" s="24">
        <v>14</v>
      </c>
      <c r="HB20" s="21">
        <v>55</v>
      </c>
      <c r="HC20" s="24">
        <v>15</v>
      </c>
      <c r="HD20" s="21">
        <v>80</v>
      </c>
      <c r="HE20" s="6"/>
      <c r="HF20" s="21"/>
      <c r="HG20" s="21"/>
      <c r="HH20" s="21"/>
      <c r="HI20" s="21"/>
      <c r="HJ20" s="21"/>
      <c r="HK20" s="21"/>
      <c r="HL20" s="21"/>
      <c r="HM20" s="21"/>
      <c r="HN20" s="21"/>
      <c r="HO20" s="21"/>
      <c r="HP20" s="21"/>
      <c r="HQ20" s="21"/>
      <c r="HR20" s="21"/>
      <c r="HS20" s="21"/>
      <c r="HT20" s="21"/>
      <c r="HU20" s="6"/>
    </row>
    <row r="21" spans="1:236" ht="15.75" customHeight="1" x14ac:dyDescent="0.3">
      <c r="A21" s="99">
        <v>16</v>
      </c>
      <c r="B21" s="3">
        <v>18</v>
      </c>
      <c r="C21" s="21" t="s">
        <v>431</v>
      </c>
      <c r="D21" s="21">
        <v>1</v>
      </c>
      <c r="E21" s="22">
        <v>41218</v>
      </c>
      <c r="F21" s="22">
        <v>41218</v>
      </c>
      <c r="G21" s="21">
        <f t="shared" si="0"/>
        <v>0</v>
      </c>
      <c r="H21" s="21" t="s">
        <v>410</v>
      </c>
      <c r="I21" s="21" t="s">
        <v>432</v>
      </c>
      <c r="J21" s="23">
        <v>15466</v>
      </c>
      <c r="K21" s="21">
        <v>70</v>
      </c>
      <c r="L21" s="21"/>
      <c r="M21" s="21"/>
      <c r="N21" s="21" t="s">
        <v>421</v>
      </c>
      <c r="O21" s="21">
        <v>63</v>
      </c>
      <c r="P21" s="21">
        <v>73</v>
      </c>
      <c r="Q21" s="21">
        <v>8</v>
      </c>
      <c r="R21" s="21" t="s">
        <v>243</v>
      </c>
      <c r="S21" s="21">
        <v>2</v>
      </c>
      <c r="T21" s="21">
        <v>26</v>
      </c>
      <c r="U21" s="21" t="s">
        <v>243</v>
      </c>
      <c r="V21" s="21">
        <v>2</v>
      </c>
      <c r="W21" s="21">
        <v>7</v>
      </c>
      <c r="X21" s="21">
        <v>7</v>
      </c>
      <c r="Y21" s="21">
        <v>7</v>
      </c>
      <c r="Z21" s="6"/>
      <c r="AA21" s="24" t="s">
        <v>369</v>
      </c>
      <c r="AB21" s="21" t="s">
        <v>337</v>
      </c>
      <c r="AC21" s="25"/>
      <c r="AD21" s="25"/>
      <c r="AE21" s="21" t="s">
        <v>249</v>
      </c>
      <c r="AF21" s="21"/>
      <c r="AG21" s="21" t="s">
        <v>246</v>
      </c>
      <c r="AH21" s="21" t="s">
        <v>248</v>
      </c>
      <c r="AI21" s="21" t="s">
        <v>246</v>
      </c>
      <c r="AJ21" s="21" t="s">
        <v>246</v>
      </c>
      <c r="AK21" s="21" t="s">
        <v>246</v>
      </c>
      <c r="AL21" s="21" t="s">
        <v>246</v>
      </c>
      <c r="AM21" s="21">
        <v>1</v>
      </c>
      <c r="AN21" s="6"/>
      <c r="AO21" s="26" t="s">
        <v>250</v>
      </c>
      <c r="AP21" s="26" t="s">
        <v>251</v>
      </c>
      <c r="AQ21" s="26"/>
      <c r="AR21" s="26" t="s">
        <v>1902</v>
      </c>
      <c r="AS21" s="26" t="s">
        <v>1905</v>
      </c>
      <c r="AT21" s="27">
        <v>1</v>
      </c>
      <c r="AU21" s="21">
        <v>2.3199999999999998</v>
      </c>
      <c r="AV21" s="21">
        <v>4.9000000000000004</v>
      </c>
      <c r="AW21" s="21">
        <v>7</v>
      </c>
      <c r="AX21" s="21">
        <v>4.5</v>
      </c>
      <c r="AY21" s="21">
        <v>3.48</v>
      </c>
      <c r="AZ21" s="21">
        <v>2.66</v>
      </c>
      <c r="BA21" s="21">
        <v>2.91</v>
      </c>
      <c r="BB21" s="21">
        <v>3.75</v>
      </c>
      <c r="BC21" s="28">
        <f t="shared" ref="BC21:BE21" si="52">((AU21/AT21)*100)-100</f>
        <v>131.99999999999997</v>
      </c>
      <c r="BD21" s="28">
        <f t="shared" si="52"/>
        <v>111.20689655172416</v>
      </c>
      <c r="BE21" s="28">
        <f t="shared" si="52"/>
        <v>42.857142857142833</v>
      </c>
      <c r="BF21" s="28">
        <f t="shared" si="2"/>
        <v>390.00000000000006</v>
      </c>
      <c r="BG21" s="28">
        <f t="shared" si="3"/>
        <v>600</v>
      </c>
      <c r="BH21" s="28">
        <f t="shared" si="4"/>
        <v>201.72413793103453</v>
      </c>
      <c r="BI21" s="3">
        <f t="shared" ref="BI21:BK21" si="53">AU21-AT21</f>
        <v>1.3199999999999998</v>
      </c>
      <c r="BJ21" s="3">
        <f t="shared" si="53"/>
        <v>2.5800000000000005</v>
      </c>
      <c r="BK21" s="3">
        <f t="shared" si="53"/>
        <v>2.0999999999999996</v>
      </c>
      <c r="BL21" s="3">
        <f t="shared" si="6"/>
        <v>3.9000000000000004</v>
      </c>
      <c r="BM21" s="3">
        <f t="shared" si="7"/>
        <v>6</v>
      </c>
      <c r="BN21" s="3">
        <f t="shared" si="8"/>
        <v>4.68</v>
      </c>
      <c r="BO21" s="24">
        <v>114.5</v>
      </c>
      <c r="BP21" s="21">
        <v>155</v>
      </c>
      <c r="BQ21" s="21">
        <v>168.2</v>
      </c>
      <c r="BR21" s="21">
        <v>128.1</v>
      </c>
      <c r="BS21" s="21">
        <v>238.5</v>
      </c>
      <c r="BT21" s="21">
        <v>238</v>
      </c>
      <c r="BU21" s="21">
        <v>209</v>
      </c>
      <c r="BV21" s="24">
        <v>36.9</v>
      </c>
      <c r="BW21" s="21">
        <v>37.4</v>
      </c>
      <c r="BX21" s="21">
        <v>37</v>
      </c>
      <c r="BY21" s="21">
        <v>38.1</v>
      </c>
      <c r="BZ21" s="21">
        <v>38.5</v>
      </c>
      <c r="CA21" s="21">
        <v>37.9</v>
      </c>
      <c r="CB21" s="21">
        <v>37</v>
      </c>
      <c r="CC21" s="21">
        <v>37.1</v>
      </c>
      <c r="CD21" s="21">
        <v>38</v>
      </c>
      <c r="CE21" s="6"/>
      <c r="CF21" s="24" t="s">
        <v>422</v>
      </c>
      <c r="CG21" s="21"/>
      <c r="CH21" s="21"/>
      <c r="CI21" s="21"/>
      <c r="CJ21" s="21"/>
      <c r="CK21" s="21"/>
      <c r="CL21" s="21" t="s">
        <v>433</v>
      </c>
      <c r="CM21" s="24" t="s">
        <v>434</v>
      </c>
      <c r="CN21" s="21"/>
      <c r="CO21" s="21"/>
      <c r="CP21" s="21"/>
      <c r="CQ21" s="21"/>
      <c r="CR21" s="21"/>
      <c r="CS21" s="21" t="s">
        <v>435</v>
      </c>
      <c r="CT21" s="24">
        <v>3</v>
      </c>
      <c r="CU21" s="21"/>
      <c r="CV21" s="21"/>
      <c r="CW21" s="21"/>
      <c r="CX21" s="21"/>
      <c r="CY21" s="21"/>
      <c r="CZ21" s="21">
        <v>3</v>
      </c>
      <c r="DA21" s="24" t="s">
        <v>399</v>
      </c>
      <c r="DB21" s="21"/>
      <c r="DC21" s="21"/>
      <c r="DD21" s="21"/>
      <c r="DE21" s="21"/>
      <c r="DF21" s="21"/>
      <c r="DG21" s="21" t="s">
        <v>399</v>
      </c>
      <c r="DH21" s="24" t="s">
        <v>436</v>
      </c>
      <c r="DI21" s="21" t="s">
        <v>436</v>
      </c>
      <c r="DJ21" s="21" t="s">
        <v>437</v>
      </c>
      <c r="DK21" s="21" t="s">
        <v>399</v>
      </c>
      <c r="DL21" s="21" t="s">
        <v>399</v>
      </c>
      <c r="DM21" s="21" t="s">
        <v>399</v>
      </c>
      <c r="DN21" s="21" t="s">
        <v>402</v>
      </c>
      <c r="DO21" s="26">
        <v>9</v>
      </c>
      <c r="DP21" s="6"/>
      <c r="DQ21" s="24">
        <v>74.5</v>
      </c>
      <c r="DR21" s="21">
        <v>80.2</v>
      </c>
      <c r="DS21" s="21">
        <v>115.3</v>
      </c>
      <c r="DT21" s="21">
        <v>88.7</v>
      </c>
      <c r="DU21" s="21">
        <v>83.1</v>
      </c>
      <c r="DV21" s="21">
        <v>70</v>
      </c>
      <c r="DW21" s="21">
        <v>103.1</v>
      </c>
      <c r="DX21" s="24">
        <v>0.6</v>
      </c>
      <c r="DY21" s="21">
        <v>0.4</v>
      </c>
      <c r="DZ21" s="21">
        <v>0.4</v>
      </c>
      <c r="EA21" s="21">
        <v>0.4</v>
      </c>
      <c r="EB21" s="21">
        <v>0.5</v>
      </c>
      <c r="EC21" s="21">
        <v>0.4</v>
      </c>
      <c r="ED21" s="21">
        <v>0.6</v>
      </c>
      <c r="EE21" s="29">
        <f t="shared" ref="EE21:EK21" si="54">DQ21/DX21</f>
        <v>124.16666666666667</v>
      </c>
      <c r="EF21" s="30">
        <f t="shared" si="54"/>
        <v>200.5</v>
      </c>
      <c r="EG21" s="30">
        <f t="shared" si="54"/>
        <v>288.25</v>
      </c>
      <c r="EH21" s="30">
        <f t="shared" si="54"/>
        <v>221.75</v>
      </c>
      <c r="EI21" s="30">
        <f t="shared" si="54"/>
        <v>166.2</v>
      </c>
      <c r="EJ21" s="30">
        <f t="shared" si="54"/>
        <v>175</v>
      </c>
      <c r="EK21" s="30">
        <f t="shared" si="54"/>
        <v>171.83333333333334</v>
      </c>
      <c r="EL21" s="24">
        <v>1</v>
      </c>
      <c r="EM21" s="21">
        <v>1</v>
      </c>
      <c r="EN21" s="21">
        <v>1</v>
      </c>
      <c r="EO21" s="21">
        <v>1</v>
      </c>
      <c r="EP21" s="21">
        <v>1</v>
      </c>
      <c r="EQ21" s="21">
        <v>1</v>
      </c>
      <c r="ER21" s="21">
        <v>1</v>
      </c>
      <c r="ES21" s="24">
        <v>282</v>
      </c>
      <c r="ET21" s="21">
        <v>288</v>
      </c>
      <c r="EU21" s="21">
        <v>287</v>
      </c>
      <c r="EV21" s="21">
        <v>245</v>
      </c>
      <c r="EW21" s="21">
        <v>193</v>
      </c>
      <c r="EX21" s="21">
        <v>113</v>
      </c>
      <c r="EY21" s="21">
        <v>42</v>
      </c>
      <c r="EZ21" s="24">
        <v>15.1</v>
      </c>
      <c r="FA21" s="21">
        <v>9</v>
      </c>
      <c r="FB21" s="21">
        <v>7.3</v>
      </c>
      <c r="FC21" s="21">
        <v>7</v>
      </c>
      <c r="FD21" s="21">
        <v>9.6</v>
      </c>
      <c r="FE21" s="21">
        <v>11.8</v>
      </c>
      <c r="FF21" s="21">
        <v>14.4</v>
      </c>
      <c r="FG21" s="24">
        <v>13</v>
      </c>
      <c r="FH21" s="21">
        <v>13</v>
      </c>
      <c r="FI21" s="21">
        <v>14</v>
      </c>
      <c r="FJ21" s="21">
        <v>15</v>
      </c>
      <c r="FK21" s="21">
        <v>15</v>
      </c>
      <c r="FL21" s="21">
        <v>15</v>
      </c>
      <c r="FM21" s="21">
        <v>7</v>
      </c>
      <c r="FN21" s="24">
        <v>74</v>
      </c>
      <c r="FO21" s="21">
        <v>72</v>
      </c>
      <c r="FP21" s="21">
        <v>69</v>
      </c>
      <c r="FQ21" s="21">
        <v>69</v>
      </c>
      <c r="FR21" s="21">
        <v>63</v>
      </c>
      <c r="FS21" s="21">
        <v>74</v>
      </c>
      <c r="FT21" s="21">
        <v>71</v>
      </c>
      <c r="FU21" s="24" t="s">
        <v>392</v>
      </c>
      <c r="FV21" s="21" t="s">
        <v>438</v>
      </c>
      <c r="FW21" s="21" t="s">
        <v>439</v>
      </c>
      <c r="FX21" s="21" t="s">
        <v>334</v>
      </c>
      <c r="FY21" s="21" t="s">
        <v>310</v>
      </c>
      <c r="FZ21" s="21" t="s">
        <v>334</v>
      </c>
      <c r="GA21" s="21" t="s">
        <v>296</v>
      </c>
      <c r="GB21" s="24">
        <v>343</v>
      </c>
      <c r="GC21" s="21">
        <v>417</v>
      </c>
      <c r="GD21" s="21">
        <v>336</v>
      </c>
      <c r="GE21" s="21">
        <v>281</v>
      </c>
      <c r="GF21" s="21">
        <v>286</v>
      </c>
      <c r="GG21" s="21">
        <v>414</v>
      </c>
      <c r="GH21" s="21">
        <v>344</v>
      </c>
      <c r="GI21" s="24">
        <v>0</v>
      </c>
      <c r="GJ21" s="21">
        <v>0</v>
      </c>
      <c r="GK21" s="21">
        <v>0</v>
      </c>
      <c r="GL21" s="21">
        <v>2</v>
      </c>
      <c r="GM21" s="21">
        <v>25</v>
      </c>
      <c r="GN21" s="21">
        <v>25</v>
      </c>
      <c r="GO21" s="31">
        <v>10</v>
      </c>
      <c r="GP21" s="9"/>
      <c r="GQ21" s="32">
        <v>13</v>
      </c>
      <c r="GR21" s="21">
        <v>55</v>
      </c>
      <c r="GS21" s="24">
        <v>13</v>
      </c>
      <c r="GT21" s="21">
        <v>55</v>
      </c>
      <c r="GU21" s="24">
        <v>13</v>
      </c>
      <c r="GV21" s="21">
        <v>55</v>
      </c>
      <c r="GW21" s="24">
        <v>10</v>
      </c>
      <c r="GX21" s="21">
        <v>45</v>
      </c>
      <c r="GY21" s="24">
        <v>11</v>
      </c>
      <c r="GZ21" s="21">
        <v>45</v>
      </c>
      <c r="HA21" s="24">
        <v>15</v>
      </c>
      <c r="HB21" s="21">
        <v>80</v>
      </c>
      <c r="HC21" s="24">
        <v>81</v>
      </c>
      <c r="HD21" s="21">
        <v>90</v>
      </c>
      <c r="HE21" s="6"/>
      <c r="HF21" s="21"/>
      <c r="HG21" s="21"/>
      <c r="HH21" s="21"/>
      <c r="HI21" s="21"/>
      <c r="HJ21" s="21"/>
      <c r="HK21" s="21"/>
      <c r="HL21" s="21"/>
      <c r="HM21" s="21"/>
      <c r="HN21" s="21"/>
      <c r="HO21" s="21"/>
      <c r="HP21" s="21"/>
      <c r="HQ21" s="21"/>
      <c r="HR21" s="21"/>
      <c r="HS21" s="21"/>
      <c r="HT21" s="21"/>
      <c r="HU21" s="6"/>
    </row>
    <row r="22" spans="1:236" ht="15.75" customHeight="1" x14ac:dyDescent="0.3">
      <c r="A22" s="99">
        <v>17</v>
      </c>
      <c r="B22" s="3">
        <v>19</v>
      </c>
      <c r="C22" s="21" t="s">
        <v>323</v>
      </c>
      <c r="D22" s="21">
        <v>2</v>
      </c>
      <c r="E22" s="22">
        <v>41221</v>
      </c>
      <c r="F22" s="22">
        <v>41221</v>
      </c>
      <c r="G22" s="21">
        <f t="shared" si="0"/>
        <v>0</v>
      </c>
      <c r="H22" s="21"/>
      <c r="I22" s="21" t="s">
        <v>440</v>
      </c>
      <c r="J22" s="23">
        <v>13713</v>
      </c>
      <c r="K22" s="21">
        <v>75</v>
      </c>
      <c r="L22" s="21"/>
      <c r="M22" s="21"/>
      <c r="N22" s="21" t="s">
        <v>441</v>
      </c>
      <c r="O22" s="21">
        <v>105</v>
      </c>
      <c r="P22" s="21">
        <v>99</v>
      </c>
      <c r="Q22" s="21">
        <v>5</v>
      </c>
      <c r="R22" s="21" t="s">
        <v>243</v>
      </c>
      <c r="S22" s="21">
        <v>2</v>
      </c>
      <c r="T22" s="21">
        <v>8</v>
      </c>
      <c r="U22" s="21" t="s">
        <v>243</v>
      </c>
      <c r="V22" s="21">
        <v>2</v>
      </c>
      <c r="W22" s="21">
        <v>5</v>
      </c>
      <c r="X22" s="21">
        <v>5</v>
      </c>
      <c r="Y22" s="21">
        <v>5</v>
      </c>
      <c r="Z22" s="6"/>
      <c r="AA22" s="24" t="s">
        <v>369</v>
      </c>
      <c r="AB22" s="21" t="s">
        <v>442</v>
      </c>
      <c r="AC22" s="25"/>
      <c r="AD22" s="25"/>
      <c r="AE22" s="21" t="s">
        <v>246</v>
      </c>
      <c r="AF22" s="21" t="s">
        <v>247</v>
      </c>
      <c r="AG22" s="21" t="s">
        <v>246</v>
      </c>
      <c r="AH22" s="21" t="s">
        <v>248</v>
      </c>
      <c r="AI22" s="21" t="s">
        <v>246</v>
      </c>
      <c r="AJ22" s="21" t="s">
        <v>246</v>
      </c>
      <c r="AK22" s="21" t="s">
        <v>246</v>
      </c>
      <c r="AL22" s="21" t="s">
        <v>246</v>
      </c>
      <c r="AM22" s="21">
        <v>2.41</v>
      </c>
      <c r="AN22" s="6"/>
      <c r="AO22" s="26" t="s">
        <v>250</v>
      </c>
      <c r="AP22" s="26" t="s">
        <v>251</v>
      </c>
      <c r="AQ22" s="26"/>
      <c r="AR22" s="26" t="s">
        <v>1906</v>
      </c>
      <c r="AS22" s="26" t="s">
        <v>1912</v>
      </c>
      <c r="AT22" s="33">
        <v>2.41</v>
      </c>
      <c r="AU22" s="34">
        <v>5.67</v>
      </c>
      <c r="AV22" s="34">
        <v>8.6300000000000008</v>
      </c>
      <c r="AW22" s="34">
        <v>13.3</v>
      </c>
      <c r="AX22" s="34">
        <v>5.3</v>
      </c>
      <c r="AY22" s="34">
        <v>1.8</v>
      </c>
      <c r="AZ22" s="34">
        <v>1.41</v>
      </c>
      <c r="BA22" s="21"/>
      <c r="BB22" s="21"/>
      <c r="BC22" s="28">
        <f t="shared" ref="BC22:BE22" si="55">((AU22/AT22)*100)-100</f>
        <v>135.26970954356844</v>
      </c>
      <c r="BD22" s="28">
        <f t="shared" si="55"/>
        <v>52.204585537918888</v>
      </c>
      <c r="BE22" s="28">
        <f t="shared" si="55"/>
        <v>54.113557358053299</v>
      </c>
      <c r="BF22" s="28">
        <f t="shared" si="2"/>
        <v>258.09128630705396</v>
      </c>
      <c r="BG22" s="28">
        <f t="shared" si="3"/>
        <v>451.86721991701245</v>
      </c>
      <c r="BH22" s="28">
        <f t="shared" si="4"/>
        <v>134.56790123456793</v>
      </c>
      <c r="BI22" s="3">
        <f t="shared" ref="BI22:BK22" si="56">AU22-AT22</f>
        <v>3.26</v>
      </c>
      <c r="BJ22" s="3">
        <f t="shared" si="56"/>
        <v>2.9600000000000009</v>
      </c>
      <c r="BK22" s="3">
        <f t="shared" si="56"/>
        <v>4.67</v>
      </c>
      <c r="BL22" s="3">
        <f t="shared" si="6"/>
        <v>6.2200000000000006</v>
      </c>
      <c r="BM22" s="3">
        <f t="shared" si="7"/>
        <v>10.89</v>
      </c>
      <c r="BN22" s="3">
        <f t="shared" si="8"/>
        <v>7.6300000000000008</v>
      </c>
      <c r="BO22" s="24">
        <v>84.7</v>
      </c>
      <c r="BP22" s="21">
        <v>262.3</v>
      </c>
      <c r="BQ22" s="21">
        <v>120.1</v>
      </c>
      <c r="BR22" s="21">
        <v>85.9</v>
      </c>
      <c r="BS22" s="21"/>
      <c r="BT22" s="21"/>
      <c r="BU22" s="21"/>
      <c r="BV22" s="24">
        <v>38.4</v>
      </c>
      <c r="BW22" s="21"/>
      <c r="BX22" s="21">
        <v>38</v>
      </c>
      <c r="BY22" s="21">
        <v>37</v>
      </c>
      <c r="BZ22" s="21">
        <v>37.6</v>
      </c>
      <c r="CA22" s="21">
        <v>38</v>
      </c>
      <c r="CB22" s="21">
        <v>38</v>
      </c>
      <c r="CC22" s="21"/>
      <c r="CD22" s="21"/>
      <c r="CE22" s="6"/>
      <c r="CF22" s="24" t="s">
        <v>443</v>
      </c>
      <c r="CG22" s="21"/>
      <c r="CH22" s="21"/>
      <c r="CI22" s="21"/>
      <c r="CJ22" s="21"/>
      <c r="CK22" s="21"/>
      <c r="CL22" s="21"/>
      <c r="CM22" s="24" t="s">
        <v>318</v>
      </c>
      <c r="CN22" s="21"/>
      <c r="CO22" s="21"/>
      <c r="CP22" s="21"/>
      <c r="CQ22" s="21"/>
      <c r="CR22" s="21"/>
      <c r="CS22" s="21"/>
      <c r="CT22" s="24">
        <v>1</v>
      </c>
      <c r="CU22" s="21"/>
      <c r="CV22" s="21"/>
      <c r="CW22" s="21"/>
      <c r="CX22" s="21"/>
      <c r="CY22" s="21"/>
      <c r="CZ22" s="21"/>
      <c r="DA22" s="24" t="s">
        <v>444</v>
      </c>
      <c r="DB22" s="21"/>
      <c r="DC22" s="21"/>
      <c r="DD22" s="21"/>
      <c r="DE22" s="21"/>
      <c r="DF22" s="21"/>
      <c r="DG22" s="21"/>
      <c r="DH22" s="24" t="s">
        <v>445</v>
      </c>
      <c r="DI22" s="21" t="s">
        <v>446</v>
      </c>
      <c r="DJ22" s="21" t="s">
        <v>445</v>
      </c>
      <c r="DK22" s="21" t="s">
        <v>446</v>
      </c>
      <c r="DL22" s="21" t="s">
        <v>445</v>
      </c>
      <c r="DM22" s="21"/>
      <c r="DN22" s="21"/>
      <c r="DO22" s="26">
        <v>9</v>
      </c>
      <c r="DP22" s="6"/>
      <c r="DQ22" s="24">
        <v>66</v>
      </c>
      <c r="DR22" s="21">
        <v>86.6</v>
      </c>
      <c r="DS22" s="21">
        <v>78.8</v>
      </c>
      <c r="DT22" s="21">
        <v>88.8</v>
      </c>
      <c r="DU22" s="21">
        <v>87.3</v>
      </c>
      <c r="DV22" s="21"/>
      <c r="DW22" s="21"/>
      <c r="DX22" s="24">
        <v>0.6</v>
      </c>
      <c r="DY22" s="21">
        <v>0.6</v>
      </c>
      <c r="DZ22" s="21">
        <v>0.4</v>
      </c>
      <c r="EA22" s="21">
        <v>0.45</v>
      </c>
      <c r="EB22" s="21">
        <v>0.45</v>
      </c>
      <c r="EC22" s="21"/>
      <c r="ED22" s="21"/>
      <c r="EE22" s="29">
        <f t="shared" ref="EE22:EI22" si="57">DQ22/DX22</f>
        <v>110</v>
      </c>
      <c r="EF22" s="30">
        <f t="shared" si="57"/>
        <v>144.33333333333334</v>
      </c>
      <c r="EG22" s="30">
        <f t="shared" si="57"/>
        <v>196.99999999999997</v>
      </c>
      <c r="EH22" s="30">
        <f t="shared" si="57"/>
        <v>197.33333333333331</v>
      </c>
      <c r="EI22" s="30">
        <f t="shared" si="57"/>
        <v>194</v>
      </c>
      <c r="EJ22" s="30"/>
      <c r="EK22" s="30"/>
      <c r="EL22" s="24">
        <v>1</v>
      </c>
      <c r="EM22" s="21">
        <v>1</v>
      </c>
      <c r="EN22" s="21">
        <v>1</v>
      </c>
      <c r="EO22" s="21">
        <v>1</v>
      </c>
      <c r="EP22" s="21">
        <v>1</v>
      </c>
      <c r="EQ22" s="21"/>
      <c r="ER22" s="21"/>
      <c r="ES22" s="24">
        <v>490</v>
      </c>
      <c r="ET22" s="21">
        <v>376</v>
      </c>
      <c r="EU22" s="21">
        <v>314</v>
      </c>
      <c r="EV22" s="21">
        <v>314</v>
      </c>
      <c r="EW22" s="21">
        <v>314</v>
      </c>
      <c r="EX22" s="21"/>
      <c r="EY22" s="21"/>
      <c r="EZ22" s="24">
        <v>10.4</v>
      </c>
      <c r="FA22" s="21">
        <v>8.6</v>
      </c>
      <c r="FB22" s="21">
        <v>8.9</v>
      </c>
      <c r="FC22" s="21">
        <v>9</v>
      </c>
      <c r="FD22" s="21">
        <v>12.9</v>
      </c>
      <c r="FE22" s="21"/>
      <c r="FF22" s="21"/>
      <c r="FG22" s="24">
        <v>3</v>
      </c>
      <c r="FH22" s="21">
        <v>3</v>
      </c>
      <c r="FI22" s="21">
        <v>3</v>
      </c>
      <c r="FJ22" s="21">
        <v>3</v>
      </c>
      <c r="FK22" s="21">
        <v>3</v>
      </c>
      <c r="FL22" s="21"/>
      <c r="FM22" s="21"/>
      <c r="FN22" s="24">
        <v>59</v>
      </c>
      <c r="FO22" s="21">
        <v>74</v>
      </c>
      <c r="FP22" s="21">
        <v>84</v>
      </c>
      <c r="FQ22" s="21">
        <v>76</v>
      </c>
      <c r="FR22" s="21">
        <v>53</v>
      </c>
      <c r="FS22" s="21"/>
      <c r="FT22" s="21"/>
      <c r="FU22" s="24" t="s">
        <v>447</v>
      </c>
      <c r="FV22" s="21" t="s">
        <v>448</v>
      </c>
      <c r="FW22" s="21" t="s">
        <v>257</v>
      </c>
      <c r="FX22" s="21" t="s">
        <v>257</v>
      </c>
      <c r="FY22" s="21" t="s">
        <v>257</v>
      </c>
      <c r="FZ22" s="21"/>
      <c r="GA22" s="21"/>
      <c r="GB22" s="24">
        <v>162</v>
      </c>
      <c r="GC22" s="21">
        <v>156</v>
      </c>
      <c r="GD22" s="21">
        <v>158</v>
      </c>
      <c r="GE22" s="21">
        <v>158</v>
      </c>
      <c r="GF22" s="21">
        <v>191</v>
      </c>
      <c r="GG22" s="21"/>
      <c r="GH22" s="21"/>
      <c r="GI22" s="24">
        <v>1150</v>
      </c>
      <c r="GJ22" s="21">
        <v>1460</v>
      </c>
      <c r="GK22" s="21">
        <v>1350</v>
      </c>
      <c r="GL22" s="21">
        <v>980</v>
      </c>
      <c r="GM22" s="21">
        <v>1150</v>
      </c>
      <c r="GN22" s="21"/>
      <c r="GO22" s="31"/>
      <c r="GP22" s="9"/>
      <c r="GQ22" s="32">
        <v>16</v>
      </c>
      <c r="GR22" s="21">
        <v>90</v>
      </c>
      <c r="GS22" s="24">
        <v>16</v>
      </c>
      <c r="GT22" s="21">
        <v>90</v>
      </c>
      <c r="GU22" s="24">
        <v>16</v>
      </c>
      <c r="GV22" s="21">
        <v>90</v>
      </c>
      <c r="GW22" s="24">
        <v>16</v>
      </c>
      <c r="GX22" s="21">
        <v>90</v>
      </c>
      <c r="GY22" s="24">
        <v>16</v>
      </c>
      <c r="GZ22" s="21">
        <v>90</v>
      </c>
      <c r="HA22" s="24"/>
      <c r="HB22" s="21"/>
      <c r="HC22" s="24"/>
      <c r="HD22" s="21"/>
      <c r="HE22" s="6"/>
      <c r="HF22" s="21"/>
      <c r="HG22" s="21"/>
      <c r="HH22" s="21"/>
      <c r="HI22" s="21"/>
      <c r="HJ22" s="21"/>
      <c r="HK22" s="21"/>
      <c r="HL22" s="21"/>
      <c r="HM22" s="21"/>
      <c r="HN22" s="21"/>
      <c r="HO22" s="21"/>
      <c r="HP22" s="21"/>
      <c r="HQ22" s="21"/>
      <c r="HR22" s="21"/>
      <c r="HS22" s="21"/>
      <c r="HT22" s="21"/>
      <c r="HU22" s="6"/>
      <c r="HV22" s="15"/>
      <c r="HW22" s="15"/>
      <c r="HX22" s="15"/>
      <c r="HY22" s="15"/>
      <c r="HZ22" s="15"/>
      <c r="IA22" s="15"/>
      <c r="IB22" s="15"/>
    </row>
    <row r="23" spans="1:236" ht="15.75" customHeight="1" x14ac:dyDescent="0.3">
      <c r="A23" s="99">
        <v>18</v>
      </c>
      <c r="B23" s="3">
        <v>20</v>
      </c>
      <c r="C23" s="21" t="s">
        <v>431</v>
      </c>
      <c r="D23" s="21">
        <v>1</v>
      </c>
      <c r="E23" s="22">
        <v>41187</v>
      </c>
      <c r="F23" s="22">
        <v>41210</v>
      </c>
      <c r="G23" s="21">
        <f t="shared" si="0"/>
        <v>23</v>
      </c>
      <c r="H23" s="21" t="s">
        <v>410</v>
      </c>
      <c r="I23" s="21"/>
      <c r="J23" s="23">
        <v>23469</v>
      </c>
      <c r="K23" s="21">
        <v>58</v>
      </c>
      <c r="L23" s="21"/>
      <c r="M23" s="21"/>
      <c r="N23" s="21" t="s">
        <v>449</v>
      </c>
      <c r="O23" s="21">
        <v>80</v>
      </c>
      <c r="P23" s="21">
        <v>92.5</v>
      </c>
      <c r="Q23" s="21">
        <v>41</v>
      </c>
      <c r="R23" s="21" t="s">
        <v>450</v>
      </c>
      <c r="S23" s="21">
        <v>1</v>
      </c>
      <c r="T23" s="21">
        <v>41</v>
      </c>
      <c r="U23" s="21" t="s">
        <v>243</v>
      </c>
      <c r="V23" s="21">
        <v>2</v>
      </c>
      <c r="W23" s="21">
        <v>22</v>
      </c>
      <c r="X23" s="21">
        <v>2</v>
      </c>
      <c r="Y23" s="21">
        <v>2</v>
      </c>
      <c r="Z23" s="6"/>
      <c r="AA23" s="24" t="s">
        <v>298</v>
      </c>
      <c r="AB23" s="21" t="s">
        <v>451</v>
      </c>
      <c r="AC23" s="25"/>
      <c r="AD23" s="25"/>
      <c r="AE23" s="21" t="s">
        <v>246</v>
      </c>
      <c r="AF23" s="21" t="s">
        <v>247</v>
      </c>
      <c r="AG23" s="21" t="s">
        <v>246</v>
      </c>
      <c r="AH23" s="21" t="s">
        <v>248</v>
      </c>
      <c r="AI23" s="21" t="s">
        <v>249</v>
      </c>
      <c r="AJ23" s="21" t="s">
        <v>246</v>
      </c>
      <c r="AK23" s="21" t="s">
        <v>249</v>
      </c>
      <c r="AL23" s="21" t="s">
        <v>246</v>
      </c>
      <c r="AM23" s="21">
        <v>2.91</v>
      </c>
      <c r="AN23" s="6"/>
      <c r="AO23" s="26" t="s">
        <v>250</v>
      </c>
      <c r="AP23" s="26" t="s">
        <v>274</v>
      </c>
      <c r="AQ23" s="26"/>
      <c r="AR23" s="26" t="s">
        <v>1902</v>
      </c>
      <c r="AS23" s="26" t="s">
        <v>1913</v>
      </c>
      <c r="AT23" s="27">
        <v>2.91</v>
      </c>
      <c r="AU23" s="21">
        <v>3.59</v>
      </c>
      <c r="AV23" s="21">
        <v>4.79</v>
      </c>
      <c r="AW23" s="39">
        <v>3.25</v>
      </c>
      <c r="AX23" s="21">
        <v>2.52</v>
      </c>
      <c r="AY23" s="21">
        <v>1.91</v>
      </c>
      <c r="AZ23" s="21">
        <v>1</v>
      </c>
      <c r="BA23" s="21">
        <v>0.48</v>
      </c>
      <c r="BB23" s="21">
        <v>0.27</v>
      </c>
      <c r="BC23" s="28">
        <f t="shared" ref="BC23:BE23" si="58">((AU23/AT23)*100)-100</f>
        <v>23.367697594501706</v>
      </c>
      <c r="BD23" s="28">
        <f t="shared" si="58"/>
        <v>33.426183844011149</v>
      </c>
      <c r="BE23" s="28">
        <f t="shared" si="58"/>
        <v>-32.150313152400827</v>
      </c>
      <c r="BF23" s="28">
        <f t="shared" si="2"/>
        <v>64.604810996563572</v>
      </c>
      <c r="BG23" s="28">
        <f t="shared" si="3"/>
        <v>11.68384879725086</v>
      </c>
      <c r="BH23" s="28">
        <f t="shared" si="4"/>
        <v>-9.4707520891364965</v>
      </c>
      <c r="BI23" s="3">
        <f t="shared" ref="BI23:BK23" si="59">AU23-AT23</f>
        <v>0.67999999999999972</v>
      </c>
      <c r="BJ23" s="3">
        <f t="shared" si="59"/>
        <v>1.2000000000000002</v>
      </c>
      <c r="BK23" s="3">
        <f t="shared" si="59"/>
        <v>-1.54</v>
      </c>
      <c r="BL23" s="3">
        <f t="shared" si="6"/>
        <v>1.88</v>
      </c>
      <c r="BM23" s="3">
        <f t="shared" si="7"/>
        <v>0.33999999999999986</v>
      </c>
      <c r="BN23" s="3">
        <f t="shared" si="8"/>
        <v>-0.33999999999999986</v>
      </c>
      <c r="BO23" s="24">
        <v>147</v>
      </c>
      <c r="BP23" s="21">
        <v>132.6</v>
      </c>
      <c r="BQ23" s="21">
        <v>82.3</v>
      </c>
      <c r="BR23" s="21">
        <v>62.9</v>
      </c>
      <c r="BS23" s="21">
        <v>43.5</v>
      </c>
      <c r="BT23" s="21">
        <v>32</v>
      </c>
      <c r="BU23" s="21">
        <v>36</v>
      </c>
      <c r="BV23" s="24">
        <v>38.1</v>
      </c>
      <c r="BW23" s="21">
        <v>37</v>
      </c>
      <c r="BX23" s="21">
        <v>38</v>
      </c>
      <c r="BY23" s="21">
        <v>36</v>
      </c>
      <c r="BZ23" s="21">
        <v>37.1</v>
      </c>
      <c r="CA23" s="21">
        <v>37</v>
      </c>
      <c r="CB23" s="21">
        <v>36.6</v>
      </c>
      <c r="CC23" s="21">
        <v>36</v>
      </c>
      <c r="CD23" s="21">
        <v>36</v>
      </c>
      <c r="CE23" s="6"/>
      <c r="CF23" s="24" t="s">
        <v>452</v>
      </c>
      <c r="CG23" s="21"/>
      <c r="CH23" s="21"/>
      <c r="CI23" s="21" t="s">
        <v>316</v>
      </c>
      <c r="CJ23" s="21" t="s">
        <v>453</v>
      </c>
      <c r="CK23" s="21"/>
      <c r="CL23" s="21"/>
      <c r="CM23" s="24" t="s">
        <v>454</v>
      </c>
      <c r="CN23" s="21"/>
      <c r="CO23" s="21"/>
      <c r="CP23" s="21" t="s">
        <v>303</v>
      </c>
      <c r="CQ23" s="21" t="s">
        <v>303</v>
      </c>
      <c r="CR23" s="21"/>
      <c r="CS23" s="21"/>
      <c r="CT23" s="24">
        <v>2</v>
      </c>
      <c r="CU23" s="21"/>
      <c r="CV23" s="21"/>
      <c r="CW23" s="21"/>
      <c r="CX23" s="21"/>
      <c r="CY23" s="21"/>
      <c r="CZ23" s="21"/>
      <c r="DA23" s="24" t="s">
        <v>455</v>
      </c>
      <c r="DB23" s="21"/>
      <c r="DC23" s="21"/>
      <c r="DD23" s="21"/>
      <c r="DE23" s="21"/>
      <c r="DF23" s="21"/>
      <c r="DG23" s="21"/>
      <c r="DH23" s="24" t="s">
        <v>384</v>
      </c>
      <c r="DI23" s="21" t="s">
        <v>384</v>
      </c>
      <c r="DJ23" s="21" t="s">
        <v>384</v>
      </c>
      <c r="DK23" s="21" t="s">
        <v>384</v>
      </c>
      <c r="DL23" s="21" t="s">
        <v>384</v>
      </c>
      <c r="DM23" s="21" t="s">
        <v>384</v>
      </c>
      <c r="DN23" s="21"/>
      <c r="DO23" s="26">
        <v>8</v>
      </c>
      <c r="DP23" s="6"/>
      <c r="DQ23" s="24">
        <v>207</v>
      </c>
      <c r="DR23" s="21">
        <v>78</v>
      </c>
      <c r="DS23" s="21">
        <v>67</v>
      </c>
      <c r="DT23" s="21">
        <v>60.8</v>
      </c>
      <c r="DU23" s="21">
        <v>103.4</v>
      </c>
      <c r="DV23" s="21">
        <v>100.5</v>
      </c>
      <c r="DW23" s="21">
        <v>64</v>
      </c>
      <c r="DX23" s="24">
        <v>0.4</v>
      </c>
      <c r="DY23" s="21">
        <v>0.4</v>
      </c>
      <c r="DZ23" s="21">
        <v>0.4</v>
      </c>
      <c r="EA23" s="21">
        <v>0.4</v>
      </c>
      <c r="EB23" s="21">
        <v>0.4</v>
      </c>
      <c r="EC23" s="21">
        <v>0.4</v>
      </c>
      <c r="ED23" s="21">
        <v>0.4</v>
      </c>
      <c r="EE23" s="29">
        <f t="shared" ref="EE23:EK23" si="60">DQ23/DX23</f>
        <v>517.5</v>
      </c>
      <c r="EF23" s="30">
        <f t="shared" si="60"/>
        <v>195</v>
      </c>
      <c r="EG23" s="30">
        <f t="shared" si="60"/>
        <v>167.5</v>
      </c>
      <c r="EH23" s="30">
        <f t="shared" si="60"/>
        <v>151.99999999999997</v>
      </c>
      <c r="EI23" s="30">
        <f t="shared" si="60"/>
        <v>258.5</v>
      </c>
      <c r="EJ23" s="30">
        <f t="shared" si="60"/>
        <v>251.25</v>
      </c>
      <c r="EK23" s="30">
        <f t="shared" si="60"/>
        <v>160</v>
      </c>
      <c r="EL23" s="24">
        <v>1</v>
      </c>
      <c r="EM23" s="21">
        <v>1</v>
      </c>
      <c r="EN23" s="21">
        <v>1</v>
      </c>
      <c r="EO23" s="21">
        <v>1</v>
      </c>
      <c r="EP23" s="21">
        <v>1</v>
      </c>
      <c r="EQ23" s="21">
        <v>1</v>
      </c>
      <c r="ER23" s="21">
        <v>1</v>
      </c>
      <c r="ES23" s="24">
        <v>260</v>
      </c>
      <c r="ET23" s="21">
        <v>264</v>
      </c>
      <c r="EU23" s="21">
        <v>247</v>
      </c>
      <c r="EV23" s="21">
        <v>266</v>
      </c>
      <c r="EW23" s="21">
        <v>266</v>
      </c>
      <c r="EX23" s="21">
        <v>257</v>
      </c>
      <c r="EY23" s="21">
        <v>273</v>
      </c>
      <c r="EZ23" s="24">
        <v>6.2</v>
      </c>
      <c r="FA23" s="21">
        <v>5.7</v>
      </c>
      <c r="FB23" s="21">
        <v>5.6</v>
      </c>
      <c r="FC23" s="21">
        <v>5.5</v>
      </c>
      <c r="FD23" s="21">
        <v>5.5</v>
      </c>
      <c r="FE23" s="21">
        <v>4</v>
      </c>
      <c r="FF23" s="21">
        <v>4.2</v>
      </c>
      <c r="FG23" s="24">
        <v>14</v>
      </c>
      <c r="FH23" s="21">
        <v>14</v>
      </c>
      <c r="FI23" s="21">
        <v>15</v>
      </c>
      <c r="FJ23" s="21">
        <v>15</v>
      </c>
      <c r="FK23" s="21">
        <v>10</v>
      </c>
      <c r="FL23" s="21">
        <v>15</v>
      </c>
      <c r="FM23" s="21">
        <v>15</v>
      </c>
      <c r="FN23" s="24">
        <v>67</v>
      </c>
      <c r="FO23" s="21">
        <v>78</v>
      </c>
      <c r="FP23" s="21">
        <v>79</v>
      </c>
      <c r="FQ23" s="21">
        <v>70</v>
      </c>
      <c r="FR23" s="21">
        <v>77</v>
      </c>
      <c r="FS23" s="21">
        <v>90</v>
      </c>
      <c r="FT23" s="21">
        <v>91</v>
      </c>
      <c r="FU23" s="24">
        <v>0</v>
      </c>
      <c r="FV23" s="21">
        <v>0</v>
      </c>
      <c r="FW23" s="21">
        <v>0</v>
      </c>
      <c r="FX23" s="21">
        <v>0</v>
      </c>
      <c r="FY23" s="21">
        <v>0</v>
      </c>
      <c r="FZ23" s="21">
        <v>0</v>
      </c>
      <c r="GA23" s="21">
        <v>0</v>
      </c>
      <c r="GB23" s="24">
        <v>396</v>
      </c>
      <c r="GC23" s="21">
        <v>450</v>
      </c>
      <c r="GD23" s="21">
        <v>293</v>
      </c>
      <c r="GE23" s="21">
        <v>365</v>
      </c>
      <c r="GF23" s="21">
        <v>296</v>
      </c>
      <c r="GG23" s="21">
        <v>361</v>
      </c>
      <c r="GH23" s="21">
        <v>306</v>
      </c>
      <c r="GI23" s="24">
        <v>240</v>
      </c>
      <c r="GJ23" s="21">
        <v>430</v>
      </c>
      <c r="GK23" s="21">
        <v>655</v>
      </c>
      <c r="GL23" s="21">
        <v>720</v>
      </c>
      <c r="GM23" s="21">
        <v>480</v>
      </c>
      <c r="GN23" s="21">
        <v>980</v>
      </c>
      <c r="GO23" s="31">
        <v>1550</v>
      </c>
      <c r="GP23" s="9"/>
      <c r="GQ23" s="32">
        <v>10</v>
      </c>
      <c r="GR23" s="21">
        <v>45</v>
      </c>
      <c r="GS23" s="24">
        <v>10</v>
      </c>
      <c r="GT23" s="21">
        <v>45</v>
      </c>
      <c r="GU23" s="24">
        <v>8</v>
      </c>
      <c r="GV23" s="21">
        <v>15</v>
      </c>
      <c r="GW23" s="24">
        <v>8</v>
      </c>
      <c r="GX23" s="21">
        <v>18</v>
      </c>
      <c r="GY23" s="24">
        <v>10</v>
      </c>
      <c r="GZ23" s="21">
        <v>45</v>
      </c>
      <c r="HA23" s="24">
        <v>8</v>
      </c>
      <c r="HB23" s="21">
        <v>18</v>
      </c>
      <c r="HC23" s="24">
        <v>8</v>
      </c>
      <c r="HD23" s="21">
        <v>18</v>
      </c>
      <c r="HE23" s="6"/>
      <c r="HF23" s="21"/>
      <c r="HG23" s="21"/>
      <c r="HH23" s="21"/>
      <c r="HI23" s="21"/>
      <c r="HJ23" s="21"/>
      <c r="HK23" s="21"/>
      <c r="HL23" s="21"/>
      <c r="HM23" s="21"/>
      <c r="HN23" s="21"/>
      <c r="HO23" s="21"/>
      <c r="HP23" s="21"/>
      <c r="HQ23" s="21"/>
      <c r="HR23" s="21"/>
      <c r="HS23" s="21"/>
      <c r="HT23" s="21"/>
      <c r="HU23" s="6"/>
    </row>
    <row r="24" spans="1:236" ht="15.75" customHeight="1" x14ac:dyDescent="0.3">
      <c r="A24" s="99">
        <v>19</v>
      </c>
      <c r="B24" s="3">
        <v>22</v>
      </c>
      <c r="C24" s="21" t="s">
        <v>269</v>
      </c>
      <c r="D24" s="21">
        <v>2</v>
      </c>
      <c r="E24" s="22">
        <v>41208</v>
      </c>
      <c r="F24" s="22">
        <v>41219</v>
      </c>
      <c r="G24" s="21">
        <f t="shared" si="0"/>
        <v>11</v>
      </c>
      <c r="H24" s="21"/>
      <c r="I24" s="21" t="s">
        <v>324</v>
      </c>
      <c r="J24" s="23">
        <v>21941</v>
      </c>
      <c r="K24" s="21">
        <v>52</v>
      </c>
      <c r="L24" s="21"/>
      <c r="M24" s="21"/>
      <c r="N24" s="21" t="s">
        <v>336</v>
      </c>
      <c r="O24" s="21">
        <v>61</v>
      </c>
      <c r="P24" s="21">
        <v>70</v>
      </c>
      <c r="Q24" s="21">
        <v>25</v>
      </c>
      <c r="R24" s="21" t="s">
        <v>461</v>
      </c>
      <c r="S24" s="21">
        <v>1</v>
      </c>
      <c r="T24" s="21">
        <v>32</v>
      </c>
      <c r="U24" s="21" t="s">
        <v>272</v>
      </c>
      <c r="V24" s="21">
        <v>1</v>
      </c>
      <c r="W24" s="21">
        <v>5</v>
      </c>
      <c r="X24" s="21">
        <v>13</v>
      </c>
      <c r="Y24" s="21">
        <v>13</v>
      </c>
      <c r="Z24" s="6"/>
      <c r="AA24" s="24" t="s">
        <v>462</v>
      </c>
      <c r="AB24" s="21" t="s">
        <v>337</v>
      </c>
      <c r="AC24" s="25"/>
      <c r="AD24" s="25"/>
      <c r="AE24" s="21" t="s">
        <v>246</v>
      </c>
      <c r="AF24" s="21" t="s">
        <v>247</v>
      </c>
      <c r="AG24" s="21" t="s">
        <v>246</v>
      </c>
      <c r="AH24" s="21" t="s">
        <v>328</v>
      </c>
      <c r="AI24" s="21" t="s">
        <v>246</v>
      </c>
      <c r="AJ24" s="21" t="s">
        <v>249</v>
      </c>
      <c r="AK24" s="21" t="s">
        <v>246</v>
      </c>
      <c r="AL24" s="21" t="s">
        <v>246</v>
      </c>
      <c r="AM24" s="21">
        <v>2.41</v>
      </c>
      <c r="AN24" s="6"/>
      <c r="AO24" s="26" t="s">
        <v>250</v>
      </c>
      <c r="AP24" s="26" t="s">
        <v>251</v>
      </c>
      <c r="AQ24" s="26"/>
      <c r="AR24" s="26" t="s">
        <v>1902</v>
      </c>
      <c r="AS24" s="26" t="s">
        <v>1905</v>
      </c>
      <c r="AT24" s="27">
        <v>2.41</v>
      </c>
      <c r="AU24" s="21">
        <v>3.01</v>
      </c>
      <c r="AV24" s="21">
        <v>4.2</v>
      </c>
      <c r="AW24" s="21">
        <v>2</v>
      </c>
      <c r="AX24" s="21">
        <v>1.32</v>
      </c>
      <c r="AY24" s="21">
        <v>0.55000000000000004</v>
      </c>
      <c r="AZ24" s="21">
        <v>0.25</v>
      </c>
      <c r="BA24" s="21">
        <v>0.17</v>
      </c>
      <c r="BB24" s="21">
        <v>0.09</v>
      </c>
      <c r="BC24" s="28">
        <f t="shared" ref="BC24:BE24" si="61">((AU24/AT24)*100)-100</f>
        <v>24.896265560165958</v>
      </c>
      <c r="BD24" s="28">
        <f t="shared" si="61"/>
        <v>39.534883720930253</v>
      </c>
      <c r="BE24" s="28">
        <f t="shared" si="61"/>
        <v>-52.380952380952387</v>
      </c>
      <c r="BF24" s="28">
        <f t="shared" si="2"/>
        <v>74.273858921161832</v>
      </c>
      <c r="BG24" s="28">
        <f t="shared" si="3"/>
        <v>-17.012448132780094</v>
      </c>
      <c r="BH24" s="28">
        <f t="shared" si="4"/>
        <v>-33.55481727574751</v>
      </c>
      <c r="BI24" s="3">
        <f t="shared" ref="BI24:BK24" si="62">AU24-AT24</f>
        <v>0.59999999999999964</v>
      </c>
      <c r="BJ24" s="3">
        <f t="shared" si="62"/>
        <v>1.1900000000000004</v>
      </c>
      <c r="BK24" s="3">
        <f t="shared" si="62"/>
        <v>-2.2000000000000002</v>
      </c>
      <c r="BL24" s="3">
        <f t="shared" si="6"/>
        <v>1.79</v>
      </c>
      <c r="BM24" s="3">
        <f t="shared" si="7"/>
        <v>-0.41000000000000014</v>
      </c>
      <c r="BN24" s="3">
        <f t="shared" si="8"/>
        <v>-1.0099999999999998</v>
      </c>
      <c r="BO24" s="24">
        <v>83.6</v>
      </c>
      <c r="BP24" s="21">
        <v>151.1</v>
      </c>
      <c r="BQ24" s="21"/>
      <c r="BR24" s="21"/>
      <c r="BS24" s="21">
        <v>67.3</v>
      </c>
      <c r="BT24" s="21">
        <v>80</v>
      </c>
      <c r="BU24" s="21"/>
      <c r="BV24" s="24">
        <v>38</v>
      </c>
      <c r="BW24" s="21">
        <v>36.6</v>
      </c>
      <c r="BX24" s="21">
        <v>37.1</v>
      </c>
      <c r="BY24" s="21">
        <v>36</v>
      </c>
      <c r="BZ24" s="21">
        <v>36.5</v>
      </c>
      <c r="CA24" s="21">
        <v>36.1</v>
      </c>
      <c r="CB24" s="21">
        <v>36</v>
      </c>
      <c r="CC24" s="21">
        <v>36</v>
      </c>
      <c r="CD24" s="21">
        <v>36.5</v>
      </c>
      <c r="CE24" s="6"/>
      <c r="CF24" s="24" t="s">
        <v>463</v>
      </c>
      <c r="CG24" s="21"/>
      <c r="CH24" s="21"/>
      <c r="CI24" s="21"/>
      <c r="CJ24" s="21"/>
      <c r="CK24" s="21"/>
      <c r="CL24" s="21"/>
      <c r="CM24" s="24" t="s">
        <v>464</v>
      </c>
      <c r="CN24" s="21"/>
      <c r="CO24" s="21"/>
      <c r="CP24" s="21"/>
      <c r="CQ24" s="21"/>
      <c r="CR24" s="21"/>
      <c r="CS24" s="21"/>
      <c r="CT24" s="24">
        <v>3</v>
      </c>
      <c r="CU24" s="21"/>
      <c r="CV24" s="21"/>
      <c r="CW24" s="21"/>
      <c r="CX24" s="21"/>
      <c r="CY24" s="21"/>
      <c r="CZ24" s="21"/>
      <c r="DA24" s="24" t="s">
        <v>465</v>
      </c>
      <c r="DB24" s="21"/>
      <c r="DC24" s="21"/>
      <c r="DD24" s="21"/>
      <c r="DE24" s="21"/>
      <c r="DF24" s="21"/>
      <c r="DG24" s="21"/>
      <c r="DH24" s="24" t="s">
        <v>384</v>
      </c>
      <c r="DI24" s="21" t="s">
        <v>466</v>
      </c>
      <c r="DJ24" s="21" t="s">
        <v>465</v>
      </c>
      <c r="DK24" s="21" t="s">
        <v>465</v>
      </c>
      <c r="DL24" s="21" t="s">
        <v>465</v>
      </c>
      <c r="DM24" s="21" t="s">
        <v>465</v>
      </c>
      <c r="DN24" s="21" t="s">
        <v>465</v>
      </c>
      <c r="DO24" s="26">
        <v>9</v>
      </c>
      <c r="DP24" s="6"/>
      <c r="DQ24" s="24">
        <v>121.6</v>
      </c>
      <c r="DR24" s="21">
        <v>107.8</v>
      </c>
      <c r="DS24" s="21">
        <v>175.3</v>
      </c>
      <c r="DT24" s="21">
        <v>128.6</v>
      </c>
      <c r="DU24" s="21">
        <v>183.5</v>
      </c>
      <c r="DV24" s="21">
        <v>145.9</v>
      </c>
      <c r="DW24" s="21">
        <v>158</v>
      </c>
      <c r="DX24" s="24">
        <v>0.4</v>
      </c>
      <c r="DY24" s="21">
        <v>0.4</v>
      </c>
      <c r="DZ24" s="21">
        <v>0.4</v>
      </c>
      <c r="EA24" s="21">
        <v>0.4</v>
      </c>
      <c r="EB24" s="21">
        <v>0.4</v>
      </c>
      <c r="EC24" s="21">
        <v>0.4</v>
      </c>
      <c r="ED24" s="21">
        <v>0.4</v>
      </c>
      <c r="EE24" s="29">
        <f t="shared" ref="EE24:EK24" si="63">DQ24/DX24</f>
        <v>303.99999999999994</v>
      </c>
      <c r="EF24" s="30">
        <f t="shared" si="63"/>
        <v>269.5</v>
      </c>
      <c r="EG24" s="30">
        <f t="shared" si="63"/>
        <v>438.25</v>
      </c>
      <c r="EH24" s="30">
        <f t="shared" si="63"/>
        <v>321.49999999999994</v>
      </c>
      <c r="EI24" s="30">
        <f t="shared" si="63"/>
        <v>458.75</v>
      </c>
      <c r="EJ24" s="30">
        <f t="shared" si="63"/>
        <v>364.75</v>
      </c>
      <c r="EK24" s="30">
        <f t="shared" si="63"/>
        <v>395</v>
      </c>
      <c r="EL24" s="24">
        <v>1</v>
      </c>
      <c r="EM24" s="21">
        <v>1</v>
      </c>
      <c r="EN24" s="21">
        <v>1</v>
      </c>
      <c r="EO24" s="21">
        <v>1</v>
      </c>
      <c r="EP24" s="21">
        <v>1</v>
      </c>
      <c r="EQ24" s="21">
        <v>1</v>
      </c>
      <c r="ER24" s="21">
        <v>1</v>
      </c>
      <c r="ES24" s="24">
        <v>272</v>
      </c>
      <c r="ET24" s="21">
        <v>303</v>
      </c>
      <c r="EU24" s="21">
        <v>311</v>
      </c>
      <c r="EV24" s="21">
        <v>353</v>
      </c>
      <c r="EW24" s="21">
        <v>391</v>
      </c>
      <c r="EX24" s="21">
        <v>378</v>
      </c>
      <c r="EY24" s="21">
        <v>390</v>
      </c>
      <c r="EZ24" s="24">
        <v>8.5</v>
      </c>
      <c r="FA24" s="21">
        <v>29.2</v>
      </c>
      <c r="FB24" s="21">
        <v>12.3</v>
      </c>
      <c r="FC24" s="21">
        <v>9</v>
      </c>
      <c r="FD24" s="21">
        <v>10.4</v>
      </c>
      <c r="FE24" s="21">
        <v>10</v>
      </c>
      <c r="FF24" s="21">
        <v>10</v>
      </c>
      <c r="FG24" s="24">
        <v>14</v>
      </c>
      <c r="FH24" s="21">
        <v>15</v>
      </c>
      <c r="FI24" s="21">
        <v>15</v>
      </c>
      <c r="FJ24" s="21">
        <v>15</v>
      </c>
      <c r="FK24" s="21">
        <v>15</v>
      </c>
      <c r="FL24" s="21">
        <v>15</v>
      </c>
      <c r="FM24" s="21">
        <v>15</v>
      </c>
      <c r="FN24" s="24">
        <v>77</v>
      </c>
      <c r="FO24" s="21">
        <v>88</v>
      </c>
      <c r="FP24" s="21">
        <v>100</v>
      </c>
      <c r="FQ24" s="21">
        <v>84</v>
      </c>
      <c r="FR24" s="21">
        <v>69</v>
      </c>
      <c r="FS24" s="21">
        <v>75</v>
      </c>
      <c r="FT24" s="21">
        <v>85</v>
      </c>
      <c r="FU24" s="24">
        <v>0</v>
      </c>
      <c r="FV24" s="21" t="s">
        <v>311</v>
      </c>
      <c r="FW24" s="21" t="s">
        <v>467</v>
      </c>
      <c r="FX24" s="21">
        <v>0</v>
      </c>
      <c r="FY24" s="21">
        <v>0</v>
      </c>
      <c r="FZ24" s="21">
        <v>0</v>
      </c>
      <c r="GA24" s="21">
        <v>0</v>
      </c>
      <c r="GB24" s="24">
        <v>39</v>
      </c>
      <c r="GC24" s="21">
        <v>41</v>
      </c>
      <c r="GD24" s="21">
        <v>39</v>
      </c>
      <c r="GE24" s="21">
        <v>40</v>
      </c>
      <c r="GF24" s="21">
        <v>34</v>
      </c>
      <c r="GG24" s="21">
        <v>32</v>
      </c>
      <c r="GH24" s="21">
        <v>32</v>
      </c>
      <c r="GI24" s="24">
        <v>3775</v>
      </c>
      <c r="GJ24" s="21">
        <v>2260</v>
      </c>
      <c r="GK24" s="21">
        <v>3530</v>
      </c>
      <c r="GL24" s="21">
        <v>3400</v>
      </c>
      <c r="GM24" s="21">
        <v>2660</v>
      </c>
      <c r="GN24" s="21">
        <v>2720</v>
      </c>
      <c r="GO24" s="31">
        <v>2500</v>
      </c>
      <c r="GP24" s="9"/>
      <c r="GQ24" s="32">
        <v>9</v>
      </c>
      <c r="GR24" s="21">
        <v>18</v>
      </c>
      <c r="GS24" s="24">
        <v>11</v>
      </c>
      <c r="GT24" s="21">
        <v>45</v>
      </c>
      <c r="GU24" s="24">
        <v>12</v>
      </c>
      <c r="GV24" s="21">
        <v>45</v>
      </c>
      <c r="GW24" s="24">
        <v>8</v>
      </c>
      <c r="GX24" s="21">
        <v>18</v>
      </c>
      <c r="GY24" s="24">
        <v>9</v>
      </c>
      <c r="GZ24" s="21">
        <v>18</v>
      </c>
      <c r="HA24" s="24">
        <v>7</v>
      </c>
      <c r="HB24" s="21">
        <v>18</v>
      </c>
      <c r="HC24" s="24">
        <v>7</v>
      </c>
      <c r="HD24" s="21">
        <v>18</v>
      </c>
      <c r="HE24" s="6"/>
      <c r="HF24" s="21"/>
      <c r="HG24" s="21"/>
      <c r="HH24" s="21"/>
      <c r="HI24" s="21"/>
      <c r="HJ24" s="21"/>
      <c r="HK24" s="21"/>
      <c r="HL24" s="21"/>
      <c r="HM24" s="21"/>
      <c r="HN24" s="21"/>
      <c r="HO24" s="21"/>
      <c r="HP24" s="21"/>
      <c r="HQ24" s="21"/>
      <c r="HR24" s="21"/>
      <c r="HS24" s="21"/>
      <c r="HT24" s="21"/>
      <c r="HU24" s="6"/>
    </row>
    <row r="25" spans="1:236" ht="15.75" customHeight="1" x14ac:dyDescent="0.3">
      <c r="A25" s="99">
        <v>20</v>
      </c>
      <c r="B25" s="3">
        <v>24</v>
      </c>
      <c r="C25" s="21" t="s">
        <v>323</v>
      </c>
      <c r="D25" s="21">
        <v>2</v>
      </c>
      <c r="E25" s="22">
        <v>41226</v>
      </c>
      <c r="F25" s="22">
        <v>41227</v>
      </c>
      <c r="G25" s="21">
        <f t="shared" si="0"/>
        <v>1</v>
      </c>
      <c r="H25" s="21"/>
      <c r="I25" s="21"/>
      <c r="J25" s="23">
        <v>14849</v>
      </c>
      <c r="K25" s="21">
        <v>72</v>
      </c>
      <c r="L25" s="21"/>
      <c r="M25" s="21"/>
      <c r="N25" s="21" t="s">
        <v>476</v>
      </c>
      <c r="O25" s="21">
        <v>65</v>
      </c>
      <c r="P25" s="21">
        <v>76</v>
      </c>
      <c r="Q25" s="21">
        <v>9</v>
      </c>
      <c r="R25" s="21" t="s">
        <v>477</v>
      </c>
      <c r="S25" s="21">
        <v>1</v>
      </c>
      <c r="T25" s="21">
        <v>35</v>
      </c>
      <c r="U25" s="21" t="s">
        <v>272</v>
      </c>
      <c r="V25" s="21">
        <v>1</v>
      </c>
      <c r="W25" s="21">
        <v>0</v>
      </c>
      <c r="X25" s="21">
        <v>5</v>
      </c>
      <c r="Y25" s="21">
        <v>5</v>
      </c>
      <c r="Z25" s="6"/>
      <c r="AA25" s="24" t="s">
        <v>298</v>
      </c>
      <c r="AB25" s="21" t="s">
        <v>478</v>
      </c>
      <c r="AC25" s="25"/>
      <c r="AD25" s="25"/>
      <c r="AE25" s="21" t="s">
        <v>246</v>
      </c>
      <c r="AF25" s="21" t="s">
        <v>479</v>
      </c>
      <c r="AG25" s="21" t="s">
        <v>249</v>
      </c>
      <c r="AH25" s="21"/>
      <c r="AI25" s="21" t="s">
        <v>249</v>
      </c>
      <c r="AJ25" s="21" t="s">
        <v>246</v>
      </c>
      <c r="AK25" s="21" t="s">
        <v>246</v>
      </c>
      <c r="AL25" s="21" t="s">
        <v>246</v>
      </c>
      <c r="AM25" s="21">
        <v>8</v>
      </c>
      <c r="AN25" s="6"/>
      <c r="AO25" s="26" t="s">
        <v>250</v>
      </c>
      <c r="AP25" s="26" t="s">
        <v>251</v>
      </c>
      <c r="AQ25" s="26"/>
      <c r="AR25" s="26" t="s">
        <v>1906</v>
      </c>
      <c r="AS25" s="26" t="s">
        <v>1912</v>
      </c>
      <c r="AT25" s="33">
        <v>8</v>
      </c>
      <c r="AU25" s="34">
        <v>16.09</v>
      </c>
      <c r="AV25" s="34">
        <v>23.85</v>
      </c>
      <c r="AW25" s="34">
        <v>46.51</v>
      </c>
      <c r="AX25" s="34">
        <v>35.94</v>
      </c>
      <c r="AY25" s="34">
        <v>42.42</v>
      </c>
      <c r="AZ25" s="34">
        <v>53.83</v>
      </c>
      <c r="BA25" s="34">
        <v>66.58</v>
      </c>
      <c r="BB25" s="34">
        <v>71.66</v>
      </c>
      <c r="BC25" s="28">
        <f t="shared" ref="BC25:BE25" si="64">((AU25/AT25)*100)-100</f>
        <v>101.125</v>
      </c>
      <c r="BD25" s="28">
        <f t="shared" si="64"/>
        <v>48.228713486637673</v>
      </c>
      <c r="BE25" s="28">
        <f t="shared" si="64"/>
        <v>95.010482180293479</v>
      </c>
      <c r="BF25" s="28">
        <f t="shared" si="2"/>
        <v>198.125</v>
      </c>
      <c r="BG25" s="28">
        <f t="shared" si="3"/>
        <v>481.375</v>
      </c>
      <c r="BH25" s="28">
        <f t="shared" si="4"/>
        <v>189.06152889993785</v>
      </c>
      <c r="BI25" s="3">
        <f t="shared" ref="BI25:BK25" si="65">AU25-AT25</f>
        <v>8.09</v>
      </c>
      <c r="BJ25" s="3">
        <f t="shared" si="65"/>
        <v>7.7600000000000016</v>
      </c>
      <c r="BK25" s="3">
        <f t="shared" si="65"/>
        <v>22.659999999999997</v>
      </c>
      <c r="BL25" s="3">
        <f t="shared" si="6"/>
        <v>15.850000000000001</v>
      </c>
      <c r="BM25" s="3">
        <f t="shared" si="7"/>
        <v>38.51</v>
      </c>
      <c r="BN25" s="3">
        <f t="shared" si="8"/>
        <v>30.419999999999998</v>
      </c>
      <c r="BO25" s="24">
        <v>228.4</v>
      </c>
      <c r="BP25" s="21"/>
      <c r="BQ25" s="21">
        <v>259.7</v>
      </c>
      <c r="BR25" s="21">
        <v>145</v>
      </c>
      <c r="BS25" s="21"/>
      <c r="BT25" s="21">
        <v>111.9</v>
      </c>
      <c r="BU25" s="21">
        <v>98.8</v>
      </c>
      <c r="BV25" s="24">
        <v>35</v>
      </c>
      <c r="BW25" s="21">
        <v>36.9</v>
      </c>
      <c r="BX25" s="21">
        <v>37.1</v>
      </c>
      <c r="BY25" s="21">
        <v>36.5</v>
      </c>
      <c r="BZ25" s="21">
        <v>37</v>
      </c>
      <c r="CA25" s="21">
        <v>36.5</v>
      </c>
      <c r="CB25" s="21">
        <v>36</v>
      </c>
      <c r="CC25" s="21">
        <v>36.5</v>
      </c>
      <c r="CD25" s="21">
        <v>36.5</v>
      </c>
      <c r="CE25" s="6"/>
      <c r="CF25" s="24"/>
      <c r="CG25" s="21"/>
      <c r="CH25" s="21"/>
      <c r="CI25" s="21"/>
      <c r="CJ25" s="21" t="s">
        <v>480</v>
      </c>
      <c r="CK25" s="21" t="s">
        <v>316</v>
      </c>
      <c r="CL25" s="21" t="s">
        <v>481</v>
      </c>
      <c r="CM25" s="24"/>
      <c r="CN25" s="21"/>
      <c r="CO25" s="21"/>
      <c r="CP25" s="21"/>
      <c r="CQ25" s="21" t="s">
        <v>482</v>
      </c>
      <c r="CR25" s="21" t="s">
        <v>303</v>
      </c>
      <c r="CS25" s="21" t="s">
        <v>303</v>
      </c>
      <c r="CT25" s="24"/>
      <c r="CU25" s="21"/>
      <c r="CV25" s="21"/>
      <c r="CW25" s="21"/>
      <c r="CX25" s="21">
        <v>3</v>
      </c>
      <c r="CY25" s="21">
        <v>3</v>
      </c>
      <c r="CZ25" s="21">
        <v>3</v>
      </c>
      <c r="DA25" s="24"/>
      <c r="DB25" s="21"/>
      <c r="DC25" s="21"/>
      <c r="DD25" s="40"/>
      <c r="DE25" s="21" t="s">
        <v>256</v>
      </c>
      <c r="DF25" s="21" t="s">
        <v>266</v>
      </c>
      <c r="DG25" s="21" t="s">
        <v>266</v>
      </c>
      <c r="DH25" s="24" t="s">
        <v>483</v>
      </c>
      <c r="DI25" s="21" t="s">
        <v>484</v>
      </c>
      <c r="DJ25" s="21" t="s">
        <v>255</v>
      </c>
      <c r="DK25" s="21" t="s">
        <v>255</v>
      </c>
      <c r="DL25" s="21" t="s">
        <v>255</v>
      </c>
      <c r="DM25" s="21" t="s">
        <v>255</v>
      </c>
      <c r="DN25" s="21" t="s">
        <v>255</v>
      </c>
      <c r="DO25" s="26">
        <v>9</v>
      </c>
      <c r="DP25" s="6"/>
      <c r="DQ25" s="24">
        <v>131</v>
      </c>
      <c r="DR25" s="21">
        <v>128.6</v>
      </c>
      <c r="DS25" s="21">
        <v>82.1</v>
      </c>
      <c r="DT25" s="21">
        <v>90.6</v>
      </c>
      <c r="DU25" s="21">
        <v>72</v>
      </c>
      <c r="DV25" s="21">
        <v>226</v>
      </c>
      <c r="DW25" s="21">
        <v>104.7</v>
      </c>
      <c r="DX25" s="24">
        <v>0.4</v>
      </c>
      <c r="DY25" s="21">
        <v>0.4</v>
      </c>
      <c r="DZ25" s="21">
        <v>0.4</v>
      </c>
      <c r="EA25" s="21">
        <v>0.4</v>
      </c>
      <c r="EB25" s="21">
        <v>0.4</v>
      </c>
      <c r="EC25" s="21">
        <v>0.4</v>
      </c>
      <c r="ED25" s="21">
        <v>0.21</v>
      </c>
      <c r="EE25" s="29">
        <f t="shared" ref="EE25:EK25" si="66">DQ25/DX25</f>
        <v>327.5</v>
      </c>
      <c r="EF25" s="30">
        <f t="shared" si="66"/>
        <v>321.49999999999994</v>
      </c>
      <c r="EG25" s="30">
        <f t="shared" si="66"/>
        <v>205.24999999999997</v>
      </c>
      <c r="EH25" s="30">
        <f t="shared" si="66"/>
        <v>226.49999999999997</v>
      </c>
      <c r="EI25" s="30">
        <f t="shared" si="66"/>
        <v>180</v>
      </c>
      <c r="EJ25" s="30">
        <f t="shared" si="66"/>
        <v>565</v>
      </c>
      <c r="EK25" s="30">
        <f t="shared" si="66"/>
        <v>498.57142857142861</v>
      </c>
      <c r="EL25" s="24">
        <v>1</v>
      </c>
      <c r="EM25" s="21">
        <v>1</v>
      </c>
      <c r="EN25" s="21">
        <v>1</v>
      </c>
      <c r="EO25" s="21">
        <v>1</v>
      </c>
      <c r="EP25" s="21">
        <v>1</v>
      </c>
      <c r="EQ25" s="21">
        <v>1</v>
      </c>
      <c r="ER25" s="21">
        <v>1</v>
      </c>
      <c r="ES25" s="24">
        <v>209</v>
      </c>
      <c r="ET25" s="21">
        <v>223</v>
      </c>
      <c r="EU25" s="21">
        <v>181</v>
      </c>
      <c r="EV25" s="21">
        <v>173</v>
      </c>
      <c r="EW25" s="21">
        <v>188</v>
      </c>
      <c r="EX25" s="21">
        <v>209</v>
      </c>
      <c r="EY25" s="21">
        <v>257</v>
      </c>
      <c r="EZ25" s="24">
        <v>21.4</v>
      </c>
      <c r="FA25" s="21">
        <v>7</v>
      </c>
      <c r="FB25" s="21">
        <v>8</v>
      </c>
      <c r="FC25" s="21">
        <v>9.4</v>
      </c>
      <c r="FD25" s="21">
        <v>8</v>
      </c>
      <c r="FE25" s="21">
        <v>6.5</v>
      </c>
      <c r="FF25" s="21">
        <v>6.7</v>
      </c>
      <c r="FG25" s="24">
        <v>15</v>
      </c>
      <c r="FH25" s="21">
        <v>14</v>
      </c>
      <c r="FI25" s="21">
        <v>14</v>
      </c>
      <c r="FJ25" s="21">
        <v>15</v>
      </c>
      <c r="FK25" s="21">
        <v>15</v>
      </c>
      <c r="FL25" s="21">
        <v>14</v>
      </c>
      <c r="FM25" s="21">
        <v>15</v>
      </c>
      <c r="FN25" s="24">
        <v>80</v>
      </c>
      <c r="FO25" s="21">
        <v>73</v>
      </c>
      <c r="FP25" s="21">
        <v>81</v>
      </c>
      <c r="FQ25" s="21">
        <v>85</v>
      </c>
      <c r="FR25" s="21">
        <v>91</v>
      </c>
      <c r="FS25" s="21">
        <v>86</v>
      </c>
      <c r="FT25" s="21">
        <v>90</v>
      </c>
      <c r="FU25" s="24" t="s">
        <v>346</v>
      </c>
      <c r="FV25" s="21" t="s">
        <v>346</v>
      </c>
      <c r="FW25" s="21" t="s">
        <v>296</v>
      </c>
      <c r="FX25" s="21" t="s">
        <v>334</v>
      </c>
      <c r="FY25" s="21">
        <v>0</v>
      </c>
      <c r="FZ25" s="21">
        <v>0</v>
      </c>
      <c r="GA25" s="21">
        <v>0</v>
      </c>
      <c r="GB25" s="24">
        <v>62</v>
      </c>
      <c r="GC25" s="21">
        <v>70</v>
      </c>
      <c r="GD25" s="21">
        <v>70</v>
      </c>
      <c r="GE25" s="21">
        <v>60</v>
      </c>
      <c r="GF25" s="21">
        <v>60</v>
      </c>
      <c r="GG25" s="21">
        <v>57</v>
      </c>
      <c r="GH25" s="21">
        <v>46</v>
      </c>
      <c r="GI25" s="24">
        <v>1360</v>
      </c>
      <c r="GJ25" s="21">
        <v>1060</v>
      </c>
      <c r="GK25" s="21">
        <v>1230</v>
      </c>
      <c r="GL25" s="21">
        <v>1625</v>
      </c>
      <c r="GM25" s="21">
        <v>500</v>
      </c>
      <c r="GN25" s="21">
        <v>950</v>
      </c>
      <c r="GO25" s="31">
        <v>1050</v>
      </c>
      <c r="GP25" s="9"/>
      <c r="GQ25" s="32">
        <v>12</v>
      </c>
      <c r="GR25" s="21">
        <v>45</v>
      </c>
      <c r="GS25" s="24">
        <v>12</v>
      </c>
      <c r="GT25" s="21">
        <v>45</v>
      </c>
      <c r="GU25" s="24">
        <v>13</v>
      </c>
      <c r="GV25" s="21">
        <v>55</v>
      </c>
      <c r="GW25" s="24">
        <v>11</v>
      </c>
      <c r="GX25" s="21">
        <v>45</v>
      </c>
      <c r="GY25" s="24">
        <v>10</v>
      </c>
      <c r="GZ25" s="21">
        <v>45</v>
      </c>
      <c r="HA25" s="24">
        <v>9</v>
      </c>
      <c r="HB25" s="21">
        <v>18</v>
      </c>
      <c r="HC25" s="24">
        <v>8</v>
      </c>
      <c r="HD25" s="21">
        <v>18</v>
      </c>
      <c r="HE25" s="6"/>
      <c r="HF25" s="21"/>
      <c r="HG25" s="21"/>
      <c r="HH25" s="21"/>
      <c r="HI25" s="21"/>
      <c r="HJ25" s="21"/>
      <c r="HK25" s="21"/>
      <c r="HL25" s="21"/>
      <c r="HM25" s="21"/>
      <c r="HN25" s="21"/>
      <c r="HO25" s="21"/>
      <c r="HP25" s="21"/>
      <c r="HQ25" s="21"/>
      <c r="HR25" s="21"/>
      <c r="HS25" s="21"/>
      <c r="HT25" s="21"/>
      <c r="HU25" s="6"/>
    </row>
    <row r="26" spans="1:236" ht="15.75" customHeight="1" x14ac:dyDescent="0.3">
      <c r="A26" s="99">
        <v>21</v>
      </c>
      <c r="B26" s="3">
        <v>25</v>
      </c>
      <c r="C26" s="21" t="s">
        <v>323</v>
      </c>
      <c r="D26" s="21">
        <v>2</v>
      </c>
      <c r="E26" s="22">
        <v>41212</v>
      </c>
      <c r="F26" s="22">
        <v>41212</v>
      </c>
      <c r="G26" s="21">
        <f t="shared" si="0"/>
        <v>0</v>
      </c>
      <c r="H26" s="21"/>
      <c r="I26" s="21"/>
      <c r="J26" s="23">
        <v>18113</v>
      </c>
      <c r="K26" s="21">
        <v>63</v>
      </c>
      <c r="L26" s="21"/>
      <c r="M26" s="21"/>
      <c r="N26" s="21" t="s">
        <v>485</v>
      </c>
      <c r="O26" s="21">
        <v>80</v>
      </c>
      <c r="P26" s="21">
        <v>92.5</v>
      </c>
      <c r="Q26" s="21">
        <v>19</v>
      </c>
      <c r="R26" s="21" t="s">
        <v>243</v>
      </c>
      <c r="S26" s="21">
        <v>2</v>
      </c>
      <c r="T26" s="21">
        <v>26</v>
      </c>
      <c r="U26" s="21" t="s">
        <v>243</v>
      </c>
      <c r="V26" s="21">
        <v>2</v>
      </c>
      <c r="W26" s="21">
        <v>16</v>
      </c>
      <c r="X26" s="21">
        <v>9</v>
      </c>
      <c r="Y26" s="21">
        <v>9</v>
      </c>
      <c r="Z26" s="6"/>
      <c r="AA26" s="24" t="s">
        <v>249</v>
      </c>
      <c r="AB26" s="21" t="s">
        <v>486</v>
      </c>
      <c r="AC26" s="25"/>
      <c r="AD26" s="25"/>
      <c r="AE26" s="21" t="s">
        <v>246</v>
      </c>
      <c r="AF26" s="21" t="s">
        <v>247</v>
      </c>
      <c r="AG26" s="21" t="s">
        <v>246</v>
      </c>
      <c r="AH26" s="21" t="s">
        <v>248</v>
      </c>
      <c r="AI26" s="21" t="s">
        <v>249</v>
      </c>
      <c r="AJ26" s="21" t="s">
        <v>246</v>
      </c>
      <c r="AK26" s="21" t="s">
        <v>246</v>
      </c>
      <c r="AL26" s="21" t="s">
        <v>246</v>
      </c>
      <c r="AM26" s="21">
        <v>3.03</v>
      </c>
      <c r="AN26" s="6"/>
      <c r="AO26" s="26" t="s">
        <v>250</v>
      </c>
      <c r="AP26" s="26" t="s">
        <v>251</v>
      </c>
      <c r="AQ26" s="26"/>
      <c r="AR26" s="26" t="s">
        <v>1902</v>
      </c>
      <c r="AS26" s="26" t="s">
        <v>299</v>
      </c>
      <c r="AT26" s="27">
        <v>3.03</v>
      </c>
      <c r="AU26" s="21">
        <v>3.63</v>
      </c>
      <c r="AV26" s="21">
        <v>27.65</v>
      </c>
      <c r="AW26" s="21">
        <v>20.45</v>
      </c>
      <c r="AX26" s="21">
        <v>46.2</v>
      </c>
      <c r="AY26" s="21">
        <v>35.76</v>
      </c>
      <c r="AZ26" s="21">
        <v>22.3</v>
      </c>
      <c r="BA26" s="21">
        <v>10</v>
      </c>
      <c r="BB26" s="21">
        <v>5.29</v>
      </c>
      <c r="BC26" s="28">
        <f t="shared" ref="BC26:BE26" si="67">((AU26/AT26)*100)-100</f>
        <v>19.801980198019791</v>
      </c>
      <c r="BD26" s="28">
        <f t="shared" si="67"/>
        <v>661.70798898071621</v>
      </c>
      <c r="BE26" s="28">
        <f t="shared" si="67"/>
        <v>-26.039783001808317</v>
      </c>
      <c r="BF26" s="28">
        <f t="shared" si="2"/>
        <v>812.54125412541248</v>
      </c>
      <c r="BG26" s="28">
        <f t="shared" si="3"/>
        <v>574.91749174917493</v>
      </c>
      <c r="BH26" s="28">
        <f t="shared" si="4"/>
        <v>463.36088154269976</v>
      </c>
      <c r="BI26" s="3">
        <f t="shared" ref="BI26:BK26" si="68">AU26-AT26</f>
        <v>0.60000000000000009</v>
      </c>
      <c r="BJ26" s="3">
        <f t="shared" si="68"/>
        <v>24.02</v>
      </c>
      <c r="BK26" s="3">
        <f t="shared" si="68"/>
        <v>-7.1999999999999993</v>
      </c>
      <c r="BL26" s="3">
        <f t="shared" si="6"/>
        <v>24.619999999999997</v>
      </c>
      <c r="BM26" s="3">
        <f t="shared" si="7"/>
        <v>17.419999999999998</v>
      </c>
      <c r="BN26" s="3">
        <f t="shared" si="8"/>
        <v>16.82</v>
      </c>
      <c r="BO26" s="24">
        <v>222.2</v>
      </c>
      <c r="BP26" s="21">
        <v>284</v>
      </c>
      <c r="BQ26" s="21">
        <v>307</v>
      </c>
      <c r="BR26" s="21"/>
      <c r="BS26" s="21"/>
      <c r="BT26" s="21"/>
      <c r="BU26" s="21"/>
      <c r="BV26" s="24">
        <v>38.9</v>
      </c>
      <c r="BW26" s="21">
        <v>38.6</v>
      </c>
      <c r="BX26" s="21">
        <v>37</v>
      </c>
      <c r="BY26" s="21">
        <v>37</v>
      </c>
      <c r="BZ26" s="21">
        <v>38.9</v>
      </c>
      <c r="CA26" s="21">
        <v>39.9</v>
      </c>
      <c r="CB26" s="21">
        <v>38.1</v>
      </c>
      <c r="CC26" s="21">
        <v>37.9</v>
      </c>
      <c r="CD26" s="21">
        <v>37.6</v>
      </c>
      <c r="CE26" s="6"/>
      <c r="CF26" s="24" t="s">
        <v>487</v>
      </c>
      <c r="CG26" s="21" t="s">
        <v>488</v>
      </c>
      <c r="CH26" s="21" t="s">
        <v>489</v>
      </c>
      <c r="CI26" s="21"/>
      <c r="CJ26" s="21"/>
      <c r="CK26" s="21"/>
      <c r="CL26" s="21"/>
      <c r="CM26" s="24" t="s">
        <v>490</v>
      </c>
      <c r="CN26" s="21"/>
      <c r="CO26" s="21"/>
      <c r="CP26" s="21"/>
      <c r="CQ26" s="21"/>
      <c r="CR26" s="21"/>
      <c r="CS26" s="21"/>
      <c r="CT26" s="24">
        <v>2</v>
      </c>
      <c r="CU26" s="21"/>
      <c r="CV26" s="21"/>
      <c r="CW26" s="21"/>
      <c r="CX26" s="21"/>
      <c r="CY26" s="21"/>
      <c r="CZ26" s="21"/>
      <c r="DA26" s="24" t="s">
        <v>352</v>
      </c>
      <c r="DB26" s="21"/>
      <c r="DC26" s="21"/>
      <c r="DD26" s="21"/>
      <c r="DE26" s="21"/>
      <c r="DF26" s="21"/>
      <c r="DG26" s="21"/>
      <c r="DH26" s="24" t="s">
        <v>491</v>
      </c>
      <c r="DI26" s="21" t="s">
        <v>492</v>
      </c>
      <c r="DJ26" s="21" t="s">
        <v>493</v>
      </c>
      <c r="DK26" s="21" t="s">
        <v>352</v>
      </c>
      <c r="DL26" s="21" t="s">
        <v>352</v>
      </c>
      <c r="DM26" s="21" t="s">
        <v>352</v>
      </c>
      <c r="DN26" s="21" t="s">
        <v>352</v>
      </c>
      <c r="DO26" s="26">
        <v>9</v>
      </c>
      <c r="DP26" s="6"/>
      <c r="DQ26" s="24">
        <v>75.5</v>
      </c>
      <c r="DR26" s="21">
        <v>71.3</v>
      </c>
      <c r="DS26" s="21">
        <v>84.2</v>
      </c>
      <c r="DT26" s="21">
        <v>96.9</v>
      </c>
      <c r="DU26" s="21">
        <v>123.7</v>
      </c>
      <c r="DV26" s="21">
        <v>94</v>
      </c>
      <c r="DW26" s="21">
        <v>82.6</v>
      </c>
      <c r="DX26" s="24">
        <v>0.4</v>
      </c>
      <c r="DY26" s="21">
        <v>0.4</v>
      </c>
      <c r="DZ26" s="21">
        <v>0.6</v>
      </c>
      <c r="EA26" s="21">
        <v>0.4</v>
      </c>
      <c r="EB26" s="21">
        <v>0.4</v>
      </c>
      <c r="EC26" s="21">
        <v>0.4</v>
      </c>
      <c r="ED26" s="21">
        <v>0.4</v>
      </c>
      <c r="EE26" s="29">
        <f t="shared" ref="EE26:EK26" si="69">DQ26/DX26</f>
        <v>188.75</v>
      </c>
      <c r="EF26" s="30">
        <f t="shared" si="69"/>
        <v>178.24999999999997</v>
      </c>
      <c r="EG26" s="30">
        <f t="shared" si="69"/>
        <v>140.33333333333334</v>
      </c>
      <c r="EH26" s="30">
        <f t="shared" si="69"/>
        <v>242.25</v>
      </c>
      <c r="EI26" s="30">
        <f t="shared" si="69"/>
        <v>309.25</v>
      </c>
      <c r="EJ26" s="30">
        <f t="shared" si="69"/>
        <v>235</v>
      </c>
      <c r="EK26" s="30">
        <f t="shared" si="69"/>
        <v>206.49999999999997</v>
      </c>
      <c r="EL26" s="24">
        <v>1</v>
      </c>
      <c r="EM26" s="21">
        <v>1</v>
      </c>
      <c r="EN26" s="21">
        <v>1</v>
      </c>
      <c r="EO26" s="21">
        <v>1</v>
      </c>
      <c r="EP26" s="21">
        <v>1</v>
      </c>
      <c r="EQ26" s="21">
        <v>1</v>
      </c>
      <c r="ER26" s="21">
        <v>1</v>
      </c>
      <c r="ES26" s="24">
        <v>278</v>
      </c>
      <c r="ET26" s="21">
        <v>370</v>
      </c>
      <c r="EU26" s="21">
        <v>405</v>
      </c>
      <c r="EV26" s="21">
        <v>445</v>
      </c>
      <c r="EW26" s="21">
        <v>326</v>
      </c>
      <c r="EX26" s="21">
        <v>326</v>
      </c>
      <c r="EY26" s="21">
        <v>299</v>
      </c>
      <c r="EZ26" s="24">
        <v>12.9</v>
      </c>
      <c r="FA26" s="21">
        <v>13.6</v>
      </c>
      <c r="FB26" s="21">
        <v>9</v>
      </c>
      <c r="FC26" s="21">
        <v>7.5</v>
      </c>
      <c r="FD26" s="21">
        <v>7.9</v>
      </c>
      <c r="FE26" s="21">
        <v>7.1</v>
      </c>
      <c r="FF26" s="21">
        <v>6.8</v>
      </c>
      <c r="FG26" s="24">
        <v>15</v>
      </c>
      <c r="FH26" s="21">
        <v>15</v>
      </c>
      <c r="FI26" s="21">
        <v>5</v>
      </c>
      <c r="FJ26" s="21">
        <v>6</v>
      </c>
      <c r="FK26" s="21">
        <v>8</v>
      </c>
      <c r="FL26" s="21">
        <v>15</v>
      </c>
      <c r="FM26" s="21">
        <v>9</v>
      </c>
      <c r="FN26" s="24">
        <v>41</v>
      </c>
      <c r="FO26" s="21">
        <v>66</v>
      </c>
      <c r="FP26" s="21">
        <v>87</v>
      </c>
      <c r="FQ26" s="21">
        <v>70</v>
      </c>
      <c r="FR26" s="21">
        <v>78</v>
      </c>
      <c r="FS26" s="21">
        <v>76</v>
      </c>
      <c r="FT26" s="21">
        <v>78</v>
      </c>
      <c r="FU26" s="24" t="s">
        <v>494</v>
      </c>
      <c r="FV26" s="21" t="s">
        <v>295</v>
      </c>
      <c r="FW26" s="21" t="s">
        <v>403</v>
      </c>
      <c r="FX26" s="21" t="s">
        <v>495</v>
      </c>
      <c r="FY26" s="21" t="s">
        <v>311</v>
      </c>
      <c r="FZ26" s="21" t="s">
        <v>345</v>
      </c>
      <c r="GA26" s="21">
        <v>0</v>
      </c>
      <c r="GB26" s="24">
        <v>99</v>
      </c>
      <c r="GC26" s="21">
        <v>121</v>
      </c>
      <c r="GD26" s="21">
        <v>107</v>
      </c>
      <c r="GE26" s="21">
        <v>121</v>
      </c>
      <c r="GF26" s="21">
        <v>115</v>
      </c>
      <c r="GG26" s="21">
        <v>72</v>
      </c>
      <c r="GH26" s="21">
        <v>63</v>
      </c>
      <c r="GI26" s="24">
        <v>150</v>
      </c>
      <c r="GJ26" s="21">
        <v>1700</v>
      </c>
      <c r="GK26" s="21">
        <v>2145</v>
      </c>
      <c r="GL26" s="21">
        <v>2850</v>
      </c>
      <c r="GM26" s="21">
        <v>2400</v>
      </c>
      <c r="GN26" s="21">
        <v>2600</v>
      </c>
      <c r="GO26" s="31">
        <v>1800</v>
      </c>
      <c r="GP26" s="9"/>
      <c r="GQ26" s="32">
        <v>12</v>
      </c>
      <c r="GR26" s="21">
        <v>45</v>
      </c>
      <c r="GS26" s="24">
        <v>12</v>
      </c>
      <c r="GT26" s="21">
        <v>45</v>
      </c>
      <c r="GU26" s="24">
        <v>16</v>
      </c>
      <c r="GV26" s="21">
        <v>90</v>
      </c>
      <c r="GW26" s="24">
        <v>15</v>
      </c>
      <c r="GX26" s="21">
        <v>80</v>
      </c>
      <c r="GY26" s="24">
        <v>14</v>
      </c>
      <c r="GZ26" s="21">
        <v>55</v>
      </c>
      <c r="HA26" s="24">
        <v>13</v>
      </c>
      <c r="HB26" s="21">
        <v>55</v>
      </c>
      <c r="HC26" s="24">
        <v>11</v>
      </c>
      <c r="HD26" s="21">
        <v>45</v>
      </c>
      <c r="HE26" s="6"/>
      <c r="HF26" s="21"/>
      <c r="HG26" s="21"/>
      <c r="HH26" s="21"/>
      <c r="HI26" s="21"/>
      <c r="HJ26" s="21"/>
      <c r="HK26" s="21"/>
      <c r="HL26" s="21"/>
      <c r="HM26" s="21"/>
      <c r="HN26" s="21"/>
      <c r="HO26" s="21"/>
      <c r="HP26" s="21"/>
      <c r="HQ26" s="21"/>
      <c r="HR26" s="21"/>
      <c r="HS26" s="21"/>
      <c r="HT26" s="21"/>
      <c r="HU26" s="6"/>
    </row>
    <row r="27" spans="1:236" ht="15.75" customHeight="1" x14ac:dyDescent="0.3">
      <c r="A27" s="99">
        <v>22</v>
      </c>
      <c r="B27" s="3">
        <v>26</v>
      </c>
      <c r="C27" s="21" t="s">
        <v>431</v>
      </c>
      <c r="D27" s="21">
        <v>1</v>
      </c>
      <c r="E27" s="22">
        <v>41213</v>
      </c>
      <c r="F27" s="22">
        <v>41213</v>
      </c>
      <c r="G27" s="21">
        <f t="shared" si="0"/>
        <v>0</v>
      </c>
      <c r="H27" s="21"/>
      <c r="I27" s="21"/>
      <c r="J27" s="23">
        <v>19035</v>
      </c>
      <c r="K27" s="21">
        <v>60</v>
      </c>
      <c r="L27" s="21"/>
      <c r="M27" s="21"/>
      <c r="N27" s="21" t="s">
        <v>496</v>
      </c>
      <c r="O27" s="21">
        <v>77</v>
      </c>
      <c r="P27" s="21">
        <v>90.5</v>
      </c>
      <c r="Q27" s="21">
        <v>21</v>
      </c>
      <c r="R27" s="21" t="s">
        <v>243</v>
      </c>
      <c r="S27" s="21">
        <v>2</v>
      </c>
      <c r="T27" s="21">
        <v>21</v>
      </c>
      <c r="U27" s="21" t="s">
        <v>243</v>
      </c>
      <c r="V27" s="21">
        <v>2</v>
      </c>
      <c r="W27" s="21">
        <v>21</v>
      </c>
      <c r="X27" s="21">
        <v>21</v>
      </c>
      <c r="Y27" s="21">
        <v>21</v>
      </c>
      <c r="Z27" s="6"/>
      <c r="AA27" s="24" t="s">
        <v>462</v>
      </c>
      <c r="AB27" s="21" t="s">
        <v>497</v>
      </c>
      <c r="AC27" s="25"/>
      <c r="AD27" s="25"/>
      <c r="AE27" s="21" t="s">
        <v>249</v>
      </c>
      <c r="AF27" s="21"/>
      <c r="AG27" s="21" t="s">
        <v>246</v>
      </c>
      <c r="AH27" s="21" t="s">
        <v>248</v>
      </c>
      <c r="AI27" s="21" t="s">
        <v>246</v>
      </c>
      <c r="AJ27" s="21" t="s">
        <v>246</v>
      </c>
      <c r="AK27" s="21" t="s">
        <v>246</v>
      </c>
      <c r="AL27" s="21" t="s">
        <v>246</v>
      </c>
      <c r="AM27" s="21">
        <v>126.9</v>
      </c>
      <c r="AN27" s="6"/>
      <c r="AO27" s="26" t="s">
        <v>250</v>
      </c>
      <c r="AP27" s="26" t="s">
        <v>251</v>
      </c>
      <c r="AQ27" s="26"/>
      <c r="AR27" s="26" t="s">
        <v>1906</v>
      </c>
      <c r="AS27" s="26" t="s">
        <v>1905</v>
      </c>
      <c r="AT27" s="33">
        <v>106.9</v>
      </c>
      <c r="AU27" s="34">
        <v>93.2</v>
      </c>
      <c r="AV27" s="34">
        <v>48.26</v>
      </c>
      <c r="AW27" s="34">
        <v>183.4</v>
      </c>
      <c r="AX27" s="34">
        <v>131.6</v>
      </c>
      <c r="AY27" s="34">
        <v>98.4</v>
      </c>
      <c r="AZ27" s="34">
        <v>83.68</v>
      </c>
      <c r="BA27" s="34">
        <v>54.17</v>
      </c>
      <c r="BB27" s="34">
        <v>24.42</v>
      </c>
      <c r="BC27" s="28">
        <f t="shared" ref="BC27:BE27" si="70">((AU27/AT27)*100)-100</f>
        <v>-12.815715622076709</v>
      </c>
      <c r="BD27" s="28">
        <f t="shared" si="70"/>
        <v>-48.21888412017168</v>
      </c>
      <c r="BE27" s="28">
        <f t="shared" si="70"/>
        <v>280.02486531288855</v>
      </c>
      <c r="BF27" s="28">
        <f t="shared" si="2"/>
        <v>-54.855004677268482</v>
      </c>
      <c r="BG27" s="28">
        <f t="shared" si="3"/>
        <v>71.562207670720312</v>
      </c>
      <c r="BH27" s="28">
        <f t="shared" si="4"/>
        <v>96.78111587982832</v>
      </c>
      <c r="BI27" s="3">
        <f t="shared" ref="BI27:BK27" si="71">AU27-AT27</f>
        <v>-13.700000000000003</v>
      </c>
      <c r="BJ27" s="3">
        <f t="shared" si="71"/>
        <v>-44.940000000000005</v>
      </c>
      <c r="BK27" s="3">
        <f t="shared" si="71"/>
        <v>135.14000000000001</v>
      </c>
      <c r="BL27" s="3">
        <f t="shared" si="6"/>
        <v>-58.640000000000008</v>
      </c>
      <c r="BM27" s="3">
        <f t="shared" si="7"/>
        <v>76.5</v>
      </c>
      <c r="BN27" s="3">
        <f t="shared" si="8"/>
        <v>90.2</v>
      </c>
      <c r="BO27" s="24">
        <v>323</v>
      </c>
      <c r="BP27" s="21">
        <v>354</v>
      </c>
      <c r="BQ27" s="21">
        <v>342</v>
      </c>
      <c r="BR27" s="21">
        <v>336.6</v>
      </c>
      <c r="BS27" s="21">
        <v>271.3</v>
      </c>
      <c r="BT27" s="21">
        <v>304.3</v>
      </c>
      <c r="BU27" s="21">
        <v>217.2</v>
      </c>
      <c r="BV27" s="24">
        <v>37</v>
      </c>
      <c r="BW27" s="21">
        <v>37.1</v>
      </c>
      <c r="BX27" s="21">
        <v>37</v>
      </c>
      <c r="BY27" s="21">
        <v>37.6</v>
      </c>
      <c r="BZ27" s="21">
        <v>37.1</v>
      </c>
      <c r="CA27" s="21">
        <v>36.1</v>
      </c>
      <c r="CB27" s="21">
        <v>35.4</v>
      </c>
      <c r="CC27" s="21">
        <v>35</v>
      </c>
      <c r="CD27" s="21">
        <v>35.9</v>
      </c>
      <c r="CE27" s="6"/>
      <c r="CF27" s="24" t="s">
        <v>498</v>
      </c>
      <c r="CG27" s="21"/>
      <c r="CH27" s="21"/>
      <c r="CI27" s="21"/>
      <c r="CJ27" s="21"/>
      <c r="CK27" s="21"/>
      <c r="CL27" s="21"/>
      <c r="CM27" s="24" t="s">
        <v>499</v>
      </c>
      <c r="CN27" s="21"/>
      <c r="CO27" s="21"/>
      <c r="CP27" s="21"/>
      <c r="CQ27" s="21"/>
      <c r="CR27" s="21"/>
      <c r="CS27" s="21"/>
      <c r="CT27" s="24">
        <v>2</v>
      </c>
      <c r="CU27" s="21"/>
      <c r="CV27" s="21"/>
      <c r="CW27" s="21"/>
      <c r="CX27" s="21"/>
      <c r="CY27" s="21"/>
      <c r="CZ27" s="21"/>
      <c r="DA27" s="24" t="s">
        <v>400</v>
      </c>
      <c r="DB27" s="21"/>
      <c r="DC27" s="21"/>
      <c r="DD27" s="21"/>
      <c r="DE27" s="21"/>
      <c r="DF27" s="21"/>
      <c r="DG27" s="21"/>
      <c r="DH27" s="24" t="s">
        <v>500</v>
      </c>
      <c r="DI27" s="21" t="s">
        <v>501</v>
      </c>
      <c r="DJ27" s="21" t="s">
        <v>400</v>
      </c>
      <c r="DK27" s="21" t="s">
        <v>400</v>
      </c>
      <c r="DL27" s="21" t="s">
        <v>400</v>
      </c>
      <c r="DM27" s="21" t="s">
        <v>400</v>
      </c>
      <c r="DN27" s="21" t="s">
        <v>400</v>
      </c>
      <c r="DO27" s="26">
        <v>9</v>
      </c>
      <c r="DP27" s="6"/>
      <c r="DQ27" s="24">
        <v>144</v>
      </c>
      <c r="DR27" s="21">
        <v>108.3</v>
      </c>
      <c r="DS27" s="21">
        <v>73</v>
      </c>
      <c r="DT27" s="21">
        <v>85.3</v>
      </c>
      <c r="DU27" s="21">
        <v>61.8</v>
      </c>
      <c r="DV27" s="21">
        <v>122.1</v>
      </c>
      <c r="DW27" s="21">
        <v>92.4</v>
      </c>
      <c r="DX27" s="24">
        <v>0.6</v>
      </c>
      <c r="DY27" s="21">
        <v>0.4</v>
      </c>
      <c r="DZ27" s="21">
        <v>0.4</v>
      </c>
      <c r="EA27" s="21">
        <v>0.4</v>
      </c>
      <c r="EB27" s="21">
        <v>0.4</v>
      </c>
      <c r="EC27" s="21">
        <v>0.4</v>
      </c>
      <c r="ED27" s="21">
        <v>0.5</v>
      </c>
      <c r="EE27" s="29">
        <f t="shared" ref="EE27:EK27" si="72">DQ27/DX27</f>
        <v>240</v>
      </c>
      <c r="EF27" s="30">
        <f t="shared" si="72"/>
        <v>270.75</v>
      </c>
      <c r="EG27" s="30">
        <f t="shared" si="72"/>
        <v>182.5</v>
      </c>
      <c r="EH27" s="30">
        <f t="shared" si="72"/>
        <v>213.24999999999997</v>
      </c>
      <c r="EI27" s="30">
        <f t="shared" si="72"/>
        <v>154.49999999999997</v>
      </c>
      <c r="EJ27" s="30">
        <f t="shared" si="72"/>
        <v>305.24999999999994</v>
      </c>
      <c r="EK27" s="30">
        <f t="shared" si="72"/>
        <v>184.8</v>
      </c>
      <c r="EL27" s="24">
        <v>1</v>
      </c>
      <c r="EM27" s="21">
        <v>1</v>
      </c>
      <c r="EN27" s="21">
        <v>1</v>
      </c>
      <c r="EO27" s="21">
        <v>1</v>
      </c>
      <c r="EP27" s="21">
        <v>1</v>
      </c>
      <c r="EQ27" s="21">
        <v>1</v>
      </c>
      <c r="ER27" s="21">
        <v>1</v>
      </c>
      <c r="ES27" s="24">
        <v>161</v>
      </c>
      <c r="ET27" s="21">
        <v>151</v>
      </c>
      <c r="EU27" s="21">
        <v>209</v>
      </c>
      <c r="EV27" s="21">
        <v>260</v>
      </c>
      <c r="EW27" s="21">
        <v>333</v>
      </c>
      <c r="EX27" s="21">
        <v>425</v>
      </c>
      <c r="EY27" s="21">
        <v>501</v>
      </c>
      <c r="EZ27" s="24">
        <v>14.7</v>
      </c>
      <c r="FA27" s="21">
        <v>17</v>
      </c>
      <c r="FB27" s="21">
        <v>10.9</v>
      </c>
      <c r="FC27" s="21">
        <v>10</v>
      </c>
      <c r="FD27" s="21">
        <v>9</v>
      </c>
      <c r="FE27" s="21">
        <v>8</v>
      </c>
      <c r="FF27" s="21">
        <v>7.8</v>
      </c>
      <c r="FG27" s="24">
        <v>8</v>
      </c>
      <c r="FH27" s="21">
        <v>8</v>
      </c>
      <c r="FI27" s="21">
        <v>8</v>
      </c>
      <c r="FJ27" s="21">
        <v>5</v>
      </c>
      <c r="FK27" s="21">
        <v>5</v>
      </c>
      <c r="FL27" s="21">
        <v>6</v>
      </c>
      <c r="FM27" s="21">
        <v>6</v>
      </c>
      <c r="FN27" s="24">
        <v>83</v>
      </c>
      <c r="FO27" s="21">
        <v>66</v>
      </c>
      <c r="FP27" s="21">
        <v>67</v>
      </c>
      <c r="FQ27" s="21">
        <v>84</v>
      </c>
      <c r="FR27" s="21">
        <v>87</v>
      </c>
      <c r="FS27" s="21">
        <v>63</v>
      </c>
      <c r="FT27" s="21">
        <v>73</v>
      </c>
      <c r="FU27" s="24" t="s">
        <v>378</v>
      </c>
      <c r="FV27" s="21" t="s">
        <v>311</v>
      </c>
      <c r="FW27" s="21" t="s">
        <v>321</v>
      </c>
      <c r="FX27" s="21" t="s">
        <v>310</v>
      </c>
      <c r="FY27" s="21" t="s">
        <v>310</v>
      </c>
      <c r="FZ27" s="21" t="s">
        <v>430</v>
      </c>
      <c r="GA27" s="21" t="s">
        <v>295</v>
      </c>
      <c r="GB27" s="24">
        <v>83.4</v>
      </c>
      <c r="GC27" s="21">
        <v>544</v>
      </c>
      <c r="GD27" s="21">
        <v>698</v>
      </c>
      <c r="GE27" s="21">
        <v>482</v>
      </c>
      <c r="GF27" s="21">
        <v>597</v>
      </c>
      <c r="GG27" s="21">
        <v>483</v>
      </c>
      <c r="GH27" s="21">
        <v>562</v>
      </c>
      <c r="GI27" s="24">
        <v>0</v>
      </c>
      <c r="GJ27" s="21">
        <v>720</v>
      </c>
      <c r="GK27" s="21">
        <v>600</v>
      </c>
      <c r="GL27" s="21">
        <v>360</v>
      </c>
      <c r="GM27" s="21">
        <v>120</v>
      </c>
      <c r="GN27" s="21">
        <v>10</v>
      </c>
      <c r="GO27" s="31">
        <v>10</v>
      </c>
      <c r="GP27" s="9"/>
      <c r="GQ27" s="32">
        <v>18</v>
      </c>
      <c r="GR27" s="21">
        <v>90</v>
      </c>
      <c r="GS27" s="24">
        <v>14</v>
      </c>
      <c r="GT27" s="21">
        <v>55</v>
      </c>
      <c r="GU27" s="24">
        <v>14</v>
      </c>
      <c r="GV27" s="21">
        <v>55</v>
      </c>
      <c r="GW27" s="24">
        <v>14</v>
      </c>
      <c r="GX27" s="21">
        <v>55</v>
      </c>
      <c r="GY27" s="24">
        <v>16</v>
      </c>
      <c r="GZ27" s="21">
        <v>90</v>
      </c>
      <c r="HA27" s="24">
        <v>14</v>
      </c>
      <c r="HB27" s="21">
        <v>55</v>
      </c>
      <c r="HC27" s="24">
        <v>15</v>
      </c>
      <c r="HD27" s="21">
        <v>80</v>
      </c>
      <c r="HE27" s="6"/>
      <c r="HF27" s="21"/>
      <c r="HG27" s="21"/>
      <c r="HH27" s="21"/>
      <c r="HI27" s="21"/>
      <c r="HJ27" s="21"/>
      <c r="HK27" s="21"/>
      <c r="HL27" s="21"/>
      <c r="HM27" s="21"/>
      <c r="HN27" s="21"/>
      <c r="HO27" s="21"/>
      <c r="HP27" s="21"/>
      <c r="HQ27" s="21"/>
      <c r="HR27" s="21"/>
      <c r="HS27" s="21"/>
      <c r="HT27" s="21"/>
      <c r="HU27" s="6"/>
      <c r="HV27" s="15"/>
    </row>
    <row r="28" spans="1:236" ht="15.75" customHeight="1" x14ac:dyDescent="0.3">
      <c r="A28" s="99">
        <v>23</v>
      </c>
      <c r="B28" s="3">
        <v>28</v>
      </c>
      <c r="C28" s="21" t="s">
        <v>431</v>
      </c>
      <c r="D28" s="21">
        <v>2</v>
      </c>
      <c r="E28" s="22">
        <v>41237</v>
      </c>
      <c r="F28" s="22">
        <v>41237</v>
      </c>
      <c r="G28" s="21">
        <f t="shared" si="0"/>
        <v>0</v>
      </c>
      <c r="H28" s="21" t="s">
        <v>509</v>
      </c>
      <c r="I28" s="21" t="s">
        <v>510</v>
      </c>
      <c r="J28" s="23">
        <v>20455</v>
      </c>
      <c r="K28" s="21">
        <v>56</v>
      </c>
      <c r="L28" s="21"/>
      <c r="M28" s="21"/>
      <c r="N28" s="21" t="s">
        <v>511</v>
      </c>
      <c r="O28" s="21">
        <v>39</v>
      </c>
      <c r="P28" s="21">
        <v>23</v>
      </c>
      <c r="Q28" s="21">
        <v>2</v>
      </c>
      <c r="R28" s="21" t="s">
        <v>512</v>
      </c>
      <c r="S28" s="21">
        <v>1</v>
      </c>
      <c r="T28" s="21">
        <v>2</v>
      </c>
      <c r="U28" s="21" t="s">
        <v>512</v>
      </c>
      <c r="V28" s="21">
        <v>1</v>
      </c>
      <c r="W28" s="21">
        <v>0</v>
      </c>
      <c r="X28" s="21">
        <v>1</v>
      </c>
      <c r="Y28" s="21">
        <v>1</v>
      </c>
      <c r="Z28" s="6"/>
      <c r="AA28" s="24" t="s">
        <v>513</v>
      </c>
      <c r="AB28" s="21" t="s">
        <v>497</v>
      </c>
      <c r="AC28" s="25"/>
      <c r="AD28" s="25"/>
      <c r="AE28" s="21" t="s">
        <v>249</v>
      </c>
      <c r="AF28" s="21"/>
      <c r="AG28" s="21" t="s">
        <v>246</v>
      </c>
      <c r="AH28" s="21" t="s">
        <v>248</v>
      </c>
      <c r="AI28" s="21" t="s">
        <v>246</v>
      </c>
      <c r="AJ28" s="21" t="s">
        <v>249</v>
      </c>
      <c r="AK28" s="21" t="s">
        <v>246</v>
      </c>
      <c r="AL28" s="21" t="s">
        <v>246</v>
      </c>
      <c r="AM28" s="21">
        <v>21.24</v>
      </c>
      <c r="AN28" s="6"/>
      <c r="AO28" s="26" t="s">
        <v>250</v>
      </c>
      <c r="AP28" s="26" t="s">
        <v>274</v>
      </c>
      <c r="AQ28" s="26"/>
      <c r="AR28" s="26" t="s">
        <v>1902</v>
      </c>
      <c r="AS28" s="26" t="s">
        <v>1905</v>
      </c>
      <c r="AT28" s="27">
        <v>11.24</v>
      </c>
      <c r="AU28" s="21">
        <v>25.97</v>
      </c>
      <c r="AV28" s="21">
        <v>21.8</v>
      </c>
      <c r="AW28" s="21">
        <v>15.7</v>
      </c>
      <c r="AX28" s="21">
        <v>8.44</v>
      </c>
      <c r="AY28" s="21"/>
      <c r="AZ28" s="21"/>
      <c r="BA28" s="21"/>
      <c r="BB28" s="21"/>
      <c r="BC28" s="28">
        <f t="shared" ref="BC28:BE28" si="73">((AU28/AT28)*100)-100</f>
        <v>131.04982206405694</v>
      </c>
      <c r="BD28" s="28">
        <f t="shared" si="73"/>
        <v>-16.056988833269145</v>
      </c>
      <c r="BE28" s="28">
        <f t="shared" si="73"/>
        <v>-27.9816513761468</v>
      </c>
      <c r="BF28" s="28">
        <f t="shared" si="2"/>
        <v>93.95017793594306</v>
      </c>
      <c r="BG28" s="28">
        <f t="shared" si="3"/>
        <v>39.679715302491104</v>
      </c>
      <c r="BH28" s="28">
        <f t="shared" si="4"/>
        <v>-39.545629572583749</v>
      </c>
      <c r="BI28" s="3">
        <f t="shared" ref="BI28:BK28" si="74">AU28-AT28</f>
        <v>14.729999999999999</v>
      </c>
      <c r="BJ28" s="3">
        <f t="shared" si="74"/>
        <v>-4.1699999999999982</v>
      </c>
      <c r="BK28" s="3">
        <f t="shared" si="74"/>
        <v>-6.1000000000000014</v>
      </c>
      <c r="BL28" s="3">
        <f t="shared" si="6"/>
        <v>10.56</v>
      </c>
      <c r="BM28" s="3">
        <f t="shared" si="7"/>
        <v>4.4599999999999991</v>
      </c>
      <c r="BN28" s="3">
        <f t="shared" si="8"/>
        <v>-10.27</v>
      </c>
      <c r="BO28" s="24">
        <v>473.4</v>
      </c>
      <c r="BP28" s="21">
        <v>465.8</v>
      </c>
      <c r="BQ28" s="21">
        <v>357.5</v>
      </c>
      <c r="BR28" s="21"/>
      <c r="BS28" s="21"/>
      <c r="BT28" s="21"/>
      <c r="BU28" s="21"/>
      <c r="BV28" s="24">
        <v>35</v>
      </c>
      <c r="BW28" s="21">
        <v>37</v>
      </c>
      <c r="BX28" s="21">
        <v>36</v>
      </c>
      <c r="BY28" s="21">
        <v>37</v>
      </c>
      <c r="BZ28" s="21">
        <v>36</v>
      </c>
      <c r="CA28" s="21"/>
      <c r="CB28" s="21"/>
      <c r="CC28" s="21"/>
      <c r="CD28" s="21"/>
      <c r="CE28" s="6"/>
      <c r="CF28" s="24" t="s">
        <v>514</v>
      </c>
      <c r="CG28" s="21"/>
      <c r="CH28" s="21"/>
      <c r="CI28" s="21"/>
      <c r="CJ28" s="21"/>
      <c r="CK28" s="21"/>
      <c r="CL28" s="21"/>
      <c r="CM28" s="24" t="s">
        <v>515</v>
      </c>
      <c r="CN28" s="21"/>
      <c r="CO28" s="21"/>
      <c r="CP28" s="21"/>
      <c r="CQ28" s="21"/>
      <c r="CR28" s="21"/>
      <c r="CS28" s="21"/>
      <c r="CT28" s="24">
        <v>5</v>
      </c>
      <c r="CU28" s="21"/>
      <c r="CV28" s="21"/>
      <c r="CW28" s="21"/>
      <c r="CX28" s="21"/>
      <c r="CY28" s="21"/>
      <c r="CZ28" s="21"/>
      <c r="DA28" s="24" t="s">
        <v>516</v>
      </c>
      <c r="DB28" s="21"/>
      <c r="DC28" s="21"/>
      <c r="DD28" s="21"/>
      <c r="DE28" s="21"/>
      <c r="DF28" s="21"/>
      <c r="DG28" s="21"/>
      <c r="DH28" s="24" t="s">
        <v>517</v>
      </c>
      <c r="DI28" s="21" t="s">
        <v>518</v>
      </c>
      <c r="DJ28" s="21" t="s">
        <v>518</v>
      </c>
      <c r="DK28" s="21"/>
      <c r="DL28" s="21"/>
      <c r="DM28" s="21"/>
      <c r="DN28" s="21"/>
      <c r="DO28" s="26">
        <v>8</v>
      </c>
      <c r="DP28" s="6"/>
      <c r="DQ28" s="24">
        <v>81.8</v>
      </c>
      <c r="DR28" s="21">
        <v>67</v>
      </c>
      <c r="DS28" s="21">
        <v>98.5</v>
      </c>
      <c r="DT28" s="21"/>
      <c r="DU28" s="21"/>
      <c r="DV28" s="21"/>
      <c r="DW28" s="21"/>
      <c r="DX28" s="24">
        <v>0.5</v>
      </c>
      <c r="DY28" s="21">
        <v>0.4</v>
      </c>
      <c r="DZ28" s="21">
        <v>0.3</v>
      </c>
      <c r="EA28" s="21"/>
      <c r="EB28" s="21"/>
      <c r="EC28" s="21"/>
      <c r="ED28" s="21"/>
      <c r="EE28" s="29">
        <f t="shared" ref="EE28:EG28" si="75">DQ28/DX28</f>
        <v>163.6</v>
      </c>
      <c r="EF28" s="30">
        <f t="shared" si="75"/>
        <v>167.5</v>
      </c>
      <c r="EG28" s="30">
        <f t="shared" si="75"/>
        <v>328.33333333333337</v>
      </c>
      <c r="EH28" s="30"/>
      <c r="EI28" s="30"/>
      <c r="EJ28" s="30"/>
      <c r="EK28" s="30"/>
      <c r="EL28" s="24">
        <v>1</v>
      </c>
      <c r="EM28" s="21">
        <v>1</v>
      </c>
      <c r="EN28" s="21">
        <v>1</v>
      </c>
      <c r="EO28" s="21"/>
      <c r="EP28" s="21"/>
      <c r="EQ28" s="21"/>
      <c r="ER28" s="21"/>
      <c r="ES28" s="24">
        <v>303</v>
      </c>
      <c r="ET28" s="21">
        <v>222</v>
      </c>
      <c r="EU28" s="21">
        <v>207</v>
      </c>
      <c r="EV28" s="21"/>
      <c r="EW28" s="21"/>
      <c r="EX28" s="21"/>
      <c r="EY28" s="21"/>
      <c r="EZ28" s="24">
        <v>22.7</v>
      </c>
      <c r="FA28" s="21">
        <v>7.5</v>
      </c>
      <c r="FB28" s="21">
        <v>5.7</v>
      </c>
      <c r="FC28" s="21"/>
      <c r="FD28" s="21"/>
      <c r="FE28" s="21"/>
      <c r="FF28" s="21"/>
      <c r="FG28" s="24">
        <v>15</v>
      </c>
      <c r="FH28" s="21">
        <v>15</v>
      </c>
      <c r="FI28" s="21">
        <v>15</v>
      </c>
      <c r="FJ28" s="21"/>
      <c r="FK28" s="21"/>
      <c r="FL28" s="21"/>
      <c r="FM28" s="21"/>
      <c r="FN28" s="24">
        <v>67</v>
      </c>
      <c r="FO28" s="21">
        <v>80</v>
      </c>
      <c r="FP28" s="21">
        <v>90</v>
      </c>
      <c r="FQ28" s="21"/>
      <c r="FR28" s="21"/>
      <c r="FS28" s="21"/>
      <c r="FT28" s="21"/>
      <c r="FU28" s="24" t="s">
        <v>295</v>
      </c>
      <c r="FV28" s="21" t="s">
        <v>311</v>
      </c>
      <c r="FW28" s="21">
        <v>0</v>
      </c>
      <c r="FX28" s="21"/>
      <c r="FY28" s="21"/>
      <c r="FZ28" s="21"/>
      <c r="GA28" s="21"/>
      <c r="GB28" s="24">
        <v>175</v>
      </c>
      <c r="GC28" s="21">
        <v>59</v>
      </c>
      <c r="GD28" s="21">
        <v>43</v>
      </c>
      <c r="GE28" s="21"/>
      <c r="GF28" s="21"/>
      <c r="GG28" s="21"/>
      <c r="GH28" s="21"/>
      <c r="GI28" s="24">
        <v>760</v>
      </c>
      <c r="GJ28" s="21">
        <v>700</v>
      </c>
      <c r="GK28" s="21">
        <v>800</v>
      </c>
      <c r="GL28" s="21"/>
      <c r="GM28" s="21"/>
      <c r="GN28" s="21"/>
      <c r="GO28" s="31"/>
      <c r="GP28" s="9"/>
      <c r="GQ28" s="32">
        <v>12</v>
      </c>
      <c r="GR28" s="21">
        <v>45</v>
      </c>
      <c r="GS28" s="24">
        <v>11</v>
      </c>
      <c r="GT28" s="21">
        <v>45</v>
      </c>
      <c r="GU28" s="24">
        <v>8</v>
      </c>
      <c r="GV28" s="21">
        <v>18</v>
      </c>
      <c r="GW28" s="24"/>
      <c r="GX28" s="21"/>
      <c r="GY28" s="24"/>
      <c r="GZ28" s="21"/>
      <c r="HA28" s="24"/>
      <c r="HB28" s="21"/>
      <c r="HC28" s="24"/>
      <c r="HD28" s="21"/>
      <c r="HE28" s="6"/>
      <c r="HF28" s="21"/>
      <c r="HG28" s="21"/>
      <c r="HH28" s="21"/>
      <c r="HI28" s="21"/>
      <c r="HJ28" s="21"/>
      <c r="HK28" s="21"/>
      <c r="HL28" s="21"/>
      <c r="HM28" s="21"/>
      <c r="HN28" s="21"/>
      <c r="HO28" s="21"/>
      <c r="HP28" s="21"/>
      <c r="HQ28" s="21"/>
      <c r="HR28" s="21"/>
      <c r="HS28" s="21"/>
      <c r="HT28" s="21"/>
      <c r="HU28" s="6"/>
    </row>
    <row r="29" spans="1:236" ht="15.75" customHeight="1" x14ac:dyDescent="0.3">
      <c r="A29" s="99">
        <v>24</v>
      </c>
      <c r="B29" s="3">
        <v>29</v>
      </c>
      <c r="C29" s="21" t="s">
        <v>323</v>
      </c>
      <c r="D29" s="21">
        <v>1</v>
      </c>
      <c r="E29" s="22">
        <v>41235</v>
      </c>
      <c r="F29" s="22">
        <v>41235</v>
      </c>
      <c r="G29" s="21">
        <f t="shared" si="0"/>
        <v>0</v>
      </c>
      <c r="H29" s="21"/>
      <c r="I29" s="21" t="s">
        <v>324</v>
      </c>
      <c r="J29" s="23">
        <v>16278</v>
      </c>
      <c r="K29" s="21">
        <v>68</v>
      </c>
      <c r="L29" s="21"/>
      <c r="M29" s="21"/>
      <c r="N29" s="21" t="s">
        <v>485</v>
      </c>
      <c r="O29" s="21">
        <v>98</v>
      </c>
      <c r="P29" s="21">
        <v>98.3</v>
      </c>
      <c r="Q29" s="21">
        <v>6</v>
      </c>
      <c r="R29" s="21" t="s">
        <v>519</v>
      </c>
      <c r="S29" s="21">
        <v>1</v>
      </c>
      <c r="T29" s="21">
        <v>9</v>
      </c>
      <c r="U29" s="21" t="s">
        <v>243</v>
      </c>
      <c r="V29" s="21">
        <v>2</v>
      </c>
      <c r="W29" s="21">
        <v>3</v>
      </c>
      <c r="X29" s="21">
        <v>3</v>
      </c>
      <c r="Y29" s="21">
        <v>3</v>
      </c>
      <c r="Z29" s="6"/>
      <c r="AA29" s="24" t="s">
        <v>462</v>
      </c>
      <c r="AB29" s="21" t="s">
        <v>520</v>
      </c>
      <c r="AC29" s="25"/>
      <c r="AD29" s="25"/>
      <c r="AE29" s="21" t="s">
        <v>246</v>
      </c>
      <c r="AF29" s="21" t="s">
        <v>247</v>
      </c>
      <c r="AG29" s="21" t="s">
        <v>246</v>
      </c>
      <c r="AH29" s="21" t="s">
        <v>248</v>
      </c>
      <c r="AI29" s="21" t="s">
        <v>246</v>
      </c>
      <c r="AJ29" s="21" t="s">
        <v>246</v>
      </c>
      <c r="AK29" s="21" t="s">
        <v>246</v>
      </c>
      <c r="AL29" s="21" t="s">
        <v>246</v>
      </c>
      <c r="AM29" s="21">
        <v>84.39</v>
      </c>
      <c r="AN29" s="6"/>
      <c r="AO29" s="26" t="s">
        <v>250</v>
      </c>
      <c r="AP29" s="26" t="s">
        <v>274</v>
      </c>
      <c r="AQ29" s="26"/>
      <c r="AR29" s="26" t="s">
        <v>1906</v>
      </c>
      <c r="AS29" s="26" t="s">
        <v>1903</v>
      </c>
      <c r="AT29" s="27">
        <v>84.39</v>
      </c>
      <c r="AU29" s="21">
        <v>109.9</v>
      </c>
      <c r="AV29" s="21">
        <v>96.54</v>
      </c>
      <c r="AW29" s="21">
        <v>72.8</v>
      </c>
      <c r="AX29" s="21">
        <v>64.8</v>
      </c>
      <c r="AY29" s="21">
        <v>32.5</v>
      </c>
      <c r="AZ29" s="21">
        <v>15.62</v>
      </c>
      <c r="BA29" s="21">
        <v>8.58</v>
      </c>
      <c r="BB29" s="21"/>
      <c r="BC29" s="28">
        <f t="shared" ref="BC29:BE29" si="76">((AU29/AT29)*100)-100</f>
        <v>30.228700082948222</v>
      </c>
      <c r="BD29" s="28">
        <f t="shared" si="76"/>
        <v>-12.156505914467701</v>
      </c>
      <c r="BE29" s="28">
        <f t="shared" si="76"/>
        <v>-24.590843173813965</v>
      </c>
      <c r="BF29" s="28">
        <f t="shared" si="2"/>
        <v>14.397440455030221</v>
      </c>
      <c r="BG29" s="28">
        <f t="shared" si="3"/>
        <v>-13.733854722123468</v>
      </c>
      <c r="BH29" s="28">
        <f t="shared" si="4"/>
        <v>-33.757961783439498</v>
      </c>
      <c r="BI29" s="3">
        <f t="shared" ref="BI29:BK29" si="77">AU29-AT29</f>
        <v>25.510000000000005</v>
      </c>
      <c r="BJ29" s="3">
        <f t="shared" si="77"/>
        <v>-13.36</v>
      </c>
      <c r="BK29" s="3">
        <f t="shared" si="77"/>
        <v>-23.740000000000009</v>
      </c>
      <c r="BL29" s="3">
        <f t="shared" si="6"/>
        <v>12.150000000000006</v>
      </c>
      <c r="BM29" s="3">
        <f t="shared" si="7"/>
        <v>-11.590000000000003</v>
      </c>
      <c r="BN29" s="3">
        <f t="shared" si="8"/>
        <v>-37.100000000000009</v>
      </c>
      <c r="BO29" s="24">
        <v>266</v>
      </c>
      <c r="BP29" s="21">
        <v>354.8</v>
      </c>
      <c r="BQ29" s="21">
        <v>223</v>
      </c>
      <c r="BR29" s="21"/>
      <c r="BS29" s="21">
        <v>126.3</v>
      </c>
      <c r="BT29" s="21">
        <v>93</v>
      </c>
      <c r="BU29" s="21"/>
      <c r="BV29" s="24">
        <v>36</v>
      </c>
      <c r="BW29" s="21">
        <v>37</v>
      </c>
      <c r="BX29" s="21">
        <v>36</v>
      </c>
      <c r="BY29" s="21">
        <v>37.6</v>
      </c>
      <c r="BZ29" s="21">
        <v>38.6</v>
      </c>
      <c r="CA29" s="21">
        <v>37.6</v>
      </c>
      <c r="CB29" s="21">
        <v>38</v>
      </c>
      <c r="CC29" s="21">
        <v>37.6</v>
      </c>
      <c r="CD29" s="21"/>
      <c r="CE29" s="6"/>
      <c r="CF29" s="24" t="s">
        <v>521</v>
      </c>
      <c r="CG29" s="21" t="s">
        <v>522</v>
      </c>
      <c r="CH29" s="21"/>
      <c r="CI29" s="21"/>
      <c r="CJ29" s="21"/>
      <c r="CK29" s="21"/>
      <c r="CL29" s="21"/>
      <c r="CM29" s="24" t="s">
        <v>523</v>
      </c>
      <c r="CN29" s="21" t="s">
        <v>524</v>
      </c>
      <c r="CO29" s="21"/>
      <c r="CP29" s="21"/>
      <c r="CQ29" s="21"/>
      <c r="CR29" s="21"/>
      <c r="CS29" s="21"/>
      <c r="CT29" s="24">
        <v>3</v>
      </c>
      <c r="CU29" s="21">
        <v>2</v>
      </c>
      <c r="CV29" s="21"/>
      <c r="CW29" s="21"/>
      <c r="CX29" s="21"/>
      <c r="CY29" s="21"/>
      <c r="CZ29" s="21"/>
      <c r="DA29" s="24" t="s">
        <v>255</v>
      </c>
      <c r="DB29" s="21" t="s">
        <v>255</v>
      </c>
      <c r="DC29" s="21"/>
      <c r="DD29" s="21"/>
      <c r="DE29" s="21"/>
      <c r="DF29" s="21"/>
      <c r="DG29" s="21"/>
      <c r="DH29" s="24" t="s">
        <v>255</v>
      </c>
      <c r="DI29" s="21" t="s">
        <v>255</v>
      </c>
      <c r="DJ29" s="21" t="s">
        <v>255</v>
      </c>
      <c r="DK29" s="21" t="s">
        <v>255</v>
      </c>
      <c r="DL29" s="21" t="s">
        <v>255</v>
      </c>
      <c r="DM29" s="21" t="s">
        <v>255</v>
      </c>
      <c r="DN29" s="21"/>
      <c r="DO29" s="26">
        <v>8</v>
      </c>
      <c r="DP29" s="6"/>
      <c r="DQ29" s="24">
        <v>124.9</v>
      </c>
      <c r="DR29" s="21">
        <v>129.9</v>
      </c>
      <c r="DS29" s="21">
        <v>92.8</v>
      </c>
      <c r="DT29" s="21">
        <v>146</v>
      </c>
      <c r="DU29" s="21">
        <v>157.9</v>
      </c>
      <c r="DV29" s="21">
        <v>105.4</v>
      </c>
      <c r="DW29" s="21"/>
      <c r="DX29" s="24">
        <v>0.7</v>
      </c>
      <c r="DY29" s="21">
        <v>0.4</v>
      </c>
      <c r="DZ29" s="21">
        <v>0.3</v>
      </c>
      <c r="EA29" s="21">
        <v>0.4</v>
      </c>
      <c r="EB29" s="21">
        <v>0.4</v>
      </c>
      <c r="EC29" s="21">
        <v>0.4</v>
      </c>
      <c r="ED29" s="21"/>
      <c r="EE29" s="29">
        <f t="shared" ref="EE29:EJ29" si="78">DQ29/DX29</f>
        <v>178.42857142857144</v>
      </c>
      <c r="EF29" s="30">
        <f t="shared" si="78"/>
        <v>324.75</v>
      </c>
      <c r="EG29" s="30">
        <f t="shared" si="78"/>
        <v>309.33333333333331</v>
      </c>
      <c r="EH29" s="30">
        <f t="shared" si="78"/>
        <v>365</v>
      </c>
      <c r="EI29" s="30">
        <f t="shared" si="78"/>
        <v>394.75</v>
      </c>
      <c r="EJ29" s="30">
        <f t="shared" si="78"/>
        <v>263.5</v>
      </c>
      <c r="EK29" s="30"/>
      <c r="EL29" s="24">
        <v>1</v>
      </c>
      <c r="EM29" s="21">
        <v>1</v>
      </c>
      <c r="EN29" s="21">
        <v>1</v>
      </c>
      <c r="EO29" s="21">
        <v>1</v>
      </c>
      <c r="EP29" s="21">
        <v>1</v>
      </c>
      <c r="EQ29" s="21">
        <v>1</v>
      </c>
      <c r="ER29" s="21"/>
      <c r="ES29" s="24">
        <v>250</v>
      </c>
      <c r="ET29" s="21">
        <v>131</v>
      </c>
      <c r="EU29" s="21">
        <v>119</v>
      </c>
      <c r="EV29" s="21">
        <v>113</v>
      </c>
      <c r="EW29" s="21">
        <v>145</v>
      </c>
      <c r="EX29" s="21">
        <v>207</v>
      </c>
      <c r="EY29" s="21"/>
      <c r="EZ29" s="24">
        <v>7.4</v>
      </c>
      <c r="FA29" s="21">
        <v>6.8</v>
      </c>
      <c r="FB29" s="21">
        <v>8.9</v>
      </c>
      <c r="FC29" s="21">
        <v>6.2</v>
      </c>
      <c r="FD29" s="21">
        <v>7.7</v>
      </c>
      <c r="FE29" s="21">
        <v>8.5</v>
      </c>
      <c r="FF29" s="21"/>
      <c r="FG29" s="24">
        <v>5</v>
      </c>
      <c r="FH29" s="21">
        <v>10</v>
      </c>
      <c r="FI29" s="21">
        <v>11</v>
      </c>
      <c r="FJ29" s="21">
        <v>9</v>
      </c>
      <c r="FK29" s="21">
        <v>13</v>
      </c>
      <c r="FL29" s="21">
        <v>14</v>
      </c>
      <c r="FM29" s="21"/>
      <c r="FN29" s="24">
        <v>59</v>
      </c>
      <c r="FO29" s="21">
        <v>67</v>
      </c>
      <c r="FP29" s="21">
        <v>69</v>
      </c>
      <c r="FQ29" s="21">
        <v>68</v>
      </c>
      <c r="FR29" s="21">
        <v>80</v>
      </c>
      <c r="FS29" s="21">
        <v>72</v>
      </c>
      <c r="FT29" s="21"/>
      <c r="FU29" s="24" t="s">
        <v>294</v>
      </c>
      <c r="FV29" s="21" t="s">
        <v>467</v>
      </c>
      <c r="FW29" s="21" t="s">
        <v>311</v>
      </c>
      <c r="FX29" s="21">
        <v>0</v>
      </c>
      <c r="FY29" s="21">
        <v>0</v>
      </c>
      <c r="FZ29" s="21">
        <v>0</v>
      </c>
      <c r="GA29" s="21"/>
      <c r="GB29" s="24">
        <v>718</v>
      </c>
      <c r="GC29" s="21">
        <v>251</v>
      </c>
      <c r="GD29" s="21">
        <v>138</v>
      </c>
      <c r="GE29" s="21">
        <v>102</v>
      </c>
      <c r="GF29" s="21">
        <v>97</v>
      </c>
      <c r="GG29" s="21">
        <v>92</v>
      </c>
      <c r="GH29" s="21"/>
      <c r="GI29" s="24">
        <v>500</v>
      </c>
      <c r="GJ29" s="21">
        <v>2260</v>
      </c>
      <c r="GK29" s="21">
        <v>2450</v>
      </c>
      <c r="GL29" s="21">
        <v>1690</v>
      </c>
      <c r="GM29" s="21">
        <v>1920</v>
      </c>
      <c r="GN29" s="21">
        <v>270</v>
      </c>
      <c r="GO29" s="31"/>
      <c r="GP29" s="9"/>
      <c r="GQ29" s="32">
        <v>16</v>
      </c>
      <c r="GR29" s="21">
        <v>90</v>
      </c>
      <c r="GS29" s="24">
        <v>14</v>
      </c>
      <c r="GT29" s="21">
        <v>55</v>
      </c>
      <c r="GU29" s="24">
        <v>14</v>
      </c>
      <c r="GV29" s="21">
        <v>55</v>
      </c>
      <c r="GW29" s="24">
        <v>14</v>
      </c>
      <c r="GX29" s="21">
        <v>55</v>
      </c>
      <c r="GY29" s="24">
        <v>9</v>
      </c>
      <c r="GZ29" s="21">
        <v>18</v>
      </c>
      <c r="HA29" s="24">
        <v>9</v>
      </c>
      <c r="HB29" s="21">
        <v>18</v>
      </c>
      <c r="HC29" s="24"/>
      <c r="HD29" s="21"/>
      <c r="HE29" s="6"/>
      <c r="HF29" s="21"/>
      <c r="HG29" s="21"/>
      <c r="HH29" s="21"/>
      <c r="HI29" s="21"/>
      <c r="HJ29" s="21"/>
      <c r="HK29" s="21"/>
      <c r="HL29" s="21"/>
      <c r="HM29" s="21"/>
      <c r="HN29" s="21"/>
      <c r="HO29" s="21"/>
      <c r="HP29" s="21"/>
      <c r="HQ29" s="21"/>
      <c r="HR29" s="21"/>
      <c r="HS29" s="21"/>
      <c r="HT29" s="21"/>
      <c r="HU29" s="6"/>
    </row>
    <row r="30" spans="1:236" ht="15.75" customHeight="1" x14ac:dyDescent="0.3">
      <c r="A30" s="99">
        <v>25</v>
      </c>
      <c r="B30" s="3">
        <v>30</v>
      </c>
      <c r="C30" s="21" t="s">
        <v>525</v>
      </c>
      <c r="D30" s="21">
        <v>1</v>
      </c>
      <c r="E30" s="22">
        <v>41232</v>
      </c>
      <c r="F30" s="22">
        <v>41234</v>
      </c>
      <c r="G30" s="21">
        <f t="shared" si="0"/>
        <v>2</v>
      </c>
      <c r="H30" s="21" t="s">
        <v>410</v>
      </c>
      <c r="I30" s="21"/>
      <c r="J30" s="23">
        <v>20499</v>
      </c>
      <c r="K30" s="21">
        <v>56</v>
      </c>
      <c r="L30" s="21"/>
      <c r="M30" s="21"/>
      <c r="N30" s="21" t="s">
        <v>336</v>
      </c>
      <c r="O30" s="21">
        <v>41</v>
      </c>
      <c r="P30" s="21">
        <v>26.6</v>
      </c>
      <c r="Q30" s="21">
        <v>15</v>
      </c>
      <c r="R30" s="21" t="s">
        <v>526</v>
      </c>
      <c r="S30" s="21">
        <v>1</v>
      </c>
      <c r="T30" s="21">
        <v>18</v>
      </c>
      <c r="U30" s="21" t="s">
        <v>272</v>
      </c>
      <c r="V30" s="21">
        <v>1</v>
      </c>
      <c r="W30" s="21">
        <v>7</v>
      </c>
      <c r="X30" s="21">
        <v>7</v>
      </c>
      <c r="Y30" s="21">
        <v>7</v>
      </c>
      <c r="Z30" s="6"/>
      <c r="AA30" s="24" t="s">
        <v>462</v>
      </c>
      <c r="AB30" s="21" t="s">
        <v>497</v>
      </c>
      <c r="AC30" s="25"/>
      <c r="AD30" s="25"/>
      <c r="AE30" s="21" t="s">
        <v>246</v>
      </c>
      <c r="AF30" s="21" t="s">
        <v>247</v>
      </c>
      <c r="AG30" s="21" t="s">
        <v>246</v>
      </c>
      <c r="AH30" s="21" t="s">
        <v>248</v>
      </c>
      <c r="AI30" s="21" t="s">
        <v>246</v>
      </c>
      <c r="AJ30" s="21" t="s">
        <v>246</v>
      </c>
      <c r="AK30" s="21" t="s">
        <v>246</v>
      </c>
      <c r="AL30" s="21" t="s">
        <v>246</v>
      </c>
      <c r="AM30" s="21">
        <v>3.6</v>
      </c>
      <c r="AN30" s="6"/>
      <c r="AO30" s="26" t="s">
        <v>250</v>
      </c>
      <c r="AP30" s="26" t="s">
        <v>251</v>
      </c>
      <c r="AQ30" s="26"/>
      <c r="AR30" s="26" t="s">
        <v>1902</v>
      </c>
      <c r="AS30" s="26" t="s">
        <v>1905</v>
      </c>
      <c r="AT30" s="27">
        <v>2.8</v>
      </c>
      <c r="AU30" s="21">
        <v>3.6</v>
      </c>
      <c r="AV30" s="21">
        <v>10.57</v>
      </c>
      <c r="AW30" s="39">
        <v>18.04</v>
      </c>
      <c r="AX30" s="21">
        <v>14.1</v>
      </c>
      <c r="AY30" s="21">
        <v>6.08</v>
      </c>
      <c r="AZ30" s="21">
        <v>5.27</v>
      </c>
      <c r="BA30" s="21">
        <v>3.8</v>
      </c>
      <c r="BB30" s="21">
        <v>2.31</v>
      </c>
      <c r="BC30" s="28">
        <f t="shared" ref="BC30:BE30" si="79">((AU30/AT30)*100)-100</f>
        <v>28.571428571428584</v>
      </c>
      <c r="BD30" s="28">
        <f t="shared" si="79"/>
        <v>193.61111111111114</v>
      </c>
      <c r="BE30" s="28">
        <f t="shared" si="79"/>
        <v>70.671712393566679</v>
      </c>
      <c r="BF30" s="28">
        <f t="shared" si="2"/>
        <v>277.50000000000006</v>
      </c>
      <c r="BG30" s="28">
        <f t="shared" si="3"/>
        <v>544.28571428571433</v>
      </c>
      <c r="BH30" s="28">
        <f t="shared" si="4"/>
        <v>401.11111111111109</v>
      </c>
      <c r="BI30" s="3">
        <f t="shared" ref="BI30:BK30" si="80">AU30-AT30</f>
        <v>0.80000000000000027</v>
      </c>
      <c r="BJ30" s="3">
        <f t="shared" si="80"/>
        <v>6.9700000000000006</v>
      </c>
      <c r="BK30" s="3">
        <f t="shared" si="80"/>
        <v>7.4699999999999989</v>
      </c>
      <c r="BL30" s="3">
        <f t="shared" si="6"/>
        <v>7.7700000000000005</v>
      </c>
      <c r="BM30" s="3">
        <f t="shared" si="7"/>
        <v>15.239999999999998</v>
      </c>
      <c r="BN30" s="3">
        <f t="shared" si="8"/>
        <v>14.44</v>
      </c>
      <c r="BO30" s="24"/>
      <c r="BP30" s="21">
        <v>428.7</v>
      </c>
      <c r="BQ30" s="21">
        <v>550</v>
      </c>
      <c r="BR30" s="21">
        <v>410</v>
      </c>
      <c r="BS30" s="21">
        <v>214.8</v>
      </c>
      <c r="BT30" s="21">
        <v>122</v>
      </c>
      <c r="BU30" s="21">
        <v>91.3</v>
      </c>
      <c r="BV30" s="24">
        <v>36</v>
      </c>
      <c r="BW30" s="21">
        <v>37.1</v>
      </c>
      <c r="BX30" s="21">
        <v>37.9</v>
      </c>
      <c r="BY30" s="21">
        <v>38.1</v>
      </c>
      <c r="BZ30" s="21">
        <v>39.1</v>
      </c>
      <c r="CA30" s="21">
        <v>41.1</v>
      </c>
      <c r="CB30" s="21">
        <v>37.5</v>
      </c>
      <c r="CC30" s="21">
        <v>36.9</v>
      </c>
      <c r="CD30" s="21">
        <v>36.6</v>
      </c>
      <c r="CE30" s="6"/>
      <c r="CF30" s="24" t="s">
        <v>527</v>
      </c>
      <c r="CG30" s="21"/>
      <c r="CH30" s="21"/>
      <c r="CI30" s="21"/>
      <c r="CJ30" s="21" t="s">
        <v>528</v>
      </c>
      <c r="CK30" s="21"/>
      <c r="CL30" s="21"/>
      <c r="CM30" s="24" t="s">
        <v>529</v>
      </c>
      <c r="CN30" s="21"/>
      <c r="CO30" s="21"/>
      <c r="CP30" s="21"/>
      <c r="CQ30" s="21" t="s">
        <v>303</v>
      </c>
      <c r="CR30" s="21"/>
      <c r="CS30" s="21"/>
      <c r="CT30" s="24">
        <v>2</v>
      </c>
      <c r="CU30" s="21"/>
      <c r="CV30" s="21"/>
      <c r="CW30" s="21"/>
      <c r="CX30" s="21">
        <v>2</v>
      </c>
      <c r="CY30" s="21"/>
      <c r="CZ30" s="21"/>
      <c r="DA30" s="24" t="s">
        <v>284</v>
      </c>
      <c r="DB30" s="21"/>
      <c r="DC30" s="21"/>
      <c r="DD30" s="21"/>
      <c r="DE30" s="21" t="s">
        <v>266</v>
      </c>
      <c r="DF30" s="21"/>
      <c r="DG30" s="21"/>
      <c r="DH30" s="24" t="s">
        <v>400</v>
      </c>
      <c r="DI30" s="21" t="s">
        <v>530</v>
      </c>
      <c r="DJ30" s="21" t="s">
        <v>530</v>
      </c>
      <c r="DK30" s="21" t="s">
        <v>531</v>
      </c>
      <c r="DL30" s="21" t="s">
        <v>531</v>
      </c>
      <c r="DM30" s="21" t="s">
        <v>531</v>
      </c>
      <c r="DN30" s="21" t="s">
        <v>532</v>
      </c>
      <c r="DO30" s="26">
        <v>9</v>
      </c>
      <c r="DP30" s="6"/>
      <c r="DQ30" s="24">
        <v>88.8</v>
      </c>
      <c r="DR30" s="21">
        <v>132.1</v>
      </c>
      <c r="DS30" s="21">
        <v>100.6</v>
      </c>
      <c r="DT30" s="21">
        <v>88</v>
      </c>
      <c r="DU30" s="21">
        <v>150</v>
      </c>
      <c r="DV30" s="21">
        <v>46.6</v>
      </c>
      <c r="DW30" s="21">
        <v>86.3</v>
      </c>
      <c r="DX30" s="24">
        <v>0.4</v>
      </c>
      <c r="DY30" s="21">
        <v>0.5</v>
      </c>
      <c r="DZ30" s="21">
        <v>0.5</v>
      </c>
      <c r="EA30" s="21">
        <v>0.5</v>
      </c>
      <c r="EB30" s="21">
        <v>0.5</v>
      </c>
      <c r="EC30" s="21">
        <v>0.4</v>
      </c>
      <c r="ED30" s="21">
        <v>0.4</v>
      </c>
      <c r="EE30" s="29">
        <f t="shared" ref="EE30:EK30" si="81">DQ30/DX30</f>
        <v>221.99999999999997</v>
      </c>
      <c r="EF30" s="30">
        <f t="shared" si="81"/>
        <v>264.2</v>
      </c>
      <c r="EG30" s="30">
        <f t="shared" si="81"/>
        <v>201.2</v>
      </c>
      <c r="EH30" s="30">
        <f t="shared" si="81"/>
        <v>176</v>
      </c>
      <c r="EI30" s="30">
        <f t="shared" si="81"/>
        <v>300</v>
      </c>
      <c r="EJ30" s="30">
        <f t="shared" si="81"/>
        <v>116.5</v>
      </c>
      <c r="EK30" s="30">
        <f t="shared" si="81"/>
        <v>215.74999999999997</v>
      </c>
      <c r="EL30" s="24">
        <v>1</v>
      </c>
      <c r="EM30" s="21">
        <v>1</v>
      </c>
      <c r="EN30" s="21">
        <v>1</v>
      </c>
      <c r="EO30" s="21">
        <v>1</v>
      </c>
      <c r="EP30" s="21">
        <v>1</v>
      </c>
      <c r="EQ30" s="21">
        <v>1</v>
      </c>
      <c r="ER30" s="21">
        <v>1</v>
      </c>
      <c r="ES30" s="24">
        <v>320</v>
      </c>
      <c r="ET30" s="21">
        <v>313</v>
      </c>
      <c r="EU30" s="21">
        <v>417</v>
      </c>
      <c r="EV30" s="21">
        <v>437</v>
      </c>
      <c r="EW30" s="21">
        <v>448</v>
      </c>
      <c r="EX30" s="21">
        <v>256</v>
      </c>
      <c r="EY30" s="21">
        <v>214</v>
      </c>
      <c r="EZ30" s="24">
        <v>12</v>
      </c>
      <c r="FA30" s="21">
        <v>12.1</v>
      </c>
      <c r="FB30" s="21">
        <v>15</v>
      </c>
      <c r="FC30" s="21">
        <v>10.3</v>
      </c>
      <c r="FD30" s="21">
        <v>11.1</v>
      </c>
      <c r="FE30" s="21">
        <v>9</v>
      </c>
      <c r="FF30" s="21">
        <v>8.5</v>
      </c>
      <c r="FG30" s="24">
        <v>9</v>
      </c>
      <c r="FH30" s="21">
        <v>3</v>
      </c>
      <c r="FI30" s="21">
        <v>4</v>
      </c>
      <c r="FJ30" s="21">
        <v>4</v>
      </c>
      <c r="FK30" s="21">
        <v>3</v>
      </c>
      <c r="FL30" s="21">
        <v>4</v>
      </c>
      <c r="FM30" s="21">
        <v>6</v>
      </c>
      <c r="FN30" s="24">
        <v>82</v>
      </c>
      <c r="FO30" s="21">
        <v>46</v>
      </c>
      <c r="FP30" s="21">
        <v>65</v>
      </c>
      <c r="FQ30" s="21">
        <v>67</v>
      </c>
      <c r="FR30" s="21">
        <v>98</v>
      </c>
      <c r="FS30" s="21">
        <v>80</v>
      </c>
      <c r="FT30" s="21">
        <v>93</v>
      </c>
      <c r="FU30" s="24" t="s">
        <v>439</v>
      </c>
      <c r="FV30" s="21" t="s">
        <v>533</v>
      </c>
      <c r="FW30" s="21" t="s">
        <v>494</v>
      </c>
      <c r="FX30" s="21" t="s">
        <v>439</v>
      </c>
      <c r="FY30" s="21" t="s">
        <v>295</v>
      </c>
      <c r="FZ30" s="21" t="s">
        <v>430</v>
      </c>
      <c r="GA30" s="21">
        <v>0</v>
      </c>
      <c r="GB30" s="24">
        <v>170</v>
      </c>
      <c r="GC30" s="21">
        <v>169</v>
      </c>
      <c r="GD30" s="21">
        <v>158</v>
      </c>
      <c r="GE30" s="21">
        <v>195</v>
      </c>
      <c r="GF30" s="21">
        <v>210</v>
      </c>
      <c r="GG30" s="21">
        <v>187</v>
      </c>
      <c r="GH30" s="21">
        <v>125</v>
      </c>
      <c r="GI30" s="24">
        <v>2190</v>
      </c>
      <c r="GJ30" s="21">
        <v>3350</v>
      </c>
      <c r="GK30" s="21">
        <v>2760</v>
      </c>
      <c r="GL30" s="21">
        <v>2930</v>
      </c>
      <c r="GM30" s="21">
        <v>2480</v>
      </c>
      <c r="GN30" s="21">
        <v>4760</v>
      </c>
      <c r="GO30" s="31">
        <v>2810</v>
      </c>
      <c r="GP30" s="9"/>
      <c r="GQ30" s="32">
        <v>11</v>
      </c>
      <c r="GR30" s="21">
        <v>45</v>
      </c>
      <c r="GS30" s="24">
        <v>16</v>
      </c>
      <c r="GT30" s="21">
        <v>90</v>
      </c>
      <c r="GU30" s="24">
        <v>16</v>
      </c>
      <c r="GV30" s="21">
        <v>90</v>
      </c>
      <c r="GW30" s="24">
        <v>19</v>
      </c>
      <c r="GX30" s="21">
        <v>90</v>
      </c>
      <c r="GY30" s="24">
        <v>18</v>
      </c>
      <c r="GZ30" s="21">
        <v>90</v>
      </c>
      <c r="HA30" s="24">
        <v>16</v>
      </c>
      <c r="HB30" s="21">
        <v>90</v>
      </c>
      <c r="HC30" s="24">
        <v>11</v>
      </c>
      <c r="HD30" s="21">
        <v>45</v>
      </c>
      <c r="HE30" s="6"/>
      <c r="HF30" s="21"/>
      <c r="HG30" s="21"/>
      <c r="HH30" s="21"/>
      <c r="HI30" s="21"/>
      <c r="HJ30" s="21"/>
      <c r="HK30" s="21"/>
      <c r="HL30" s="21"/>
      <c r="HM30" s="21"/>
      <c r="HN30" s="21"/>
      <c r="HO30" s="21"/>
      <c r="HP30" s="21"/>
      <c r="HQ30" s="21"/>
      <c r="HR30" s="21"/>
      <c r="HS30" s="21"/>
      <c r="HT30" s="21"/>
      <c r="HU30" s="6"/>
    </row>
    <row r="31" spans="1:236" ht="15.75" customHeight="1" x14ac:dyDescent="0.3">
      <c r="A31" s="99">
        <v>26</v>
      </c>
      <c r="B31" s="3">
        <v>31</v>
      </c>
      <c r="C31" s="21" t="s">
        <v>525</v>
      </c>
      <c r="D31" s="21">
        <v>2</v>
      </c>
      <c r="E31" s="22">
        <v>41233</v>
      </c>
      <c r="F31" s="22">
        <v>41234</v>
      </c>
      <c r="G31" s="21">
        <f t="shared" si="0"/>
        <v>1</v>
      </c>
      <c r="H31" s="21" t="s">
        <v>240</v>
      </c>
      <c r="I31" s="21"/>
      <c r="J31" s="23">
        <v>31734</v>
      </c>
      <c r="K31" s="21">
        <v>26</v>
      </c>
      <c r="L31" s="21"/>
      <c r="M31" s="21"/>
      <c r="N31" s="21" t="s">
        <v>534</v>
      </c>
      <c r="O31" s="21">
        <v>33</v>
      </c>
      <c r="P31" s="21">
        <v>14</v>
      </c>
      <c r="Q31" s="21">
        <v>9</v>
      </c>
      <c r="R31" s="21" t="s">
        <v>535</v>
      </c>
      <c r="S31" s="21">
        <v>1</v>
      </c>
      <c r="T31" s="21">
        <v>14</v>
      </c>
      <c r="U31" s="21" t="s">
        <v>272</v>
      </c>
      <c r="V31" s="21">
        <v>1</v>
      </c>
      <c r="W31" s="21">
        <v>0</v>
      </c>
      <c r="X31" s="21">
        <v>0</v>
      </c>
      <c r="Y31" s="21">
        <v>0</v>
      </c>
      <c r="Z31" s="6"/>
      <c r="AA31" s="24" t="s">
        <v>462</v>
      </c>
      <c r="AB31" s="21" t="s">
        <v>497</v>
      </c>
      <c r="AC31" s="25"/>
      <c r="AD31" s="25"/>
      <c r="AE31" s="21" t="s">
        <v>249</v>
      </c>
      <c r="AF31" s="21"/>
      <c r="AG31" s="21" t="s">
        <v>249</v>
      </c>
      <c r="AH31" s="21"/>
      <c r="AI31" s="21" t="s">
        <v>246</v>
      </c>
      <c r="AJ31" s="21" t="s">
        <v>249</v>
      </c>
      <c r="AK31" s="21" t="s">
        <v>249</v>
      </c>
      <c r="AL31" s="21" t="s">
        <v>246</v>
      </c>
      <c r="AM31" s="21">
        <v>5.17</v>
      </c>
      <c r="AN31" s="6"/>
      <c r="AO31" s="26" t="s">
        <v>250</v>
      </c>
      <c r="AP31" s="26" t="s">
        <v>274</v>
      </c>
      <c r="AQ31" s="26"/>
      <c r="AR31" s="26" t="s">
        <v>1906</v>
      </c>
      <c r="AS31" s="26" t="s">
        <v>1915</v>
      </c>
      <c r="AT31" s="27">
        <v>5.17</v>
      </c>
      <c r="AU31" s="21">
        <v>2.97</v>
      </c>
      <c r="AV31" s="21">
        <v>2</v>
      </c>
      <c r="AW31" s="21">
        <v>1.23</v>
      </c>
      <c r="AX31" s="21">
        <v>0.76</v>
      </c>
      <c r="AY31" s="21">
        <v>0.33</v>
      </c>
      <c r="AZ31" s="21">
        <v>0.17</v>
      </c>
      <c r="BA31" s="21">
        <v>0.12</v>
      </c>
      <c r="BB31" s="21">
        <v>0.11</v>
      </c>
      <c r="BC31" s="28">
        <f t="shared" ref="BC31:BE31" si="82">((AU31/AT31)*100)-100</f>
        <v>-42.553191489361694</v>
      </c>
      <c r="BD31" s="28">
        <f t="shared" si="82"/>
        <v>-32.659932659932664</v>
      </c>
      <c r="BE31" s="28">
        <f t="shared" si="82"/>
        <v>-38.5</v>
      </c>
      <c r="BF31" s="28">
        <f t="shared" si="2"/>
        <v>-61.315280464216634</v>
      </c>
      <c r="BG31" s="28">
        <f t="shared" si="3"/>
        <v>-76.208897485493225</v>
      </c>
      <c r="BH31" s="28">
        <f t="shared" si="4"/>
        <v>-58.585858585858588</v>
      </c>
      <c r="BI31" s="3">
        <f t="shared" ref="BI31:BK31" si="83">AU31-AT31</f>
        <v>-2.1999999999999997</v>
      </c>
      <c r="BJ31" s="3">
        <f t="shared" si="83"/>
        <v>-0.9700000000000002</v>
      </c>
      <c r="BK31" s="3">
        <f t="shared" si="83"/>
        <v>-0.77</v>
      </c>
      <c r="BL31" s="3">
        <f t="shared" si="6"/>
        <v>-3.17</v>
      </c>
      <c r="BM31" s="3">
        <f t="shared" si="7"/>
        <v>-3.94</v>
      </c>
      <c r="BN31" s="3">
        <f t="shared" si="8"/>
        <v>-1.7400000000000002</v>
      </c>
      <c r="BO31" s="24"/>
      <c r="BP31" s="21">
        <v>243.2</v>
      </c>
      <c r="BQ31" s="21">
        <v>188</v>
      </c>
      <c r="BR31" s="21">
        <v>145</v>
      </c>
      <c r="BS31" s="21">
        <v>83.8</v>
      </c>
      <c r="BT31" s="21">
        <v>60.7</v>
      </c>
      <c r="BU31" s="21">
        <v>61.6</v>
      </c>
      <c r="BV31" s="24">
        <v>36.6</v>
      </c>
      <c r="BW31" s="21">
        <v>36.5</v>
      </c>
      <c r="BX31" s="21">
        <v>37</v>
      </c>
      <c r="BY31" s="21">
        <v>36.5</v>
      </c>
      <c r="BZ31" s="21">
        <v>36</v>
      </c>
      <c r="CA31" s="21"/>
      <c r="CB31" s="21">
        <v>36.6</v>
      </c>
      <c r="CC31" s="21">
        <v>36</v>
      </c>
      <c r="CD31" s="21">
        <v>36</v>
      </c>
      <c r="CE31" s="6"/>
      <c r="CF31" s="24" t="s">
        <v>536</v>
      </c>
      <c r="CG31" s="21"/>
      <c r="CH31" s="21"/>
      <c r="CI31" s="21"/>
      <c r="CJ31" s="21"/>
      <c r="CK31" s="21"/>
      <c r="CL31" s="21"/>
      <c r="CM31" s="24" t="s">
        <v>537</v>
      </c>
      <c r="CN31" s="21"/>
      <c r="CO31" s="21"/>
      <c r="CP31" s="21"/>
      <c r="CQ31" s="21"/>
      <c r="CR31" s="21"/>
      <c r="CS31" s="21"/>
      <c r="CT31" s="24">
        <v>2</v>
      </c>
      <c r="CU31" s="21"/>
      <c r="CV31" s="21"/>
      <c r="CW31" s="21"/>
      <c r="CX31" s="21"/>
      <c r="CY31" s="21"/>
      <c r="CZ31" s="21"/>
      <c r="DA31" s="24" t="s">
        <v>538</v>
      </c>
      <c r="DB31" s="21"/>
      <c r="DC31" s="21"/>
      <c r="DD31" s="21"/>
      <c r="DE31" s="21"/>
      <c r="DF31" s="21"/>
      <c r="DG31" s="21"/>
      <c r="DH31" s="24" t="s">
        <v>400</v>
      </c>
      <c r="DI31" s="21" t="s">
        <v>538</v>
      </c>
      <c r="DJ31" s="21" t="s">
        <v>539</v>
      </c>
      <c r="DK31" s="21" t="s">
        <v>538</v>
      </c>
      <c r="DL31" s="21" t="s">
        <v>538</v>
      </c>
      <c r="DM31" s="21" t="s">
        <v>540</v>
      </c>
      <c r="DN31" s="21" t="s">
        <v>540</v>
      </c>
      <c r="DO31" s="26">
        <v>8</v>
      </c>
      <c r="DP31" s="6"/>
      <c r="DQ31" s="24">
        <v>152</v>
      </c>
      <c r="DR31" s="21">
        <v>45.2</v>
      </c>
      <c r="DS31" s="21">
        <v>107.3</v>
      </c>
      <c r="DT31" s="21">
        <v>41.9</v>
      </c>
      <c r="DU31" s="21">
        <v>42.2</v>
      </c>
      <c r="DV31" s="21">
        <v>41.5</v>
      </c>
      <c r="DW31" s="21">
        <v>40</v>
      </c>
      <c r="DX31" s="24">
        <v>0.4</v>
      </c>
      <c r="DY31" s="21">
        <v>0.7</v>
      </c>
      <c r="DZ31" s="21">
        <v>0.7</v>
      </c>
      <c r="EA31" s="21">
        <v>0.5</v>
      </c>
      <c r="EB31" s="21">
        <v>0.5</v>
      </c>
      <c r="EC31" s="21">
        <v>0.4</v>
      </c>
      <c r="ED31" s="21">
        <v>0.4</v>
      </c>
      <c r="EE31" s="29">
        <f t="shared" ref="EE31:EK31" si="84">DQ31/DX31</f>
        <v>380</v>
      </c>
      <c r="EF31" s="30">
        <f t="shared" si="84"/>
        <v>64.571428571428584</v>
      </c>
      <c r="EG31" s="30">
        <f t="shared" si="84"/>
        <v>153.28571428571428</v>
      </c>
      <c r="EH31" s="30">
        <f t="shared" si="84"/>
        <v>83.8</v>
      </c>
      <c r="EI31" s="30">
        <f t="shared" si="84"/>
        <v>84.4</v>
      </c>
      <c r="EJ31" s="30">
        <f t="shared" si="84"/>
        <v>103.75</v>
      </c>
      <c r="EK31" s="30">
        <f t="shared" si="84"/>
        <v>100</v>
      </c>
      <c r="EL31" s="24">
        <v>1</v>
      </c>
      <c r="EM31" s="21">
        <v>1</v>
      </c>
      <c r="EN31" s="21">
        <v>1</v>
      </c>
      <c r="EO31" s="21">
        <v>1</v>
      </c>
      <c r="EP31" s="21">
        <v>1</v>
      </c>
      <c r="EQ31" s="21">
        <v>1</v>
      </c>
      <c r="ER31" s="21">
        <v>1</v>
      </c>
      <c r="ES31" s="24">
        <v>121</v>
      </c>
      <c r="ET31" s="21">
        <v>112</v>
      </c>
      <c r="EU31" s="21">
        <v>120</v>
      </c>
      <c r="EV31" s="21">
        <v>149</v>
      </c>
      <c r="EW31" s="21">
        <v>187</v>
      </c>
      <c r="EX31" s="21">
        <v>222</v>
      </c>
      <c r="EY31" s="21">
        <v>281</v>
      </c>
      <c r="EZ31" s="24">
        <v>7.2</v>
      </c>
      <c r="FA31" s="21">
        <v>9</v>
      </c>
      <c r="FB31" s="21">
        <v>8</v>
      </c>
      <c r="FC31" s="21">
        <v>6</v>
      </c>
      <c r="FD31" s="21">
        <v>5.7</v>
      </c>
      <c r="FE31" s="21">
        <v>5</v>
      </c>
      <c r="FF31" s="21">
        <v>6.5</v>
      </c>
      <c r="FG31" s="24">
        <v>15</v>
      </c>
      <c r="FH31" s="21">
        <v>15</v>
      </c>
      <c r="FI31" s="21">
        <v>15</v>
      </c>
      <c r="FJ31" s="21">
        <v>15</v>
      </c>
      <c r="FK31" s="21">
        <v>15</v>
      </c>
      <c r="FL31" s="21">
        <v>15</v>
      </c>
      <c r="FM31" s="21">
        <v>15</v>
      </c>
      <c r="FN31" s="24">
        <v>73</v>
      </c>
      <c r="FO31" s="21">
        <v>106</v>
      </c>
      <c r="FP31" s="21">
        <v>96</v>
      </c>
      <c r="FQ31" s="21">
        <v>108</v>
      </c>
      <c r="FR31" s="21">
        <v>103</v>
      </c>
      <c r="FS31" s="21">
        <v>111</v>
      </c>
      <c r="FT31" s="21">
        <v>105</v>
      </c>
      <c r="FU31" s="24">
        <v>0</v>
      </c>
      <c r="FV31" s="21">
        <v>0</v>
      </c>
      <c r="FW31" s="21">
        <v>0</v>
      </c>
      <c r="FX31" s="21">
        <v>0</v>
      </c>
      <c r="FY31" s="21">
        <v>0</v>
      </c>
      <c r="FZ31" s="21">
        <v>0</v>
      </c>
      <c r="GA31" s="21">
        <v>0</v>
      </c>
      <c r="GB31" s="24">
        <v>118</v>
      </c>
      <c r="GC31" s="21">
        <v>103</v>
      </c>
      <c r="GD31" s="21">
        <v>94</v>
      </c>
      <c r="GE31" s="21">
        <v>75</v>
      </c>
      <c r="GF31" s="21">
        <v>58</v>
      </c>
      <c r="GG31" s="21">
        <v>54</v>
      </c>
      <c r="GH31" s="21">
        <v>51</v>
      </c>
      <c r="GI31" s="24">
        <v>910</v>
      </c>
      <c r="GJ31" s="21">
        <v>2710</v>
      </c>
      <c r="GK31" s="21">
        <v>2470</v>
      </c>
      <c r="GL31" s="21">
        <v>2060</v>
      </c>
      <c r="GM31" s="21">
        <v>2380</v>
      </c>
      <c r="GN31" s="21">
        <v>3250</v>
      </c>
      <c r="GO31" s="31">
        <v>500</v>
      </c>
      <c r="GP31" s="9"/>
      <c r="GQ31" s="32">
        <v>9</v>
      </c>
      <c r="GR31" s="21">
        <v>15</v>
      </c>
      <c r="GS31" s="24">
        <v>8</v>
      </c>
      <c r="GT31" s="21">
        <v>15</v>
      </c>
      <c r="GU31" s="24">
        <v>10</v>
      </c>
      <c r="GV31" s="21">
        <v>45</v>
      </c>
      <c r="GW31" s="24">
        <v>11</v>
      </c>
      <c r="GX31" s="21">
        <v>45</v>
      </c>
      <c r="GY31" s="24">
        <v>11</v>
      </c>
      <c r="GZ31" s="21">
        <v>45</v>
      </c>
      <c r="HA31" s="24">
        <v>7</v>
      </c>
      <c r="HB31" s="21">
        <v>15</v>
      </c>
      <c r="HC31" s="24">
        <v>7</v>
      </c>
      <c r="HD31" s="21">
        <v>15</v>
      </c>
      <c r="HE31" s="6"/>
      <c r="HF31" s="21"/>
      <c r="HG31" s="21"/>
      <c r="HH31" s="21"/>
      <c r="HI31" s="21"/>
      <c r="HJ31" s="21"/>
      <c r="HK31" s="21"/>
      <c r="HL31" s="21"/>
      <c r="HM31" s="21"/>
      <c r="HN31" s="21"/>
      <c r="HO31" s="21"/>
      <c r="HP31" s="21"/>
      <c r="HQ31" s="21"/>
      <c r="HR31" s="21"/>
      <c r="HS31" s="21"/>
      <c r="HT31" s="21"/>
      <c r="HU31" s="6"/>
    </row>
    <row r="32" spans="1:236" ht="15.75" customHeight="1" x14ac:dyDescent="0.3">
      <c r="A32" s="99">
        <v>27</v>
      </c>
      <c r="B32" s="3">
        <v>32</v>
      </c>
      <c r="C32" s="21" t="s">
        <v>525</v>
      </c>
      <c r="D32" s="21">
        <v>2</v>
      </c>
      <c r="E32" s="22">
        <v>41234</v>
      </c>
      <c r="F32" s="22">
        <v>41235</v>
      </c>
      <c r="G32" s="21">
        <f t="shared" si="0"/>
        <v>1</v>
      </c>
      <c r="H32" s="21"/>
      <c r="I32" s="21"/>
      <c r="J32" s="23">
        <v>7632</v>
      </c>
      <c r="K32" s="21">
        <v>92</v>
      </c>
      <c r="L32" s="21"/>
      <c r="M32" s="21"/>
      <c r="N32" s="21" t="s">
        <v>541</v>
      </c>
      <c r="O32" s="21">
        <v>63</v>
      </c>
      <c r="P32" s="21">
        <v>73</v>
      </c>
      <c r="Q32" s="21">
        <v>8</v>
      </c>
      <c r="R32" s="21" t="s">
        <v>542</v>
      </c>
      <c r="S32" s="21">
        <v>1</v>
      </c>
      <c r="T32" s="21">
        <v>17</v>
      </c>
      <c r="U32" s="21" t="s">
        <v>272</v>
      </c>
      <c r="V32" s="21">
        <v>1</v>
      </c>
      <c r="W32" s="21">
        <v>0</v>
      </c>
      <c r="X32" s="21">
        <v>5</v>
      </c>
      <c r="Y32" s="21">
        <v>5</v>
      </c>
      <c r="Z32" s="6"/>
      <c r="AA32" s="24" t="s">
        <v>462</v>
      </c>
      <c r="AB32" s="21" t="s">
        <v>497</v>
      </c>
      <c r="AC32" s="25"/>
      <c r="AD32" s="25"/>
      <c r="AE32" s="21" t="s">
        <v>246</v>
      </c>
      <c r="AF32" s="21" t="s">
        <v>479</v>
      </c>
      <c r="AG32" s="21" t="s">
        <v>249</v>
      </c>
      <c r="AH32" s="21"/>
      <c r="AI32" s="21" t="s">
        <v>249</v>
      </c>
      <c r="AJ32" s="21" t="s">
        <v>246</v>
      </c>
      <c r="AK32" s="21" t="s">
        <v>246</v>
      </c>
      <c r="AL32" s="21" t="s">
        <v>246</v>
      </c>
      <c r="AM32" s="21">
        <v>0.87</v>
      </c>
      <c r="AN32" s="6"/>
      <c r="AO32" s="26" t="s">
        <v>250</v>
      </c>
      <c r="AP32" s="26" t="s">
        <v>274</v>
      </c>
      <c r="AQ32" s="26"/>
      <c r="AR32" s="26" t="s">
        <v>1902</v>
      </c>
      <c r="AS32" s="26" t="s">
        <v>1905</v>
      </c>
      <c r="AT32" s="27">
        <v>0.87</v>
      </c>
      <c r="AU32" s="21">
        <v>1.78</v>
      </c>
      <c r="AV32" s="21">
        <v>2.5099999999999998</v>
      </c>
      <c r="AW32" s="21">
        <v>1</v>
      </c>
      <c r="AX32" s="21">
        <v>0.8</v>
      </c>
      <c r="AY32" s="21">
        <v>0.43</v>
      </c>
      <c r="AZ32" s="21">
        <v>0.26</v>
      </c>
      <c r="BA32" s="21">
        <v>0.19</v>
      </c>
      <c r="BB32" s="21">
        <v>0.1</v>
      </c>
      <c r="BC32" s="28">
        <f t="shared" ref="BC32:BE32" si="85">((AU32/AT32)*100)-100</f>
        <v>104.59770114942529</v>
      </c>
      <c r="BD32" s="28">
        <f t="shared" si="85"/>
        <v>41.011235955056151</v>
      </c>
      <c r="BE32" s="28">
        <f t="shared" si="85"/>
        <v>-60.159362549800797</v>
      </c>
      <c r="BF32" s="28">
        <f t="shared" si="2"/>
        <v>188.50574712643675</v>
      </c>
      <c r="BG32" s="28">
        <f t="shared" si="3"/>
        <v>14.94252873563218</v>
      </c>
      <c r="BH32" s="28">
        <f t="shared" si="4"/>
        <v>-43.82022471910112</v>
      </c>
      <c r="BI32" s="3">
        <f t="shared" ref="BI32:BK32" si="86">AU32-AT32</f>
        <v>0.91</v>
      </c>
      <c r="BJ32" s="3">
        <f t="shared" si="86"/>
        <v>0.72999999999999976</v>
      </c>
      <c r="BK32" s="3">
        <f t="shared" si="86"/>
        <v>-1.5099999999999998</v>
      </c>
      <c r="BL32" s="3">
        <f t="shared" si="6"/>
        <v>1.6399999999999997</v>
      </c>
      <c r="BM32" s="3">
        <f t="shared" si="7"/>
        <v>0.13</v>
      </c>
      <c r="BN32" s="3">
        <f t="shared" si="8"/>
        <v>-0.78</v>
      </c>
      <c r="BO32" s="24">
        <v>111.8</v>
      </c>
      <c r="BP32" s="21">
        <v>131.1</v>
      </c>
      <c r="BQ32" s="21">
        <v>78</v>
      </c>
      <c r="BR32" s="21">
        <v>37.9</v>
      </c>
      <c r="BS32" s="21">
        <v>19.2</v>
      </c>
      <c r="BT32" s="21">
        <v>18</v>
      </c>
      <c r="BU32" s="21">
        <v>32.6</v>
      </c>
      <c r="BV32" s="24"/>
      <c r="BW32" s="21"/>
      <c r="BX32" s="21"/>
      <c r="BY32" s="21">
        <v>36.5</v>
      </c>
      <c r="BZ32" s="21">
        <v>36.6</v>
      </c>
      <c r="CA32" s="21">
        <v>36.6</v>
      </c>
      <c r="CB32" s="21"/>
      <c r="CC32" s="21"/>
      <c r="CD32" s="21">
        <v>36.5</v>
      </c>
      <c r="CE32" s="6"/>
      <c r="CF32" s="24" t="s">
        <v>543</v>
      </c>
      <c r="CG32" s="21"/>
      <c r="CH32" s="21"/>
      <c r="CI32" s="21"/>
      <c r="CJ32" s="21"/>
      <c r="CK32" s="21"/>
      <c r="CL32" s="21"/>
      <c r="CM32" s="24" t="s">
        <v>280</v>
      </c>
      <c r="CN32" s="21"/>
      <c r="CO32" s="21"/>
      <c r="CP32" s="21"/>
      <c r="CQ32" s="21"/>
      <c r="CR32" s="21"/>
      <c r="CS32" s="21"/>
      <c r="CT32" s="24">
        <v>1</v>
      </c>
      <c r="CU32" s="21"/>
      <c r="CV32" s="21"/>
      <c r="CW32" s="21"/>
      <c r="CX32" s="21"/>
      <c r="CY32" s="21"/>
      <c r="CZ32" s="21"/>
      <c r="DA32" s="24" t="s">
        <v>465</v>
      </c>
      <c r="DB32" s="21"/>
      <c r="DC32" s="21"/>
      <c r="DD32" s="21"/>
      <c r="DE32" s="21"/>
      <c r="DF32" s="21"/>
      <c r="DG32" s="21"/>
      <c r="DH32" s="24" t="s">
        <v>377</v>
      </c>
      <c r="DI32" s="21" t="s">
        <v>377</v>
      </c>
      <c r="DJ32" s="21" t="s">
        <v>377</v>
      </c>
      <c r="DK32" s="21" t="s">
        <v>377</v>
      </c>
      <c r="DL32" s="21" t="s">
        <v>377</v>
      </c>
      <c r="DM32" s="21" t="s">
        <v>544</v>
      </c>
      <c r="DN32" s="21" t="s">
        <v>544</v>
      </c>
      <c r="DO32" s="26">
        <v>8</v>
      </c>
      <c r="DP32" s="6"/>
      <c r="DQ32" s="24">
        <v>165.7</v>
      </c>
      <c r="DR32" s="21">
        <v>117.6</v>
      </c>
      <c r="DS32" s="21">
        <v>111.6</v>
      </c>
      <c r="DT32" s="21">
        <v>113.2</v>
      </c>
      <c r="DU32" s="21">
        <v>89.9</v>
      </c>
      <c r="DV32" s="21">
        <v>139</v>
      </c>
      <c r="DW32" s="21">
        <v>56.8</v>
      </c>
      <c r="DX32" s="24">
        <v>0.4</v>
      </c>
      <c r="DY32" s="21">
        <v>0.4</v>
      </c>
      <c r="DZ32" s="21">
        <v>0.4</v>
      </c>
      <c r="EA32" s="21">
        <v>0.4</v>
      </c>
      <c r="EB32" s="21">
        <v>0.4</v>
      </c>
      <c r="EC32" s="21">
        <v>0.4</v>
      </c>
      <c r="ED32" s="21">
        <v>0.21</v>
      </c>
      <c r="EE32" s="29">
        <f t="shared" ref="EE32:EK32" si="87">DQ32/DX32</f>
        <v>414.24999999999994</v>
      </c>
      <c r="EF32" s="30">
        <f t="shared" si="87"/>
        <v>293.99999999999994</v>
      </c>
      <c r="EG32" s="30">
        <f t="shared" si="87"/>
        <v>278.99999999999994</v>
      </c>
      <c r="EH32" s="30">
        <f t="shared" si="87"/>
        <v>283</v>
      </c>
      <c r="EI32" s="30">
        <f t="shared" si="87"/>
        <v>224.75</v>
      </c>
      <c r="EJ32" s="30">
        <f t="shared" si="87"/>
        <v>347.5</v>
      </c>
      <c r="EK32" s="30">
        <f t="shared" si="87"/>
        <v>270.47619047619048</v>
      </c>
      <c r="EL32" s="24">
        <v>1</v>
      </c>
      <c r="EM32" s="21">
        <v>1</v>
      </c>
      <c r="EN32" s="21">
        <v>1</v>
      </c>
      <c r="EO32" s="21">
        <v>1</v>
      </c>
      <c r="EP32" s="21">
        <v>1</v>
      </c>
      <c r="EQ32" s="21">
        <v>1</v>
      </c>
      <c r="ER32" s="21">
        <v>1</v>
      </c>
      <c r="ES32" s="24">
        <v>112</v>
      </c>
      <c r="ET32" s="21">
        <v>107</v>
      </c>
      <c r="EU32" s="21">
        <v>81</v>
      </c>
      <c r="EV32" s="21">
        <v>74</v>
      </c>
      <c r="EW32" s="21">
        <v>71</v>
      </c>
      <c r="EX32" s="21">
        <v>64</v>
      </c>
      <c r="EY32" s="21">
        <v>55</v>
      </c>
      <c r="EZ32" s="24">
        <v>6</v>
      </c>
      <c r="FA32" s="21">
        <v>6</v>
      </c>
      <c r="FB32" s="21">
        <v>7</v>
      </c>
      <c r="FC32" s="21">
        <v>8</v>
      </c>
      <c r="FD32" s="21">
        <v>9</v>
      </c>
      <c r="FE32" s="21">
        <v>9.9</v>
      </c>
      <c r="FF32" s="21">
        <v>10</v>
      </c>
      <c r="FG32" s="24">
        <v>14</v>
      </c>
      <c r="FH32" s="21">
        <v>14</v>
      </c>
      <c r="FI32" s="21">
        <v>14</v>
      </c>
      <c r="FJ32" s="21">
        <v>14</v>
      </c>
      <c r="FK32" s="21">
        <v>14</v>
      </c>
      <c r="FL32" s="21">
        <v>14</v>
      </c>
      <c r="FM32" s="21">
        <v>14</v>
      </c>
      <c r="FN32" s="24">
        <v>76</v>
      </c>
      <c r="FO32" s="21">
        <v>75</v>
      </c>
      <c r="FP32" s="21">
        <v>80</v>
      </c>
      <c r="FQ32" s="21">
        <v>81</v>
      </c>
      <c r="FR32" s="21">
        <v>75</v>
      </c>
      <c r="FS32" s="21">
        <v>83</v>
      </c>
      <c r="FT32" s="21">
        <v>90</v>
      </c>
      <c r="FU32" s="24" t="s">
        <v>294</v>
      </c>
      <c r="FV32" s="21" t="s">
        <v>295</v>
      </c>
      <c r="FW32" s="21" t="s">
        <v>345</v>
      </c>
      <c r="FX32" s="21" t="s">
        <v>545</v>
      </c>
      <c r="FY32" s="21" t="s">
        <v>394</v>
      </c>
      <c r="FZ32" s="21">
        <v>0</v>
      </c>
      <c r="GA32" s="21">
        <v>0</v>
      </c>
      <c r="GB32" s="24">
        <v>119</v>
      </c>
      <c r="GC32" s="21">
        <v>211</v>
      </c>
      <c r="GD32" s="21">
        <v>216</v>
      </c>
      <c r="GE32" s="21">
        <v>163</v>
      </c>
      <c r="GF32" s="21">
        <v>119</v>
      </c>
      <c r="GG32" s="21">
        <v>93</v>
      </c>
      <c r="GH32" s="21">
        <v>90</v>
      </c>
      <c r="GI32" s="24">
        <v>820</v>
      </c>
      <c r="GJ32" s="21">
        <v>2200</v>
      </c>
      <c r="GK32" s="21">
        <v>3350</v>
      </c>
      <c r="GL32" s="21">
        <v>2750</v>
      </c>
      <c r="GM32" s="21">
        <v>1650</v>
      </c>
      <c r="GN32" s="21">
        <v>1220</v>
      </c>
      <c r="GO32" s="31">
        <v>1220</v>
      </c>
      <c r="GP32" s="9"/>
      <c r="GQ32" s="32">
        <v>12</v>
      </c>
      <c r="GR32" s="40">
        <v>45</v>
      </c>
      <c r="GS32" s="24">
        <v>15</v>
      </c>
      <c r="GT32" s="21">
        <v>80</v>
      </c>
      <c r="GU32" s="24">
        <v>19</v>
      </c>
      <c r="GV32" s="21">
        <v>90</v>
      </c>
      <c r="GW32" s="24">
        <v>15</v>
      </c>
      <c r="GX32" s="21">
        <v>80</v>
      </c>
      <c r="GY32" s="24">
        <v>13</v>
      </c>
      <c r="GZ32" s="21">
        <v>55</v>
      </c>
      <c r="HA32" s="24">
        <v>10</v>
      </c>
      <c r="HB32" s="21">
        <v>45</v>
      </c>
      <c r="HC32" s="24">
        <v>12</v>
      </c>
      <c r="HD32" s="21">
        <v>45</v>
      </c>
      <c r="HE32" s="6"/>
      <c r="HF32" s="21"/>
      <c r="HG32" s="21"/>
      <c r="HH32" s="21"/>
      <c r="HI32" s="21"/>
      <c r="HJ32" s="21"/>
      <c r="HK32" s="21"/>
      <c r="HL32" s="21"/>
      <c r="HM32" s="21"/>
      <c r="HN32" s="21"/>
      <c r="HO32" s="21"/>
      <c r="HP32" s="21"/>
      <c r="HQ32" s="21"/>
      <c r="HR32" s="21"/>
      <c r="HS32" s="21"/>
      <c r="HT32" s="21"/>
      <c r="HU32" s="6"/>
    </row>
    <row r="33" spans="1:236" ht="15.75" customHeight="1" x14ac:dyDescent="0.3">
      <c r="A33" s="99">
        <v>28</v>
      </c>
      <c r="B33" s="3">
        <v>33</v>
      </c>
      <c r="C33" s="21" t="s">
        <v>525</v>
      </c>
      <c r="D33" s="21">
        <v>1</v>
      </c>
      <c r="E33" s="22">
        <v>41235</v>
      </c>
      <c r="F33" s="22">
        <v>41235</v>
      </c>
      <c r="G33" s="21">
        <f t="shared" si="0"/>
        <v>0</v>
      </c>
      <c r="H33" s="21" t="s">
        <v>240</v>
      </c>
      <c r="I33" s="21"/>
      <c r="J33" s="23">
        <v>19815</v>
      </c>
      <c r="K33" s="21">
        <v>58</v>
      </c>
      <c r="L33" s="21"/>
      <c r="M33" s="21"/>
      <c r="N33" s="21" t="s">
        <v>546</v>
      </c>
      <c r="O33" s="21">
        <v>90</v>
      </c>
      <c r="P33" s="21">
        <v>96.7</v>
      </c>
      <c r="Q33" s="21">
        <v>7</v>
      </c>
      <c r="R33" s="21" t="s">
        <v>547</v>
      </c>
      <c r="S33" s="21">
        <v>1</v>
      </c>
      <c r="T33" s="21">
        <v>9</v>
      </c>
      <c r="U33" s="21" t="s">
        <v>548</v>
      </c>
      <c r="V33" s="21">
        <v>2</v>
      </c>
      <c r="W33" s="21">
        <v>6</v>
      </c>
      <c r="X33" s="21">
        <v>6</v>
      </c>
      <c r="Y33" s="21">
        <v>6</v>
      </c>
      <c r="Z33" s="6"/>
      <c r="AA33" s="24" t="s">
        <v>462</v>
      </c>
      <c r="AB33" s="21" t="s">
        <v>549</v>
      </c>
      <c r="AC33" s="25"/>
      <c r="AD33" s="25"/>
      <c r="AE33" s="21" t="s">
        <v>246</v>
      </c>
      <c r="AF33" s="21" t="s">
        <v>247</v>
      </c>
      <c r="AG33" s="21" t="s">
        <v>246</v>
      </c>
      <c r="AH33" s="21" t="s">
        <v>248</v>
      </c>
      <c r="AI33" s="21" t="s">
        <v>246</v>
      </c>
      <c r="AJ33" s="21" t="s">
        <v>246</v>
      </c>
      <c r="AK33" s="21" t="s">
        <v>246</v>
      </c>
      <c r="AL33" s="21" t="s">
        <v>246</v>
      </c>
      <c r="AM33" s="21">
        <v>8.86</v>
      </c>
      <c r="AN33" s="6"/>
      <c r="AO33" s="26" t="s">
        <v>250</v>
      </c>
      <c r="AP33" s="26" t="s">
        <v>274</v>
      </c>
      <c r="AQ33" s="26"/>
      <c r="AR33" s="26" t="s">
        <v>1902</v>
      </c>
      <c r="AS33" s="26" t="s">
        <v>1905</v>
      </c>
      <c r="AT33" s="27">
        <v>7.86</v>
      </c>
      <c r="AU33" s="21">
        <v>9.06</v>
      </c>
      <c r="AV33" s="21">
        <v>12.8</v>
      </c>
      <c r="AW33" s="21">
        <v>8</v>
      </c>
      <c r="AX33" s="21">
        <v>5.07</v>
      </c>
      <c r="AY33" s="21">
        <v>2.7</v>
      </c>
      <c r="AZ33" s="21">
        <v>1.69</v>
      </c>
      <c r="BA33" s="21">
        <v>1.21</v>
      </c>
      <c r="BB33" s="21">
        <v>0.43</v>
      </c>
      <c r="BC33" s="28">
        <f t="shared" ref="BC33:BE33" si="88">((AU33/AT33)*100)-100</f>
        <v>15.267175572519093</v>
      </c>
      <c r="BD33" s="28">
        <f t="shared" si="88"/>
        <v>41.280353200883013</v>
      </c>
      <c r="BE33" s="28">
        <f t="shared" si="88"/>
        <v>-37.5</v>
      </c>
      <c r="BF33" s="28">
        <f t="shared" si="2"/>
        <v>62.849872773536902</v>
      </c>
      <c r="BG33" s="28">
        <f t="shared" si="3"/>
        <v>1.7811704834605564</v>
      </c>
      <c r="BH33" s="28">
        <f t="shared" si="4"/>
        <v>-11.699779249448127</v>
      </c>
      <c r="BI33" s="3">
        <f t="shared" ref="BI33:BK33" si="89">AU33-AT33</f>
        <v>1.2000000000000002</v>
      </c>
      <c r="BJ33" s="3">
        <f t="shared" si="89"/>
        <v>3.74</v>
      </c>
      <c r="BK33" s="3">
        <f t="shared" si="89"/>
        <v>-4.8000000000000007</v>
      </c>
      <c r="BL33" s="3">
        <f t="shared" si="6"/>
        <v>4.9400000000000004</v>
      </c>
      <c r="BM33" s="3">
        <f t="shared" si="7"/>
        <v>0.13999999999999968</v>
      </c>
      <c r="BN33" s="3">
        <f t="shared" si="8"/>
        <v>-1.0600000000000005</v>
      </c>
      <c r="BO33" s="24"/>
      <c r="BP33" s="21">
        <v>235.5</v>
      </c>
      <c r="BQ33" s="21">
        <v>156.4</v>
      </c>
      <c r="BR33" s="21">
        <v>97.7</v>
      </c>
      <c r="BS33" s="21">
        <v>66</v>
      </c>
      <c r="BT33" s="21">
        <v>57.3</v>
      </c>
      <c r="BU33" s="21">
        <v>77</v>
      </c>
      <c r="BV33" s="24">
        <v>35</v>
      </c>
      <c r="BW33" s="21">
        <v>36</v>
      </c>
      <c r="BX33" s="21">
        <v>36</v>
      </c>
      <c r="BY33" s="21">
        <v>36</v>
      </c>
      <c r="BZ33" s="21">
        <v>37</v>
      </c>
      <c r="CA33" s="21">
        <v>38</v>
      </c>
      <c r="CB33" s="21">
        <v>39.1</v>
      </c>
      <c r="CC33" s="21">
        <v>36</v>
      </c>
      <c r="CD33" s="21">
        <v>36.5</v>
      </c>
      <c r="CE33" s="6"/>
      <c r="CF33" s="24" t="s">
        <v>550</v>
      </c>
      <c r="CG33" s="21"/>
      <c r="CH33" s="21"/>
      <c r="CI33" s="21"/>
      <c r="CJ33" s="21" t="s">
        <v>551</v>
      </c>
      <c r="CK33" s="21" t="s">
        <v>552</v>
      </c>
      <c r="CL33" s="21"/>
      <c r="CM33" s="24" t="s">
        <v>553</v>
      </c>
      <c r="CN33" s="21"/>
      <c r="CO33" s="21"/>
      <c r="CP33" s="21" t="s">
        <v>554</v>
      </c>
      <c r="CQ33" s="21" t="s">
        <v>555</v>
      </c>
      <c r="CR33" s="21"/>
      <c r="CS33" s="21"/>
      <c r="CT33" s="24">
        <v>1</v>
      </c>
      <c r="CU33" s="21"/>
      <c r="CV33" s="21"/>
      <c r="CW33" s="21">
        <v>3</v>
      </c>
      <c r="CX33" s="21">
        <v>4</v>
      </c>
      <c r="CY33" s="21"/>
      <c r="CZ33" s="21"/>
      <c r="DA33" s="24" t="s">
        <v>556</v>
      </c>
      <c r="DB33" s="21"/>
      <c r="DC33" s="21"/>
      <c r="DD33" s="21" t="s">
        <v>266</v>
      </c>
      <c r="DE33" s="21" t="s">
        <v>557</v>
      </c>
      <c r="DF33" s="21"/>
      <c r="DG33" s="21"/>
      <c r="DH33" s="24" t="s">
        <v>418</v>
      </c>
      <c r="DI33" s="21" t="s">
        <v>558</v>
      </c>
      <c r="DJ33" s="21" t="s">
        <v>418</v>
      </c>
      <c r="DK33" s="21" t="s">
        <v>418</v>
      </c>
      <c r="DL33" s="21" t="s">
        <v>557</v>
      </c>
      <c r="DM33" s="21" t="s">
        <v>557</v>
      </c>
      <c r="DN33" s="21" t="s">
        <v>557</v>
      </c>
      <c r="DO33" s="26">
        <v>8</v>
      </c>
      <c r="DP33" s="41"/>
      <c r="DQ33" s="24">
        <v>173.7</v>
      </c>
      <c r="DR33" s="21">
        <v>194.9</v>
      </c>
      <c r="DS33" s="21">
        <v>108.5</v>
      </c>
      <c r="DT33" s="21">
        <v>116.6</v>
      </c>
      <c r="DU33" s="21">
        <v>104.2</v>
      </c>
      <c r="DV33" s="21">
        <v>118.8</v>
      </c>
      <c r="DW33" s="21">
        <v>130</v>
      </c>
      <c r="DX33" s="24">
        <v>0.4</v>
      </c>
      <c r="DY33" s="21">
        <v>0.4</v>
      </c>
      <c r="DZ33" s="21">
        <v>0.3</v>
      </c>
      <c r="EA33" s="21">
        <v>0.3</v>
      </c>
      <c r="EB33" s="21">
        <v>0.3</v>
      </c>
      <c r="EC33" s="21">
        <v>0.3</v>
      </c>
      <c r="ED33" s="21">
        <v>0.3</v>
      </c>
      <c r="EE33" s="29">
        <f t="shared" ref="EE33:EK33" si="90">DQ33/DX33</f>
        <v>434.24999999999994</v>
      </c>
      <c r="EF33" s="30">
        <f t="shared" si="90"/>
        <v>487.25</v>
      </c>
      <c r="EG33" s="30">
        <f t="shared" si="90"/>
        <v>361.66666666666669</v>
      </c>
      <c r="EH33" s="30">
        <f t="shared" si="90"/>
        <v>388.66666666666669</v>
      </c>
      <c r="EI33" s="30">
        <f t="shared" si="90"/>
        <v>347.33333333333337</v>
      </c>
      <c r="EJ33" s="30">
        <f t="shared" si="90"/>
        <v>396</v>
      </c>
      <c r="EK33" s="30">
        <f t="shared" si="90"/>
        <v>433.33333333333337</v>
      </c>
      <c r="EL33" s="24">
        <v>1</v>
      </c>
      <c r="EM33" s="21">
        <v>1</v>
      </c>
      <c r="EN33" s="21">
        <v>1</v>
      </c>
      <c r="EO33" s="21">
        <v>1</v>
      </c>
      <c r="EP33" s="21">
        <v>1</v>
      </c>
      <c r="EQ33" s="21">
        <v>1</v>
      </c>
      <c r="ER33" s="21">
        <v>1</v>
      </c>
      <c r="ES33" s="24">
        <v>166</v>
      </c>
      <c r="ET33" s="21">
        <v>144</v>
      </c>
      <c r="EU33" s="21">
        <v>248</v>
      </c>
      <c r="EV33" s="21">
        <v>147</v>
      </c>
      <c r="EW33" s="21">
        <v>162</v>
      </c>
      <c r="EX33" s="21">
        <v>154</v>
      </c>
      <c r="EY33" s="21">
        <v>177</v>
      </c>
      <c r="EZ33" s="24">
        <v>161</v>
      </c>
      <c r="FA33" s="21">
        <v>165</v>
      </c>
      <c r="FB33" s="21">
        <v>118</v>
      </c>
      <c r="FC33" s="21">
        <v>82.4</v>
      </c>
      <c r="FD33" s="21">
        <v>64.7</v>
      </c>
      <c r="FE33" s="21">
        <v>54.2</v>
      </c>
      <c r="FF33" s="21">
        <v>43.3</v>
      </c>
      <c r="FG33" s="24">
        <v>3</v>
      </c>
      <c r="FH33" s="21">
        <v>3</v>
      </c>
      <c r="FI33" s="21">
        <v>3</v>
      </c>
      <c r="FJ33" s="21">
        <v>3</v>
      </c>
      <c r="FK33" s="21">
        <v>3</v>
      </c>
      <c r="FL33" s="21">
        <v>11</v>
      </c>
      <c r="FM33" s="21">
        <v>11</v>
      </c>
      <c r="FN33" s="24">
        <v>66</v>
      </c>
      <c r="FO33" s="21">
        <v>72</v>
      </c>
      <c r="FP33" s="21">
        <v>76</v>
      </c>
      <c r="FQ33" s="21">
        <v>66</v>
      </c>
      <c r="FR33" s="21">
        <v>87</v>
      </c>
      <c r="FS33" s="21">
        <v>76</v>
      </c>
      <c r="FT33" s="21">
        <v>70</v>
      </c>
      <c r="FU33" s="24" t="s">
        <v>559</v>
      </c>
      <c r="FV33" s="21" t="s">
        <v>560</v>
      </c>
      <c r="FW33" s="21" t="s">
        <v>310</v>
      </c>
      <c r="FX33" s="21" t="s">
        <v>494</v>
      </c>
      <c r="FY33" s="21" t="s">
        <v>494</v>
      </c>
      <c r="FZ33" s="21" t="s">
        <v>334</v>
      </c>
      <c r="GA33" s="21">
        <v>0</v>
      </c>
      <c r="GB33" s="24">
        <v>352</v>
      </c>
      <c r="GC33" s="21">
        <v>371</v>
      </c>
      <c r="GD33" s="21">
        <v>241</v>
      </c>
      <c r="GE33" s="21">
        <v>238</v>
      </c>
      <c r="GF33" s="21">
        <v>205</v>
      </c>
      <c r="GG33" s="21">
        <v>141</v>
      </c>
      <c r="GH33" s="21">
        <v>124</v>
      </c>
      <c r="GI33" s="24">
        <v>1880</v>
      </c>
      <c r="GJ33" s="21">
        <v>3540</v>
      </c>
      <c r="GK33" s="21">
        <v>4390</v>
      </c>
      <c r="GL33" s="21">
        <v>4340</v>
      </c>
      <c r="GM33" s="21">
        <v>4430</v>
      </c>
      <c r="GN33" s="21">
        <v>2300</v>
      </c>
      <c r="GO33" s="31">
        <v>2140</v>
      </c>
      <c r="GP33" s="9"/>
      <c r="GQ33" s="32">
        <v>14</v>
      </c>
      <c r="GR33" s="21">
        <v>55</v>
      </c>
      <c r="GS33" s="24">
        <v>17</v>
      </c>
      <c r="GT33" s="21">
        <v>90</v>
      </c>
      <c r="GU33" s="24">
        <v>17</v>
      </c>
      <c r="GV33" s="21">
        <v>90</v>
      </c>
      <c r="GW33" s="24">
        <v>18</v>
      </c>
      <c r="GX33" s="21">
        <v>90</v>
      </c>
      <c r="GY33" s="24">
        <v>17</v>
      </c>
      <c r="GZ33" s="21">
        <v>90</v>
      </c>
      <c r="HA33" s="24">
        <v>13</v>
      </c>
      <c r="HB33" s="21">
        <v>55</v>
      </c>
      <c r="HC33" s="24">
        <v>10</v>
      </c>
      <c r="HD33" s="21">
        <v>45</v>
      </c>
      <c r="HE33" s="6"/>
      <c r="HF33" s="21"/>
      <c r="HG33" s="21"/>
      <c r="HH33" s="21"/>
      <c r="HI33" s="21"/>
      <c r="HJ33" s="21"/>
      <c r="HK33" s="21"/>
      <c r="HL33" s="21"/>
      <c r="HM33" s="21"/>
      <c r="HN33" s="21"/>
      <c r="HO33" s="21"/>
      <c r="HP33" s="21"/>
      <c r="HQ33" s="21"/>
      <c r="HR33" s="21"/>
      <c r="HS33" s="21"/>
      <c r="HT33" s="21"/>
      <c r="HU33" s="6"/>
    </row>
    <row r="34" spans="1:236" ht="15.75" customHeight="1" x14ac:dyDescent="0.3">
      <c r="A34" s="99">
        <v>29</v>
      </c>
      <c r="B34" s="3">
        <v>34</v>
      </c>
      <c r="C34" s="42" t="s">
        <v>525</v>
      </c>
      <c r="D34" s="42">
        <v>2</v>
      </c>
      <c r="E34" s="43">
        <v>41241</v>
      </c>
      <c r="F34" s="43">
        <v>41241</v>
      </c>
      <c r="G34" s="21">
        <f t="shared" si="0"/>
        <v>0</v>
      </c>
      <c r="H34" s="42"/>
      <c r="I34" s="42" t="s">
        <v>561</v>
      </c>
      <c r="J34" s="44">
        <v>13963</v>
      </c>
      <c r="K34" s="42">
        <v>74</v>
      </c>
      <c r="L34" s="42"/>
      <c r="M34" s="42"/>
      <c r="N34" s="42" t="s">
        <v>562</v>
      </c>
      <c r="O34" s="42">
        <v>99</v>
      </c>
      <c r="P34" s="42">
        <v>98.4</v>
      </c>
      <c r="Q34" s="42">
        <v>6</v>
      </c>
      <c r="R34" s="42" t="s">
        <v>548</v>
      </c>
      <c r="S34" s="42">
        <v>2</v>
      </c>
      <c r="T34" s="42">
        <v>6</v>
      </c>
      <c r="U34" s="42" t="s">
        <v>548</v>
      </c>
      <c r="V34" s="42">
        <v>2</v>
      </c>
      <c r="W34" s="42">
        <v>6</v>
      </c>
      <c r="X34" s="42">
        <v>4</v>
      </c>
      <c r="Y34" s="42">
        <v>4</v>
      </c>
      <c r="Z34" s="9"/>
      <c r="AA34" s="45" t="s">
        <v>462</v>
      </c>
      <c r="AB34" s="42" t="s">
        <v>563</v>
      </c>
      <c r="AC34" s="46"/>
      <c r="AD34" s="46"/>
      <c r="AE34" s="42" t="s">
        <v>249</v>
      </c>
      <c r="AF34" s="42"/>
      <c r="AG34" s="42" t="s">
        <v>246</v>
      </c>
      <c r="AH34" s="42" t="s">
        <v>248</v>
      </c>
      <c r="AI34" s="42" t="s">
        <v>246</v>
      </c>
      <c r="AJ34" s="42" t="s">
        <v>246</v>
      </c>
      <c r="AK34" s="42" t="s">
        <v>246</v>
      </c>
      <c r="AL34" s="42" t="s">
        <v>249</v>
      </c>
      <c r="AM34" s="42">
        <v>0.35</v>
      </c>
      <c r="AN34" s="47"/>
      <c r="AO34" s="26" t="s">
        <v>250</v>
      </c>
      <c r="AP34" s="48" t="s">
        <v>274</v>
      </c>
      <c r="AQ34" s="48"/>
      <c r="AR34" s="48" t="s">
        <v>1902</v>
      </c>
      <c r="AS34" s="48" t="s">
        <v>299</v>
      </c>
      <c r="AT34" s="102">
        <v>0.31</v>
      </c>
      <c r="AU34" s="42">
        <v>0.34</v>
      </c>
      <c r="AV34" s="42">
        <v>0.37</v>
      </c>
      <c r="AW34" s="42">
        <v>0.48</v>
      </c>
      <c r="AX34" s="42">
        <v>0.51</v>
      </c>
      <c r="AY34" s="42">
        <v>0.52</v>
      </c>
      <c r="AZ34" s="42">
        <v>0.28000000000000003</v>
      </c>
      <c r="BA34" s="42">
        <v>0.06</v>
      </c>
      <c r="BB34" s="42"/>
      <c r="BC34" s="28">
        <f t="shared" ref="BC34:BE34" si="91">((AU34/AT34)*100)-100</f>
        <v>9.6774193548387188</v>
      </c>
      <c r="BD34" s="28">
        <f t="shared" si="91"/>
        <v>8.8235294117646959</v>
      </c>
      <c r="BE34" s="28">
        <f t="shared" si="91"/>
        <v>29.72972972972974</v>
      </c>
      <c r="BF34" s="28">
        <f t="shared" si="2"/>
        <v>19.354838709677423</v>
      </c>
      <c r="BG34" s="28">
        <f t="shared" si="3"/>
        <v>54.838709677419359</v>
      </c>
      <c r="BH34" s="28">
        <f t="shared" si="4"/>
        <v>41.176470588235276</v>
      </c>
      <c r="BI34" s="3">
        <f t="shared" ref="BI34:BK34" si="92">AU34-AT34</f>
        <v>3.0000000000000027E-2</v>
      </c>
      <c r="BJ34" s="3">
        <f t="shared" si="92"/>
        <v>2.9999999999999971E-2</v>
      </c>
      <c r="BK34" s="3">
        <f t="shared" si="92"/>
        <v>0.10999999999999999</v>
      </c>
      <c r="BL34" s="3">
        <f t="shared" si="6"/>
        <v>0.06</v>
      </c>
      <c r="BM34" s="3">
        <f t="shared" si="7"/>
        <v>0.16999999999999998</v>
      </c>
      <c r="BN34" s="3">
        <f t="shared" si="8"/>
        <v>0.13999999999999996</v>
      </c>
      <c r="BO34" s="45">
        <v>117.4</v>
      </c>
      <c r="BP34" s="42">
        <v>181.2</v>
      </c>
      <c r="BQ34" s="42">
        <v>112.1</v>
      </c>
      <c r="BR34" s="42">
        <v>101.8</v>
      </c>
      <c r="BS34" s="42">
        <v>53.8</v>
      </c>
      <c r="BT34" s="42">
        <v>19</v>
      </c>
      <c r="BU34" s="42"/>
      <c r="BV34" s="45">
        <v>36</v>
      </c>
      <c r="BW34" s="42">
        <v>36</v>
      </c>
      <c r="BX34" s="42">
        <v>36</v>
      </c>
      <c r="BY34" s="42">
        <v>36.9</v>
      </c>
      <c r="BZ34" s="42">
        <v>36.4</v>
      </c>
      <c r="CA34" s="42">
        <v>36.9</v>
      </c>
      <c r="CB34" s="42">
        <v>35</v>
      </c>
      <c r="CC34" s="42">
        <v>36</v>
      </c>
      <c r="CD34" s="42"/>
      <c r="CE34" s="6"/>
      <c r="CF34" s="45" t="s">
        <v>564</v>
      </c>
      <c r="CG34" s="42"/>
      <c r="CH34" s="42"/>
      <c r="CI34" s="42"/>
      <c r="CJ34" s="42"/>
      <c r="CK34" s="42"/>
      <c r="CL34" s="42"/>
      <c r="CM34" s="45" t="s">
        <v>565</v>
      </c>
      <c r="CN34" s="42"/>
      <c r="CO34" s="42"/>
      <c r="CP34" s="42"/>
      <c r="CQ34" s="42"/>
      <c r="CR34" s="42"/>
      <c r="CS34" s="42"/>
      <c r="CT34" s="45">
        <v>3</v>
      </c>
      <c r="CU34" s="42"/>
      <c r="CV34" s="42"/>
      <c r="CW34" s="42"/>
      <c r="CX34" s="42"/>
      <c r="CY34" s="42"/>
      <c r="CZ34" s="42"/>
      <c r="DA34" s="45" t="s">
        <v>566</v>
      </c>
      <c r="DB34" s="42"/>
      <c r="DC34" s="42"/>
      <c r="DD34" s="42"/>
      <c r="DE34" s="42"/>
      <c r="DF34" s="42"/>
      <c r="DG34" s="42"/>
      <c r="DH34" s="45" t="s">
        <v>567</v>
      </c>
      <c r="DI34" s="42" t="s">
        <v>568</v>
      </c>
      <c r="DJ34" s="42" t="s">
        <v>569</v>
      </c>
      <c r="DK34" s="42" t="s">
        <v>570</v>
      </c>
      <c r="DL34" s="42" t="s">
        <v>570</v>
      </c>
      <c r="DM34" s="42" t="s">
        <v>570</v>
      </c>
      <c r="DN34" s="42"/>
      <c r="DO34" s="26">
        <v>8</v>
      </c>
      <c r="DP34" s="41"/>
      <c r="DQ34" s="45">
        <v>79.2</v>
      </c>
      <c r="DR34" s="42">
        <v>81</v>
      </c>
      <c r="DS34" s="42">
        <v>57.9</v>
      </c>
      <c r="DT34" s="42">
        <v>99.5</v>
      </c>
      <c r="DU34" s="42">
        <v>128.5</v>
      </c>
      <c r="DV34" s="42">
        <v>109.6</v>
      </c>
      <c r="DW34" s="42"/>
      <c r="DX34" s="45">
        <v>0.7</v>
      </c>
      <c r="DY34" s="42">
        <v>0.6</v>
      </c>
      <c r="DZ34" s="42">
        <v>0.5</v>
      </c>
      <c r="EA34" s="42">
        <v>0.3</v>
      </c>
      <c r="EB34" s="42">
        <v>0.35</v>
      </c>
      <c r="EC34" s="42">
        <v>0.35</v>
      </c>
      <c r="ED34" s="42"/>
      <c r="EE34" s="29">
        <f t="shared" ref="EE34:EJ34" si="93">DQ34/DX34</f>
        <v>113.14285714285715</v>
      </c>
      <c r="EF34" s="30">
        <f t="shared" si="93"/>
        <v>135</v>
      </c>
      <c r="EG34" s="30">
        <f t="shared" si="93"/>
        <v>115.8</v>
      </c>
      <c r="EH34" s="30">
        <f t="shared" si="93"/>
        <v>331.66666666666669</v>
      </c>
      <c r="EI34" s="30">
        <f t="shared" si="93"/>
        <v>367.14285714285717</v>
      </c>
      <c r="EJ34" s="30">
        <f t="shared" si="93"/>
        <v>313.14285714285717</v>
      </c>
      <c r="EK34" s="30"/>
      <c r="EL34" s="24">
        <v>1</v>
      </c>
      <c r="EM34" s="21">
        <v>1</v>
      </c>
      <c r="EN34" s="21">
        <v>1</v>
      </c>
      <c r="EO34" s="21">
        <v>1</v>
      </c>
      <c r="EP34" s="21">
        <v>1</v>
      </c>
      <c r="EQ34" s="21">
        <v>1</v>
      </c>
      <c r="ER34" s="21"/>
      <c r="ES34" s="45">
        <v>216</v>
      </c>
      <c r="ET34" s="42">
        <v>279</v>
      </c>
      <c r="EU34" s="42">
        <v>141</v>
      </c>
      <c r="EV34" s="42">
        <v>142</v>
      </c>
      <c r="EW34" s="42">
        <v>141</v>
      </c>
      <c r="EX34" s="42">
        <v>290</v>
      </c>
      <c r="EY34" s="42"/>
      <c r="EZ34" s="45">
        <v>9</v>
      </c>
      <c r="FA34" s="42">
        <v>9</v>
      </c>
      <c r="FB34" s="42">
        <v>8</v>
      </c>
      <c r="FC34" s="42">
        <v>11.2</v>
      </c>
      <c r="FD34" s="42">
        <v>11</v>
      </c>
      <c r="FE34" s="42">
        <v>8.9</v>
      </c>
      <c r="FF34" s="42"/>
      <c r="FG34" s="45">
        <v>3</v>
      </c>
      <c r="FH34" s="42">
        <v>3</v>
      </c>
      <c r="FI34" s="42">
        <v>3</v>
      </c>
      <c r="FJ34" s="42">
        <v>3</v>
      </c>
      <c r="FK34" s="42">
        <v>3</v>
      </c>
      <c r="FL34" s="42">
        <v>3</v>
      </c>
      <c r="FM34" s="42"/>
      <c r="FN34" s="45">
        <v>50</v>
      </c>
      <c r="FO34" s="42">
        <v>78</v>
      </c>
      <c r="FP34" s="42">
        <v>63</v>
      </c>
      <c r="FQ34" s="42">
        <v>87</v>
      </c>
      <c r="FR34" s="42">
        <v>95</v>
      </c>
      <c r="FS34" s="42">
        <v>82</v>
      </c>
      <c r="FT34" s="42"/>
      <c r="FU34" s="45" t="s">
        <v>392</v>
      </c>
      <c r="FV34" s="42" t="s">
        <v>430</v>
      </c>
      <c r="FW34" s="42" t="s">
        <v>321</v>
      </c>
      <c r="FX34" s="42" t="s">
        <v>345</v>
      </c>
      <c r="FY34" s="42">
        <v>0</v>
      </c>
      <c r="FZ34" s="42">
        <v>0</v>
      </c>
      <c r="GA34" s="42"/>
      <c r="GB34" s="45">
        <v>66</v>
      </c>
      <c r="GC34" s="42">
        <v>62</v>
      </c>
      <c r="GD34" s="42">
        <v>67</v>
      </c>
      <c r="GE34" s="42">
        <v>64</v>
      </c>
      <c r="GF34" s="42">
        <v>56</v>
      </c>
      <c r="GG34" s="42">
        <v>119</v>
      </c>
      <c r="GH34" s="42"/>
      <c r="GI34" s="45">
        <v>3590</v>
      </c>
      <c r="GJ34" s="42">
        <v>3010</v>
      </c>
      <c r="GK34" s="42">
        <v>3370</v>
      </c>
      <c r="GL34" s="42">
        <v>4200</v>
      </c>
      <c r="GM34" s="42">
        <v>3160</v>
      </c>
      <c r="GN34" s="42">
        <v>1880</v>
      </c>
      <c r="GO34" s="49"/>
      <c r="GP34" s="9"/>
      <c r="GQ34" s="50">
        <v>16</v>
      </c>
      <c r="GR34" s="42">
        <v>90</v>
      </c>
      <c r="GS34" s="45">
        <v>18</v>
      </c>
      <c r="GT34" s="42">
        <v>90</v>
      </c>
      <c r="GU34" s="45">
        <v>13</v>
      </c>
      <c r="GV34" s="42">
        <v>55</v>
      </c>
      <c r="GW34" s="45">
        <v>18</v>
      </c>
      <c r="GX34" s="42">
        <v>90</v>
      </c>
      <c r="GY34" s="45">
        <v>13</v>
      </c>
      <c r="GZ34" s="42">
        <v>55</v>
      </c>
      <c r="HA34" s="45">
        <v>13</v>
      </c>
      <c r="HB34" s="42">
        <v>55</v>
      </c>
      <c r="HC34" s="45"/>
      <c r="HD34" s="42"/>
      <c r="HE34" s="6"/>
      <c r="HF34" s="21"/>
      <c r="HG34" s="21"/>
      <c r="HH34" s="21"/>
      <c r="HI34" s="21"/>
      <c r="HJ34" s="21"/>
      <c r="HK34" s="21"/>
      <c r="HL34" s="21"/>
      <c r="HM34" s="21"/>
      <c r="HN34" s="21"/>
      <c r="HO34" s="21"/>
      <c r="HP34" s="21"/>
      <c r="HQ34" s="21"/>
      <c r="HR34" s="21"/>
      <c r="HS34" s="21"/>
      <c r="HT34" s="21"/>
      <c r="HU34" s="6"/>
    </row>
    <row r="35" spans="1:236" ht="15.75" customHeight="1" x14ac:dyDescent="0.3">
      <c r="A35" s="99">
        <v>30</v>
      </c>
      <c r="B35" s="3">
        <v>35</v>
      </c>
      <c r="C35" s="21" t="s">
        <v>431</v>
      </c>
      <c r="D35" s="21">
        <v>1</v>
      </c>
      <c r="E35" s="22">
        <v>41228</v>
      </c>
      <c r="F35" s="22">
        <v>41235</v>
      </c>
      <c r="G35" s="21">
        <f t="shared" si="0"/>
        <v>7</v>
      </c>
      <c r="H35" s="21"/>
      <c r="I35" s="21"/>
      <c r="J35" s="23">
        <v>18535</v>
      </c>
      <c r="K35" s="21">
        <v>62</v>
      </c>
      <c r="L35" s="21"/>
      <c r="M35" s="21"/>
      <c r="N35" s="21" t="s">
        <v>571</v>
      </c>
      <c r="O35" s="21">
        <v>41</v>
      </c>
      <c r="P35" s="21">
        <v>26.6</v>
      </c>
      <c r="Q35" s="21">
        <v>20</v>
      </c>
      <c r="R35" s="21" t="s">
        <v>547</v>
      </c>
      <c r="S35" s="21">
        <v>1</v>
      </c>
      <c r="T35" s="21">
        <v>45</v>
      </c>
      <c r="U35" s="21" t="s">
        <v>272</v>
      </c>
      <c r="V35" s="21">
        <v>1</v>
      </c>
      <c r="W35" s="21">
        <v>9</v>
      </c>
      <c r="X35" s="21">
        <v>2</v>
      </c>
      <c r="Y35" s="21">
        <v>2</v>
      </c>
      <c r="Z35" s="9"/>
      <c r="AA35" s="24" t="s">
        <v>513</v>
      </c>
      <c r="AB35" s="21" t="s">
        <v>572</v>
      </c>
      <c r="AC35" s="25"/>
      <c r="AD35" s="25"/>
      <c r="AE35" s="21" t="s">
        <v>246</v>
      </c>
      <c r="AF35" s="21" t="s">
        <v>247</v>
      </c>
      <c r="AG35" s="21" t="s">
        <v>246</v>
      </c>
      <c r="AH35" s="21" t="s">
        <v>248</v>
      </c>
      <c r="AI35" s="21" t="s">
        <v>246</v>
      </c>
      <c r="AJ35" s="21" t="s">
        <v>246</v>
      </c>
      <c r="AK35" s="21" t="s">
        <v>249</v>
      </c>
      <c r="AL35" s="21" t="s">
        <v>246</v>
      </c>
      <c r="AM35" s="21">
        <v>1.93</v>
      </c>
      <c r="AN35" s="47"/>
      <c r="AO35" s="26" t="s">
        <v>250</v>
      </c>
      <c r="AP35" s="26" t="s">
        <v>274</v>
      </c>
      <c r="AQ35" s="26"/>
      <c r="AR35" s="26" t="s">
        <v>1902</v>
      </c>
      <c r="AS35" s="26" t="s">
        <v>1905</v>
      </c>
      <c r="AT35" s="27">
        <v>1.93</v>
      </c>
      <c r="AU35" s="21">
        <v>26.3</v>
      </c>
      <c r="AV35" s="21">
        <v>41.42</v>
      </c>
      <c r="AW35" s="21">
        <v>29.38</v>
      </c>
      <c r="AX35" s="21">
        <v>22.2</v>
      </c>
      <c r="AY35" s="21">
        <v>8.93</v>
      </c>
      <c r="AZ35" s="21">
        <v>4</v>
      </c>
      <c r="BA35" s="21">
        <v>2.42</v>
      </c>
      <c r="BB35" s="21">
        <v>1.36</v>
      </c>
      <c r="BC35" s="28">
        <f t="shared" ref="BC35:BE35" si="94">((AU35/AT35)*100)-100</f>
        <v>1262.6943005181347</v>
      </c>
      <c r="BD35" s="28">
        <f t="shared" si="94"/>
        <v>57.490494296577964</v>
      </c>
      <c r="BE35" s="28">
        <f t="shared" si="94"/>
        <v>-29.068083051665866</v>
      </c>
      <c r="BF35" s="28">
        <f t="shared" si="2"/>
        <v>2046.1139896373061</v>
      </c>
      <c r="BG35" s="28">
        <f t="shared" si="3"/>
        <v>1422.279792746114</v>
      </c>
      <c r="BH35" s="28">
        <f t="shared" si="4"/>
        <v>11.711026615969573</v>
      </c>
      <c r="BI35" s="3">
        <f t="shared" ref="BI35:BK35" si="95">AU35-AT35</f>
        <v>24.37</v>
      </c>
      <c r="BJ35" s="3">
        <f t="shared" si="95"/>
        <v>15.120000000000001</v>
      </c>
      <c r="BK35" s="3">
        <f t="shared" si="95"/>
        <v>-12.040000000000003</v>
      </c>
      <c r="BL35" s="3">
        <f t="shared" si="6"/>
        <v>39.49</v>
      </c>
      <c r="BM35" s="3">
        <f t="shared" si="7"/>
        <v>27.45</v>
      </c>
      <c r="BN35" s="3">
        <f t="shared" si="8"/>
        <v>3.0799999999999983</v>
      </c>
      <c r="BO35" s="24"/>
      <c r="BP35" s="21">
        <v>213.8</v>
      </c>
      <c r="BQ35" s="21">
        <v>261.2</v>
      </c>
      <c r="BR35" s="21">
        <v>147.5</v>
      </c>
      <c r="BS35" s="21">
        <v>89.1</v>
      </c>
      <c r="BT35" s="21">
        <v>63.9</v>
      </c>
      <c r="BU35" s="21">
        <v>38.1</v>
      </c>
      <c r="BV35" s="24">
        <v>37</v>
      </c>
      <c r="BW35" s="21"/>
      <c r="BX35" s="21">
        <v>39.4</v>
      </c>
      <c r="BY35" s="21">
        <v>37.5</v>
      </c>
      <c r="BZ35" s="21">
        <v>36.4</v>
      </c>
      <c r="CA35" s="21">
        <v>36</v>
      </c>
      <c r="CB35" s="21">
        <v>35.9</v>
      </c>
      <c r="CC35" s="21">
        <v>36.4</v>
      </c>
      <c r="CD35" s="21">
        <v>36.5</v>
      </c>
      <c r="CE35" s="9"/>
      <c r="CF35" s="24" t="s">
        <v>573</v>
      </c>
      <c r="CG35" s="21"/>
      <c r="CH35" s="21"/>
      <c r="CI35" s="21"/>
      <c r="CJ35" s="21"/>
      <c r="CK35" s="21"/>
      <c r="CL35" s="21"/>
      <c r="CM35" s="24" t="s">
        <v>574</v>
      </c>
      <c r="CN35" s="21"/>
      <c r="CO35" s="21"/>
      <c r="CP35" s="21"/>
      <c r="CQ35" s="21"/>
      <c r="CR35" s="21"/>
      <c r="CS35" s="21"/>
      <c r="CT35" s="24">
        <v>2</v>
      </c>
      <c r="CU35" s="21"/>
      <c r="CV35" s="21"/>
      <c r="CW35" s="21"/>
      <c r="CX35" s="21"/>
      <c r="CY35" s="21"/>
      <c r="CZ35" s="21"/>
      <c r="DA35" s="24" t="s">
        <v>575</v>
      </c>
      <c r="DB35" s="21"/>
      <c r="DC35" s="21"/>
      <c r="DD35" s="21"/>
      <c r="DE35" s="21"/>
      <c r="DF35" s="21"/>
      <c r="DG35" s="21"/>
      <c r="DH35" s="24" t="s">
        <v>576</v>
      </c>
      <c r="DI35" s="21" t="s">
        <v>577</v>
      </c>
      <c r="DJ35" s="21" t="s">
        <v>578</v>
      </c>
      <c r="DK35" s="21" t="s">
        <v>578</v>
      </c>
      <c r="DL35" s="21" t="s">
        <v>578</v>
      </c>
      <c r="DM35" s="21" t="s">
        <v>352</v>
      </c>
      <c r="DN35" s="21" t="s">
        <v>352</v>
      </c>
      <c r="DO35" s="26">
        <v>8</v>
      </c>
      <c r="DP35" s="41"/>
      <c r="DQ35" s="24">
        <v>99.3</v>
      </c>
      <c r="DR35" s="21">
        <v>82.3</v>
      </c>
      <c r="DS35" s="21">
        <v>107.8</v>
      </c>
      <c r="DT35" s="21">
        <v>71.5</v>
      </c>
      <c r="DU35" s="21">
        <v>72.2</v>
      </c>
      <c r="DV35" s="21">
        <v>88.6</v>
      </c>
      <c r="DW35" s="21">
        <v>93.3</v>
      </c>
      <c r="DX35" s="24">
        <v>0.5</v>
      </c>
      <c r="DY35" s="21">
        <v>0.5</v>
      </c>
      <c r="DZ35" s="21">
        <v>0.4</v>
      </c>
      <c r="EA35" s="21">
        <v>0.3</v>
      </c>
      <c r="EB35" s="21">
        <v>0.3</v>
      </c>
      <c r="EC35" s="21">
        <v>0.21</v>
      </c>
      <c r="ED35" s="21">
        <v>0.21</v>
      </c>
      <c r="EE35" s="29">
        <f t="shared" ref="EE35:EK35" si="96">DQ35/DX35</f>
        <v>198.6</v>
      </c>
      <c r="EF35" s="30">
        <f t="shared" si="96"/>
        <v>164.6</v>
      </c>
      <c r="EG35" s="30">
        <f t="shared" si="96"/>
        <v>269.5</v>
      </c>
      <c r="EH35" s="30">
        <f t="shared" si="96"/>
        <v>238.33333333333334</v>
      </c>
      <c r="EI35" s="30">
        <f t="shared" si="96"/>
        <v>240.66666666666669</v>
      </c>
      <c r="EJ35" s="30">
        <f t="shared" si="96"/>
        <v>421.90476190476187</v>
      </c>
      <c r="EK35" s="30">
        <f t="shared" si="96"/>
        <v>444.28571428571428</v>
      </c>
      <c r="EL35" s="24">
        <v>1</v>
      </c>
      <c r="EM35" s="21">
        <v>1</v>
      </c>
      <c r="EN35" s="21">
        <v>1</v>
      </c>
      <c r="EO35" s="21">
        <v>1</v>
      </c>
      <c r="EP35" s="21">
        <v>1</v>
      </c>
      <c r="EQ35" s="21">
        <v>1</v>
      </c>
      <c r="ER35" s="21">
        <v>1</v>
      </c>
      <c r="ES35" s="24">
        <v>511</v>
      </c>
      <c r="ET35" s="21">
        <v>450</v>
      </c>
      <c r="EU35" s="21">
        <v>437</v>
      </c>
      <c r="EV35" s="21">
        <v>420</v>
      </c>
      <c r="EW35" s="21">
        <v>355</v>
      </c>
      <c r="EX35" s="21">
        <v>391</v>
      </c>
      <c r="EY35" s="21">
        <v>418</v>
      </c>
      <c r="EZ35" s="24">
        <v>22.4</v>
      </c>
      <c r="FA35" s="21">
        <v>22.4</v>
      </c>
      <c r="FB35" s="21">
        <v>10.6</v>
      </c>
      <c r="FC35" s="21">
        <v>8</v>
      </c>
      <c r="FD35" s="21">
        <v>7.7</v>
      </c>
      <c r="FE35" s="21">
        <v>7.2</v>
      </c>
      <c r="FF35" s="21">
        <v>6.6</v>
      </c>
      <c r="FG35" s="24">
        <v>9</v>
      </c>
      <c r="FH35" s="21">
        <v>10</v>
      </c>
      <c r="FI35" s="21">
        <v>10</v>
      </c>
      <c r="FJ35" s="21">
        <v>10</v>
      </c>
      <c r="FK35" s="21">
        <v>11</v>
      </c>
      <c r="FL35" s="21">
        <v>11</v>
      </c>
      <c r="FM35" s="21">
        <v>15</v>
      </c>
      <c r="FN35" s="24">
        <v>66</v>
      </c>
      <c r="FO35" s="21">
        <v>70</v>
      </c>
      <c r="FP35" s="21">
        <v>67</v>
      </c>
      <c r="FQ35" s="21">
        <v>71</v>
      </c>
      <c r="FR35" s="21">
        <v>71</v>
      </c>
      <c r="FS35" s="21">
        <v>80</v>
      </c>
      <c r="FT35" s="21">
        <v>82</v>
      </c>
      <c r="FU35" s="24" t="s">
        <v>295</v>
      </c>
      <c r="FV35" s="21" t="s">
        <v>295</v>
      </c>
      <c r="FW35" s="21" t="s">
        <v>310</v>
      </c>
      <c r="FX35" s="21">
        <v>0</v>
      </c>
      <c r="FY35" s="21">
        <v>0</v>
      </c>
      <c r="FZ35" s="21">
        <v>0</v>
      </c>
      <c r="GA35" s="21">
        <v>0</v>
      </c>
      <c r="GB35" s="24">
        <v>113</v>
      </c>
      <c r="GC35" s="21">
        <v>172</v>
      </c>
      <c r="GD35" s="21">
        <v>117</v>
      </c>
      <c r="GE35" s="21">
        <v>95</v>
      </c>
      <c r="GF35" s="21">
        <v>85</v>
      </c>
      <c r="GG35" s="21">
        <v>101</v>
      </c>
      <c r="GH35" s="21">
        <v>92</v>
      </c>
      <c r="GI35" s="24">
        <v>1090</v>
      </c>
      <c r="GJ35" s="21">
        <v>1140</v>
      </c>
      <c r="GK35" s="21">
        <v>2160</v>
      </c>
      <c r="GL35" s="21">
        <v>2880</v>
      </c>
      <c r="GM35" s="21">
        <v>2950</v>
      </c>
      <c r="GN35" s="21">
        <v>2730</v>
      </c>
      <c r="GO35" s="31">
        <v>1400</v>
      </c>
      <c r="GP35" s="9"/>
      <c r="GQ35" s="32">
        <v>12</v>
      </c>
      <c r="GR35" s="21">
        <v>40</v>
      </c>
      <c r="GS35" s="24">
        <v>17</v>
      </c>
      <c r="GT35" s="21">
        <v>90</v>
      </c>
      <c r="GU35" s="24">
        <v>13</v>
      </c>
      <c r="GV35" s="21">
        <v>55</v>
      </c>
      <c r="GW35" s="24">
        <v>11</v>
      </c>
      <c r="GX35" s="21">
        <v>55</v>
      </c>
      <c r="GY35" s="24">
        <v>10</v>
      </c>
      <c r="GZ35" s="21">
        <v>55</v>
      </c>
      <c r="HA35" s="24">
        <v>9</v>
      </c>
      <c r="HB35" s="21">
        <v>20</v>
      </c>
      <c r="HC35" s="24">
        <v>7</v>
      </c>
      <c r="HD35" s="21">
        <v>15</v>
      </c>
      <c r="HE35" s="6"/>
      <c r="HF35" s="21"/>
      <c r="HG35" s="21"/>
      <c r="HH35" s="21"/>
      <c r="HI35" s="21"/>
      <c r="HJ35" s="21"/>
      <c r="HK35" s="21"/>
      <c r="HL35" s="21"/>
      <c r="HM35" s="21"/>
      <c r="HN35" s="21"/>
      <c r="HO35" s="21"/>
      <c r="HP35" s="21"/>
      <c r="HQ35" s="21"/>
      <c r="HR35" s="21"/>
      <c r="HS35" s="21"/>
      <c r="HT35" s="21"/>
      <c r="HU35" s="6"/>
    </row>
    <row r="36" spans="1:236" ht="15.75" customHeight="1" x14ac:dyDescent="0.3">
      <c r="A36" s="99">
        <v>31</v>
      </c>
      <c r="B36" s="3">
        <v>36</v>
      </c>
      <c r="C36" s="52" t="s">
        <v>431</v>
      </c>
      <c r="D36" s="52">
        <v>2</v>
      </c>
      <c r="E36" s="53">
        <v>41243</v>
      </c>
      <c r="F36" s="53">
        <v>41246</v>
      </c>
      <c r="G36" s="21">
        <f t="shared" si="0"/>
        <v>3</v>
      </c>
      <c r="H36" s="52"/>
      <c r="I36" s="52" t="s">
        <v>579</v>
      </c>
      <c r="J36" s="54">
        <v>9712</v>
      </c>
      <c r="K36" s="52">
        <v>86</v>
      </c>
      <c r="L36" s="52"/>
      <c r="M36" s="52"/>
      <c r="N36" s="52" t="s">
        <v>580</v>
      </c>
      <c r="O36" s="52">
        <v>66</v>
      </c>
      <c r="P36" s="52">
        <v>78.5</v>
      </c>
      <c r="Q36" s="52">
        <v>11</v>
      </c>
      <c r="R36" s="52" t="s">
        <v>548</v>
      </c>
      <c r="S36" s="52">
        <v>2</v>
      </c>
      <c r="T36" s="52">
        <v>11</v>
      </c>
      <c r="U36" s="52" t="s">
        <v>548</v>
      </c>
      <c r="V36" s="52">
        <v>2</v>
      </c>
      <c r="W36" s="52">
        <v>11</v>
      </c>
      <c r="X36" s="52">
        <v>6</v>
      </c>
      <c r="Y36" s="52">
        <v>0</v>
      </c>
      <c r="Z36" s="9"/>
      <c r="AA36" s="55" t="s">
        <v>513</v>
      </c>
      <c r="AB36" s="52" t="s">
        <v>497</v>
      </c>
      <c r="AC36" s="56"/>
      <c r="AD36" s="56"/>
      <c r="AE36" s="52" t="s">
        <v>249</v>
      </c>
      <c r="AF36" s="52"/>
      <c r="AG36" s="52" t="s">
        <v>246</v>
      </c>
      <c r="AH36" s="52" t="s">
        <v>248</v>
      </c>
      <c r="AI36" s="52" t="s">
        <v>246</v>
      </c>
      <c r="AJ36" s="52" t="s">
        <v>246</v>
      </c>
      <c r="AK36" s="52" t="s">
        <v>246</v>
      </c>
      <c r="AL36" s="52" t="s">
        <v>246</v>
      </c>
      <c r="AM36" s="52">
        <v>1.24</v>
      </c>
      <c r="AN36" s="47"/>
      <c r="AO36" s="26" t="s">
        <v>250</v>
      </c>
      <c r="AP36" s="57" t="s">
        <v>251</v>
      </c>
      <c r="AQ36" s="57"/>
      <c r="AR36" s="57" t="s">
        <v>1902</v>
      </c>
      <c r="AS36" s="57" t="s">
        <v>1905</v>
      </c>
      <c r="AT36" s="76">
        <v>1.24</v>
      </c>
      <c r="AU36" s="52">
        <v>2.04</v>
      </c>
      <c r="AV36" s="52">
        <v>4.62</v>
      </c>
      <c r="AW36" s="52">
        <v>4.41</v>
      </c>
      <c r="AX36" s="52">
        <v>5.33</v>
      </c>
      <c r="AY36" s="52">
        <v>3.58</v>
      </c>
      <c r="AZ36" s="52">
        <v>2.83</v>
      </c>
      <c r="BA36" s="52">
        <v>1.55</v>
      </c>
      <c r="BB36" s="52">
        <v>0.87</v>
      </c>
      <c r="BC36" s="28">
        <f t="shared" ref="BC36:BE36" si="97">((AU36/AT36)*100)-100</f>
        <v>64.516129032258078</v>
      </c>
      <c r="BD36" s="28">
        <f t="shared" si="97"/>
        <v>126.47058823529412</v>
      </c>
      <c r="BE36" s="28">
        <f t="shared" si="97"/>
        <v>-4.5454545454545467</v>
      </c>
      <c r="BF36" s="28">
        <f t="shared" si="2"/>
        <v>272.58064516129036</v>
      </c>
      <c r="BG36" s="28">
        <f t="shared" si="3"/>
        <v>255.64516129032262</v>
      </c>
      <c r="BH36" s="28">
        <f t="shared" si="4"/>
        <v>116.17647058823528</v>
      </c>
      <c r="BI36" s="3">
        <f t="shared" ref="BI36:BK36" si="98">AU36-AT36</f>
        <v>0.8</v>
      </c>
      <c r="BJ36" s="3">
        <f t="shared" si="98"/>
        <v>2.58</v>
      </c>
      <c r="BK36" s="3">
        <f t="shared" si="98"/>
        <v>-0.20999999999999996</v>
      </c>
      <c r="BL36" s="3">
        <f t="shared" si="6"/>
        <v>3.38</v>
      </c>
      <c r="BM36" s="3">
        <f t="shared" si="7"/>
        <v>3.17</v>
      </c>
      <c r="BN36" s="3">
        <f t="shared" si="8"/>
        <v>2.37</v>
      </c>
      <c r="BO36" s="55"/>
      <c r="BP36" s="52">
        <v>281</v>
      </c>
      <c r="BQ36" s="52">
        <v>248.6</v>
      </c>
      <c r="BR36" s="52">
        <v>149.5</v>
      </c>
      <c r="BS36" s="52">
        <v>88.5</v>
      </c>
      <c r="BT36" s="52">
        <v>58.3</v>
      </c>
      <c r="BU36" s="52">
        <v>39.6</v>
      </c>
      <c r="BV36" s="55">
        <v>37.9</v>
      </c>
      <c r="BW36" s="52">
        <v>37.9</v>
      </c>
      <c r="BX36" s="52">
        <v>38</v>
      </c>
      <c r="BY36" s="52">
        <v>38</v>
      </c>
      <c r="BZ36" s="52">
        <v>38.4</v>
      </c>
      <c r="CA36" s="52">
        <v>38</v>
      </c>
      <c r="CB36" s="52">
        <v>38.4</v>
      </c>
      <c r="CC36" s="52">
        <v>37</v>
      </c>
      <c r="CD36" s="52">
        <v>38.5</v>
      </c>
      <c r="CE36" s="6"/>
      <c r="CF36" s="55" t="s">
        <v>581</v>
      </c>
      <c r="CG36" s="52" t="s">
        <v>582</v>
      </c>
      <c r="CH36" s="52" t="s">
        <v>583</v>
      </c>
      <c r="CI36" s="52"/>
      <c r="CJ36" s="52"/>
      <c r="CK36" s="52"/>
      <c r="CL36" s="52"/>
      <c r="CM36" s="55" t="s">
        <v>584</v>
      </c>
      <c r="CN36" s="52"/>
      <c r="CO36" s="52" t="s">
        <v>303</v>
      </c>
      <c r="CP36" s="52"/>
      <c r="CQ36" s="52"/>
      <c r="CR36" s="52"/>
      <c r="CS36" s="52"/>
      <c r="CT36" s="55">
        <v>1</v>
      </c>
      <c r="CU36" s="52"/>
      <c r="CV36" s="52"/>
      <c r="CW36" s="52"/>
      <c r="CX36" s="52"/>
      <c r="CY36" s="52"/>
      <c r="CZ36" s="52"/>
      <c r="DA36" s="55" t="s">
        <v>255</v>
      </c>
      <c r="DB36" s="52"/>
      <c r="DC36" s="52"/>
      <c r="DD36" s="52"/>
      <c r="DE36" s="52"/>
      <c r="DF36" s="52"/>
      <c r="DG36" s="52"/>
      <c r="DH36" s="55" t="s">
        <v>585</v>
      </c>
      <c r="DI36" s="52" t="s">
        <v>585</v>
      </c>
      <c r="DJ36" s="52" t="s">
        <v>586</v>
      </c>
      <c r="DK36" s="52" t="s">
        <v>586</v>
      </c>
      <c r="DL36" s="52" t="s">
        <v>586</v>
      </c>
      <c r="DM36" s="52" t="s">
        <v>586</v>
      </c>
      <c r="DN36" s="52"/>
      <c r="DO36" s="26">
        <v>8</v>
      </c>
      <c r="DP36" s="41"/>
      <c r="DQ36" s="55">
        <v>60.4</v>
      </c>
      <c r="DR36" s="52">
        <v>128</v>
      </c>
      <c r="DS36" s="52">
        <v>142</v>
      </c>
      <c r="DT36" s="52">
        <v>100.4</v>
      </c>
      <c r="DU36" s="52">
        <v>75.2</v>
      </c>
      <c r="DV36" s="52">
        <v>74.3</v>
      </c>
      <c r="DW36" s="52">
        <v>90</v>
      </c>
      <c r="DX36" s="55">
        <v>0.5</v>
      </c>
      <c r="DY36" s="52">
        <v>0.7</v>
      </c>
      <c r="DZ36" s="52">
        <v>0.5</v>
      </c>
      <c r="EA36" s="52">
        <v>0.5</v>
      </c>
      <c r="EB36" s="52">
        <v>0.5</v>
      </c>
      <c r="EC36" s="52">
        <v>0.5</v>
      </c>
      <c r="ED36" s="52">
        <v>0.5</v>
      </c>
      <c r="EE36" s="29">
        <f t="shared" ref="EE36:EK36" si="99">DQ36/DX36</f>
        <v>120.8</v>
      </c>
      <c r="EF36" s="30">
        <f t="shared" si="99"/>
        <v>182.85714285714286</v>
      </c>
      <c r="EG36" s="30">
        <f t="shared" si="99"/>
        <v>284</v>
      </c>
      <c r="EH36" s="30">
        <f t="shared" si="99"/>
        <v>200.8</v>
      </c>
      <c r="EI36" s="30">
        <f t="shared" si="99"/>
        <v>150.4</v>
      </c>
      <c r="EJ36" s="30">
        <f t="shared" si="99"/>
        <v>148.6</v>
      </c>
      <c r="EK36" s="30">
        <f t="shared" si="99"/>
        <v>180</v>
      </c>
      <c r="EL36" s="24">
        <v>1</v>
      </c>
      <c r="EM36" s="21">
        <v>1</v>
      </c>
      <c r="EN36" s="21">
        <v>1</v>
      </c>
      <c r="EO36" s="21">
        <v>1</v>
      </c>
      <c r="EP36" s="21">
        <v>1</v>
      </c>
      <c r="EQ36" s="21">
        <v>1</v>
      </c>
      <c r="ER36" s="21">
        <v>1</v>
      </c>
      <c r="ES36" s="55">
        <v>183</v>
      </c>
      <c r="ET36" s="52">
        <v>183</v>
      </c>
      <c r="EU36" s="52">
        <v>203</v>
      </c>
      <c r="EV36" s="52">
        <v>201</v>
      </c>
      <c r="EW36" s="52">
        <v>156</v>
      </c>
      <c r="EX36" s="52">
        <v>150</v>
      </c>
      <c r="EY36" s="52">
        <v>165</v>
      </c>
      <c r="EZ36" s="55">
        <v>8.4</v>
      </c>
      <c r="FA36" s="52">
        <v>8.4</v>
      </c>
      <c r="FB36" s="52">
        <v>7.6</v>
      </c>
      <c r="FC36" s="52">
        <v>7.6</v>
      </c>
      <c r="FD36" s="52">
        <v>6.4</v>
      </c>
      <c r="FE36" s="52">
        <v>6.6</v>
      </c>
      <c r="FF36" s="52">
        <v>5</v>
      </c>
      <c r="FG36" s="55">
        <v>11</v>
      </c>
      <c r="FH36" s="52">
        <v>9</v>
      </c>
      <c r="FI36" s="52">
        <v>9</v>
      </c>
      <c r="FJ36" s="52">
        <v>6</v>
      </c>
      <c r="FK36" s="52">
        <v>8</v>
      </c>
      <c r="FL36" s="52">
        <v>6</v>
      </c>
      <c r="FM36" s="52">
        <v>6</v>
      </c>
      <c r="FN36" s="55">
        <v>65</v>
      </c>
      <c r="FO36" s="52">
        <v>70</v>
      </c>
      <c r="FP36" s="52">
        <v>70</v>
      </c>
      <c r="FQ36" s="52">
        <v>80</v>
      </c>
      <c r="FR36" s="52">
        <v>66</v>
      </c>
      <c r="FS36" s="52">
        <v>73</v>
      </c>
      <c r="FT36" s="52">
        <v>66</v>
      </c>
      <c r="FU36" s="55" t="s">
        <v>587</v>
      </c>
      <c r="FV36" s="52" t="s">
        <v>508</v>
      </c>
      <c r="FW36" s="52" t="s">
        <v>430</v>
      </c>
      <c r="FX36" s="52" t="s">
        <v>345</v>
      </c>
      <c r="FY36" s="52">
        <v>0</v>
      </c>
      <c r="FZ36" s="52">
        <v>0</v>
      </c>
      <c r="GA36" s="52">
        <v>0</v>
      </c>
      <c r="GB36" s="55">
        <v>140</v>
      </c>
      <c r="GC36" s="52">
        <v>140</v>
      </c>
      <c r="GD36" s="52">
        <v>154</v>
      </c>
      <c r="GE36" s="52">
        <v>167</v>
      </c>
      <c r="GF36" s="52">
        <v>180</v>
      </c>
      <c r="GG36" s="52">
        <v>159</v>
      </c>
      <c r="GH36" s="52">
        <v>148</v>
      </c>
      <c r="GI36" s="55">
        <v>1180</v>
      </c>
      <c r="GJ36" s="52">
        <v>1690</v>
      </c>
      <c r="GK36" s="52">
        <v>1680</v>
      </c>
      <c r="GL36" s="52">
        <v>1879</v>
      </c>
      <c r="GM36" s="52">
        <v>2050</v>
      </c>
      <c r="GN36" s="52">
        <v>2110</v>
      </c>
      <c r="GO36" s="58">
        <v>2130</v>
      </c>
      <c r="GP36" s="9"/>
      <c r="GQ36" s="59">
        <v>15</v>
      </c>
      <c r="GR36" s="52">
        <v>80</v>
      </c>
      <c r="GS36" s="55">
        <v>17</v>
      </c>
      <c r="GT36" s="52">
        <v>90</v>
      </c>
      <c r="GU36" s="55">
        <v>14</v>
      </c>
      <c r="GV36" s="52">
        <v>55</v>
      </c>
      <c r="GW36" s="55">
        <v>16</v>
      </c>
      <c r="GX36" s="52">
        <v>90</v>
      </c>
      <c r="GY36" s="55">
        <v>14</v>
      </c>
      <c r="GZ36" s="52">
        <v>55</v>
      </c>
      <c r="HA36" s="55">
        <v>14</v>
      </c>
      <c r="HB36" s="52">
        <v>55</v>
      </c>
      <c r="HC36" s="55">
        <v>13</v>
      </c>
      <c r="HD36" s="52">
        <v>55</v>
      </c>
      <c r="HE36" s="6"/>
      <c r="HF36" s="21"/>
      <c r="HG36" s="21"/>
      <c r="HH36" s="21"/>
      <c r="HI36" s="21"/>
      <c r="HJ36" s="21"/>
      <c r="HK36" s="21"/>
      <c r="HL36" s="21"/>
      <c r="HM36" s="21"/>
      <c r="HN36" s="21"/>
      <c r="HO36" s="21"/>
      <c r="HP36" s="21"/>
      <c r="HQ36" s="21"/>
      <c r="HR36" s="21"/>
      <c r="HS36" s="21"/>
      <c r="HT36" s="21"/>
      <c r="HU36" s="6"/>
    </row>
    <row r="37" spans="1:236" ht="15.75" customHeight="1" x14ac:dyDescent="0.3">
      <c r="A37" s="99">
        <v>32</v>
      </c>
      <c r="B37" s="3">
        <v>37</v>
      </c>
      <c r="C37" s="21" t="s">
        <v>431</v>
      </c>
      <c r="D37" s="21">
        <v>1</v>
      </c>
      <c r="E37" s="22">
        <v>41249</v>
      </c>
      <c r="F37" s="22">
        <v>41249</v>
      </c>
      <c r="G37" s="21">
        <f t="shared" si="0"/>
        <v>0</v>
      </c>
      <c r="H37" s="21"/>
      <c r="I37" s="21" t="s">
        <v>440</v>
      </c>
      <c r="J37" s="23">
        <v>17372</v>
      </c>
      <c r="K37" s="21">
        <v>65</v>
      </c>
      <c r="L37" s="21"/>
      <c r="M37" s="21"/>
      <c r="N37" s="21" t="s">
        <v>588</v>
      </c>
      <c r="O37" s="21">
        <v>48</v>
      </c>
      <c r="P37" s="21">
        <v>41.5</v>
      </c>
      <c r="Q37" s="21">
        <v>4</v>
      </c>
      <c r="R37" s="21" t="s">
        <v>589</v>
      </c>
      <c r="S37" s="21">
        <v>1</v>
      </c>
      <c r="T37" s="21">
        <v>13</v>
      </c>
      <c r="U37" s="21" t="s">
        <v>272</v>
      </c>
      <c r="V37" s="21">
        <v>1</v>
      </c>
      <c r="W37" s="21">
        <v>0</v>
      </c>
      <c r="X37" s="21">
        <v>1</v>
      </c>
      <c r="Y37" s="21">
        <v>4</v>
      </c>
      <c r="Z37" s="6"/>
      <c r="AA37" s="24" t="s">
        <v>462</v>
      </c>
      <c r="AB37" s="21" t="s">
        <v>590</v>
      </c>
      <c r="AC37" s="25"/>
      <c r="AD37" s="25"/>
      <c r="AE37" s="21" t="s">
        <v>246</v>
      </c>
      <c r="AF37" s="21" t="s">
        <v>247</v>
      </c>
      <c r="AG37" s="21" t="s">
        <v>249</v>
      </c>
      <c r="AH37" s="21"/>
      <c r="AI37" s="21" t="s">
        <v>246</v>
      </c>
      <c r="AJ37" s="21" t="s">
        <v>249</v>
      </c>
      <c r="AK37" s="21" t="s">
        <v>249</v>
      </c>
      <c r="AL37" s="21" t="s">
        <v>246</v>
      </c>
      <c r="AM37" s="21">
        <v>4</v>
      </c>
      <c r="AN37" s="6"/>
      <c r="AO37" s="26" t="s">
        <v>250</v>
      </c>
      <c r="AP37" s="26" t="s">
        <v>274</v>
      </c>
      <c r="AQ37" s="26"/>
      <c r="AR37" s="26" t="s">
        <v>1902</v>
      </c>
      <c r="AS37" s="26" t="s">
        <v>1913</v>
      </c>
      <c r="AT37" s="27">
        <v>4</v>
      </c>
      <c r="AU37" s="21">
        <v>4.59</v>
      </c>
      <c r="AV37" s="21">
        <v>5</v>
      </c>
      <c r="AW37" s="21">
        <v>3.26</v>
      </c>
      <c r="AX37" s="21">
        <v>3.09</v>
      </c>
      <c r="AY37" s="21">
        <v>2.2999999999999998</v>
      </c>
      <c r="AZ37" s="21">
        <v>1.38</v>
      </c>
      <c r="BA37" s="21"/>
      <c r="BB37" s="21"/>
      <c r="BC37" s="28">
        <f t="shared" ref="BC37:BE37" si="100">((AU37/AT37)*100)-100</f>
        <v>14.75</v>
      </c>
      <c r="BD37" s="28">
        <f t="shared" si="100"/>
        <v>8.9324618736383457</v>
      </c>
      <c r="BE37" s="28">
        <f t="shared" si="100"/>
        <v>-34.800000000000011</v>
      </c>
      <c r="BF37" s="28">
        <f t="shared" si="2"/>
        <v>25</v>
      </c>
      <c r="BG37" s="28">
        <f t="shared" si="3"/>
        <v>-18.5</v>
      </c>
      <c r="BH37" s="28">
        <f t="shared" si="4"/>
        <v>-28.976034858387806</v>
      </c>
      <c r="BI37" s="3">
        <f t="shared" ref="BI37:BK37" si="101">AU37-AT37</f>
        <v>0.58999999999999986</v>
      </c>
      <c r="BJ37" s="3">
        <f t="shared" si="101"/>
        <v>0.41000000000000014</v>
      </c>
      <c r="BK37" s="3">
        <f t="shared" si="101"/>
        <v>-1.7400000000000002</v>
      </c>
      <c r="BL37" s="3">
        <f t="shared" si="6"/>
        <v>1</v>
      </c>
      <c r="BM37" s="3">
        <f t="shared" si="7"/>
        <v>-0.74000000000000021</v>
      </c>
      <c r="BN37" s="3">
        <f t="shared" si="8"/>
        <v>-1.33</v>
      </c>
      <c r="BO37" s="24">
        <v>50</v>
      </c>
      <c r="BP37" s="21">
        <v>109.1</v>
      </c>
      <c r="BQ37" s="21">
        <v>97.8</v>
      </c>
      <c r="BR37" s="21">
        <v>55.9</v>
      </c>
      <c r="BS37" s="21">
        <v>35</v>
      </c>
      <c r="BT37" s="21"/>
      <c r="BU37" s="21"/>
      <c r="BV37" s="24">
        <v>37</v>
      </c>
      <c r="BW37" s="21">
        <v>37</v>
      </c>
      <c r="BX37" s="21">
        <v>37</v>
      </c>
      <c r="BY37" s="21">
        <v>37</v>
      </c>
      <c r="BZ37" s="21">
        <v>36.9</v>
      </c>
      <c r="CA37" s="21">
        <v>36.6</v>
      </c>
      <c r="CB37" s="21">
        <v>36.4</v>
      </c>
      <c r="CC37" s="21"/>
      <c r="CD37" s="21"/>
      <c r="CE37" s="6"/>
      <c r="CF37" s="24" t="s">
        <v>591</v>
      </c>
      <c r="CG37" s="21"/>
      <c r="CH37" s="21"/>
      <c r="CI37" s="21"/>
      <c r="CJ37" s="21"/>
      <c r="CK37" s="21"/>
      <c r="CL37" s="21"/>
      <c r="CM37" s="24" t="s">
        <v>592</v>
      </c>
      <c r="CN37" s="21"/>
      <c r="CO37" s="21"/>
      <c r="CP37" s="21"/>
      <c r="CQ37" s="21"/>
      <c r="CR37" s="21"/>
      <c r="CS37" s="21"/>
      <c r="CT37" s="24">
        <v>2</v>
      </c>
      <c r="CU37" s="21"/>
      <c r="CV37" s="21"/>
      <c r="CW37" s="21"/>
      <c r="CX37" s="21"/>
      <c r="CY37" s="21"/>
      <c r="CZ37" s="21"/>
      <c r="DA37" s="24" t="s">
        <v>593</v>
      </c>
      <c r="DB37" s="21"/>
      <c r="DC37" s="21"/>
      <c r="DD37" s="21"/>
      <c r="DE37" s="21"/>
      <c r="DF37" s="21"/>
      <c r="DG37" s="21"/>
      <c r="DH37" s="24" t="s">
        <v>594</v>
      </c>
      <c r="DI37" s="21" t="s">
        <v>595</v>
      </c>
      <c r="DJ37" s="21" t="s">
        <v>594</v>
      </c>
      <c r="DK37" s="21" t="s">
        <v>594</v>
      </c>
      <c r="DL37" s="21" t="s">
        <v>596</v>
      </c>
      <c r="DM37" s="21" t="s">
        <v>597</v>
      </c>
      <c r="DN37" s="21"/>
      <c r="DO37" s="26">
        <v>8</v>
      </c>
      <c r="DP37" s="41"/>
      <c r="DQ37" s="24">
        <v>209</v>
      </c>
      <c r="DR37" s="21">
        <v>114.1</v>
      </c>
      <c r="DS37" s="21">
        <v>150</v>
      </c>
      <c r="DT37" s="21">
        <v>91.3</v>
      </c>
      <c r="DU37" s="21">
        <v>115.7</v>
      </c>
      <c r="DV37" s="21"/>
      <c r="DW37" s="21"/>
      <c r="DX37" s="24">
        <v>0.8</v>
      </c>
      <c r="DY37" s="21">
        <v>0.8</v>
      </c>
      <c r="DZ37" s="21">
        <v>0.4</v>
      </c>
      <c r="EA37" s="21">
        <v>0.4</v>
      </c>
      <c r="EB37" s="21">
        <v>0.21</v>
      </c>
      <c r="EC37" s="21"/>
      <c r="ED37" s="21"/>
      <c r="EE37" s="29">
        <f t="shared" ref="EE37:EI37" si="102">DQ37/DX37</f>
        <v>261.25</v>
      </c>
      <c r="EF37" s="30">
        <f t="shared" si="102"/>
        <v>142.62499999999997</v>
      </c>
      <c r="EG37" s="30">
        <f t="shared" si="102"/>
        <v>375</v>
      </c>
      <c r="EH37" s="30">
        <f t="shared" si="102"/>
        <v>228.24999999999997</v>
      </c>
      <c r="EI37" s="30">
        <f t="shared" si="102"/>
        <v>550.95238095238096</v>
      </c>
      <c r="EJ37" s="30"/>
      <c r="EK37" s="30"/>
      <c r="EL37" s="24">
        <v>1</v>
      </c>
      <c r="EM37" s="21">
        <v>1</v>
      </c>
      <c r="EN37" s="21">
        <v>1</v>
      </c>
      <c r="EO37" s="21">
        <v>1</v>
      </c>
      <c r="EP37" s="21">
        <v>1</v>
      </c>
      <c r="EQ37" s="21"/>
      <c r="ER37" s="21"/>
      <c r="ES37" s="24">
        <v>134</v>
      </c>
      <c r="ET37" s="21">
        <v>145</v>
      </c>
      <c r="EU37" s="21">
        <v>321</v>
      </c>
      <c r="EV37" s="21">
        <v>154</v>
      </c>
      <c r="EW37" s="21">
        <v>148</v>
      </c>
      <c r="EX37" s="21"/>
      <c r="EY37" s="21"/>
      <c r="EZ37" s="24">
        <v>15.8</v>
      </c>
      <c r="FA37" s="21">
        <v>15.6</v>
      </c>
      <c r="FB37" s="21">
        <v>13.9</v>
      </c>
      <c r="FC37" s="21">
        <v>12.5</v>
      </c>
      <c r="FD37" s="21">
        <v>13.1</v>
      </c>
      <c r="FE37" s="21"/>
      <c r="FF37" s="21"/>
      <c r="FG37" s="24">
        <v>15</v>
      </c>
      <c r="FH37" s="21">
        <v>15</v>
      </c>
      <c r="FI37" s="21">
        <v>15</v>
      </c>
      <c r="FJ37" s="21">
        <v>15</v>
      </c>
      <c r="FK37" s="21">
        <v>15</v>
      </c>
      <c r="FL37" s="21"/>
      <c r="FM37" s="21"/>
      <c r="FN37" s="24">
        <v>78</v>
      </c>
      <c r="FO37" s="21">
        <v>66</v>
      </c>
      <c r="FP37" s="21">
        <v>77</v>
      </c>
      <c r="FQ37" s="21">
        <v>79</v>
      </c>
      <c r="FR37" s="21">
        <v>76</v>
      </c>
      <c r="FS37" s="21"/>
      <c r="FT37" s="21"/>
      <c r="FU37" s="24">
        <v>0</v>
      </c>
      <c r="FV37" s="21" t="s">
        <v>311</v>
      </c>
      <c r="FW37" s="21">
        <v>0</v>
      </c>
      <c r="FX37" s="21">
        <v>0</v>
      </c>
      <c r="FY37" s="21">
        <v>0</v>
      </c>
      <c r="FZ37" s="21"/>
      <c r="GA37" s="21"/>
      <c r="GB37" s="24">
        <v>858</v>
      </c>
      <c r="GC37" s="21">
        <v>546</v>
      </c>
      <c r="GD37" s="21">
        <v>698</v>
      </c>
      <c r="GE37" s="21">
        <v>480</v>
      </c>
      <c r="GF37" s="21">
        <v>645</v>
      </c>
      <c r="GG37" s="21"/>
      <c r="GH37" s="21"/>
      <c r="GI37" s="24">
        <v>35</v>
      </c>
      <c r="GJ37" s="21">
        <v>20</v>
      </c>
      <c r="GK37" s="21">
        <v>100</v>
      </c>
      <c r="GL37" s="21">
        <v>100</v>
      </c>
      <c r="GM37" s="21">
        <v>0</v>
      </c>
      <c r="GN37" s="21"/>
      <c r="GO37" s="31"/>
      <c r="GP37" s="9"/>
      <c r="GQ37" s="32">
        <v>11</v>
      </c>
      <c r="GR37" s="21">
        <v>45</v>
      </c>
      <c r="GS37" s="24">
        <v>14</v>
      </c>
      <c r="GT37" s="21">
        <v>55</v>
      </c>
      <c r="GU37" s="24">
        <v>9</v>
      </c>
      <c r="GV37" s="21">
        <v>20</v>
      </c>
      <c r="GW37" s="24">
        <v>10</v>
      </c>
      <c r="GX37" s="21">
        <v>45</v>
      </c>
      <c r="GY37" s="24">
        <v>9</v>
      </c>
      <c r="GZ37" s="21">
        <v>20</v>
      </c>
      <c r="HA37" s="24"/>
      <c r="HB37" s="21"/>
      <c r="HC37" s="24"/>
      <c r="HD37" s="21"/>
      <c r="HE37" s="6"/>
      <c r="HF37" s="21"/>
      <c r="HG37" s="21"/>
      <c r="HH37" s="21"/>
      <c r="HI37" s="21"/>
      <c r="HJ37" s="21"/>
      <c r="HK37" s="21"/>
      <c r="HL37" s="21"/>
      <c r="HM37" s="21"/>
      <c r="HN37" s="21"/>
      <c r="HO37" s="21"/>
      <c r="HP37" s="21"/>
      <c r="HQ37" s="21"/>
      <c r="HR37" s="21"/>
      <c r="HS37" s="21"/>
      <c r="HT37" s="21"/>
      <c r="HU37" s="6"/>
    </row>
    <row r="38" spans="1:236" ht="15.75" customHeight="1" x14ac:dyDescent="0.3">
      <c r="A38" s="99">
        <v>33</v>
      </c>
      <c r="B38" s="3">
        <v>39</v>
      </c>
      <c r="C38" s="21" t="s">
        <v>598</v>
      </c>
      <c r="D38" s="21">
        <v>1</v>
      </c>
      <c r="E38" s="22">
        <v>41246</v>
      </c>
      <c r="F38" s="22">
        <v>41247</v>
      </c>
      <c r="G38" s="21">
        <f t="shared" si="0"/>
        <v>1</v>
      </c>
      <c r="H38" s="21"/>
      <c r="I38" s="21"/>
      <c r="J38" s="23">
        <v>18745</v>
      </c>
      <c r="K38" s="21">
        <v>61</v>
      </c>
      <c r="L38" s="21"/>
      <c r="M38" s="21"/>
      <c r="N38" s="21" t="s">
        <v>485</v>
      </c>
      <c r="O38" s="21">
        <v>76</v>
      </c>
      <c r="P38" s="21">
        <v>89.7</v>
      </c>
      <c r="Q38" s="21">
        <v>7</v>
      </c>
      <c r="R38" s="21" t="s">
        <v>601</v>
      </c>
      <c r="S38" s="21">
        <v>1</v>
      </c>
      <c r="T38" s="21">
        <v>9</v>
      </c>
      <c r="U38" s="21" t="s">
        <v>272</v>
      </c>
      <c r="V38" s="21">
        <v>1</v>
      </c>
      <c r="W38" s="21">
        <v>4</v>
      </c>
      <c r="X38" s="21">
        <v>4</v>
      </c>
      <c r="Y38" s="21">
        <v>0</v>
      </c>
      <c r="Z38" s="6"/>
      <c r="AA38" s="24" t="s">
        <v>513</v>
      </c>
      <c r="AB38" s="21" t="s">
        <v>520</v>
      </c>
      <c r="AC38" s="25"/>
      <c r="AD38" s="25"/>
      <c r="AE38" s="21" t="s">
        <v>246</v>
      </c>
      <c r="AF38" s="21" t="s">
        <v>247</v>
      </c>
      <c r="AG38" s="21" t="s">
        <v>246</v>
      </c>
      <c r="AH38" s="21" t="s">
        <v>248</v>
      </c>
      <c r="AI38" s="21" t="s">
        <v>246</v>
      </c>
      <c r="AJ38" s="21" t="s">
        <v>246</v>
      </c>
      <c r="AK38" s="21" t="s">
        <v>246</v>
      </c>
      <c r="AL38" s="21" t="s">
        <v>246</v>
      </c>
      <c r="AM38" s="21">
        <v>93</v>
      </c>
      <c r="AN38" s="6"/>
      <c r="AO38" s="26" t="s">
        <v>250</v>
      </c>
      <c r="AP38" s="26" t="s">
        <v>274</v>
      </c>
      <c r="AQ38" s="26"/>
      <c r="AR38" s="26" t="s">
        <v>1906</v>
      </c>
      <c r="AS38" s="26" t="s">
        <v>1912</v>
      </c>
      <c r="AT38" s="27">
        <v>93</v>
      </c>
      <c r="AU38" s="21">
        <v>100.7</v>
      </c>
      <c r="AV38" s="21">
        <v>125.2</v>
      </c>
      <c r="AW38" s="21">
        <v>74.900000000000006</v>
      </c>
      <c r="AX38" s="21">
        <v>61.26</v>
      </c>
      <c r="AY38" s="21">
        <v>29.11</v>
      </c>
      <c r="AZ38" s="21">
        <v>16.5</v>
      </c>
      <c r="BA38" s="21">
        <v>6.58</v>
      </c>
      <c r="BB38" s="21">
        <v>2.74</v>
      </c>
      <c r="BC38" s="28">
        <f t="shared" ref="BC38:BE38" si="103">((AU38/AT38)*100)-100</f>
        <v>8.2795698924731198</v>
      </c>
      <c r="BD38" s="28">
        <f t="shared" si="103"/>
        <v>24.329692154915577</v>
      </c>
      <c r="BE38" s="28">
        <f t="shared" si="103"/>
        <v>-40.175718849840244</v>
      </c>
      <c r="BF38" s="28">
        <f t="shared" si="2"/>
        <v>34.623655913978496</v>
      </c>
      <c r="BG38" s="28">
        <f t="shared" si="3"/>
        <v>-19.462365591397841</v>
      </c>
      <c r="BH38" s="28">
        <f t="shared" si="4"/>
        <v>-25.620655412115184</v>
      </c>
      <c r="BI38" s="3">
        <f t="shared" ref="BI38:BK38" si="104">AU38-AT38</f>
        <v>7.7000000000000028</v>
      </c>
      <c r="BJ38" s="3">
        <f t="shared" si="104"/>
        <v>24.5</v>
      </c>
      <c r="BK38" s="3">
        <f t="shared" si="104"/>
        <v>-50.3</v>
      </c>
      <c r="BL38" s="3">
        <f t="shared" si="6"/>
        <v>32.200000000000003</v>
      </c>
      <c r="BM38" s="3">
        <f t="shared" si="7"/>
        <v>-18.099999999999994</v>
      </c>
      <c r="BN38" s="3">
        <f t="shared" si="8"/>
        <v>-25.799999999999997</v>
      </c>
      <c r="BO38" s="24"/>
      <c r="BP38" s="21">
        <v>461.3</v>
      </c>
      <c r="BQ38" s="21">
        <v>415</v>
      </c>
      <c r="BR38" s="21">
        <v>238.3</v>
      </c>
      <c r="BS38" s="21">
        <v>165</v>
      </c>
      <c r="BT38" s="21">
        <v>155</v>
      </c>
      <c r="BU38" s="21">
        <v>179.1</v>
      </c>
      <c r="BV38" s="24">
        <v>37</v>
      </c>
      <c r="BW38" s="21">
        <v>37</v>
      </c>
      <c r="BX38" s="21">
        <v>37</v>
      </c>
      <c r="BY38" s="21">
        <v>38</v>
      </c>
      <c r="BZ38" s="21">
        <v>38.6</v>
      </c>
      <c r="CA38" s="21">
        <v>38</v>
      </c>
      <c r="CB38" s="21">
        <v>36.5</v>
      </c>
      <c r="CC38" s="21">
        <v>37</v>
      </c>
      <c r="CD38" s="21">
        <v>36</v>
      </c>
      <c r="CE38" s="6"/>
      <c r="CF38" s="24" t="s">
        <v>608</v>
      </c>
      <c r="CG38" s="21"/>
      <c r="CH38" s="21"/>
      <c r="CI38" s="21"/>
      <c r="CJ38" s="21"/>
      <c r="CK38" s="21"/>
      <c r="CL38" s="21"/>
      <c r="CM38" s="24" t="s">
        <v>609</v>
      </c>
      <c r="CN38" s="21"/>
      <c r="CO38" s="21"/>
      <c r="CP38" s="21"/>
      <c r="CQ38" s="21"/>
      <c r="CR38" s="21"/>
      <c r="CS38" s="21"/>
      <c r="CT38" s="24">
        <v>2</v>
      </c>
      <c r="CU38" s="21"/>
      <c r="CV38" s="21"/>
      <c r="CW38" s="21"/>
      <c r="CX38" s="21"/>
      <c r="CY38" s="21"/>
      <c r="CZ38" s="21"/>
      <c r="DA38" s="60" t="s">
        <v>610</v>
      </c>
      <c r="DB38" s="21"/>
      <c r="DC38" s="21"/>
      <c r="DD38" s="21"/>
      <c r="DE38" s="21"/>
      <c r="DF38" s="21"/>
      <c r="DG38" s="21"/>
      <c r="DH38" s="24" t="s">
        <v>611</v>
      </c>
      <c r="DI38" s="21" t="s">
        <v>611</v>
      </c>
      <c r="DJ38" s="21" t="s">
        <v>255</v>
      </c>
      <c r="DK38" s="21" t="s">
        <v>612</v>
      </c>
      <c r="DL38" s="21" t="s">
        <v>540</v>
      </c>
      <c r="DM38" s="21" t="s">
        <v>540</v>
      </c>
      <c r="DN38" s="21" t="s">
        <v>540</v>
      </c>
      <c r="DO38" s="26">
        <v>8</v>
      </c>
      <c r="DP38" s="6"/>
      <c r="DQ38" s="24">
        <v>79</v>
      </c>
      <c r="DR38" s="21">
        <v>109.1</v>
      </c>
      <c r="DS38" s="21">
        <v>134.9</v>
      </c>
      <c r="DT38" s="21">
        <v>145.5</v>
      </c>
      <c r="DU38" s="21">
        <v>79.7</v>
      </c>
      <c r="DV38" s="21">
        <v>83.5</v>
      </c>
      <c r="DW38" s="21">
        <v>67</v>
      </c>
      <c r="DX38" s="24">
        <v>0.4</v>
      </c>
      <c r="DY38" s="21">
        <v>0.4</v>
      </c>
      <c r="DZ38" s="21">
        <v>0.4</v>
      </c>
      <c r="EA38" s="21">
        <v>0.4</v>
      </c>
      <c r="EB38" s="21">
        <v>0.4</v>
      </c>
      <c r="EC38" s="21">
        <v>0.4</v>
      </c>
      <c r="ED38" s="21">
        <v>0.4</v>
      </c>
      <c r="EE38" s="29">
        <f t="shared" ref="EE38:EK38" si="105">DQ38/DX38</f>
        <v>197.5</v>
      </c>
      <c r="EF38" s="30">
        <f t="shared" si="105"/>
        <v>272.74999999999994</v>
      </c>
      <c r="EG38" s="30">
        <f t="shared" si="105"/>
        <v>337.25</v>
      </c>
      <c r="EH38" s="30">
        <f t="shared" si="105"/>
        <v>363.75</v>
      </c>
      <c r="EI38" s="30">
        <f t="shared" si="105"/>
        <v>199.25</v>
      </c>
      <c r="EJ38" s="30">
        <f t="shared" si="105"/>
        <v>208.75</v>
      </c>
      <c r="EK38" s="30">
        <f t="shared" si="105"/>
        <v>167.5</v>
      </c>
      <c r="EL38" s="24">
        <v>1</v>
      </c>
      <c r="EM38" s="21">
        <v>1</v>
      </c>
      <c r="EN38" s="21">
        <v>1</v>
      </c>
      <c r="EO38" s="21">
        <v>1</v>
      </c>
      <c r="EP38" s="21">
        <v>1</v>
      </c>
      <c r="EQ38" s="21">
        <v>1</v>
      </c>
      <c r="ER38" s="21">
        <v>1</v>
      </c>
      <c r="ES38" s="24">
        <v>326</v>
      </c>
      <c r="ET38" s="21">
        <v>262</v>
      </c>
      <c r="EU38" s="21">
        <v>251</v>
      </c>
      <c r="EV38" s="21">
        <v>255</v>
      </c>
      <c r="EW38" s="21">
        <v>223</v>
      </c>
      <c r="EX38" s="21">
        <v>290</v>
      </c>
      <c r="EY38" s="21">
        <v>395</v>
      </c>
      <c r="EZ38" s="24">
        <v>44.7</v>
      </c>
      <c r="FA38" s="21">
        <v>20</v>
      </c>
      <c r="FB38" s="21">
        <v>14.3</v>
      </c>
      <c r="FC38" s="21">
        <v>10.4</v>
      </c>
      <c r="FD38" s="21">
        <v>8.6</v>
      </c>
      <c r="FE38" s="21">
        <v>8.5</v>
      </c>
      <c r="FF38" s="21">
        <v>8.5</v>
      </c>
      <c r="FG38" s="24">
        <v>15</v>
      </c>
      <c r="FH38" s="21">
        <v>13</v>
      </c>
      <c r="FI38" s="21">
        <v>10</v>
      </c>
      <c r="FJ38" s="21">
        <v>11</v>
      </c>
      <c r="FK38" s="21">
        <v>15</v>
      </c>
      <c r="FL38" s="21">
        <v>15</v>
      </c>
      <c r="FM38" s="21">
        <v>15</v>
      </c>
      <c r="FN38" s="24">
        <v>89</v>
      </c>
      <c r="FO38" s="21">
        <v>107</v>
      </c>
      <c r="FP38" s="21">
        <v>120</v>
      </c>
      <c r="FQ38" s="21">
        <v>110</v>
      </c>
      <c r="FR38" s="21">
        <v>94</v>
      </c>
      <c r="FS38" s="21">
        <v>90</v>
      </c>
      <c r="FT38" s="21">
        <v>96</v>
      </c>
      <c r="FU38" s="24" t="s">
        <v>613</v>
      </c>
      <c r="FV38" s="21" t="s">
        <v>614</v>
      </c>
      <c r="FW38" s="21" t="s">
        <v>615</v>
      </c>
      <c r="FX38" s="21" t="s">
        <v>467</v>
      </c>
      <c r="FY38" s="21">
        <v>0</v>
      </c>
      <c r="FZ38" s="21">
        <v>0</v>
      </c>
      <c r="GA38" s="21">
        <v>0</v>
      </c>
      <c r="GB38" s="24">
        <v>176</v>
      </c>
      <c r="GC38" s="21">
        <v>234</v>
      </c>
      <c r="GD38" s="21">
        <v>254</v>
      </c>
      <c r="GE38" s="21">
        <v>206</v>
      </c>
      <c r="GF38" s="21">
        <v>152</v>
      </c>
      <c r="GG38" s="21">
        <v>120</v>
      </c>
      <c r="GH38" s="21">
        <v>102</v>
      </c>
      <c r="GI38" s="24">
        <v>750</v>
      </c>
      <c r="GJ38" s="21">
        <v>2715</v>
      </c>
      <c r="GK38" s="21">
        <v>2760</v>
      </c>
      <c r="GL38" s="21">
        <v>1800</v>
      </c>
      <c r="GM38" s="21">
        <v>2440</v>
      </c>
      <c r="GN38" s="21">
        <v>3190</v>
      </c>
      <c r="GO38" s="31">
        <v>700</v>
      </c>
      <c r="GP38" s="9"/>
      <c r="GQ38" s="32">
        <v>14</v>
      </c>
      <c r="GR38" s="21">
        <v>55</v>
      </c>
      <c r="GS38" s="24">
        <v>15</v>
      </c>
      <c r="GT38" s="21">
        <v>80</v>
      </c>
      <c r="GU38" s="24">
        <v>15</v>
      </c>
      <c r="GV38" s="21">
        <v>80</v>
      </c>
      <c r="GW38" s="24">
        <v>13</v>
      </c>
      <c r="GX38" s="21">
        <v>55</v>
      </c>
      <c r="GY38" s="24">
        <v>10</v>
      </c>
      <c r="GZ38" s="21">
        <v>45</v>
      </c>
      <c r="HA38" s="24">
        <v>9</v>
      </c>
      <c r="HB38" s="21">
        <v>20</v>
      </c>
      <c r="HC38" s="24">
        <v>9</v>
      </c>
      <c r="HD38" s="21">
        <v>20</v>
      </c>
      <c r="HE38" s="6"/>
      <c r="HF38" s="21"/>
      <c r="HG38" s="21"/>
      <c r="HH38" s="21"/>
      <c r="HI38" s="21"/>
      <c r="HJ38" s="21"/>
      <c r="HK38" s="21"/>
      <c r="HL38" s="21"/>
      <c r="HM38" s="21"/>
      <c r="HN38" s="21"/>
      <c r="HO38" s="21"/>
      <c r="HP38" s="21"/>
      <c r="HQ38" s="21"/>
      <c r="HR38" s="21"/>
      <c r="HS38" s="21"/>
      <c r="HT38" s="21"/>
      <c r="HU38" s="6"/>
    </row>
    <row r="39" spans="1:236" ht="15.75" customHeight="1" x14ac:dyDescent="0.3">
      <c r="A39" s="99">
        <v>34</v>
      </c>
      <c r="B39" s="3">
        <v>40</v>
      </c>
      <c r="C39" s="21" t="s">
        <v>525</v>
      </c>
      <c r="D39" s="21">
        <v>1</v>
      </c>
      <c r="E39" s="22">
        <v>41242</v>
      </c>
      <c r="F39" s="22">
        <v>41242</v>
      </c>
      <c r="G39" s="21">
        <f t="shared" si="0"/>
        <v>0</v>
      </c>
      <c r="H39" s="21"/>
      <c r="I39" s="21" t="s">
        <v>579</v>
      </c>
      <c r="J39" s="23">
        <v>15515</v>
      </c>
      <c r="K39" s="21">
        <v>70</v>
      </c>
      <c r="L39" s="21"/>
      <c r="M39" s="21"/>
      <c r="N39" s="21" t="s">
        <v>616</v>
      </c>
      <c r="O39" s="21">
        <v>73</v>
      </c>
      <c r="P39" s="21">
        <v>87.1</v>
      </c>
      <c r="Q39" s="21">
        <v>11</v>
      </c>
      <c r="R39" s="21" t="s">
        <v>548</v>
      </c>
      <c r="S39" s="21">
        <v>2</v>
      </c>
      <c r="T39" s="21">
        <v>12</v>
      </c>
      <c r="U39" s="21" t="s">
        <v>548</v>
      </c>
      <c r="V39" s="21">
        <v>2</v>
      </c>
      <c r="W39" s="21">
        <v>7</v>
      </c>
      <c r="X39" s="21">
        <v>8</v>
      </c>
      <c r="Y39" s="21">
        <v>0</v>
      </c>
      <c r="Z39" s="6"/>
      <c r="AA39" s="24" t="s">
        <v>462</v>
      </c>
      <c r="AB39" s="21" t="s">
        <v>617</v>
      </c>
      <c r="AC39" s="25"/>
      <c r="AD39" s="25"/>
      <c r="AE39" s="21" t="s">
        <v>249</v>
      </c>
      <c r="AF39" s="21"/>
      <c r="AG39" s="21" t="s">
        <v>249</v>
      </c>
      <c r="AH39" s="21"/>
      <c r="AI39" s="21" t="s">
        <v>246</v>
      </c>
      <c r="AJ39" s="21" t="s">
        <v>246</v>
      </c>
      <c r="AK39" s="21" t="s">
        <v>246</v>
      </c>
      <c r="AL39" s="21" t="s">
        <v>249</v>
      </c>
      <c r="AM39" s="21">
        <v>0.12</v>
      </c>
      <c r="AN39" s="6"/>
      <c r="AO39" s="26" t="s">
        <v>250</v>
      </c>
      <c r="AP39" s="26" t="s">
        <v>251</v>
      </c>
      <c r="AQ39" s="26"/>
      <c r="AR39" s="26" t="s">
        <v>1902</v>
      </c>
      <c r="AS39" s="26" t="s">
        <v>299</v>
      </c>
      <c r="AT39" s="27">
        <v>0.12</v>
      </c>
      <c r="AU39" s="21">
        <v>0.17</v>
      </c>
      <c r="AV39" s="21">
        <v>0.21</v>
      </c>
      <c r="AW39" s="39">
        <v>0.24</v>
      </c>
      <c r="AX39" s="21">
        <v>0.16</v>
      </c>
      <c r="AY39" s="21">
        <v>0.12</v>
      </c>
      <c r="AZ39" s="21">
        <v>0.18</v>
      </c>
      <c r="BA39" s="21">
        <v>0.06</v>
      </c>
      <c r="BB39" s="21">
        <v>0.09</v>
      </c>
      <c r="BC39" s="28">
        <f t="shared" ref="BC39:BE39" si="106">((AU39/AT39)*100)-100</f>
        <v>41.666666666666686</v>
      </c>
      <c r="BD39" s="28">
        <f t="shared" si="106"/>
        <v>23.52941176470587</v>
      </c>
      <c r="BE39" s="28">
        <f t="shared" si="106"/>
        <v>14.285714285714278</v>
      </c>
      <c r="BF39" s="28">
        <f t="shared" si="2"/>
        <v>75</v>
      </c>
      <c r="BG39" s="28">
        <f t="shared" si="3"/>
        <v>100</v>
      </c>
      <c r="BH39" s="28">
        <f t="shared" si="4"/>
        <v>41.176470588235276</v>
      </c>
      <c r="BI39" s="3">
        <f t="shared" ref="BI39:BK39" si="107">AU39-AT39</f>
        <v>5.0000000000000017E-2</v>
      </c>
      <c r="BJ39" s="3">
        <f t="shared" si="107"/>
        <v>3.999999999999998E-2</v>
      </c>
      <c r="BK39" s="3">
        <f t="shared" si="107"/>
        <v>0.03</v>
      </c>
      <c r="BL39" s="3">
        <f t="shared" si="6"/>
        <v>0.09</v>
      </c>
      <c r="BM39" s="3">
        <f t="shared" si="7"/>
        <v>0.12</v>
      </c>
      <c r="BN39" s="3">
        <f t="shared" si="8"/>
        <v>6.9999999999999979E-2</v>
      </c>
      <c r="BO39" s="24">
        <v>45.9</v>
      </c>
      <c r="BP39" s="21">
        <v>59.6</v>
      </c>
      <c r="BQ39" s="21">
        <v>70.5</v>
      </c>
      <c r="BR39" s="21">
        <v>39</v>
      </c>
      <c r="BS39" s="21">
        <v>28.7</v>
      </c>
      <c r="BT39" s="21"/>
      <c r="BU39" s="21"/>
      <c r="BV39" s="24">
        <v>36</v>
      </c>
      <c r="BW39" s="21">
        <v>37</v>
      </c>
      <c r="BX39" s="21">
        <v>36</v>
      </c>
      <c r="BY39" s="21">
        <v>36.1</v>
      </c>
      <c r="BZ39" s="21">
        <v>36</v>
      </c>
      <c r="CA39" s="21">
        <v>36.6</v>
      </c>
      <c r="CB39" s="21">
        <v>36</v>
      </c>
      <c r="CC39" s="21">
        <v>36.4</v>
      </c>
      <c r="CD39" s="21">
        <v>36.4</v>
      </c>
      <c r="CE39" s="6"/>
      <c r="CF39" s="24" t="s">
        <v>618</v>
      </c>
      <c r="CG39" s="21"/>
      <c r="CH39" s="21"/>
      <c r="CI39" s="21"/>
      <c r="CJ39" s="21"/>
      <c r="CK39" s="21"/>
      <c r="CL39" s="21"/>
      <c r="CM39" s="24" t="s">
        <v>619</v>
      </c>
      <c r="CN39" s="21"/>
      <c r="CO39" s="21"/>
      <c r="CP39" s="21"/>
      <c r="CQ39" s="21"/>
      <c r="CR39" s="21"/>
      <c r="CS39" s="21"/>
      <c r="CT39" s="24">
        <v>2</v>
      </c>
      <c r="CU39" s="21"/>
      <c r="CV39" s="21"/>
      <c r="CW39" s="21"/>
      <c r="CX39" s="21"/>
      <c r="CY39" s="21"/>
      <c r="CZ39" s="21"/>
      <c r="DA39" s="24" t="s">
        <v>620</v>
      </c>
      <c r="DB39" s="21"/>
      <c r="DC39" s="21"/>
      <c r="DD39" s="21"/>
      <c r="DE39" s="21"/>
      <c r="DF39" s="21"/>
      <c r="DG39" s="21"/>
      <c r="DH39" s="24" t="s">
        <v>374</v>
      </c>
      <c r="DI39" s="21" t="s">
        <v>621</v>
      </c>
      <c r="DJ39" s="21" t="s">
        <v>622</v>
      </c>
      <c r="DK39" s="21" t="s">
        <v>623</v>
      </c>
      <c r="DL39" s="21" t="s">
        <v>623</v>
      </c>
      <c r="DM39" s="21" t="s">
        <v>623</v>
      </c>
      <c r="DN39" s="21" t="s">
        <v>623</v>
      </c>
      <c r="DO39" s="26">
        <v>9</v>
      </c>
      <c r="DP39" s="6"/>
      <c r="DQ39" s="24">
        <v>96.3</v>
      </c>
      <c r="DR39" s="21">
        <v>78.5</v>
      </c>
      <c r="DS39" s="21">
        <v>114.8</v>
      </c>
      <c r="DT39" s="21">
        <v>67</v>
      </c>
      <c r="DU39" s="21">
        <v>93.6</v>
      </c>
      <c r="DV39" s="21">
        <v>101.6</v>
      </c>
      <c r="DW39" s="21">
        <v>121.4</v>
      </c>
      <c r="DX39" s="24">
        <v>0.1</v>
      </c>
      <c r="DY39" s="21">
        <v>0.6</v>
      </c>
      <c r="DZ39" s="21">
        <v>0.5</v>
      </c>
      <c r="EA39" s="21">
        <v>0.5</v>
      </c>
      <c r="EB39" s="21">
        <v>0.4</v>
      </c>
      <c r="EC39" s="21">
        <v>0.4</v>
      </c>
      <c r="ED39" s="21">
        <v>0.5</v>
      </c>
      <c r="EE39" s="29">
        <f t="shared" ref="EE39:EK39" si="108">DQ39/DX39</f>
        <v>962.99999999999989</v>
      </c>
      <c r="EF39" s="30">
        <f t="shared" si="108"/>
        <v>130.83333333333334</v>
      </c>
      <c r="EG39" s="30">
        <f t="shared" si="108"/>
        <v>229.6</v>
      </c>
      <c r="EH39" s="30">
        <f t="shared" si="108"/>
        <v>134</v>
      </c>
      <c r="EI39" s="30">
        <f t="shared" si="108"/>
        <v>233.99999999999997</v>
      </c>
      <c r="EJ39" s="30">
        <f t="shared" si="108"/>
        <v>253.99999999999997</v>
      </c>
      <c r="EK39" s="30">
        <f t="shared" si="108"/>
        <v>242.8</v>
      </c>
      <c r="EL39" s="24">
        <v>1</v>
      </c>
      <c r="EM39" s="21">
        <v>1</v>
      </c>
      <c r="EN39" s="21">
        <v>1</v>
      </c>
      <c r="EO39" s="21">
        <v>1</v>
      </c>
      <c r="EP39" s="21">
        <v>1</v>
      </c>
      <c r="EQ39" s="21">
        <v>1</v>
      </c>
      <c r="ER39" s="21">
        <v>1</v>
      </c>
      <c r="ES39" s="24">
        <v>316</v>
      </c>
      <c r="ET39" s="21">
        <v>314</v>
      </c>
      <c r="EU39" s="21">
        <v>361</v>
      </c>
      <c r="EV39" s="21">
        <v>325</v>
      </c>
      <c r="EW39" s="21">
        <v>139</v>
      </c>
      <c r="EX39" s="21">
        <v>569</v>
      </c>
      <c r="EY39" s="21">
        <v>380</v>
      </c>
      <c r="EZ39" s="24">
        <v>13.5</v>
      </c>
      <c r="FA39" s="21">
        <v>13.5</v>
      </c>
      <c r="FB39" s="21">
        <v>6.6</v>
      </c>
      <c r="FC39" s="21">
        <v>6.5</v>
      </c>
      <c r="FD39" s="21">
        <v>10.9</v>
      </c>
      <c r="FE39" s="21">
        <v>9.9</v>
      </c>
      <c r="FF39" s="21">
        <v>9.9</v>
      </c>
      <c r="FG39" s="24">
        <v>14</v>
      </c>
      <c r="FH39" s="21">
        <v>14</v>
      </c>
      <c r="FI39" s="21">
        <v>14</v>
      </c>
      <c r="FJ39" s="21">
        <v>15</v>
      </c>
      <c r="FK39" s="21">
        <v>15</v>
      </c>
      <c r="FL39" s="21">
        <v>15</v>
      </c>
      <c r="FM39" s="21">
        <v>15</v>
      </c>
      <c r="FN39" s="24">
        <v>126</v>
      </c>
      <c r="FO39" s="21">
        <v>82</v>
      </c>
      <c r="FP39" s="21">
        <v>89</v>
      </c>
      <c r="FQ39" s="21">
        <v>83</v>
      </c>
      <c r="FR39" s="21">
        <v>77</v>
      </c>
      <c r="FS39" s="21">
        <v>85</v>
      </c>
      <c r="FT39" s="21">
        <v>91</v>
      </c>
      <c r="FU39" s="24" t="s">
        <v>296</v>
      </c>
      <c r="FV39" s="21" t="s">
        <v>345</v>
      </c>
      <c r="FW39" s="21" t="s">
        <v>624</v>
      </c>
      <c r="FX39" s="21">
        <v>0</v>
      </c>
      <c r="FY39" s="21">
        <v>0</v>
      </c>
      <c r="FZ39" s="21">
        <v>0</v>
      </c>
      <c r="GA39" s="21" t="s">
        <v>625</v>
      </c>
      <c r="GB39" s="24">
        <v>152</v>
      </c>
      <c r="GC39" s="21">
        <v>143</v>
      </c>
      <c r="GD39" s="21">
        <v>139</v>
      </c>
      <c r="GE39" s="21">
        <v>120</v>
      </c>
      <c r="GF39" s="21">
        <v>51</v>
      </c>
      <c r="GG39" s="21">
        <v>114</v>
      </c>
      <c r="GH39" s="21">
        <v>137</v>
      </c>
      <c r="GI39" s="24">
        <v>1770</v>
      </c>
      <c r="GJ39" s="21">
        <v>2670</v>
      </c>
      <c r="GK39" s="21">
        <v>2890</v>
      </c>
      <c r="GL39" s="21">
        <v>2010</v>
      </c>
      <c r="GM39" s="21">
        <v>1770</v>
      </c>
      <c r="GN39" s="21">
        <v>1020</v>
      </c>
      <c r="GO39" s="31">
        <v>1020</v>
      </c>
      <c r="GP39" s="9"/>
      <c r="GQ39" s="32">
        <v>13</v>
      </c>
      <c r="GR39" s="21">
        <v>55</v>
      </c>
      <c r="GS39" s="24">
        <v>14</v>
      </c>
      <c r="GT39" s="21">
        <v>55</v>
      </c>
      <c r="GU39" s="24">
        <v>13</v>
      </c>
      <c r="GV39" s="21">
        <v>55</v>
      </c>
      <c r="GW39" s="24">
        <v>9</v>
      </c>
      <c r="GX39" s="21">
        <v>20</v>
      </c>
      <c r="GY39" s="24">
        <v>10</v>
      </c>
      <c r="GZ39" s="21">
        <v>45</v>
      </c>
      <c r="HA39" s="24">
        <v>9</v>
      </c>
      <c r="HB39" s="21">
        <v>20</v>
      </c>
      <c r="HC39" s="24">
        <v>12</v>
      </c>
      <c r="HD39" s="21">
        <v>45</v>
      </c>
      <c r="HE39" s="6"/>
      <c r="HF39" s="21"/>
      <c r="HG39" s="21"/>
      <c r="HH39" s="21"/>
      <c r="HI39" s="21"/>
      <c r="HJ39" s="21"/>
      <c r="HK39" s="21"/>
      <c r="HL39" s="21"/>
      <c r="HM39" s="21"/>
      <c r="HN39" s="21"/>
      <c r="HO39" s="21"/>
      <c r="HP39" s="21"/>
      <c r="HQ39" s="21"/>
      <c r="HR39" s="21"/>
      <c r="HS39" s="21"/>
      <c r="HT39" s="21"/>
      <c r="HU39" s="6"/>
    </row>
    <row r="40" spans="1:236" ht="15.75" customHeight="1" x14ac:dyDescent="0.3">
      <c r="A40" s="99">
        <v>35</v>
      </c>
      <c r="B40" s="3">
        <v>41</v>
      </c>
      <c r="C40" s="21" t="s">
        <v>626</v>
      </c>
      <c r="D40" s="21">
        <v>1</v>
      </c>
      <c r="E40" s="22">
        <v>41250</v>
      </c>
      <c r="F40" s="22">
        <v>41254</v>
      </c>
      <c r="G40" s="21">
        <f t="shared" si="0"/>
        <v>4</v>
      </c>
      <c r="H40" s="21"/>
      <c r="I40" s="21" t="s">
        <v>440</v>
      </c>
      <c r="J40" s="23">
        <v>26175</v>
      </c>
      <c r="K40" s="21">
        <v>41</v>
      </c>
      <c r="L40" s="21"/>
      <c r="M40" s="21"/>
      <c r="N40" s="21" t="s">
        <v>627</v>
      </c>
      <c r="O40" s="21">
        <v>70</v>
      </c>
      <c r="P40" s="21">
        <v>83.8</v>
      </c>
      <c r="Q40" s="21">
        <v>9</v>
      </c>
      <c r="R40" s="21" t="s">
        <v>548</v>
      </c>
      <c r="S40" s="21">
        <v>2</v>
      </c>
      <c r="T40" s="21">
        <v>9</v>
      </c>
      <c r="U40" s="21" t="s">
        <v>548</v>
      </c>
      <c r="V40" s="21">
        <v>2</v>
      </c>
      <c r="W40" s="21">
        <v>9</v>
      </c>
      <c r="X40" s="21">
        <v>8</v>
      </c>
      <c r="Y40" s="21">
        <v>3</v>
      </c>
      <c r="Z40" s="6"/>
      <c r="AA40" s="24" t="s">
        <v>244</v>
      </c>
      <c r="AB40" s="21" t="s">
        <v>549</v>
      </c>
      <c r="AC40" s="25"/>
      <c r="AD40" s="25"/>
      <c r="AE40" s="21" t="s">
        <v>246</v>
      </c>
      <c r="AF40" s="21" t="s">
        <v>247</v>
      </c>
      <c r="AG40" s="21" t="s">
        <v>246</v>
      </c>
      <c r="AH40" s="21" t="s">
        <v>248</v>
      </c>
      <c r="AI40" s="21" t="s">
        <v>246</v>
      </c>
      <c r="AJ40" s="21" t="s">
        <v>246</v>
      </c>
      <c r="AK40" s="21" t="s">
        <v>246</v>
      </c>
      <c r="AL40" s="21" t="s">
        <v>246</v>
      </c>
      <c r="AM40" s="21">
        <v>0.94</v>
      </c>
      <c r="AN40" s="6"/>
      <c r="AO40" s="26" t="s">
        <v>250</v>
      </c>
      <c r="AP40" s="26" t="s">
        <v>274</v>
      </c>
      <c r="AQ40" s="26"/>
      <c r="AR40" s="26" t="s">
        <v>1902</v>
      </c>
      <c r="AS40" s="26" t="s">
        <v>1905</v>
      </c>
      <c r="AT40" s="27">
        <v>0.94</v>
      </c>
      <c r="AU40" s="21">
        <v>9.23</v>
      </c>
      <c r="AV40" s="21">
        <v>17.28</v>
      </c>
      <c r="AW40" s="21">
        <v>16</v>
      </c>
      <c r="AX40" s="21">
        <v>13.6</v>
      </c>
      <c r="AY40" s="21">
        <v>12.65</v>
      </c>
      <c r="AZ40" s="21">
        <v>15.04</v>
      </c>
      <c r="BA40" s="21"/>
      <c r="BB40" s="21"/>
      <c r="BC40" s="28">
        <f t="shared" ref="BC40:BE40" si="109">((AU40/AT40)*100)-100</f>
        <v>881.91489361702133</v>
      </c>
      <c r="BD40" s="28">
        <f t="shared" si="109"/>
        <v>87.215601300108347</v>
      </c>
      <c r="BE40" s="28">
        <f t="shared" si="109"/>
        <v>-7.407407407407419</v>
      </c>
      <c r="BF40" s="28">
        <f t="shared" si="2"/>
        <v>1738.2978723404258</v>
      </c>
      <c r="BG40" s="28">
        <f t="shared" si="3"/>
        <v>1602.127659574468</v>
      </c>
      <c r="BH40" s="28">
        <f t="shared" si="4"/>
        <v>73.347778981581797</v>
      </c>
      <c r="BI40" s="3">
        <f t="shared" ref="BI40:BK40" si="110">AU40-AT40</f>
        <v>8.2900000000000009</v>
      </c>
      <c r="BJ40" s="3">
        <f t="shared" si="110"/>
        <v>8.0500000000000007</v>
      </c>
      <c r="BK40" s="3">
        <f t="shared" si="110"/>
        <v>-1.2800000000000011</v>
      </c>
      <c r="BL40" s="3">
        <f t="shared" si="6"/>
        <v>16.34</v>
      </c>
      <c r="BM40" s="3">
        <f t="shared" si="7"/>
        <v>15.06</v>
      </c>
      <c r="BN40" s="3">
        <f t="shared" si="8"/>
        <v>6.77</v>
      </c>
      <c r="BO40" s="24">
        <v>336</v>
      </c>
      <c r="BP40" s="21">
        <v>336</v>
      </c>
      <c r="BQ40" s="21">
        <v>336</v>
      </c>
      <c r="BR40" s="21">
        <v>336</v>
      </c>
      <c r="BS40" s="21">
        <v>336</v>
      </c>
      <c r="BT40" s="21"/>
      <c r="BU40" s="21"/>
      <c r="BV40" s="24">
        <v>38</v>
      </c>
      <c r="BW40" s="21">
        <v>38</v>
      </c>
      <c r="BX40" s="21">
        <v>37.5</v>
      </c>
      <c r="BY40" s="21">
        <v>37</v>
      </c>
      <c r="BZ40" s="21">
        <v>37</v>
      </c>
      <c r="CA40" s="21">
        <v>37.9</v>
      </c>
      <c r="CB40" s="21">
        <v>37</v>
      </c>
      <c r="CC40" s="21"/>
      <c r="CD40" s="21"/>
      <c r="CE40" s="6"/>
      <c r="CF40" s="24" t="s">
        <v>628</v>
      </c>
      <c r="CG40" s="21"/>
      <c r="CH40" s="21"/>
      <c r="CI40" s="21"/>
      <c r="CJ40" s="21"/>
      <c r="CK40" s="21"/>
      <c r="CL40" s="21"/>
      <c r="CM40" s="24" t="s">
        <v>629</v>
      </c>
      <c r="CN40" s="21"/>
      <c r="CO40" s="21"/>
      <c r="CP40" s="21"/>
      <c r="CQ40" s="21"/>
      <c r="CR40" s="21"/>
      <c r="CS40" s="21"/>
      <c r="CT40" s="24">
        <v>2</v>
      </c>
      <c r="CU40" s="21"/>
      <c r="CV40" s="21"/>
      <c r="CW40" s="21"/>
      <c r="CX40" s="21"/>
      <c r="CY40" s="21"/>
      <c r="CZ40" s="21"/>
      <c r="DA40" s="24" t="s">
        <v>630</v>
      </c>
      <c r="DB40" s="21"/>
      <c r="DC40" s="21"/>
      <c r="DD40" s="21"/>
      <c r="DE40" s="21"/>
      <c r="DF40" s="21"/>
      <c r="DG40" s="21"/>
      <c r="DH40" s="24" t="s">
        <v>631</v>
      </c>
      <c r="DI40" s="21" t="s">
        <v>632</v>
      </c>
      <c r="DJ40" s="21" t="s">
        <v>632</v>
      </c>
      <c r="DK40" s="21" t="s">
        <v>633</v>
      </c>
      <c r="DL40" s="21" t="s">
        <v>634</v>
      </c>
      <c r="DM40" s="21"/>
      <c r="DN40" s="21"/>
      <c r="DO40" s="26">
        <v>8</v>
      </c>
      <c r="DP40" s="6"/>
      <c r="DQ40" s="24">
        <v>63.7</v>
      </c>
      <c r="DR40" s="21">
        <v>124.8</v>
      </c>
      <c r="DS40" s="21">
        <v>166.7</v>
      </c>
      <c r="DT40" s="21">
        <v>146</v>
      </c>
      <c r="DU40" s="21">
        <v>137</v>
      </c>
      <c r="DV40" s="21"/>
      <c r="DW40" s="21"/>
      <c r="DX40" s="24">
        <v>0.65</v>
      </c>
      <c r="DY40" s="21">
        <v>0.7</v>
      </c>
      <c r="DZ40" s="21">
        <v>0.7</v>
      </c>
      <c r="EA40" s="21">
        <v>0.5</v>
      </c>
      <c r="EB40" s="21">
        <v>0.5</v>
      </c>
      <c r="EC40" s="21"/>
      <c r="ED40" s="21"/>
      <c r="EE40" s="29">
        <f t="shared" ref="EE40:EI40" si="111">DQ40/DX40</f>
        <v>98</v>
      </c>
      <c r="EF40" s="30">
        <f t="shared" si="111"/>
        <v>178.28571428571431</v>
      </c>
      <c r="EG40" s="30">
        <f t="shared" si="111"/>
        <v>238.14285714285714</v>
      </c>
      <c r="EH40" s="30">
        <f t="shared" si="111"/>
        <v>292</v>
      </c>
      <c r="EI40" s="30">
        <f t="shared" si="111"/>
        <v>274</v>
      </c>
      <c r="EJ40" s="30"/>
      <c r="EK40" s="30"/>
      <c r="EL40" s="24">
        <v>1</v>
      </c>
      <c r="EM40" s="21">
        <v>1</v>
      </c>
      <c r="EN40" s="21">
        <v>1</v>
      </c>
      <c r="EO40" s="21">
        <v>1</v>
      </c>
      <c r="EP40" s="21">
        <v>1</v>
      </c>
      <c r="EQ40" s="21"/>
      <c r="ER40" s="21"/>
      <c r="ES40" s="24">
        <v>259</v>
      </c>
      <c r="ET40" s="21">
        <v>183</v>
      </c>
      <c r="EU40" s="21">
        <v>164</v>
      </c>
      <c r="EV40" s="21">
        <v>148</v>
      </c>
      <c r="EW40" s="21">
        <v>149</v>
      </c>
      <c r="EX40" s="21"/>
      <c r="EY40" s="21"/>
      <c r="EZ40" s="24">
        <v>9.1</v>
      </c>
      <c r="FA40" s="21">
        <v>7.8</v>
      </c>
      <c r="FB40" s="21">
        <v>6.1</v>
      </c>
      <c r="FC40" s="21">
        <v>6.1</v>
      </c>
      <c r="FD40" s="21">
        <v>6.1</v>
      </c>
      <c r="FE40" s="21"/>
      <c r="FF40" s="21"/>
      <c r="FG40" s="24">
        <v>3</v>
      </c>
      <c r="FH40" s="21">
        <v>3</v>
      </c>
      <c r="FI40" s="21">
        <v>3</v>
      </c>
      <c r="FJ40" s="21">
        <v>3</v>
      </c>
      <c r="FK40" s="21">
        <v>3</v>
      </c>
      <c r="FL40" s="21"/>
      <c r="FM40" s="21"/>
      <c r="FN40" s="24">
        <v>77</v>
      </c>
      <c r="FO40" s="21">
        <v>98</v>
      </c>
      <c r="FP40" s="21">
        <v>98</v>
      </c>
      <c r="FQ40" s="21">
        <v>84</v>
      </c>
      <c r="FR40" s="21">
        <v>94</v>
      </c>
      <c r="FS40" s="21"/>
      <c r="FT40" s="21"/>
      <c r="FU40" s="24" t="s">
        <v>495</v>
      </c>
      <c r="FV40" s="21" t="s">
        <v>321</v>
      </c>
      <c r="FW40" s="21" t="s">
        <v>296</v>
      </c>
      <c r="FX40" s="21" t="s">
        <v>295</v>
      </c>
      <c r="FY40" s="21" t="s">
        <v>345</v>
      </c>
      <c r="FZ40" s="21"/>
      <c r="GA40" s="21"/>
      <c r="GB40" s="24">
        <v>312</v>
      </c>
      <c r="GC40" s="21">
        <v>362</v>
      </c>
      <c r="GD40" s="21">
        <v>511</v>
      </c>
      <c r="GE40" s="21">
        <v>457</v>
      </c>
      <c r="GF40" s="21">
        <v>689</v>
      </c>
      <c r="GG40" s="21"/>
      <c r="GH40" s="21"/>
      <c r="GI40" s="24">
        <v>2375</v>
      </c>
      <c r="GJ40" s="21">
        <v>2480</v>
      </c>
      <c r="GK40" s="21">
        <v>620</v>
      </c>
      <c r="GL40" s="21">
        <v>165</v>
      </c>
      <c r="GM40" s="21">
        <v>50</v>
      </c>
      <c r="GN40" s="21"/>
      <c r="GO40" s="31"/>
      <c r="GP40" s="9"/>
      <c r="GQ40" s="32">
        <v>16</v>
      </c>
      <c r="GR40" s="21">
        <v>90</v>
      </c>
      <c r="GS40" s="24">
        <v>15</v>
      </c>
      <c r="GT40" s="21">
        <v>80</v>
      </c>
      <c r="GU40" s="24">
        <v>16</v>
      </c>
      <c r="GV40" s="21">
        <v>90</v>
      </c>
      <c r="GW40" s="24">
        <v>17</v>
      </c>
      <c r="GX40" s="21">
        <v>90</v>
      </c>
      <c r="GY40" s="24">
        <v>17</v>
      </c>
      <c r="GZ40" s="21">
        <v>90</v>
      </c>
      <c r="HA40" s="24"/>
      <c r="HB40" s="21"/>
      <c r="HC40" s="24"/>
      <c r="HD40" s="21"/>
      <c r="HE40" s="6"/>
      <c r="HF40" s="21"/>
      <c r="HG40" s="21"/>
      <c r="HH40" s="21"/>
      <c r="HI40" s="21"/>
      <c r="HJ40" s="21"/>
      <c r="HK40" s="21"/>
      <c r="HL40" s="21"/>
      <c r="HM40" s="21"/>
      <c r="HN40" s="21"/>
      <c r="HO40" s="21"/>
      <c r="HP40" s="21"/>
      <c r="HQ40" s="21"/>
      <c r="HR40" s="21"/>
      <c r="HS40" s="21"/>
      <c r="HT40" s="21"/>
      <c r="HU40" s="6"/>
      <c r="HV40" s="15"/>
      <c r="HW40" s="15"/>
      <c r="HX40" s="15"/>
      <c r="HY40" s="15"/>
      <c r="HZ40" s="15"/>
      <c r="IA40" s="15"/>
      <c r="IB40" s="15"/>
    </row>
    <row r="41" spans="1:236" ht="15.75" customHeight="1" x14ac:dyDescent="0.3">
      <c r="A41" s="99">
        <v>36</v>
      </c>
      <c r="B41" s="51">
        <v>43</v>
      </c>
      <c r="C41" s="52" t="s">
        <v>626</v>
      </c>
      <c r="D41" s="52">
        <v>1</v>
      </c>
      <c r="E41" s="53">
        <v>41169</v>
      </c>
      <c r="F41" s="53">
        <v>41199</v>
      </c>
      <c r="G41" s="52">
        <f t="shared" si="0"/>
        <v>30</v>
      </c>
      <c r="H41" s="52"/>
      <c r="I41" s="52"/>
      <c r="J41" s="54">
        <v>30147</v>
      </c>
      <c r="K41" s="52">
        <v>30</v>
      </c>
      <c r="L41" s="52"/>
      <c r="M41" s="52"/>
      <c r="N41" s="52" t="s">
        <v>642</v>
      </c>
      <c r="O41" s="52">
        <v>40</v>
      </c>
      <c r="P41" s="52">
        <v>24.7</v>
      </c>
      <c r="Q41" s="52">
        <v>154</v>
      </c>
      <c r="R41" s="52" t="s">
        <v>643</v>
      </c>
      <c r="S41" s="52">
        <v>1</v>
      </c>
      <c r="T41" s="52">
        <v>154</v>
      </c>
      <c r="U41" s="52" t="s">
        <v>272</v>
      </c>
      <c r="V41" s="52">
        <v>1</v>
      </c>
      <c r="W41" s="52">
        <v>154</v>
      </c>
      <c r="X41" s="52">
        <v>63</v>
      </c>
      <c r="Y41" s="52">
        <v>0</v>
      </c>
      <c r="Z41" s="6"/>
      <c r="AA41" s="55" t="s">
        <v>244</v>
      </c>
      <c r="AB41" s="52" t="s">
        <v>644</v>
      </c>
      <c r="AC41" s="56"/>
      <c r="AD41" s="56"/>
      <c r="AE41" s="52" t="s">
        <v>246</v>
      </c>
      <c r="AF41" s="52" t="s">
        <v>247</v>
      </c>
      <c r="AG41" s="52" t="s">
        <v>246</v>
      </c>
      <c r="AH41" s="52" t="s">
        <v>248</v>
      </c>
      <c r="AI41" s="52" t="s">
        <v>249</v>
      </c>
      <c r="AJ41" s="52" t="s">
        <v>249</v>
      </c>
      <c r="AK41" s="52" t="s">
        <v>249</v>
      </c>
      <c r="AL41" s="52" t="s">
        <v>246</v>
      </c>
      <c r="AM41" s="52">
        <v>108.5</v>
      </c>
      <c r="AN41" s="6"/>
      <c r="AO41" s="57" t="s">
        <v>250</v>
      </c>
      <c r="AP41" s="57" t="s">
        <v>274</v>
      </c>
      <c r="AQ41" s="57"/>
      <c r="AR41" s="57" t="s">
        <v>1902</v>
      </c>
      <c r="AS41" s="57" t="s">
        <v>1913</v>
      </c>
      <c r="AT41" s="76">
        <v>48.5</v>
      </c>
      <c r="AU41" s="52">
        <v>54.2</v>
      </c>
      <c r="AV41" s="52">
        <v>68.2</v>
      </c>
      <c r="AW41" s="52">
        <v>38.26</v>
      </c>
      <c r="AX41" s="52">
        <v>22</v>
      </c>
      <c r="AY41" s="52">
        <v>8</v>
      </c>
      <c r="AZ41" s="52">
        <v>3.77</v>
      </c>
      <c r="BA41" s="52">
        <v>1.95</v>
      </c>
      <c r="BB41" s="52">
        <v>0.99</v>
      </c>
      <c r="BC41" s="77">
        <f t="shared" ref="BC41:BE41" si="112">((AU41/AT41)*100)-100</f>
        <v>11.75257731958763</v>
      </c>
      <c r="BD41" s="77">
        <f t="shared" si="112"/>
        <v>25.830258302583033</v>
      </c>
      <c r="BE41" s="77">
        <f t="shared" si="112"/>
        <v>-43.90029325513197</v>
      </c>
      <c r="BF41" s="77">
        <f t="shared" si="2"/>
        <v>40.61855670103094</v>
      </c>
      <c r="BG41" s="77">
        <f t="shared" si="3"/>
        <v>-21.11340206185568</v>
      </c>
      <c r="BH41" s="77">
        <f t="shared" si="4"/>
        <v>-29.409594095940975</v>
      </c>
      <c r="BI41" s="51">
        <f t="shared" ref="BI41:BK41" si="113">AU41-AT41</f>
        <v>5.7000000000000028</v>
      </c>
      <c r="BJ41" s="51">
        <f t="shared" si="113"/>
        <v>14</v>
      </c>
      <c r="BK41" s="51">
        <f t="shared" si="113"/>
        <v>-29.940000000000005</v>
      </c>
      <c r="BL41" s="51">
        <f t="shared" si="6"/>
        <v>19.700000000000003</v>
      </c>
      <c r="BM41" s="51">
        <f t="shared" si="7"/>
        <v>-10.240000000000002</v>
      </c>
      <c r="BN41" s="51">
        <f t="shared" si="8"/>
        <v>-15.940000000000005</v>
      </c>
      <c r="BO41" s="55">
        <v>127.3</v>
      </c>
      <c r="BP41" s="52"/>
      <c r="BQ41" s="52">
        <v>101.9</v>
      </c>
      <c r="BR41" s="52"/>
      <c r="BS41" s="52">
        <v>27.8</v>
      </c>
      <c r="BT41" s="52"/>
      <c r="BU41" s="52"/>
      <c r="BV41" s="55">
        <v>38.1</v>
      </c>
      <c r="BW41" s="52">
        <v>36.9</v>
      </c>
      <c r="BX41" s="52">
        <v>38</v>
      </c>
      <c r="BY41" s="52">
        <v>37</v>
      </c>
      <c r="BZ41" s="52">
        <v>37.9</v>
      </c>
      <c r="CA41" s="52">
        <v>36.6</v>
      </c>
      <c r="CB41" s="52">
        <v>37</v>
      </c>
      <c r="CC41" s="52">
        <v>36.4</v>
      </c>
      <c r="CD41" s="52">
        <v>36</v>
      </c>
      <c r="CE41" s="6"/>
      <c r="CF41" s="55" t="s">
        <v>645</v>
      </c>
      <c r="CG41" s="52"/>
      <c r="CH41" s="52"/>
      <c r="CI41" s="52"/>
      <c r="CJ41" s="52"/>
      <c r="CK41" s="52"/>
      <c r="CL41" s="52"/>
      <c r="CM41" s="55" t="s">
        <v>646</v>
      </c>
      <c r="CN41" s="52"/>
      <c r="CO41" s="52"/>
      <c r="CP41" s="52"/>
      <c r="CQ41" s="52"/>
      <c r="CR41" s="52"/>
      <c r="CS41" s="52"/>
      <c r="CT41" s="55">
        <v>3</v>
      </c>
      <c r="CU41" s="52"/>
      <c r="CV41" s="52"/>
      <c r="CW41" s="52"/>
      <c r="CX41" s="52"/>
      <c r="CY41" s="52"/>
      <c r="CZ41" s="52"/>
      <c r="DA41" s="55" t="s">
        <v>647</v>
      </c>
      <c r="DB41" s="52"/>
      <c r="DC41" s="52"/>
      <c r="DD41" s="52"/>
      <c r="DE41" s="52"/>
      <c r="DF41" s="52"/>
      <c r="DG41" s="52"/>
      <c r="DH41" s="55" t="s">
        <v>255</v>
      </c>
      <c r="DI41" s="52" t="s">
        <v>255</v>
      </c>
      <c r="DJ41" s="52" t="s">
        <v>255</v>
      </c>
      <c r="DK41" s="52" t="s">
        <v>255</v>
      </c>
      <c r="DL41" s="52" t="s">
        <v>255</v>
      </c>
      <c r="DM41" s="52" t="s">
        <v>255</v>
      </c>
      <c r="DN41" s="52" t="s">
        <v>255</v>
      </c>
      <c r="DO41" s="57">
        <v>8</v>
      </c>
      <c r="DP41" s="6"/>
      <c r="DQ41" s="55">
        <v>126.9</v>
      </c>
      <c r="DR41" s="52">
        <v>143</v>
      </c>
      <c r="DS41" s="52">
        <v>136</v>
      </c>
      <c r="DT41" s="52">
        <v>128</v>
      </c>
      <c r="DU41" s="52">
        <v>137.9</v>
      </c>
      <c r="DV41" s="52">
        <v>155.4</v>
      </c>
      <c r="DW41" s="52">
        <v>186.3</v>
      </c>
      <c r="DX41" s="55">
        <v>0.35</v>
      </c>
      <c r="DY41" s="52">
        <v>0.35</v>
      </c>
      <c r="DZ41" s="52">
        <v>0.35</v>
      </c>
      <c r="EA41" s="52">
        <v>0.35</v>
      </c>
      <c r="EB41" s="52">
        <v>0.35</v>
      </c>
      <c r="EC41" s="52">
        <v>0.35</v>
      </c>
      <c r="ED41" s="52">
        <v>0.5</v>
      </c>
      <c r="EE41" s="78">
        <f t="shared" ref="EE41:EK41" si="114">DQ41/DX41</f>
        <v>362.57142857142861</v>
      </c>
      <c r="EF41" s="79">
        <f t="shared" si="114"/>
        <v>408.57142857142861</v>
      </c>
      <c r="EG41" s="79">
        <f t="shared" si="114"/>
        <v>388.57142857142861</v>
      </c>
      <c r="EH41" s="79">
        <f t="shared" si="114"/>
        <v>365.71428571428572</v>
      </c>
      <c r="EI41" s="79">
        <f t="shared" si="114"/>
        <v>394.00000000000006</v>
      </c>
      <c r="EJ41" s="79">
        <f t="shared" si="114"/>
        <v>444.00000000000006</v>
      </c>
      <c r="EK41" s="79">
        <f t="shared" si="114"/>
        <v>372.6</v>
      </c>
      <c r="EL41" s="55">
        <v>1</v>
      </c>
      <c r="EM41" s="52">
        <v>1</v>
      </c>
      <c r="EN41" s="52">
        <v>1</v>
      </c>
      <c r="EO41" s="52">
        <v>1</v>
      </c>
      <c r="EP41" s="52">
        <v>1</v>
      </c>
      <c r="EQ41" s="52">
        <v>1</v>
      </c>
      <c r="ER41" s="52">
        <v>1</v>
      </c>
      <c r="ES41" s="55">
        <v>636</v>
      </c>
      <c r="ET41" s="52">
        <v>394</v>
      </c>
      <c r="EU41" s="52">
        <v>365</v>
      </c>
      <c r="EV41" s="52">
        <v>345</v>
      </c>
      <c r="EW41" s="52">
        <v>318</v>
      </c>
      <c r="EX41" s="52">
        <v>303</v>
      </c>
      <c r="EY41" s="52">
        <v>356</v>
      </c>
      <c r="EZ41" s="55">
        <v>11.4</v>
      </c>
      <c r="FA41" s="52">
        <v>6.7</v>
      </c>
      <c r="FB41" s="52">
        <v>3.6</v>
      </c>
      <c r="FC41" s="52">
        <v>5.6</v>
      </c>
      <c r="FD41" s="52">
        <v>4</v>
      </c>
      <c r="FE41" s="52">
        <v>4</v>
      </c>
      <c r="FF41" s="52">
        <v>4</v>
      </c>
      <c r="FG41" s="55">
        <v>15</v>
      </c>
      <c r="FH41" s="52">
        <v>15</v>
      </c>
      <c r="FI41" s="52">
        <v>15</v>
      </c>
      <c r="FJ41" s="52">
        <v>15</v>
      </c>
      <c r="FK41" s="52">
        <v>15</v>
      </c>
      <c r="FL41" s="52">
        <v>15</v>
      </c>
      <c r="FM41" s="52">
        <v>15</v>
      </c>
      <c r="FN41" s="55">
        <v>59</v>
      </c>
      <c r="FO41" s="52">
        <v>73</v>
      </c>
      <c r="FP41" s="52">
        <v>94</v>
      </c>
      <c r="FQ41" s="52">
        <v>78</v>
      </c>
      <c r="FR41" s="52">
        <v>72</v>
      </c>
      <c r="FS41" s="52">
        <v>74</v>
      </c>
      <c r="FT41" s="52">
        <v>76</v>
      </c>
      <c r="FU41" s="55">
        <v>0</v>
      </c>
      <c r="FV41" s="52">
        <v>0</v>
      </c>
      <c r="FW41" s="52">
        <v>0</v>
      </c>
      <c r="FX41" s="52">
        <v>0</v>
      </c>
      <c r="FY41" s="52">
        <v>0</v>
      </c>
      <c r="FZ41" s="52">
        <v>0</v>
      </c>
      <c r="GA41" s="52">
        <v>0</v>
      </c>
      <c r="GB41" s="55">
        <v>190</v>
      </c>
      <c r="GC41" s="52">
        <v>56</v>
      </c>
      <c r="GD41" s="52">
        <v>75</v>
      </c>
      <c r="GE41" s="52">
        <v>55</v>
      </c>
      <c r="GF41" s="52">
        <v>55</v>
      </c>
      <c r="GG41" s="52">
        <v>55</v>
      </c>
      <c r="GH41" s="52">
        <v>55</v>
      </c>
      <c r="GI41" s="55">
        <v>1210</v>
      </c>
      <c r="GJ41" s="52">
        <v>3250</v>
      </c>
      <c r="GK41" s="52">
        <v>3725</v>
      </c>
      <c r="GL41" s="52">
        <v>3300</v>
      </c>
      <c r="GM41" s="52">
        <v>3410</v>
      </c>
      <c r="GN41" s="52">
        <v>2720</v>
      </c>
      <c r="GO41" s="58">
        <v>3100</v>
      </c>
      <c r="GP41" s="9"/>
      <c r="GQ41" s="59">
        <v>9</v>
      </c>
      <c r="GR41" s="52">
        <v>18</v>
      </c>
      <c r="GS41" s="55">
        <v>8</v>
      </c>
      <c r="GT41" s="52">
        <v>18</v>
      </c>
      <c r="GU41" s="55">
        <v>8</v>
      </c>
      <c r="GV41" s="52">
        <v>18</v>
      </c>
      <c r="GW41" s="55">
        <v>8</v>
      </c>
      <c r="GX41" s="52">
        <v>18</v>
      </c>
      <c r="GY41" s="55">
        <v>8</v>
      </c>
      <c r="GZ41" s="52">
        <v>18</v>
      </c>
      <c r="HA41" s="55">
        <v>8</v>
      </c>
      <c r="HB41" s="52">
        <v>18</v>
      </c>
      <c r="HC41" s="55">
        <v>8</v>
      </c>
      <c r="HD41" s="52">
        <v>18</v>
      </c>
      <c r="HE41" s="6"/>
      <c r="HF41" s="52"/>
      <c r="HG41" s="52"/>
      <c r="HH41" s="52"/>
      <c r="HI41" s="52"/>
      <c r="HJ41" s="52"/>
      <c r="HK41" s="52"/>
      <c r="HL41" s="52"/>
      <c r="HM41" s="52"/>
      <c r="HN41" s="52"/>
      <c r="HO41" s="52"/>
      <c r="HP41" s="52"/>
      <c r="HQ41" s="52"/>
      <c r="HR41" s="52"/>
      <c r="HS41" s="52"/>
      <c r="HT41" s="52"/>
      <c r="HU41" s="6"/>
    </row>
    <row r="42" spans="1:236" ht="15.75" customHeight="1" x14ac:dyDescent="0.3">
      <c r="A42" s="99">
        <v>37</v>
      </c>
      <c r="B42" s="3">
        <v>45</v>
      </c>
      <c r="C42" s="21" t="s">
        <v>635</v>
      </c>
      <c r="D42" s="21">
        <v>2</v>
      </c>
      <c r="E42" s="22">
        <v>41243</v>
      </c>
      <c r="F42" s="22">
        <v>41249</v>
      </c>
      <c r="G42" s="21">
        <f t="shared" si="0"/>
        <v>6</v>
      </c>
      <c r="H42" s="21"/>
      <c r="I42" s="21"/>
      <c r="J42" s="23">
        <v>27043</v>
      </c>
      <c r="K42" s="21">
        <v>65</v>
      </c>
      <c r="L42" s="21">
        <v>169</v>
      </c>
      <c r="M42" s="21">
        <v>70</v>
      </c>
      <c r="N42" s="21" t="s">
        <v>654</v>
      </c>
      <c r="O42" s="21">
        <v>75</v>
      </c>
      <c r="P42" s="21">
        <v>88.9</v>
      </c>
      <c r="Q42" s="21">
        <v>29</v>
      </c>
      <c r="R42" s="21" t="s">
        <v>655</v>
      </c>
      <c r="S42" s="21">
        <v>1</v>
      </c>
      <c r="T42" s="21">
        <v>29</v>
      </c>
      <c r="U42" s="21" t="s">
        <v>655</v>
      </c>
      <c r="V42" s="21">
        <v>1</v>
      </c>
      <c r="W42" s="21">
        <v>22</v>
      </c>
      <c r="X42" s="21">
        <v>5</v>
      </c>
      <c r="Y42" s="21">
        <v>0</v>
      </c>
      <c r="Z42" s="6"/>
      <c r="AA42" s="24" t="s">
        <v>244</v>
      </c>
      <c r="AB42" s="21" t="s">
        <v>497</v>
      </c>
      <c r="AC42" s="25"/>
      <c r="AD42" s="25"/>
      <c r="AE42" s="21" t="s">
        <v>246</v>
      </c>
      <c r="AF42" s="21" t="s">
        <v>247</v>
      </c>
      <c r="AG42" s="21" t="s">
        <v>246</v>
      </c>
      <c r="AH42" s="21" t="s">
        <v>248</v>
      </c>
      <c r="AI42" s="21" t="s">
        <v>246</v>
      </c>
      <c r="AJ42" s="21" t="s">
        <v>246</v>
      </c>
      <c r="AK42" s="21" t="s">
        <v>246</v>
      </c>
      <c r="AL42" s="21" t="s">
        <v>246</v>
      </c>
      <c r="AM42" s="21">
        <v>4.7</v>
      </c>
      <c r="AN42" s="6"/>
      <c r="AO42" s="26" t="s">
        <v>250</v>
      </c>
      <c r="AP42" s="26" t="s">
        <v>274</v>
      </c>
      <c r="AQ42" s="26"/>
      <c r="AR42" s="26" t="s">
        <v>1904</v>
      </c>
      <c r="AS42" s="26" t="s">
        <v>1905</v>
      </c>
      <c r="AT42" s="27">
        <v>4.7</v>
      </c>
      <c r="AU42" s="21">
        <v>3.88</v>
      </c>
      <c r="AV42" s="21">
        <v>3.95</v>
      </c>
      <c r="AW42" s="21">
        <v>2.36</v>
      </c>
      <c r="AX42" s="21">
        <v>1.48</v>
      </c>
      <c r="AY42" s="21">
        <v>0.77</v>
      </c>
      <c r="AZ42" s="21">
        <v>0.48</v>
      </c>
      <c r="BA42" s="21">
        <v>0.39</v>
      </c>
      <c r="BB42" s="21">
        <v>0.28000000000000003</v>
      </c>
      <c r="BC42" s="28">
        <f t="shared" ref="BC42:BE42" si="115">((AU42/AT42)*100)-100</f>
        <v>-17.446808510638306</v>
      </c>
      <c r="BD42" s="28">
        <f t="shared" si="115"/>
        <v>1.8041237113402246</v>
      </c>
      <c r="BE42" s="28">
        <f t="shared" si="115"/>
        <v>-40.253164556962027</v>
      </c>
      <c r="BF42" s="28">
        <f t="shared" si="2"/>
        <v>-15.957446808510639</v>
      </c>
      <c r="BG42" s="28">
        <f t="shared" si="3"/>
        <v>-49.787234042553195</v>
      </c>
      <c r="BH42" s="28">
        <f t="shared" si="4"/>
        <v>-39.175257731958766</v>
      </c>
      <c r="BI42" s="3">
        <f t="shared" ref="BI42:BK42" si="116">AU42-AT42</f>
        <v>-0.82000000000000028</v>
      </c>
      <c r="BJ42" s="3">
        <f t="shared" si="116"/>
        <v>7.0000000000000284E-2</v>
      </c>
      <c r="BK42" s="3">
        <f t="shared" si="116"/>
        <v>-1.5900000000000003</v>
      </c>
      <c r="BL42" s="3">
        <f t="shared" si="6"/>
        <v>-0.75</v>
      </c>
      <c r="BM42" s="3">
        <f t="shared" si="7"/>
        <v>-2.3400000000000003</v>
      </c>
      <c r="BN42" s="3">
        <f t="shared" si="8"/>
        <v>-1.52</v>
      </c>
      <c r="BO42" s="24">
        <v>149</v>
      </c>
      <c r="BP42" s="21">
        <v>140.6</v>
      </c>
      <c r="BQ42" s="21">
        <v>107.8</v>
      </c>
      <c r="BR42" s="21">
        <v>159</v>
      </c>
      <c r="BS42" s="21"/>
      <c r="BT42" s="21"/>
      <c r="BU42" s="21"/>
      <c r="BV42" s="24">
        <v>37</v>
      </c>
      <c r="BW42" s="21">
        <v>36</v>
      </c>
      <c r="BX42" s="21">
        <v>37</v>
      </c>
      <c r="BY42" s="21">
        <v>36</v>
      </c>
      <c r="BZ42" s="21">
        <v>36.4</v>
      </c>
      <c r="CA42" s="21">
        <v>37.5</v>
      </c>
      <c r="CB42" s="21">
        <v>37.1</v>
      </c>
      <c r="CC42" s="21">
        <v>37</v>
      </c>
      <c r="CD42" s="21">
        <v>37</v>
      </c>
      <c r="CE42" s="6"/>
      <c r="CF42" s="24" t="s">
        <v>656</v>
      </c>
      <c r="CG42" s="21"/>
      <c r="CH42" s="21"/>
      <c r="CI42" s="21"/>
      <c r="CJ42" s="21"/>
      <c r="CK42" s="21"/>
      <c r="CL42" s="21"/>
      <c r="CM42" s="24" t="s">
        <v>657</v>
      </c>
      <c r="CN42" s="21"/>
      <c r="CO42" s="21"/>
      <c r="CP42" s="21"/>
      <c r="CQ42" s="21"/>
      <c r="CR42" s="21"/>
      <c r="CS42" s="21"/>
      <c r="CT42" s="24">
        <v>2</v>
      </c>
      <c r="CU42" s="21"/>
      <c r="CV42" s="21"/>
      <c r="CW42" s="21"/>
      <c r="CX42" s="21"/>
      <c r="CY42" s="21"/>
      <c r="CZ42" s="21"/>
      <c r="DA42" s="24" t="s">
        <v>658</v>
      </c>
      <c r="DB42" s="21"/>
      <c r="DC42" s="21"/>
      <c r="DD42" s="21"/>
      <c r="DE42" s="21"/>
      <c r="DF42" s="21"/>
      <c r="DG42" s="21"/>
      <c r="DH42" s="24" t="s">
        <v>659</v>
      </c>
      <c r="DI42" s="21" t="s">
        <v>660</v>
      </c>
      <c r="DJ42" s="21" t="s">
        <v>660</v>
      </c>
      <c r="DK42" s="21" t="s">
        <v>660</v>
      </c>
      <c r="DL42" s="21" t="s">
        <v>660</v>
      </c>
      <c r="DM42" s="21" t="s">
        <v>352</v>
      </c>
      <c r="DN42" s="21"/>
      <c r="DO42" s="26">
        <v>8</v>
      </c>
      <c r="DP42" s="6"/>
      <c r="DQ42" s="24">
        <v>86.2</v>
      </c>
      <c r="DR42" s="21">
        <v>118.1</v>
      </c>
      <c r="DS42" s="21">
        <v>79</v>
      </c>
      <c r="DT42" s="21">
        <v>124</v>
      </c>
      <c r="DU42" s="21">
        <v>68.5</v>
      </c>
      <c r="DV42" s="21">
        <v>79.8</v>
      </c>
      <c r="DW42" s="21">
        <v>157</v>
      </c>
      <c r="DX42" s="24">
        <v>0.5</v>
      </c>
      <c r="DY42" s="21">
        <v>0.46</v>
      </c>
      <c r="DZ42" s="21">
        <v>0.43</v>
      </c>
      <c r="EA42" s="21">
        <v>0.5</v>
      </c>
      <c r="EB42" s="21">
        <v>0.5</v>
      </c>
      <c r="EC42" s="21">
        <v>0.35</v>
      </c>
      <c r="ED42" s="21">
        <v>0.6</v>
      </c>
      <c r="EE42" s="29">
        <f t="shared" ref="EE42:EK42" si="117">DQ42/DX42</f>
        <v>172.4</v>
      </c>
      <c r="EF42" s="30">
        <f t="shared" si="117"/>
        <v>256.73913043478257</v>
      </c>
      <c r="EG42" s="30">
        <f t="shared" si="117"/>
        <v>183.72093023255815</v>
      </c>
      <c r="EH42" s="30">
        <f t="shared" si="117"/>
        <v>248</v>
      </c>
      <c r="EI42" s="30">
        <f t="shared" si="117"/>
        <v>137</v>
      </c>
      <c r="EJ42" s="30">
        <f t="shared" si="117"/>
        <v>228</v>
      </c>
      <c r="EK42" s="30">
        <f t="shared" si="117"/>
        <v>261.66666666666669</v>
      </c>
      <c r="EL42" s="24">
        <v>1</v>
      </c>
      <c r="EM42" s="21">
        <v>1</v>
      </c>
      <c r="EN42" s="21">
        <v>1</v>
      </c>
      <c r="EO42" s="21">
        <v>1</v>
      </c>
      <c r="EP42" s="21">
        <v>1</v>
      </c>
      <c r="EQ42" s="21">
        <v>1</v>
      </c>
      <c r="ER42" s="21">
        <v>1</v>
      </c>
      <c r="ES42" s="24">
        <v>341</v>
      </c>
      <c r="ET42" s="21">
        <v>351</v>
      </c>
      <c r="EU42" s="21">
        <v>438</v>
      </c>
      <c r="EV42" s="21">
        <v>489</v>
      </c>
      <c r="EW42" s="21">
        <v>490</v>
      </c>
      <c r="EX42" s="21">
        <v>477</v>
      </c>
      <c r="EY42" s="21">
        <v>468</v>
      </c>
      <c r="EZ42" s="24">
        <v>20.7</v>
      </c>
      <c r="FA42" s="21">
        <v>19.2</v>
      </c>
      <c r="FB42" s="21">
        <v>21.4</v>
      </c>
      <c r="FC42" s="21">
        <v>16</v>
      </c>
      <c r="FD42" s="21">
        <v>17</v>
      </c>
      <c r="FE42" s="21">
        <v>18</v>
      </c>
      <c r="FF42" s="21">
        <v>16</v>
      </c>
      <c r="FG42" s="24">
        <v>5</v>
      </c>
      <c r="FH42" s="21">
        <v>11</v>
      </c>
      <c r="FI42" s="21">
        <v>5</v>
      </c>
      <c r="FJ42" s="21">
        <v>6</v>
      </c>
      <c r="FK42" s="21">
        <v>14</v>
      </c>
      <c r="FL42" s="21">
        <v>11</v>
      </c>
      <c r="FM42" s="21">
        <v>11</v>
      </c>
      <c r="FN42" s="24">
        <v>59</v>
      </c>
      <c r="FO42" s="21">
        <v>75</v>
      </c>
      <c r="FP42" s="21">
        <v>74</v>
      </c>
      <c r="FQ42" s="21">
        <v>92</v>
      </c>
      <c r="FR42" s="21">
        <v>94</v>
      </c>
      <c r="FS42" s="21">
        <v>74</v>
      </c>
      <c r="FT42" s="21">
        <v>86</v>
      </c>
      <c r="FU42" s="24" t="s">
        <v>295</v>
      </c>
      <c r="FV42" s="21">
        <v>0</v>
      </c>
      <c r="FW42" s="21">
        <v>0</v>
      </c>
      <c r="FX42" s="21">
        <v>0</v>
      </c>
      <c r="FY42" s="21">
        <v>0</v>
      </c>
      <c r="FZ42" s="21">
        <v>0</v>
      </c>
      <c r="GA42" s="21">
        <v>0</v>
      </c>
      <c r="GB42" s="24">
        <v>51</v>
      </c>
      <c r="GC42" s="21">
        <v>41</v>
      </c>
      <c r="GD42" s="21">
        <v>43</v>
      </c>
      <c r="GE42" s="21">
        <v>39</v>
      </c>
      <c r="GF42" s="21">
        <v>40</v>
      </c>
      <c r="GG42" s="21">
        <v>42</v>
      </c>
      <c r="GH42" s="21">
        <v>38</v>
      </c>
      <c r="GI42" s="24">
        <v>1670</v>
      </c>
      <c r="GJ42" s="21">
        <v>1740</v>
      </c>
      <c r="GK42" s="21">
        <v>2400</v>
      </c>
      <c r="GL42" s="21">
        <v>2600</v>
      </c>
      <c r="GM42" s="21">
        <v>2890</v>
      </c>
      <c r="GN42" s="21">
        <v>2100</v>
      </c>
      <c r="GO42" s="31">
        <v>3290</v>
      </c>
      <c r="GP42" s="9"/>
      <c r="GQ42" s="32">
        <v>16</v>
      </c>
      <c r="GR42" s="21">
        <v>90</v>
      </c>
      <c r="GS42" s="24">
        <v>10</v>
      </c>
      <c r="GT42" s="21">
        <v>45</v>
      </c>
      <c r="GU42" s="24">
        <v>15</v>
      </c>
      <c r="GV42" s="21">
        <v>80</v>
      </c>
      <c r="GW42" s="24">
        <v>13</v>
      </c>
      <c r="GX42" s="21">
        <v>55</v>
      </c>
      <c r="GY42" s="24">
        <v>9</v>
      </c>
      <c r="GZ42" s="21">
        <v>18</v>
      </c>
      <c r="HA42" s="24">
        <v>10</v>
      </c>
      <c r="HB42" s="21">
        <v>45</v>
      </c>
      <c r="HC42" s="24">
        <v>10</v>
      </c>
      <c r="HD42" s="21">
        <v>45</v>
      </c>
      <c r="HE42" s="6"/>
      <c r="HF42" s="21">
        <v>65</v>
      </c>
      <c r="HG42" s="21">
        <v>64</v>
      </c>
      <c r="HH42" s="21">
        <v>165</v>
      </c>
      <c r="HI42" s="21">
        <v>37.9</v>
      </c>
      <c r="HJ42" s="21">
        <v>1</v>
      </c>
      <c r="HK42" s="21">
        <v>68.5</v>
      </c>
      <c r="HL42" s="21">
        <v>0.6</v>
      </c>
      <c r="HM42" s="21">
        <v>60</v>
      </c>
      <c r="HN42" s="21">
        <v>49</v>
      </c>
      <c r="HO42" s="21">
        <v>10</v>
      </c>
      <c r="HP42" s="21">
        <v>4.22</v>
      </c>
      <c r="HQ42" s="21">
        <v>148.1</v>
      </c>
      <c r="HR42" s="21">
        <v>12.2</v>
      </c>
      <c r="HS42" s="21">
        <v>30.2</v>
      </c>
      <c r="HT42" s="21">
        <v>5</v>
      </c>
      <c r="HU42" s="6"/>
    </row>
    <row r="43" spans="1:236" ht="15.75" customHeight="1" x14ac:dyDescent="0.3">
      <c r="A43" s="99">
        <v>38</v>
      </c>
      <c r="B43" s="3">
        <v>46</v>
      </c>
      <c r="C43" s="21" t="s">
        <v>239</v>
      </c>
      <c r="D43" s="21">
        <v>1</v>
      </c>
      <c r="E43" s="22">
        <v>41254</v>
      </c>
      <c r="F43" s="22">
        <v>41255</v>
      </c>
      <c r="G43" s="21">
        <f t="shared" si="0"/>
        <v>1</v>
      </c>
      <c r="H43" s="21"/>
      <c r="I43" s="21" t="s">
        <v>432</v>
      </c>
      <c r="J43" s="23">
        <v>13002</v>
      </c>
      <c r="K43" s="21">
        <v>77</v>
      </c>
      <c r="L43" s="21"/>
      <c r="M43" s="21"/>
      <c r="N43" s="21" t="s">
        <v>661</v>
      </c>
      <c r="O43" s="21">
        <v>59</v>
      </c>
      <c r="P43" s="21">
        <v>66</v>
      </c>
      <c r="Q43" s="21">
        <v>9</v>
      </c>
      <c r="R43" s="21" t="s">
        <v>450</v>
      </c>
      <c r="S43" s="21">
        <v>1</v>
      </c>
      <c r="T43" s="21">
        <v>47</v>
      </c>
      <c r="U43" s="21" t="s">
        <v>548</v>
      </c>
      <c r="V43" s="21">
        <v>2</v>
      </c>
      <c r="W43" s="21">
        <v>5</v>
      </c>
      <c r="X43" s="21">
        <v>8</v>
      </c>
      <c r="Y43" s="21">
        <v>0</v>
      </c>
      <c r="Z43" s="6"/>
      <c r="AA43" s="24" t="s">
        <v>513</v>
      </c>
      <c r="AB43" s="21" t="s">
        <v>572</v>
      </c>
      <c r="AC43" s="25"/>
      <c r="AD43" s="25"/>
      <c r="AE43" s="21" t="s">
        <v>246</v>
      </c>
      <c r="AF43" s="21" t="s">
        <v>247</v>
      </c>
      <c r="AG43" s="21" t="s">
        <v>246</v>
      </c>
      <c r="AH43" s="21" t="s">
        <v>248</v>
      </c>
      <c r="AI43" s="21" t="s">
        <v>246</v>
      </c>
      <c r="AJ43" s="21" t="s">
        <v>246</v>
      </c>
      <c r="AK43" s="21" t="s">
        <v>246</v>
      </c>
      <c r="AL43" s="21" t="s">
        <v>246</v>
      </c>
      <c r="AM43" s="21">
        <v>23.06</v>
      </c>
      <c r="AN43" s="6"/>
      <c r="AO43" s="26" t="s">
        <v>250</v>
      </c>
      <c r="AP43" s="26" t="s">
        <v>251</v>
      </c>
      <c r="AQ43" s="26"/>
      <c r="AR43" s="26" t="s">
        <v>1902</v>
      </c>
      <c r="AS43" s="26" t="s">
        <v>1905</v>
      </c>
      <c r="AT43" s="27">
        <v>31.06</v>
      </c>
      <c r="AU43" s="21">
        <v>20.27</v>
      </c>
      <c r="AV43" s="21">
        <v>15.94</v>
      </c>
      <c r="AW43" s="21">
        <v>14.55</v>
      </c>
      <c r="AX43" s="21">
        <v>5.99</v>
      </c>
      <c r="AY43" s="21">
        <v>2.19</v>
      </c>
      <c r="AZ43" s="21">
        <v>1.34</v>
      </c>
      <c r="BA43" s="21">
        <v>1.02</v>
      </c>
      <c r="BB43" s="21">
        <v>0.63</v>
      </c>
      <c r="BC43" s="28">
        <f t="shared" ref="BC43:BE43" si="118">((AU43/AT43)*100)-100</f>
        <v>-34.739214423696069</v>
      </c>
      <c r="BD43" s="28">
        <f t="shared" si="118"/>
        <v>-21.36161815490874</v>
      </c>
      <c r="BE43" s="28">
        <f t="shared" si="118"/>
        <v>-8.7202007528230752</v>
      </c>
      <c r="BF43" s="28">
        <f t="shared" si="2"/>
        <v>-48.679974243399869</v>
      </c>
      <c r="BG43" s="28">
        <f t="shared" si="3"/>
        <v>-53.15518351577591</v>
      </c>
      <c r="BH43" s="28">
        <f t="shared" si="4"/>
        <v>-28.219042920572264</v>
      </c>
      <c r="BI43" s="3">
        <f t="shared" ref="BI43:BK43" si="119">AU43-AT43</f>
        <v>-10.79</v>
      </c>
      <c r="BJ43" s="3">
        <f t="shared" si="119"/>
        <v>-4.33</v>
      </c>
      <c r="BK43" s="3">
        <f t="shared" si="119"/>
        <v>-1.3899999999999988</v>
      </c>
      <c r="BL43" s="3">
        <f t="shared" si="6"/>
        <v>-15.12</v>
      </c>
      <c r="BM43" s="3">
        <f t="shared" si="7"/>
        <v>-16.509999999999998</v>
      </c>
      <c r="BN43" s="3">
        <f t="shared" si="8"/>
        <v>-5.7199999999999989</v>
      </c>
      <c r="BO43" s="24">
        <v>297.5</v>
      </c>
      <c r="BP43" s="21">
        <v>262</v>
      </c>
      <c r="BQ43" s="21">
        <v>124.7</v>
      </c>
      <c r="BR43" s="21">
        <v>157.6</v>
      </c>
      <c r="BS43" s="21">
        <v>170.2</v>
      </c>
      <c r="BT43" s="21">
        <v>166.4</v>
      </c>
      <c r="BU43" s="21"/>
      <c r="BV43" s="24">
        <v>35.6</v>
      </c>
      <c r="BW43" s="21">
        <v>36.5</v>
      </c>
      <c r="BX43" s="21">
        <v>36.5</v>
      </c>
      <c r="BY43" s="21">
        <v>36</v>
      </c>
      <c r="BZ43" s="21">
        <v>37.1</v>
      </c>
      <c r="CA43" s="21">
        <v>37.1</v>
      </c>
      <c r="CB43" s="21">
        <v>37.1</v>
      </c>
      <c r="CC43" s="21">
        <v>36.9</v>
      </c>
      <c r="CD43" s="21">
        <v>37.1</v>
      </c>
      <c r="CE43" s="6"/>
      <c r="CF43" s="24" t="s">
        <v>662</v>
      </c>
      <c r="CG43" s="21"/>
      <c r="CH43" s="21"/>
      <c r="CI43" s="21" t="s">
        <v>663</v>
      </c>
      <c r="CJ43" s="21"/>
      <c r="CK43" s="21"/>
      <c r="CL43" s="21"/>
      <c r="CM43" s="24" t="s">
        <v>664</v>
      </c>
      <c r="CN43" s="21"/>
      <c r="CO43" s="21"/>
      <c r="CP43" s="21" t="s">
        <v>303</v>
      </c>
      <c r="CQ43" s="21"/>
      <c r="CR43" s="21"/>
      <c r="CS43" s="21"/>
      <c r="CT43" s="24">
        <v>1</v>
      </c>
      <c r="CU43" s="21"/>
      <c r="CV43" s="21"/>
      <c r="CW43" s="21"/>
      <c r="CX43" s="21"/>
      <c r="CY43" s="21"/>
      <c r="CZ43" s="21"/>
      <c r="DA43" s="24" t="s">
        <v>653</v>
      </c>
      <c r="DB43" s="21"/>
      <c r="DC43" s="21"/>
      <c r="DD43" s="21"/>
      <c r="DE43" s="21"/>
      <c r="DF43" s="21"/>
      <c r="DG43" s="21"/>
      <c r="DH43" s="24" t="s">
        <v>377</v>
      </c>
      <c r="DI43" s="21" t="s">
        <v>377</v>
      </c>
      <c r="DJ43" s="21" t="s">
        <v>377</v>
      </c>
      <c r="DK43" s="21" t="s">
        <v>377</v>
      </c>
      <c r="DL43" s="21" t="s">
        <v>377</v>
      </c>
      <c r="DM43" s="21"/>
      <c r="DN43" s="21"/>
      <c r="DO43" s="26">
        <v>9</v>
      </c>
      <c r="DP43" s="6"/>
      <c r="DQ43" s="24">
        <v>136.5</v>
      </c>
      <c r="DR43" s="21">
        <v>127.6</v>
      </c>
      <c r="DS43" s="21">
        <v>95.8</v>
      </c>
      <c r="DT43" s="21">
        <v>183.3</v>
      </c>
      <c r="DU43" s="21">
        <v>128</v>
      </c>
      <c r="DV43" s="21">
        <v>112.4</v>
      </c>
      <c r="DW43" s="21">
        <v>86.2</v>
      </c>
      <c r="DX43" s="24">
        <v>0.4</v>
      </c>
      <c r="DY43" s="21">
        <v>0.4</v>
      </c>
      <c r="DZ43" s="21">
        <v>0.4</v>
      </c>
      <c r="EA43" s="21">
        <v>0.4</v>
      </c>
      <c r="EB43" s="21">
        <v>0.5</v>
      </c>
      <c r="EC43" s="21">
        <v>0.4</v>
      </c>
      <c r="ED43" s="21">
        <v>0.4</v>
      </c>
      <c r="EE43" s="29">
        <f t="shared" ref="EE43:EK43" si="120">DQ43/DX43</f>
        <v>341.25</v>
      </c>
      <c r="EF43" s="30">
        <f t="shared" si="120"/>
        <v>318.99999999999994</v>
      </c>
      <c r="EG43" s="30">
        <f t="shared" si="120"/>
        <v>239.49999999999997</v>
      </c>
      <c r="EH43" s="30">
        <f t="shared" si="120"/>
        <v>458.25</v>
      </c>
      <c r="EI43" s="30">
        <f t="shared" si="120"/>
        <v>256</v>
      </c>
      <c r="EJ43" s="30">
        <f t="shared" si="120"/>
        <v>281</v>
      </c>
      <c r="EK43" s="30">
        <f t="shared" si="120"/>
        <v>215.5</v>
      </c>
      <c r="EL43" s="24">
        <v>1</v>
      </c>
      <c r="EM43" s="21">
        <v>1</v>
      </c>
      <c r="EN43" s="21">
        <v>1</v>
      </c>
      <c r="EO43" s="21">
        <v>1</v>
      </c>
      <c r="EP43" s="21">
        <v>1</v>
      </c>
      <c r="EQ43" s="21">
        <v>1</v>
      </c>
      <c r="ER43" s="21">
        <v>1</v>
      </c>
      <c r="ES43" s="24">
        <v>392</v>
      </c>
      <c r="ET43" s="21">
        <v>408</v>
      </c>
      <c r="EU43" s="21">
        <v>393</v>
      </c>
      <c r="EV43" s="21">
        <v>360</v>
      </c>
      <c r="EW43" s="21">
        <v>420</v>
      </c>
      <c r="EX43" s="21">
        <v>390</v>
      </c>
      <c r="EY43" s="21">
        <v>361</v>
      </c>
      <c r="EZ43" s="24">
        <v>9.4</v>
      </c>
      <c r="FA43" s="21">
        <v>4.5</v>
      </c>
      <c r="FB43" s="21">
        <v>5.2</v>
      </c>
      <c r="FC43" s="21">
        <v>5.6</v>
      </c>
      <c r="FD43" s="21">
        <v>5.6</v>
      </c>
      <c r="FE43" s="21">
        <v>5.6</v>
      </c>
      <c r="FF43" s="21">
        <v>5.2</v>
      </c>
      <c r="FG43" s="24">
        <v>8</v>
      </c>
      <c r="FH43" s="21">
        <v>8</v>
      </c>
      <c r="FI43" s="21">
        <v>8</v>
      </c>
      <c r="FJ43" s="21">
        <v>8</v>
      </c>
      <c r="FK43" s="21">
        <v>7</v>
      </c>
      <c r="FL43" s="21">
        <v>13</v>
      </c>
      <c r="FM43" s="21">
        <v>10</v>
      </c>
      <c r="FN43" s="24">
        <v>80</v>
      </c>
      <c r="FO43" s="21">
        <v>83</v>
      </c>
      <c r="FP43" s="21">
        <v>66</v>
      </c>
      <c r="FQ43" s="21">
        <v>95</v>
      </c>
      <c r="FR43" s="21">
        <v>65</v>
      </c>
      <c r="FS43" s="21">
        <v>67</v>
      </c>
      <c r="FT43" s="21">
        <v>64</v>
      </c>
      <c r="FU43" s="24" t="s">
        <v>296</v>
      </c>
      <c r="FV43" s="21" t="s">
        <v>257</v>
      </c>
      <c r="FW43" s="21" t="s">
        <v>311</v>
      </c>
      <c r="FX43" s="21" t="s">
        <v>311</v>
      </c>
      <c r="FY43" s="21" t="s">
        <v>311</v>
      </c>
      <c r="FZ43" s="21" t="s">
        <v>665</v>
      </c>
      <c r="GA43" s="21" t="s">
        <v>666</v>
      </c>
      <c r="GB43" s="24">
        <v>72</v>
      </c>
      <c r="GC43" s="21">
        <v>69</v>
      </c>
      <c r="GD43" s="21">
        <v>87</v>
      </c>
      <c r="GE43" s="21">
        <v>68</v>
      </c>
      <c r="GF43" s="21">
        <v>74</v>
      </c>
      <c r="GG43" s="21">
        <v>64</v>
      </c>
      <c r="GH43" s="21">
        <v>68</v>
      </c>
      <c r="GI43" s="24">
        <v>5080</v>
      </c>
      <c r="GJ43" s="21">
        <v>3240</v>
      </c>
      <c r="GK43" s="21">
        <v>3230</v>
      </c>
      <c r="GL43" s="21">
        <v>3180</v>
      </c>
      <c r="GM43" s="21">
        <v>2740</v>
      </c>
      <c r="GN43" s="21">
        <v>2040</v>
      </c>
      <c r="GO43" s="31">
        <v>1900</v>
      </c>
      <c r="GP43" s="9"/>
      <c r="GQ43" s="32">
        <v>15</v>
      </c>
      <c r="GR43" s="21">
        <v>80</v>
      </c>
      <c r="GS43" s="24">
        <v>14</v>
      </c>
      <c r="GT43" s="21">
        <v>55</v>
      </c>
      <c r="GU43" s="24">
        <v>14</v>
      </c>
      <c r="GV43" s="21">
        <v>55</v>
      </c>
      <c r="GW43" s="24">
        <v>14</v>
      </c>
      <c r="GX43" s="21">
        <v>55</v>
      </c>
      <c r="GY43" s="24">
        <v>14</v>
      </c>
      <c r="GZ43" s="21">
        <v>55</v>
      </c>
      <c r="HA43" s="24">
        <v>13</v>
      </c>
      <c r="HB43" s="21">
        <v>55</v>
      </c>
      <c r="HC43" s="24">
        <v>13</v>
      </c>
      <c r="HD43" s="21">
        <v>55</v>
      </c>
      <c r="HE43" s="6"/>
      <c r="HF43" s="21">
        <v>77</v>
      </c>
      <c r="HG43" s="21">
        <v>101</v>
      </c>
      <c r="HH43" s="21">
        <v>162</v>
      </c>
      <c r="HI43" s="21">
        <v>36.5</v>
      </c>
      <c r="HJ43" s="21">
        <v>1</v>
      </c>
      <c r="HK43" s="21">
        <v>136</v>
      </c>
      <c r="HL43" s="21">
        <v>0.6</v>
      </c>
      <c r="HM43" s="21">
        <v>160</v>
      </c>
      <c r="HN43" s="21">
        <v>6</v>
      </c>
      <c r="HO43" s="21">
        <v>17.54</v>
      </c>
      <c r="HP43" s="21">
        <v>3.19</v>
      </c>
      <c r="HQ43" s="21">
        <v>136</v>
      </c>
      <c r="HR43" s="21">
        <v>9.4</v>
      </c>
      <c r="HS43" s="21">
        <v>20.7</v>
      </c>
      <c r="HT43" s="21">
        <v>12</v>
      </c>
      <c r="HU43" s="6"/>
    </row>
    <row r="44" spans="1:236" ht="15.75" customHeight="1" x14ac:dyDescent="0.3">
      <c r="A44" s="99">
        <v>39</v>
      </c>
      <c r="B44" s="3">
        <v>49</v>
      </c>
      <c r="C44" s="21" t="s">
        <v>239</v>
      </c>
      <c r="D44" s="21">
        <v>2</v>
      </c>
      <c r="E44" s="22">
        <v>41257</v>
      </c>
      <c r="F44" s="22">
        <v>41257</v>
      </c>
      <c r="G44" s="21">
        <f t="shared" si="0"/>
        <v>0</v>
      </c>
      <c r="H44" s="21"/>
      <c r="I44" s="21" t="s">
        <v>680</v>
      </c>
      <c r="J44" s="23">
        <v>22686</v>
      </c>
      <c r="K44" s="21">
        <v>50</v>
      </c>
      <c r="L44" s="21"/>
      <c r="M44" s="21">
        <v>50</v>
      </c>
      <c r="N44" s="21" t="s">
        <v>681</v>
      </c>
      <c r="O44" s="21">
        <v>83</v>
      </c>
      <c r="P44" s="21">
        <v>94.1</v>
      </c>
      <c r="Q44" s="21">
        <v>6</v>
      </c>
      <c r="R44" s="21" t="s">
        <v>682</v>
      </c>
      <c r="S44" s="21">
        <v>1</v>
      </c>
      <c r="T44" s="21">
        <v>11</v>
      </c>
      <c r="U44" s="21" t="s">
        <v>548</v>
      </c>
      <c r="V44" s="21">
        <v>2</v>
      </c>
      <c r="W44" s="21">
        <v>4</v>
      </c>
      <c r="X44" s="21">
        <v>2</v>
      </c>
      <c r="Y44" s="21">
        <v>2</v>
      </c>
      <c r="Z44" s="6"/>
      <c r="AA44" s="24" t="s">
        <v>244</v>
      </c>
      <c r="AB44" s="21" t="s">
        <v>639</v>
      </c>
      <c r="AC44" s="25"/>
      <c r="AD44" s="25"/>
      <c r="AE44" s="21" t="s">
        <v>249</v>
      </c>
      <c r="AF44" s="21"/>
      <c r="AG44" s="21" t="s">
        <v>249</v>
      </c>
      <c r="AH44" s="21"/>
      <c r="AI44" s="21" t="s">
        <v>246</v>
      </c>
      <c r="AJ44" s="21" t="s">
        <v>246</v>
      </c>
      <c r="AK44" s="21" t="s">
        <v>249</v>
      </c>
      <c r="AL44" s="21" t="s">
        <v>246</v>
      </c>
      <c r="AM44" s="21">
        <v>0.94</v>
      </c>
      <c r="AN44" s="6"/>
      <c r="AO44" s="26" t="s">
        <v>250</v>
      </c>
      <c r="AP44" s="26" t="s">
        <v>274</v>
      </c>
      <c r="AQ44" s="26"/>
      <c r="AR44" s="26" t="s">
        <v>1902</v>
      </c>
      <c r="AS44" s="26" t="s">
        <v>1905</v>
      </c>
      <c r="AT44" s="27">
        <v>0.94</v>
      </c>
      <c r="AU44" s="21">
        <v>1.17</v>
      </c>
      <c r="AV44" s="21">
        <v>2.71</v>
      </c>
      <c r="AW44" s="21">
        <v>0.85</v>
      </c>
      <c r="AX44" s="21">
        <v>0.53</v>
      </c>
      <c r="AY44" s="21">
        <v>0.31</v>
      </c>
      <c r="AZ44" s="21">
        <v>0.2</v>
      </c>
      <c r="BA44" s="21"/>
      <c r="BB44" s="21"/>
      <c r="BC44" s="28">
        <f t="shared" ref="BC44:BE44" si="121">((AU44/AT44)*100)-100</f>
        <v>24.468085106382986</v>
      </c>
      <c r="BD44" s="28">
        <f t="shared" si="121"/>
        <v>131.62393162393164</v>
      </c>
      <c r="BE44" s="28">
        <f t="shared" si="121"/>
        <v>-68.634686346863475</v>
      </c>
      <c r="BF44" s="28">
        <f t="shared" si="2"/>
        <v>188.29787234042556</v>
      </c>
      <c r="BG44" s="28">
        <f t="shared" si="3"/>
        <v>-9.5744680851063748</v>
      </c>
      <c r="BH44" s="28">
        <f t="shared" si="4"/>
        <v>-27.350427350427353</v>
      </c>
      <c r="BI44" s="3">
        <f t="shared" ref="BI44:BK44" si="122">AU44-AT44</f>
        <v>0.22999999999999998</v>
      </c>
      <c r="BJ44" s="3">
        <f t="shared" si="122"/>
        <v>1.54</v>
      </c>
      <c r="BK44" s="3">
        <f t="shared" si="122"/>
        <v>-1.8599999999999999</v>
      </c>
      <c r="BL44" s="3">
        <f t="shared" si="6"/>
        <v>1.77</v>
      </c>
      <c r="BM44" s="3">
        <f t="shared" si="7"/>
        <v>-8.9999999999999969E-2</v>
      </c>
      <c r="BN44" s="3">
        <f t="shared" si="8"/>
        <v>-0.31999999999999995</v>
      </c>
      <c r="BO44" s="24">
        <v>60.8</v>
      </c>
      <c r="BP44" s="21">
        <v>121</v>
      </c>
      <c r="BQ44" s="21"/>
      <c r="BR44" s="21"/>
      <c r="BS44" s="21"/>
      <c r="BT44" s="21"/>
      <c r="BU44" s="21"/>
      <c r="BV44" s="24">
        <v>36</v>
      </c>
      <c r="BW44" s="21">
        <v>36</v>
      </c>
      <c r="BX44" s="21">
        <v>36</v>
      </c>
      <c r="BY44" s="21">
        <v>36.5</v>
      </c>
      <c r="BZ44" s="21">
        <v>36.1</v>
      </c>
      <c r="CA44" s="21">
        <v>36</v>
      </c>
      <c r="CB44" s="21">
        <v>36.5</v>
      </c>
      <c r="CC44" s="21"/>
      <c r="CD44" s="21"/>
      <c r="CE44" s="6"/>
      <c r="CF44" s="24" t="s">
        <v>683</v>
      </c>
      <c r="CG44" s="21"/>
      <c r="CH44" s="21"/>
      <c r="CI44" s="21"/>
      <c r="CJ44" s="21"/>
      <c r="CK44" s="21"/>
      <c r="CL44" s="21"/>
      <c r="CM44" s="24" t="s">
        <v>684</v>
      </c>
      <c r="CN44" s="21"/>
      <c r="CO44" s="21"/>
      <c r="CP44" s="21"/>
      <c r="CQ44" s="21"/>
      <c r="CR44" s="21"/>
      <c r="CS44" s="21"/>
      <c r="CT44" s="24">
        <v>2</v>
      </c>
      <c r="CU44" s="21"/>
      <c r="CV44" s="21"/>
      <c r="CW44" s="21"/>
      <c r="CX44" s="21"/>
      <c r="CY44" s="21"/>
      <c r="CZ44" s="21"/>
      <c r="DA44" s="24" t="s">
        <v>409</v>
      </c>
      <c r="DB44" s="21"/>
      <c r="DC44" s="21"/>
      <c r="DD44" s="21"/>
      <c r="DE44" s="21"/>
      <c r="DF44" s="21"/>
      <c r="DG44" s="21"/>
      <c r="DH44" s="24" t="s">
        <v>255</v>
      </c>
      <c r="DI44" s="21" t="s">
        <v>255</v>
      </c>
      <c r="DJ44" s="21" t="s">
        <v>255</v>
      </c>
      <c r="DK44" s="21" t="s">
        <v>255</v>
      </c>
      <c r="DL44" s="21" t="s">
        <v>255</v>
      </c>
      <c r="DM44" s="21"/>
      <c r="DN44" s="21"/>
      <c r="DO44" s="26">
        <v>8</v>
      </c>
      <c r="DP44" s="6"/>
      <c r="DQ44" s="24">
        <v>69.2</v>
      </c>
      <c r="DR44" s="21">
        <v>69.5</v>
      </c>
      <c r="DS44" s="21">
        <v>123.9</v>
      </c>
      <c r="DT44" s="21">
        <v>241</v>
      </c>
      <c r="DU44" s="21">
        <v>695</v>
      </c>
      <c r="DV44" s="21"/>
      <c r="DW44" s="21"/>
      <c r="DX44" s="24">
        <v>0.4</v>
      </c>
      <c r="DY44" s="21">
        <v>0.4</v>
      </c>
      <c r="DZ44" s="21">
        <v>0.32</v>
      </c>
      <c r="EA44" s="21">
        <v>0.5</v>
      </c>
      <c r="EB44" s="21">
        <v>0.5</v>
      </c>
      <c r="EC44" s="21"/>
      <c r="ED44" s="21"/>
      <c r="EE44" s="29">
        <f t="shared" ref="EE44:EI44" si="123">DQ44/DX44</f>
        <v>173</v>
      </c>
      <c r="EF44" s="30">
        <f t="shared" si="123"/>
        <v>173.75</v>
      </c>
      <c r="EG44" s="30">
        <f t="shared" si="123"/>
        <v>387.1875</v>
      </c>
      <c r="EH44" s="30">
        <f t="shared" si="123"/>
        <v>482</v>
      </c>
      <c r="EI44" s="30">
        <f t="shared" si="123"/>
        <v>1390</v>
      </c>
      <c r="EJ44" s="30"/>
      <c r="EK44" s="30"/>
      <c r="EL44" s="24">
        <v>1</v>
      </c>
      <c r="EM44" s="21">
        <v>1</v>
      </c>
      <c r="EN44" s="21">
        <v>1</v>
      </c>
      <c r="EO44" s="21">
        <v>1</v>
      </c>
      <c r="EP44" s="21">
        <v>1</v>
      </c>
      <c r="EQ44" s="21"/>
      <c r="ER44" s="21"/>
      <c r="ES44" s="24">
        <v>213</v>
      </c>
      <c r="ET44" s="21">
        <v>189</v>
      </c>
      <c r="EU44" s="21">
        <v>121</v>
      </c>
      <c r="EV44" s="21">
        <v>97</v>
      </c>
      <c r="EW44" s="21">
        <v>106</v>
      </c>
      <c r="EX44" s="21"/>
      <c r="EY44" s="21"/>
      <c r="EZ44" s="24">
        <v>10.1</v>
      </c>
      <c r="FA44" s="21">
        <v>6.7</v>
      </c>
      <c r="FB44" s="21">
        <v>6.5</v>
      </c>
      <c r="FC44" s="21">
        <v>6.4</v>
      </c>
      <c r="FD44" s="21">
        <v>6.4</v>
      </c>
      <c r="FE44" s="21"/>
      <c r="FF44" s="21"/>
      <c r="FG44" s="24">
        <v>4</v>
      </c>
      <c r="FH44" s="21">
        <v>5</v>
      </c>
      <c r="FI44" s="21">
        <v>10</v>
      </c>
      <c r="FJ44" s="21">
        <v>14</v>
      </c>
      <c r="FK44" s="21">
        <v>14</v>
      </c>
      <c r="FL44" s="21"/>
      <c r="FM44" s="21"/>
      <c r="FN44" s="24">
        <v>85</v>
      </c>
      <c r="FO44" s="21">
        <v>127</v>
      </c>
      <c r="FP44" s="21">
        <v>129</v>
      </c>
      <c r="FQ44" s="21">
        <v>117</v>
      </c>
      <c r="FR44" s="21">
        <v>110</v>
      </c>
      <c r="FS44" s="21"/>
      <c r="FT44" s="21"/>
      <c r="FU44" s="24">
        <v>0</v>
      </c>
      <c r="FV44" s="21">
        <v>0</v>
      </c>
      <c r="FW44" s="21">
        <v>0</v>
      </c>
      <c r="FX44" s="21">
        <v>0</v>
      </c>
      <c r="FY44" s="21">
        <v>0</v>
      </c>
      <c r="FZ44" s="21"/>
      <c r="GA44" s="21"/>
      <c r="GB44" s="24">
        <v>181</v>
      </c>
      <c r="GC44" s="21">
        <v>211</v>
      </c>
      <c r="GD44" s="21">
        <v>233</v>
      </c>
      <c r="GE44" s="21">
        <v>178</v>
      </c>
      <c r="GF44" s="21">
        <v>196</v>
      </c>
      <c r="GG44" s="21"/>
      <c r="GH44" s="21"/>
      <c r="GI44" s="24">
        <v>340</v>
      </c>
      <c r="GJ44" s="21">
        <v>42</v>
      </c>
      <c r="GK44" s="21">
        <v>290</v>
      </c>
      <c r="GL44" s="21">
        <v>234</v>
      </c>
      <c r="GM44" s="21">
        <v>237</v>
      </c>
      <c r="GN44" s="21"/>
      <c r="GO44" s="31"/>
      <c r="GP44" s="9"/>
      <c r="GQ44" s="32">
        <v>12</v>
      </c>
      <c r="GR44" s="21">
        <v>45</v>
      </c>
      <c r="GS44" s="24">
        <v>12</v>
      </c>
      <c r="GT44" s="21">
        <v>45</v>
      </c>
      <c r="GU44" s="24">
        <v>11</v>
      </c>
      <c r="GV44" s="21">
        <v>45</v>
      </c>
      <c r="GW44" s="24">
        <v>11</v>
      </c>
      <c r="GX44" s="21">
        <v>45</v>
      </c>
      <c r="GY44" s="24">
        <v>10</v>
      </c>
      <c r="GZ44" s="21">
        <v>45</v>
      </c>
      <c r="HA44" s="24"/>
      <c r="HB44" s="21"/>
      <c r="HC44" s="24"/>
      <c r="HD44" s="21"/>
      <c r="HE44" s="6"/>
      <c r="HF44" s="21">
        <v>50</v>
      </c>
      <c r="HG44" s="21">
        <v>48</v>
      </c>
      <c r="HH44" s="21">
        <v>116</v>
      </c>
      <c r="HI44" s="21">
        <v>36</v>
      </c>
      <c r="HJ44" s="21">
        <v>1</v>
      </c>
      <c r="HK44" s="21">
        <v>69.2</v>
      </c>
      <c r="HL44" s="21">
        <v>0.35</v>
      </c>
      <c r="HM44" s="21">
        <v>0</v>
      </c>
      <c r="HN44" s="21">
        <v>4.2</v>
      </c>
      <c r="HO44" s="21">
        <v>10.71</v>
      </c>
      <c r="HP44" s="21">
        <v>3.6</v>
      </c>
      <c r="HQ44" s="21">
        <v>138</v>
      </c>
      <c r="HR44" s="21">
        <v>10.1</v>
      </c>
      <c r="HS44" s="21">
        <v>25.3</v>
      </c>
      <c r="HT44" s="21">
        <v>3</v>
      </c>
      <c r="HU44" s="6"/>
    </row>
    <row r="45" spans="1:236" ht="15.75" customHeight="1" x14ac:dyDescent="0.3">
      <c r="A45" s="99">
        <v>40</v>
      </c>
      <c r="B45" s="3">
        <v>50</v>
      </c>
      <c r="C45" s="42" t="s">
        <v>431</v>
      </c>
      <c r="D45" s="42">
        <v>1</v>
      </c>
      <c r="E45" s="43">
        <v>41225</v>
      </c>
      <c r="F45" s="43">
        <v>41229</v>
      </c>
      <c r="G45" s="21">
        <f t="shared" si="0"/>
        <v>4</v>
      </c>
      <c r="H45" s="42" t="s">
        <v>410</v>
      </c>
      <c r="I45" s="42"/>
      <c r="J45" s="44">
        <v>20154</v>
      </c>
      <c r="K45" s="42">
        <v>57</v>
      </c>
      <c r="L45" s="42"/>
      <c r="M45" s="42"/>
      <c r="N45" s="42" t="s">
        <v>685</v>
      </c>
      <c r="O45" s="42">
        <v>41</v>
      </c>
      <c r="P45" s="42">
        <v>26.6</v>
      </c>
      <c r="Q45" s="42">
        <v>14</v>
      </c>
      <c r="R45" s="42" t="s">
        <v>548</v>
      </c>
      <c r="S45" s="42">
        <v>2</v>
      </c>
      <c r="T45" s="42">
        <v>63</v>
      </c>
      <c r="U45" s="42" t="s">
        <v>548</v>
      </c>
      <c r="V45" s="42">
        <v>2</v>
      </c>
      <c r="W45" s="42">
        <v>12</v>
      </c>
      <c r="X45" s="42">
        <v>1</v>
      </c>
      <c r="Y45" s="42">
        <v>0</v>
      </c>
      <c r="Z45" s="6"/>
      <c r="AA45" s="45" t="s">
        <v>298</v>
      </c>
      <c r="AB45" s="42" t="s">
        <v>686</v>
      </c>
      <c r="AC45" s="46"/>
      <c r="AD45" s="46"/>
      <c r="AE45" s="42" t="s">
        <v>249</v>
      </c>
      <c r="AF45" s="42"/>
      <c r="AG45" s="42" t="s">
        <v>249</v>
      </c>
      <c r="AH45" s="42"/>
      <c r="AI45" s="42" t="s">
        <v>246</v>
      </c>
      <c r="AJ45" s="42" t="s">
        <v>249</v>
      </c>
      <c r="AK45" s="42" t="s">
        <v>246</v>
      </c>
      <c r="AL45" s="42" t="s">
        <v>246</v>
      </c>
      <c r="AM45" s="42">
        <v>5.42</v>
      </c>
      <c r="AN45" s="6"/>
      <c r="AO45" s="48" t="s">
        <v>250</v>
      </c>
      <c r="AP45" s="48" t="s">
        <v>274</v>
      </c>
      <c r="AQ45" s="48"/>
      <c r="AR45" s="48" t="s">
        <v>1906</v>
      </c>
      <c r="AS45" s="48" t="s">
        <v>1905</v>
      </c>
      <c r="AT45" s="102">
        <v>5.42</v>
      </c>
      <c r="AU45" s="42">
        <v>7.96</v>
      </c>
      <c r="AV45" s="42">
        <v>6.03</v>
      </c>
      <c r="AW45" s="104">
        <v>2</v>
      </c>
      <c r="AX45" s="42">
        <v>1.44</v>
      </c>
      <c r="AY45" s="42">
        <v>0.87</v>
      </c>
      <c r="AZ45" s="42">
        <v>0.54</v>
      </c>
      <c r="BA45" s="42">
        <v>0.38</v>
      </c>
      <c r="BB45" s="42">
        <v>0.33</v>
      </c>
      <c r="BC45" s="28">
        <f t="shared" ref="BC45:BE45" si="124">((AU45/AT45)*100)-100</f>
        <v>46.863468634686342</v>
      </c>
      <c r="BD45" s="28">
        <f t="shared" si="124"/>
        <v>-24.246231155778887</v>
      </c>
      <c r="BE45" s="28">
        <f t="shared" si="124"/>
        <v>-66.83250414593698</v>
      </c>
      <c r="BF45" s="28">
        <f t="shared" si="2"/>
        <v>11.254612546125472</v>
      </c>
      <c r="BG45" s="28">
        <f t="shared" si="3"/>
        <v>-63.099630996309962</v>
      </c>
      <c r="BH45" s="28">
        <f t="shared" si="4"/>
        <v>-74.874371859296488</v>
      </c>
      <c r="BI45" s="3">
        <f t="shared" ref="BI45:BK45" si="125">AU45-AT45</f>
        <v>2.54</v>
      </c>
      <c r="BJ45" s="3">
        <f t="shared" si="125"/>
        <v>-1.9299999999999997</v>
      </c>
      <c r="BK45" s="3">
        <f t="shared" si="125"/>
        <v>-4.03</v>
      </c>
      <c r="BL45" s="3">
        <f t="shared" si="6"/>
        <v>0.61000000000000032</v>
      </c>
      <c r="BM45" s="3">
        <f t="shared" si="7"/>
        <v>-3.42</v>
      </c>
      <c r="BN45" s="3">
        <f t="shared" si="8"/>
        <v>-5.96</v>
      </c>
      <c r="BO45" s="45"/>
      <c r="BP45" s="42"/>
      <c r="BQ45" s="42">
        <v>226</v>
      </c>
      <c r="BR45" s="42">
        <v>180.3</v>
      </c>
      <c r="BS45" s="42">
        <v>152</v>
      </c>
      <c r="BT45" s="42">
        <v>123.4</v>
      </c>
      <c r="BU45" s="42">
        <v>124.7</v>
      </c>
      <c r="BV45" s="45">
        <v>37</v>
      </c>
      <c r="BW45" s="42">
        <v>37.9</v>
      </c>
      <c r="BX45" s="42">
        <v>37</v>
      </c>
      <c r="BY45" s="42">
        <v>39.1</v>
      </c>
      <c r="BZ45" s="42">
        <v>38.1</v>
      </c>
      <c r="CA45" s="42">
        <v>37.5</v>
      </c>
      <c r="CB45" s="42">
        <v>37.4</v>
      </c>
      <c r="CC45" s="42">
        <v>37</v>
      </c>
      <c r="CD45" s="42">
        <v>37</v>
      </c>
      <c r="CE45" s="6"/>
      <c r="CF45" s="45" t="s">
        <v>687</v>
      </c>
      <c r="CG45" s="42"/>
      <c r="CH45" s="42"/>
      <c r="CI45" s="42"/>
      <c r="CJ45" s="42"/>
      <c r="CK45" s="42" t="s">
        <v>688</v>
      </c>
      <c r="CL45" s="42"/>
      <c r="CM45" s="45" t="s">
        <v>689</v>
      </c>
      <c r="CN45" s="42"/>
      <c r="CO45" s="42"/>
      <c r="CP45" s="42"/>
      <c r="CQ45" s="42"/>
      <c r="CR45" s="42" t="s">
        <v>303</v>
      </c>
      <c r="CS45" s="42"/>
      <c r="CT45" s="45"/>
      <c r="CU45" s="42"/>
      <c r="CV45" s="42"/>
      <c r="CW45" s="42"/>
      <c r="CX45" s="42"/>
      <c r="CY45" s="42"/>
      <c r="CZ45" s="42"/>
      <c r="DA45" s="45"/>
      <c r="DB45" s="42"/>
      <c r="DC45" s="42"/>
      <c r="DD45" s="42"/>
      <c r="DE45" s="42"/>
      <c r="DF45" s="42"/>
      <c r="DG45" s="42"/>
      <c r="DH45" s="45" t="s">
        <v>690</v>
      </c>
      <c r="DI45" s="42" t="s">
        <v>691</v>
      </c>
      <c r="DJ45" s="42" t="s">
        <v>692</v>
      </c>
      <c r="DK45" s="42" t="s">
        <v>692</v>
      </c>
      <c r="DL45" s="42" t="s">
        <v>693</v>
      </c>
      <c r="DM45" s="42" t="s">
        <v>693</v>
      </c>
      <c r="DN45" s="42" t="s">
        <v>693</v>
      </c>
      <c r="DO45" s="48">
        <v>9</v>
      </c>
      <c r="DP45" s="6"/>
      <c r="DQ45" s="45">
        <v>105</v>
      </c>
      <c r="DR45" s="42">
        <v>87.3</v>
      </c>
      <c r="DS45" s="42">
        <v>104.8</v>
      </c>
      <c r="DT45" s="42">
        <v>74.3</v>
      </c>
      <c r="DU45" s="42">
        <v>68.5</v>
      </c>
      <c r="DV45" s="42">
        <v>74</v>
      </c>
      <c r="DW45" s="42">
        <v>82.4</v>
      </c>
      <c r="DX45" s="45">
        <v>0.7</v>
      </c>
      <c r="DY45" s="42">
        <v>0.6</v>
      </c>
      <c r="DZ45" s="42">
        <v>0.6</v>
      </c>
      <c r="EA45" s="42">
        <v>0.4</v>
      </c>
      <c r="EB45" s="42">
        <v>0.4</v>
      </c>
      <c r="EC45" s="42">
        <v>0.5</v>
      </c>
      <c r="ED45" s="42">
        <v>0.5</v>
      </c>
      <c r="EE45" s="80">
        <f t="shared" ref="EE45:EK45" si="126">DQ45/DX45</f>
        <v>150</v>
      </c>
      <c r="EF45" s="81">
        <f t="shared" si="126"/>
        <v>145.5</v>
      </c>
      <c r="EG45" s="81">
        <f t="shared" si="126"/>
        <v>174.66666666666666</v>
      </c>
      <c r="EH45" s="81">
        <f t="shared" si="126"/>
        <v>185.74999999999997</v>
      </c>
      <c r="EI45" s="81">
        <f t="shared" si="126"/>
        <v>171.25</v>
      </c>
      <c r="EJ45" s="81">
        <f t="shared" si="126"/>
        <v>148</v>
      </c>
      <c r="EK45" s="81">
        <f t="shared" si="126"/>
        <v>164.8</v>
      </c>
      <c r="EL45" s="45">
        <v>1</v>
      </c>
      <c r="EM45" s="42">
        <v>1</v>
      </c>
      <c r="EN45" s="42">
        <v>1</v>
      </c>
      <c r="EO45" s="42">
        <v>1</v>
      </c>
      <c r="EP45" s="42">
        <v>1</v>
      </c>
      <c r="EQ45" s="42">
        <v>1</v>
      </c>
      <c r="ER45" s="42">
        <v>1</v>
      </c>
      <c r="ES45" s="45">
        <v>301</v>
      </c>
      <c r="ET45" s="42">
        <v>277</v>
      </c>
      <c r="EU45" s="42">
        <v>275</v>
      </c>
      <c r="EV45" s="42">
        <v>280</v>
      </c>
      <c r="EW45" s="42">
        <v>299</v>
      </c>
      <c r="EX45" s="42">
        <v>320</v>
      </c>
      <c r="EY45" s="42">
        <v>323</v>
      </c>
      <c r="EZ45" s="45">
        <v>9</v>
      </c>
      <c r="FA45" s="42">
        <v>6.4</v>
      </c>
      <c r="FB45" s="42">
        <v>5.8</v>
      </c>
      <c r="FC45" s="42">
        <v>6.4</v>
      </c>
      <c r="FD45" s="42">
        <v>5.8</v>
      </c>
      <c r="FE45" s="42">
        <v>6.1</v>
      </c>
      <c r="FF45" s="42">
        <v>5.5</v>
      </c>
      <c r="FG45" s="45">
        <v>9</v>
      </c>
      <c r="FH45" s="42">
        <v>10</v>
      </c>
      <c r="FI45" s="42">
        <v>12</v>
      </c>
      <c r="FJ45" s="42">
        <v>12</v>
      </c>
      <c r="FK45" s="42">
        <v>12</v>
      </c>
      <c r="FL45" s="42">
        <v>9</v>
      </c>
      <c r="FM45" s="42">
        <v>10</v>
      </c>
      <c r="FN45" s="45">
        <v>81</v>
      </c>
      <c r="FO45" s="42">
        <v>84</v>
      </c>
      <c r="FP45" s="42">
        <v>90</v>
      </c>
      <c r="FQ45" s="42">
        <v>87</v>
      </c>
      <c r="FR45" s="42">
        <v>99</v>
      </c>
      <c r="FS45" s="42">
        <v>88</v>
      </c>
      <c r="FT45" s="42">
        <v>73</v>
      </c>
      <c r="FU45" s="45" t="s">
        <v>334</v>
      </c>
      <c r="FV45" s="42">
        <v>0</v>
      </c>
      <c r="FW45" s="42">
        <v>0</v>
      </c>
      <c r="FX45" s="42">
        <v>0</v>
      </c>
      <c r="FY45" s="42">
        <v>0</v>
      </c>
      <c r="FZ45" s="42">
        <v>0</v>
      </c>
      <c r="GA45" s="42">
        <v>0</v>
      </c>
      <c r="GB45" s="45">
        <v>140</v>
      </c>
      <c r="GC45" s="42">
        <v>101</v>
      </c>
      <c r="GD45" s="42">
        <v>76</v>
      </c>
      <c r="GE45" s="42">
        <v>68</v>
      </c>
      <c r="GF45" s="42">
        <v>55</v>
      </c>
      <c r="GG45" s="42">
        <v>54</v>
      </c>
      <c r="GH45" s="42">
        <v>53</v>
      </c>
      <c r="GI45" s="45">
        <v>1815</v>
      </c>
      <c r="GJ45" s="42">
        <v>2240</v>
      </c>
      <c r="GK45" s="42">
        <v>3120</v>
      </c>
      <c r="GL45" s="42">
        <v>3440</v>
      </c>
      <c r="GM45" s="42">
        <v>2310</v>
      </c>
      <c r="GN45" s="42">
        <v>2580</v>
      </c>
      <c r="GO45" s="42">
        <v>3407</v>
      </c>
      <c r="GP45" s="6"/>
      <c r="GQ45" s="45">
        <v>16</v>
      </c>
      <c r="GR45" s="42">
        <v>90</v>
      </c>
      <c r="GS45" s="45">
        <v>10</v>
      </c>
      <c r="GT45" s="42">
        <v>45</v>
      </c>
      <c r="GU45" s="45">
        <v>10</v>
      </c>
      <c r="GV45" s="42">
        <v>45</v>
      </c>
      <c r="GW45" s="45">
        <v>10</v>
      </c>
      <c r="GX45" s="42">
        <v>45</v>
      </c>
      <c r="GY45" s="45">
        <v>10</v>
      </c>
      <c r="GZ45" s="42">
        <v>45</v>
      </c>
      <c r="HA45" s="45">
        <v>14</v>
      </c>
      <c r="HB45" s="42">
        <v>55</v>
      </c>
      <c r="HC45" s="45">
        <v>10</v>
      </c>
      <c r="HD45" s="42">
        <v>45</v>
      </c>
      <c r="HE45" s="6"/>
      <c r="HF45" s="42">
        <v>57</v>
      </c>
      <c r="HG45" s="42">
        <v>107</v>
      </c>
      <c r="HH45" s="42">
        <v>134</v>
      </c>
      <c r="HI45" s="42">
        <v>38</v>
      </c>
      <c r="HJ45" s="42">
        <v>1</v>
      </c>
      <c r="HK45" s="42">
        <v>73.5</v>
      </c>
      <c r="HL45" s="42">
        <v>0.5</v>
      </c>
      <c r="HM45" s="42">
        <v>45</v>
      </c>
      <c r="HN45" s="42">
        <v>6.7</v>
      </c>
      <c r="HO45" s="42">
        <v>7.26</v>
      </c>
      <c r="HP45" s="42">
        <v>3.74</v>
      </c>
      <c r="HQ45" s="42">
        <v>144.5</v>
      </c>
      <c r="HR45" s="42">
        <v>5.5</v>
      </c>
      <c r="HS45" s="42">
        <v>36.4</v>
      </c>
      <c r="HT45" s="42">
        <v>12</v>
      </c>
      <c r="HU45" s="6"/>
    </row>
    <row r="46" spans="1:236" ht="15.75" customHeight="1" x14ac:dyDescent="0.3">
      <c r="A46" s="99">
        <v>41</v>
      </c>
      <c r="B46" s="51">
        <v>54</v>
      </c>
      <c r="C46" s="21" t="s">
        <v>635</v>
      </c>
      <c r="D46" s="21">
        <v>1</v>
      </c>
      <c r="E46" s="22">
        <v>41289</v>
      </c>
      <c r="F46" s="22">
        <v>41290</v>
      </c>
      <c r="G46" s="21">
        <f t="shared" si="0"/>
        <v>1</v>
      </c>
      <c r="H46" s="21"/>
      <c r="I46" s="21" t="s">
        <v>716</v>
      </c>
      <c r="J46" s="23">
        <v>12565</v>
      </c>
      <c r="K46" s="21">
        <v>78</v>
      </c>
      <c r="L46" s="21">
        <v>168</v>
      </c>
      <c r="M46" s="21">
        <v>70</v>
      </c>
      <c r="N46" s="21" t="s">
        <v>708</v>
      </c>
      <c r="O46" s="21">
        <v>46</v>
      </c>
      <c r="P46" s="21">
        <v>37</v>
      </c>
      <c r="Q46" s="21">
        <v>2</v>
      </c>
      <c r="R46" s="21" t="s">
        <v>638</v>
      </c>
      <c r="S46" s="21">
        <v>1</v>
      </c>
      <c r="T46" s="21">
        <v>7</v>
      </c>
      <c r="U46" s="21" t="s">
        <v>272</v>
      </c>
      <c r="V46" s="21">
        <v>1</v>
      </c>
      <c r="W46" s="21">
        <v>0</v>
      </c>
      <c r="X46" s="21">
        <v>0</v>
      </c>
      <c r="Y46" s="21">
        <v>0</v>
      </c>
      <c r="Z46" s="6"/>
      <c r="AA46" s="24" t="s">
        <v>244</v>
      </c>
      <c r="AB46" s="21" t="s">
        <v>710</v>
      </c>
      <c r="AC46" s="25"/>
      <c r="AD46" s="25"/>
      <c r="AE46" s="21" t="s">
        <v>249</v>
      </c>
      <c r="AF46" s="21"/>
      <c r="AG46" s="21" t="s">
        <v>246</v>
      </c>
      <c r="AH46" s="21" t="s">
        <v>248</v>
      </c>
      <c r="AI46" s="21" t="s">
        <v>249</v>
      </c>
      <c r="AJ46" s="21" t="s">
        <v>249</v>
      </c>
      <c r="AK46" s="21" t="s">
        <v>249</v>
      </c>
      <c r="AL46" s="21" t="s">
        <v>246</v>
      </c>
      <c r="AM46" s="21">
        <v>7.74</v>
      </c>
      <c r="AN46" s="6"/>
      <c r="AO46" s="26" t="s">
        <v>250</v>
      </c>
      <c r="AP46" s="26" t="s">
        <v>274</v>
      </c>
      <c r="AQ46" s="26"/>
      <c r="AR46" s="26" t="s">
        <v>1906</v>
      </c>
      <c r="AS46" s="26" t="s">
        <v>299</v>
      </c>
      <c r="AT46" s="27">
        <v>7.74</v>
      </c>
      <c r="AU46" s="21">
        <v>10.47</v>
      </c>
      <c r="AV46" s="21">
        <v>27.12</v>
      </c>
      <c r="AW46" s="21">
        <v>11.93</v>
      </c>
      <c r="AX46" s="21"/>
      <c r="AY46" s="21"/>
      <c r="AZ46" s="21"/>
      <c r="BA46" s="21"/>
      <c r="BB46" s="21"/>
      <c r="BC46" s="28">
        <f t="shared" ref="BC46:BE46" si="127">((AU46/AT46)*100)-100</f>
        <v>35.271317829457359</v>
      </c>
      <c r="BD46" s="28">
        <f t="shared" si="127"/>
        <v>159.02578796561608</v>
      </c>
      <c r="BE46" s="28">
        <f t="shared" si="127"/>
        <v>-56.010324483775811</v>
      </c>
      <c r="BF46" s="28">
        <f t="shared" si="2"/>
        <v>250.38759689922483</v>
      </c>
      <c r="BG46" s="28">
        <f t="shared" si="3"/>
        <v>54.134366925064597</v>
      </c>
      <c r="BH46" s="28">
        <f t="shared" si="4"/>
        <v>13.944603629417358</v>
      </c>
      <c r="BI46" s="3">
        <f t="shared" ref="BI46:BK46" si="128">AU46-AT46</f>
        <v>2.7300000000000004</v>
      </c>
      <c r="BJ46" s="3">
        <f t="shared" si="128"/>
        <v>16.649999999999999</v>
      </c>
      <c r="BK46" s="3">
        <f t="shared" si="128"/>
        <v>-15.190000000000001</v>
      </c>
      <c r="BL46" s="3">
        <f t="shared" si="6"/>
        <v>19.380000000000003</v>
      </c>
      <c r="BM46" s="3">
        <f t="shared" si="7"/>
        <v>4.1899999999999995</v>
      </c>
      <c r="BN46" s="3">
        <f t="shared" si="8"/>
        <v>1.4599999999999991</v>
      </c>
      <c r="BO46" s="24"/>
      <c r="BP46" s="21"/>
      <c r="BQ46" s="21"/>
      <c r="BR46" s="21"/>
      <c r="BS46" s="21"/>
      <c r="BT46" s="21"/>
      <c r="BU46" s="21"/>
      <c r="BV46" s="24">
        <v>36</v>
      </c>
      <c r="BW46" s="21">
        <v>36</v>
      </c>
      <c r="BX46" s="21">
        <v>36.5</v>
      </c>
      <c r="BY46" s="21">
        <v>36.5</v>
      </c>
      <c r="BZ46" s="21"/>
      <c r="CA46" s="21"/>
      <c r="CB46" s="21"/>
      <c r="CC46" s="21"/>
      <c r="CD46" s="21"/>
      <c r="CE46" s="6"/>
      <c r="CF46" s="24" t="s">
        <v>717</v>
      </c>
      <c r="CG46" s="21"/>
      <c r="CH46" s="21"/>
      <c r="CI46" s="21"/>
      <c r="CJ46" s="21"/>
      <c r="CK46" s="21"/>
      <c r="CL46" s="21"/>
      <c r="CM46" s="24" t="s">
        <v>718</v>
      </c>
      <c r="CN46" s="21"/>
      <c r="CO46" s="21"/>
      <c r="CP46" s="21"/>
      <c r="CQ46" s="21"/>
      <c r="CR46" s="21"/>
      <c r="CS46" s="21"/>
      <c r="CT46" s="24">
        <v>2</v>
      </c>
      <c r="CU46" s="21"/>
      <c r="CV46" s="21"/>
      <c r="CW46" s="21"/>
      <c r="CX46" s="21"/>
      <c r="CY46" s="21"/>
      <c r="CZ46" s="21"/>
      <c r="DA46" s="24" t="s">
        <v>409</v>
      </c>
      <c r="DB46" s="21"/>
      <c r="DC46" s="21"/>
      <c r="DD46" s="21"/>
      <c r="DE46" s="21"/>
      <c r="DF46" s="21"/>
      <c r="DG46" s="21"/>
      <c r="DH46" s="24" t="s">
        <v>255</v>
      </c>
      <c r="DI46" s="21" t="s">
        <v>255</v>
      </c>
      <c r="DJ46" s="21"/>
      <c r="DK46" s="21"/>
      <c r="DL46" s="21"/>
      <c r="DM46" s="21"/>
      <c r="DN46" s="21"/>
      <c r="DO46" s="26">
        <v>8</v>
      </c>
      <c r="DP46" s="6"/>
      <c r="DQ46" s="24">
        <v>144</v>
      </c>
      <c r="DR46" s="21">
        <v>88.3</v>
      </c>
      <c r="DS46" s="21"/>
      <c r="DT46" s="21"/>
      <c r="DU46" s="21"/>
      <c r="DV46" s="21"/>
      <c r="DW46" s="21"/>
      <c r="DX46" s="24">
        <v>0.3</v>
      </c>
      <c r="DY46" s="21">
        <v>0.3</v>
      </c>
      <c r="DZ46" s="21"/>
      <c r="EA46" s="21"/>
      <c r="EB46" s="21"/>
      <c r="EC46" s="21"/>
      <c r="ED46" s="21"/>
      <c r="EE46" s="29">
        <f t="shared" ref="EE46:EF46" si="129">DQ46/DX46</f>
        <v>480</v>
      </c>
      <c r="EF46" s="79">
        <f t="shared" si="129"/>
        <v>294.33333333333331</v>
      </c>
      <c r="EG46" s="79"/>
      <c r="EH46" s="79"/>
      <c r="EI46" s="79"/>
      <c r="EJ46" s="79"/>
      <c r="EK46" s="79"/>
      <c r="EL46" s="24">
        <v>0</v>
      </c>
      <c r="EM46" s="21">
        <v>0</v>
      </c>
      <c r="EN46" s="21"/>
      <c r="EO46" s="21"/>
      <c r="EP46" s="21"/>
      <c r="EQ46" s="21"/>
      <c r="ER46" s="21"/>
      <c r="ES46" s="24">
        <v>321</v>
      </c>
      <c r="ET46" s="21">
        <v>291</v>
      </c>
      <c r="EU46" s="21"/>
      <c r="EV46" s="21"/>
      <c r="EW46" s="21"/>
      <c r="EX46" s="21"/>
      <c r="EY46" s="21"/>
      <c r="EZ46" s="24">
        <v>5.9</v>
      </c>
      <c r="FA46" s="21">
        <v>7</v>
      </c>
      <c r="FB46" s="21"/>
      <c r="FC46" s="21"/>
      <c r="FD46" s="21"/>
      <c r="FE46" s="21"/>
      <c r="FF46" s="21"/>
      <c r="FG46" s="24">
        <v>15</v>
      </c>
      <c r="FH46" s="21">
        <v>15</v>
      </c>
      <c r="FI46" s="21"/>
      <c r="FJ46" s="21"/>
      <c r="FK46" s="21"/>
      <c r="FL46" s="21"/>
      <c r="FM46" s="21"/>
      <c r="FN46" s="24">
        <v>73</v>
      </c>
      <c r="FO46" s="21">
        <v>73</v>
      </c>
      <c r="FP46" s="21"/>
      <c r="FQ46" s="21"/>
      <c r="FR46" s="21"/>
      <c r="FS46" s="21"/>
      <c r="FT46" s="21"/>
      <c r="FU46" s="24">
        <v>0</v>
      </c>
      <c r="FV46" s="21">
        <v>0</v>
      </c>
      <c r="FW46" s="21"/>
      <c r="FX46" s="21"/>
      <c r="FY46" s="21"/>
      <c r="FZ46" s="21"/>
      <c r="GA46" s="21"/>
      <c r="GB46" s="24">
        <v>213</v>
      </c>
      <c r="GC46" s="21">
        <v>77</v>
      </c>
      <c r="GD46" s="21"/>
      <c r="GE46" s="21"/>
      <c r="GF46" s="21"/>
      <c r="GG46" s="21"/>
      <c r="GH46" s="21"/>
      <c r="GI46" s="24">
        <v>2670</v>
      </c>
      <c r="GJ46" s="21">
        <v>1030</v>
      </c>
      <c r="GK46" s="21"/>
      <c r="GL46" s="21"/>
      <c r="GM46" s="21"/>
      <c r="GN46" s="21"/>
      <c r="GO46" s="21"/>
      <c r="GP46" s="6"/>
      <c r="GQ46" s="24">
        <v>6</v>
      </c>
      <c r="GR46" s="21">
        <v>10</v>
      </c>
      <c r="GS46" s="24">
        <v>9</v>
      </c>
      <c r="GT46" s="21">
        <v>18</v>
      </c>
      <c r="GU46" s="24"/>
      <c r="GV46" s="21"/>
      <c r="GW46" s="24"/>
      <c r="GX46" s="21"/>
      <c r="GY46" s="24"/>
      <c r="GZ46" s="21"/>
      <c r="HA46" s="24"/>
      <c r="HB46" s="21"/>
      <c r="HC46" s="24"/>
      <c r="HD46" s="21"/>
      <c r="HE46" s="6"/>
      <c r="HF46" s="21">
        <v>78</v>
      </c>
      <c r="HG46" s="21">
        <v>113</v>
      </c>
      <c r="HH46" s="21">
        <v>127</v>
      </c>
      <c r="HI46" s="21">
        <v>36</v>
      </c>
      <c r="HJ46" s="21">
        <v>2</v>
      </c>
      <c r="HK46" s="21">
        <v>102.3</v>
      </c>
      <c r="HL46" s="21">
        <v>0.3</v>
      </c>
      <c r="HM46" s="21">
        <v>50</v>
      </c>
      <c r="HN46" s="21">
        <v>50.7</v>
      </c>
      <c r="HO46" s="21">
        <v>6.21</v>
      </c>
      <c r="HP46" s="21">
        <v>5.42</v>
      </c>
      <c r="HQ46" s="21">
        <v>132.4</v>
      </c>
      <c r="HR46" s="21">
        <v>11.8</v>
      </c>
      <c r="HS46" s="21">
        <v>11.7</v>
      </c>
      <c r="HT46" s="21">
        <v>15</v>
      </c>
      <c r="HU46" s="6"/>
    </row>
    <row r="47" spans="1:236" ht="15.75" customHeight="1" x14ac:dyDescent="0.3">
      <c r="A47" s="99">
        <v>42</v>
      </c>
      <c r="B47" s="51">
        <v>55</v>
      </c>
      <c r="C47" s="21" t="s">
        <v>626</v>
      </c>
      <c r="D47" s="21">
        <v>1</v>
      </c>
      <c r="E47" s="22">
        <v>41283</v>
      </c>
      <c r="F47" s="22">
        <v>41284</v>
      </c>
      <c r="G47" s="21">
        <f t="shared" si="0"/>
        <v>1</v>
      </c>
      <c r="H47" s="21"/>
      <c r="I47" s="21" t="s">
        <v>324</v>
      </c>
      <c r="J47" s="23">
        <v>30729</v>
      </c>
      <c r="K47" s="21">
        <v>28</v>
      </c>
      <c r="L47" s="21">
        <v>170</v>
      </c>
      <c r="M47" s="21">
        <v>90</v>
      </c>
      <c r="N47" s="21" t="s">
        <v>719</v>
      </c>
      <c r="O47" s="21">
        <v>65</v>
      </c>
      <c r="P47" s="21">
        <v>76</v>
      </c>
      <c r="Q47" s="21">
        <v>7</v>
      </c>
      <c r="R47" s="21" t="s">
        <v>720</v>
      </c>
      <c r="S47" s="21">
        <v>1</v>
      </c>
      <c r="T47" s="21">
        <v>7</v>
      </c>
      <c r="U47" s="21" t="s">
        <v>720</v>
      </c>
      <c r="V47" s="21">
        <v>1</v>
      </c>
      <c r="W47" s="21">
        <v>7</v>
      </c>
      <c r="X47" s="21">
        <v>4</v>
      </c>
      <c r="Y47" s="21">
        <v>0</v>
      </c>
      <c r="Z47" s="6"/>
      <c r="AA47" s="24" t="s">
        <v>244</v>
      </c>
      <c r="AB47" s="21" t="s">
        <v>721</v>
      </c>
      <c r="AC47" s="25"/>
      <c r="AD47" s="25"/>
      <c r="AE47" s="21" t="s">
        <v>246</v>
      </c>
      <c r="AF47" s="21" t="s">
        <v>247</v>
      </c>
      <c r="AG47" s="21" t="s">
        <v>246</v>
      </c>
      <c r="AH47" s="21" t="s">
        <v>248</v>
      </c>
      <c r="AI47" s="21" t="s">
        <v>246</v>
      </c>
      <c r="AJ47" s="21" t="s">
        <v>246</v>
      </c>
      <c r="AK47" s="21" t="s">
        <v>246</v>
      </c>
      <c r="AL47" s="21" t="s">
        <v>246</v>
      </c>
      <c r="AM47" s="21">
        <v>1.96</v>
      </c>
      <c r="AN47" s="6"/>
      <c r="AO47" s="26" t="s">
        <v>250</v>
      </c>
      <c r="AP47" s="26" t="s">
        <v>274</v>
      </c>
      <c r="AQ47" s="26"/>
      <c r="AR47" s="26" t="s">
        <v>1904</v>
      </c>
      <c r="AS47" s="26" t="s">
        <v>1917</v>
      </c>
      <c r="AT47" s="27">
        <v>1.96</v>
      </c>
      <c r="AU47" s="21">
        <v>3.77</v>
      </c>
      <c r="AV47" s="21">
        <v>9.01</v>
      </c>
      <c r="AW47" s="21">
        <v>4.55</v>
      </c>
      <c r="AX47" s="21">
        <v>3</v>
      </c>
      <c r="AY47" s="21">
        <v>1.63</v>
      </c>
      <c r="AZ47" s="21">
        <v>0.85</v>
      </c>
      <c r="BA47" s="21">
        <v>0.45</v>
      </c>
      <c r="BB47" s="21"/>
      <c r="BC47" s="28">
        <f t="shared" ref="BC47:BE47" si="130">((AU47/AT47)*100)-100</f>
        <v>92.34693877551021</v>
      </c>
      <c r="BD47" s="28">
        <f t="shared" si="130"/>
        <v>138.9920424403183</v>
      </c>
      <c r="BE47" s="28">
        <f t="shared" si="130"/>
        <v>-49.500554938956718</v>
      </c>
      <c r="BF47" s="28">
        <f t="shared" si="2"/>
        <v>359.69387755102042</v>
      </c>
      <c r="BG47" s="28">
        <f t="shared" si="3"/>
        <v>132.14285714285711</v>
      </c>
      <c r="BH47" s="28">
        <f t="shared" si="4"/>
        <v>20.689655172413794</v>
      </c>
      <c r="BI47" s="3">
        <f t="shared" ref="BI47:BK47" si="131">AU47-AT47</f>
        <v>1.81</v>
      </c>
      <c r="BJ47" s="3">
        <f t="shared" si="131"/>
        <v>5.24</v>
      </c>
      <c r="BK47" s="3">
        <f t="shared" si="131"/>
        <v>-4.46</v>
      </c>
      <c r="BL47" s="3">
        <f t="shared" si="6"/>
        <v>7.05</v>
      </c>
      <c r="BM47" s="3">
        <f t="shared" si="7"/>
        <v>2.59</v>
      </c>
      <c r="BN47" s="3">
        <f t="shared" si="8"/>
        <v>0.7799999999999998</v>
      </c>
      <c r="BO47" s="24"/>
      <c r="BP47" s="21">
        <v>274</v>
      </c>
      <c r="BQ47" s="21"/>
      <c r="BR47" s="21">
        <v>192.4</v>
      </c>
      <c r="BS47" s="21"/>
      <c r="BT47" s="21"/>
      <c r="BU47" s="21"/>
      <c r="BV47" s="24">
        <v>37.6</v>
      </c>
      <c r="BW47" s="21">
        <v>38.5</v>
      </c>
      <c r="BX47" s="21">
        <v>38.5</v>
      </c>
      <c r="BY47" s="21">
        <v>37</v>
      </c>
      <c r="BZ47" s="21">
        <v>37</v>
      </c>
      <c r="CA47" s="21">
        <v>37.5</v>
      </c>
      <c r="CB47" s="21">
        <v>37.9</v>
      </c>
      <c r="CC47" s="21">
        <v>37</v>
      </c>
      <c r="CD47" s="21"/>
      <c r="CE47" s="6"/>
      <c r="CF47" s="24" t="s">
        <v>722</v>
      </c>
      <c r="CG47" s="21" t="s">
        <v>723</v>
      </c>
      <c r="CH47" s="21"/>
      <c r="CI47" s="21"/>
      <c r="CJ47" s="21"/>
      <c r="CK47" s="21"/>
      <c r="CL47" s="21"/>
      <c r="CM47" s="24" t="s">
        <v>724</v>
      </c>
      <c r="CN47" s="21" t="s">
        <v>607</v>
      </c>
      <c r="CO47" s="21"/>
      <c r="CP47" s="21"/>
      <c r="CQ47" s="21"/>
      <c r="CR47" s="21"/>
      <c r="CS47" s="21"/>
      <c r="CT47" s="24">
        <v>3</v>
      </c>
      <c r="CU47" s="21">
        <v>1</v>
      </c>
      <c r="CV47" s="21"/>
      <c r="CW47" s="21"/>
      <c r="CX47" s="21"/>
      <c r="CY47" s="21"/>
      <c r="CZ47" s="21"/>
      <c r="DA47" s="24" t="s">
        <v>725</v>
      </c>
      <c r="DB47" s="21"/>
      <c r="DC47" s="21"/>
      <c r="DD47" s="21"/>
      <c r="DE47" s="21"/>
      <c r="DF47" s="21"/>
      <c r="DG47" s="21"/>
      <c r="DH47" s="24" t="s">
        <v>726</v>
      </c>
      <c r="DI47" s="21" t="s">
        <v>727</v>
      </c>
      <c r="DJ47" s="21" t="s">
        <v>727</v>
      </c>
      <c r="DK47" s="21" t="s">
        <v>727</v>
      </c>
      <c r="DL47" s="21" t="s">
        <v>727</v>
      </c>
      <c r="DM47" s="21" t="s">
        <v>727</v>
      </c>
      <c r="DN47" s="21"/>
      <c r="DO47" s="26">
        <v>8</v>
      </c>
      <c r="DP47" s="6"/>
      <c r="DQ47" s="24">
        <v>87</v>
      </c>
      <c r="DR47" s="21">
        <v>81.3</v>
      </c>
      <c r="DS47" s="21">
        <v>98.4</v>
      </c>
      <c r="DT47" s="21">
        <v>117.8</v>
      </c>
      <c r="DU47" s="21">
        <v>142.5</v>
      </c>
      <c r="DV47" s="21">
        <v>123</v>
      </c>
      <c r="DW47" s="21"/>
      <c r="DX47" s="24">
        <v>0.5</v>
      </c>
      <c r="DY47" s="21">
        <v>0.1</v>
      </c>
      <c r="DZ47" s="21">
        <v>0.5</v>
      </c>
      <c r="EA47" s="21">
        <v>0.6</v>
      </c>
      <c r="EB47" s="21">
        <v>0.6</v>
      </c>
      <c r="EC47" s="21">
        <v>0.8</v>
      </c>
      <c r="ED47" s="21"/>
      <c r="EE47" s="29">
        <f t="shared" ref="EE47:EJ47" si="132">DQ47/DX47</f>
        <v>174</v>
      </c>
      <c r="EF47" s="79">
        <f t="shared" si="132"/>
        <v>812.99999999999989</v>
      </c>
      <c r="EG47" s="79">
        <f t="shared" si="132"/>
        <v>196.8</v>
      </c>
      <c r="EH47" s="79">
        <f t="shared" si="132"/>
        <v>196.33333333333334</v>
      </c>
      <c r="EI47" s="79">
        <f t="shared" si="132"/>
        <v>237.5</v>
      </c>
      <c r="EJ47" s="79">
        <f t="shared" si="132"/>
        <v>153.75</v>
      </c>
      <c r="EK47" s="79"/>
      <c r="EL47" s="24">
        <v>1</v>
      </c>
      <c r="EM47" s="21">
        <v>1</v>
      </c>
      <c r="EN47" s="21">
        <v>1</v>
      </c>
      <c r="EO47" s="21">
        <v>1</v>
      </c>
      <c r="EP47" s="21">
        <v>1</v>
      </c>
      <c r="EQ47" s="21">
        <v>1</v>
      </c>
      <c r="ER47" s="21"/>
      <c r="ES47" s="24">
        <v>189</v>
      </c>
      <c r="ET47" s="21">
        <v>158</v>
      </c>
      <c r="EU47" s="21">
        <v>198</v>
      </c>
      <c r="EV47" s="21">
        <v>172</v>
      </c>
      <c r="EW47" s="21">
        <v>214</v>
      </c>
      <c r="EX47" s="21">
        <v>237</v>
      </c>
      <c r="EY47" s="21"/>
      <c r="EZ47" s="24">
        <v>26.5</v>
      </c>
      <c r="FA47" s="21">
        <v>16.3</v>
      </c>
      <c r="FB47" s="21">
        <v>14.6</v>
      </c>
      <c r="FC47" s="21">
        <v>11.6</v>
      </c>
      <c r="FD47" s="21">
        <v>13.4</v>
      </c>
      <c r="FE47" s="21">
        <v>15.5</v>
      </c>
      <c r="FF47" s="21"/>
      <c r="FG47" s="24">
        <v>3</v>
      </c>
      <c r="FH47" s="21">
        <v>3</v>
      </c>
      <c r="FI47" s="21">
        <v>3</v>
      </c>
      <c r="FJ47" s="21">
        <v>3</v>
      </c>
      <c r="FK47" s="21">
        <v>3</v>
      </c>
      <c r="FL47" s="21">
        <v>3</v>
      </c>
      <c r="FM47" s="21"/>
      <c r="FN47" s="24">
        <v>68</v>
      </c>
      <c r="FO47" s="21">
        <v>89</v>
      </c>
      <c r="FP47" s="21">
        <v>84</v>
      </c>
      <c r="FQ47" s="21">
        <v>89</v>
      </c>
      <c r="FR47" s="21">
        <v>82</v>
      </c>
      <c r="FS47" s="21">
        <v>84</v>
      </c>
      <c r="FT47" s="21"/>
      <c r="FU47" s="24" t="s">
        <v>430</v>
      </c>
      <c r="FV47" s="21" t="s">
        <v>728</v>
      </c>
      <c r="FW47" s="21" t="s">
        <v>295</v>
      </c>
      <c r="FX47" s="21" t="s">
        <v>334</v>
      </c>
      <c r="FY47" s="21">
        <v>0</v>
      </c>
      <c r="FZ47" s="21">
        <v>0</v>
      </c>
      <c r="GA47" s="21"/>
      <c r="GB47" s="24">
        <v>128</v>
      </c>
      <c r="GC47" s="21">
        <v>151</v>
      </c>
      <c r="GD47" s="21">
        <v>145</v>
      </c>
      <c r="GE47" s="21">
        <v>112</v>
      </c>
      <c r="GF47" s="21">
        <v>105</v>
      </c>
      <c r="GG47" s="21">
        <v>87</v>
      </c>
      <c r="GH47" s="21"/>
      <c r="GI47" s="24">
        <v>2380</v>
      </c>
      <c r="GJ47" s="21">
        <v>3530</v>
      </c>
      <c r="GK47" s="21">
        <v>2480</v>
      </c>
      <c r="GL47" s="21">
        <v>2720</v>
      </c>
      <c r="GM47" s="21">
        <v>2220</v>
      </c>
      <c r="GN47" s="21">
        <v>510</v>
      </c>
      <c r="GO47" s="21"/>
      <c r="GP47" s="6"/>
      <c r="GQ47" s="24">
        <v>18</v>
      </c>
      <c r="GR47" s="21">
        <v>90</v>
      </c>
      <c r="GS47" s="24">
        <v>20</v>
      </c>
      <c r="GT47" s="21">
        <v>90</v>
      </c>
      <c r="GU47" s="24">
        <v>19</v>
      </c>
      <c r="GV47" s="21">
        <v>90</v>
      </c>
      <c r="GW47" s="24">
        <v>17</v>
      </c>
      <c r="GX47" s="21">
        <v>90</v>
      </c>
      <c r="GY47" s="24">
        <v>14</v>
      </c>
      <c r="GZ47" s="21">
        <v>55</v>
      </c>
      <c r="HA47" s="24">
        <v>14</v>
      </c>
      <c r="HB47" s="21">
        <v>55</v>
      </c>
      <c r="HC47" s="24"/>
      <c r="HD47" s="21"/>
      <c r="HE47" s="6"/>
      <c r="HF47" s="21">
        <v>28</v>
      </c>
      <c r="HG47" s="21">
        <v>80</v>
      </c>
      <c r="HH47" s="21">
        <v>93</v>
      </c>
      <c r="HI47" s="21">
        <v>38</v>
      </c>
      <c r="HJ47" s="21">
        <v>1</v>
      </c>
      <c r="HK47" s="21">
        <v>54.1</v>
      </c>
      <c r="HL47" s="21">
        <v>0.5</v>
      </c>
      <c r="HM47" s="21">
        <v>40</v>
      </c>
      <c r="HN47" s="21">
        <v>16</v>
      </c>
      <c r="HO47" s="21">
        <v>24.89</v>
      </c>
      <c r="HP47" s="21">
        <v>2.62</v>
      </c>
      <c r="HQ47" s="21">
        <v>139.4</v>
      </c>
      <c r="HR47" s="21">
        <v>22.7</v>
      </c>
      <c r="HS47" s="21">
        <v>26.5</v>
      </c>
      <c r="HT47" s="21">
        <v>3</v>
      </c>
      <c r="HU47" s="6"/>
    </row>
    <row r="48" spans="1:236" ht="15.75" customHeight="1" x14ac:dyDescent="0.3">
      <c r="A48" s="99">
        <v>43</v>
      </c>
      <c r="B48" s="51">
        <v>57</v>
      </c>
      <c r="C48" s="21" t="s">
        <v>626</v>
      </c>
      <c r="D48" s="21">
        <v>1</v>
      </c>
      <c r="E48" s="22">
        <v>41294</v>
      </c>
      <c r="F48" s="22">
        <v>41294</v>
      </c>
      <c r="G48" s="21">
        <f t="shared" si="0"/>
        <v>0</v>
      </c>
      <c r="H48" s="21" t="s">
        <v>410</v>
      </c>
      <c r="I48" s="21" t="s">
        <v>732</v>
      </c>
      <c r="J48" s="23">
        <v>8667</v>
      </c>
      <c r="K48" s="21">
        <v>89</v>
      </c>
      <c r="L48" s="21">
        <v>176</v>
      </c>
      <c r="M48" s="21">
        <v>60</v>
      </c>
      <c r="N48" s="21" t="s">
        <v>733</v>
      </c>
      <c r="O48" s="21">
        <v>69</v>
      </c>
      <c r="P48" s="21">
        <v>82.6</v>
      </c>
      <c r="Q48" s="21">
        <v>1</v>
      </c>
      <c r="R48" s="21" t="s">
        <v>512</v>
      </c>
      <c r="S48" s="21">
        <v>1</v>
      </c>
      <c r="T48" s="21">
        <v>1</v>
      </c>
      <c r="U48" s="21" t="s">
        <v>512</v>
      </c>
      <c r="V48" s="21">
        <v>1</v>
      </c>
      <c r="W48" s="21">
        <v>1</v>
      </c>
      <c r="X48" s="21">
        <v>0</v>
      </c>
      <c r="Y48" s="21">
        <v>0</v>
      </c>
      <c r="Z48" s="6"/>
      <c r="AA48" s="24" t="s">
        <v>244</v>
      </c>
      <c r="AB48" s="21" t="s">
        <v>337</v>
      </c>
      <c r="AC48" s="25"/>
      <c r="AD48" s="25"/>
      <c r="AE48" s="21" t="s">
        <v>249</v>
      </c>
      <c r="AF48" s="21"/>
      <c r="AG48" s="21" t="s">
        <v>246</v>
      </c>
      <c r="AH48" s="21" t="s">
        <v>248</v>
      </c>
      <c r="AI48" s="21" t="s">
        <v>246</v>
      </c>
      <c r="AJ48" s="21" t="s">
        <v>246</v>
      </c>
      <c r="AK48" s="21" t="s">
        <v>249</v>
      </c>
      <c r="AL48" s="21" t="s">
        <v>246</v>
      </c>
      <c r="AM48" s="21">
        <v>2.08</v>
      </c>
      <c r="AN48" s="6"/>
      <c r="AO48" s="26" t="s">
        <v>250</v>
      </c>
      <c r="AP48" s="26" t="s">
        <v>274</v>
      </c>
      <c r="AQ48" s="26"/>
      <c r="AR48" s="26" t="s">
        <v>1902</v>
      </c>
      <c r="AS48" s="26" t="s">
        <v>1905</v>
      </c>
      <c r="AT48" s="27">
        <v>2.08</v>
      </c>
      <c r="AU48" s="21">
        <v>1.37</v>
      </c>
      <c r="AV48" s="21">
        <v>0.96</v>
      </c>
      <c r="AW48" s="21">
        <v>0.53</v>
      </c>
      <c r="AX48" s="21"/>
      <c r="AY48" s="21"/>
      <c r="AZ48" s="21"/>
      <c r="BA48" s="21"/>
      <c r="BB48" s="21"/>
      <c r="BC48" s="28">
        <f t="shared" ref="BC48:BE48" si="133">((AU48/AT48)*100)-100</f>
        <v>-34.134615384615387</v>
      </c>
      <c r="BD48" s="28">
        <f t="shared" si="133"/>
        <v>-29.927007299270088</v>
      </c>
      <c r="BE48" s="28">
        <f t="shared" si="133"/>
        <v>-44.791666666666664</v>
      </c>
      <c r="BF48" s="28">
        <f t="shared" si="2"/>
        <v>-53.846153846153847</v>
      </c>
      <c r="BG48" s="28">
        <f t="shared" si="3"/>
        <v>-74.519230769230774</v>
      </c>
      <c r="BH48" s="28">
        <f t="shared" si="4"/>
        <v>-61.313868613138688</v>
      </c>
      <c r="BI48" s="3">
        <f t="shared" ref="BI48:BK48" si="134">AU48-AT48</f>
        <v>-0.71</v>
      </c>
      <c r="BJ48" s="3">
        <f t="shared" si="134"/>
        <v>-0.41000000000000014</v>
      </c>
      <c r="BK48" s="3">
        <f t="shared" si="134"/>
        <v>-0.42999999999999994</v>
      </c>
      <c r="BL48" s="3">
        <f t="shared" si="6"/>
        <v>-1.1200000000000001</v>
      </c>
      <c r="BM48" s="3">
        <f t="shared" si="7"/>
        <v>-1.55</v>
      </c>
      <c r="BN48" s="3">
        <f t="shared" si="8"/>
        <v>-0.84000000000000008</v>
      </c>
      <c r="BO48" s="24">
        <v>267</v>
      </c>
      <c r="BP48" s="21"/>
      <c r="BQ48" s="21"/>
      <c r="BR48" s="21"/>
      <c r="BS48" s="21"/>
      <c r="BT48" s="21"/>
      <c r="BU48" s="21"/>
      <c r="BV48" s="24">
        <v>36</v>
      </c>
      <c r="BW48" s="21">
        <v>36</v>
      </c>
      <c r="BX48" s="21">
        <v>36</v>
      </c>
      <c r="BY48" s="21"/>
      <c r="BZ48" s="21"/>
      <c r="CA48" s="21"/>
      <c r="CB48" s="21"/>
      <c r="CC48" s="21"/>
      <c r="CD48" s="21"/>
      <c r="CE48" s="6"/>
      <c r="CF48" s="24" t="s">
        <v>734</v>
      </c>
      <c r="CG48" s="21"/>
      <c r="CH48" s="21"/>
      <c r="CI48" s="21"/>
      <c r="CJ48" s="21"/>
      <c r="CK48" s="21"/>
      <c r="CL48" s="21"/>
      <c r="CM48" s="24" t="s">
        <v>280</v>
      </c>
      <c r="CN48" s="21"/>
      <c r="CO48" s="21"/>
      <c r="CP48" s="21"/>
      <c r="CQ48" s="21"/>
      <c r="CR48" s="21"/>
      <c r="CS48" s="21"/>
      <c r="CT48" s="24">
        <v>1</v>
      </c>
      <c r="CU48" s="21"/>
      <c r="CV48" s="21"/>
      <c r="CW48" s="21"/>
      <c r="CX48" s="21"/>
      <c r="CY48" s="21"/>
      <c r="CZ48" s="21"/>
      <c r="DA48" s="24" t="s">
        <v>735</v>
      </c>
      <c r="DB48" s="21"/>
      <c r="DC48" s="21"/>
      <c r="DD48" s="21"/>
      <c r="DE48" s="21"/>
      <c r="DF48" s="21"/>
      <c r="DG48" s="21"/>
      <c r="DH48" s="24" t="s">
        <v>518</v>
      </c>
      <c r="DI48" s="21"/>
      <c r="DJ48" s="21"/>
      <c r="DK48" s="21"/>
      <c r="DL48" s="21"/>
      <c r="DM48" s="21"/>
      <c r="DN48" s="21"/>
      <c r="DO48" s="26">
        <v>9</v>
      </c>
      <c r="DP48" s="6"/>
      <c r="DQ48" s="24">
        <v>53.6</v>
      </c>
      <c r="DR48" s="21"/>
      <c r="DS48" s="21"/>
      <c r="DT48" s="21"/>
      <c r="DU48" s="21"/>
      <c r="DV48" s="21"/>
      <c r="DW48" s="21"/>
      <c r="DX48" s="24">
        <v>0.6</v>
      </c>
      <c r="DY48" s="21"/>
      <c r="DZ48" s="21"/>
      <c r="EA48" s="21"/>
      <c r="EB48" s="21"/>
      <c r="EC48" s="21"/>
      <c r="ED48" s="21"/>
      <c r="EE48" s="29">
        <f t="shared" ref="EE48:EE146" si="135">DQ48/DX48</f>
        <v>89.333333333333343</v>
      </c>
      <c r="EF48" s="79"/>
      <c r="EG48" s="79"/>
      <c r="EH48" s="79"/>
      <c r="EI48" s="79"/>
      <c r="EJ48" s="79"/>
      <c r="EK48" s="79"/>
      <c r="EL48" s="24">
        <v>1</v>
      </c>
      <c r="EM48" s="21"/>
      <c r="EN48" s="21"/>
      <c r="EO48" s="21"/>
      <c r="EP48" s="21"/>
      <c r="EQ48" s="21"/>
      <c r="ER48" s="21"/>
      <c r="ES48" s="24">
        <v>316</v>
      </c>
      <c r="ET48" s="21"/>
      <c r="EU48" s="21"/>
      <c r="EV48" s="21"/>
      <c r="EW48" s="21"/>
      <c r="EX48" s="21"/>
      <c r="EY48" s="21"/>
      <c r="EZ48" s="24">
        <v>9.9</v>
      </c>
      <c r="FA48" s="21"/>
      <c r="FB48" s="21"/>
      <c r="FC48" s="21"/>
      <c r="FD48" s="21"/>
      <c r="FE48" s="21"/>
      <c r="FF48" s="21"/>
      <c r="FG48" s="24">
        <v>14</v>
      </c>
      <c r="FH48" s="21"/>
      <c r="FI48" s="21"/>
      <c r="FJ48" s="21"/>
      <c r="FK48" s="21"/>
      <c r="FL48" s="21"/>
      <c r="FM48" s="21"/>
      <c r="FN48" s="24">
        <v>63</v>
      </c>
      <c r="FO48" s="21"/>
      <c r="FP48" s="21"/>
      <c r="FQ48" s="21"/>
      <c r="FR48" s="21"/>
      <c r="FS48" s="21"/>
      <c r="FT48" s="21"/>
      <c r="FU48" s="24">
        <v>0</v>
      </c>
      <c r="FV48" s="21"/>
      <c r="FW48" s="21"/>
      <c r="FX48" s="21"/>
      <c r="FY48" s="21"/>
      <c r="FZ48" s="21"/>
      <c r="GA48" s="21"/>
      <c r="GB48" s="24">
        <v>147</v>
      </c>
      <c r="GC48" s="21"/>
      <c r="GD48" s="21"/>
      <c r="GE48" s="21"/>
      <c r="GF48" s="21"/>
      <c r="GG48" s="21"/>
      <c r="GH48" s="21"/>
      <c r="GI48" s="24">
        <v>650</v>
      </c>
      <c r="GJ48" s="21"/>
      <c r="GK48" s="21"/>
      <c r="GL48" s="21"/>
      <c r="GM48" s="21"/>
      <c r="GN48" s="21"/>
      <c r="GO48" s="21"/>
      <c r="GP48" s="6"/>
      <c r="GQ48" s="24">
        <v>13</v>
      </c>
      <c r="GR48" s="21">
        <v>55</v>
      </c>
      <c r="GS48" s="24"/>
      <c r="GT48" s="21"/>
      <c r="GU48" s="24"/>
      <c r="GV48" s="21"/>
      <c r="GW48" s="24"/>
      <c r="GX48" s="21"/>
      <c r="GY48" s="24"/>
      <c r="GZ48" s="21"/>
      <c r="HA48" s="24"/>
      <c r="HB48" s="21"/>
      <c r="HC48" s="24"/>
      <c r="HD48" s="21"/>
      <c r="HE48" s="6"/>
      <c r="HF48" s="21">
        <v>89</v>
      </c>
      <c r="HG48" s="21">
        <v>104</v>
      </c>
      <c r="HH48" s="21">
        <v>77</v>
      </c>
      <c r="HI48" s="21">
        <v>36</v>
      </c>
      <c r="HJ48" s="21">
        <v>1</v>
      </c>
      <c r="HK48" s="21">
        <v>53.6</v>
      </c>
      <c r="HL48" s="21">
        <v>0.6</v>
      </c>
      <c r="HM48" s="21">
        <v>10</v>
      </c>
      <c r="HN48" s="21">
        <v>60.22</v>
      </c>
      <c r="HO48" s="21">
        <v>17</v>
      </c>
      <c r="HP48" s="21">
        <v>3.38</v>
      </c>
      <c r="HQ48" s="21">
        <v>134</v>
      </c>
      <c r="HR48" s="21">
        <v>18.8</v>
      </c>
      <c r="HS48" s="21">
        <v>9.9</v>
      </c>
      <c r="HT48" s="21">
        <v>14</v>
      </c>
      <c r="HU48" s="6"/>
    </row>
    <row r="49" spans="1:236" ht="15.75" customHeight="1" x14ac:dyDescent="0.3">
      <c r="A49" s="99">
        <v>44</v>
      </c>
      <c r="B49" s="51">
        <v>58</v>
      </c>
      <c r="C49" s="21" t="s">
        <v>626</v>
      </c>
      <c r="D49" s="21">
        <v>2</v>
      </c>
      <c r="E49" s="22">
        <v>41279</v>
      </c>
      <c r="F49" s="22">
        <v>41279</v>
      </c>
      <c r="G49" s="21">
        <f t="shared" si="0"/>
        <v>0</v>
      </c>
      <c r="H49" s="21"/>
      <c r="I49" s="21" t="s">
        <v>548</v>
      </c>
      <c r="J49" s="23">
        <v>15055</v>
      </c>
      <c r="K49" s="21">
        <v>71</v>
      </c>
      <c r="L49" s="21">
        <v>170</v>
      </c>
      <c r="M49" s="21">
        <v>90</v>
      </c>
      <c r="N49" s="21" t="s">
        <v>736</v>
      </c>
      <c r="O49" s="21">
        <v>94</v>
      </c>
      <c r="P49" s="21">
        <v>97.6</v>
      </c>
      <c r="Q49" s="21">
        <v>2</v>
      </c>
      <c r="R49" s="21" t="s">
        <v>548</v>
      </c>
      <c r="S49" s="21">
        <v>2</v>
      </c>
      <c r="T49" s="21">
        <v>13</v>
      </c>
      <c r="U49" s="21" t="s">
        <v>548</v>
      </c>
      <c r="V49" s="21">
        <v>2</v>
      </c>
      <c r="W49" s="21">
        <v>8</v>
      </c>
      <c r="X49" s="21">
        <v>6</v>
      </c>
      <c r="Y49" s="21">
        <v>5</v>
      </c>
      <c r="Z49" s="6"/>
      <c r="AA49" s="24" t="s">
        <v>513</v>
      </c>
      <c r="AB49" s="21" t="s">
        <v>497</v>
      </c>
      <c r="AC49" s="25"/>
      <c r="AD49" s="25"/>
      <c r="AE49" s="21" t="s">
        <v>246</v>
      </c>
      <c r="AF49" s="21" t="s">
        <v>247</v>
      </c>
      <c r="AG49" s="21" t="s">
        <v>246</v>
      </c>
      <c r="AH49" s="21" t="s">
        <v>248</v>
      </c>
      <c r="AI49" s="21" t="s">
        <v>246</v>
      </c>
      <c r="AJ49" s="21" t="s">
        <v>246</v>
      </c>
      <c r="AK49" s="21" t="s">
        <v>246</v>
      </c>
      <c r="AL49" s="21" t="s">
        <v>246</v>
      </c>
      <c r="AM49" s="21">
        <v>39</v>
      </c>
      <c r="AN49" s="6"/>
      <c r="AO49" s="26" t="s">
        <v>250</v>
      </c>
      <c r="AP49" s="26" t="s">
        <v>274</v>
      </c>
      <c r="AQ49" s="26"/>
      <c r="AR49" s="26" t="s">
        <v>1902</v>
      </c>
      <c r="AS49" s="26" t="s">
        <v>1905</v>
      </c>
      <c r="AT49" s="27">
        <v>39</v>
      </c>
      <c r="AU49" s="21">
        <v>79.41</v>
      </c>
      <c r="AV49" s="21">
        <v>112.55</v>
      </c>
      <c r="AW49" s="21">
        <v>139</v>
      </c>
      <c r="AX49" s="21">
        <v>127.1</v>
      </c>
      <c r="AY49" s="21">
        <v>113</v>
      </c>
      <c r="AZ49" s="21">
        <v>77.08</v>
      </c>
      <c r="BA49" s="21">
        <v>48.63</v>
      </c>
      <c r="BB49" s="21">
        <v>27.16</v>
      </c>
      <c r="BC49" s="28">
        <f t="shared" ref="BC49:BE49" si="136">((AU49/AT49)*100)-100</f>
        <v>103.61538461538461</v>
      </c>
      <c r="BD49" s="28">
        <f t="shared" si="136"/>
        <v>41.732779246946222</v>
      </c>
      <c r="BE49" s="28">
        <f t="shared" si="136"/>
        <v>23.500666370502017</v>
      </c>
      <c r="BF49" s="28">
        <f t="shared" si="2"/>
        <v>188.58974358974359</v>
      </c>
      <c r="BG49" s="28">
        <f t="shared" si="3"/>
        <v>256.41025641025641</v>
      </c>
      <c r="BH49" s="28">
        <f t="shared" si="4"/>
        <v>75.04092683541117</v>
      </c>
      <c r="BI49" s="3">
        <f t="shared" ref="BI49:BK49" si="137">AU49-AT49</f>
        <v>40.409999999999997</v>
      </c>
      <c r="BJ49" s="3">
        <f t="shared" si="137"/>
        <v>33.14</v>
      </c>
      <c r="BK49" s="3">
        <f t="shared" si="137"/>
        <v>26.450000000000003</v>
      </c>
      <c r="BL49" s="3">
        <f t="shared" si="6"/>
        <v>73.55</v>
      </c>
      <c r="BM49" s="3">
        <f t="shared" si="7"/>
        <v>100</v>
      </c>
      <c r="BN49" s="3">
        <f t="shared" si="8"/>
        <v>59.59</v>
      </c>
      <c r="BO49" s="24">
        <v>481.8</v>
      </c>
      <c r="BP49" s="21"/>
      <c r="BQ49" s="21">
        <v>233.6</v>
      </c>
      <c r="BR49" s="21">
        <v>398.1</v>
      </c>
      <c r="BS49" s="21"/>
      <c r="BT49" s="21"/>
      <c r="BU49" s="21"/>
      <c r="BV49" s="24">
        <v>37.5</v>
      </c>
      <c r="BW49" s="21">
        <v>38.1</v>
      </c>
      <c r="BX49" s="21">
        <v>37.5</v>
      </c>
      <c r="BY49" s="21">
        <v>37.9</v>
      </c>
      <c r="BZ49" s="21">
        <v>37</v>
      </c>
      <c r="CA49" s="21">
        <v>37.6</v>
      </c>
      <c r="CB49" s="21">
        <v>36.5</v>
      </c>
      <c r="CC49" s="21">
        <v>36</v>
      </c>
      <c r="CD49" s="21">
        <v>37.5</v>
      </c>
      <c r="CE49" s="6"/>
      <c r="CF49" s="24" t="s">
        <v>737</v>
      </c>
      <c r="CG49" s="21"/>
      <c r="CH49" s="21"/>
      <c r="CI49" s="21"/>
      <c r="CJ49" s="21"/>
      <c r="CK49" s="21"/>
      <c r="CL49" s="21" t="s">
        <v>738</v>
      </c>
      <c r="CM49" s="24" t="s">
        <v>499</v>
      </c>
      <c r="CN49" s="21"/>
      <c r="CO49" s="21"/>
      <c r="CP49" s="21"/>
      <c r="CQ49" s="21"/>
      <c r="CR49" s="21"/>
      <c r="CS49" s="21" t="s">
        <v>266</v>
      </c>
      <c r="CT49" s="24">
        <v>2</v>
      </c>
      <c r="CU49" s="21"/>
      <c r="CV49" s="21"/>
      <c r="CW49" s="21"/>
      <c r="CX49" s="21"/>
      <c r="CY49" s="21"/>
      <c r="CZ49" s="21" t="s">
        <v>266</v>
      </c>
      <c r="DA49" s="24" t="s">
        <v>739</v>
      </c>
      <c r="DB49" s="21"/>
      <c r="DC49" s="21"/>
      <c r="DD49" s="21"/>
      <c r="DE49" s="21"/>
      <c r="DF49" s="21"/>
      <c r="DG49" s="21"/>
      <c r="DH49" s="24" t="s">
        <v>740</v>
      </c>
      <c r="DI49" s="21" t="s">
        <v>741</v>
      </c>
      <c r="DJ49" s="21" t="s">
        <v>742</v>
      </c>
      <c r="DK49" s="21" t="s">
        <v>743</v>
      </c>
      <c r="DL49" s="21" t="s">
        <v>400</v>
      </c>
      <c r="DM49" s="21" t="s">
        <v>400</v>
      </c>
      <c r="DN49" s="21" t="s">
        <v>427</v>
      </c>
      <c r="DO49" s="26">
        <v>8</v>
      </c>
      <c r="DP49" s="6"/>
      <c r="DQ49" s="24">
        <v>151</v>
      </c>
      <c r="DR49" s="21">
        <v>138</v>
      </c>
      <c r="DS49" s="21">
        <v>121.8</v>
      </c>
      <c r="DT49" s="21">
        <v>140</v>
      </c>
      <c r="DU49" s="21">
        <v>157</v>
      </c>
      <c r="DV49" s="21">
        <v>106.4</v>
      </c>
      <c r="DW49" s="21">
        <v>135.5</v>
      </c>
      <c r="DX49" s="24">
        <v>0.8</v>
      </c>
      <c r="DY49" s="21">
        <v>0.7</v>
      </c>
      <c r="DZ49" s="21">
        <v>0.6</v>
      </c>
      <c r="EA49" s="21">
        <v>0.5</v>
      </c>
      <c r="EB49" s="21">
        <v>0.5</v>
      </c>
      <c r="EC49" s="21">
        <v>0.5</v>
      </c>
      <c r="ED49" s="21">
        <v>0.7</v>
      </c>
      <c r="EE49" s="29">
        <f t="shared" si="135"/>
        <v>188.75</v>
      </c>
      <c r="EF49" s="79">
        <f t="shared" ref="EF49:EK49" si="138">DR49/DY49</f>
        <v>197.14285714285717</v>
      </c>
      <c r="EG49" s="79">
        <f t="shared" si="138"/>
        <v>203</v>
      </c>
      <c r="EH49" s="79">
        <f t="shared" si="138"/>
        <v>280</v>
      </c>
      <c r="EI49" s="79">
        <f t="shared" si="138"/>
        <v>314</v>
      </c>
      <c r="EJ49" s="79">
        <f t="shared" si="138"/>
        <v>212.8</v>
      </c>
      <c r="EK49" s="79">
        <f t="shared" si="138"/>
        <v>193.57142857142858</v>
      </c>
      <c r="EL49" s="24">
        <v>1</v>
      </c>
      <c r="EM49" s="21">
        <v>1</v>
      </c>
      <c r="EN49" s="21">
        <v>1</v>
      </c>
      <c r="EO49" s="21">
        <v>1</v>
      </c>
      <c r="EP49" s="21">
        <v>1</v>
      </c>
      <c r="EQ49" s="21">
        <v>1</v>
      </c>
      <c r="ER49" s="21">
        <v>1</v>
      </c>
      <c r="ES49" s="24">
        <v>347</v>
      </c>
      <c r="ET49" s="21">
        <v>345</v>
      </c>
      <c r="EU49" s="21">
        <v>246</v>
      </c>
      <c r="EV49" s="21">
        <v>227</v>
      </c>
      <c r="EW49" s="21">
        <v>146</v>
      </c>
      <c r="EX49" s="21">
        <v>125</v>
      </c>
      <c r="EY49" s="21">
        <v>159</v>
      </c>
      <c r="EZ49" s="24">
        <v>90.7</v>
      </c>
      <c r="FA49" s="21">
        <v>85.5</v>
      </c>
      <c r="FB49" s="21">
        <v>5.9</v>
      </c>
      <c r="FC49" s="21">
        <v>69</v>
      </c>
      <c r="FD49" s="21">
        <v>34</v>
      </c>
      <c r="FE49" s="21">
        <v>24.9</v>
      </c>
      <c r="FF49" s="21">
        <v>29.8</v>
      </c>
      <c r="FG49" s="24">
        <v>3</v>
      </c>
      <c r="FH49" s="21">
        <v>3</v>
      </c>
      <c r="FI49" s="21">
        <v>3</v>
      </c>
      <c r="FJ49" s="21">
        <v>3</v>
      </c>
      <c r="FK49" s="21">
        <v>3</v>
      </c>
      <c r="FL49" s="21">
        <v>3</v>
      </c>
      <c r="FM49" s="21">
        <v>3</v>
      </c>
      <c r="FN49" s="24">
        <v>68</v>
      </c>
      <c r="FO49" s="21">
        <v>71</v>
      </c>
      <c r="FP49" s="21">
        <v>80</v>
      </c>
      <c r="FQ49" s="21">
        <v>62</v>
      </c>
      <c r="FR49" s="21">
        <v>74</v>
      </c>
      <c r="FS49" s="21">
        <v>70</v>
      </c>
      <c r="FT49" s="21">
        <v>92</v>
      </c>
      <c r="FU49" s="24" t="s">
        <v>392</v>
      </c>
      <c r="FV49" s="21" t="s">
        <v>294</v>
      </c>
      <c r="FW49" s="21" t="s">
        <v>403</v>
      </c>
      <c r="FX49" s="21" t="s">
        <v>296</v>
      </c>
      <c r="FY49" s="21" t="s">
        <v>310</v>
      </c>
      <c r="FZ49" s="21" t="s">
        <v>744</v>
      </c>
      <c r="GA49" s="21" t="s">
        <v>296</v>
      </c>
      <c r="GB49" s="24">
        <v>445</v>
      </c>
      <c r="GC49" s="21">
        <v>519</v>
      </c>
      <c r="GD49" s="21">
        <v>414</v>
      </c>
      <c r="GE49" s="21">
        <v>326</v>
      </c>
      <c r="GF49" s="21">
        <v>300</v>
      </c>
      <c r="GG49" s="21">
        <v>285</v>
      </c>
      <c r="GH49" s="21">
        <v>283</v>
      </c>
      <c r="GI49" s="24">
        <v>100</v>
      </c>
      <c r="GJ49" s="21">
        <v>10</v>
      </c>
      <c r="GK49" s="21">
        <v>50</v>
      </c>
      <c r="GL49" s="21">
        <v>0</v>
      </c>
      <c r="GM49" s="21">
        <v>15</v>
      </c>
      <c r="GN49" s="21">
        <v>140</v>
      </c>
      <c r="GO49" s="21">
        <v>30</v>
      </c>
      <c r="GP49" s="6"/>
      <c r="GQ49" s="24">
        <v>19</v>
      </c>
      <c r="GR49" s="21">
        <v>90</v>
      </c>
      <c r="GS49" s="24">
        <v>19</v>
      </c>
      <c r="GT49" s="21">
        <v>90</v>
      </c>
      <c r="GU49" s="24">
        <v>16</v>
      </c>
      <c r="GV49" s="21">
        <v>90</v>
      </c>
      <c r="GW49" s="24">
        <v>17</v>
      </c>
      <c r="GX49" s="21">
        <v>90</v>
      </c>
      <c r="GY49" s="24">
        <v>17</v>
      </c>
      <c r="GZ49" s="21">
        <v>90</v>
      </c>
      <c r="HA49" s="24">
        <v>18</v>
      </c>
      <c r="HB49" s="21">
        <v>90</v>
      </c>
      <c r="HC49" s="24">
        <v>18</v>
      </c>
      <c r="HD49" s="21">
        <v>90</v>
      </c>
      <c r="HE49" s="6"/>
      <c r="HF49" s="21">
        <v>71</v>
      </c>
      <c r="HG49" s="21">
        <v>131</v>
      </c>
      <c r="HH49" s="21">
        <v>80</v>
      </c>
      <c r="HI49" s="21">
        <v>38</v>
      </c>
      <c r="HJ49" s="21">
        <v>1</v>
      </c>
      <c r="HK49" s="21">
        <v>111.2</v>
      </c>
      <c r="HL49" s="21">
        <v>0.8</v>
      </c>
      <c r="HM49" s="21">
        <v>0</v>
      </c>
      <c r="HN49" s="21">
        <v>74.22</v>
      </c>
      <c r="HO49" s="21">
        <v>19</v>
      </c>
      <c r="HP49" s="21">
        <v>3.59</v>
      </c>
      <c r="HQ49" s="21">
        <v>137.1</v>
      </c>
      <c r="HR49" s="21">
        <v>16</v>
      </c>
      <c r="HS49" s="21">
        <v>90.7</v>
      </c>
      <c r="HT49" s="21">
        <v>3</v>
      </c>
      <c r="HU49" s="6"/>
      <c r="HV49" s="15"/>
      <c r="HW49" s="15"/>
      <c r="HX49" s="15"/>
      <c r="HY49" s="15"/>
      <c r="HZ49" s="15"/>
      <c r="IA49" s="15"/>
      <c r="IB49" s="15"/>
    </row>
    <row r="50" spans="1:236" ht="15.75" customHeight="1" x14ac:dyDescent="0.3">
      <c r="A50" s="99">
        <v>45</v>
      </c>
      <c r="B50" s="51">
        <v>59</v>
      </c>
      <c r="C50" s="21" t="s">
        <v>635</v>
      </c>
      <c r="D50" s="21">
        <v>2</v>
      </c>
      <c r="E50" s="22">
        <v>41294</v>
      </c>
      <c r="F50" s="22">
        <v>41294</v>
      </c>
      <c r="G50" s="21">
        <f t="shared" si="0"/>
        <v>0</v>
      </c>
      <c r="H50" s="21"/>
      <c r="I50" s="21" t="s">
        <v>701</v>
      </c>
      <c r="J50" s="23">
        <v>16616</v>
      </c>
      <c r="K50" s="21">
        <v>67</v>
      </c>
      <c r="L50" s="21">
        <v>165</v>
      </c>
      <c r="M50" s="21">
        <v>67</v>
      </c>
      <c r="N50" s="21" t="s">
        <v>745</v>
      </c>
      <c r="O50" s="21">
        <v>84</v>
      </c>
      <c r="P50" s="21">
        <v>94.6</v>
      </c>
      <c r="Q50" s="21">
        <v>2</v>
      </c>
      <c r="R50" s="21" t="s">
        <v>548</v>
      </c>
      <c r="S50" s="21">
        <v>2</v>
      </c>
      <c r="T50" s="21">
        <v>3</v>
      </c>
      <c r="U50" s="21" t="s">
        <v>548</v>
      </c>
      <c r="V50" s="21">
        <v>2</v>
      </c>
      <c r="W50" s="21">
        <v>3</v>
      </c>
      <c r="X50" s="21">
        <v>3</v>
      </c>
      <c r="Y50" s="21">
        <v>1</v>
      </c>
      <c r="Z50" s="6"/>
      <c r="AA50" s="24" t="s">
        <v>244</v>
      </c>
      <c r="AB50" s="21" t="s">
        <v>520</v>
      </c>
      <c r="AC50" s="25"/>
      <c r="AD50" s="25"/>
      <c r="AE50" s="21" t="s">
        <v>246</v>
      </c>
      <c r="AF50" s="21" t="s">
        <v>247</v>
      </c>
      <c r="AG50" s="21" t="s">
        <v>246</v>
      </c>
      <c r="AH50" s="21" t="s">
        <v>248</v>
      </c>
      <c r="AI50" s="21" t="s">
        <v>246</v>
      </c>
      <c r="AJ50" s="21" t="s">
        <v>246</v>
      </c>
      <c r="AK50" s="21" t="s">
        <v>246</v>
      </c>
      <c r="AL50" s="21" t="s">
        <v>246</v>
      </c>
      <c r="AM50" s="21">
        <v>49.8</v>
      </c>
      <c r="AN50" s="6"/>
      <c r="AO50" s="26" t="s">
        <v>250</v>
      </c>
      <c r="AP50" s="26" t="s">
        <v>274</v>
      </c>
      <c r="AQ50" s="26"/>
      <c r="AR50" s="26" t="s">
        <v>1906</v>
      </c>
      <c r="AS50" s="26" t="s">
        <v>1912</v>
      </c>
      <c r="AT50" s="27">
        <v>49.8</v>
      </c>
      <c r="AU50" s="21">
        <v>84.54</v>
      </c>
      <c r="AV50" s="21">
        <v>213.6</v>
      </c>
      <c r="AW50" s="21">
        <v>22.9</v>
      </c>
      <c r="AX50" s="21"/>
      <c r="AY50" s="21"/>
      <c r="AZ50" s="21"/>
      <c r="BA50" s="21"/>
      <c r="BB50" s="21"/>
      <c r="BC50" s="28">
        <f t="shared" ref="BC50:BE50" si="139">((AU50/AT50)*100)-100</f>
        <v>69.759036144578346</v>
      </c>
      <c r="BD50" s="28">
        <f t="shared" si="139"/>
        <v>152.66146202980835</v>
      </c>
      <c r="BE50" s="28">
        <f t="shared" si="139"/>
        <v>-89.279026217228463</v>
      </c>
      <c r="BF50" s="28">
        <f t="shared" si="2"/>
        <v>328.91566265060243</v>
      </c>
      <c r="BG50" s="28">
        <f t="shared" si="3"/>
        <v>-54.016064257028113</v>
      </c>
      <c r="BH50" s="28">
        <f t="shared" si="4"/>
        <v>-72.91223089661699</v>
      </c>
      <c r="BI50" s="3">
        <f t="shared" ref="BI50:BK50" si="140">AU50-AT50</f>
        <v>34.740000000000009</v>
      </c>
      <c r="BJ50" s="3">
        <f t="shared" si="140"/>
        <v>129.06</v>
      </c>
      <c r="BK50" s="3">
        <f t="shared" si="140"/>
        <v>-190.7</v>
      </c>
      <c r="BL50" s="3">
        <f t="shared" si="6"/>
        <v>163.80000000000001</v>
      </c>
      <c r="BM50" s="3">
        <f t="shared" si="7"/>
        <v>-26.9</v>
      </c>
      <c r="BN50" s="3">
        <f t="shared" si="8"/>
        <v>-61.640000000000008</v>
      </c>
      <c r="BO50" s="24">
        <v>218.3</v>
      </c>
      <c r="BP50" s="21"/>
      <c r="BQ50" s="21">
        <v>469.9</v>
      </c>
      <c r="BR50" s="21"/>
      <c r="BS50" s="21"/>
      <c r="BT50" s="21"/>
      <c r="BU50" s="21"/>
      <c r="BV50" s="24">
        <v>36</v>
      </c>
      <c r="BW50" s="21">
        <v>38.5</v>
      </c>
      <c r="BX50" s="21">
        <v>37</v>
      </c>
      <c r="BY50" s="21">
        <v>37.4</v>
      </c>
      <c r="BZ50" s="21">
        <v>36.4</v>
      </c>
      <c r="CA50" s="21"/>
      <c r="CB50" s="21"/>
      <c r="CC50" s="21"/>
      <c r="CD50" s="21"/>
      <c r="CE50" s="6"/>
      <c r="CF50" s="24" t="s">
        <v>746</v>
      </c>
      <c r="CG50" s="21"/>
      <c r="CH50" s="21"/>
      <c r="CI50" s="21"/>
      <c r="CJ50" s="21"/>
      <c r="CK50" s="21"/>
      <c r="CL50" s="21"/>
      <c r="CM50" s="24" t="s">
        <v>747</v>
      </c>
      <c r="CN50" s="21"/>
      <c r="CO50" s="21"/>
      <c r="CP50" s="21"/>
      <c r="CQ50" s="21"/>
      <c r="CR50" s="21"/>
      <c r="CS50" s="21"/>
      <c r="CT50" s="24">
        <v>2</v>
      </c>
      <c r="CU50" s="21"/>
      <c r="CV50" s="21"/>
      <c r="CW50" s="21"/>
      <c r="CX50" s="21"/>
      <c r="CY50" s="21"/>
      <c r="CZ50" s="21"/>
      <c r="DA50" s="24" t="s">
        <v>748</v>
      </c>
      <c r="DB50" s="21"/>
      <c r="DC50" s="21"/>
      <c r="DD50" s="21"/>
      <c r="DE50" s="21"/>
      <c r="DF50" s="21"/>
      <c r="DG50" s="21"/>
      <c r="DH50" s="24" t="s">
        <v>606</v>
      </c>
      <c r="DI50" s="21" t="s">
        <v>606</v>
      </c>
      <c r="DJ50" s="21" t="s">
        <v>606</v>
      </c>
      <c r="DK50" s="21"/>
      <c r="DL50" s="21"/>
      <c r="DM50" s="21"/>
      <c r="DN50" s="21"/>
      <c r="DO50" s="26">
        <v>8</v>
      </c>
      <c r="DP50" s="6"/>
      <c r="DQ50" s="24">
        <v>131.6</v>
      </c>
      <c r="DR50" s="21">
        <v>111.7</v>
      </c>
      <c r="DS50" s="21">
        <v>97.6</v>
      </c>
      <c r="DT50" s="21"/>
      <c r="DU50" s="21"/>
      <c r="DV50" s="21"/>
      <c r="DW50" s="21"/>
      <c r="DX50" s="24">
        <v>0.5</v>
      </c>
      <c r="DY50" s="21">
        <v>0.5</v>
      </c>
      <c r="DZ50" s="21">
        <v>0.4</v>
      </c>
      <c r="EA50" s="21"/>
      <c r="EB50" s="21"/>
      <c r="EC50" s="21"/>
      <c r="ED50" s="21"/>
      <c r="EE50" s="29">
        <f t="shared" si="135"/>
        <v>263.2</v>
      </c>
      <c r="EF50" s="79">
        <f t="shared" ref="EF50:EG50" si="141">DR50/DY50</f>
        <v>223.4</v>
      </c>
      <c r="EG50" s="79">
        <f t="shared" si="141"/>
        <v>243.99999999999997</v>
      </c>
      <c r="EH50" s="79"/>
      <c r="EI50" s="79"/>
      <c r="EJ50" s="79"/>
      <c r="EK50" s="79"/>
      <c r="EL50" s="24">
        <v>1</v>
      </c>
      <c r="EM50" s="21">
        <v>1</v>
      </c>
      <c r="EN50" s="21">
        <v>1</v>
      </c>
      <c r="EO50" s="21"/>
      <c r="EP50" s="21"/>
      <c r="EQ50" s="21"/>
      <c r="ER50" s="21"/>
      <c r="ES50" s="24">
        <v>237</v>
      </c>
      <c r="ET50" s="21">
        <v>269</v>
      </c>
      <c r="EU50" s="21">
        <v>153</v>
      </c>
      <c r="EV50" s="21"/>
      <c r="EW50" s="21"/>
      <c r="EX50" s="21"/>
      <c r="EY50" s="21"/>
      <c r="EZ50" s="24">
        <v>19.3</v>
      </c>
      <c r="FA50" s="21">
        <v>17</v>
      </c>
      <c r="FB50" s="21">
        <v>12.3</v>
      </c>
      <c r="FC50" s="21"/>
      <c r="FD50" s="21"/>
      <c r="FE50" s="21"/>
      <c r="FF50" s="21"/>
      <c r="FG50" s="24">
        <v>3</v>
      </c>
      <c r="FH50" s="21">
        <v>3</v>
      </c>
      <c r="FI50" s="21">
        <v>3</v>
      </c>
      <c r="FJ50" s="21"/>
      <c r="FK50" s="21"/>
      <c r="FL50" s="21"/>
      <c r="FM50" s="21"/>
      <c r="FN50" s="24">
        <v>88</v>
      </c>
      <c r="FO50" s="21">
        <v>67</v>
      </c>
      <c r="FP50" s="21">
        <v>72</v>
      </c>
      <c r="FQ50" s="21"/>
      <c r="FR50" s="21"/>
      <c r="FS50" s="21"/>
      <c r="FT50" s="21"/>
      <c r="FU50" s="24" t="s">
        <v>295</v>
      </c>
      <c r="FV50" s="21" t="s">
        <v>296</v>
      </c>
      <c r="FW50" s="21" t="s">
        <v>674</v>
      </c>
      <c r="FX50" s="21"/>
      <c r="FY50" s="21"/>
      <c r="FZ50" s="21"/>
      <c r="GA50" s="21"/>
      <c r="GB50" s="24">
        <v>114</v>
      </c>
      <c r="GC50" s="21">
        <v>215</v>
      </c>
      <c r="GD50" s="21">
        <v>196</v>
      </c>
      <c r="GE50" s="21"/>
      <c r="GF50" s="21"/>
      <c r="GG50" s="21"/>
      <c r="GH50" s="21"/>
      <c r="GI50" s="24">
        <v>1850</v>
      </c>
      <c r="GJ50" s="21">
        <v>170</v>
      </c>
      <c r="GK50" s="21">
        <v>55</v>
      </c>
      <c r="GL50" s="21"/>
      <c r="GM50" s="21"/>
      <c r="GN50" s="21"/>
      <c r="GO50" s="21"/>
      <c r="GP50" s="6"/>
      <c r="GQ50" s="24">
        <v>18</v>
      </c>
      <c r="GR50" s="21">
        <v>90</v>
      </c>
      <c r="GS50" s="24">
        <v>18</v>
      </c>
      <c r="GT50" s="21">
        <v>90</v>
      </c>
      <c r="GU50" s="24">
        <v>18</v>
      </c>
      <c r="GV50" s="21">
        <v>90</v>
      </c>
      <c r="GW50" s="24"/>
      <c r="GX50" s="21"/>
      <c r="GY50" s="24"/>
      <c r="GZ50" s="21"/>
      <c r="HA50" s="24"/>
      <c r="HB50" s="21"/>
      <c r="HC50" s="24"/>
      <c r="HD50" s="21"/>
      <c r="HE50" s="6"/>
      <c r="HF50" s="21">
        <v>67</v>
      </c>
      <c r="HG50" s="21">
        <v>70</v>
      </c>
      <c r="HH50" s="21">
        <v>96</v>
      </c>
      <c r="HI50" s="21">
        <v>38</v>
      </c>
      <c r="HJ50" s="21">
        <v>1</v>
      </c>
      <c r="HK50" s="21">
        <v>94.5</v>
      </c>
      <c r="HL50" s="21">
        <v>0.5</v>
      </c>
      <c r="HM50" s="21">
        <v>10</v>
      </c>
      <c r="HN50" s="21">
        <v>72</v>
      </c>
      <c r="HO50" s="21">
        <v>11.64</v>
      </c>
      <c r="HP50" s="21">
        <v>3.25</v>
      </c>
      <c r="HQ50" s="21">
        <v>141.9</v>
      </c>
      <c r="HR50" s="21">
        <v>19</v>
      </c>
      <c r="HS50" s="21">
        <v>17</v>
      </c>
      <c r="HT50" s="21">
        <v>3</v>
      </c>
      <c r="HU50" s="6"/>
    </row>
    <row r="51" spans="1:236" ht="15.75" customHeight="1" x14ac:dyDescent="0.3">
      <c r="A51" s="99">
        <v>46</v>
      </c>
      <c r="B51" s="51">
        <v>60</v>
      </c>
      <c r="C51" s="42" t="s">
        <v>431</v>
      </c>
      <c r="D51" s="42">
        <v>1</v>
      </c>
      <c r="E51" s="43">
        <v>41293</v>
      </c>
      <c r="F51" s="43">
        <v>41293</v>
      </c>
      <c r="G51" s="21">
        <f t="shared" si="0"/>
        <v>0</v>
      </c>
      <c r="H51" s="42" t="s">
        <v>240</v>
      </c>
      <c r="I51" s="42" t="s">
        <v>347</v>
      </c>
      <c r="J51" s="44">
        <v>20448</v>
      </c>
      <c r="K51" s="42">
        <v>57</v>
      </c>
      <c r="L51" s="42">
        <v>188</v>
      </c>
      <c r="M51" s="42">
        <v>94</v>
      </c>
      <c r="N51" s="42" t="s">
        <v>749</v>
      </c>
      <c r="O51" s="42">
        <v>32</v>
      </c>
      <c r="P51" s="42">
        <v>12.8</v>
      </c>
      <c r="Q51" s="42">
        <v>1</v>
      </c>
      <c r="R51" s="42" t="s">
        <v>750</v>
      </c>
      <c r="S51" s="42">
        <v>1</v>
      </c>
      <c r="T51" s="42">
        <v>16</v>
      </c>
      <c r="U51" s="42" t="s">
        <v>272</v>
      </c>
      <c r="V51" s="42">
        <v>1</v>
      </c>
      <c r="W51" s="42">
        <v>0</v>
      </c>
      <c r="X51" s="42">
        <v>1</v>
      </c>
      <c r="Y51" s="42">
        <v>0</v>
      </c>
      <c r="Z51" s="6"/>
      <c r="AA51" s="45" t="s">
        <v>513</v>
      </c>
      <c r="AB51" s="42" t="s">
        <v>751</v>
      </c>
      <c r="AC51" s="46"/>
      <c r="AD51" s="46"/>
      <c r="AE51" s="42" t="s">
        <v>249</v>
      </c>
      <c r="AF51" s="42"/>
      <c r="AG51" s="42" t="s">
        <v>246</v>
      </c>
      <c r="AH51" s="42"/>
      <c r="AI51" s="42" t="s">
        <v>249</v>
      </c>
      <c r="AJ51" s="42" t="s">
        <v>249</v>
      </c>
      <c r="AK51" s="42" t="s">
        <v>246</v>
      </c>
      <c r="AL51" s="42" t="s">
        <v>246</v>
      </c>
      <c r="AM51" s="42">
        <v>3.98</v>
      </c>
      <c r="AN51" s="6"/>
      <c r="AO51" s="48" t="s">
        <v>250</v>
      </c>
      <c r="AP51" s="48" t="s">
        <v>274</v>
      </c>
      <c r="AQ51" s="48"/>
      <c r="AR51" s="48" t="s">
        <v>1902</v>
      </c>
      <c r="AS51" s="48" t="s">
        <v>299</v>
      </c>
      <c r="AT51" s="102">
        <v>3.98</v>
      </c>
      <c r="AU51" s="42">
        <v>3.76</v>
      </c>
      <c r="AV51" s="42">
        <v>2.8</v>
      </c>
      <c r="AW51" s="42">
        <v>1.46</v>
      </c>
      <c r="AX51" s="42">
        <v>0.63</v>
      </c>
      <c r="AY51" s="42">
        <v>0.28000000000000003</v>
      </c>
      <c r="AZ51" s="42"/>
      <c r="BA51" s="42"/>
      <c r="BB51" s="42"/>
      <c r="BC51" s="28">
        <f t="shared" ref="BC51:BE51" si="142">((AU51/AT51)*100)-100</f>
        <v>-5.5276381909547752</v>
      </c>
      <c r="BD51" s="28">
        <f t="shared" si="142"/>
        <v>-25.531914893617028</v>
      </c>
      <c r="BE51" s="28">
        <f t="shared" si="142"/>
        <v>-47.857142857142854</v>
      </c>
      <c r="BF51" s="28">
        <f t="shared" si="2"/>
        <v>-29.64824120603015</v>
      </c>
      <c r="BG51" s="28">
        <f t="shared" si="3"/>
        <v>-63.316582914572869</v>
      </c>
      <c r="BH51" s="28">
        <f t="shared" si="4"/>
        <v>-61.170212765957444</v>
      </c>
      <c r="BI51" s="3">
        <f t="shared" ref="BI51:BK51" si="143">AU51-AT51</f>
        <v>-0.2200000000000002</v>
      </c>
      <c r="BJ51" s="3">
        <f t="shared" si="143"/>
        <v>-0.96</v>
      </c>
      <c r="BK51" s="3">
        <f t="shared" si="143"/>
        <v>-1.3399999999999999</v>
      </c>
      <c r="BL51" s="3">
        <f t="shared" si="6"/>
        <v>-1.1800000000000002</v>
      </c>
      <c r="BM51" s="3">
        <f t="shared" si="7"/>
        <v>-2.52</v>
      </c>
      <c r="BN51" s="3">
        <f t="shared" si="8"/>
        <v>-2.2999999999999998</v>
      </c>
      <c r="BO51" s="45">
        <v>194.8</v>
      </c>
      <c r="BP51" s="42"/>
      <c r="BQ51" s="42">
        <v>120.9</v>
      </c>
      <c r="BR51" s="42">
        <v>45</v>
      </c>
      <c r="BS51" s="42"/>
      <c r="BT51" s="42"/>
      <c r="BU51" s="42"/>
      <c r="BV51" s="45">
        <v>36</v>
      </c>
      <c r="BW51" s="42">
        <v>36</v>
      </c>
      <c r="BX51" s="42">
        <v>36</v>
      </c>
      <c r="BY51" s="42">
        <v>36</v>
      </c>
      <c r="BZ51" s="42">
        <v>37</v>
      </c>
      <c r="CA51" s="42">
        <v>36.5</v>
      </c>
      <c r="CB51" s="42"/>
      <c r="CC51" s="42"/>
      <c r="CD51" s="42"/>
      <c r="CE51" s="6"/>
      <c r="CF51" s="45" t="s">
        <v>752</v>
      </c>
      <c r="CG51" s="42"/>
      <c r="CH51" s="42"/>
      <c r="CI51" s="42"/>
      <c r="CJ51" s="42"/>
      <c r="CK51" s="42"/>
      <c r="CL51" s="42"/>
      <c r="CM51" s="45" t="s">
        <v>753</v>
      </c>
      <c r="CN51" s="42"/>
      <c r="CO51" s="42"/>
      <c r="CP51" s="42"/>
      <c r="CQ51" s="42"/>
      <c r="CR51" s="42"/>
      <c r="CS51" s="42"/>
      <c r="CT51" s="45">
        <v>2</v>
      </c>
      <c r="CU51" s="42"/>
      <c r="CV51" s="42"/>
      <c r="CW51" s="42"/>
      <c r="CX51" s="42"/>
      <c r="CY51" s="42"/>
      <c r="CZ51" s="42"/>
      <c r="DA51" s="45" t="s">
        <v>754</v>
      </c>
      <c r="DB51" s="42"/>
      <c r="DC51" s="42"/>
      <c r="DD51" s="42"/>
      <c r="DE51" s="42"/>
      <c r="DF51" s="42"/>
      <c r="DG51" s="42"/>
      <c r="DH51" s="45" t="s">
        <v>755</v>
      </c>
      <c r="DI51" s="42" t="s">
        <v>756</v>
      </c>
      <c r="DJ51" s="42" t="s">
        <v>756</v>
      </c>
      <c r="DK51" s="42" t="s">
        <v>757</v>
      </c>
      <c r="DL51" s="42"/>
      <c r="DM51" s="42"/>
      <c r="DN51" s="42"/>
      <c r="DO51" s="48">
        <v>8</v>
      </c>
      <c r="DP51" s="6"/>
      <c r="DQ51" s="45">
        <v>75.2</v>
      </c>
      <c r="DR51" s="42">
        <v>103</v>
      </c>
      <c r="DS51" s="42">
        <v>53.8</v>
      </c>
      <c r="DT51" s="42">
        <v>93.3</v>
      </c>
      <c r="DU51" s="42"/>
      <c r="DV51" s="42"/>
      <c r="DW51" s="42"/>
      <c r="DX51" s="45">
        <v>0.21</v>
      </c>
      <c r="DY51" s="42">
        <v>0.21</v>
      </c>
      <c r="DZ51" s="42">
        <v>0.21</v>
      </c>
      <c r="EA51" s="42">
        <v>0.21</v>
      </c>
      <c r="EB51" s="42"/>
      <c r="EC51" s="42"/>
      <c r="ED51" s="42"/>
      <c r="EE51" s="80">
        <f t="shared" si="135"/>
        <v>358.09523809523813</v>
      </c>
      <c r="EF51" s="79">
        <f t="shared" ref="EF51:EH51" si="144">DR51/DY51</f>
        <v>490.47619047619048</v>
      </c>
      <c r="EG51" s="79">
        <f t="shared" si="144"/>
        <v>256.1904761904762</v>
      </c>
      <c r="EH51" s="79">
        <f t="shared" si="144"/>
        <v>444.28571428571428</v>
      </c>
      <c r="EI51" s="79"/>
      <c r="EJ51" s="79"/>
      <c r="EK51" s="79"/>
      <c r="EL51" s="45">
        <v>0</v>
      </c>
      <c r="EM51" s="42">
        <v>0</v>
      </c>
      <c r="EN51" s="42">
        <v>0</v>
      </c>
      <c r="EO51" s="42">
        <v>0</v>
      </c>
      <c r="EP51" s="42"/>
      <c r="EQ51" s="42"/>
      <c r="ER51" s="42"/>
      <c r="ES51" s="45">
        <v>151</v>
      </c>
      <c r="ET51" s="42">
        <v>165</v>
      </c>
      <c r="EU51" s="42">
        <v>145</v>
      </c>
      <c r="EV51" s="42">
        <v>171</v>
      </c>
      <c r="EW51" s="42"/>
      <c r="EX51" s="42"/>
      <c r="EY51" s="42"/>
      <c r="EZ51" s="45">
        <v>8.9</v>
      </c>
      <c r="FA51" s="42">
        <v>6.1</v>
      </c>
      <c r="FB51" s="42">
        <v>5.3</v>
      </c>
      <c r="FC51" s="42">
        <v>4.7</v>
      </c>
      <c r="FD51" s="42"/>
      <c r="FE51" s="42"/>
      <c r="FF51" s="42"/>
      <c r="FG51" s="45">
        <v>15</v>
      </c>
      <c r="FH51" s="42">
        <v>15</v>
      </c>
      <c r="FI51" s="42">
        <v>15</v>
      </c>
      <c r="FJ51" s="42">
        <v>15</v>
      </c>
      <c r="FK51" s="42"/>
      <c r="FL51" s="42"/>
      <c r="FM51" s="42"/>
      <c r="FN51" s="45">
        <v>69</v>
      </c>
      <c r="FO51" s="42">
        <v>75</v>
      </c>
      <c r="FP51" s="42">
        <v>107</v>
      </c>
      <c r="FQ51" s="42">
        <v>96</v>
      </c>
      <c r="FR51" s="42"/>
      <c r="FS51" s="42"/>
      <c r="FT51" s="42"/>
      <c r="FU51" s="45" t="s">
        <v>310</v>
      </c>
      <c r="FV51" s="42">
        <v>0</v>
      </c>
      <c r="FW51" s="42">
        <v>0</v>
      </c>
      <c r="FX51" s="42">
        <v>0</v>
      </c>
      <c r="FY51" s="42"/>
      <c r="FZ51" s="42"/>
      <c r="GA51" s="42"/>
      <c r="GB51" s="45">
        <v>262</v>
      </c>
      <c r="GC51" s="42">
        <v>72</v>
      </c>
      <c r="GD51" s="42">
        <v>64</v>
      </c>
      <c r="GE51" s="42">
        <v>64</v>
      </c>
      <c r="GF51" s="42"/>
      <c r="GG51" s="42"/>
      <c r="GH51" s="42"/>
      <c r="GI51" s="45">
        <v>800</v>
      </c>
      <c r="GJ51" s="42">
        <v>2890</v>
      </c>
      <c r="GK51" s="42">
        <v>3140</v>
      </c>
      <c r="GL51" s="42">
        <v>560</v>
      </c>
      <c r="GM51" s="42"/>
      <c r="GN51" s="42"/>
      <c r="GO51" s="42"/>
      <c r="GP51" s="6"/>
      <c r="GQ51" s="45">
        <v>10</v>
      </c>
      <c r="GR51" s="42">
        <v>45</v>
      </c>
      <c r="GS51" s="45">
        <v>7</v>
      </c>
      <c r="GT51" s="42">
        <v>18</v>
      </c>
      <c r="GU51" s="45">
        <v>9</v>
      </c>
      <c r="GV51" s="42">
        <v>18</v>
      </c>
      <c r="GW51" s="45">
        <v>7</v>
      </c>
      <c r="GX51" s="42">
        <v>18</v>
      </c>
      <c r="GY51" s="45"/>
      <c r="GZ51" s="42"/>
      <c r="HA51" s="45"/>
      <c r="HB51" s="42"/>
      <c r="HC51" s="45"/>
      <c r="HD51" s="42"/>
      <c r="HE51" s="6"/>
      <c r="HF51" s="42">
        <v>57</v>
      </c>
      <c r="HG51" s="42">
        <v>81</v>
      </c>
      <c r="HH51" s="42">
        <v>141</v>
      </c>
      <c r="HI51" s="42">
        <v>35.9</v>
      </c>
      <c r="HJ51" s="42">
        <v>2</v>
      </c>
      <c r="HK51" s="42">
        <v>75.2</v>
      </c>
      <c r="HL51" s="42">
        <v>0.21</v>
      </c>
      <c r="HM51" s="42">
        <v>30</v>
      </c>
      <c r="HN51" s="42">
        <v>56</v>
      </c>
      <c r="HO51" s="42">
        <v>11.76</v>
      </c>
      <c r="HP51" s="42">
        <v>3.79</v>
      </c>
      <c r="HQ51" s="42">
        <v>136</v>
      </c>
      <c r="HR51" s="42">
        <v>27.6</v>
      </c>
      <c r="HS51" s="42">
        <v>7.2</v>
      </c>
      <c r="HT51" s="42">
        <v>15</v>
      </c>
      <c r="HU51" s="6"/>
    </row>
    <row r="52" spans="1:236" ht="15.75" customHeight="1" x14ac:dyDescent="0.3">
      <c r="A52" s="99">
        <v>47</v>
      </c>
      <c r="B52" s="51">
        <v>65</v>
      </c>
      <c r="C52" s="21" t="s">
        <v>431</v>
      </c>
      <c r="D52" s="21">
        <v>2</v>
      </c>
      <c r="E52" s="22">
        <v>41295</v>
      </c>
      <c r="F52" s="22">
        <v>41295</v>
      </c>
      <c r="G52" s="21">
        <f t="shared" si="0"/>
        <v>0</v>
      </c>
      <c r="H52" s="21"/>
      <c r="I52" s="21" t="s">
        <v>783</v>
      </c>
      <c r="J52" s="23">
        <v>8817</v>
      </c>
      <c r="K52" s="21">
        <v>88</v>
      </c>
      <c r="L52" s="21">
        <v>152</v>
      </c>
      <c r="M52" s="21">
        <v>56</v>
      </c>
      <c r="N52" s="21" t="s">
        <v>784</v>
      </c>
      <c r="O52" s="21">
        <v>101</v>
      </c>
      <c r="P52" s="21">
        <v>98.7</v>
      </c>
      <c r="Q52" s="21">
        <v>5</v>
      </c>
      <c r="R52" s="21" t="s">
        <v>450</v>
      </c>
      <c r="S52" s="21">
        <v>1</v>
      </c>
      <c r="T52" s="21">
        <v>23</v>
      </c>
      <c r="U52" s="21" t="s">
        <v>272</v>
      </c>
      <c r="V52" s="21">
        <v>1</v>
      </c>
      <c r="W52" s="21">
        <v>3</v>
      </c>
      <c r="X52" s="21">
        <v>3</v>
      </c>
      <c r="Y52" s="21">
        <v>0</v>
      </c>
      <c r="Z52" s="6"/>
      <c r="AA52" s="24" t="s">
        <v>244</v>
      </c>
      <c r="AB52" s="21" t="s">
        <v>337</v>
      </c>
      <c r="AC52" s="25"/>
      <c r="AD52" s="25"/>
      <c r="AE52" s="21" t="s">
        <v>246</v>
      </c>
      <c r="AF52" s="21" t="s">
        <v>247</v>
      </c>
      <c r="AG52" s="21" t="s">
        <v>246</v>
      </c>
      <c r="AH52" s="21" t="s">
        <v>248</v>
      </c>
      <c r="AI52" s="21" t="s">
        <v>246</v>
      </c>
      <c r="AJ52" s="21" t="s">
        <v>246</v>
      </c>
      <c r="AK52" s="21" t="s">
        <v>246</v>
      </c>
      <c r="AL52" s="21" t="s">
        <v>246</v>
      </c>
      <c r="AM52" s="21">
        <v>3.52</v>
      </c>
      <c r="AN52" s="6"/>
      <c r="AO52" s="26" t="s">
        <v>250</v>
      </c>
      <c r="AP52" s="26" t="s">
        <v>274</v>
      </c>
      <c r="AQ52" s="26"/>
      <c r="AR52" s="26" t="s">
        <v>1902</v>
      </c>
      <c r="AS52" s="26" t="s">
        <v>1905</v>
      </c>
      <c r="AT52" s="27">
        <v>2.52</v>
      </c>
      <c r="AU52" s="21">
        <v>3.51</v>
      </c>
      <c r="AV52" s="21">
        <v>4.55</v>
      </c>
      <c r="AW52" s="21">
        <v>2.13</v>
      </c>
      <c r="AX52" s="21">
        <v>1</v>
      </c>
      <c r="AY52" s="21">
        <v>0.48</v>
      </c>
      <c r="AZ52" s="21">
        <v>0.31</v>
      </c>
      <c r="BA52" s="21"/>
      <c r="BB52" s="21"/>
      <c r="BC52" s="28">
        <f t="shared" ref="BC52:BE52" si="145">((AU52/AT52)*100)-100</f>
        <v>39.285714285714278</v>
      </c>
      <c r="BD52" s="28">
        <f t="shared" si="145"/>
        <v>29.629629629629619</v>
      </c>
      <c r="BE52" s="28">
        <f t="shared" si="145"/>
        <v>-53.18681318681319</v>
      </c>
      <c r="BF52" s="28">
        <f t="shared" si="2"/>
        <v>80.555555555555571</v>
      </c>
      <c r="BG52" s="28">
        <f t="shared" si="3"/>
        <v>-15.476190476190482</v>
      </c>
      <c r="BH52" s="28">
        <f t="shared" si="4"/>
        <v>-39.316239316239319</v>
      </c>
      <c r="BI52" s="3">
        <f t="shared" ref="BI52:BK52" si="146">AU52-AT52</f>
        <v>0.98999999999999977</v>
      </c>
      <c r="BJ52" s="3">
        <f t="shared" si="146"/>
        <v>1.04</v>
      </c>
      <c r="BK52" s="3">
        <f t="shared" si="146"/>
        <v>-2.42</v>
      </c>
      <c r="BL52" s="3">
        <f t="shared" si="6"/>
        <v>2.0299999999999998</v>
      </c>
      <c r="BM52" s="3">
        <f t="shared" si="7"/>
        <v>-0.39000000000000012</v>
      </c>
      <c r="BN52" s="3">
        <f t="shared" si="8"/>
        <v>-1.38</v>
      </c>
      <c r="BO52" s="24"/>
      <c r="BP52" s="21">
        <v>43.4</v>
      </c>
      <c r="BQ52" s="21"/>
      <c r="BR52" s="21">
        <v>53.6</v>
      </c>
      <c r="BS52" s="21">
        <v>19.7</v>
      </c>
      <c r="BT52" s="21"/>
      <c r="BU52" s="21"/>
      <c r="BV52" s="24">
        <v>38.4</v>
      </c>
      <c r="BW52" s="21">
        <v>37.6</v>
      </c>
      <c r="BX52" s="21">
        <v>38.6</v>
      </c>
      <c r="BY52" s="21">
        <v>37</v>
      </c>
      <c r="BZ52" s="21">
        <v>36.9</v>
      </c>
      <c r="CA52" s="21">
        <v>36.1</v>
      </c>
      <c r="CB52" s="21">
        <v>35</v>
      </c>
      <c r="CC52" s="21"/>
      <c r="CD52" s="21"/>
      <c r="CE52" s="6"/>
      <c r="CF52" s="24" t="s">
        <v>628</v>
      </c>
      <c r="CG52" s="21"/>
      <c r="CH52" s="21"/>
      <c r="CI52" s="21"/>
      <c r="CJ52" s="21"/>
      <c r="CK52" s="21"/>
      <c r="CL52" s="21"/>
      <c r="CM52" s="24" t="s">
        <v>785</v>
      </c>
      <c r="CN52" s="21"/>
      <c r="CO52" s="21"/>
      <c r="CP52" s="21"/>
      <c r="CQ52" s="21"/>
      <c r="CR52" s="21"/>
      <c r="CS52" s="21"/>
      <c r="CT52" s="24">
        <v>1</v>
      </c>
      <c r="CU52" s="21"/>
      <c r="CV52" s="21"/>
      <c r="CW52" s="21"/>
      <c r="CX52" s="21"/>
      <c r="CY52" s="21"/>
      <c r="CZ52" s="21"/>
      <c r="DA52" s="24" t="s">
        <v>748</v>
      </c>
      <c r="DB52" s="21"/>
      <c r="DC52" s="21"/>
      <c r="DD52" s="21"/>
      <c r="DE52" s="21"/>
      <c r="DF52" s="21"/>
      <c r="DG52" s="21"/>
      <c r="DH52" s="24" t="s">
        <v>786</v>
      </c>
      <c r="DI52" s="21" t="s">
        <v>787</v>
      </c>
      <c r="DJ52" s="21" t="s">
        <v>787</v>
      </c>
      <c r="DK52" s="21" t="s">
        <v>787</v>
      </c>
      <c r="DL52" s="21" t="s">
        <v>787</v>
      </c>
      <c r="DM52" s="21"/>
      <c r="DN52" s="21"/>
      <c r="DO52" s="26">
        <v>8</v>
      </c>
      <c r="DP52" s="6"/>
      <c r="DQ52" s="24">
        <v>121.9</v>
      </c>
      <c r="DR52" s="21">
        <v>142.6</v>
      </c>
      <c r="DS52" s="21">
        <v>106.1</v>
      </c>
      <c r="DT52" s="21">
        <v>138</v>
      </c>
      <c r="DU52" s="21">
        <v>113.5</v>
      </c>
      <c r="DV52" s="21"/>
      <c r="DW52" s="21"/>
      <c r="DX52" s="24">
        <v>0.5</v>
      </c>
      <c r="DY52" s="21">
        <v>0.4</v>
      </c>
      <c r="DZ52" s="21">
        <v>0.21</v>
      </c>
      <c r="EA52" s="21">
        <v>0.21</v>
      </c>
      <c r="EB52" s="21">
        <v>0.21</v>
      </c>
      <c r="EC52" s="21"/>
      <c r="ED52" s="21"/>
      <c r="EE52" s="29">
        <f t="shared" si="135"/>
        <v>243.8</v>
      </c>
      <c r="EF52" s="79">
        <f t="shared" ref="EF52:EI52" si="147">DR52/DY52</f>
        <v>356.49999999999994</v>
      </c>
      <c r="EG52" s="79">
        <f t="shared" si="147"/>
        <v>505.23809523809524</v>
      </c>
      <c r="EH52" s="79">
        <f t="shared" si="147"/>
        <v>657.14285714285711</v>
      </c>
      <c r="EI52" s="79">
        <f t="shared" si="147"/>
        <v>540.47619047619048</v>
      </c>
      <c r="EJ52" s="79"/>
      <c r="EK52" s="79"/>
      <c r="EL52" s="24">
        <v>1</v>
      </c>
      <c r="EM52" s="21">
        <v>1</v>
      </c>
      <c r="EN52" s="21">
        <v>0</v>
      </c>
      <c r="EO52" s="21">
        <v>0</v>
      </c>
      <c r="EP52" s="21">
        <v>0</v>
      </c>
      <c r="EQ52" s="21"/>
      <c r="ER52" s="21"/>
      <c r="ES52" s="24">
        <v>238</v>
      </c>
      <c r="ET52" s="21">
        <v>184</v>
      </c>
      <c r="EU52" s="21">
        <v>143</v>
      </c>
      <c r="EV52" s="21">
        <v>155</v>
      </c>
      <c r="EW52" s="21">
        <v>191</v>
      </c>
      <c r="EX52" s="21"/>
      <c r="EY52" s="21"/>
      <c r="EZ52" s="24">
        <v>12.3</v>
      </c>
      <c r="FA52" s="21">
        <v>10.7</v>
      </c>
      <c r="FB52" s="21">
        <v>10.7</v>
      </c>
      <c r="FC52" s="21">
        <v>7.5</v>
      </c>
      <c r="FD52" s="21">
        <v>7.5</v>
      </c>
      <c r="FE52" s="21"/>
      <c r="FF52" s="21"/>
      <c r="FG52" s="24">
        <v>3</v>
      </c>
      <c r="FH52" s="21">
        <v>8</v>
      </c>
      <c r="FI52" s="21">
        <v>11</v>
      </c>
      <c r="FJ52" s="21">
        <v>15</v>
      </c>
      <c r="FK52" s="21">
        <v>15</v>
      </c>
      <c r="FL52" s="21"/>
      <c r="FM52" s="21"/>
      <c r="FN52" s="24">
        <v>90</v>
      </c>
      <c r="FO52" s="21">
        <v>76</v>
      </c>
      <c r="FP52" s="21">
        <v>73</v>
      </c>
      <c r="FQ52" s="21">
        <v>85</v>
      </c>
      <c r="FR52" s="21">
        <v>75</v>
      </c>
      <c r="FS52" s="21"/>
      <c r="FT52" s="21"/>
      <c r="FU52" s="24" t="s">
        <v>345</v>
      </c>
      <c r="FV52" s="21">
        <v>0</v>
      </c>
      <c r="FW52" s="21">
        <v>0</v>
      </c>
      <c r="FX52" s="21">
        <v>0</v>
      </c>
      <c r="FY52" s="21">
        <v>0</v>
      </c>
      <c r="FZ52" s="21"/>
      <c r="GA52" s="21"/>
      <c r="GB52" s="24">
        <v>200</v>
      </c>
      <c r="GC52" s="21">
        <v>170</v>
      </c>
      <c r="GD52" s="21">
        <v>87</v>
      </c>
      <c r="GE52" s="21">
        <v>61</v>
      </c>
      <c r="GF52" s="21">
        <v>51</v>
      </c>
      <c r="GG52" s="21"/>
      <c r="GH52" s="21"/>
      <c r="GI52" s="24">
        <v>310</v>
      </c>
      <c r="GJ52" s="21">
        <v>1640</v>
      </c>
      <c r="GK52" s="21">
        <v>1600</v>
      </c>
      <c r="GL52" s="21">
        <v>1730</v>
      </c>
      <c r="GM52" s="21">
        <v>600</v>
      </c>
      <c r="GN52" s="21"/>
      <c r="GO52" s="21"/>
      <c r="GP52" s="6"/>
      <c r="GQ52" s="24">
        <v>17</v>
      </c>
      <c r="GR52" s="21">
        <v>90</v>
      </c>
      <c r="GS52" s="24">
        <v>11</v>
      </c>
      <c r="GT52" s="21">
        <v>45</v>
      </c>
      <c r="GU52" s="24">
        <v>11</v>
      </c>
      <c r="GV52" s="21">
        <v>45</v>
      </c>
      <c r="GW52" s="24">
        <v>7</v>
      </c>
      <c r="GX52" s="21">
        <v>18</v>
      </c>
      <c r="GY52" s="24">
        <v>8</v>
      </c>
      <c r="GZ52" s="21">
        <v>18</v>
      </c>
      <c r="HA52" s="24"/>
      <c r="HB52" s="21"/>
      <c r="HC52" s="24"/>
      <c r="HD52" s="21"/>
      <c r="HE52" s="6"/>
      <c r="HF52" s="21">
        <v>89</v>
      </c>
      <c r="HG52" s="21">
        <v>151</v>
      </c>
      <c r="HH52" s="21">
        <v>92</v>
      </c>
      <c r="HI52" s="21">
        <v>38.5</v>
      </c>
      <c r="HJ52" s="21">
        <v>1</v>
      </c>
      <c r="HK52" s="21">
        <v>70.2</v>
      </c>
      <c r="HL52" s="21">
        <v>0.5</v>
      </c>
      <c r="HM52" s="21">
        <v>5</v>
      </c>
      <c r="HN52" s="21">
        <v>53.5</v>
      </c>
      <c r="HO52" s="21">
        <v>22.9</v>
      </c>
      <c r="HP52" s="21">
        <v>3.07</v>
      </c>
      <c r="HQ52" s="21">
        <v>153</v>
      </c>
      <c r="HR52" s="21">
        <v>19.3</v>
      </c>
      <c r="HS52" s="21">
        <v>14.2</v>
      </c>
      <c r="HT52" s="21">
        <v>3</v>
      </c>
      <c r="HU52" s="6"/>
    </row>
    <row r="53" spans="1:236" ht="15.75" customHeight="1" x14ac:dyDescent="0.3">
      <c r="A53" s="99">
        <v>48</v>
      </c>
      <c r="B53" s="51">
        <v>66</v>
      </c>
      <c r="C53" s="21" t="s">
        <v>626</v>
      </c>
      <c r="D53" s="21">
        <v>1</v>
      </c>
      <c r="E53" s="22">
        <v>41293</v>
      </c>
      <c r="F53" s="22">
        <v>41296</v>
      </c>
      <c r="G53" s="21">
        <f t="shared" si="0"/>
        <v>3</v>
      </c>
      <c r="H53" s="21"/>
      <c r="I53" s="21" t="s">
        <v>324</v>
      </c>
      <c r="J53" s="23">
        <v>24279</v>
      </c>
      <c r="K53" s="21">
        <v>47</v>
      </c>
      <c r="L53" s="21">
        <v>170</v>
      </c>
      <c r="M53" s="21">
        <v>80</v>
      </c>
      <c r="N53" s="21" t="s">
        <v>788</v>
      </c>
      <c r="O53" s="21">
        <v>68</v>
      </c>
      <c r="P53" s="21">
        <v>81.3</v>
      </c>
      <c r="Q53" s="21">
        <v>9</v>
      </c>
      <c r="R53" s="21" t="s">
        <v>450</v>
      </c>
      <c r="S53" s="21">
        <v>1</v>
      </c>
      <c r="T53" s="21">
        <v>18</v>
      </c>
      <c r="U53" s="21" t="s">
        <v>272</v>
      </c>
      <c r="V53" s="21">
        <v>1</v>
      </c>
      <c r="W53" s="21">
        <v>1</v>
      </c>
      <c r="X53" s="21">
        <v>2</v>
      </c>
      <c r="Y53" s="21">
        <v>0</v>
      </c>
      <c r="Z53" s="6"/>
      <c r="AA53" s="24" t="s">
        <v>244</v>
      </c>
      <c r="AB53" s="21" t="s">
        <v>337</v>
      </c>
      <c r="AC53" s="25"/>
      <c r="AD53" s="25"/>
      <c r="AE53" s="21" t="s">
        <v>249</v>
      </c>
      <c r="AF53" s="21"/>
      <c r="AG53" s="21" t="s">
        <v>249</v>
      </c>
      <c r="AH53" s="21"/>
      <c r="AI53" s="21" t="s">
        <v>246</v>
      </c>
      <c r="AJ53" s="21" t="s">
        <v>246</v>
      </c>
      <c r="AK53" s="21" t="s">
        <v>246</v>
      </c>
      <c r="AL53" s="21" t="s">
        <v>246</v>
      </c>
      <c r="AM53" s="21">
        <v>2.84</v>
      </c>
      <c r="AN53" s="6"/>
      <c r="AO53" s="26" t="s">
        <v>250</v>
      </c>
      <c r="AP53" s="26" t="s">
        <v>274</v>
      </c>
      <c r="AQ53" s="26"/>
      <c r="AR53" s="26" t="s">
        <v>1902</v>
      </c>
      <c r="AS53" s="26" t="s">
        <v>1905</v>
      </c>
      <c r="AT53" s="27">
        <v>2.84</v>
      </c>
      <c r="AU53" s="21">
        <v>2.91</v>
      </c>
      <c r="AV53" s="21">
        <v>5.84</v>
      </c>
      <c r="AW53" s="21">
        <v>4.1399999999999997</v>
      </c>
      <c r="AX53" s="21">
        <v>3.86</v>
      </c>
      <c r="AY53" s="21">
        <v>2.68</v>
      </c>
      <c r="AZ53" s="21">
        <v>1</v>
      </c>
      <c r="BA53" s="21">
        <v>0.49</v>
      </c>
      <c r="BB53" s="21"/>
      <c r="BC53" s="28">
        <f t="shared" ref="BC53:BE53" si="148">((AU53/AT53)*100)-100</f>
        <v>2.4647887323943678</v>
      </c>
      <c r="BD53" s="28">
        <f t="shared" si="148"/>
        <v>100.6872852233677</v>
      </c>
      <c r="BE53" s="28">
        <f t="shared" si="148"/>
        <v>-29.109589041095902</v>
      </c>
      <c r="BF53" s="28">
        <f t="shared" si="2"/>
        <v>105.63380281690141</v>
      </c>
      <c r="BG53" s="28">
        <f t="shared" si="3"/>
        <v>45.774647887323937</v>
      </c>
      <c r="BH53" s="28">
        <f t="shared" si="4"/>
        <v>42.26804123711338</v>
      </c>
      <c r="BI53" s="3">
        <f t="shared" ref="BI53:BK53" si="149">AU53-AT53</f>
        <v>7.0000000000000284E-2</v>
      </c>
      <c r="BJ53" s="3">
        <f t="shared" si="149"/>
        <v>2.9299999999999997</v>
      </c>
      <c r="BK53" s="3">
        <f t="shared" si="149"/>
        <v>-1.7000000000000002</v>
      </c>
      <c r="BL53" s="3">
        <f t="shared" si="6"/>
        <v>3</v>
      </c>
      <c r="BM53" s="3">
        <f t="shared" si="7"/>
        <v>1.2999999999999998</v>
      </c>
      <c r="BN53" s="3">
        <f t="shared" si="8"/>
        <v>1.2299999999999995</v>
      </c>
      <c r="BO53" s="24"/>
      <c r="BP53" s="21"/>
      <c r="BQ53" s="21">
        <v>303.8</v>
      </c>
      <c r="BR53" s="21">
        <v>239.5</v>
      </c>
      <c r="BS53" s="21">
        <v>174.6</v>
      </c>
      <c r="BT53" s="21"/>
      <c r="BU53" s="21"/>
      <c r="BV53" s="24">
        <v>36.6</v>
      </c>
      <c r="BW53" s="21">
        <v>36.9</v>
      </c>
      <c r="BX53" s="21">
        <v>37</v>
      </c>
      <c r="BY53" s="21">
        <v>36</v>
      </c>
      <c r="BZ53" s="21">
        <v>36.5</v>
      </c>
      <c r="CA53" s="21">
        <v>36.4</v>
      </c>
      <c r="CB53" s="21">
        <v>36.5</v>
      </c>
      <c r="CC53" s="21">
        <v>36</v>
      </c>
      <c r="CD53" s="21"/>
      <c r="CE53" s="6"/>
      <c r="CF53" s="24" t="s">
        <v>789</v>
      </c>
      <c r="CG53" s="21"/>
      <c r="CH53" s="21"/>
      <c r="CI53" s="21"/>
      <c r="CJ53" s="21"/>
      <c r="CK53" s="21"/>
      <c r="CL53" s="21"/>
      <c r="CM53" s="24" t="s">
        <v>537</v>
      </c>
      <c r="CN53" s="21"/>
      <c r="CO53" s="21"/>
      <c r="CP53" s="21"/>
      <c r="CQ53" s="21"/>
      <c r="CR53" s="21"/>
      <c r="CS53" s="21"/>
      <c r="CT53" s="24">
        <v>3</v>
      </c>
      <c r="CU53" s="21"/>
      <c r="CV53" s="21"/>
      <c r="CW53" s="21"/>
      <c r="CX53" s="21"/>
      <c r="CY53" s="21"/>
      <c r="CZ53" s="21"/>
      <c r="DA53" s="24" t="s">
        <v>790</v>
      </c>
      <c r="DB53" s="21"/>
      <c r="DC53" s="21"/>
      <c r="DD53" s="21"/>
      <c r="DE53" s="21"/>
      <c r="DF53" s="21"/>
      <c r="DG53" s="21"/>
      <c r="DH53" s="24" t="s">
        <v>791</v>
      </c>
      <c r="DI53" s="21" t="s">
        <v>792</v>
      </c>
      <c r="DJ53" s="21" t="s">
        <v>792</v>
      </c>
      <c r="DK53" s="21" t="s">
        <v>792</v>
      </c>
      <c r="DL53" s="21" t="s">
        <v>793</v>
      </c>
      <c r="DM53" s="21" t="s">
        <v>792</v>
      </c>
      <c r="DN53" s="21"/>
      <c r="DO53" s="26">
        <v>8</v>
      </c>
      <c r="DP53" s="6"/>
      <c r="DQ53" s="24">
        <v>240.8</v>
      </c>
      <c r="DR53" s="21">
        <v>116.4</v>
      </c>
      <c r="DS53" s="21">
        <v>86.4</v>
      </c>
      <c r="DT53" s="21">
        <v>96.6</v>
      </c>
      <c r="DU53" s="21">
        <v>77</v>
      </c>
      <c r="DV53" s="21">
        <v>150.6</v>
      </c>
      <c r="DW53" s="21"/>
      <c r="DX53" s="24">
        <v>0.4</v>
      </c>
      <c r="DY53" s="21">
        <v>0.4</v>
      </c>
      <c r="DZ53" s="21">
        <v>0.3</v>
      </c>
      <c r="EA53" s="21">
        <v>0.3</v>
      </c>
      <c r="EB53" s="21">
        <v>0.3</v>
      </c>
      <c r="EC53" s="21">
        <v>0.3</v>
      </c>
      <c r="ED53" s="21"/>
      <c r="EE53" s="29">
        <f t="shared" si="135"/>
        <v>602</v>
      </c>
      <c r="EF53" s="79">
        <f t="shared" ref="EF53:EJ53" si="150">DR53/DY53</f>
        <v>291</v>
      </c>
      <c r="EG53" s="79">
        <f t="shared" si="150"/>
        <v>288.00000000000006</v>
      </c>
      <c r="EH53" s="79">
        <f t="shared" si="150"/>
        <v>322</v>
      </c>
      <c r="EI53" s="79">
        <f t="shared" si="150"/>
        <v>256.66666666666669</v>
      </c>
      <c r="EJ53" s="79">
        <f t="shared" si="150"/>
        <v>502</v>
      </c>
      <c r="EK53" s="79"/>
      <c r="EL53" s="24">
        <v>0</v>
      </c>
      <c r="EM53" s="21">
        <v>0</v>
      </c>
      <c r="EN53" s="21">
        <v>0</v>
      </c>
      <c r="EO53" s="21">
        <v>0</v>
      </c>
      <c r="EP53" s="21">
        <v>0</v>
      </c>
      <c r="EQ53" s="21">
        <v>0</v>
      </c>
      <c r="ER53" s="21"/>
      <c r="ES53" s="24">
        <v>48</v>
      </c>
      <c r="ET53" s="21">
        <v>61</v>
      </c>
      <c r="EU53" s="21">
        <v>78</v>
      </c>
      <c r="EV53" s="21">
        <v>103</v>
      </c>
      <c r="EW53" s="21">
        <v>103</v>
      </c>
      <c r="EX53" s="21">
        <v>119</v>
      </c>
      <c r="EY53" s="21"/>
      <c r="EZ53" s="24">
        <v>25.6</v>
      </c>
      <c r="FA53" s="21">
        <v>19</v>
      </c>
      <c r="FB53" s="21">
        <v>15</v>
      </c>
      <c r="FC53" s="21">
        <v>16</v>
      </c>
      <c r="FD53" s="21">
        <v>14.2</v>
      </c>
      <c r="FE53" s="21">
        <v>13</v>
      </c>
      <c r="FF53" s="21"/>
      <c r="FG53" s="24">
        <v>13</v>
      </c>
      <c r="FH53" s="21">
        <v>15</v>
      </c>
      <c r="FI53" s="21">
        <v>15</v>
      </c>
      <c r="FJ53" s="21">
        <v>15</v>
      </c>
      <c r="FK53" s="21">
        <v>15</v>
      </c>
      <c r="FL53" s="21">
        <v>15</v>
      </c>
      <c r="FM53" s="21"/>
      <c r="FN53" s="24">
        <v>81</v>
      </c>
      <c r="FO53" s="21">
        <v>88</v>
      </c>
      <c r="FP53" s="21">
        <v>75</v>
      </c>
      <c r="FQ53" s="21">
        <v>102</v>
      </c>
      <c r="FR53" s="21">
        <v>100</v>
      </c>
      <c r="FS53" s="21">
        <v>120</v>
      </c>
      <c r="FT53" s="21"/>
      <c r="FU53" s="24">
        <v>0</v>
      </c>
      <c r="FV53" s="21">
        <v>0</v>
      </c>
      <c r="FW53" s="21" t="s">
        <v>334</v>
      </c>
      <c r="FX53" s="21">
        <v>0</v>
      </c>
      <c r="FY53" s="21">
        <v>0</v>
      </c>
      <c r="FZ53" s="21">
        <v>0</v>
      </c>
      <c r="GA53" s="21"/>
      <c r="GB53" s="24">
        <v>457</v>
      </c>
      <c r="GC53" s="21">
        <v>481</v>
      </c>
      <c r="GD53" s="21">
        <v>403</v>
      </c>
      <c r="GE53" s="21">
        <v>337</v>
      </c>
      <c r="GF53" s="21">
        <v>254</v>
      </c>
      <c r="GG53" s="21">
        <v>192</v>
      </c>
      <c r="GH53" s="21"/>
      <c r="GI53" s="24">
        <v>2795</v>
      </c>
      <c r="GJ53" s="21">
        <v>2910</v>
      </c>
      <c r="GK53" s="21">
        <v>4500</v>
      </c>
      <c r="GL53" s="21">
        <v>6140</v>
      </c>
      <c r="GM53" s="21">
        <v>5610</v>
      </c>
      <c r="GN53" s="21">
        <v>1140</v>
      </c>
      <c r="GO53" s="21"/>
      <c r="GP53" s="6"/>
      <c r="GQ53" s="24">
        <v>12</v>
      </c>
      <c r="GR53" s="21">
        <v>45</v>
      </c>
      <c r="GS53" s="24">
        <v>12</v>
      </c>
      <c r="GT53" s="21">
        <v>45</v>
      </c>
      <c r="GU53" s="24">
        <v>15</v>
      </c>
      <c r="GV53" s="21">
        <v>80</v>
      </c>
      <c r="GW53" s="24">
        <v>10</v>
      </c>
      <c r="GX53" s="21">
        <v>45</v>
      </c>
      <c r="GY53" s="24">
        <v>11</v>
      </c>
      <c r="GZ53" s="21">
        <v>45</v>
      </c>
      <c r="HA53" s="24">
        <v>9</v>
      </c>
      <c r="HB53" s="21">
        <v>18</v>
      </c>
      <c r="HC53" s="24"/>
      <c r="HD53" s="21"/>
      <c r="HE53" s="6"/>
      <c r="HF53" s="21">
        <v>47</v>
      </c>
      <c r="HG53" s="21">
        <v>112</v>
      </c>
      <c r="HH53" s="21">
        <v>168</v>
      </c>
      <c r="HI53" s="21">
        <v>34</v>
      </c>
      <c r="HJ53" s="21">
        <v>1</v>
      </c>
      <c r="HK53" s="21">
        <v>85.8</v>
      </c>
      <c r="HL53" s="21">
        <v>0.3</v>
      </c>
      <c r="HM53" s="21">
        <v>5</v>
      </c>
      <c r="HN53" s="21">
        <v>12.88</v>
      </c>
      <c r="HO53" s="21">
        <v>10.28</v>
      </c>
      <c r="HP53" s="21">
        <v>2.4</v>
      </c>
      <c r="HQ53" s="21">
        <v>134</v>
      </c>
      <c r="HR53" s="21">
        <v>22.1</v>
      </c>
      <c r="HS53" s="21">
        <v>28.4</v>
      </c>
      <c r="HT53" s="21">
        <v>5</v>
      </c>
      <c r="HU53" s="6"/>
    </row>
    <row r="54" spans="1:236" ht="15.75" customHeight="1" x14ac:dyDescent="0.3">
      <c r="A54" s="99">
        <v>49</v>
      </c>
      <c r="B54" s="51">
        <v>69</v>
      </c>
      <c r="C54" s="21" t="s">
        <v>239</v>
      </c>
      <c r="D54" s="21">
        <v>2</v>
      </c>
      <c r="E54" s="22">
        <v>41304</v>
      </c>
      <c r="F54" s="22">
        <v>41304</v>
      </c>
      <c r="G54" s="21">
        <f t="shared" si="0"/>
        <v>0</v>
      </c>
      <c r="H54" s="21" t="s">
        <v>240</v>
      </c>
      <c r="I54" s="21" t="s">
        <v>324</v>
      </c>
      <c r="J54" s="23">
        <v>12674</v>
      </c>
      <c r="K54" s="21">
        <v>78</v>
      </c>
      <c r="L54" s="21">
        <v>155</v>
      </c>
      <c r="M54" s="21">
        <v>60</v>
      </c>
      <c r="N54" s="21" t="s">
        <v>817</v>
      </c>
      <c r="O54" s="21">
        <v>44</v>
      </c>
      <c r="P54" s="21">
        <v>32.6</v>
      </c>
      <c r="Q54" s="21">
        <v>6</v>
      </c>
      <c r="R54" s="21" t="s">
        <v>818</v>
      </c>
      <c r="S54" s="21">
        <v>1</v>
      </c>
      <c r="T54" s="21">
        <v>7</v>
      </c>
      <c r="U54" s="21" t="s">
        <v>272</v>
      </c>
      <c r="V54" s="21">
        <v>1</v>
      </c>
      <c r="W54" s="21">
        <v>0</v>
      </c>
      <c r="X54" s="21">
        <v>2</v>
      </c>
      <c r="Y54" s="21">
        <v>0</v>
      </c>
      <c r="Z54" s="6"/>
      <c r="AA54" s="24" t="s">
        <v>244</v>
      </c>
      <c r="AB54" s="21" t="s">
        <v>819</v>
      </c>
      <c r="AC54" s="25"/>
      <c r="AD54" s="25"/>
      <c r="AE54" s="21" t="s">
        <v>249</v>
      </c>
      <c r="AF54" s="21"/>
      <c r="AG54" s="21" t="s">
        <v>249</v>
      </c>
      <c r="AH54" s="21"/>
      <c r="AI54" s="21" t="s">
        <v>249</v>
      </c>
      <c r="AJ54" s="21" t="s">
        <v>246</v>
      </c>
      <c r="AK54" s="21" t="s">
        <v>246</v>
      </c>
      <c r="AL54" s="21" t="s">
        <v>246</v>
      </c>
      <c r="AM54" s="21">
        <v>36</v>
      </c>
      <c r="AN54" s="6"/>
      <c r="AO54" s="26" t="s">
        <v>250</v>
      </c>
      <c r="AP54" s="26" t="s">
        <v>274</v>
      </c>
      <c r="AQ54" s="26"/>
      <c r="AR54" s="48" t="s">
        <v>1902</v>
      </c>
      <c r="AS54" s="48" t="s">
        <v>1903</v>
      </c>
      <c r="AT54" s="27">
        <v>37.68</v>
      </c>
      <c r="AU54" s="21">
        <v>36.43</v>
      </c>
      <c r="AV54" s="21">
        <v>29.84</v>
      </c>
      <c r="AW54" s="21">
        <v>18</v>
      </c>
      <c r="AX54" s="21">
        <v>18</v>
      </c>
      <c r="AY54" s="21">
        <v>5.37</v>
      </c>
      <c r="AZ54" s="21">
        <v>2.78</v>
      </c>
      <c r="BA54" s="21">
        <v>0.5</v>
      </c>
      <c r="BB54" s="21"/>
      <c r="BC54" s="28">
        <f t="shared" ref="BC54:BE54" si="151">((AU54/AT54)*100)-100</f>
        <v>-3.3174097664543467</v>
      </c>
      <c r="BD54" s="28">
        <f t="shared" si="151"/>
        <v>-18.08948668679659</v>
      </c>
      <c r="BE54" s="28">
        <f t="shared" si="151"/>
        <v>-39.678284182305632</v>
      </c>
      <c r="BF54" s="28">
        <f t="shared" si="2"/>
        <v>-20.806794055201692</v>
      </c>
      <c r="BG54" s="28">
        <f t="shared" si="3"/>
        <v>-52.229299363057322</v>
      </c>
      <c r="BH54" s="28">
        <f t="shared" si="4"/>
        <v>-50.59017293439473</v>
      </c>
      <c r="BI54" s="3">
        <f t="shared" ref="BI54:BK54" si="152">AU54-AT54</f>
        <v>-1.25</v>
      </c>
      <c r="BJ54" s="3">
        <f t="shared" si="152"/>
        <v>-6.59</v>
      </c>
      <c r="BK54" s="3">
        <f t="shared" si="152"/>
        <v>-11.84</v>
      </c>
      <c r="BL54" s="3">
        <f t="shared" si="6"/>
        <v>-7.84</v>
      </c>
      <c r="BM54" s="3">
        <f t="shared" si="7"/>
        <v>-19.68</v>
      </c>
      <c r="BN54" s="3">
        <f t="shared" si="8"/>
        <v>-18.43</v>
      </c>
      <c r="BO54" s="24">
        <v>134</v>
      </c>
      <c r="BP54" s="21">
        <v>145</v>
      </c>
      <c r="BQ54" s="21">
        <v>145</v>
      </c>
      <c r="BR54" s="21">
        <v>63.5</v>
      </c>
      <c r="BS54" s="21">
        <v>39.1</v>
      </c>
      <c r="BT54" s="21">
        <v>23.2</v>
      </c>
      <c r="BU54" s="21"/>
      <c r="BV54" s="24">
        <v>35</v>
      </c>
      <c r="BW54" s="21">
        <v>36</v>
      </c>
      <c r="BX54" s="21">
        <v>36.9</v>
      </c>
      <c r="BY54" s="21">
        <v>36.1</v>
      </c>
      <c r="BZ54" s="21">
        <v>36.1</v>
      </c>
      <c r="CA54" s="21">
        <v>36</v>
      </c>
      <c r="CB54" s="21">
        <v>36</v>
      </c>
      <c r="CC54" s="21">
        <v>36.1</v>
      </c>
      <c r="CD54" s="21"/>
      <c r="CE54" s="6"/>
      <c r="CF54" s="24" t="s">
        <v>820</v>
      </c>
      <c r="CG54" s="21"/>
      <c r="CH54" s="21"/>
      <c r="CI54" s="21"/>
      <c r="CJ54" s="21"/>
      <c r="CK54" s="21"/>
      <c r="CL54" s="21"/>
      <c r="CM54" s="24" t="s">
        <v>821</v>
      </c>
      <c r="CN54" s="21"/>
      <c r="CO54" s="21"/>
      <c r="CP54" s="21"/>
      <c r="CQ54" s="21"/>
      <c r="CR54" s="21"/>
      <c r="CS54" s="21"/>
      <c r="CT54" s="24">
        <v>2</v>
      </c>
      <c r="CU54" s="21"/>
      <c r="CV54" s="21"/>
      <c r="CW54" s="21"/>
      <c r="CX54" s="21"/>
      <c r="CY54" s="21"/>
      <c r="CZ54" s="21"/>
      <c r="DA54" s="24" t="s">
        <v>822</v>
      </c>
      <c r="DB54" s="21"/>
      <c r="DC54" s="21"/>
      <c r="DD54" s="21"/>
      <c r="DE54" s="21"/>
      <c r="DF54" s="21"/>
      <c r="DG54" s="21"/>
      <c r="DH54" s="24" t="s">
        <v>255</v>
      </c>
      <c r="DI54" s="21" t="s">
        <v>255</v>
      </c>
      <c r="DJ54" s="21" t="s">
        <v>255</v>
      </c>
      <c r="DK54" s="21" t="s">
        <v>400</v>
      </c>
      <c r="DL54" s="21" t="s">
        <v>400</v>
      </c>
      <c r="DM54" s="21" t="s">
        <v>400</v>
      </c>
      <c r="DN54" s="21"/>
      <c r="DO54" s="26">
        <v>8</v>
      </c>
      <c r="DP54" s="6"/>
      <c r="DQ54" s="24">
        <v>85.8</v>
      </c>
      <c r="DR54" s="21">
        <v>85.8</v>
      </c>
      <c r="DS54" s="21">
        <v>115.1</v>
      </c>
      <c r="DT54" s="21">
        <v>70</v>
      </c>
      <c r="DU54" s="21">
        <v>87</v>
      </c>
      <c r="DV54" s="21">
        <v>92.8</v>
      </c>
      <c r="DW54" s="21"/>
      <c r="DX54" s="24">
        <v>0.3</v>
      </c>
      <c r="DY54" s="21">
        <v>0.3</v>
      </c>
      <c r="DZ54" s="21">
        <v>0.3</v>
      </c>
      <c r="EA54" s="21">
        <v>0.3</v>
      </c>
      <c r="EB54" s="21">
        <v>0.3</v>
      </c>
      <c r="EC54" s="21">
        <v>0.3</v>
      </c>
      <c r="ED54" s="21"/>
      <c r="EE54" s="29">
        <f t="shared" si="135"/>
        <v>286</v>
      </c>
      <c r="EF54" s="30">
        <f t="shared" ref="EF54:EJ54" si="153">DR54/DY54</f>
        <v>286</v>
      </c>
      <c r="EG54" s="30">
        <f t="shared" si="153"/>
        <v>383.66666666666669</v>
      </c>
      <c r="EH54" s="30">
        <f t="shared" si="153"/>
        <v>233.33333333333334</v>
      </c>
      <c r="EI54" s="30">
        <f t="shared" si="153"/>
        <v>290</v>
      </c>
      <c r="EJ54" s="30">
        <f t="shared" si="153"/>
        <v>309.33333333333331</v>
      </c>
      <c r="EK54" s="30"/>
      <c r="EL54" s="24">
        <v>0</v>
      </c>
      <c r="EM54" s="21">
        <v>0</v>
      </c>
      <c r="EN54" s="21">
        <v>0</v>
      </c>
      <c r="EO54" s="21">
        <v>0</v>
      </c>
      <c r="EP54" s="21">
        <v>0</v>
      </c>
      <c r="EQ54" s="21">
        <v>0</v>
      </c>
      <c r="ER54" s="21"/>
      <c r="ES54" s="24">
        <v>370</v>
      </c>
      <c r="ET54" s="21">
        <v>319</v>
      </c>
      <c r="EU54" s="21">
        <v>281</v>
      </c>
      <c r="EV54" s="21">
        <v>267</v>
      </c>
      <c r="EW54" s="21">
        <v>252</v>
      </c>
      <c r="EX54" s="21">
        <v>235</v>
      </c>
      <c r="EY54" s="21"/>
      <c r="EZ54" s="24">
        <v>9</v>
      </c>
      <c r="FA54" s="21">
        <v>8.4</v>
      </c>
      <c r="FB54" s="21">
        <v>8.4</v>
      </c>
      <c r="FC54" s="21">
        <v>5.4</v>
      </c>
      <c r="FD54" s="21">
        <v>5.4</v>
      </c>
      <c r="FE54" s="21">
        <v>4</v>
      </c>
      <c r="FF54" s="21"/>
      <c r="FG54" s="24">
        <v>15</v>
      </c>
      <c r="FH54" s="21">
        <v>15</v>
      </c>
      <c r="FI54" s="21">
        <v>15</v>
      </c>
      <c r="FJ54" s="21">
        <v>15</v>
      </c>
      <c r="FK54" s="21">
        <v>15</v>
      </c>
      <c r="FL54" s="21">
        <v>15</v>
      </c>
      <c r="FM54" s="21"/>
      <c r="FN54" s="24">
        <v>85</v>
      </c>
      <c r="FO54" s="21">
        <v>85</v>
      </c>
      <c r="FP54" s="21">
        <v>74</v>
      </c>
      <c r="FQ54" s="21">
        <v>89</v>
      </c>
      <c r="FR54" s="21">
        <v>79</v>
      </c>
      <c r="FS54" s="21">
        <v>81</v>
      </c>
      <c r="FT54" s="21"/>
      <c r="FU54" s="24" t="s">
        <v>378</v>
      </c>
      <c r="FV54" s="21" t="s">
        <v>310</v>
      </c>
      <c r="FW54" s="21">
        <v>0</v>
      </c>
      <c r="FX54" s="21">
        <v>0</v>
      </c>
      <c r="FY54" s="21">
        <v>0</v>
      </c>
      <c r="FZ54" s="21">
        <v>0</v>
      </c>
      <c r="GA54" s="21"/>
      <c r="GB54" s="24">
        <v>246</v>
      </c>
      <c r="GC54" s="21">
        <v>218</v>
      </c>
      <c r="GD54" s="21">
        <v>219</v>
      </c>
      <c r="GE54" s="21">
        <v>181</v>
      </c>
      <c r="GF54" s="21">
        <v>209</v>
      </c>
      <c r="GG54" s="21">
        <v>195</v>
      </c>
      <c r="GH54" s="21"/>
      <c r="GI54" s="24">
        <v>990</v>
      </c>
      <c r="GJ54" s="21">
        <v>3420</v>
      </c>
      <c r="GK54" s="21">
        <v>2750</v>
      </c>
      <c r="GL54" s="21">
        <v>1580</v>
      </c>
      <c r="GM54" s="21">
        <v>1280</v>
      </c>
      <c r="GN54" s="21">
        <v>560</v>
      </c>
      <c r="GO54" s="21"/>
      <c r="GP54" s="6"/>
      <c r="GQ54" s="24">
        <v>12</v>
      </c>
      <c r="GR54" s="21">
        <v>45</v>
      </c>
      <c r="GS54" s="24">
        <v>12</v>
      </c>
      <c r="GT54" s="21">
        <v>45</v>
      </c>
      <c r="GU54" s="24">
        <v>8</v>
      </c>
      <c r="GV54" s="21">
        <v>18</v>
      </c>
      <c r="GW54" s="24">
        <v>8</v>
      </c>
      <c r="GX54" s="21">
        <v>18</v>
      </c>
      <c r="GY54" s="24">
        <v>8</v>
      </c>
      <c r="GZ54" s="21">
        <v>18</v>
      </c>
      <c r="HA54" s="24">
        <v>6</v>
      </c>
      <c r="HB54" s="21">
        <v>10</v>
      </c>
      <c r="HC54" s="24"/>
      <c r="HD54" s="21"/>
      <c r="HE54" s="6"/>
      <c r="HF54" s="21">
        <v>78</v>
      </c>
      <c r="HG54" s="21">
        <v>101</v>
      </c>
      <c r="HH54" s="21">
        <v>131</v>
      </c>
      <c r="HI54" s="21">
        <v>35.4</v>
      </c>
      <c r="HJ54" s="21">
        <v>2</v>
      </c>
      <c r="HK54" s="21">
        <v>85.8</v>
      </c>
      <c r="HL54" s="21">
        <v>0.3</v>
      </c>
      <c r="HM54" s="21">
        <v>30</v>
      </c>
      <c r="HN54" s="21">
        <v>71.7</v>
      </c>
      <c r="HO54" s="21">
        <v>13.99</v>
      </c>
      <c r="HP54" s="21">
        <v>3.88</v>
      </c>
      <c r="HQ54" s="21">
        <v>139.4</v>
      </c>
      <c r="HR54" s="21">
        <v>15.4</v>
      </c>
      <c r="HS54" s="21">
        <v>9</v>
      </c>
      <c r="HT54" s="21">
        <v>15</v>
      </c>
      <c r="HU54" s="6"/>
    </row>
    <row r="55" spans="1:236" ht="15.75" customHeight="1" x14ac:dyDescent="0.3">
      <c r="A55" s="99">
        <v>50</v>
      </c>
      <c r="B55" s="51">
        <v>70</v>
      </c>
      <c r="C55" s="21" t="s">
        <v>626</v>
      </c>
      <c r="D55" s="21">
        <v>1</v>
      </c>
      <c r="E55" s="22">
        <v>41305</v>
      </c>
      <c r="F55" s="22">
        <v>41306</v>
      </c>
      <c r="G55" s="21">
        <f t="shared" si="0"/>
        <v>1</v>
      </c>
      <c r="H55" s="21"/>
      <c r="I55" s="21" t="s">
        <v>285</v>
      </c>
      <c r="J55" s="23">
        <v>22836</v>
      </c>
      <c r="K55" s="21">
        <v>61</v>
      </c>
      <c r="L55" s="21">
        <v>175</v>
      </c>
      <c r="M55" s="21">
        <v>60</v>
      </c>
      <c r="N55" s="21" t="s">
        <v>823</v>
      </c>
      <c r="O55" s="21">
        <v>81</v>
      </c>
      <c r="P55" s="21">
        <v>93.1</v>
      </c>
      <c r="Q55" s="21">
        <v>7</v>
      </c>
      <c r="R55" s="21" t="s">
        <v>548</v>
      </c>
      <c r="S55" s="21">
        <v>2</v>
      </c>
      <c r="T55" s="21">
        <v>21</v>
      </c>
      <c r="U55" s="21" t="s">
        <v>548</v>
      </c>
      <c r="V55" s="21">
        <v>2</v>
      </c>
      <c r="W55" s="21">
        <v>6</v>
      </c>
      <c r="X55" s="21">
        <v>4</v>
      </c>
      <c r="Y55" s="21">
        <v>0</v>
      </c>
      <c r="Z55" s="6"/>
      <c r="AA55" s="24" t="s">
        <v>244</v>
      </c>
      <c r="AB55" s="21" t="s">
        <v>824</v>
      </c>
      <c r="AC55" s="25"/>
      <c r="AD55" s="25"/>
      <c r="AE55" s="21" t="s">
        <v>246</v>
      </c>
      <c r="AF55" s="21" t="s">
        <v>247</v>
      </c>
      <c r="AG55" s="21" t="s">
        <v>246</v>
      </c>
      <c r="AH55" s="21" t="s">
        <v>248</v>
      </c>
      <c r="AI55" s="21" t="s">
        <v>246</v>
      </c>
      <c r="AJ55" s="21" t="s">
        <v>246</v>
      </c>
      <c r="AK55" s="21" t="s">
        <v>246</v>
      </c>
      <c r="AL55" s="21" t="s">
        <v>246</v>
      </c>
      <c r="AM55" s="21">
        <v>22.46</v>
      </c>
      <c r="AN55" s="6"/>
      <c r="AO55" s="26" t="s">
        <v>250</v>
      </c>
      <c r="AP55" s="26" t="s">
        <v>274</v>
      </c>
      <c r="AQ55" s="26"/>
      <c r="AR55" s="57" t="s">
        <v>1906</v>
      </c>
      <c r="AS55" s="57" t="s">
        <v>1905</v>
      </c>
      <c r="AT55" s="27">
        <v>22.46</v>
      </c>
      <c r="AU55" s="21">
        <v>23.7</v>
      </c>
      <c r="AV55" s="21">
        <v>23.98</v>
      </c>
      <c r="AW55" s="21">
        <v>15.75</v>
      </c>
      <c r="AX55" s="21">
        <v>10.23</v>
      </c>
      <c r="AY55" s="21">
        <v>4.78</v>
      </c>
      <c r="AZ55" s="21"/>
      <c r="BA55" s="21"/>
      <c r="BB55" s="21"/>
      <c r="BC55" s="28">
        <f t="shared" ref="BC55:BE55" si="154">((AU55/AT55)*100)-100</f>
        <v>5.5209260908281266</v>
      </c>
      <c r="BD55" s="28">
        <f t="shared" si="154"/>
        <v>1.1814345991561197</v>
      </c>
      <c r="BE55" s="28">
        <f t="shared" si="154"/>
        <v>-34.320266889074219</v>
      </c>
      <c r="BF55" s="28">
        <f t="shared" si="2"/>
        <v>6.7675868210151293</v>
      </c>
      <c r="BG55" s="28">
        <f t="shared" si="3"/>
        <v>-29.875333926981313</v>
      </c>
      <c r="BH55" s="28">
        <f t="shared" si="4"/>
        <v>-33.544303797468359</v>
      </c>
      <c r="BI55" s="3">
        <f t="shared" ref="BI55:BK55" si="155">AU55-AT55</f>
        <v>1.2399999999999984</v>
      </c>
      <c r="BJ55" s="3">
        <f t="shared" si="155"/>
        <v>0.28000000000000114</v>
      </c>
      <c r="BK55" s="3">
        <f t="shared" si="155"/>
        <v>-8.23</v>
      </c>
      <c r="BL55" s="3">
        <f t="shared" si="6"/>
        <v>1.5199999999999996</v>
      </c>
      <c r="BM55" s="3">
        <f t="shared" si="7"/>
        <v>-6.7100000000000009</v>
      </c>
      <c r="BN55" s="3">
        <f t="shared" si="8"/>
        <v>-7.9499999999999993</v>
      </c>
      <c r="BO55" s="24">
        <v>67.2</v>
      </c>
      <c r="BP55" s="21">
        <v>275.7</v>
      </c>
      <c r="BQ55" s="21">
        <v>272.5</v>
      </c>
      <c r="BR55" s="21">
        <v>178.5</v>
      </c>
      <c r="BS55" s="21"/>
      <c r="BT55" s="21"/>
      <c r="BU55" s="21"/>
      <c r="BV55" s="24">
        <v>39.5</v>
      </c>
      <c r="BW55" s="21">
        <v>36.1</v>
      </c>
      <c r="BX55" s="21">
        <v>35.5</v>
      </c>
      <c r="BY55" s="21">
        <v>36.9</v>
      </c>
      <c r="BZ55" s="21">
        <v>37</v>
      </c>
      <c r="CA55" s="21">
        <v>36</v>
      </c>
      <c r="CB55" s="21"/>
      <c r="CC55" s="21"/>
      <c r="CD55" s="21"/>
      <c r="CE55" s="6"/>
      <c r="CF55" s="24" t="s">
        <v>825</v>
      </c>
      <c r="CG55" s="21"/>
      <c r="CH55" s="21"/>
      <c r="CI55" s="21"/>
      <c r="CJ55" s="21"/>
      <c r="CK55" s="21"/>
      <c r="CL55" s="21"/>
      <c r="CM55" s="24" t="s">
        <v>826</v>
      </c>
      <c r="CN55" s="21"/>
      <c r="CO55" s="21"/>
      <c r="CP55" s="21"/>
      <c r="CQ55" s="21"/>
      <c r="CR55" s="21"/>
      <c r="CS55" s="21"/>
      <c r="CT55" s="24">
        <v>2</v>
      </c>
      <c r="CU55" s="21"/>
      <c r="CV55" s="21"/>
      <c r="CW55" s="21"/>
      <c r="CX55" s="21"/>
      <c r="CY55" s="21"/>
      <c r="CZ55" s="21"/>
      <c r="DA55" s="24" t="s">
        <v>827</v>
      </c>
      <c r="DB55" s="21"/>
      <c r="DC55" s="21"/>
      <c r="DD55" s="21"/>
      <c r="DE55" s="21"/>
      <c r="DF55" s="21"/>
      <c r="DG55" s="21"/>
      <c r="DH55" s="24" t="s">
        <v>828</v>
      </c>
      <c r="DI55" s="21" t="s">
        <v>829</v>
      </c>
      <c r="DJ55" s="21" t="s">
        <v>829</v>
      </c>
      <c r="DK55" s="21" t="s">
        <v>829</v>
      </c>
      <c r="DL55" s="21"/>
      <c r="DM55" s="21"/>
      <c r="DN55" s="21"/>
      <c r="DO55" s="26">
        <v>8</v>
      </c>
      <c r="DP55" s="6"/>
      <c r="DQ55" s="24">
        <v>163.4</v>
      </c>
      <c r="DR55" s="21">
        <v>163.4</v>
      </c>
      <c r="DS55" s="21">
        <v>177.9</v>
      </c>
      <c r="DT55" s="21">
        <v>183.5</v>
      </c>
      <c r="DU55" s="21"/>
      <c r="DV55" s="21"/>
      <c r="DW55" s="21"/>
      <c r="DX55" s="24">
        <v>0.45</v>
      </c>
      <c r="DY55" s="21">
        <v>0.45</v>
      </c>
      <c r="DZ55" s="21">
        <v>0.4</v>
      </c>
      <c r="EA55" s="21">
        <v>0.4</v>
      </c>
      <c r="EB55" s="21"/>
      <c r="EC55" s="21"/>
      <c r="ED55" s="21"/>
      <c r="EE55" s="29">
        <f t="shared" si="135"/>
        <v>363.11111111111114</v>
      </c>
      <c r="EF55" s="30">
        <f t="shared" ref="EF55:EH55" si="156">DR55/DY55</f>
        <v>363.11111111111114</v>
      </c>
      <c r="EG55" s="30">
        <f t="shared" si="156"/>
        <v>444.75</v>
      </c>
      <c r="EH55" s="30">
        <f t="shared" si="156"/>
        <v>458.75</v>
      </c>
      <c r="EI55" s="30"/>
      <c r="EJ55" s="30"/>
      <c r="EK55" s="30"/>
      <c r="EL55" s="24">
        <v>1</v>
      </c>
      <c r="EM55" s="21">
        <v>1</v>
      </c>
      <c r="EN55" s="21">
        <v>1</v>
      </c>
      <c r="EO55" s="21">
        <v>1</v>
      </c>
      <c r="EP55" s="21"/>
      <c r="EQ55" s="21"/>
      <c r="ER55" s="21"/>
      <c r="ES55" s="24">
        <v>216</v>
      </c>
      <c r="ET55" s="21">
        <v>157</v>
      </c>
      <c r="EU55" s="21">
        <v>150</v>
      </c>
      <c r="EV55" s="21">
        <v>155</v>
      </c>
      <c r="EW55" s="21"/>
      <c r="EX55" s="21"/>
      <c r="EY55" s="21"/>
      <c r="EZ55" s="24">
        <v>11.8</v>
      </c>
      <c r="FA55" s="21">
        <v>7.3</v>
      </c>
      <c r="FB55" s="21">
        <v>7.3</v>
      </c>
      <c r="FC55" s="21">
        <v>7.3</v>
      </c>
      <c r="FD55" s="21"/>
      <c r="FE55" s="21"/>
      <c r="FF55" s="21"/>
      <c r="FG55" s="24">
        <v>3</v>
      </c>
      <c r="FH55" s="21">
        <v>3</v>
      </c>
      <c r="FI55" s="21">
        <v>3</v>
      </c>
      <c r="FJ55" s="21">
        <v>3</v>
      </c>
      <c r="FK55" s="21"/>
      <c r="FL55" s="21"/>
      <c r="FM55" s="21"/>
      <c r="FN55" s="24">
        <v>85</v>
      </c>
      <c r="FO55" s="21">
        <v>70</v>
      </c>
      <c r="FP55" s="21">
        <v>93</v>
      </c>
      <c r="FQ55" s="21">
        <v>104</v>
      </c>
      <c r="FR55" s="21"/>
      <c r="FS55" s="21"/>
      <c r="FT55" s="21"/>
      <c r="FU55" s="24" t="s">
        <v>494</v>
      </c>
      <c r="FV55" s="21" t="s">
        <v>439</v>
      </c>
      <c r="FW55" s="21" t="s">
        <v>378</v>
      </c>
      <c r="FX55" s="21" t="s">
        <v>467</v>
      </c>
      <c r="FY55" s="21"/>
      <c r="FZ55" s="21"/>
      <c r="GA55" s="21"/>
      <c r="GB55" s="24">
        <v>80</v>
      </c>
      <c r="GC55" s="21">
        <v>56</v>
      </c>
      <c r="GD55" s="21">
        <v>49</v>
      </c>
      <c r="GE55" s="21">
        <v>43</v>
      </c>
      <c r="GF55" s="21"/>
      <c r="GG55" s="21"/>
      <c r="GH55" s="21"/>
      <c r="GI55" s="24">
        <v>1340</v>
      </c>
      <c r="GJ55" s="21">
        <v>845</v>
      </c>
      <c r="GK55" s="21">
        <v>1060</v>
      </c>
      <c r="GL55" s="21">
        <v>940</v>
      </c>
      <c r="GM55" s="21"/>
      <c r="GN55" s="21"/>
      <c r="GO55" s="21"/>
      <c r="GP55" s="6"/>
      <c r="GQ55" s="24">
        <v>16</v>
      </c>
      <c r="GR55" s="21">
        <v>90</v>
      </c>
      <c r="GS55" s="24">
        <v>16</v>
      </c>
      <c r="GT55" s="21">
        <v>90</v>
      </c>
      <c r="GU55" s="24">
        <v>15</v>
      </c>
      <c r="GV55" s="21">
        <v>80</v>
      </c>
      <c r="GW55" s="24">
        <v>14</v>
      </c>
      <c r="GX55" s="21">
        <v>55</v>
      </c>
      <c r="GY55" s="24"/>
      <c r="GZ55" s="21"/>
      <c r="HA55" s="24"/>
      <c r="HB55" s="21"/>
      <c r="HC55" s="24"/>
      <c r="HD55" s="21"/>
      <c r="HE55" s="6"/>
      <c r="HF55" s="21">
        <v>61</v>
      </c>
      <c r="HG55" s="21">
        <v>48</v>
      </c>
      <c r="HH55" s="21">
        <v>177</v>
      </c>
      <c r="HI55" s="21">
        <v>39</v>
      </c>
      <c r="HJ55" s="21">
        <v>1</v>
      </c>
      <c r="HK55" s="21">
        <v>107.8</v>
      </c>
      <c r="HL55" s="21">
        <v>0.45</v>
      </c>
      <c r="HM55" s="21">
        <v>20</v>
      </c>
      <c r="HN55" s="21">
        <v>54.9</v>
      </c>
      <c r="HO55" s="21">
        <v>17.09</v>
      </c>
      <c r="HP55" s="21">
        <v>3.35</v>
      </c>
      <c r="HQ55" s="21">
        <v>140</v>
      </c>
      <c r="HR55" s="21">
        <v>25.2</v>
      </c>
      <c r="HS55" s="21">
        <v>11.8</v>
      </c>
      <c r="HT55" s="21">
        <v>3</v>
      </c>
      <c r="HU55" s="6"/>
    </row>
    <row r="56" spans="1:236" ht="15.75" customHeight="1" x14ac:dyDescent="0.3">
      <c r="A56" s="99">
        <v>51</v>
      </c>
      <c r="B56" s="3">
        <v>71</v>
      </c>
      <c r="C56" s="21" t="s">
        <v>239</v>
      </c>
      <c r="D56" s="21">
        <v>2</v>
      </c>
      <c r="E56" s="22">
        <v>41308</v>
      </c>
      <c r="F56" s="22">
        <v>41308</v>
      </c>
      <c r="G56" s="21">
        <f t="shared" si="0"/>
        <v>0</v>
      </c>
      <c r="H56" s="21" t="s">
        <v>775</v>
      </c>
      <c r="I56" s="21" t="s">
        <v>701</v>
      </c>
      <c r="J56" s="23">
        <v>14340</v>
      </c>
      <c r="K56" s="21">
        <v>74</v>
      </c>
      <c r="L56" s="21">
        <v>163</v>
      </c>
      <c r="M56" s="21">
        <v>80</v>
      </c>
      <c r="N56" s="21" t="s">
        <v>830</v>
      </c>
      <c r="O56" s="21">
        <v>92</v>
      </c>
      <c r="P56" s="21">
        <v>97.2</v>
      </c>
      <c r="Q56" s="21">
        <v>10</v>
      </c>
      <c r="R56" s="21" t="s">
        <v>548</v>
      </c>
      <c r="S56" s="21">
        <v>2</v>
      </c>
      <c r="T56" s="21">
        <v>11</v>
      </c>
      <c r="U56" s="21" t="s">
        <v>548</v>
      </c>
      <c r="V56" s="21">
        <v>2</v>
      </c>
      <c r="W56" s="21">
        <v>7</v>
      </c>
      <c r="X56" s="21">
        <v>4</v>
      </c>
      <c r="Y56" s="21">
        <v>0</v>
      </c>
      <c r="Z56" s="6"/>
      <c r="AA56" s="24" t="s">
        <v>244</v>
      </c>
      <c r="AB56" s="21" t="s">
        <v>337</v>
      </c>
      <c r="AC56" s="25"/>
      <c r="AD56" s="25"/>
      <c r="AE56" s="21" t="s">
        <v>249</v>
      </c>
      <c r="AF56" s="21"/>
      <c r="AG56" s="21" t="s">
        <v>246</v>
      </c>
      <c r="AH56" s="21" t="s">
        <v>248</v>
      </c>
      <c r="AI56" s="21" t="s">
        <v>246</v>
      </c>
      <c r="AJ56" s="21" t="s">
        <v>246</v>
      </c>
      <c r="AK56" s="21" t="s">
        <v>246</v>
      </c>
      <c r="AL56" s="21" t="s">
        <v>246</v>
      </c>
      <c r="AM56" s="21">
        <v>52.98</v>
      </c>
      <c r="AN56" s="6"/>
      <c r="AO56" s="26" t="s">
        <v>250</v>
      </c>
      <c r="AP56" s="26" t="s">
        <v>274</v>
      </c>
      <c r="AQ56" s="26"/>
      <c r="AR56" s="26" t="s">
        <v>1902</v>
      </c>
      <c r="AS56" s="26" t="s">
        <v>1905</v>
      </c>
      <c r="AT56" s="27">
        <v>52.98</v>
      </c>
      <c r="AU56" s="21">
        <v>42.65</v>
      </c>
      <c r="AV56" s="21">
        <v>29.53</v>
      </c>
      <c r="AW56" s="21">
        <v>23.06</v>
      </c>
      <c r="AX56" s="21">
        <v>15.57</v>
      </c>
      <c r="AY56" s="21">
        <v>7.24</v>
      </c>
      <c r="AZ56" s="21">
        <v>4.93</v>
      </c>
      <c r="BA56" s="21">
        <v>3.35</v>
      </c>
      <c r="BB56" s="21">
        <v>1.93</v>
      </c>
      <c r="BC56" s="28">
        <f t="shared" ref="BC56:BE56" si="157">((AU56/AT56)*100)-100</f>
        <v>-19.49792374480937</v>
      </c>
      <c r="BD56" s="28">
        <f t="shared" si="157"/>
        <v>-30.762016412661183</v>
      </c>
      <c r="BE56" s="28">
        <f t="shared" si="157"/>
        <v>-21.909922113105324</v>
      </c>
      <c r="BF56" s="28">
        <f t="shared" si="2"/>
        <v>-44.261985654964128</v>
      </c>
      <c r="BG56" s="28">
        <f t="shared" si="3"/>
        <v>-56.474141185352963</v>
      </c>
      <c r="BH56" s="28">
        <f t="shared" si="4"/>
        <v>-45.932004689331777</v>
      </c>
      <c r="BI56" s="3">
        <f t="shared" ref="BI56:BK56" si="158">AU56-AT56</f>
        <v>-10.329999999999998</v>
      </c>
      <c r="BJ56" s="3">
        <f t="shared" si="158"/>
        <v>-13.119999999999997</v>
      </c>
      <c r="BK56" s="3">
        <f t="shared" si="158"/>
        <v>-6.4700000000000024</v>
      </c>
      <c r="BL56" s="3">
        <f t="shared" si="6"/>
        <v>-23.449999999999996</v>
      </c>
      <c r="BM56" s="3">
        <f t="shared" si="7"/>
        <v>-29.919999999999998</v>
      </c>
      <c r="BN56" s="3">
        <f t="shared" si="8"/>
        <v>-19.59</v>
      </c>
      <c r="BO56" s="24">
        <v>268.8</v>
      </c>
      <c r="BP56" s="21">
        <v>212.5</v>
      </c>
      <c r="BQ56" s="21">
        <v>139</v>
      </c>
      <c r="BR56" s="21">
        <v>83.8</v>
      </c>
      <c r="BS56" s="21">
        <v>118.5</v>
      </c>
      <c r="BT56" s="21">
        <v>99.2</v>
      </c>
      <c r="BU56" s="21">
        <v>73.7</v>
      </c>
      <c r="BV56" s="24"/>
      <c r="BW56" s="21">
        <v>37.1</v>
      </c>
      <c r="BX56" s="21">
        <v>37</v>
      </c>
      <c r="BY56" s="21">
        <v>36</v>
      </c>
      <c r="BZ56" s="21">
        <v>38.1</v>
      </c>
      <c r="CA56" s="21">
        <v>36.4</v>
      </c>
      <c r="CB56" s="21">
        <v>36.6</v>
      </c>
      <c r="CC56" s="21">
        <v>37</v>
      </c>
      <c r="CD56" s="21">
        <v>36.5</v>
      </c>
      <c r="CE56" s="6"/>
      <c r="CF56" s="24" t="s">
        <v>831</v>
      </c>
      <c r="CG56" s="21"/>
      <c r="CH56" s="21"/>
      <c r="CI56" s="21"/>
      <c r="CJ56" s="21"/>
      <c r="CK56" s="21"/>
      <c r="CL56" s="21"/>
      <c r="CM56" s="24" t="s">
        <v>712</v>
      </c>
      <c r="CN56" s="21"/>
      <c r="CO56" s="21"/>
      <c r="CP56" s="21"/>
      <c r="CQ56" s="21"/>
      <c r="CR56" s="21"/>
      <c r="CS56" s="21"/>
      <c r="CT56" s="24">
        <v>1</v>
      </c>
      <c r="CU56" s="21"/>
      <c r="CV56" s="21"/>
      <c r="CW56" s="21"/>
      <c r="CX56" s="21"/>
      <c r="CY56" s="21"/>
      <c r="CZ56" s="21"/>
      <c r="DA56" s="24" t="s">
        <v>832</v>
      </c>
      <c r="DB56" s="21"/>
      <c r="DC56" s="21"/>
      <c r="DD56" s="21"/>
      <c r="DE56" s="21"/>
      <c r="DF56" s="21"/>
      <c r="DG56" s="21"/>
      <c r="DH56" s="24" t="s">
        <v>833</v>
      </c>
      <c r="DI56" s="21" t="s">
        <v>833</v>
      </c>
      <c r="DJ56" s="21" t="s">
        <v>833</v>
      </c>
      <c r="DK56" s="21" t="s">
        <v>268</v>
      </c>
      <c r="DL56" s="21" t="s">
        <v>268</v>
      </c>
      <c r="DM56" s="21" t="s">
        <v>268</v>
      </c>
      <c r="DN56" s="21">
        <v>0</v>
      </c>
      <c r="DO56" s="26">
        <v>9</v>
      </c>
      <c r="DP56" s="6"/>
      <c r="DQ56" s="24">
        <v>67</v>
      </c>
      <c r="DR56" s="21">
        <v>92.1</v>
      </c>
      <c r="DS56" s="21">
        <v>117.4</v>
      </c>
      <c r="DT56" s="21">
        <v>112.4</v>
      </c>
      <c r="DU56" s="21">
        <v>105.1</v>
      </c>
      <c r="DV56" s="21">
        <v>161</v>
      </c>
      <c r="DW56" s="21">
        <v>103.5</v>
      </c>
      <c r="DX56" s="24">
        <v>0.1</v>
      </c>
      <c r="DY56" s="21">
        <v>0.3</v>
      </c>
      <c r="DZ56" s="21">
        <v>0.4</v>
      </c>
      <c r="EA56" s="21">
        <v>0.3</v>
      </c>
      <c r="EB56" s="21">
        <v>0.45</v>
      </c>
      <c r="EC56" s="21">
        <v>0.5</v>
      </c>
      <c r="ED56" s="21">
        <v>0.4</v>
      </c>
      <c r="EE56" s="78">
        <f t="shared" si="135"/>
        <v>670</v>
      </c>
      <c r="EF56" s="79">
        <f t="shared" ref="EF56:EK56" si="159">DR56/DY56</f>
        <v>307</v>
      </c>
      <c r="EG56" s="79">
        <f t="shared" si="159"/>
        <v>293.5</v>
      </c>
      <c r="EH56" s="79">
        <f t="shared" si="159"/>
        <v>374.66666666666669</v>
      </c>
      <c r="EI56" s="79">
        <f t="shared" si="159"/>
        <v>233.55555555555554</v>
      </c>
      <c r="EJ56" s="79">
        <f t="shared" si="159"/>
        <v>322</v>
      </c>
      <c r="EK56" s="79">
        <f t="shared" si="159"/>
        <v>258.75</v>
      </c>
      <c r="EL56" s="24">
        <v>1</v>
      </c>
      <c r="EM56" s="21">
        <v>1</v>
      </c>
      <c r="EN56" s="21">
        <v>1</v>
      </c>
      <c r="EO56" s="21">
        <v>0</v>
      </c>
      <c r="EP56" s="21">
        <v>1</v>
      </c>
      <c r="EQ56" s="21">
        <v>1</v>
      </c>
      <c r="ER56" s="21">
        <v>1</v>
      </c>
      <c r="ES56" s="24">
        <v>170</v>
      </c>
      <c r="ET56" s="21">
        <v>178</v>
      </c>
      <c r="EU56" s="21">
        <v>141</v>
      </c>
      <c r="EV56" s="21">
        <v>113</v>
      </c>
      <c r="EW56" s="21">
        <v>148</v>
      </c>
      <c r="EX56" s="21">
        <v>171</v>
      </c>
      <c r="EY56" s="21">
        <v>144</v>
      </c>
      <c r="EZ56" s="24">
        <v>13.3</v>
      </c>
      <c r="FA56" s="21">
        <v>7.3</v>
      </c>
      <c r="FB56" s="21">
        <v>5.2</v>
      </c>
      <c r="FC56" s="21">
        <v>5.2</v>
      </c>
      <c r="FD56" s="21">
        <v>5</v>
      </c>
      <c r="FE56" s="21">
        <v>3.9</v>
      </c>
      <c r="FF56" s="21">
        <v>4.3</v>
      </c>
      <c r="FG56" s="24">
        <v>15</v>
      </c>
      <c r="FH56" s="21">
        <v>3</v>
      </c>
      <c r="FI56" s="21">
        <v>3</v>
      </c>
      <c r="FJ56" s="21">
        <v>11</v>
      </c>
      <c r="FK56" s="21">
        <v>4</v>
      </c>
      <c r="FL56" s="21">
        <v>11</v>
      </c>
      <c r="FM56" s="21">
        <v>15</v>
      </c>
      <c r="FN56" s="24">
        <v>97</v>
      </c>
      <c r="FO56" s="21">
        <v>78</v>
      </c>
      <c r="FP56" s="21">
        <v>70</v>
      </c>
      <c r="FQ56" s="21">
        <v>87</v>
      </c>
      <c r="FR56" s="21">
        <v>71</v>
      </c>
      <c r="FS56" s="21">
        <v>85</v>
      </c>
      <c r="FT56" s="21">
        <v>72</v>
      </c>
      <c r="FU56" s="24">
        <v>0</v>
      </c>
      <c r="FV56" s="21" t="s">
        <v>834</v>
      </c>
      <c r="FW56" s="21" t="s">
        <v>345</v>
      </c>
      <c r="FX56" s="21">
        <v>0</v>
      </c>
      <c r="FY56" s="21" t="s">
        <v>311</v>
      </c>
      <c r="FZ56" s="21" t="s">
        <v>345</v>
      </c>
      <c r="GA56" s="21">
        <v>0</v>
      </c>
      <c r="GB56" s="24">
        <v>345</v>
      </c>
      <c r="GC56" s="21">
        <v>302</v>
      </c>
      <c r="GD56" s="21">
        <v>240</v>
      </c>
      <c r="GE56" s="21">
        <v>198</v>
      </c>
      <c r="GF56" s="21">
        <v>195</v>
      </c>
      <c r="GG56" s="21">
        <v>206</v>
      </c>
      <c r="GH56" s="21">
        <v>193</v>
      </c>
      <c r="GI56" s="24">
        <v>920</v>
      </c>
      <c r="GJ56" s="21">
        <v>1640</v>
      </c>
      <c r="GK56" s="21">
        <v>1730</v>
      </c>
      <c r="GL56" s="21">
        <v>2200</v>
      </c>
      <c r="GM56" s="21">
        <v>1430</v>
      </c>
      <c r="GN56" s="21">
        <v>2060</v>
      </c>
      <c r="GO56" s="21">
        <v>1910</v>
      </c>
      <c r="GP56" s="6"/>
      <c r="GQ56" s="24">
        <v>12</v>
      </c>
      <c r="GR56" s="21">
        <v>45</v>
      </c>
      <c r="GS56" s="24">
        <v>15</v>
      </c>
      <c r="GT56" s="21">
        <v>80</v>
      </c>
      <c r="GU56" s="24">
        <v>16</v>
      </c>
      <c r="GV56" s="21">
        <v>90</v>
      </c>
      <c r="GW56" s="24">
        <v>10</v>
      </c>
      <c r="GX56" s="21">
        <v>45</v>
      </c>
      <c r="GY56" s="24">
        <v>16</v>
      </c>
      <c r="GZ56" s="21">
        <v>90</v>
      </c>
      <c r="HA56" s="24">
        <v>12</v>
      </c>
      <c r="HB56" s="21">
        <v>45</v>
      </c>
      <c r="HC56" s="24">
        <v>9</v>
      </c>
      <c r="HD56" s="21">
        <v>18</v>
      </c>
      <c r="HE56" s="6"/>
      <c r="HF56" s="21">
        <v>74</v>
      </c>
      <c r="HG56" s="21">
        <v>128</v>
      </c>
      <c r="HH56" s="21">
        <v>148</v>
      </c>
      <c r="HI56" s="21">
        <v>37</v>
      </c>
      <c r="HJ56" s="21">
        <v>1</v>
      </c>
      <c r="HK56" s="21">
        <v>67</v>
      </c>
      <c r="HL56" s="21">
        <v>1</v>
      </c>
      <c r="HM56" s="21">
        <v>10</v>
      </c>
      <c r="HN56" s="21">
        <v>81</v>
      </c>
      <c r="HO56" s="21">
        <v>14.89</v>
      </c>
      <c r="HP56" s="21">
        <v>4</v>
      </c>
      <c r="HQ56" s="21">
        <v>147.1</v>
      </c>
      <c r="HR56" s="21">
        <v>14.9</v>
      </c>
      <c r="HS56" s="21">
        <v>13.3</v>
      </c>
      <c r="HT56" s="21">
        <v>3</v>
      </c>
      <c r="HU56" s="6"/>
      <c r="HV56" s="15"/>
      <c r="HW56" s="15"/>
      <c r="HX56" s="15"/>
      <c r="HY56" s="15"/>
      <c r="HZ56" s="15"/>
      <c r="IA56" s="15"/>
      <c r="IB56" s="15"/>
    </row>
    <row r="57" spans="1:236" ht="15.75" customHeight="1" x14ac:dyDescent="0.3">
      <c r="A57" s="99">
        <v>52</v>
      </c>
      <c r="B57" s="3">
        <v>74</v>
      </c>
      <c r="C57" s="21" t="s">
        <v>635</v>
      </c>
      <c r="D57" s="21">
        <v>2</v>
      </c>
      <c r="E57" s="22">
        <v>41310</v>
      </c>
      <c r="F57" s="22">
        <v>41310</v>
      </c>
      <c r="G57" s="21">
        <f t="shared" si="0"/>
        <v>0</v>
      </c>
      <c r="H57" s="21" t="s">
        <v>845</v>
      </c>
      <c r="I57" s="21" t="s">
        <v>347</v>
      </c>
      <c r="J57" s="23">
        <v>10909</v>
      </c>
      <c r="K57" s="21">
        <v>83</v>
      </c>
      <c r="L57" s="21">
        <v>160</v>
      </c>
      <c r="M57" s="21">
        <v>80</v>
      </c>
      <c r="N57" s="21" t="s">
        <v>846</v>
      </c>
      <c r="O57" s="21">
        <v>90</v>
      </c>
      <c r="P57" s="21">
        <v>96.7</v>
      </c>
      <c r="Q57" s="21">
        <v>4</v>
      </c>
      <c r="R57" s="21" t="s">
        <v>548</v>
      </c>
      <c r="S57" s="21">
        <v>2</v>
      </c>
      <c r="T57" s="21">
        <v>33</v>
      </c>
      <c r="U57" s="21" t="s">
        <v>548</v>
      </c>
      <c r="V57" s="21">
        <v>2</v>
      </c>
      <c r="W57" s="21">
        <v>1</v>
      </c>
      <c r="X57" s="21">
        <v>4</v>
      </c>
      <c r="Y57" s="21">
        <v>0</v>
      </c>
      <c r="Z57" s="6"/>
      <c r="AA57" s="24" t="s">
        <v>244</v>
      </c>
      <c r="AB57" s="21" t="s">
        <v>847</v>
      </c>
      <c r="AC57" s="25"/>
      <c r="AD57" s="25"/>
      <c r="AE57" s="21" t="s">
        <v>249</v>
      </c>
      <c r="AF57" s="21"/>
      <c r="AG57" s="21" t="s">
        <v>246</v>
      </c>
      <c r="AH57" s="21" t="s">
        <v>248</v>
      </c>
      <c r="AI57" s="21" t="s">
        <v>246</v>
      </c>
      <c r="AJ57" s="21" t="s">
        <v>246</v>
      </c>
      <c r="AK57" s="21" t="s">
        <v>246</v>
      </c>
      <c r="AL57" s="21" t="s">
        <v>246</v>
      </c>
      <c r="AM57" s="21">
        <v>0.99</v>
      </c>
      <c r="AN57" s="6"/>
      <c r="AO57" s="26" t="s">
        <v>250</v>
      </c>
      <c r="AP57" s="26" t="s">
        <v>274</v>
      </c>
      <c r="AQ57" s="26"/>
      <c r="AR57" s="26" t="s">
        <v>1906</v>
      </c>
      <c r="AS57" s="26" t="s">
        <v>1912</v>
      </c>
      <c r="AT57" s="27">
        <v>0.59</v>
      </c>
      <c r="AU57" s="21">
        <v>0.92</v>
      </c>
      <c r="AV57" s="21">
        <v>1.85</v>
      </c>
      <c r="AW57" s="21">
        <v>0.74</v>
      </c>
      <c r="AX57" s="21">
        <v>0.45</v>
      </c>
      <c r="AY57" s="21">
        <v>0.31</v>
      </c>
      <c r="AZ57" s="21"/>
      <c r="BA57" s="21"/>
      <c r="BB57" s="21"/>
      <c r="BC57" s="28">
        <f t="shared" ref="BC57:BE57" si="160">((AU57/AT57)*100)-100</f>
        <v>55.932203389830505</v>
      </c>
      <c r="BD57" s="28">
        <f t="shared" si="160"/>
        <v>101.08695652173913</v>
      </c>
      <c r="BE57" s="28">
        <f t="shared" si="160"/>
        <v>-60</v>
      </c>
      <c r="BF57" s="28">
        <f t="shared" si="2"/>
        <v>213.55932203389835</v>
      </c>
      <c r="BG57" s="28">
        <f t="shared" si="3"/>
        <v>25.423728813559322</v>
      </c>
      <c r="BH57" s="28">
        <f t="shared" si="4"/>
        <v>-19.565217391304358</v>
      </c>
      <c r="BI57" s="3">
        <f t="shared" ref="BI57:BK57" si="161">AU57-AT57</f>
        <v>0.33000000000000007</v>
      </c>
      <c r="BJ57" s="3">
        <f t="shared" si="161"/>
        <v>0.93</v>
      </c>
      <c r="BK57" s="3">
        <f t="shared" si="161"/>
        <v>-1.1100000000000001</v>
      </c>
      <c r="BL57" s="3">
        <f t="shared" si="6"/>
        <v>1.2600000000000002</v>
      </c>
      <c r="BM57" s="3">
        <f t="shared" si="7"/>
        <v>0.15000000000000002</v>
      </c>
      <c r="BN57" s="3">
        <f t="shared" si="8"/>
        <v>-0.18000000000000005</v>
      </c>
      <c r="BO57" s="24">
        <v>257.5</v>
      </c>
      <c r="BP57" s="21">
        <v>186.7</v>
      </c>
      <c r="BQ57" s="21">
        <v>140</v>
      </c>
      <c r="BR57" s="21">
        <v>102.1</v>
      </c>
      <c r="BS57" s="21"/>
      <c r="BT57" s="21"/>
      <c r="BU57" s="21"/>
      <c r="BV57" s="24">
        <v>36.4</v>
      </c>
      <c r="BW57" s="21">
        <v>36</v>
      </c>
      <c r="BX57" s="21">
        <v>36.1</v>
      </c>
      <c r="BY57" s="21">
        <v>36</v>
      </c>
      <c r="BZ57" s="21">
        <v>36</v>
      </c>
      <c r="CA57" s="21">
        <v>36</v>
      </c>
      <c r="CB57" s="21"/>
      <c r="CC57" s="21"/>
      <c r="CD57" s="21"/>
      <c r="CE57" s="6"/>
      <c r="CF57" s="24" t="s">
        <v>848</v>
      </c>
      <c r="CG57" s="21"/>
      <c r="CH57" s="21"/>
      <c r="CI57" s="21"/>
      <c r="CJ57" s="21"/>
      <c r="CK57" s="21"/>
      <c r="CL57" s="21"/>
      <c r="CM57" s="24" t="s">
        <v>849</v>
      </c>
      <c r="CN57" s="21"/>
      <c r="CO57" s="21"/>
      <c r="CP57" s="21"/>
      <c r="CQ57" s="21"/>
      <c r="CR57" s="21"/>
      <c r="CS57" s="21"/>
      <c r="CT57" s="24">
        <v>3</v>
      </c>
      <c r="CU57" s="21"/>
      <c r="CV57" s="21"/>
      <c r="CW57" s="21"/>
      <c r="CX57" s="21"/>
      <c r="CY57" s="21"/>
      <c r="CZ57" s="21"/>
      <c r="DA57" s="24" t="s">
        <v>748</v>
      </c>
      <c r="DB57" s="21"/>
      <c r="DC57" s="21"/>
      <c r="DD57" s="21"/>
      <c r="DE57" s="21"/>
      <c r="DF57" s="21"/>
      <c r="DG57" s="21"/>
      <c r="DH57" s="24" t="s">
        <v>606</v>
      </c>
      <c r="DI57" s="21" t="s">
        <v>606</v>
      </c>
      <c r="DJ57" s="21" t="s">
        <v>606</v>
      </c>
      <c r="DK57" s="21" t="s">
        <v>606</v>
      </c>
      <c r="DL57" s="21"/>
      <c r="DM57" s="21"/>
      <c r="DN57" s="21"/>
      <c r="DO57" s="26">
        <v>8</v>
      </c>
      <c r="DP57" s="6"/>
      <c r="DQ57" s="24">
        <v>164</v>
      </c>
      <c r="DR57" s="21">
        <v>109.9</v>
      </c>
      <c r="DS57" s="21">
        <v>127.6</v>
      </c>
      <c r="DT57" s="21">
        <v>57</v>
      </c>
      <c r="DU57" s="21"/>
      <c r="DV57" s="21"/>
      <c r="DW57" s="21"/>
      <c r="DX57" s="24">
        <v>0.4</v>
      </c>
      <c r="DY57" s="21">
        <v>0.25</v>
      </c>
      <c r="DZ57" s="21">
        <v>0.25</v>
      </c>
      <c r="EA57" s="21">
        <v>0.25</v>
      </c>
      <c r="EB57" s="21"/>
      <c r="EC57" s="21"/>
      <c r="ED57" s="21"/>
      <c r="EE57" s="78">
        <f t="shared" si="135"/>
        <v>410</v>
      </c>
      <c r="EF57" s="79">
        <f t="shared" ref="EF57:EH57" si="162">DR57/DY57</f>
        <v>439.6</v>
      </c>
      <c r="EG57" s="79">
        <f t="shared" si="162"/>
        <v>510.4</v>
      </c>
      <c r="EH57" s="79">
        <f t="shared" si="162"/>
        <v>228</v>
      </c>
      <c r="EI57" s="79"/>
      <c r="EJ57" s="79"/>
      <c r="EK57" s="79"/>
      <c r="EL57" s="24">
        <v>1</v>
      </c>
      <c r="EM57" s="21">
        <v>0</v>
      </c>
      <c r="EN57" s="21">
        <v>0</v>
      </c>
      <c r="EO57" s="21">
        <v>0</v>
      </c>
      <c r="EP57" s="21"/>
      <c r="EQ57" s="21"/>
      <c r="ER57" s="21"/>
      <c r="ES57" s="24">
        <v>361</v>
      </c>
      <c r="ET57" s="21">
        <v>176</v>
      </c>
      <c r="EU57" s="21">
        <v>137</v>
      </c>
      <c r="EV57" s="21">
        <v>137</v>
      </c>
      <c r="EW57" s="21"/>
      <c r="EX57" s="21"/>
      <c r="EY57" s="21"/>
      <c r="EZ57" s="24">
        <v>16</v>
      </c>
      <c r="FA57" s="21">
        <v>7.1</v>
      </c>
      <c r="FB57" s="21">
        <v>7.1</v>
      </c>
      <c r="FC57" s="21">
        <v>7.1</v>
      </c>
      <c r="FD57" s="21"/>
      <c r="FE57" s="21"/>
      <c r="FF57" s="21"/>
      <c r="FG57" s="24">
        <v>3</v>
      </c>
      <c r="FH57" s="21">
        <v>15</v>
      </c>
      <c r="FI57" s="21">
        <v>11</v>
      </c>
      <c r="FJ57" s="21">
        <v>11</v>
      </c>
      <c r="FK57" s="21"/>
      <c r="FL57" s="21"/>
      <c r="FM57" s="21"/>
      <c r="FN57" s="24">
        <v>67</v>
      </c>
      <c r="FO57" s="21">
        <v>76</v>
      </c>
      <c r="FP57" s="21">
        <v>69</v>
      </c>
      <c r="FQ57" s="21">
        <v>71</v>
      </c>
      <c r="FR57" s="21"/>
      <c r="FS57" s="21"/>
      <c r="FT57" s="21"/>
      <c r="FU57" s="24" t="s">
        <v>294</v>
      </c>
      <c r="FV57" s="21" t="s">
        <v>378</v>
      </c>
      <c r="FW57" s="21" t="s">
        <v>322</v>
      </c>
      <c r="FX57" s="21">
        <v>0</v>
      </c>
      <c r="FY57" s="21"/>
      <c r="FZ57" s="21"/>
      <c r="GA57" s="21"/>
      <c r="GB57" s="24">
        <v>81</v>
      </c>
      <c r="GC57" s="21">
        <v>81</v>
      </c>
      <c r="GD57" s="21">
        <v>68</v>
      </c>
      <c r="GE57" s="21">
        <v>62</v>
      </c>
      <c r="GF57" s="21"/>
      <c r="GG57" s="21"/>
      <c r="GH57" s="21"/>
      <c r="GI57" s="24">
        <v>780</v>
      </c>
      <c r="GJ57" s="21">
        <v>2700</v>
      </c>
      <c r="GK57" s="21">
        <v>1870</v>
      </c>
      <c r="GL57" s="21">
        <v>400</v>
      </c>
      <c r="GM57" s="21"/>
      <c r="GN57" s="21"/>
      <c r="GO57" s="21"/>
      <c r="GP57" s="6"/>
      <c r="GQ57" s="24">
        <v>16</v>
      </c>
      <c r="GR57" s="21">
        <v>90</v>
      </c>
      <c r="GS57" s="24">
        <v>10</v>
      </c>
      <c r="GT57" s="21">
        <v>45</v>
      </c>
      <c r="GU57" s="24">
        <v>13</v>
      </c>
      <c r="GV57" s="21">
        <v>55</v>
      </c>
      <c r="GW57" s="24">
        <v>12</v>
      </c>
      <c r="GX57" s="21">
        <v>45</v>
      </c>
      <c r="GY57" s="24"/>
      <c r="GZ57" s="21"/>
      <c r="HA57" s="24"/>
      <c r="HB57" s="21"/>
      <c r="HC57" s="24"/>
      <c r="HD57" s="21"/>
      <c r="HE57" s="6"/>
      <c r="HF57" s="21">
        <v>83</v>
      </c>
      <c r="HG57" s="21">
        <v>116</v>
      </c>
      <c r="HH57" s="21">
        <v>88</v>
      </c>
      <c r="HI57" s="21">
        <v>36.5</v>
      </c>
      <c r="HJ57" s="21">
        <v>1</v>
      </c>
      <c r="HK57" s="21">
        <v>127</v>
      </c>
      <c r="HL57" s="21">
        <v>0.4</v>
      </c>
      <c r="HM57" s="21">
        <v>10</v>
      </c>
      <c r="HN57" s="21">
        <v>30.25</v>
      </c>
      <c r="HO57" s="21">
        <v>16</v>
      </c>
      <c r="HP57" s="21">
        <v>2.8</v>
      </c>
      <c r="HQ57" s="21">
        <v>136</v>
      </c>
      <c r="HR57" s="21">
        <v>20</v>
      </c>
      <c r="HS57" s="21">
        <v>16</v>
      </c>
      <c r="HT57" s="21">
        <v>3</v>
      </c>
      <c r="HU57" s="6"/>
    </row>
    <row r="58" spans="1:236" ht="15.75" customHeight="1" x14ac:dyDescent="0.3">
      <c r="A58" s="99">
        <v>53</v>
      </c>
      <c r="B58" s="3">
        <v>77</v>
      </c>
      <c r="C58" s="21" t="s">
        <v>431</v>
      </c>
      <c r="D58" s="21">
        <v>2</v>
      </c>
      <c r="E58" s="22">
        <v>41303</v>
      </c>
      <c r="F58" s="22">
        <v>41303</v>
      </c>
      <c r="G58" s="21">
        <f t="shared" si="0"/>
        <v>0</v>
      </c>
      <c r="H58" s="21"/>
      <c r="I58" s="21"/>
      <c r="J58" s="23">
        <v>15226</v>
      </c>
      <c r="K58" s="21">
        <v>72</v>
      </c>
      <c r="L58" s="21">
        <v>152</v>
      </c>
      <c r="M58" s="21">
        <v>48</v>
      </c>
      <c r="N58" s="21" t="s">
        <v>856</v>
      </c>
      <c r="O58" s="21">
        <v>51</v>
      </c>
      <c r="P58" s="21">
        <v>48.4</v>
      </c>
      <c r="Q58" s="21">
        <v>12</v>
      </c>
      <c r="R58" s="21" t="s">
        <v>450</v>
      </c>
      <c r="S58" s="21">
        <v>1</v>
      </c>
      <c r="T58" s="21">
        <v>14</v>
      </c>
      <c r="U58" s="21" t="s">
        <v>512</v>
      </c>
      <c r="V58" s="21">
        <v>1</v>
      </c>
      <c r="W58" s="21">
        <v>2</v>
      </c>
      <c r="X58" s="21">
        <v>1</v>
      </c>
      <c r="Y58" s="21">
        <v>0</v>
      </c>
      <c r="Z58" s="6"/>
      <c r="AA58" s="24" t="s">
        <v>244</v>
      </c>
      <c r="AB58" s="21" t="s">
        <v>497</v>
      </c>
      <c r="AC58" s="25"/>
      <c r="AD58" s="25"/>
      <c r="AE58" s="21" t="s">
        <v>249</v>
      </c>
      <c r="AF58" s="21"/>
      <c r="AG58" s="21" t="s">
        <v>249</v>
      </c>
      <c r="AH58" s="21"/>
      <c r="AI58" s="21" t="s">
        <v>249</v>
      </c>
      <c r="AJ58" s="21" t="s">
        <v>249</v>
      </c>
      <c r="AK58" s="21" t="s">
        <v>246</v>
      </c>
      <c r="AL58" s="21" t="s">
        <v>246</v>
      </c>
      <c r="AM58" s="21">
        <v>120.3</v>
      </c>
      <c r="AN58" s="6"/>
      <c r="AO58" s="26" t="s">
        <v>250</v>
      </c>
      <c r="AP58" s="26" t="s">
        <v>274</v>
      </c>
      <c r="AQ58" s="26"/>
      <c r="AR58" s="26" t="s">
        <v>1902</v>
      </c>
      <c r="AS58" s="26" t="s">
        <v>1905</v>
      </c>
      <c r="AT58" s="27">
        <v>20.3</v>
      </c>
      <c r="AU58" s="21">
        <v>55.8</v>
      </c>
      <c r="AV58" s="21">
        <v>35</v>
      </c>
      <c r="AW58" s="21">
        <v>19.64</v>
      </c>
      <c r="AX58" s="21">
        <v>10.88</v>
      </c>
      <c r="AY58" s="21">
        <v>4.95</v>
      </c>
      <c r="AZ58" s="21">
        <v>2.64</v>
      </c>
      <c r="BA58" s="21">
        <v>1.54</v>
      </c>
      <c r="BB58" s="21">
        <v>0.93</v>
      </c>
      <c r="BC58" s="28">
        <f t="shared" ref="BC58:BE58" si="163">((AU58/AT58)*100)-100</f>
        <v>174.8768472906404</v>
      </c>
      <c r="BD58" s="28">
        <f t="shared" si="163"/>
        <v>-37.275985663082437</v>
      </c>
      <c r="BE58" s="28">
        <f t="shared" si="163"/>
        <v>-43.885714285714286</v>
      </c>
      <c r="BF58" s="28">
        <f t="shared" si="2"/>
        <v>72.413793103448256</v>
      </c>
      <c r="BG58" s="28">
        <f t="shared" si="3"/>
        <v>-3.2512315270935943</v>
      </c>
      <c r="BH58" s="28">
        <f t="shared" si="4"/>
        <v>-64.802867383512535</v>
      </c>
      <c r="BI58" s="3">
        <f t="shared" ref="BI58:BK58" si="164">AU58-AT58</f>
        <v>35.5</v>
      </c>
      <c r="BJ58" s="3">
        <f t="shared" si="164"/>
        <v>-20.799999999999997</v>
      </c>
      <c r="BK58" s="3">
        <f t="shared" si="164"/>
        <v>-15.36</v>
      </c>
      <c r="BL58" s="3">
        <f t="shared" si="6"/>
        <v>14.7</v>
      </c>
      <c r="BM58" s="3">
        <f t="shared" si="7"/>
        <v>-0.66000000000000014</v>
      </c>
      <c r="BN58" s="3">
        <f t="shared" si="8"/>
        <v>-36.159999999999997</v>
      </c>
      <c r="BO58" s="24">
        <v>470</v>
      </c>
      <c r="BP58" s="21">
        <v>485.9</v>
      </c>
      <c r="BQ58" s="21">
        <v>350.9</v>
      </c>
      <c r="BR58" s="21">
        <v>209.3</v>
      </c>
      <c r="BS58" s="21">
        <v>129.5</v>
      </c>
      <c r="BT58" s="21">
        <v>89.6</v>
      </c>
      <c r="BU58" s="21">
        <v>55.8</v>
      </c>
      <c r="BV58" s="24">
        <v>37</v>
      </c>
      <c r="BW58" s="21">
        <v>37</v>
      </c>
      <c r="BX58" s="21">
        <v>37.6</v>
      </c>
      <c r="BY58" s="21">
        <v>36</v>
      </c>
      <c r="BZ58" s="21">
        <v>36.5</v>
      </c>
      <c r="CA58" s="21">
        <v>36</v>
      </c>
      <c r="CB58" s="21">
        <v>37</v>
      </c>
      <c r="CC58" s="21">
        <v>37.1</v>
      </c>
      <c r="CD58" s="21">
        <v>36.4</v>
      </c>
      <c r="CE58" s="6"/>
      <c r="CF58" s="24" t="s">
        <v>853</v>
      </c>
      <c r="CG58" s="21"/>
      <c r="CH58" s="21"/>
      <c r="CI58" s="21"/>
      <c r="CJ58" s="21"/>
      <c r="CK58" s="21"/>
      <c r="CL58" s="21"/>
      <c r="CM58" s="24" t="s">
        <v>857</v>
      </c>
      <c r="CN58" s="21"/>
      <c r="CO58" s="21"/>
      <c r="CP58" s="21"/>
      <c r="CQ58" s="21"/>
      <c r="CR58" s="21"/>
      <c r="CS58" s="21"/>
      <c r="CT58" s="24">
        <v>2</v>
      </c>
      <c r="CU58" s="21"/>
      <c r="CV58" s="21"/>
      <c r="CW58" s="21"/>
      <c r="CX58" s="21"/>
      <c r="CY58" s="21"/>
      <c r="CZ58" s="21"/>
      <c r="DA58" s="24" t="s">
        <v>735</v>
      </c>
      <c r="DB58" s="21"/>
      <c r="DC58" s="21"/>
      <c r="DD58" s="21"/>
      <c r="DE58" s="21"/>
      <c r="DF58" s="21"/>
      <c r="DG58" s="21"/>
      <c r="DH58" s="24" t="s">
        <v>858</v>
      </c>
      <c r="DI58" s="21" t="s">
        <v>400</v>
      </c>
      <c r="DJ58" s="21" t="s">
        <v>400</v>
      </c>
      <c r="DK58" s="21" t="s">
        <v>400</v>
      </c>
      <c r="DL58" s="21" t="s">
        <v>400</v>
      </c>
      <c r="DM58" s="21" t="s">
        <v>400</v>
      </c>
      <c r="DN58" s="21">
        <v>0</v>
      </c>
      <c r="DO58" s="26">
        <v>8</v>
      </c>
      <c r="DP58" s="6"/>
      <c r="DQ58" s="24">
        <v>57.4</v>
      </c>
      <c r="DR58" s="21">
        <v>73</v>
      </c>
      <c r="DS58" s="21">
        <v>72.2</v>
      </c>
      <c r="DT58" s="21">
        <v>126.4</v>
      </c>
      <c r="DU58" s="21">
        <v>111.9</v>
      </c>
      <c r="DV58" s="21">
        <v>73.5</v>
      </c>
      <c r="DW58" s="21">
        <v>73.5</v>
      </c>
      <c r="DX58" s="24">
        <v>0.3</v>
      </c>
      <c r="DY58" s="21">
        <v>0.4</v>
      </c>
      <c r="DZ58" s="21">
        <v>0.5</v>
      </c>
      <c r="EA58" s="21">
        <v>0.45</v>
      </c>
      <c r="EB58" s="21">
        <v>0.45</v>
      </c>
      <c r="EC58" s="21">
        <v>0.45</v>
      </c>
      <c r="ED58" s="21">
        <v>0.3</v>
      </c>
      <c r="EE58" s="78">
        <f t="shared" si="135"/>
        <v>191.33333333333334</v>
      </c>
      <c r="EF58" s="79">
        <f t="shared" ref="EF58:EK58" si="165">DR58/DY58</f>
        <v>182.5</v>
      </c>
      <c r="EG58" s="79">
        <f t="shared" si="165"/>
        <v>144.4</v>
      </c>
      <c r="EH58" s="79">
        <f t="shared" si="165"/>
        <v>280.88888888888891</v>
      </c>
      <c r="EI58" s="79">
        <f t="shared" si="165"/>
        <v>248.66666666666669</v>
      </c>
      <c r="EJ58" s="79">
        <f t="shared" si="165"/>
        <v>163.33333333333334</v>
      </c>
      <c r="EK58" s="79">
        <f t="shared" si="165"/>
        <v>245</v>
      </c>
      <c r="EL58" s="24">
        <v>0</v>
      </c>
      <c r="EM58" s="21">
        <v>0</v>
      </c>
      <c r="EN58" s="21">
        <v>1</v>
      </c>
      <c r="EO58" s="21">
        <v>0</v>
      </c>
      <c r="EP58" s="21">
        <v>0</v>
      </c>
      <c r="EQ58" s="21">
        <v>0</v>
      </c>
      <c r="ER58" s="21">
        <v>0</v>
      </c>
      <c r="ES58" s="24">
        <v>180</v>
      </c>
      <c r="ET58" s="21">
        <v>116</v>
      </c>
      <c r="EU58" s="21">
        <v>148</v>
      </c>
      <c r="EV58" s="21">
        <v>100</v>
      </c>
      <c r="EW58" s="21">
        <v>133</v>
      </c>
      <c r="EX58" s="21">
        <v>181</v>
      </c>
      <c r="EY58" s="21">
        <v>234</v>
      </c>
      <c r="EZ58" s="24">
        <v>11.2</v>
      </c>
      <c r="FA58" s="21">
        <v>8.1</v>
      </c>
      <c r="FB58" s="21">
        <v>3.7</v>
      </c>
      <c r="FC58" s="21">
        <v>6.2</v>
      </c>
      <c r="FD58" s="21">
        <v>6.1</v>
      </c>
      <c r="FE58" s="21">
        <v>7.1</v>
      </c>
      <c r="FF58" s="21">
        <v>5.6</v>
      </c>
      <c r="FG58" s="24">
        <v>15</v>
      </c>
      <c r="FH58" s="21">
        <v>15</v>
      </c>
      <c r="FI58" s="21">
        <v>15</v>
      </c>
      <c r="FJ58" s="21">
        <v>15</v>
      </c>
      <c r="FK58" s="21">
        <v>15</v>
      </c>
      <c r="FL58" s="21">
        <v>15</v>
      </c>
      <c r="FM58" s="21">
        <v>15</v>
      </c>
      <c r="FN58" s="24">
        <v>59</v>
      </c>
      <c r="FO58" s="21">
        <v>62</v>
      </c>
      <c r="FP58" s="21">
        <v>85</v>
      </c>
      <c r="FQ58" s="21">
        <v>91</v>
      </c>
      <c r="FR58" s="21">
        <v>92</v>
      </c>
      <c r="FS58" s="21">
        <v>79</v>
      </c>
      <c r="FT58" s="21">
        <v>65</v>
      </c>
      <c r="FU58" s="24" t="s">
        <v>859</v>
      </c>
      <c r="FV58" s="21">
        <v>0</v>
      </c>
      <c r="FW58" s="21" t="s">
        <v>311</v>
      </c>
      <c r="FX58" s="21">
        <v>0</v>
      </c>
      <c r="FY58" s="21">
        <v>0</v>
      </c>
      <c r="FZ58" s="21">
        <v>0</v>
      </c>
      <c r="GA58" s="21">
        <v>0</v>
      </c>
      <c r="GB58" s="24">
        <v>307</v>
      </c>
      <c r="GC58" s="21">
        <v>88</v>
      </c>
      <c r="GD58" s="21">
        <v>77</v>
      </c>
      <c r="GE58" s="21">
        <v>56</v>
      </c>
      <c r="GF58" s="21">
        <v>37</v>
      </c>
      <c r="GG58" s="21">
        <v>34</v>
      </c>
      <c r="GH58" s="21">
        <v>25</v>
      </c>
      <c r="GI58" s="24">
        <v>1570</v>
      </c>
      <c r="GJ58" s="21">
        <v>2040</v>
      </c>
      <c r="GK58" s="21">
        <v>1445</v>
      </c>
      <c r="GL58" s="21">
        <v>1060</v>
      </c>
      <c r="GM58" s="21">
        <v>1625</v>
      </c>
      <c r="GN58" s="21">
        <v>1210</v>
      </c>
      <c r="GO58" s="21">
        <v>1260</v>
      </c>
      <c r="GP58" s="6"/>
      <c r="GQ58" s="24">
        <v>13</v>
      </c>
      <c r="GR58" s="21">
        <v>55</v>
      </c>
      <c r="GS58" s="24">
        <v>11</v>
      </c>
      <c r="GT58" s="21">
        <v>45</v>
      </c>
      <c r="GU58" s="24">
        <v>13</v>
      </c>
      <c r="GV58" s="21">
        <v>55</v>
      </c>
      <c r="GW58" s="24">
        <v>11</v>
      </c>
      <c r="GX58" s="21">
        <v>45</v>
      </c>
      <c r="GY58" s="24">
        <v>10</v>
      </c>
      <c r="GZ58" s="21">
        <v>45</v>
      </c>
      <c r="HA58" s="24">
        <v>9</v>
      </c>
      <c r="HB58" s="21">
        <v>18</v>
      </c>
      <c r="HC58" s="24">
        <v>9</v>
      </c>
      <c r="HD58" s="21">
        <v>18</v>
      </c>
      <c r="HE58" s="6"/>
      <c r="HF58" s="21">
        <v>72</v>
      </c>
      <c r="HG58" s="21">
        <v>125</v>
      </c>
      <c r="HH58" s="21">
        <v>116</v>
      </c>
      <c r="HI58" s="21">
        <v>37</v>
      </c>
      <c r="HJ58" s="21">
        <v>2</v>
      </c>
      <c r="HK58" s="21">
        <v>57.4</v>
      </c>
      <c r="HL58" s="21">
        <v>0.4</v>
      </c>
      <c r="HM58" s="21">
        <v>0</v>
      </c>
      <c r="HN58" s="21">
        <v>62.4</v>
      </c>
      <c r="HO58" s="21">
        <v>16.32</v>
      </c>
      <c r="HP58" s="21">
        <v>3.75</v>
      </c>
      <c r="HQ58" s="21">
        <v>125.9</v>
      </c>
      <c r="HR58" s="21">
        <v>20.7</v>
      </c>
      <c r="HS58" s="21">
        <v>11.2</v>
      </c>
      <c r="HT58" s="21">
        <v>15</v>
      </c>
      <c r="HU58" s="6"/>
    </row>
    <row r="59" spans="1:236" ht="15.75" customHeight="1" x14ac:dyDescent="0.3">
      <c r="A59" s="99">
        <v>54</v>
      </c>
      <c r="B59" s="3">
        <v>78</v>
      </c>
      <c r="C59" s="21" t="s">
        <v>431</v>
      </c>
      <c r="D59" s="21">
        <v>2</v>
      </c>
      <c r="E59" s="22">
        <v>41310</v>
      </c>
      <c r="F59" s="22">
        <v>41312</v>
      </c>
      <c r="G59" s="21">
        <f t="shared" si="0"/>
        <v>2</v>
      </c>
      <c r="H59" s="21"/>
      <c r="I59" s="21" t="s">
        <v>324</v>
      </c>
      <c r="J59" s="23">
        <v>11764</v>
      </c>
      <c r="K59" s="21">
        <v>81</v>
      </c>
      <c r="L59" s="21">
        <v>152</v>
      </c>
      <c r="M59" s="21">
        <v>70</v>
      </c>
      <c r="N59" s="21" t="s">
        <v>860</v>
      </c>
      <c r="O59" s="21">
        <v>64</v>
      </c>
      <c r="P59" s="21">
        <v>75.3</v>
      </c>
      <c r="Q59" s="21">
        <v>8</v>
      </c>
      <c r="R59" s="21" t="s">
        <v>861</v>
      </c>
      <c r="S59" s="21">
        <v>1</v>
      </c>
      <c r="T59" s="21">
        <v>11</v>
      </c>
      <c r="U59" s="21" t="s">
        <v>861</v>
      </c>
      <c r="V59" s="21">
        <v>1</v>
      </c>
      <c r="W59" s="21">
        <v>0</v>
      </c>
      <c r="X59" s="21">
        <v>0</v>
      </c>
      <c r="Y59" s="21">
        <v>7</v>
      </c>
      <c r="Z59" s="6"/>
      <c r="AA59" s="24" t="s">
        <v>244</v>
      </c>
      <c r="AB59" s="21" t="s">
        <v>862</v>
      </c>
      <c r="AC59" s="25"/>
      <c r="AD59" s="25"/>
      <c r="AE59" s="21" t="s">
        <v>246</v>
      </c>
      <c r="AF59" s="21" t="s">
        <v>247</v>
      </c>
      <c r="AG59" s="21" t="s">
        <v>246</v>
      </c>
      <c r="AH59" s="21" t="s">
        <v>248</v>
      </c>
      <c r="AI59" s="21" t="s">
        <v>246</v>
      </c>
      <c r="AJ59" s="21" t="s">
        <v>249</v>
      </c>
      <c r="AK59" s="21" t="s">
        <v>246</v>
      </c>
      <c r="AL59" s="21" t="s">
        <v>246</v>
      </c>
      <c r="AM59" s="21">
        <v>3.69</v>
      </c>
      <c r="AN59" s="6"/>
      <c r="AO59" s="26" t="s">
        <v>250</v>
      </c>
      <c r="AP59" s="26" t="s">
        <v>274</v>
      </c>
      <c r="AQ59" s="26"/>
      <c r="AR59" s="26" t="s">
        <v>1902</v>
      </c>
      <c r="AS59" s="26" t="s">
        <v>1918</v>
      </c>
      <c r="AT59" s="27">
        <v>2.69</v>
      </c>
      <c r="AU59" s="21">
        <v>2.82</v>
      </c>
      <c r="AV59" s="21">
        <v>3.29</v>
      </c>
      <c r="AW59" s="21">
        <v>2.73</v>
      </c>
      <c r="AX59" s="21">
        <v>1.86</v>
      </c>
      <c r="AY59" s="21">
        <v>1.46</v>
      </c>
      <c r="AZ59" s="21">
        <v>1.27</v>
      </c>
      <c r="BA59" s="21">
        <v>0.32</v>
      </c>
      <c r="BB59" s="21"/>
      <c r="BC59" s="28">
        <f t="shared" ref="BC59:BE59" si="166">((AU59/AT59)*100)-100</f>
        <v>4.8327137546468464</v>
      </c>
      <c r="BD59" s="28">
        <f t="shared" si="166"/>
        <v>16.666666666666671</v>
      </c>
      <c r="BE59" s="28">
        <f t="shared" si="166"/>
        <v>-17.021276595744681</v>
      </c>
      <c r="BF59" s="28">
        <f t="shared" si="2"/>
        <v>22.304832713754649</v>
      </c>
      <c r="BG59" s="28">
        <f t="shared" si="3"/>
        <v>1.4869888475836461</v>
      </c>
      <c r="BH59" s="28">
        <f t="shared" si="4"/>
        <v>-3.1914893617021249</v>
      </c>
      <c r="BI59" s="3">
        <f t="shared" ref="BI59:BK59" si="167">AU59-AT59</f>
        <v>0.12999999999999989</v>
      </c>
      <c r="BJ59" s="3">
        <f t="shared" si="167"/>
        <v>0.4700000000000002</v>
      </c>
      <c r="BK59" s="3">
        <f t="shared" si="167"/>
        <v>-0.56000000000000005</v>
      </c>
      <c r="BL59" s="3">
        <f t="shared" si="6"/>
        <v>0.60000000000000009</v>
      </c>
      <c r="BM59" s="3">
        <f t="shared" si="7"/>
        <v>4.0000000000000036E-2</v>
      </c>
      <c r="BN59" s="3">
        <f t="shared" si="8"/>
        <v>-8.9999999999999858E-2</v>
      </c>
      <c r="BO59" s="24"/>
      <c r="BP59" s="21">
        <v>78</v>
      </c>
      <c r="BQ59" s="21">
        <v>71</v>
      </c>
      <c r="BR59" s="21">
        <v>61</v>
      </c>
      <c r="BS59" s="21"/>
      <c r="BT59" s="21"/>
      <c r="BU59" s="21"/>
      <c r="BV59" s="24">
        <v>37.4</v>
      </c>
      <c r="BW59" s="21">
        <v>37</v>
      </c>
      <c r="BX59" s="21">
        <v>36.9</v>
      </c>
      <c r="BY59" s="21">
        <v>36</v>
      </c>
      <c r="BZ59" s="21">
        <v>36.6</v>
      </c>
      <c r="CA59" s="21">
        <v>36.9</v>
      </c>
      <c r="CB59" s="21">
        <v>37</v>
      </c>
      <c r="CC59" s="21">
        <v>37.1</v>
      </c>
      <c r="CD59" s="21"/>
      <c r="CE59" s="6"/>
      <c r="CF59" s="24" t="s">
        <v>809</v>
      </c>
      <c r="CG59" s="21"/>
      <c r="CH59" s="21"/>
      <c r="CI59" s="21"/>
      <c r="CJ59" s="21"/>
      <c r="CK59" s="21"/>
      <c r="CL59" s="21"/>
      <c r="CM59" s="24" t="s">
        <v>863</v>
      </c>
      <c r="CN59" s="21"/>
      <c r="CO59" s="21"/>
      <c r="CP59" s="21"/>
      <c r="CQ59" s="21"/>
      <c r="CR59" s="21"/>
      <c r="CS59" s="21"/>
      <c r="CT59" s="24">
        <v>1</v>
      </c>
      <c r="CU59" s="21"/>
      <c r="CV59" s="21"/>
      <c r="CW59" s="21"/>
      <c r="CX59" s="21"/>
      <c r="CY59" s="21"/>
      <c r="CZ59" s="21"/>
      <c r="DA59" s="24" t="s">
        <v>735</v>
      </c>
      <c r="DB59" s="21"/>
      <c r="DC59" s="21"/>
      <c r="DD59" s="21"/>
      <c r="DE59" s="21"/>
      <c r="DF59" s="21"/>
      <c r="DG59" s="21"/>
      <c r="DH59" s="24" t="s">
        <v>864</v>
      </c>
      <c r="DI59" s="21" t="s">
        <v>864</v>
      </c>
      <c r="DJ59" s="21" t="s">
        <v>864</v>
      </c>
      <c r="DK59" s="21" t="s">
        <v>865</v>
      </c>
      <c r="DL59" s="21" t="s">
        <v>865</v>
      </c>
      <c r="DM59" s="21" t="s">
        <v>865</v>
      </c>
      <c r="DN59" s="21"/>
      <c r="DO59" s="26">
        <v>8</v>
      </c>
      <c r="DP59" s="6"/>
      <c r="DQ59" s="24">
        <v>82.6</v>
      </c>
      <c r="DR59" s="21">
        <v>86</v>
      </c>
      <c r="DS59" s="21">
        <v>66</v>
      </c>
      <c r="DT59" s="21">
        <v>135</v>
      </c>
      <c r="DU59" s="21">
        <v>77.7</v>
      </c>
      <c r="DV59" s="21">
        <v>82.8</v>
      </c>
      <c r="DW59" s="21"/>
      <c r="DX59" s="24">
        <v>0.3</v>
      </c>
      <c r="DY59" s="21">
        <v>0.25</v>
      </c>
      <c r="DZ59" s="21">
        <v>0.25</v>
      </c>
      <c r="EA59" s="21">
        <v>0.25</v>
      </c>
      <c r="EB59" s="21">
        <v>0.25</v>
      </c>
      <c r="EC59" s="21">
        <v>0.4</v>
      </c>
      <c r="ED59" s="21"/>
      <c r="EE59" s="78">
        <f t="shared" si="135"/>
        <v>275.33333333333331</v>
      </c>
      <c r="EF59" s="79">
        <f t="shared" ref="EF59:EJ59" si="168">DR59/DY59</f>
        <v>344</v>
      </c>
      <c r="EG59" s="79">
        <f t="shared" si="168"/>
        <v>264</v>
      </c>
      <c r="EH59" s="79">
        <f t="shared" si="168"/>
        <v>540</v>
      </c>
      <c r="EI59" s="79">
        <f t="shared" si="168"/>
        <v>310.8</v>
      </c>
      <c r="EJ59" s="79">
        <f t="shared" si="168"/>
        <v>206.99999999999997</v>
      </c>
      <c r="EK59" s="79"/>
      <c r="EL59" s="24">
        <v>0</v>
      </c>
      <c r="EM59" s="21">
        <v>0</v>
      </c>
      <c r="EN59" s="21">
        <v>0</v>
      </c>
      <c r="EO59" s="21">
        <v>0</v>
      </c>
      <c r="EP59" s="21">
        <v>0</v>
      </c>
      <c r="EQ59" s="21">
        <v>0</v>
      </c>
      <c r="ER59" s="21"/>
      <c r="ES59" s="24">
        <v>273</v>
      </c>
      <c r="ET59" s="21">
        <v>255</v>
      </c>
      <c r="EU59" s="21">
        <v>232</v>
      </c>
      <c r="EV59" s="21">
        <v>215</v>
      </c>
      <c r="EW59" s="21">
        <v>218</v>
      </c>
      <c r="EX59" s="21">
        <v>235</v>
      </c>
      <c r="EY59" s="21"/>
      <c r="EZ59" s="24">
        <v>7.8</v>
      </c>
      <c r="FA59" s="21">
        <v>6.5</v>
      </c>
      <c r="FB59" s="21">
        <v>6.8</v>
      </c>
      <c r="FC59" s="21">
        <v>8</v>
      </c>
      <c r="FD59" s="21">
        <v>8</v>
      </c>
      <c r="FE59" s="21">
        <v>8</v>
      </c>
      <c r="FF59" s="21"/>
      <c r="FG59" s="24">
        <v>15</v>
      </c>
      <c r="FH59" s="21">
        <v>15</v>
      </c>
      <c r="FI59" s="21">
        <v>15</v>
      </c>
      <c r="FJ59" s="21">
        <v>15</v>
      </c>
      <c r="FK59" s="21">
        <v>15</v>
      </c>
      <c r="FL59" s="21">
        <v>15</v>
      </c>
      <c r="FM59" s="21"/>
      <c r="FN59" s="24">
        <v>69</v>
      </c>
      <c r="FO59" s="21">
        <v>72</v>
      </c>
      <c r="FP59" s="21">
        <v>69</v>
      </c>
      <c r="FQ59" s="21">
        <v>87</v>
      </c>
      <c r="FR59" s="21">
        <v>79</v>
      </c>
      <c r="FS59" s="21">
        <v>76</v>
      </c>
      <c r="FT59" s="21"/>
      <c r="FU59" s="24" t="s">
        <v>311</v>
      </c>
      <c r="FV59" s="21">
        <v>0</v>
      </c>
      <c r="FW59" s="21">
        <v>0</v>
      </c>
      <c r="FX59" s="21">
        <v>0</v>
      </c>
      <c r="FY59" s="21">
        <v>0</v>
      </c>
      <c r="FZ59" s="21">
        <v>0</v>
      </c>
      <c r="GA59" s="21"/>
      <c r="GB59" s="24">
        <v>192</v>
      </c>
      <c r="GC59" s="21">
        <v>171</v>
      </c>
      <c r="GD59" s="21">
        <v>158</v>
      </c>
      <c r="GE59" s="21">
        <v>229</v>
      </c>
      <c r="GF59" s="21">
        <v>170</v>
      </c>
      <c r="GG59" s="21">
        <v>145</v>
      </c>
      <c r="GH59" s="21"/>
      <c r="GI59" s="24">
        <v>25</v>
      </c>
      <c r="GJ59" s="21">
        <v>295</v>
      </c>
      <c r="GK59" s="21">
        <v>295</v>
      </c>
      <c r="GL59" s="21">
        <v>260</v>
      </c>
      <c r="GM59" s="21">
        <v>150</v>
      </c>
      <c r="GN59" s="21">
        <v>35</v>
      </c>
      <c r="GO59" s="21"/>
      <c r="GP59" s="6"/>
      <c r="GQ59" s="24">
        <v>12</v>
      </c>
      <c r="GR59" s="21">
        <v>45</v>
      </c>
      <c r="GS59" s="24">
        <v>8</v>
      </c>
      <c r="GT59" s="21">
        <v>18</v>
      </c>
      <c r="GU59" s="24">
        <v>10</v>
      </c>
      <c r="GV59" s="21">
        <v>45</v>
      </c>
      <c r="GW59" s="24">
        <v>7</v>
      </c>
      <c r="GX59" s="21">
        <v>18</v>
      </c>
      <c r="GY59" s="24">
        <v>8</v>
      </c>
      <c r="GZ59" s="21">
        <v>18</v>
      </c>
      <c r="HA59" s="24">
        <v>9</v>
      </c>
      <c r="HB59" s="21">
        <v>18</v>
      </c>
      <c r="HC59" s="24"/>
      <c r="HD59" s="21"/>
      <c r="HE59" s="6"/>
      <c r="HF59" s="21">
        <v>81</v>
      </c>
      <c r="HG59" s="21">
        <v>64</v>
      </c>
      <c r="HH59" s="21">
        <v>140</v>
      </c>
      <c r="HI59" s="21">
        <v>37.5</v>
      </c>
      <c r="HJ59" s="21">
        <v>2</v>
      </c>
      <c r="HK59" s="21">
        <v>69.7</v>
      </c>
      <c r="HL59" s="21">
        <v>0.3</v>
      </c>
      <c r="HM59" s="21">
        <v>0</v>
      </c>
      <c r="HN59" s="21">
        <v>47.05</v>
      </c>
      <c r="HO59" s="21">
        <v>20.2</v>
      </c>
      <c r="HP59" s="21">
        <v>6.69</v>
      </c>
      <c r="HQ59" s="21">
        <v>133</v>
      </c>
      <c r="HR59" s="21">
        <v>5.9</v>
      </c>
      <c r="HS59" s="21">
        <v>6.9</v>
      </c>
      <c r="HT59" s="21">
        <v>15</v>
      </c>
      <c r="HU59" s="6"/>
      <c r="HV59" s="15"/>
      <c r="HW59" s="15"/>
      <c r="HX59" s="15"/>
      <c r="HY59" s="15"/>
      <c r="HZ59" s="15"/>
      <c r="IA59" s="15"/>
      <c r="IB59" s="15"/>
    </row>
    <row r="60" spans="1:236" ht="15.75" customHeight="1" x14ac:dyDescent="0.3">
      <c r="A60" s="99">
        <v>55</v>
      </c>
      <c r="B60" s="3">
        <v>80</v>
      </c>
      <c r="C60" s="21" t="s">
        <v>874</v>
      </c>
      <c r="D60" s="21">
        <v>1</v>
      </c>
      <c r="E60" s="22">
        <v>41317</v>
      </c>
      <c r="F60" s="22">
        <v>41317</v>
      </c>
      <c r="G60" s="21">
        <f t="shared" si="0"/>
        <v>0</v>
      </c>
      <c r="H60" s="21" t="s">
        <v>875</v>
      </c>
      <c r="I60" s="21" t="s">
        <v>876</v>
      </c>
      <c r="J60" s="23">
        <v>19939</v>
      </c>
      <c r="K60" s="21">
        <v>58</v>
      </c>
      <c r="L60" s="21">
        <v>165</v>
      </c>
      <c r="M60" s="21">
        <v>80</v>
      </c>
      <c r="N60" s="21" t="s">
        <v>877</v>
      </c>
      <c r="O60" s="21">
        <v>85</v>
      </c>
      <c r="P60" s="21">
        <v>95</v>
      </c>
      <c r="Q60" s="21">
        <v>14</v>
      </c>
      <c r="R60" s="21" t="s">
        <v>512</v>
      </c>
      <c r="S60" s="21">
        <v>1</v>
      </c>
      <c r="T60" s="21">
        <v>15</v>
      </c>
      <c r="U60" s="21" t="s">
        <v>512</v>
      </c>
      <c r="V60" s="21">
        <v>1</v>
      </c>
      <c r="W60" s="21">
        <v>9</v>
      </c>
      <c r="X60" s="21">
        <v>5</v>
      </c>
      <c r="Y60" s="21">
        <v>0</v>
      </c>
      <c r="Z60" s="6"/>
      <c r="AA60" s="24" t="s">
        <v>298</v>
      </c>
      <c r="AB60" s="21" t="s">
        <v>497</v>
      </c>
      <c r="AC60" s="25">
        <v>1</v>
      </c>
      <c r="AD60" s="25"/>
      <c r="AE60" s="21" t="s">
        <v>246</v>
      </c>
      <c r="AF60" s="21" t="s">
        <v>247</v>
      </c>
      <c r="AG60" s="21" t="s">
        <v>249</v>
      </c>
      <c r="AH60" s="21"/>
      <c r="AI60" s="21" t="s">
        <v>246</v>
      </c>
      <c r="AJ60" s="21" t="s">
        <v>246</v>
      </c>
      <c r="AK60" s="21" t="s">
        <v>246</v>
      </c>
      <c r="AL60" s="21" t="s">
        <v>249</v>
      </c>
      <c r="AM60" s="21">
        <v>0.12</v>
      </c>
      <c r="AN60" s="6"/>
      <c r="AO60" s="26" t="s">
        <v>250</v>
      </c>
      <c r="AP60" s="26" t="s">
        <v>274</v>
      </c>
      <c r="AQ60" s="26"/>
      <c r="AR60" s="26" t="s">
        <v>1902</v>
      </c>
      <c r="AS60" s="26" t="s">
        <v>1905</v>
      </c>
      <c r="AT60" s="27">
        <v>0.12</v>
      </c>
      <c r="AU60" s="21">
        <v>0.19</v>
      </c>
      <c r="AV60" s="21">
        <v>0.32</v>
      </c>
      <c r="AW60" s="21">
        <v>0.19</v>
      </c>
      <c r="AX60" s="21">
        <v>0.15</v>
      </c>
      <c r="AY60" s="21">
        <v>0.08</v>
      </c>
      <c r="AZ60" s="21">
        <v>0.06</v>
      </c>
      <c r="BA60" s="21">
        <v>0.06</v>
      </c>
      <c r="BB60" s="21">
        <v>0.06</v>
      </c>
      <c r="BC60" s="28">
        <f t="shared" ref="BC60:BE60" si="169">((AU60/AT60)*100)-100</f>
        <v>58.333333333333343</v>
      </c>
      <c r="BD60" s="28">
        <f t="shared" si="169"/>
        <v>68.421052631578931</v>
      </c>
      <c r="BE60" s="28">
        <f t="shared" si="169"/>
        <v>-40.625</v>
      </c>
      <c r="BF60" s="28">
        <f t="shared" si="2"/>
        <v>166.66666666666669</v>
      </c>
      <c r="BG60" s="28">
        <f t="shared" si="3"/>
        <v>58.333333333333343</v>
      </c>
      <c r="BH60" s="28">
        <f t="shared" si="4"/>
        <v>0</v>
      </c>
      <c r="BI60" s="3">
        <f t="shared" ref="BI60:BK60" si="170">AU60-AT60</f>
        <v>7.0000000000000007E-2</v>
      </c>
      <c r="BJ60" s="3">
        <f t="shared" si="170"/>
        <v>0.13</v>
      </c>
      <c r="BK60" s="3">
        <f t="shared" si="170"/>
        <v>-0.13</v>
      </c>
      <c r="BL60" s="3">
        <f t="shared" si="6"/>
        <v>0.2</v>
      </c>
      <c r="BM60" s="3">
        <f t="shared" si="7"/>
        <v>7.0000000000000007E-2</v>
      </c>
      <c r="BN60" s="3">
        <f t="shared" si="8"/>
        <v>0</v>
      </c>
      <c r="BO60" s="24">
        <v>87.4</v>
      </c>
      <c r="BP60" s="21">
        <v>47</v>
      </c>
      <c r="BQ60" s="21">
        <v>80.2</v>
      </c>
      <c r="BR60" s="21"/>
      <c r="BS60" s="21">
        <v>104.6</v>
      </c>
      <c r="BT60" s="21">
        <v>90.2</v>
      </c>
      <c r="BU60" s="21">
        <v>67</v>
      </c>
      <c r="BV60" s="24">
        <v>36</v>
      </c>
      <c r="BW60" s="21">
        <v>37.4</v>
      </c>
      <c r="BX60" s="21">
        <v>37.4</v>
      </c>
      <c r="BY60" s="21">
        <v>37.6</v>
      </c>
      <c r="BZ60" s="21">
        <v>36.1</v>
      </c>
      <c r="CA60" s="21">
        <v>37.4</v>
      </c>
      <c r="CB60" s="21">
        <v>36.1</v>
      </c>
      <c r="CC60" s="21">
        <v>36</v>
      </c>
      <c r="CD60" s="21">
        <v>37.4</v>
      </c>
      <c r="CE60" s="6"/>
      <c r="CF60" s="24" t="s">
        <v>878</v>
      </c>
      <c r="CG60" s="21"/>
      <c r="CH60" s="21" t="s">
        <v>879</v>
      </c>
      <c r="CI60" s="21"/>
      <c r="CJ60" s="21"/>
      <c r="CK60" s="21"/>
      <c r="CL60" s="21"/>
      <c r="CM60" s="24" t="s">
        <v>880</v>
      </c>
      <c r="CN60" s="21"/>
      <c r="CO60" s="21" t="s">
        <v>607</v>
      </c>
      <c r="CP60" s="21"/>
      <c r="CQ60" s="21"/>
      <c r="CR60" s="21"/>
      <c r="CS60" s="21"/>
      <c r="CT60" s="24">
        <v>0</v>
      </c>
      <c r="CU60" s="21"/>
      <c r="CV60" s="21">
        <v>4</v>
      </c>
      <c r="CW60" s="21"/>
      <c r="CX60" s="21"/>
      <c r="CY60" s="21"/>
      <c r="CZ60" s="21"/>
      <c r="DA60" s="24" t="s">
        <v>735</v>
      </c>
      <c r="DB60" s="21"/>
      <c r="DC60" s="21"/>
      <c r="DD60" s="21"/>
      <c r="DE60" s="21"/>
      <c r="DF60" s="21"/>
      <c r="DG60" s="21"/>
      <c r="DH60" s="24" t="s">
        <v>558</v>
      </c>
      <c r="DI60" s="21" t="s">
        <v>558</v>
      </c>
      <c r="DJ60" s="21" t="s">
        <v>558</v>
      </c>
      <c r="DK60" s="21" t="s">
        <v>558</v>
      </c>
      <c r="DL60" s="21" t="s">
        <v>558</v>
      </c>
      <c r="DM60" s="21">
        <v>0</v>
      </c>
      <c r="DN60" s="21">
        <v>0</v>
      </c>
      <c r="DO60" s="26">
        <v>8</v>
      </c>
      <c r="DP60" s="6"/>
      <c r="DQ60" s="24">
        <v>54.2</v>
      </c>
      <c r="DR60" s="21">
        <v>102.2</v>
      </c>
      <c r="DS60" s="21">
        <v>79</v>
      </c>
      <c r="DT60" s="21">
        <v>118.4</v>
      </c>
      <c r="DU60" s="21">
        <v>70</v>
      </c>
      <c r="DV60" s="21">
        <v>67</v>
      </c>
      <c r="DW60" s="21">
        <v>67</v>
      </c>
      <c r="DX60" s="24">
        <v>0.1</v>
      </c>
      <c r="DY60" s="21">
        <v>0.6</v>
      </c>
      <c r="DZ60" s="21">
        <v>0.4</v>
      </c>
      <c r="EA60" s="21">
        <v>0.4</v>
      </c>
      <c r="EB60" s="21">
        <v>0.4</v>
      </c>
      <c r="EC60" s="21">
        <v>0.4</v>
      </c>
      <c r="ED60" s="21">
        <v>0.4</v>
      </c>
      <c r="EE60" s="78">
        <f t="shared" si="135"/>
        <v>542</v>
      </c>
      <c r="EF60" s="79">
        <f t="shared" ref="EF60:EK60" si="171">DR60/DY60</f>
        <v>170.33333333333334</v>
      </c>
      <c r="EG60" s="79">
        <f t="shared" si="171"/>
        <v>197.5</v>
      </c>
      <c r="EH60" s="79">
        <f t="shared" si="171"/>
        <v>296</v>
      </c>
      <c r="EI60" s="79">
        <f t="shared" si="171"/>
        <v>175</v>
      </c>
      <c r="EJ60" s="79">
        <f t="shared" si="171"/>
        <v>167.5</v>
      </c>
      <c r="EK60" s="79">
        <f t="shared" si="171"/>
        <v>167.5</v>
      </c>
      <c r="EL60" s="24">
        <v>1</v>
      </c>
      <c r="EM60" s="21">
        <v>1</v>
      </c>
      <c r="EN60" s="21">
        <v>1</v>
      </c>
      <c r="EO60" s="21">
        <v>1</v>
      </c>
      <c r="EP60" s="21">
        <v>1</v>
      </c>
      <c r="EQ60" s="21">
        <v>1</v>
      </c>
      <c r="ER60" s="21">
        <v>1</v>
      </c>
      <c r="ES60" s="24">
        <v>438</v>
      </c>
      <c r="ET60" s="21">
        <v>458</v>
      </c>
      <c r="EU60" s="21">
        <v>447</v>
      </c>
      <c r="EV60" s="21">
        <v>459</v>
      </c>
      <c r="EW60" s="21">
        <v>440</v>
      </c>
      <c r="EX60" s="21">
        <v>475</v>
      </c>
      <c r="EY60" s="21">
        <v>496</v>
      </c>
      <c r="EZ60" s="24">
        <v>3.7</v>
      </c>
      <c r="FA60" s="21">
        <v>3.9</v>
      </c>
      <c r="FB60" s="21">
        <v>6</v>
      </c>
      <c r="FC60" s="21">
        <v>6</v>
      </c>
      <c r="FD60" s="21">
        <v>6.7</v>
      </c>
      <c r="FE60" s="21">
        <v>7.4</v>
      </c>
      <c r="FF60" s="21">
        <v>7.8</v>
      </c>
      <c r="FG60" s="24">
        <v>3</v>
      </c>
      <c r="FH60" s="21">
        <v>3</v>
      </c>
      <c r="FI60" s="21">
        <v>5</v>
      </c>
      <c r="FJ60" s="21">
        <v>5</v>
      </c>
      <c r="FK60" s="21">
        <v>10</v>
      </c>
      <c r="FL60" s="21">
        <v>11</v>
      </c>
      <c r="FM60" s="21">
        <v>11</v>
      </c>
      <c r="FN60" s="24">
        <v>60</v>
      </c>
      <c r="FO60" s="21">
        <v>66</v>
      </c>
      <c r="FP60" s="21">
        <v>71</v>
      </c>
      <c r="FQ60" s="21">
        <v>74</v>
      </c>
      <c r="FR60" s="21">
        <v>100</v>
      </c>
      <c r="FS60" s="21">
        <v>85</v>
      </c>
      <c r="FT60" s="21">
        <v>82</v>
      </c>
      <c r="FU60" s="24" t="s">
        <v>345</v>
      </c>
      <c r="FV60" s="21" t="s">
        <v>430</v>
      </c>
      <c r="FW60" s="21" t="s">
        <v>345</v>
      </c>
      <c r="FX60" s="21" t="s">
        <v>311</v>
      </c>
      <c r="FY60" s="21" t="s">
        <v>334</v>
      </c>
      <c r="FZ60" s="21">
        <v>0</v>
      </c>
      <c r="GA60" s="21">
        <v>0</v>
      </c>
      <c r="GB60" s="24">
        <v>75</v>
      </c>
      <c r="GC60" s="21">
        <v>107</v>
      </c>
      <c r="GD60" s="21">
        <v>117</v>
      </c>
      <c r="GE60" s="21">
        <v>82</v>
      </c>
      <c r="GF60" s="21">
        <v>58</v>
      </c>
      <c r="GG60" s="21">
        <v>56</v>
      </c>
      <c r="GH60" s="21">
        <v>64</v>
      </c>
      <c r="GI60" s="24">
        <v>830</v>
      </c>
      <c r="GJ60" s="21">
        <v>1330</v>
      </c>
      <c r="GK60" s="21">
        <v>2440</v>
      </c>
      <c r="GL60" s="21">
        <v>1820</v>
      </c>
      <c r="GM60" s="21">
        <v>2020</v>
      </c>
      <c r="GN60" s="21">
        <v>2660</v>
      </c>
      <c r="GO60" s="21">
        <v>2000</v>
      </c>
      <c r="GP60" s="6"/>
      <c r="GQ60" s="24">
        <v>17</v>
      </c>
      <c r="GR60" s="21">
        <v>90</v>
      </c>
      <c r="GS60" s="24">
        <v>17</v>
      </c>
      <c r="GT60" s="21">
        <v>90</v>
      </c>
      <c r="GU60" s="24">
        <v>18</v>
      </c>
      <c r="GV60" s="21">
        <v>90</v>
      </c>
      <c r="GW60" s="24">
        <v>16</v>
      </c>
      <c r="GX60" s="21">
        <v>90</v>
      </c>
      <c r="GY60" s="24">
        <v>15</v>
      </c>
      <c r="GZ60" s="21">
        <v>80</v>
      </c>
      <c r="HA60" s="24">
        <v>12</v>
      </c>
      <c r="HB60" s="21">
        <v>45</v>
      </c>
      <c r="HC60" s="24">
        <v>12</v>
      </c>
      <c r="HD60" s="21">
        <v>45</v>
      </c>
      <c r="HE60" s="6"/>
      <c r="HF60" s="21">
        <v>58</v>
      </c>
      <c r="HG60" s="21">
        <v>59</v>
      </c>
      <c r="HH60" s="21">
        <v>64</v>
      </c>
      <c r="HI60" s="21">
        <v>37.6</v>
      </c>
      <c r="HJ60" s="21">
        <v>1</v>
      </c>
      <c r="HK60" s="21">
        <v>54.2</v>
      </c>
      <c r="HL60" s="21">
        <v>0.7</v>
      </c>
      <c r="HM60" s="21">
        <v>10</v>
      </c>
      <c r="HN60" s="21">
        <v>44.53</v>
      </c>
      <c r="HO60" s="21">
        <v>10.45</v>
      </c>
      <c r="HP60" s="21">
        <v>5.32</v>
      </c>
      <c r="HQ60" s="21">
        <v>133.1</v>
      </c>
      <c r="HR60" s="21">
        <v>28.4</v>
      </c>
      <c r="HS60" s="21">
        <v>3.7</v>
      </c>
      <c r="HT60" s="21">
        <v>3</v>
      </c>
      <c r="HU60" s="6"/>
    </row>
    <row r="61" spans="1:236" ht="15.75" customHeight="1" x14ac:dyDescent="0.3">
      <c r="A61" s="99">
        <v>56</v>
      </c>
      <c r="B61" s="3">
        <v>83</v>
      </c>
      <c r="C61" s="21" t="s">
        <v>431</v>
      </c>
      <c r="D61" s="21">
        <v>1</v>
      </c>
      <c r="E61" s="22">
        <v>41331</v>
      </c>
      <c r="F61" s="22">
        <v>41331</v>
      </c>
      <c r="G61" s="21">
        <f t="shared" si="0"/>
        <v>0</v>
      </c>
      <c r="H61" s="21" t="s">
        <v>890</v>
      </c>
      <c r="I61" s="21" t="s">
        <v>869</v>
      </c>
      <c r="J61" s="23">
        <v>19212</v>
      </c>
      <c r="K61" s="21">
        <v>60</v>
      </c>
      <c r="L61" s="21">
        <v>162</v>
      </c>
      <c r="M61" s="21">
        <v>71</v>
      </c>
      <c r="N61" s="21" t="s">
        <v>899</v>
      </c>
      <c r="O61" s="21">
        <v>45</v>
      </c>
      <c r="P61" s="21">
        <v>34</v>
      </c>
      <c r="Q61" s="21">
        <v>3</v>
      </c>
      <c r="R61" s="21" t="s">
        <v>900</v>
      </c>
      <c r="S61" s="21">
        <v>1</v>
      </c>
      <c r="T61" s="21">
        <v>7</v>
      </c>
      <c r="U61" s="21" t="s">
        <v>548</v>
      </c>
      <c r="V61" s="21">
        <v>2</v>
      </c>
      <c r="W61" s="21">
        <v>0</v>
      </c>
      <c r="X61" s="21">
        <v>2</v>
      </c>
      <c r="Y61" s="21">
        <v>0</v>
      </c>
      <c r="Z61" s="6"/>
      <c r="AA61" s="24" t="s">
        <v>884</v>
      </c>
      <c r="AB61" s="21" t="s">
        <v>901</v>
      </c>
      <c r="AC61" s="25"/>
      <c r="AD61" s="25"/>
      <c r="AE61" s="21" t="s">
        <v>249</v>
      </c>
      <c r="AF61" s="21"/>
      <c r="AG61" s="21" t="s">
        <v>246</v>
      </c>
      <c r="AH61" s="21" t="s">
        <v>328</v>
      </c>
      <c r="AI61" s="21" t="s">
        <v>249</v>
      </c>
      <c r="AJ61" s="21" t="s">
        <v>249</v>
      </c>
      <c r="AK61" s="21" t="s">
        <v>246</v>
      </c>
      <c r="AL61" s="21" t="s">
        <v>246</v>
      </c>
      <c r="AM61" s="21">
        <v>28.72</v>
      </c>
      <c r="AN61" s="6"/>
      <c r="AO61" s="26" t="s">
        <v>250</v>
      </c>
      <c r="AP61" s="26" t="s">
        <v>274</v>
      </c>
      <c r="AQ61" s="26"/>
      <c r="AR61" s="26" t="s">
        <v>1902</v>
      </c>
      <c r="AS61" s="26" t="s">
        <v>1913</v>
      </c>
      <c r="AT61" s="27">
        <v>28.72</v>
      </c>
      <c r="AU61" s="21">
        <v>26.25</v>
      </c>
      <c r="AV61" s="21">
        <v>23.71</v>
      </c>
      <c r="AW61" s="21">
        <v>15.6</v>
      </c>
      <c r="AX61" s="21">
        <v>10</v>
      </c>
      <c r="AY61" s="21"/>
      <c r="AZ61" s="21"/>
      <c r="BA61" s="21"/>
      <c r="BB61" s="21"/>
      <c r="BC61" s="28">
        <f t="shared" ref="BC61:BE61" si="172">((AU61/AT61)*100)-100</f>
        <v>-8.6002785515320284</v>
      </c>
      <c r="BD61" s="28">
        <f t="shared" si="172"/>
        <v>-9.6761904761904702</v>
      </c>
      <c r="BE61" s="28">
        <f t="shared" si="172"/>
        <v>-34.204976803036701</v>
      </c>
      <c r="BF61" s="28">
        <f t="shared" si="2"/>
        <v>-17.444289693593305</v>
      </c>
      <c r="BG61" s="28">
        <f t="shared" si="3"/>
        <v>-45.682451253481894</v>
      </c>
      <c r="BH61" s="28">
        <f t="shared" si="4"/>
        <v>-40.571428571428569</v>
      </c>
      <c r="BI61" s="3">
        <f t="shared" ref="BI61:BK61" si="173">AU61-AT61</f>
        <v>-2.4699999999999989</v>
      </c>
      <c r="BJ61" s="3">
        <f t="shared" si="173"/>
        <v>-2.5399999999999991</v>
      </c>
      <c r="BK61" s="3">
        <f t="shared" si="173"/>
        <v>-8.1100000000000012</v>
      </c>
      <c r="BL61" s="3">
        <f t="shared" si="6"/>
        <v>-5.009999999999998</v>
      </c>
      <c r="BM61" s="3">
        <f t="shared" si="7"/>
        <v>-13.12</v>
      </c>
      <c r="BN61" s="3">
        <f t="shared" si="8"/>
        <v>-10.65</v>
      </c>
      <c r="BO61" s="24">
        <v>128</v>
      </c>
      <c r="BP61" s="21">
        <v>144.9</v>
      </c>
      <c r="BQ61" s="21">
        <v>147.6</v>
      </c>
      <c r="BR61" s="21"/>
      <c r="BS61" s="21"/>
      <c r="BT61" s="21"/>
      <c r="BU61" s="21"/>
      <c r="BV61" s="24">
        <v>37.4</v>
      </c>
      <c r="BW61" s="21">
        <v>36.4</v>
      </c>
      <c r="BX61" s="21">
        <v>36.1</v>
      </c>
      <c r="BY61" s="21">
        <v>36.4</v>
      </c>
      <c r="BZ61" s="21">
        <v>36.6</v>
      </c>
      <c r="CA61" s="21"/>
      <c r="CB61" s="21"/>
      <c r="CC61" s="21"/>
      <c r="CD61" s="21"/>
      <c r="CE61" s="6"/>
      <c r="CF61" s="24" t="s">
        <v>902</v>
      </c>
      <c r="CG61" s="21"/>
      <c r="CH61" s="21"/>
      <c r="CI61" s="21"/>
      <c r="CJ61" s="21"/>
      <c r="CK61" s="21"/>
      <c r="CL61" s="21"/>
      <c r="CM61" s="24" t="s">
        <v>903</v>
      </c>
      <c r="CN61" s="21"/>
      <c r="CO61" s="21"/>
      <c r="CP61" s="21"/>
      <c r="CQ61" s="21"/>
      <c r="CR61" s="21"/>
      <c r="CS61" s="21"/>
      <c r="CT61" s="24">
        <v>1</v>
      </c>
      <c r="CU61" s="21"/>
      <c r="CV61" s="21"/>
      <c r="CW61" s="21"/>
      <c r="CX61" s="21"/>
      <c r="CY61" s="21"/>
      <c r="CZ61" s="21"/>
      <c r="DA61" s="24" t="s">
        <v>735</v>
      </c>
      <c r="DB61" s="21"/>
      <c r="DC61" s="21"/>
      <c r="DD61" s="21"/>
      <c r="DE61" s="21"/>
      <c r="DF61" s="21"/>
      <c r="DG61" s="21"/>
      <c r="DH61" s="24" t="s">
        <v>904</v>
      </c>
      <c r="DI61" s="21" t="s">
        <v>905</v>
      </c>
      <c r="DJ61" s="21" t="s">
        <v>906</v>
      </c>
      <c r="DK61" s="21"/>
      <c r="DL61" s="21"/>
      <c r="DM61" s="21"/>
      <c r="DN61" s="21"/>
      <c r="DO61" s="26">
        <v>8</v>
      </c>
      <c r="DP61" s="6"/>
      <c r="DQ61" s="24">
        <v>81.5</v>
      </c>
      <c r="DR61" s="21">
        <v>120.5</v>
      </c>
      <c r="DS61" s="21">
        <v>105.5</v>
      </c>
      <c r="DT61" s="21"/>
      <c r="DU61" s="21"/>
      <c r="DV61" s="21"/>
      <c r="DW61" s="21"/>
      <c r="DX61" s="24">
        <v>0.35</v>
      </c>
      <c r="DY61" s="21">
        <v>0.21</v>
      </c>
      <c r="DZ61" s="21">
        <v>0.21</v>
      </c>
      <c r="EA61" s="21"/>
      <c r="EB61" s="21"/>
      <c r="EC61" s="21"/>
      <c r="ED61" s="21"/>
      <c r="EE61" s="29">
        <f t="shared" si="135"/>
        <v>232.85714285714286</v>
      </c>
      <c r="EF61" s="30">
        <f t="shared" ref="EF61:EG61" si="174">DR61/DY61</f>
        <v>573.80952380952385</v>
      </c>
      <c r="EG61" s="30">
        <f t="shared" si="174"/>
        <v>502.38095238095241</v>
      </c>
      <c r="EH61" s="30"/>
      <c r="EI61" s="30"/>
      <c r="EJ61" s="30"/>
      <c r="EK61" s="30"/>
      <c r="EL61" s="24">
        <v>0</v>
      </c>
      <c r="EM61" s="21">
        <v>0</v>
      </c>
      <c r="EN61" s="21">
        <v>0</v>
      </c>
      <c r="EO61" s="21"/>
      <c r="EP61" s="21"/>
      <c r="EQ61" s="21"/>
      <c r="ER61" s="21"/>
      <c r="ES61" s="24">
        <v>8</v>
      </c>
      <c r="ET61" s="21">
        <v>11</v>
      </c>
      <c r="EU61" s="21">
        <v>12</v>
      </c>
      <c r="EV61" s="21"/>
      <c r="EW61" s="21"/>
      <c r="EX61" s="21"/>
      <c r="EY61" s="21"/>
      <c r="EZ61" s="24">
        <v>14.8</v>
      </c>
      <c r="FA61" s="21">
        <v>19.3</v>
      </c>
      <c r="FB61" s="21">
        <v>19.3</v>
      </c>
      <c r="FC61" s="21"/>
      <c r="FD61" s="21"/>
      <c r="FE61" s="21"/>
      <c r="FF61" s="21"/>
      <c r="FG61" s="24">
        <v>15</v>
      </c>
      <c r="FH61" s="21">
        <v>15</v>
      </c>
      <c r="FI61" s="21">
        <v>15</v>
      </c>
      <c r="FJ61" s="21"/>
      <c r="FK61" s="21"/>
      <c r="FL61" s="21"/>
      <c r="FM61" s="21"/>
      <c r="FN61" s="24">
        <v>61</v>
      </c>
      <c r="FO61" s="21">
        <v>67</v>
      </c>
      <c r="FP61" s="21">
        <v>65</v>
      </c>
      <c r="FQ61" s="21"/>
      <c r="FR61" s="21"/>
      <c r="FS61" s="21"/>
      <c r="FT61" s="21"/>
      <c r="FU61" s="24" t="s">
        <v>345</v>
      </c>
      <c r="FV61" s="21" t="s">
        <v>311</v>
      </c>
      <c r="FW61" s="21" t="s">
        <v>430</v>
      </c>
      <c r="FX61" s="21"/>
      <c r="FY61" s="21"/>
      <c r="FZ61" s="21"/>
      <c r="GA61" s="21"/>
      <c r="GB61" s="24">
        <v>294</v>
      </c>
      <c r="GC61" s="21">
        <v>278</v>
      </c>
      <c r="GD61" s="21">
        <v>257</v>
      </c>
      <c r="GE61" s="21"/>
      <c r="GF61" s="21"/>
      <c r="GG61" s="21"/>
      <c r="GH61" s="21"/>
      <c r="GI61" s="24">
        <v>730</v>
      </c>
      <c r="GJ61" s="21">
        <v>1820</v>
      </c>
      <c r="GK61" s="21">
        <v>1700</v>
      </c>
      <c r="GL61" s="21"/>
      <c r="GM61" s="21"/>
      <c r="GN61" s="21"/>
      <c r="GO61" s="21"/>
      <c r="GP61" s="6"/>
      <c r="GQ61" s="24">
        <v>17</v>
      </c>
      <c r="GR61" s="21">
        <v>90</v>
      </c>
      <c r="GS61" s="24">
        <v>15</v>
      </c>
      <c r="GT61" s="21">
        <v>80</v>
      </c>
      <c r="GU61" s="24">
        <v>15</v>
      </c>
      <c r="GV61" s="21">
        <v>80</v>
      </c>
      <c r="GW61" s="24"/>
      <c r="GX61" s="21"/>
      <c r="GY61" s="24"/>
      <c r="GZ61" s="21"/>
      <c r="HA61" s="24"/>
      <c r="HB61" s="21"/>
      <c r="HC61" s="24"/>
      <c r="HD61" s="21"/>
      <c r="HE61" s="6"/>
      <c r="HF61" s="21">
        <v>60</v>
      </c>
      <c r="HG61" s="21">
        <v>101</v>
      </c>
      <c r="HH61" s="21">
        <v>82</v>
      </c>
      <c r="HI61" s="21">
        <v>36.6</v>
      </c>
      <c r="HJ61" s="21">
        <v>2</v>
      </c>
      <c r="HK61" s="21">
        <v>81.5</v>
      </c>
      <c r="HL61" s="21">
        <v>0.21</v>
      </c>
      <c r="HM61" s="21">
        <v>30</v>
      </c>
      <c r="HN61" s="21">
        <v>47.61</v>
      </c>
      <c r="HO61" s="21">
        <v>6.08</v>
      </c>
      <c r="HP61" s="21">
        <v>3.27</v>
      </c>
      <c r="HQ61" s="21">
        <v>138</v>
      </c>
      <c r="HR61" s="21">
        <v>16</v>
      </c>
      <c r="HS61" s="21">
        <v>14.8</v>
      </c>
      <c r="HT61" s="21">
        <v>15</v>
      </c>
      <c r="HU61" s="6"/>
    </row>
    <row r="62" spans="1:236" ht="15.75" customHeight="1" x14ac:dyDescent="0.3">
      <c r="A62" s="99">
        <v>57</v>
      </c>
      <c r="B62" s="3">
        <v>85</v>
      </c>
      <c r="C62" s="21" t="s">
        <v>626</v>
      </c>
      <c r="D62" s="21">
        <v>1</v>
      </c>
      <c r="E62" s="22">
        <v>41322</v>
      </c>
      <c r="F62" s="22">
        <v>41325</v>
      </c>
      <c r="G62" s="21">
        <f t="shared" si="0"/>
        <v>3</v>
      </c>
      <c r="H62" s="21"/>
      <c r="I62" s="21" t="s">
        <v>432</v>
      </c>
      <c r="J62" s="23">
        <v>11015</v>
      </c>
      <c r="K62" s="21">
        <v>83</v>
      </c>
      <c r="L62" s="21">
        <v>175</v>
      </c>
      <c r="M62" s="21">
        <v>75</v>
      </c>
      <c r="N62" s="21" t="s">
        <v>911</v>
      </c>
      <c r="O62" s="21">
        <v>74</v>
      </c>
      <c r="P62" s="21">
        <v>88</v>
      </c>
      <c r="Q62" s="21">
        <v>9</v>
      </c>
      <c r="R62" s="21" t="s">
        <v>912</v>
      </c>
      <c r="S62" s="21">
        <v>1</v>
      </c>
      <c r="T62" s="21">
        <v>9</v>
      </c>
      <c r="U62" s="21" t="s">
        <v>912</v>
      </c>
      <c r="V62" s="21">
        <v>1</v>
      </c>
      <c r="W62" s="21">
        <v>4</v>
      </c>
      <c r="X62" s="21">
        <v>5</v>
      </c>
      <c r="Y62" s="21">
        <v>0</v>
      </c>
      <c r="Z62" s="6"/>
      <c r="AA62" s="24" t="s">
        <v>884</v>
      </c>
      <c r="AB62" s="21" t="s">
        <v>549</v>
      </c>
      <c r="AC62" s="25"/>
      <c r="AD62" s="25"/>
      <c r="AE62" s="21" t="s">
        <v>249</v>
      </c>
      <c r="AF62" s="21"/>
      <c r="AG62" s="21" t="s">
        <v>246</v>
      </c>
      <c r="AH62" s="21" t="s">
        <v>248</v>
      </c>
      <c r="AI62" s="21" t="s">
        <v>246</v>
      </c>
      <c r="AJ62" s="21" t="s">
        <v>246</v>
      </c>
      <c r="AK62" s="21" t="s">
        <v>246</v>
      </c>
      <c r="AL62" s="21" t="s">
        <v>249</v>
      </c>
      <c r="AM62" s="21">
        <v>0.6</v>
      </c>
      <c r="AN62" s="6"/>
      <c r="AO62" s="26" t="s">
        <v>250</v>
      </c>
      <c r="AP62" s="26" t="s">
        <v>274</v>
      </c>
      <c r="AQ62" s="26"/>
      <c r="AR62" s="26" t="s">
        <v>1902</v>
      </c>
      <c r="AS62" s="26" t="s">
        <v>1905</v>
      </c>
      <c r="AT62" s="27">
        <v>0.6</v>
      </c>
      <c r="AU62" s="21">
        <v>1.05</v>
      </c>
      <c r="AV62" s="21">
        <v>1.89</v>
      </c>
      <c r="AW62" s="21">
        <v>0.96</v>
      </c>
      <c r="AX62" s="21">
        <v>0.9</v>
      </c>
      <c r="AY62" s="21">
        <v>0.73</v>
      </c>
      <c r="AZ62" s="21">
        <v>0.5</v>
      </c>
      <c r="BA62" s="21">
        <v>0.37</v>
      </c>
      <c r="BB62" s="21">
        <v>0.37</v>
      </c>
      <c r="BC62" s="28">
        <f t="shared" ref="BC62:BE62" si="175">((AU62/AT62)*100)-100</f>
        <v>75.000000000000028</v>
      </c>
      <c r="BD62" s="28">
        <f t="shared" si="175"/>
        <v>79.999999999999972</v>
      </c>
      <c r="BE62" s="28">
        <f t="shared" si="175"/>
        <v>-49.206349206349209</v>
      </c>
      <c r="BF62" s="28">
        <f t="shared" si="2"/>
        <v>215</v>
      </c>
      <c r="BG62" s="28">
        <f t="shared" si="3"/>
        <v>60</v>
      </c>
      <c r="BH62" s="28">
        <f t="shared" si="4"/>
        <v>-8.5714285714285694</v>
      </c>
      <c r="BI62" s="3">
        <f t="shared" ref="BI62:BK62" si="176">AU62-AT62</f>
        <v>0.45000000000000007</v>
      </c>
      <c r="BJ62" s="3">
        <f t="shared" si="176"/>
        <v>0.83999999999999986</v>
      </c>
      <c r="BK62" s="3">
        <f t="shared" si="176"/>
        <v>-0.92999999999999994</v>
      </c>
      <c r="BL62" s="3">
        <f t="shared" si="6"/>
        <v>1.29</v>
      </c>
      <c r="BM62" s="3">
        <f t="shared" si="7"/>
        <v>0.36</v>
      </c>
      <c r="BN62" s="3">
        <f t="shared" si="8"/>
        <v>-9.000000000000008E-2</v>
      </c>
      <c r="BO62" s="24"/>
      <c r="BP62" s="21"/>
      <c r="BQ62" s="21"/>
      <c r="BR62" s="21">
        <v>190</v>
      </c>
      <c r="BS62" s="21"/>
      <c r="BT62" s="21"/>
      <c r="BU62" s="21"/>
      <c r="BV62" s="24">
        <v>37.1</v>
      </c>
      <c r="BW62" s="21">
        <v>36.6</v>
      </c>
      <c r="BX62" s="21">
        <v>36.6</v>
      </c>
      <c r="BY62" s="21">
        <v>36.5</v>
      </c>
      <c r="BZ62" s="21">
        <v>36</v>
      </c>
      <c r="CA62" s="21">
        <v>36.4</v>
      </c>
      <c r="CB62" s="21">
        <v>36</v>
      </c>
      <c r="CC62" s="21">
        <v>37.1</v>
      </c>
      <c r="CD62" s="21">
        <v>37</v>
      </c>
      <c r="CE62" s="6"/>
      <c r="CF62" s="24" t="s">
        <v>913</v>
      </c>
      <c r="CG62" s="21"/>
      <c r="CH62" s="21"/>
      <c r="CI62" s="21"/>
      <c r="CJ62" s="21"/>
      <c r="CK62" s="21" t="s">
        <v>914</v>
      </c>
      <c r="CL62" s="21"/>
      <c r="CM62" s="24" t="s">
        <v>915</v>
      </c>
      <c r="CN62" s="21"/>
      <c r="CO62" s="21"/>
      <c r="CP62" s="21"/>
      <c r="CQ62" s="21"/>
      <c r="CR62" s="21" t="s">
        <v>916</v>
      </c>
      <c r="CS62" s="21"/>
      <c r="CT62" s="24">
        <v>2</v>
      </c>
      <c r="CU62" s="21"/>
      <c r="CV62" s="21"/>
      <c r="CW62" s="21"/>
      <c r="CX62" s="21"/>
      <c r="CY62" s="21">
        <v>1</v>
      </c>
      <c r="CZ62" s="21"/>
      <c r="DA62" s="24" t="s">
        <v>735</v>
      </c>
      <c r="DB62" s="21"/>
      <c r="DC62" s="21"/>
      <c r="DD62" s="21"/>
      <c r="DE62" s="21"/>
      <c r="DF62" s="21" t="s">
        <v>303</v>
      </c>
      <c r="DG62" s="21"/>
      <c r="DH62" s="24" t="s">
        <v>917</v>
      </c>
      <c r="DI62" s="21" t="s">
        <v>917</v>
      </c>
      <c r="DJ62" s="21" t="s">
        <v>918</v>
      </c>
      <c r="DK62" s="21" t="s">
        <v>917</v>
      </c>
      <c r="DL62" s="21" t="s">
        <v>855</v>
      </c>
      <c r="DM62" s="21" t="s">
        <v>465</v>
      </c>
      <c r="DN62" s="21" t="s">
        <v>465</v>
      </c>
      <c r="DO62" s="26">
        <v>8</v>
      </c>
      <c r="DP62" s="6"/>
      <c r="DQ62" s="24">
        <v>102.9</v>
      </c>
      <c r="DR62" s="21">
        <v>81.8</v>
      </c>
      <c r="DS62" s="21">
        <v>134.4</v>
      </c>
      <c r="DT62" s="21">
        <v>111</v>
      </c>
      <c r="DU62" s="21">
        <v>86.2</v>
      </c>
      <c r="DV62" s="21">
        <v>100</v>
      </c>
      <c r="DW62" s="21">
        <v>95</v>
      </c>
      <c r="DX62" s="24">
        <v>0.6</v>
      </c>
      <c r="DY62" s="21">
        <v>0.6</v>
      </c>
      <c r="DZ62" s="21">
        <v>0.7</v>
      </c>
      <c r="EA62" s="21">
        <v>0.4</v>
      </c>
      <c r="EB62" s="21">
        <v>0.5</v>
      </c>
      <c r="EC62" s="21">
        <v>0.4</v>
      </c>
      <c r="ED62" s="21">
        <v>0.4</v>
      </c>
      <c r="EE62" s="29">
        <f t="shared" si="135"/>
        <v>171.50000000000003</v>
      </c>
      <c r="EF62" s="30">
        <f t="shared" ref="EF62:EK62" si="177">DR62/DY62</f>
        <v>136.33333333333334</v>
      </c>
      <c r="EG62" s="30">
        <f t="shared" si="177"/>
        <v>192.00000000000003</v>
      </c>
      <c r="EH62" s="30">
        <f t="shared" si="177"/>
        <v>277.5</v>
      </c>
      <c r="EI62" s="30">
        <f t="shared" si="177"/>
        <v>172.4</v>
      </c>
      <c r="EJ62" s="30">
        <f t="shared" si="177"/>
        <v>250</v>
      </c>
      <c r="EK62" s="30">
        <f t="shared" si="177"/>
        <v>237.5</v>
      </c>
      <c r="EL62" s="24">
        <v>1</v>
      </c>
      <c r="EM62" s="21">
        <v>1</v>
      </c>
      <c r="EN62" s="21">
        <v>1</v>
      </c>
      <c r="EO62" s="21">
        <v>1</v>
      </c>
      <c r="EP62" s="21">
        <v>1</v>
      </c>
      <c r="EQ62" s="21">
        <v>0</v>
      </c>
      <c r="ER62" s="21">
        <v>0</v>
      </c>
      <c r="ES62" s="24">
        <v>122</v>
      </c>
      <c r="ET62" s="21">
        <v>141</v>
      </c>
      <c r="EU62" s="21">
        <v>127</v>
      </c>
      <c r="EV62" s="21">
        <v>185</v>
      </c>
      <c r="EW62" s="21">
        <v>196</v>
      </c>
      <c r="EX62" s="21">
        <v>188</v>
      </c>
      <c r="EY62" s="21">
        <v>188</v>
      </c>
      <c r="EZ62" s="24">
        <v>4.8</v>
      </c>
      <c r="FA62" s="21">
        <v>4.8</v>
      </c>
      <c r="FB62" s="21">
        <v>4.8</v>
      </c>
      <c r="FC62" s="21">
        <v>4.8</v>
      </c>
      <c r="FD62" s="21">
        <v>4.8</v>
      </c>
      <c r="FE62" s="21">
        <v>4.8</v>
      </c>
      <c r="FF62" s="21">
        <v>4.8</v>
      </c>
      <c r="FG62" s="24">
        <v>3</v>
      </c>
      <c r="FH62" s="21">
        <v>3</v>
      </c>
      <c r="FI62" s="21">
        <v>3</v>
      </c>
      <c r="FJ62" s="21">
        <v>4</v>
      </c>
      <c r="FK62" s="21">
        <v>5</v>
      </c>
      <c r="FL62" s="21">
        <v>7</v>
      </c>
      <c r="FM62" s="21">
        <v>8</v>
      </c>
      <c r="FN62" s="24">
        <v>66</v>
      </c>
      <c r="FO62" s="21">
        <v>70</v>
      </c>
      <c r="FP62" s="21">
        <v>57</v>
      </c>
      <c r="FQ62" s="21">
        <v>91</v>
      </c>
      <c r="FR62" s="21">
        <v>77</v>
      </c>
      <c r="FS62" s="21">
        <v>79</v>
      </c>
      <c r="FT62" s="21">
        <v>90</v>
      </c>
      <c r="FU62" s="24" t="s">
        <v>310</v>
      </c>
      <c r="FV62" s="21" t="s">
        <v>392</v>
      </c>
      <c r="FW62" s="21" t="s">
        <v>311</v>
      </c>
      <c r="FX62" s="21" t="s">
        <v>334</v>
      </c>
      <c r="FY62" s="21">
        <v>0</v>
      </c>
      <c r="FZ62" s="21">
        <v>0</v>
      </c>
      <c r="GA62" s="21">
        <v>0</v>
      </c>
      <c r="GB62" s="24">
        <v>84</v>
      </c>
      <c r="GC62" s="21">
        <v>80</v>
      </c>
      <c r="GD62" s="21">
        <v>91</v>
      </c>
      <c r="GE62" s="21">
        <v>78</v>
      </c>
      <c r="GF62" s="21">
        <v>64</v>
      </c>
      <c r="GG62" s="21">
        <v>65</v>
      </c>
      <c r="GH62" s="21">
        <v>65</v>
      </c>
      <c r="GI62" s="24">
        <v>1390</v>
      </c>
      <c r="GJ62" s="21">
        <v>2295</v>
      </c>
      <c r="GK62" s="21">
        <v>1125</v>
      </c>
      <c r="GL62" s="21">
        <v>1525</v>
      </c>
      <c r="GM62" s="21">
        <v>1900</v>
      </c>
      <c r="GN62" s="21">
        <v>3670</v>
      </c>
      <c r="GO62" s="21">
        <v>1110</v>
      </c>
      <c r="GP62" s="6"/>
      <c r="GQ62" s="24">
        <v>17</v>
      </c>
      <c r="GR62" s="21">
        <v>90</v>
      </c>
      <c r="GS62" s="24">
        <v>17</v>
      </c>
      <c r="GT62" s="21">
        <v>90</v>
      </c>
      <c r="GU62" s="24">
        <v>17</v>
      </c>
      <c r="GV62" s="21">
        <v>90</v>
      </c>
      <c r="GW62" s="24">
        <v>15</v>
      </c>
      <c r="GX62" s="21">
        <v>80</v>
      </c>
      <c r="GY62" s="24">
        <v>13</v>
      </c>
      <c r="GZ62" s="21">
        <v>55</v>
      </c>
      <c r="HA62" s="24">
        <v>11</v>
      </c>
      <c r="HB62" s="21">
        <v>45</v>
      </c>
      <c r="HC62" s="24">
        <v>11</v>
      </c>
      <c r="HD62" s="21">
        <v>45</v>
      </c>
      <c r="HE62" s="6"/>
      <c r="HF62" s="21">
        <v>83</v>
      </c>
      <c r="HG62" s="21">
        <v>114</v>
      </c>
      <c r="HH62" s="21">
        <v>174</v>
      </c>
      <c r="HI62" s="21">
        <v>35.1</v>
      </c>
      <c r="HJ62" s="21">
        <v>1</v>
      </c>
      <c r="HK62" s="21">
        <v>60.3</v>
      </c>
      <c r="HL62" s="21">
        <v>0.5</v>
      </c>
      <c r="HM62" s="21">
        <v>0</v>
      </c>
      <c r="HN62" s="21">
        <v>10.64</v>
      </c>
      <c r="HO62" s="21">
        <v>13.64</v>
      </c>
      <c r="HP62" s="21">
        <v>3.13</v>
      </c>
      <c r="HQ62" s="21">
        <v>138</v>
      </c>
      <c r="HR62" s="21">
        <v>23.3</v>
      </c>
      <c r="HS62" s="21">
        <v>5.2</v>
      </c>
      <c r="HT62" s="21">
        <v>3</v>
      </c>
      <c r="HU62" s="6"/>
    </row>
    <row r="63" spans="1:236" ht="15.75" customHeight="1" x14ac:dyDescent="0.3">
      <c r="A63" s="99">
        <v>58</v>
      </c>
      <c r="B63" s="3">
        <v>86</v>
      </c>
      <c r="C63" s="21" t="s">
        <v>431</v>
      </c>
      <c r="D63" s="21">
        <v>2</v>
      </c>
      <c r="E63" s="22">
        <v>41326</v>
      </c>
      <c r="F63" s="22">
        <v>41326</v>
      </c>
      <c r="G63" s="21">
        <f t="shared" si="0"/>
        <v>0</v>
      </c>
      <c r="H63" s="21"/>
      <c r="I63" s="21" t="s">
        <v>432</v>
      </c>
      <c r="J63" s="23">
        <v>15255</v>
      </c>
      <c r="K63" s="21">
        <v>71</v>
      </c>
      <c r="L63" s="21">
        <v>174</v>
      </c>
      <c r="M63" s="21">
        <v>78</v>
      </c>
      <c r="N63" s="21" t="s">
        <v>919</v>
      </c>
      <c r="O63" s="21">
        <v>50</v>
      </c>
      <c r="P63" s="21">
        <v>46.1</v>
      </c>
      <c r="Q63" s="21">
        <v>8</v>
      </c>
      <c r="R63" s="21" t="s">
        <v>920</v>
      </c>
      <c r="S63" s="21">
        <v>1</v>
      </c>
      <c r="T63" s="21">
        <v>16</v>
      </c>
      <c r="U63" s="21" t="s">
        <v>272</v>
      </c>
      <c r="V63" s="21">
        <v>1</v>
      </c>
      <c r="W63" s="21">
        <v>0</v>
      </c>
      <c r="X63" s="21">
        <v>0</v>
      </c>
      <c r="Y63" s="21">
        <v>7</v>
      </c>
      <c r="Z63" s="6"/>
      <c r="AA63" s="24" t="s">
        <v>513</v>
      </c>
      <c r="AB63" s="21" t="s">
        <v>819</v>
      </c>
      <c r="AC63" s="25">
        <v>1</v>
      </c>
      <c r="AD63" s="25"/>
      <c r="AE63" s="21" t="s">
        <v>249</v>
      </c>
      <c r="AF63" s="21"/>
      <c r="AG63" s="21" t="s">
        <v>249</v>
      </c>
      <c r="AH63" s="21"/>
      <c r="AI63" s="21" t="s">
        <v>249</v>
      </c>
      <c r="AJ63" s="21" t="s">
        <v>246</v>
      </c>
      <c r="AK63" s="21" t="s">
        <v>249</v>
      </c>
      <c r="AL63" s="21" t="s">
        <v>246</v>
      </c>
      <c r="AM63" s="21">
        <v>52.6</v>
      </c>
      <c r="AN63" s="6"/>
      <c r="AO63" s="26" t="s">
        <v>250</v>
      </c>
      <c r="AP63" s="26" t="s">
        <v>274</v>
      </c>
      <c r="AQ63" s="26"/>
      <c r="AR63" s="26" t="s">
        <v>1902</v>
      </c>
      <c r="AS63" s="26" t="s">
        <v>1903</v>
      </c>
      <c r="AT63" s="27">
        <v>52.6</v>
      </c>
      <c r="AU63" s="21">
        <v>55.17</v>
      </c>
      <c r="AV63" s="21">
        <v>59.1</v>
      </c>
      <c r="AW63" s="21">
        <v>52.01</v>
      </c>
      <c r="AX63" s="21">
        <v>28.5</v>
      </c>
      <c r="AY63" s="21">
        <v>18.04</v>
      </c>
      <c r="AZ63" s="21">
        <v>10</v>
      </c>
      <c r="BA63" s="21">
        <v>5.53</v>
      </c>
      <c r="BB63" s="21">
        <v>3.09</v>
      </c>
      <c r="BC63" s="28">
        <f t="shared" ref="BC63:BE63" si="178">((AU63/AT63)*100)-100</f>
        <v>4.8859315589353542</v>
      </c>
      <c r="BD63" s="28">
        <f t="shared" si="178"/>
        <v>7.1234366503534403</v>
      </c>
      <c r="BE63" s="28">
        <f t="shared" si="178"/>
        <v>-11.996615905245349</v>
      </c>
      <c r="BF63" s="28">
        <f t="shared" si="2"/>
        <v>12.357414448669203</v>
      </c>
      <c r="BG63" s="28">
        <f t="shared" si="3"/>
        <v>-1.121673003802286</v>
      </c>
      <c r="BH63" s="28">
        <f t="shared" si="4"/>
        <v>-5.7277505890882736</v>
      </c>
      <c r="BI63" s="3">
        <f t="shared" ref="BI63:BK63" si="179">AU63-AT63</f>
        <v>2.5700000000000003</v>
      </c>
      <c r="BJ63" s="3">
        <f t="shared" si="179"/>
        <v>3.9299999999999997</v>
      </c>
      <c r="BK63" s="3">
        <f t="shared" si="179"/>
        <v>-7.0900000000000034</v>
      </c>
      <c r="BL63" s="3">
        <f t="shared" si="6"/>
        <v>6.5</v>
      </c>
      <c r="BM63" s="3">
        <f t="shared" si="7"/>
        <v>-0.59000000000000341</v>
      </c>
      <c r="BN63" s="3">
        <f t="shared" si="8"/>
        <v>-3.1600000000000037</v>
      </c>
      <c r="BO63" s="24">
        <v>276</v>
      </c>
      <c r="BP63" s="21">
        <v>268.2</v>
      </c>
      <c r="BQ63" s="21">
        <v>213</v>
      </c>
      <c r="BR63" s="21">
        <v>154.6</v>
      </c>
      <c r="BS63" s="21">
        <v>126</v>
      </c>
      <c r="BT63" s="21"/>
      <c r="BU63" s="21">
        <v>81</v>
      </c>
      <c r="BV63" s="24">
        <v>37</v>
      </c>
      <c r="BW63" s="21">
        <v>36</v>
      </c>
      <c r="BX63" s="21">
        <v>37.4</v>
      </c>
      <c r="BY63" s="21">
        <v>36.9</v>
      </c>
      <c r="BZ63" s="21">
        <v>36</v>
      </c>
      <c r="CA63" s="21">
        <v>35</v>
      </c>
      <c r="CB63" s="21">
        <v>36</v>
      </c>
      <c r="CC63" s="21">
        <v>35.9</v>
      </c>
      <c r="CD63" s="21">
        <v>35</v>
      </c>
      <c r="CE63" s="6"/>
      <c r="CF63" s="24" t="s">
        <v>871</v>
      </c>
      <c r="CG63" s="21"/>
      <c r="CH63" s="21"/>
      <c r="CI63" s="21"/>
      <c r="CJ63" s="21"/>
      <c r="CK63" s="21"/>
      <c r="CL63" s="21"/>
      <c r="CM63" s="24" t="s">
        <v>921</v>
      </c>
      <c r="CN63" s="21"/>
      <c r="CO63" s="21"/>
      <c r="CP63" s="21"/>
      <c r="CQ63" s="21"/>
      <c r="CR63" s="21"/>
      <c r="CS63" s="21"/>
      <c r="CT63" s="24">
        <v>1</v>
      </c>
      <c r="CU63" s="21"/>
      <c r="CV63" s="21"/>
      <c r="CW63" s="21"/>
      <c r="CX63" s="21"/>
      <c r="CY63" s="21"/>
      <c r="CZ63" s="21"/>
      <c r="DA63" s="24" t="s">
        <v>735</v>
      </c>
      <c r="DB63" s="21"/>
      <c r="DC63" s="21"/>
      <c r="DD63" s="21"/>
      <c r="DE63" s="21"/>
      <c r="DF63" s="21"/>
      <c r="DG63" s="21"/>
      <c r="DH63" s="24" t="s">
        <v>922</v>
      </c>
      <c r="DI63" s="21" t="s">
        <v>593</v>
      </c>
      <c r="DJ63" s="21" t="s">
        <v>593</v>
      </c>
      <c r="DK63" s="21" t="s">
        <v>593</v>
      </c>
      <c r="DL63" s="21" t="s">
        <v>284</v>
      </c>
      <c r="DM63" s="21" t="s">
        <v>284</v>
      </c>
      <c r="DN63" s="21" t="s">
        <v>284</v>
      </c>
      <c r="DO63" s="26">
        <v>8</v>
      </c>
      <c r="DP63" s="6"/>
      <c r="DQ63" s="24">
        <v>181.8</v>
      </c>
      <c r="DR63" s="21">
        <v>86.4</v>
      </c>
      <c r="DS63" s="21">
        <v>78.8</v>
      </c>
      <c r="DT63" s="21">
        <v>59</v>
      </c>
      <c r="DU63" s="21">
        <v>116.5</v>
      </c>
      <c r="DV63" s="21">
        <v>126</v>
      </c>
      <c r="DW63" s="21">
        <v>150</v>
      </c>
      <c r="DX63" s="24">
        <v>0.3</v>
      </c>
      <c r="DY63" s="21">
        <v>0.3</v>
      </c>
      <c r="DZ63" s="21">
        <v>0.3</v>
      </c>
      <c r="EA63" s="21">
        <v>0.3</v>
      </c>
      <c r="EB63" s="21">
        <v>0.3</v>
      </c>
      <c r="EC63" s="21">
        <v>0.3</v>
      </c>
      <c r="ED63" s="21">
        <v>0.3</v>
      </c>
      <c r="EE63" s="29">
        <f t="shared" si="135"/>
        <v>606.00000000000011</v>
      </c>
      <c r="EF63" s="30">
        <f t="shared" ref="EF63:EK63" si="180">DR63/DY63</f>
        <v>288.00000000000006</v>
      </c>
      <c r="EG63" s="30">
        <f t="shared" si="180"/>
        <v>262.66666666666669</v>
      </c>
      <c r="EH63" s="30">
        <f t="shared" si="180"/>
        <v>196.66666666666669</v>
      </c>
      <c r="EI63" s="30">
        <f t="shared" si="180"/>
        <v>388.33333333333337</v>
      </c>
      <c r="EJ63" s="30">
        <f t="shared" si="180"/>
        <v>420</v>
      </c>
      <c r="EK63" s="30">
        <f t="shared" si="180"/>
        <v>500</v>
      </c>
      <c r="EL63" s="24">
        <v>0</v>
      </c>
      <c r="EM63" s="21">
        <v>0</v>
      </c>
      <c r="EN63" s="21">
        <v>0</v>
      </c>
      <c r="EO63" s="21">
        <v>0</v>
      </c>
      <c r="EP63" s="21">
        <v>0</v>
      </c>
      <c r="EQ63" s="21">
        <v>0</v>
      </c>
      <c r="ER63" s="21">
        <v>0</v>
      </c>
      <c r="ES63" s="24">
        <v>132</v>
      </c>
      <c r="ET63" s="21">
        <v>129</v>
      </c>
      <c r="EU63" s="21">
        <v>161</v>
      </c>
      <c r="EV63" s="21">
        <v>204</v>
      </c>
      <c r="EW63" s="21">
        <v>197</v>
      </c>
      <c r="EX63" s="21">
        <v>144</v>
      </c>
      <c r="EY63" s="21">
        <v>111</v>
      </c>
      <c r="EZ63" s="24">
        <v>9</v>
      </c>
      <c r="FA63" s="21">
        <v>10.8</v>
      </c>
      <c r="FB63" s="21">
        <v>10.6</v>
      </c>
      <c r="FC63" s="21">
        <v>10.7</v>
      </c>
      <c r="FD63" s="21">
        <v>10.1</v>
      </c>
      <c r="FE63" s="21">
        <v>10.1</v>
      </c>
      <c r="FF63" s="21">
        <v>8</v>
      </c>
      <c r="FG63" s="24">
        <v>15</v>
      </c>
      <c r="FH63" s="21">
        <v>15</v>
      </c>
      <c r="FI63" s="21">
        <v>15</v>
      </c>
      <c r="FJ63" s="21">
        <v>15</v>
      </c>
      <c r="FK63" s="21">
        <v>15</v>
      </c>
      <c r="FL63" s="21">
        <v>15</v>
      </c>
      <c r="FM63" s="21">
        <v>15</v>
      </c>
      <c r="FN63" s="24">
        <v>93</v>
      </c>
      <c r="FO63" s="21">
        <v>76</v>
      </c>
      <c r="FP63" s="21">
        <v>77</v>
      </c>
      <c r="FQ63" s="21">
        <v>83</v>
      </c>
      <c r="FR63" s="21">
        <v>58</v>
      </c>
      <c r="FS63" s="21">
        <v>90</v>
      </c>
      <c r="FT63" s="21">
        <v>78</v>
      </c>
      <c r="FU63" s="24">
        <v>0</v>
      </c>
      <c r="FV63" s="21">
        <v>0</v>
      </c>
      <c r="FW63" s="21">
        <v>0</v>
      </c>
      <c r="FX63" s="21">
        <v>0</v>
      </c>
      <c r="FY63" s="21">
        <v>0</v>
      </c>
      <c r="FZ63" s="21">
        <v>0</v>
      </c>
      <c r="GA63" s="21">
        <v>0</v>
      </c>
      <c r="GB63" s="24">
        <v>354</v>
      </c>
      <c r="GC63" s="21">
        <v>428</v>
      </c>
      <c r="GD63" s="21">
        <v>313</v>
      </c>
      <c r="GE63" s="21">
        <v>306</v>
      </c>
      <c r="GF63" s="21">
        <v>273</v>
      </c>
      <c r="GG63" s="21">
        <v>280</v>
      </c>
      <c r="GH63" s="21">
        <v>273</v>
      </c>
      <c r="GI63" s="24">
        <v>75</v>
      </c>
      <c r="GJ63" s="21">
        <v>65</v>
      </c>
      <c r="GK63" s="21">
        <v>25</v>
      </c>
      <c r="GL63" s="21">
        <v>513</v>
      </c>
      <c r="GM63" s="21">
        <v>20</v>
      </c>
      <c r="GN63" s="21">
        <v>0</v>
      </c>
      <c r="GO63" s="21">
        <v>0</v>
      </c>
      <c r="GP63" s="6"/>
      <c r="GQ63" s="24">
        <v>8</v>
      </c>
      <c r="GR63" s="21">
        <v>18</v>
      </c>
      <c r="GS63" s="24">
        <v>10</v>
      </c>
      <c r="GT63" s="21">
        <v>45</v>
      </c>
      <c r="GU63" s="24">
        <v>9</v>
      </c>
      <c r="GV63" s="21">
        <v>18</v>
      </c>
      <c r="GW63" s="24">
        <v>9</v>
      </c>
      <c r="GX63" s="21">
        <v>18</v>
      </c>
      <c r="GY63" s="24">
        <v>9</v>
      </c>
      <c r="GZ63" s="21">
        <v>18</v>
      </c>
      <c r="HA63" s="24">
        <v>8</v>
      </c>
      <c r="HB63" s="21">
        <v>18</v>
      </c>
      <c r="HC63" s="24">
        <v>8</v>
      </c>
      <c r="HD63" s="21">
        <v>18</v>
      </c>
      <c r="HE63" s="6"/>
      <c r="HF63" s="21">
        <v>71</v>
      </c>
      <c r="HG63" s="21">
        <v>105</v>
      </c>
      <c r="HH63" s="21">
        <v>131</v>
      </c>
      <c r="HI63" s="21">
        <v>37.4</v>
      </c>
      <c r="HJ63" s="21">
        <v>2</v>
      </c>
      <c r="HK63" s="21">
        <v>86.4</v>
      </c>
      <c r="HL63" s="21">
        <v>0.3</v>
      </c>
      <c r="HM63" s="21">
        <v>0</v>
      </c>
      <c r="HN63" s="21">
        <v>48.17</v>
      </c>
      <c r="HO63" s="21">
        <v>10.15</v>
      </c>
      <c r="HP63" s="21">
        <v>3.43</v>
      </c>
      <c r="HQ63" s="21">
        <v>127.1</v>
      </c>
      <c r="HR63" s="21">
        <v>18.2</v>
      </c>
      <c r="HS63" s="21">
        <v>9</v>
      </c>
      <c r="HT63" s="21">
        <v>15</v>
      </c>
      <c r="HU63" s="6"/>
    </row>
    <row r="64" spans="1:236" ht="15.75" customHeight="1" x14ac:dyDescent="0.3">
      <c r="A64" s="99">
        <v>59</v>
      </c>
      <c r="B64" s="3">
        <v>87</v>
      </c>
      <c r="C64" s="21" t="s">
        <v>874</v>
      </c>
      <c r="D64" s="21">
        <v>1</v>
      </c>
      <c r="E64" s="22">
        <v>41329</v>
      </c>
      <c r="F64" s="22">
        <v>41329</v>
      </c>
      <c r="G64" s="21">
        <f t="shared" si="0"/>
        <v>0</v>
      </c>
      <c r="H64" s="21" t="s">
        <v>923</v>
      </c>
      <c r="I64" s="21" t="s">
        <v>924</v>
      </c>
      <c r="J64" s="23">
        <v>12374</v>
      </c>
      <c r="K64" s="21">
        <v>79</v>
      </c>
      <c r="L64" s="21">
        <v>180</v>
      </c>
      <c r="M64" s="21">
        <v>65</v>
      </c>
      <c r="N64" s="21" t="s">
        <v>421</v>
      </c>
      <c r="O64" s="21">
        <v>65</v>
      </c>
      <c r="P64" s="21">
        <v>76</v>
      </c>
      <c r="Q64" s="21">
        <v>6</v>
      </c>
      <c r="R64" s="21" t="s">
        <v>548</v>
      </c>
      <c r="S64" s="21">
        <v>2</v>
      </c>
      <c r="T64" s="21">
        <v>6</v>
      </c>
      <c r="U64" s="21" t="s">
        <v>548</v>
      </c>
      <c r="V64" s="21">
        <v>2</v>
      </c>
      <c r="W64" s="21">
        <v>6</v>
      </c>
      <c r="X64" s="21">
        <v>5</v>
      </c>
      <c r="Y64" s="21">
        <v>0</v>
      </c>
      <c r="Z64" s="6"/>
      <c r="AA64" s="24" t="s">
        <v>884</v>
      </c>
      <c r="AB64" s="21" t="s">
        <v>497</v>
      </c>
      <c r="AC64" s="25">
        <v>2</v>
      </c>
      <c r="AD64" s="25" t="s">
        <v>673</v>
      </c>
      <c r="AE64" s="21" t="s">
        <v>246</v>
      </c>
      <c r="AF64" s="21" t="s">
        <v>247</v>
      </c>
      <c r="AG64" s="21" t="s">
        <v>249</v>
      </c>
      <c r="AH64" s="21"/>
      <c r="AI64" s="21" t="s">
        <v>246</v>
      </c>
      <c r="AJ64" s="21" t="s">
        <v>249</v>
      </c>
      <c r="AK64" s="21" t="s">
        <v>246</v>
      </c>
      <c r="AL64" s="21" t="s">
        <v>246</v>
      </c>
      <c r="AM64" s="21">
        <v>3.83</v>
      </c>
      <c r="AN64" s="6"/>
      <c r="AO64" s="26" t="s">
        <v>250</v>
      </c>
      <c r="AP64" s="26" t="s">
        <v>251</v>
      </c>
      <c r="AQ64" s="26"/>
      <c r="AR64" s="26" t="s">
        <v>1902</v>
      </c>
      <c r="AS64" s="26" t="s">
        <v>1905</v>
      </c>
      <c r="AT64" s="27">
        <v>22.62</v>
      </c>
      <c r="AU64" s="21">
        <v>28.94</v>
      </c>
      <c r="AV64" s="21">
        <v>36.89</v>
      </c>
      <c r="AW64" s="21">
        <v>47.62</v>
      </c>
      <c r="AX64" s="21">
        <v>34</v>
      </c>
      <c r="AY64" s="21">
        <v>17.25</v>
      </c>
      <c r="AZ64" s="21">
        <v>10.220000000000001</v>
      </c>
      <c r="BA64" s="21">
        <v>5.68</v>
      </c>
      <c r="BB64" s="21"/>
      <c r="BC64" s="28">
        <f t="shared" ref="BC64:BE64" si="181">((AU64/AT64)*100)-100</f>
        <v>27.939876215738281</v>
      </c>
      <c r="BD64" s="28">
        <f t="shared" si="181"/>
        <v>27.470628887353143</v>
      </c>
      <c r="BE64" s="28">
        <f t="shared" si="181"/>
        <v>29.086473298997021</v>
      </c>
      <c r="BF64" s="28">
        <f t="shared" si="2"/>
        <v>63.085764809902741</v>
      </c>
      <c r="BG64" s="28">
        <f t="shared" si="3"/>
        <v>110.52166224580014</v>
      </c>
      <c r="BH64" s="28">
        <f t="shared" si="4"/>
        <v>64.54733932273669</v>
      </c>
      <c r="BI64" s="3">
        <f t="shared" ref="BI64:BK64" si="182">AU64-AT64</f>
        <v>6.32</v>
      </c>
      <c r="BJ64" s="3">
        <f t="shared" si="182"/>
        <v>7.9499999999999993</v>
      </c>
      <c r="BK64" s="3">
        <f t="shared" si="182"/>
        <v>10.729999999999997</v>
      </c>
      <c r="BL64" s="3">
        <f t="shared" si="6"/>
        <v>14.27</v>
      </c>
      <c r="BM64" s="3">
        <f t="shared" si="7"/>
        <v>24.999999999999996</v>
      </c>
      <c r="BN64" s="3">
        <f t="shared" si="8"/>
        <v>18.679999999999996</v>
      </c>
      <c r="BO64" s="24">
        <v>307</v>
      </c>
      <c r="BP64" s="21">
        <v>307</v>
      </c>
      <c r="BQ64" s="21">
        <v>313</v>
      </c>
      <c r="BR64" s="21">
        <v>316</v>
      </c>
      <c r="BS64" s="21">
        <v>303</v>
      </c>
      <c r="BT64" s="21">
        <v>290.7</v>
      </c>
      <c r="BU64" s="21"/>
      <c r="BV64" s="24">
        <v>36</v>
      </c>
      <c r="BW64" s="21">
        <v>36.5</v>
      </c>
      <c r="BX64" s="21">
        <v>36.5</v>
      </c>
      <c r="BY64" s="21">
        <v>36</v>
      </c>
      <c r="BZ64" s="21">
        <v>36.4</v>
      </c>
      <c r="CA64" s="21">
        <v>37</v>
      </c>
      <c r="CB64" s="21">
        <v>36.9</v>
      </c>
      <c r="CC64" s="21">
        <v>37</v>
      </c>
      <c r="CD64" s="21"/>
      <c r="CE64" s="6"/>
      <c r="CF64" s="24" t="s">
        <v>925</v>
      </c>
      <c r="CG64" s="21"/>
      <c r="CH64" s="21" t="s">
        <v>926</v>
      </c>
      <c r="CI64" s="21"/>
      <c r="CJ64" s="21"/>
      <c r="CK64" s="21"/>
      <c r="CL64" s="21"/>
      <c r="CM64" s="24" t="s">
        <v>331</v>
      </c>
      <c r="CN64" s="21"/>
      <c r="CO64" s="21" t="s">
        <v>670</v>
      </c>
      <c r="CP64" s="21"/>
      <c r="CQ64" s="21"/>
      <c r="CR64" s="21"/>
      <c r="CS64" s="21"/>
      <c r="CT64" s="24">
        <v>2</v>
      </c>
      <c r="CU64" s="21"/>
      <c r="CV64" s="21">
        <v>1</v>
      </c>
      <c r="CW64" s="21"/>
      <c r="CX64" s="21"/>
      <c r="CY64" s="21"/>
      <c r="CZ64" s="21"/>
      <c r="DA64" s="24" t="s">
        <v>607</v>
      </c>
      <c r="DB64" s="21"/>
      <c r="DC64" s="21" t="s">
        <v>927</v>
      </c>
      <c r="DD64" s="21"/>
      <c r="DE64" s="21"/>
      <c r="DF64" s="21"/>
      <c r="DG64" s="21"/>
      <c r="DH64" s="24" t="s">
        <v>928</v>
      </c>
      <c r="DI64" s="21" t="s">
        <v>929</v>
      </c>
      <c r="DJ64" s="21" t="s">
        <v>930</v>
      </c>
      <c r="DK64" s="21" t="s">
        <v>930</v>
      </c>
      <c r="DL64" s="21" t="s">
        <v>931</v>
      </c>
      <c r="DM64" s="21" t="s">
        <v>932</v>
      </c>
      <c r="DN64" s="21"/>
      <c r="DO64" s="26" t="s">
        <v>673</v>
      </c>
      <c r="DP64" s="6"/>
      <c r="DQ64" s="24">
        <v>51.9</v>
      </c>
      <c r="DR64" s="21">
        <v>85</v>
      </c>
      <c r="DS64" s="21">
        <v>72</v>
      </c>
      <c r="DT64" s="21">
        <v>91.7</v>
      </c>
      <c r="DU64" s="21">
        <v>81</v>
      </c>
      <c r="DV64" s="21">
        <v>69.2</v>
      </c>
      <c r="DW64" s="21"/>
      <c r="DX64" s="24">
        <v>0.1</v>
      </c>
      <c r="DY64" s="21">
        <v>0.8</v>
      </c>
      <c r="DZ64" s="21">
        <v>0.8</v>
      </c>
      <c r="EA64" s="21">
        <v>0.6</v>
      </c>
      <c r="EB64" s="21">
        <v>0.5</v>
      </c>
      <c r="EC64" s="21">
        <v>0.5</v>
      </c>
      <c r="ED64" s="21"/>
      <c r="EE64" s="29">
        <f t="shared" si="135"/>
        <v>519</v>
      </c>
      <c r="EF64" s="30">
        <f t="shared" ref="EF64:EJ64" si="183">DR64/DY64</f>
        <v>106.25</v>
      </c>
      <c r="EG64" s="30">
        <f t="shared" si="183"/>
        <v>90</v>
      </c>
      <c r="EH64" s="30">
        <f t="shared" si="183"/>
        <v>152.83333333333334</v>
      </c>
      <c r="EI64" s="30">
        <f t="shared" si="183"/>
        <v>162</v>
      </c>
      <c r="EJ64" s="30">
        <f t="shared" si="183"/>
        <v>138.4</v>
      </c>
      <c r="EK64" s="30"/>
      <c r="EL64" s="24">
        <v>0</v>
      </c>
      <c r="EM64" s="21">
        <v>0</v>
      </c>
      <c r="EN64" s="21">
        <v>0</v>
      </c>
      <c r="EO64" s="21">
        <v>1</v>
      </c>
      <c r="EP64" s="21">
        <v>1</v>
      </c>
      <c r="EQ64" s="21">
        <v>1</v>
      </c>
      <c r="ER64" s="21"/>
      <c r="ES64" s="24">
        <v>151</v>
      </c>
      <c r="ET64" s="21">
        <v>151</v>
      </c>
      <c r="EU64" s="21">
        <v>125</v>
      </c>
      <c r="EV64" s="21">
        <v>134</v>
      </c>
      <c r="EW64" s="21">
        <v>129</v>
      </c>
      <c r="EX64" s="21">
        <v>131</v>
      </c>
      <c r="EY64" s="21"/>
      <c r="EZ64" s="24">
        <v>9</v>
      </c>
      <c r="FA64" s="21">
        <v>7.7</v>
      </c>
      <c r="FB64" s="21">
        <v>6.9</v>
      </c>
      <c r="FC64" s="21">
        <v>18</v>
      </c>
      <c r="FD64" s="21">
        <v>18</v>
      </c>
      <c r="FE64" s="21">
        <v>19.3</v>
      </c>
      <c r="FF64" s="21"/>
      <c r="FG64" s="24">
        <v>11</v>
      </c>
      <c r="FH64" s="21">
        <v>3</v>
      </c>
      <c r="FI64" s="21">
        <v>3</v>
      </c>
      <c r="FJ64" s="21">
        <v>3</v>
      </c>
      <c r="FK64" s="21">
        <v>3</v>
      </c>
      <c r="FL64" s="21">
        <v>3</v>
      </c>
      <c r="FM64" s="21"/>
      <c r="FN64" s="24">
        <v>71</v>
      </c>
      <c r="FO64" s="21">
        <v>110</v>
      </c>
      <c r="FP64" s="21">
        <v>68</v>
      </c>
      <c r="FQ64" s="21">
        <v>65</v>
      </c>
      <c r="FR64" s="21">
        <v>71</v>
      </c>
      <c r="FS64" s="21">
        <v>68</v>
      </c>
      <c r="FT64" s="21"/>
      <c r="FU64" s="24" t="s">
        <v>311</v>
      </c>
      <c r="FV64" s="21" t="s">
        <v>296</v>
      </c>
      <c r="FW64" s="21" t="s">
        <v>933</v>
      </c>
      <c r="FX64" s="21" t="s">
        <v>295</v>
      </c>
      <c r="FY64" s="21" t="s">
        <v>296</v>
      </c>
      <c r="FZ64" s="21" t="s">
        <v>321</v>
      </c>
      <c r="GA64" s="21"/>
      <c r="GB64" s="24">
        <v>312</v>
      </c>
      <c r="GC64" s="21">
        <v>312</v>
      </c>
      <c r="GD64" s="21">
        <v>381</v>
      </c>
      <c r="GE64" s="21">
        <v>414</v>
      </c>
      <c r="GF64" s="21">
        <v>477</v>
      </c>
      <c r="GG64" s="21">
        <v>530</v>
      </c>
      <c r="GH64" s="21"/>
      <c r="GI64" s="24">
        <v>145</v>
      </c>
      <c r="GJ64" s="21">
        <v>1290</v>
      </c>
      <c r="GK64" s="21">
        <v>1320</v>
      </c>
      <c r="GL64" s="21">
        <v>2120</v>
      </c>
      <c r="GM64" s="21">
        <v>1340</v>
      </c>
      <c r="GN64" s="21">
        <v>110</v>
      </c>
      <c r="GO64" s="21"/>
      <c r="GP64" s="6"/>
      <c r="GQ64" s="24">
        <v>14</v>
      </c>
      <c r="GR64" s="21">
        <v>55</v>
      </c>
      <c r="GS64" s="24">
        <v>16</v>
      </c>
      <c r="GT64" s="21">
        <v>90</v>
      </c>
      <c r="GU64" s="24">
        <v>15</v>
      </c>
      <c r="GV64" s="21">
        <v>80</v>
      </c>
      <c r="GW64" s="24">
        <v>19</v>
      </c>
      <c r="GX64" s="21">
        <v>90</v>
      </c>
      <c r="GY64" s="24">
        <v>19</v>
      </c>
      <c r="GZ64" s="21">
        <v>90</v>
      </c>
      <c r="HA64" s="24">
        <v>19</v>
      </c>
      <c r="HB64" s="21">
        <v>90</v>
      </c>
      <c r="HC64" s="24"/>
      <c r="HD64" s="21"/>
      <c r="HE64" s="6"/>
      <c r="HF64" s="21">
        <v>79</v>
      </c>
      <c r="HG64" s="21">
        <v>121</v>
      </c>
      <c r="HH64" s="21">
        <v>74</v>
      </c>
      <c r="HI64" s="21">
        <v>35</v>
      </c>
      <c r="HJ64" s="21">
        <v>2</v>
      </c>
      <c r="HK64" s="21">
        <v>51.9</v>
      </c>
      <c r="HL64" s="21">
        <v>1</v>
      </c>
      <c r="HM64" s="21">
        <v>0</v>
      </c>
      <c r="HN64" s="21">
        <v>93.27</v>
      </c>
      <c r="HO64" s="21">
        <v>10.53</v>
      </c>
      <c r="HP64" s="21">
        <v>3.12</v>
      </c>
      <c r="HQ64" s="21">
        <v>163</v>
      </c>
      <c r="HR64" s="21">
        <v>18</v>
      </c>
      <c r="HS64" s="21">
        <v>8</v>
      </c>
      <c r="HT64" s="21">
        <v>15</v>
      </c>
      <c r="HU64" s="6"/>
    </row>
    <row r="65" spans="1:229" ht="15.75" customHeight="1" x14ac:dyDescent="0.3">
      <c r="A65" s="99">
        <v>60</v>
      </c>
      <c r="B65" s="3">
        <v>88</v>
      </c>
      <c r="C65" s="21" t="s">
        <v>635</v>
      </c>
      <c r="D65" s="21">
        <v>1</v>
      </c>
      <c r="E65" s="22">
        <v>41322</v>
      </c>
      <c r="F65" s="22">
        <v>41324</v>
      </c>
      <c r="G65" s="21">
        <f t="shared" si="0"/>
        <v>2</v>
      </c>
      <c r="H65" s="21"/>
      <c r="I65" s="21" t="s">
        <v>432</v>
      </c>
      <c r="J65" s="23">
        <v>13436</v>
      </c>
      <c r="K65" s="21">
        <v>76</v>
      </c>
      <c r="L65" s="21">
        <v>172</v>
      </c>
      <c r="M65" s="21">
        <v>78</v>
      </c>
      <c r="N65" s="21" t="s">
        <v>934</v>
      </c>
      <c r="O65" s="21">
        <v>90</v>
      </c>
      <c r="P65" s="21">
        <v>96.7</v>
      </c>
      <c r="Q65" s="21">
        <v>16</v>
      </c>
      <c r="R65" s="21" t="s">
        <v>912</v>
      </c>
      <c r="S65" s="21">
        <v>1</v>
      </c>
      <c r="T65" s="21">
        <v>16</v>
      </c>
      <c r="U65" s="21" t="s">
        <v>912</v>
      </c>
      <c r="V65" s="21">
        <v>1</v>
      </c>
      <c r="W65" s="21">
        <v>16</v>
      </c>
      <c r="X65" s="21">
        <v>9</v>
      </c>
      <c r="Y65" s="21">
        <v>0</v>
      </c>
      <c r="Z65" s="6"/>
      <c r="AA65" s="24" t="s">
        <v>513</v>
      </c>
      <c r="AB65" s="21" t="s">
        <v>815</v>
      </c>
      <c r="AC65" s="25">
        <v>1</v>
      </c>
      <c r="AD65" s="25"/>
      <c r="AE65" s="21" t="s">
        <v>246</v>
      </c>
      <c r="AF65" s="21" t="s">
        <v>247</v>
      </c>
      <c r="AG65" s="21" t="s">
        <v>246</v>
      </c>
      <c r="AH65" s="21" t="s">
        <v>248</v>
      </c>
      <c r="AI65" s="21" t="s">
        <v>246</v>
      </c>
      <c r="AJ65" s="21" t="s">
        <v>246</v>
      </c>
      <c r="AK65" s="21" t="s">
        <v>246</v>
      </c>
      <c r="AL65" s="21" t="s">
        <v>246</v>
      </c>
      <c r="AM65" s="21">
        <v>4.7</v>
      </c>
      <c r="AN65" s="6"/>
      <c r="AO65" s="26" t="s">
        <v>250</v>
      </c>
      <c r="AP65" s="26" t="s">
        <v>274</v>
      </c>
      <c r="AQ65" s="26"/>
      <c r="AR65" s="48" t="s">
        <v>1902</v>
      </c>
      <c r="AS65" s="48" t="s">
        <v>1905</v>
      </c>
      <c r="AT65" s="27">
        <v>1.7</v>
      </c>
      <c r="AU65" s="21">
        <v>4.71</v>
      </c>
      <c r="AV65" s="21">
        <v>5.82</v>
      </c>
      <c r="AW65" s="21">
        <v>6.45</v>
      </c>
      <c r="AX65" s="21">
        <v>8.65</v>
      </c>
      <c r="AY65" s="21">
        <v>10.9</v>
      </c>
      <c r="AZ65" s="21">
        <v>5.46</v>
      </c>
      <c r="BA65" s="21">
        <v>3.19</v>
      </c>
      <c r="BB65" s="21">
        <v>2.08</v>
      </c>
      <c r="BC65" s="28">
        <f t="shared" ref="BC65:BE65" si="184">((AU65/AT65)*100)-100</f>
        <v>177.05882352941177</v>
      </c>
      <c r="BD65" s="28">
        <f t="shared" si="184"/>
        <v>23.566878980891744</v>
      </c>
      <c r="BE65" s="28">
        <f t="shared" si="184"/>
        <v>10.824742268041248</v>
      </c>
      <c r="BF65" s="28">
        <f t="shared" si="2"/>
        <v>242.35294117647061</v>
      </c>
      <c r="BG65" s="28">
        <f t="shared" si="3"/>
        <v>279.41176470588238</v>
      </c>
      <c r="BH65" s="28">
        <f t="shared" si="4"/>
        <v>36.942675159235677</v>
      </c>
      <c r="BI65" s="3">
        <f t="shared" ref="BI65:BK65" si="185">AU65-AT65</f>
        <v>3.01</v>
      </c>
      <c r="BJ65" s="3">
        <f t="shared" si="185"/>
        <v>1.1100000000000003</v>
      </c>
      <c r="BK65" s="3">
        <f t="shared" si="185"/>
        <v>0.62999999999999989</v>
      </c>
      <c r="BL65" s="3">
        <f t="shared" si="6"/>
        <v>4.12</v>
      </c>
      <c r="BM65" s="3">
        <f t="shared" si="7"/>
        <v>4.75</v>
      </c>
      <c r="BN65" s="3">
        <f t="shared" si="8"/>
        <v>1.7400000000000002</v>
      </c>
      <c r="BO65" s="24"/>
      <c r="BP65" s="21"/>
      <c r="BQ65" s="21">
        <v>214.4</v>
      </c>
      <c r="BR65" s="21">
        <v>117</v>
      </c>
      <c r="BS65" s="21">
        <v>69</v>
      </c>
      <c r="BT65" s="21">
        <v>82.3</v>
      </c>
      <c r="BU65" s="21">
        <v>91.8</v>
      </c>
      <c r="BV65" s="24">
        <v>38.1</v>
      </c>
      <c r="BW65" s="21">
        <v>38.1</v>
      </c>
      <c r="BX65" s="21">
        <v>38.6</v>
      </c>
      <c r="BY65" s="21">
        <v>38.4</v>
      </c>
      <c r="BZ65" s="21">
        <v>37.4</v>
      </c>
      <c r="CA65" s="21">
        <v>36</v>
      </c>
      <c r="CB65" s="21">
        <v>36</v>
      </c>
      <c r="CC65" s="21">
        <v>36</v>
      </c>
      <c r="CD65" s="21">
        <v>37</v>
      </c>
      <c r="CE65" s="6"/>
      <c r="CF65" s="24" t="s">
        <v>935</v>
      </c>
      <c r="CG65" s="21"/>
      <c r="CH65" s="21"/>
      <c r="CI65" s="21"/>
      <c r="CJ65" s="21"/>
      <c r="CK65" s="21"/>
      <c r="CL65" s="21" t="s">
        <v>936</v>
      </c>
      <c r="CM65" s="24" t="s">
        <v>937</v>
      </c>
      <c r="CN65" s="21"/>
      <c r="CO65" s="21"/>
      <c r="CP65" s="21"/>
      <c r="CQ65" s="21"/>
      <c r="CR65" s="21"/>
      <c r="CS65" s="21" t="s">
        <v>938</v>
      </c>
      <c r="CT65" s="24">
        <v>2</v>
      </c>
      <c r="CU65" s="21"/>
      <c r="CV65" s="21"/>
      <c r="CW65" s="21"/>
      <c r="CX65" s="21"/>
      <c r="CY65" s="21"/>
      <c r="CZ65" s="21">
        <v>2</v>
      </c>
      <c r="DA65" s="24" t="s">
        <v>735</v>
      </c>
      <c r="DB65" s="21"/>
      <c r="DC65" s="21"/>
      <c r="DD65" s="21"/>
      <c r="DE65" s="21"/>
      <c r="DF65" s="21"/>
      <c r="DG65" s="21" t="s">
        <v>939</v>
      </c>
      <c r="DH65" s="24" t="s">
        <v>940</v>
      </c>
      <c r="DI65" s="21" t="s">
        <v>940</v>
      </c>
      <c r="DJ65" s="21" t="s">
        <v>940</v>
      </c>
      <c r="DK65" s="21" t="s">
        <v>940</v>
      </c>
      <c r="DL65" s="21" t="s">
        <v>940</v>
      </c>
      <c r="DM65" s="21" t="s">
        <v>940</v>
      </c>
      <c r="DN65" s="21" t="s">
        <v>940</v>
      </c>
      <c r="DO65" s="26">
        <v>8</v>
      </c>
      <c r="DP65" s="6"/>
      <c r="DQ65" s="24">
        <v>123.6</v>
      </c>
      <c r="DR65" s="21">
        <v>120</v>
      </c>
      <c r="DS65" s="21">
        <v>106.7</v>
      </c>
      <c r="DT65" s="21">
        <v>72</v>
      </c>
      <c r="DU65" s="21">
        <v>68.3</v>
      </c>
      <c r="DV65" s="21">
        <v>88</v>
      </c>
      <c r="DW65" s="21">
        <v>107.1</v>
      </c>
      <c r="DX65" s="24">
        <v>0.5</v>
      </c>
      <c r="DY65" s="21">
        <v>0.5</v>
      </c>
      <c r="DZ65" s="21">
        <v>0.5</v>
      </c>
      <c r="EA65" s="21">
        <v>0.4</v>
      </c>
      <c r="EB65" s="21">
        <v>0.5</v>
      </c>
      <c r="EC65" s="21">
        <v>0.45</v>
      </c>
      <c r="ED65" s="21">
        <v>0.5</v>
      </c>
      <c r="EE65" s="29">
        <f t="shared" si="135"/>
        <v>247.2</v>
      </c>
      <c r="EF65" s="30">
        <f t="shared" ref="EF65:EK65" si="186">DR65/DY65</f>
        <v>240</v>
      </c>
      <c r="EG65" s="30">
        <f t="shared" si="186"/>
        <v>213.4</v>
      </c>
      <c r="EH65" s="30">
        <f t="shared" si="186"/>
        <v>180</v>
      </c>
      <c r="EI65" s="30">
        <f t="shared" si="186"/>
        <v>136.6</v>
      </c>
      <c r="EJ65" s="30">
        <f t="shared" si="186"/>
        <v>195.55555555555554</v>
      </c>
      <c r="EK65" s="30">
        <f t="shared" si="186"/>
        <v>214.2</v>
      </c>
      <c r="EL65" s="24">
        <v>1</v>
      </c>
      <c r="EM65" s="21">
        <v>1</v>
      </c>
      <c r="EN65" s="21">
        <v>1</v>
      </c>
      <c r="EO65" s="21">
        <v>1</v>
      </c>
      <c r="EP65" s="21">
        <v>1</v>
      </c>
      <c r="EQ65" s="21">
        <v>1</v>
      </c>
      <c r="ER65" s="21">
        <v>1</v>
      </c>
      <c r="ES65" s="24">
        <v>120</v>
      </c>
      <c r="ET65" s="21">
        <v>110</v>
      </c>
      <c r="EU65" s="21">
        <v>114</v>
      </c>
      <c r="EV65" s="21">
        <v>122</v>
      </c>
      <c r="EW65" s="21">
        <v>160</v>
      </c>
      <c r="EX65" s="21">
        <v>229</v>
      </c>
      <c r="EY65" s="21">
        <v>322</v>
      </c>
      <c r="EZ65" s="24">
        <v>23.3</v>
      </c>
      <c r="FA65" s="21">
        <v>37</v>
      </c>
      <c r="FB65" s="21">
        <v>28.7</v>
      </c>
      <c r="FC65" s="21">
        <v>20.7</v>
      </c>
      <c r="FD65" s="21">
        <v>20.7</v>
      </c>
      <c r="FE65" s="21">
        <v>20.7</v>
      </c>
      <c r="FF65" s="21">
        <v>20.7</v>
      </c>
      <c r="FG65" s="24">
        <v>3</v>
      </c>
      <c r="FH65" s="21">
        <v>3</v>
      </c>
      <c r="FI65" s="21">
        <v>3</v>
      </c>
      <c r="FJ65" s="21">
        <v>4</v>
      </c>
      <c r="FK65" s="21">
        <v>10</v>
      </c>
      <c r="FL65" s="21">
        <v>10</v>
      </c>
      <c r="FM65" s="21">
        <v>15</v>
      </c>
      <c r="FN65" s="24">
        <v>73</v>
      </c>
      <c r="FO65" s="21">
        <v>60</v>
      </c>
      <c r="FP65" s="21">
        <v>85</v>
      </c>
      <c r="FQ65" s="21">
        <v>73</v>
      </c>
      <c r="FR65" s="21">
        <v>67</v>
      </c>
      <c r="FS65" s="21">
        <v>79</v>
      </c>
      <c r="FT65" s="21">
        <v>86</v>
      </c>
      <c r="FU65" s="24" t="s">
        <v>439</v>
      </c>
      <c r="FV65" s="21" t="s">
        <v>941</v>
      </c>
      <c r="FW65" s="21" t="s">
        <v>430</v>
      </c>
      <c r="FX65" s="21" t="s">
        <v>310</v>
      </c>
      <c r="FY65" s="21" t="s">
        <v>378</v>
      </c>
      <c r="FZ65" s="21" t="s">
        <v>345</v>
      </c>
      <c r="GA65" s="21" t="s">
        <v>296</v>
      </c>
      <c r="GB65" s="24">
        <v>326</v>
      </c>
      <c r="GC65" s="21">
        <v>242</v>
      </c>
      <c r="GD65" s="21">
        <v>130</v>
      </c>
      <c r="GE65" s="21">
        <v>106</v>
      </c>
      <c r="GF65" s="21">
        <v>88</v>
      </c>
      <c r="GG65" s="21">
        <v>82</v>
      </c>
      <c r="GH65" s="21">
        <v>92</v>
      </c>
      <c r="GI65" s="24">
        <v>1700</v>
      </c>
      <c r="GJ65" s="21">
        <v>2160</v>
      </c>
      <c r="GK65" s="21">
        <v>1310</v>
      </c>
      <c r="GL65" s="21">
        <v>2240</v>
      </c>
      <c r="GM65" s="21">
        <v>3130</v>
      </c>
      <c r="GN65" s="21">
        <v>2030</v>
      </c>
      <c r="GO65" s="21">
        <v>2950</v>
      </c>
      <c r="GP65" s="6"/>
      <c r="GQ65" s="24">
        <v>19</v>
      </c>
      <c r="GR65" s="21">
        <v>90</v>
      </c>
      <c r="GS65" s="24">
        <v>19</v>
      </c>
      <c r="GT65" s="21">
        <v>90</v>
      </c>
      <c r="GU65" s="24">
        <v>18</v>
      </c>
      <c r="GV65" s="21">
        <v>90</v>
      </c>
      <c r="GW65" s="24">
        <v>19</v>
      </c>
      <c r="GX65" s="21">
        <v>90</v>
      </c>
      <c r="GY65" s="24">
        <v>16</v>
      </c>
      <c r="GZ65" s="21">
        <v>90</v>
      </c>
      <c r="HA65" s="24">
        <v>16</v>
      </c>
      <c r="HB65" s="21">
        <v>90</v>
      </c>
      <c r="HC65" s="24">
        <v>14</v>
      </c>
      <c r="HD65" s="21">
        <v>55</v>
      </c>
      <c r="HE65" s="6"/>
      <c r="HF65" s="21">
        <v>76</v>
      </c>
      <c r="HG65" s="21">
        <v>49</v>
      </c>
      <c r="HH65" s="21">
        <v>119</v>
      </c>
      <c r="HI65" s="21">
        <v>37</v>
      </c>
      <c r="HJ65" s="21">
        <v>1</v>
      </c>
      <c r="HK65" s="21">
        <v>53.1</v>
      </c>
      <c r="HL65" s="21">
        <v>1</v>
      </c>
      <c r="HM65" s="21">
        <v>5</v>
      </c>
      <c r="HN65" s="21">
        <v>29.97</v>
      </c>
      <c r="HO65" s="21">
        <v>17</v>
      </c>
      <c r="HP65" s="21">
        <v>3.71</v>
      </c>
      <c r="HQ65" s="21">
        <v>136.5</v>
      </c>
      <c r="HR65" s="21">
        <v>17</v>
      </c>
      <c r="HS65" s="21">
        <v>18.2</v>
      </c>
      <c r="HT65" s="21">
        <v>3</v>
      </c>
      <c r="HU65" s="6"/>
    </row>
    <row r="66" spans="1:229" ht="15.75" customHeight="1" x14ac:dyDescent="0.3">
      <c r="A66" s="99">
        <v>61</v>
      </c>
      <c r="B66" s="3">
        <v>89</v>
      </c>
      <c r="C66" s="21" t="s">
        <v>431</v>
      </c>
      <c r="D66" s="21">
        <v>1</v>
      </c>
      <c r="E66" s="22">
        <v>41330</v>
      </c>
      <c r="F66" s="22">
        <v>41330</v>
      </c>
      <c r="G66" s="21">
        <f t="shared" si="0"/>
        <v>0</v>
      </c>
      <c r="H66" s="21"/>
      <c r="I66" s="21"/>
      <c r="J66" s="23">
        <v>16261</v>
      </c>
      <c r="K66" s="21">
        <v>69</v>
      </c>
      <c r="L66" s="21">
        <v>192</v>
      </c>
      <c r="M66" s="21">
        <v>90</v>
      </c>
      <c r="N66" s="21" t="s">
        <v>485</v>
      </c>
      <c r="O66" s="21">
        <v>89</v>
      </c>
      <c r="P66" s="21">
        <v>96.4</v>
      </c>
      <c r="Q66" s="21">
        <v>9</v>
      </c>
      <c r="R66" s="21" t="s">
        <v>942</v>
      </c>
      <c r="S66" s="21">
        <v>1</v>
      </c>
      <c r="T66" s="21">
        <v>9</v>
      </c>
      <c r="U66" s="21" t="s">
        <v>942</v>
      </c>
      <c r="V66" s="21">
        <v>1</v>
      </c>
      <c r="W66" s="21">
        <v>9</v>
      </c>
      <c r="X66" s="21">
        <v>5</v>
      </c>
      <c r="Y66" s="21">
        <v>0</v>
      </c>
      <c r="Z66" s="6"/>
      <c r="AA66" s="24" t="s">
        <v>884</v>
      </c>
      <c r="AB66" s="21" t="s">
        <v>486</v>
      </c>
      <c r="AC66" s="25">
        <v>1</v>
      </c>
      <c r="AD66" s="25"/>
      <c r="AE66" s="21" t="s">
        <v>249</v>
      </c>
      <c r="AF66" s="21"/>
      <c r="AG66" s="21" t="s">
        <v>246</v>
      </c>
      <c r="AH66" s="21" t="s">
        <v>248</v>
      </c>
      <c r="AI66" s="21" t="s">
        <v>246</v>
      </c>
      <c r="AJ66" s="21" t="s">
        <v>246</v>
      </c>
      <c r="AK66" s="21" t="s">
        <v>246</v>
      </c>
      <c r="AL66" s="21" t="s">
        <v>246</v>
      </c>
      <c r="AM66" s="21">
        <v>3.32</v>
      </c>
      <c r="AN66" s="6"/>
      <c r="AO66" s="26" t="s">
        <v>250</v>
      </c>
      <c r="AP66" s="26" t="s">
        <v>274</v>
      </c>
      <c r="AQ66" s="26"/>
      <c r="AR66" s="57" t="s">
        <v>1902</v>
      </c>
      <c r="AS66" s="57" t="s">
        <v>1920</v>
      </c>
      <c r="AT66" s="27">
        <v>2.3199999999999998</v>
      </c>
      <c r="AU66" s="21">
        <v>3.36</v>
      </c>
      <c r="AV66" s="21">
        <v>4</v>
      </c>
      <c r="AW66" s="21">
        <v>1.88</v>
      </c>
      <c r="AX66" s="21">
        <v>1.19</v>
      </c>
      <c r="AY66" s="21">
        <v>0.77</v>
      </c>
      <c r="AZ66" s="21">
        <v>0.77</v>
      </c>
      <c r="BA66" s="21">
        <v>0.3</v>
      </c>
      <c r="BB66" s="21">
        <v>0.22</v>
      </c>
      <c r="BC66" s="28">
        <f t="shared" ref="BC66:BE66" si="187">((AU66/AT66)*100)-100</f>
        <v>44.827586206896541</v>
      </c>
      <c r="BD66" s="28">
        <f t="shared" si="187"/>
        <v>19.047619047619051</v>
      </c>
      <c r="BE66" s="28">
        <f t="shared" si="187"/>
        <v>-53</v>
      </c>
      <c r="BF66" s="28">
        <f t="shared" si="2"/>
        <v>72.413793103448285</v>
      </c>
      <c r="BG66" s="28">
        <f t="shared" si="3"/>
        <v>-18.965517241379303</v>
      </c>
      <c r="BH66" s="28">
        <f t="shared" si="4"/>
        <v>-44.047619047619044</v>
      </c>
      <c r="BI66" s="3">
        <f t="shared" ref="BI66:BK66" si="188">AU66-AT66</f>
        <v>1.04</v>
      </c>
      <c r="BJ66" s="3">
        <f t="shared" si="188"/>
        <v>0.64000000000000012</v>
      </c>
      <c r="BK66" s="3">
        <f t="shared" si="188"/>
        <v>-2.12</v>
      </c>
      <c r="BL66" s="3">
        <f t="shared" si="6"/>
        <v>1.6800000000000002</v>
      </c>
      <c r="BM66" s="3">
        <f t="shared" si="7"/>
        <v>-0.43999999999999995</v>
      </c>
      <c r="BN66" s="3">
        <f t="shared" si="8"/>
        <v>-1.48</v>
      </c>
      <c r="BO66" s="24"/>
      <c r="BP66" s="21"/>
      <c r="BQ66" s="21"/>
      <c r="BR66" s="21">
        <v>94</v>
      </c>
      <c r="BS66" s="21"/>
      <c r="BT66" s="21"/>
      <c r="BU66" s="21"/>
      <c r="BV66" s="24">
        <v>36.5</v>
      </c>
      <c r="BW66" s="21">
        <v>37.4</v>
      </c>
      <c r="BX66" s="21">
        <v>37.4</v>
      </c>
      <c r="BY66" s="21">
        <v>37</v>
      </c>
      <c r="BZ66" s="21">
        <v>38</v>
      </c>
      <c r="CA66" s="21">
        <v>37</v>
      </c>
      <c r="CB66" s="21">
        <v>37.9</v>
      </c>
      <c r="CC66" s="21">
        <v>37.4</v>
      </c>
      <c r="CD66" s="21">
        <v>37</v>
      </c>
      <c r="CE66" s="6"/>
      <c r="CF66" s="24" t="s">
        <v>943</v>
      </c>
      <c r="CG66" s="21"/>
      <c r="CH66" s="21"/>
      <c r="CI66" s="21"/>
      <c r="CJ66" s="21"/>
      <c r="CK66" s="21"/>
      <c r="CL66" s="21" t="s">
        <v>263</v>
      </c>
      <c r="CM66" s="24" t="s">
        <v>944</v>
      </c>
      <c r="CN66" s="21"/>
      <c r="CO66" s="21"/>
      <c r="CP66" s="21"/>
      <c r="CQ66" s="21"/>
      <c r="CR66" s="21"/>
      <c r="CS66" s="21" t="s">
        <v>537</v>
      </c>
      <c r="CT66" s="24">
        <v>2</v>
      </c>
      <c r="CU66" s="21"/>
      <c r="CV66" s="21"/>
      <c r="CW66" s="21"/>
      <c r="CX66" s="21"/>
      <c r="CY66" s="21"/>
      <c r="CZ66" s="21">
        <v>2</v>
      </c>
      <c r="DA66" s="24" t="s">
        <v>945</v>
      </c>
      <c r="DB66" s="21"/>
      <c r="DC66" s="21"/>
      <c r="DD66" s="21"/>
      <c r="DE66" s="21"/>
      <c r="DF66" s="21"/>
      <c r="DG66" s="21" t="s">
        <v>735</v>
      </c>
      <c r="DH66" s="24" t="s">
        <v>946</v>
      </c>
      <c r="DI66" s="21" t="s">
        <v>947</v>
      </c>
      <c r="DJ66" s="21" t="s">
        <v>947</v>
      </c>
      <c r="DK66" s="21" t="s">
        <v>947</v>
      </c>
      <c r="DL66" s="21" t="s">
        <v>948</v>
      </c>
      <c r="DM66" s="21" t="s">
        <v>948</v>
      </c>
      <c r="DN66" s="21" t="s">
        <v>949</v>
      </c>
      <c r="DO66" s="26">
        <v>8</v>
      </c>
      <c r="DP66" s="6"/>
      <c r="DQ66" s="24">
        <v>139.9</v>
      </c>
      <c r="DR66" s="21">
        <v>105.9</v>
      </c>
      <c r="DS66" s="21">
        <v>91.6</v>
      </c>
      <c r="DT66" s="21">
        <v>96</v>
      </c>
      <c r="DU66" s="21">
        <v>70</v>
      </c>
      <c r="DV66" s="21">
        <v>81</v>
      </c>
      <c r="DW66" s="21">
        <v>88.7</v>
      </c>
      <c r="DX66" s="24">
        <v>0.8</v>
      </c>
      <c r="DY66" s="21">
        <v>0.6</v>
      </c>
      <c r="DZ66" s="21">
        <v>0.6</v>
      </c>
      <c r="EA66" s="21">
        <v>0.5</v>
      </c>
      <c r="EB66" s="21">
        <v>0.4</v>
      </c>
      <c r="EC66" s="21">
        <v>0.5</v>
      </c>
      <c r="ED66" s="21">
        <v>0.6</v>
      </c>
      <c r="EE66" s="29">
        <f t="shared" si="135"/>
        <v>174.875</v>
      </c>
      <c r="EF66" s="30">
        <f t="shared" ref="EF66:EK66" si="189">DR66/DY66</f>
        <v>176.50000000000003</v>
      </c>
      <c r="EG66" s="30">
        <f t="shared" si="189"/>
        <v>152.66666666666666</v>
      </c>
      <c r="EH66" s="30">
        <f t="shared" si="189"/>
        <v>192</v>
      </c>
      <c r="EI66" s="30">
        <f t="shared" si="189"/>
        <v>175</v>
      </c>
      <c r="EJ66" s="30">
        <f t="shared" si="189"/>
        <v>162</v>
      </c>
      <c r="EK66" s="30">
        <f t="shared" si="189"/>
        <v>147.83333333333334</v>
      </c>
      <c r="EL66" s="24">
        <v>1</v>
      </c>
      <c r="EM66" s="21">
        <v>1</v>
      </c>
      <c r="EN66" s="21">
        <v>1</v>
      </c>
      <c r="EO66" s="21">
        <v>1</v>
      </c>
      <c r="EP66" s="21">
        <v>1</v>
      </c>
      <c r="EQ66" s="21">
        <v>1</v>
      </c>
      <c r="ER66" s="21">
        <v>1</v>
      </c>
      <c r="ES66" s="24">
        <v>149</v>
      </c>
      <c r="ET66" s="21">
        <v>132</v>
      </c>
      <c r="EU66" s="21">
        <v>144</v>
      </c>
      <c r="EV66" s="21">
        <v>101</v>
      </c>
      <c r="EW66" s="21">
        <v>81</v>
      </c>
      <c r="EX66" s="21">
        <v>88</v>
      </c>
      <c r="EY66" s="21">
        <v>101</v>
      </c>
      <c r="EZ66" s="24">
        <v>77.5</v>
      </c>
      <c r="FA66" s="21">
        <v>76.3</v>
      </c>
      <c r="FB66" s="21">
        <v>63</v>
      </c>
      <c r="FC66" s="21">
        <v>45</v>
      </c>
      <c r="FD66" s="21">
        <v>37.5</v>
      </c>
      <c r="FE66" s="21">
        <v>37.5</v>
      </c>
      <c r="FF66" s="21">
        <v>35.6</v>
      </c>
      <c r="FG66" s="24">
        <v>3</v>
      </c>
      <c r="FH66" s="21">
        <v>3</v>
      </c>
      <c r="FI66" s="21">
        <v>3</v>
      </c>
      <c r="FJ66" s="21">
        <v>3</v>
      </c>
      <c r="FK66" s="21">
        <v>6</v>
      </c>
      <c r="FL66" s="21">
        <v>6</v>
      </c>
      <c r="FM66" s="21">
        <v>7</v>
      </c>
      <c r="FN66" s="24">
        <v>63</v>
      </c>
      <c r="FO66" s="21">
        <v>68</v>
      </c>
      <c r="FP66" s="21">
        <v>83</v>
      </c>
      <c r="FQ66" s="21">
        <v>73</v>
      </c>
      <c r="FR66" s="21">
        <v>67</v>
      </c>
      <c r="FS66" s="21">
        <v>60</v>
      </c>
      <c r="FT66" s="21">
        <v>62</v>
      </c>
      <c r="FU66" s="24" t="s">
        <v>950</v>
      </c>
      <c r="FV66" s="21" t="s">
        <v>321</v>
      </c>
      <c r="FW66" s="21" t="s">
        <v>345</v>
      </c>
      <c r="FX66" s="21" t="s">
        <v>311</v>
      </c>
      <c r="FY66" s="21">
        <v>0</v>
      </c>
      <c r="FZ66" s="21">
        <v>0</v>
      </c>
      <c r="GA66" s="21">
        <v>0</v>
      </c>
      <c r="GB66" s="24">
        <v>174</v>
      </c>
      <c r="GC66" s="21">
        <v>186</v>
      </c>
      <c r="GD66" s="21">
        <v>110</v>
      </c>
      <c r="GE66" s="21">
        <v>91</v>
      </c>
      <c r="GF66" s="21">
        <v>87</v>
      </c>
      <c r="GG66" s="21">
        <v>91</v>
      </c>
      <c r="GH66" s="21">
        <v>87</v>
      </c>
      <c r="GI66" s="24">
        <v>1240</v>
      </c>
      <c r="GJ66" s="21">
        <v>2770</v>
      </c>
      <c r="GK66" s="21">
        <v>1635</v>
      </c>
      <c r="GL66" s="21">
        <v>1435</v>
      </c>
      <c r="GM66" s="21">
        <v>1330</v>
      </c>
      <c r="GN66" s="21">
        <v>1420</v>
      </c>
      <c r="GO66" s="21">
        <v>1650</v>
      </c>
      <c r="GP66" s="6"/>
      <c r="GQ66" s="24">
        <v>19</v>
      </c>
      <c r="GR66" s="21">
        <v>90</v>
      </c>
      <c r="GS66" s="24">
        <v>19</v>
      </c>
      <c r="GT66" s="21">
        <v>90</v>
      </c>
      <c r="GU66" s="24">
        <v>19</v>
      </c>
      <c r="GV66" s="21">
        <v>90</v>
      </c>
      <c r="GW66" s="24">
        <v>19</v>
      </c>
      <c r="GX66" s="21">
        <v>90</v>
      </c>
      <c r="GY66" s="24">
        <v>17</v>
      </c>
      <c r="GZ66" s="21">
        <v>90</v>
      </c>
      <c r="HA66" s="24">
        <v>17</v>
      </c>
      <c r="HB66" s="21">
        <v>90</v>
      </c>
      <c r="HC66" s="24">
        <v>16</v>
      </c>
      <c r="HD66" s="21">
        <v>90</v>
      </c>
      <c r="HE66" s="6"/>
      <c r="HF66" s="21">
        <v>69</v>
      </c>
      <c r="HG66" s="21">
        <v>113</v>
      </c>
      <c r="HH66" s="21">
        <v>85</v>
      </c>
      <c r="HI66" s="21">
        <v>37.4</v>
      </c>
      <c r="HJ66" s="21">
        <v>1</v>
      </c>
      <c r="HK66" s="21">
        <v>75.8</v>
      </c>
      <c r="HL66" s="21">
        <v>0.8</v>
      </c>
      <c r="HM66" s="21">
        <v>10</v>
      </c>
      <c r="HN66" s="21">
        <v>53.78</v>
      </c>
      <c r="HO66" s="21">
        <v>21.6</v>
      </c>
      <c r="HP66" s="21">
        <v>3.81</v>
      </c>
      <c r="HQ66" s="21">
        <v>132.1</v>
      </c>
      <c r="HR66" s="21">
        <v>19.5</v>
      </c>
      <c r="HS66" s="21">
        <v>95.9</v>
      </c>
      <c r="HT66" s="21">
        <v>3</v>
      </c>
      <c r="HU66" s="6"/>
    </row>
    <row r="67" spans="1:229" ht="15.75" customHeight="1" x14ac:dyDescent="0.3">
      <c r="A67" s="99">
        <v>62</v>
      </c>
      <c r="B67" s="3">
        <v>91</v>
      </c>
      <c r="C67" s="21" t="s">
        <v>431</v>
      </c>
      <c r="D67" s="21">
        <v>2</v>
      </c>
      <c r="E67" s="22">
        <v>41338</v>
      </c>
      <c r="F67" s="22">
        <v>41338</v>
      </c>
      <c r="G67" s="21">
        <f t="shared" si="0"/>
        <v>0</v>
      </c>
      <c r="H67" s="21"/>
      <c r="I67" s="21" t="s">
        <v>907</v>
      </c>
      <c r="J67" s="23">
        <v>16112</v>
      </c>
      <c r="K67" s="21">
        <v>68</v>
      </c>
      <c r="L67" s="21">
        <v>156</v>
      </c>
      <c r="M67" s="21">
        <v>45</v>
      </c>
      <c r="N67" s="21" t="s">
        <v>955</v>
      </c>
      <c r="O67" s="21">
        <v>55</v>
      </c>
      <c r="P67" s="21">
        <v>57.5</v>
      </c>
      <c r="Q67" s="21">
        <v>3</v>
      </c>
      <c r="R67" s="21" t="s">
        <v>547</v>
      </c>
      <c r="S67" s="21">
        <v>1</v>
      </c>
      <c r="T67" s="21">
        <v>13</v>
      </c>
      <c r="U67" s="21" t="s">
        <v>272</v>
      </c>
      <c r="V67" s="21">
        <v>1</v>
      </c>
      <c r="W67" s="21">
        <v>0</v>
      </c>
      <c r="X67" s="21">
        <v>3</v>
      </c>
      <c r="Y67" s="21">
        <v>0</v>
      </c>
      <c r="Z67" s="6"/>
      <c r="AA67" s="24" t="s">
        <v>513</v>
      </c>
      <c r="AB67" s="21" t="s">
        <v>956</v>
      </c>
      <c r="AC67" s="25">
        <v>1</v>
      </c>
      <c r="AD67" s="25"/>
      <c r="AE67" s="21" t="s">
        <v>249</v>
      </c>
      <c r="AF67" s="21"/>
      <c r="AG67" s="21" t="s">
        <v>246</v>
      </c>
      <c r="AH67" s="21" t="s">
        <v>248</v>
      </c>
      <c r="AI67" s="21" t="s">
        <v>246</v>
      </c>
      <c r="AJ67" s="21" t="s">
        <v>246</v>
      </c>
      <c r="AK67" s="21" t="s">
        <v>246</v>
      </c>
      <c r="AL67" s="21" t="s">
        <v>246</v>
      </c>
      <c r="AM67" s="21">
        <v>59.69</v>
      </c>
      <c r="AN67" s="6"/>
      <c r="AO67" s="26" t="s">
        <v>250</v>
      </c>
      <c r="AP67" s="26" t="s">
        <v>274</v>
      </c>
      <c r="AQ67" s="26"/>
      <c r="AR67" s="26" t="s">
        <v>1902</v>
      </c>
      <c r="AS67" s="26" t="s">
        <v>1919</v>
      </c>
      <c r="AT67" s="27">
        <v>59.69</v>
      </c>
      <c r="AU67" s="21">
        <v>46.06</v>
      </c>
      <c r="AV67" s="21">
        <v>32.75</v>
      </c>
      <c r="AW67" s="21">
        <v>15.9</v>
      </c>
      <c r="AX67" s="21"/>
      <c r="AY67" s="21"/>
      <c r="AZ67" s="21"/>
      <c r="BA67" s="21"/>
      <c r="BB67" s="21"/>
      <c r="BC67" s="28">
        <f t="shared" ref="BC67:BE67" si="190">((AU67/AT67)*100)-100</f>
        <v>-22.834645669291334</v>
      </c>
      <c r="BD67" s="28">
        <f t="shared" si="190"/>
        <v>-28.897090751194099</v>
      </c>
      <c r="BE67" s="28">
        <f t="shared" si="190"/>
        <v>-51.450381679389309</v>
      </c>
      <c r="BF67" s="28">
        <f t="shared" si="2"/>
        <v>-45.133188138716697</v>
      </c>
      <c r="BG67" s="28">
        <f t="shared" si="3"/>
        <v>-73.362372256659398</v>
      </c>
      <c r="BH67" s="28">
        <f t="shared" si="4"/>
        <v>-65.47980894485454</v>
      </c>
      <c r="BI67" s="3">
        <f t="shared" ref="BI67:BK67" si="191">AU67-AT67</f>
        <v>-13.629999999999995</v>
      </c>
      <c r="BJ67" s="3">
        <f t="shared" si="191"/>
        <v>-13.310000000000002</v>
      </c>
      <c r="BK67" s="3">
        <f t="shared" si="191"/>
        <v>-16.850000000000001</v>
      </c>
      <c r="BL67" s="3">
        <f t="shared" si="6"/>
        <v>-26.939999999999998</v>
      </c>
      <c r="BM67" s="3">
        <f t="shared" si="7"/>
        <v>-43.79</v>
      </c>
      <c r="BN67" s="3">
        <f t="shared" si="8"/>
        <v>-30.160000000000004</v>
      </c>
      <c r="BO67" s="24">
        <v>271</v>
      </c>
      <c r="BP67" s="21">
        <v>156.4</v>
      </c>
      <c r="BQ67" s="21"/>
      <c r="BR67" s="21"/>
      <c r="BS67" s="21"/>
      <c r="BT67" s="21"/>
      <c r="BU67" s="21"/>
      <c r="BV67" s="24">
        <v>36</v>
      </c>
      <c r="BW67" s="21">
        <v>36.5</v>
      </c>
      <c r="BX67" s="21">
        <v>36</v>
      </c>
      <c r="BY67" s="21">
        <v>36.1</v>
      </c>
      <c r="BZ67" s="21"/>
      <c r="CA67" s="21"/>
      <c r="CB67" s="21"/>
      <c r="CC67" s="21"/>
      <c r="CD67" s="21"/>
      <c r="CE67" s="6"/>
      <c r="CF67" s="24" t="s">
        <v>957</v>
      </c>
      <c r="CG67" s="21"/>
      <c r="CH67" s="21"/>
      <c r="CI67" s="21"/>
      <c r="CJ67" s="21"/>
      <c r="CK67" s="21"/>
      <c r="CL67" s="21"/>
      <c r="CM67" s="24" t="s">
        <v>958</v>
      </c>
      <c r="CN67" s="21"/>
      <c r="CO67" s="21"/>
      <c r="CP67" s="21"/>
      <c r="CQ67" s="21"/>
      <c r="CR67" s="21"/>
      <c r="CS67" s="21"/>
      <c r="CT67" s="24">
        <v>2</v>
      </c>
      <c r="CU67" s="21"/>
      <c r="CV67" s="21"/>
      <c r="CW67" s="21"/>
      <c r="CX67" s="21"/>
      <c r="CY67" s="21"/>
      <c r="CZ67" s="21"/>
      <c r="DA67" s="24" t="s">
        <v>959</v>
      </c>
      <c r="DB67" s="21"/>
      <c r="DC67" s="21"/>
      <c r="DD67" s="21"/>
      <c r="DE67" s="21"/>
      <c r="DF67" s="21"/>
      <c r="DG67" s="21"/>
      <c r="DH67" s="24" t="s">
        <v>255</v>
      </c>
      <c r="DI67" s="21" t="s">
        <v>255</v>
      </c>
      <c r="DJ67" s="21"/>
      <c r="DK67" s="21"/>
      <c r="DL67" s="21"/>
      <c r="DM67" s="21"/>
      <c r="DN67" s="21"/>
      <c r="DO67" s="26">
        <v>8</v>
      </c>
      <c r="DP67" s="6"/>
      <c r="DQ67" s="55">
        <v>103.9</v>
      </c>
      <c r="DR67" s="52">
        <v>85.8</v>
      </c>
      <c r="DS67" s="52"/>
      <c r="DT67" s="52"/>
      <c r="DU67" s="52"/>
      <c r="DV67" s="52"/>
      <c r="DW67" s="52"/>
      <c r="DX67" s="55">
        <v>0.3</v>
      </c>
      <c r="DY67" s="52">
        <v>0.3</v>
      </c>
      <c r="DZ67" s="52"/>
      <c r="EA67" s="52"/>
      <c r="EB67" s="52"/>
      <c r="EC67" s="52"/>
      <c r="ED67" s="52"/>
      <c r="EE67" s="78">
        <f t="shared" si="135"/>
        <v>346.33333333333337</v>
      </c>
      <c r="EF67" s="79">
        <f t="shared" ref="EF67:EF146" si="192">DR67/DY67</f>
        <v>286</v>
      </c>
      <c r="EG67" s="79"/>
      <c r="EH67" s="79"/>
      <c r="EI67" s="79"/>
      <c r="EJ67" s="79"/>
      <c r="EK67" s="79"/>
      <c r="EL67" s="55">
        <v>0</v>
      </c>
      <c r="EM67" s="52">
        <v>0</v>
      </c>
      <c r="EN67" s="52"/>
      <c r="EO67" s="52"/>
      <c r="EP67" s="52"/>
      <c r="EQ67" s="52"/>
      <c r="ER67" s="52"/>
      <c r="ES67" s="55">
        <v>16</v>
      </c>
      <c r="ET67" s="52">
        <v>10</v>
      </c>
      <c r="EU67" s="52"/>
      <c r="EV67" s="52"/>
      <c r="EW67" s="52"/>
      <c r="EX67" s="52"/>
      <c r="EY67" s="52"/>
      <c r="EZ67" s="55">
        <v>274</v>
      </c>
      <c r="FA67" s="52">
        <v>283</v>
      </c>
      <c r="FB67" s="52"/>
      <c r="FC67" s="52"/>
      <c r="FD67" s="52"/>
      <c r="FE67" s="52"/>
      <c r="FF67" s="52"/>
      <c r="FG67" s="55">
        <v>15</v>
      </c>
      <c r="FH67" s="52">
        <v>15</v>
      </c>
      <c r="FI67" s="52"/>
      <c r="FJ67" s="52"/>
      <c r="FK67" s="52"/>
      <c r="FL67" s="52"/>
      <c r="FM67" s="52"/>
      <c r="FN67" s="55">
        <v>67</v>
      </c>
      <c r="FO67" s="52">
        <v>77</v>
      </c>
      <c r="FP67" s="52"/>
      <c r="FQ67" s="52"/>
      <c r="FR67" s="52"/>
      <c r="FS67" s="52"/>
      <c r="FT67" s="52"/>
      <c r="FU67" s="55" t="s">
        <v>559</v>
      </c>
      <c r="FV67" s="52" t="s">
        <v>322</v>
      </c>
      <c r="FW67" s="52"/>
      <c r="FX67" s="52"/>
      <c r="FY67" s="52"/>
      <c r="FZ67" s="52"/>
      <c r="GA67" s="52"/>
      <c r="GB67" s="55">
        <v>212</v>
      </c>
      <c r="GC67" s="52">
        <v>169</v>
      </c>
      <c r="GD67" s="52"/>
      <c r="GE67" s="52"/>
      <c r="GF67" s="52"/>
      <c r="GG67" s="52"/>
      <c r="GH67" s="52"/>
      <c r="GI67" s="55">
        <v>965</v>
      </c>
      <c r="GJ67" s="52">
        <v>2030</v>
      </c>
      <c r="GK67" s="52"/>
      <c r="GL67" s="52"/>
      <c r="GM67" s="52"/>
      <c r="GN67" s="52"/>
      <c r="GO67" s="52"/>
      <c r="GP67" s="6"/>
      <c r="GQ67" s="24">
        <v>16</v>
      </c>
      <c r="GR67" s="21">
        <v>90</v>
      </c>
      <c r="GS67" s="24">
        <v>17</v>
      </c>
      <c r="GT67" s="21">
        <v>90</v>
      </c>
      <c r="GU67" s="24"/>
      <c r="GV67" s="21"/>
      <c r="GW67" s="24"/>
      <c r="GX67" s="21"/>
      <c r="GY67" s="24"/>
      <c r="GZ67" s="21"/>
      <c r="HA67" s="24"/>
      <c r="HB67" s="21"/>
      <c r="HC67" s="24"/>
      <c r="HD67" s="21"/>
      <c r="HE67" s="6"/>
      <c r="HF67" s="21">
        <v>68</v>
      </c>
      <c r="HG67" s="21">
        <v>91</v>
      </c>
      <c r="HH67" s="21">
        <v>86</v>
      </c>
      <c r="HI67" s="21">
        <v>35.6</v>
      </c>
      <c r="HJ67" s="21">
        <v>2</v>
      </c>
      <c r="HK67" s="21">
        <v>88.4</v>
      </c>
      <c r="HL67" s="21">
        <v>0.3</v>
      </c>
      <c r="HM67" s="21">
        <v>5</v>
      </c>
      <c r="HN67" s="21">
        <v>57.42</v>
      </c>
      <c r="HO67" s="21">
        <v>21.9</v>
      </c>
      <c r="HP67" s="21">
        <v>3.1</v>
      </c>
      <c r="HQ67" s="21">
        <v>138.4</v>
      </c>
      <c r="HR67" s="21">
        <v>14.9</v>
      </c>
      <c r="HS67" s="21">
        <v>274</v>
      </c>
      <c r="HT67" s="21">
        <v>15</v>
      </c>
      <c r="HU67" s="6"/>
    </row>
    <row r="68" spans="1:229" ht="15.75" customHeight="1" x14ac:dyDescent="0.3">
      <c r="A68" s="99">
        <v>63</v>
      </c>
      <c r="B68" s="3">
        <v>92</v>
      </c>
      <c r="C68" s="21" t="s">
        <v>874</v>
      </c>
      <c r="D68" s="21">
        <v>2</v>
      </c>
      <c r="E68" s="22">
        <v>41332</v>
      </c>
      <c r="F68" s="22">
        <v>41334</v>
      </c>
      <c r="G68" s="21">
        <f t="shared" si="0"/>
        <v>2</v>
      </c>
      <c r="H68" s="21" t="s">
        <v>240</v>
      </c>
      <c r="I68" s="21" t="s">
        <v>324</v>
      </c>
      <c r="J68" s="23">
        <v>10837</v>
      </c>
      <c r="K68" s="21">
        <v>83</v>
      </c>
      <c r="L68" s="21">
        <v>170</v>
      </c>
      <c r="M68" s="21">
        <v>65</v>
      </c>
      <c r="N68" s="21" t="s">
        <v>421</v>
      </c>
      <c r="O68" s="21">
        <v>95</v>
      </c>
      <c r="P68" s="21">
        <v>97.8</v>
      </c>
      <c r="Q68" s="21">
        <v>7</v>
      </c>
      <c r="R68" s="21" t="s">
        <v>547</v>
      </c>
      <c r="S68" s="21">
        <v>1</v>
      </c>
      <c r="T68" s="21">
        <v>31</v>
      </c>
      <c r="U68" s="21" t="s">
        <v>272</v>
      </c>
      <c r="V68" s="21">
        <v>1</v>
      </c>
      <c r="W68" s="21">
        <v>0</v>
      </c>
      <c r="X68" s="21">
        <v>0</v>
      </c>
      <c r="Y68" s="21">
        <v>2</v>
      </c>
      <c r="Z68" s="6"/>
      <c r="AA68" s="55" t="s">
        <v>884</v>
      </c>
      <c r="AB68" s="52" t="s">
        <v>497</v>
      </c>
      <c r="AC68" s="56">
        <v>2</v>
      </c>
      <c r="AD68" s="56" t="s">
        <v>960</v>
      </c>
      <c r="AE68" s="52" t="s">
        <v>249</v>
      </c>
      <c r="AF68" s="52"/>
      <c r="AG68" s="52" t="s">
        <v>246</v>
      </c>
      <c r="AH68" s="52" t="s">
        <v>248</v>
      </c>
      <c r="AI68" s="52" t="s">
        <v>246</v>
      </c>
      <c r="AJ68" s="52" t="s">
        <v>961</v>
      </c>
      <c r="AK68" s="52" t="s">
        <v>249</v>
      </c>
      <c r="AL68" s="52" t="s">
        <v>246</v>
      </c>
      <c r="AM68" s="52">
        <v>4</v>
      </c>
      <c r="AN68" s="6"/>
      <c r="AO68" s="26" t="s">
        <v>250</v>
      </c>
      <c r="AP68" s="26" t="s">
        <v>274</v>
      </c>
      <c r="AQ68" s="26"/>
      <c r="AR68" s="26" t="s">
        <v>1902</v>
      </c>
      <c r="AS68" s="26" t="s">
        <v>1905</v>
      </c>
      <c r="AT68" s="27">
        <v>1.1399999999999999</v>
      </c>
      <c r="AU68" s="21">
        <v>4</v>
      </c>
      <c r="AV68" s="21">
        <v>4.55</v>
      </c>
      <c r="AW68" s="21">
        <v>2.2999999999999998</v>
      </c>
      <c r="AX68" s="21">
        <v>2.0099999999999998</v>
      </c>
      <c r="AY68" s="21">
        <v>1.95</v>
      </c>
      <c r="AZ68" s="21">
        <v>1.33</v>
      </c>
      <c r="BA68" s="21">
        <v>0.42</v>
      </c>
      <c r="BB68" s="21"/>
      <c r="BC68" s="28">
        <f t="shared" ref="BC68:BE68" si="193">((AU68/AT68)*100)-100</f>
        <v>250.87719298245617</v>
      </c>
      <c r="BD68" s="28">
        <f t="shared" si="193"/>
        <v>13.75</v>
      </c>
      <c r="BE68" s="28">
        <f t="shared" si="193"/>
        <v>-49.450549450549453</v>
      </c>
      <c r="BF68" s="28">
        <f t="shared" si="2"/>
        <v>299.12280701754389</v>
      </c>
      <c r="BG68" s="28">
        <f t="shared" si="3"/>
        <v>101.75438596491227</v>
      </c>
      <c r="BH68" s="28">
        <f t="shared" si="4"/>
        <v>-42.500000000000007</v>
      </c>
      <c r="BI68" s="3">
        <f t="shared" ref="BI68:BK68" si="194">AU68-AT68</f>
        <v>2.8600000000000003</v>
      </c>
      <c r="BJ68" s="3">
        <f t="shared" si="194"/>
        <v>0.54999999999999982</v>
      </c>
      <c r="BK68" s="3">
        <f t="shared" si="194"/>
        <v>-2.25</v>
      </c>
      <c r="BL68" s="3">
        <f t="shared" si="6"/>
        <v>3.41</v>
      </c>
      <c r="BM68" s="3">
        <f t="shared" si="7"/>
        <v>1.1599999999999999</v>
      </c>
      <c r="BN68" s="3">
        <f t="shared" si="8"/>
        <v>-1.7000000000000002</v>
      </c>
      <c r="BO68" s="24">
        <v>98.5</v>
      </c>
      <c r="BP68" s="21">
        <v>42</v>
      </c>
      <c r="BQ68" s="21">
        <v>35</v>
      </c>
      <c r="BR68" s="21"/>
      <c r="BS68" s="21">
        <v>38.6</v>
      </c>
      <c r="BT68" s="21">
        <v>36</v>
      </c>
      <c r="BU68" s="21"/>
      <c r="BV68" s="24">
        <v>36</v>
      </c>
      <c r="BW68" s="21">
        <v>36</v>
      </c>
      <c r="BX68" s="21">
        <v>36</v>
      </c>
      <c r="BY68" s="21">
        <v>36</v>
      </c>
      <c r="BZ68" s="21">
        <v>36.4</v>
      </c>
      <c r="CA68" s="21">
        <v>36</v>
      </c>
      <c r="CB68" s="21">
        <v>36</v>
      </c>
      <c r="CC68" s="21">
        <v>36.1</v>
      </c>
      <c r="CD68" s="21"/>
      <c r="CE68" s="6"/>
      <c r="CF68" s="24" t="s">
        <v>962</v>
      </c>
      <c r="CG68" s="21"/>
      <c r="CH68" s="21"/>
      <c r="CI68" s="21"/>
      <c r="CJ68" s="21"/>
      <c r="CK68" s="21"/>
      <c r="CL68" s="21"/>
      <c r="CM68" s="24" t="s">
        <v>963</v>
      </c>
      <c r="CN68" s="21"/>
      <c r="CO68" s="21"/>
      <c r="CP68" s="21"/>
      <c r="CQ68" s="21"/>
      <c r="CR68" s="21"/>
      <c r="CS68" s="21"/>
      <c r="CT68" s="24">
        <v>1</v>
      </c>
      <c r="CU68" s="21"/>
      <c r="CV68" s="21"/>
      <c r="CW68" s="21"/>
      <c r="CX68" s="21"/>
      <c r="CY68" s="21"/>
      <c r="CZ68" s="21"/>
      <c r="DA68" s="24" t="s">
        <v>735</v>
      </c>
      <c r="DB68" s="21"/>
      <c r="DC68" s="21"/>
      <c r="DD68" s="21"/>
      <c r="DE68" s="21"/>
      <c r="DF68" s="21"/>
      <c r="DG68" s="21"/>
      <c r="DH68" s="24" t="s">
        <v>964</v>
      </c>
      <c r="DI68" s="21" t="s">
        <v>965</v>
      </c>
      <c r="DJ68" s="21" t="s">
        <v>966</v>
      </c>
      <c r="DK68" s="21" t="s">
        <v>965</v>
      </c>
      <c r="DL68" s="21" t="s">
        <v>967</v>
      </c>
      <c r="DM68" s="21" t="s">
        <v>967</v>
      </c>
      <c r="DN68" s="21"/>
      <c r="DO68" s="26">
        <v>8</v>
      </c>
      <c r="DP68" s="6"/>
      <c r="DQ68" s="24">
        <v>357.7</v>
      </c>
      <c r="DR68" s="21">
        <v>114.1</v>
      </c>
      <c r="DS68" s="21">
        <v>69.5</v>
      </c>
      <c r="DT68" s="21">
        <v>75</v>
      </c>
      <c r="DU68" s="21">
        <v>80</v>
      </c>
      <c r="DV68" s="21">
        <v>150.4</v>
      </c>
      <c r="DW68" s="21"/>
      <c r="DX68" s="24">
        <v>0.3</v>
      </c>
      <c r="DY68" s="21">
        <v>0.25</v>
      </c>
      <c r="DZ68" s="21">
        <v>0.25</v>
      </c>
      <c r="EA68" s="21">
        <v>0.25</v>
      </c>
      <c r="EB68" s="21">
        <v>0.25</v>
      </c>
      <c r="EC68" s="21">
        <v>0.25</v>
      </c>
      <c r="ED68" s="21"/>
      <c r="EE68" s="78">
        <f t="shared" si="135"/>
        <v>1192.3333333333333</v>
      </c>
      <c r="EF68" s="79">
        <f t="shared" si="192"/>
        <v>456.4</v>
      </c>
      <c r="EG68" s="79">
        <f t="shared" ref="EG68:EJ68" si="195">DS68/DZ68</f>
        <v>278</v>
      </c>
      <c r="EH68" s="79">
        <f t="shared" si="195"/>
        <v>300</v>
      </c>
      <c r="EI68" s="79">
        <f t="shared" si="195"/>
        <v>320</v>
      </c>
      <c r="EJ68" s="79">
        <f t="shared" si="195"/>
        <v>601.6</v>
      </c>
      <c r="EK68" s="79"/>
      <c r="EL68" s="24">
        <v>0</v>
      </c>
      <c r="EM68" s="21">
        <v>0</v>
      </c>
      <c r="EN68" s="21">
        <v>0</v>
      </c>
      <c r="EO68" s="21">
        <v>0</v>
      </c>
      <c r="EP68" s="21">
        <v>0</v>
      </c>
      <c r="EQ68" s="21">
        <v>0</v>
      </c>
      <c r="ER68" s="21"/>
      <c r="ES68" s="24">
        <v>145</v>
      </c>
      <c r="ET68" s="21">
        <v>170</v>
      </c>
      <c r="EU68" s="21">
        <v>141</v>
      </c>
      <c r="EV68" s="21">
        <v>141</v>
      </c>
      <c r="EW68" s="21">
        <v>124</v>
      </c>
      <c r="EX68" s="21">
        <v>129</v>
      </c>
      <c r="EY68" s="21"/>
      <c r="EZ68" s="24">
        <v>8.6</v>
      </c>
      <c r="FA68" s="21">
        <v>6.8</v>
      </c>
      <c r="FB68" s="21">
        <v>6.8</v>
      </c>
      <c r="FC68" s="21">
        <v>9</v>
      </c>
      <c r="FD68" s="21">
        <v>8.4</v>
      </c>
      <c r="FE68" s="21">
        <v>19</v>
      </c>
      <c r="FF68" s="21"/>
      <c r="FG68" s="24">
        <v>15</v>
      </c>
      <c r="FH68" s="21">
        <v>15</v>
      </c>
      <c r="FI68" s="21">
        <v>15</v>
      </c>
      <c r="FJ68" s="21">
        <v>15</v>
      </c>
      <c r="FK68" s="21">
        <v>15</v>
      </c>
      <c r="FL68" s="21">
        <v>15</v>
      </c>
      <c r="FM68" s="21"/>
      <c r="FN68" s="24">
        <v>93</v>
      </c>
      <c r="FO68" s="21">
        <v>93</v>
      </c>
      <c r="FP68" s="21">
        <v>93</v>
      </c>
      <c r="FQ68" s="21">
        <v>115</v>
      </c>
      <c r="FR68" s="21">
        <v>101</v>
      </c>
      <c r="FS68" s="21">
        <v>102</v>
      </c>
      <c r="FT68" s="21"/>
      <c r="FU68" s="24">
        <v>0</v>
      </c>
      <c r="FV68" s="21">
        <v>0</v>
      </c>
      <c r="FW68" s="21">
        <v>0</v>
      </c>
      <c r="FX68" s="21">
        <v>0</v>
      </c>
      <c r="FY68" s="21">
        <v>0</v>
      </c>
      <c r="FZ68" s="21">
        <v>0</v>
      </c>
      <c r="GA68" s="21"/>
      <c r="GB68" s="24">
        <v>243</v>
      </c>
      <c r="GC68" s="21">
        <v>164</v>
      </c>
      <c r="GD68" s="21">
        <v>214</v>
      </c>
      <c r="GE68" s="21">
        <v>235</v>
      </c>
      <c r="GF68" s="21">
        <v>173</v>
      </c>
      <c r="GG68" s="21">
        <v>221</v>
      </c>
      <c r="GH68" s="21"/>
      <c r="GI68" s="24">
        <v>310</v>
      </c>
      <c r="GJ68" s="21">
        <v>660</v>
      </c>
      <c r="GK68" s="21">
        <v>170</v>
      </c>
      <c r="GL68" s="21">
        <v>180</v>
      </c>
      <c r="GM68" s="21">
        <v>230</v>
      </c>
      <c r="GN68" s="21">
        <v>460</v>
      </c>
      <c r="GO68" s="21"/>
      <c r="GP68" s="6"/>
      <c r="GQ68" s="24">
        <v>8</v>
      </c>
      <c r="GR68" s="21">
        <v>18</v>
      </c>
      <c r="GS68" s="24">
        <v>7</v>
      </c>
      <c r="GT68" s="21">
        <v>18</v>
      </c>
      <c r="GU68" s="24">
        <v>10</v>
      </c>
      <c r="GV68" s="21">
        <v>45</v>
      </c>
      <c r="GW68" s="24">
        <v>10</v>
      </c>
      <c r="GX68" s="21">
        <v>45</v>
      </c>
      <c r="GY68" s="24">
        <v>9</v>
      </c>
      <c r="GZ68" s="21">
        <v>128</v>
      </c>
      <c r="HA68" s="24">
        <v>9</v>
      </c>
      <c r="HB68" s="21">
        <v>18</v>
      </c>
      <c r="HC68" s="24"/>
      <c r="HD68" s="21"/>
      <c r="HE68" s="6"/>
      <c r="HF68" s="21">
        <v>83</v>
      </c>
      <c r="HG68" s="21">
        <v>38</v>
      </c>
      <c r="HH68" s="21">
        <v>89</v>
      </c>
      <c r="HI68" s="21">
        <v>35</v>
      </c>
      <c r="HJ68" s="21">
        <v>2</v>
      </c>
      <c r="HK68" s="21">
        <v>93.9</v>
      </c>
      <c r="HL68" s="21">
        <v>0.3</v>
      </c>
      <c r="HM68" s="21">
        <v>0</v>
      </c>
      <c r="HN68" s="21">
        <v>45.09</v>
      </c>
      <c r="HO68" s="21">
        <v>7.83</v>
      </c>
      <c r="HP68" s="21">
        <v>6.16</v>
      </c>
      <c r="HQ68" s="21">
        <v>137</v>
      </c>
      <c r="HR68" s="21">
        <v>22.4</v>
      </c>
      <c r="HS68" s="21">
        <v>9</v>
      </c>
      <c r="HT68" s="21">
        <v>4</v>
      </c>
      <c r="HU68" s="6"/>
    </row>
    <row r="69" spans="1:229" ht="15.75" customHeight="1" x14ac:dyDescent="0.3">
      <c r="A69" s="99">
        <v>64</v>
      </c>
      <c r="B69" s="3">
        <v>93</v>
      </c>
      <c r="C69" s="21" t="s">
        <v>635</v>
      </c>
      <c r="D69" s="21">
        <v>1</v>
      </c>
      <c r="E69" s="22">
        <v>41339</v>
      </c>
      <c r="F69" s="22">
        <v>41340</v>
      </c>
      <c r="G69" s="21">
        <f t="shared" si="0"/>
        <v>1</v>
      </c>
      <c r="H69" s="21"/>
      <c r="I69" s="21" t="s">
        <v>324</v>
      </c>
      <c r="J69" s="23">
        <v>14781</v>
      </c>
      <c r="K69" s="21">
        <v>72</v>
      </c>
      <c r="L69" s="21">
        <v>160</v>
      </c>
      <c r="M69" s="21">
        <v>64</v>
      </c>
      <c r="N69" s="21" t="s">
        <v>968</v>
      </c>
      <c r="O69" s="21">
        <v>44</v>
      </c>
      <c r="P69" s="21">
        <v>32.6</v>
      </c>
      <c r="Q69" s="21">
        <v>6</v>
      </c>
      <c r="R69" s="21" t="s">
        <v>638</v>
      </c>
      <c r="S69" s="21">
        <v>1</v>
      </c>
      <c r="T69" s="21">
        <v>35</v>
      </c>
      <c r="U69" s="21" t="s">
        <v>272</v>
      </c>
      <c r="V69" s="21">
        <v>1</v>
      </c>
      <c r="W69" s="21">
        <v>0</v>
      </c>
      <c r="X69" s="21">
        <v>0</v>
      </c>
      <c r="Y69" s="21">
        <v>0</v>
      </c>
      <c r="Z69" s="6"/>
      <c r="AA69" s="24" t="s">
        <v>513</v>
      </c>
      <c r="AB69" s="21" t="s">
        <v>969</v>
      </c>
      <c r="AC69" s="25">
        <v>1</v>
      </c>
      <c r="AD69" s="25"/>
      <c r="AE69" s="21" t="s">
        <v>249</v>
      </c>
      <c r="AF69" s="21"/>
      <c r="AG69" s="21" t="s">
        <v>246</v>
      </c>
      <c r="AH69" s="21" t="s">
        <v>248</v>
      </c>
      <c r="AI69" s="21" t="s">
        <v>249</v>
      </c>
      <c r="AJ69" s="21" t="s">
        <v>246</v>
      </c>
      <c r="AK69" s="21" t="s">
        <v>249</v>
      </c>
      <c r="AL69" s="21" t="s">
        <v>246</v>
      </c>
      <c r="AM69" s="21">
        <v>2.62</v>
      </c>
      <c r="AN69" s="6"/>
      <c r="AO69" s="26" t="s">
        <v>250</v>
      </c>
      <c r="AP69" s="26" t="s">
        <v>274</v>
      </c>
      <c r="AQ69" s="26"/>
      <c r="AR69" s="26" t="s">
        <v>1906</v>
      </c>
      <c r="AS69" s="26" t="s">
        <v>299</v>
      </c>
      <c r="AT69" s="27">
        <v>2.62</v>
      </c>
      <c r="AU69" s="21">
        <v>3.88</v>
      </c>
      <c r="AV69" s="21">
        <v>5.47</v>
      </c>
      <c r="AW69" s="21">
        <v>2</v>
      </c>
      <c r="AX69" s="21">
        <v>1.95</v>
      </c>
      <c r="AY69" s="21">
        <v>1</v>
      </c>
      <c r="AZ69" s="21">
        <v>0.81</v>
      </c>
      <c r="BA69" s="21">
        <v>0.51</v>
      </c>
      <c r="BB69" s="21"/>
      <c r="BC69" s="28">
        <f t="shared" ref="BC69:BE69" si="196">((AU69/AT69)*100)-100</f>
        <v>48.091603053435108</v>
      </c>
      <c r="BD69" s="28">
        <f t="shared" si="196"/>
        <v>40.979381443298962</v>
      </c>
      <c r="BE69" s="28">
        <f t="shared" si="196"/>
        <v>-63.436928702010967</v>
      </c>
      <c r="BF69" s="28">
        <f t="shared" si="2"/>
        <v>108.77862595419847</v>
      </c>
      <c r="BG69" s="28">
        <f t="shared" si="3"/>
        <v>-23.66412213740459</v>
      </c>
      <c r="BH69" s="28">
        <f t="shared" si="4"/>
        <v>-48.453608247422672</v>
      </c>
      <c r="BI69" s="3">
        <f t="shared" ref="BI69:BK69" si="197">AU69-AT69</f>
        <v>1.2599999999999998</v>
      </c>
      <c r="BJ69" s="3">
        <f t="shared" si="197"/>
        <v>1.5899999999999999</v>
      </c>
      <c r="BK69" s="3">
        <f t="shared" si="197"/>
        <v>-3.4699999999999998</v>
      </c>
      <c r="BL69" s="3">
        <f t="shared" si="6"/>
        <v>2.8499999999999996</v>
      </c>
      <c r="BM69" s="3">
        <f t="shared" si="7"/>
        <v>-0.62000000000000011</v>
      </c>
      <c r="BN69" s="3">
        <f t="shared" si="8"/>
        <v>-1.88</v>
      </c>
      <c r="BO69" s="24">
        <v>202.4</v>
      </c>
      <c r="BP69" s="21">
        <v>232.6</v>
      </c>
      <c r="BQ69" s="21">
        <v>230</v>
      </c>
      <c r="BR69" s="21">
        <v>177</v>
      </c>
      <c r="BS69" s="21">
        <v>176</v>
      </c>
      <c r="BT69" s="21"/>
      <c r="BU69" s="21"/>
      <c r="BV69" s="24">
        <v>36.4</v>
      </c>
      <c r="BW69" s="21">
        <v>35.9</v>
      </c>
      <c r="BX69" s="21">
        <v>36</v>
      </c>
      <c r="BY69" s="21">
        <v>37.1</v>
      </c>
      <c r="BZ69" s="21">
        <v>37.1</v>
      </c>
      <c r="CA69" s="21">
        <v>36.5</v>
      </c>
      <c r="CB69" s="21">
        <v>36</v>
      </c>
      <c r="CC69" s="21">
        <v>36.6</v>
      </c>
      <c r="CD69" s="21"/>
      <c r="CE69" s="6"/>
      <c r="CF69" s="24" t="s">
        <v>970</v>
      </c>
      <c r="CG69" s="21"/>
      <c r="CH69" s="21"/>
      <c r="CI69" s="21"/>
      <c r="CJ69" s="21"/>
      <c r="CK69" s="21"/>
      <c r="CL69" s="21"/>
      <c r="CM69" s="24" t="s">
        <v>971</v>
      </c>
      <c r="CN69" s="21"/>
      <c r="CO69" s="21"/>
      <c r="CP69" s="21"/>
      <c r="CQ69" s="21"/>
      <c r="CR69" s="21"/>
      <c r="CS69" s="21"/>
      <c r="CT69" s="24">
        <v>2</v>
      </c>
      <c r="CU69" s="21"/>
      <c r="CV69" s="21"/>
      <c r="CW69" s="21"/>
      <c r="CX69" s="21"/>
      <c r="CY69" s="21"/>
      <c r="CZ69" s="21"/>
      <c r="DA69" s="24" t="s">
        <v>972</v>
      </c>
      <c r="DB69" s="21"/>
      <c r="DC69" s="21"/>
      <c r="DD69" s="21"/>
      <c r="DE69" s="21"/>
      <c r="DF69" s="21"/>
      <c r="DG69" s="21"/>
      <c r="DH69" s="24" t="s">
        <v>255</v>
      </c>
      <c r="DI69" s="21" t="s">
        <v>973</v>
      </c>
      <c r="DJ69" s="21" t="s">
        <v>973</v>
      </c>
      <c r="DK69" s="21" t="s">
        <v>973</v>
      </c>
      <c r="DL69" s="21" t="s">
        <v>973</v>
      </c>
      <c r="DM69" s="21" t="s">
        <v>973</v>
      </c>
      <c r="DN69" s="21"/>
      <c r="DO69" s="26">
        <v>8</v>
      </c>
      <c r="DP69" s="6"/>
      <c r="DQ69" s="55">
        <v>76</v>
      </c>
      <c r="DR69" s="52">
        <v>61.4</v>
      </c>
      <c r="DS69" s="52">
        <v>102.8</v>
      </c>
      <c r="DT69" s="52">
        <v>104.8</v>
      </c>
      <c r="DU69" s="52">
        <v>86.8</v>
      </c>
      <c r="DV69" s="52">
        <v>86.8</v>
      </c>
      <c r="DW69" s="52"/>
      <c r="DX69" s="55">
        <v>0.25</v>
      </c>
      <c r="DY69" s="52">
        <v>0.25</v>
      </c>
      <c r="DZ69" s="52">
        <v>0.25</v>
      </c>
      <c r="EA69" s="52">
        <v>0.25</v>
      </c>
      <c r="EB69" s="52">
        <v>0.25</v>
      </c>
      <c r="EC69" s="52">
        <v>0.25</v>
      </c>
      <c r="ED69" s="52"/>
      <c r="EE69" s="78">
        <f t="shared" si="135"/>
        <v>304</v>
      </c>
      <c r="EF69" s="79">
        <f t="shared" si="192"/>
        <v>245.6</v>
      </c>
      <c r="EG69" s="79">
        <f t="shared" ref="EG69:EJ69" si="198">DS69/DZ69</f>
        <v>411.2</v>
      </c>
      <c r="EH69" s="79">
        <f t="shared" si="198"/>
        <v>419.2</v>
      </c>
      <c r="EI69" s="79">
        <f t="shared" si="198"/>
        <v>347.2</v>
      </c>
      <c r="EJ69" s="79">
        <f t="shared" si="198"/>
        <v>347.2</v>
      </c>
      <c r="EK69" s="79"/>
      <c r="EL69" s="55">
        <v>0</v>
      </c>
      <c r="EM69" s="52">
        <v>0</v>
      </c>
      <c r="EN69" s="52">
        <v>0</v>
      </c>
      <c r="EO69" s="52">
        <v>0</v>
      </c>
      <c r="EP69" s="52">
        <v>0</v>
      </c>
      <c r="EQ69" s="52">
        <v>0</v>
      </c>
      <c r="ER69" s="52"/>
      <c r="ES69" s="55">
        <v>57</v>
      </c>
      <c r="ET69" s="52">
        <v>47</v>
      </c>
      <c r="EU69" s="52">
        <v>23</v>
      </c>
      <c r="EV69" s="52">
        <v>18</v>
      </c>
      <c r="EW69" s="52">
        <v>46</v>
      </c>
      <c r="EX69" s="52">
        <v>38</v>
      </c>
      <c r="EY69" s="52"/>
      <c r="EZ69" s="55">
        <v>11.6</v>
      </c>
      <c r="FA69" s="52">
        <v>8</v>
      </c>
      <c r="FB69" s="52">
        <v>11.6</v>
      </c>
      <c r="FC69" s="52">
        <v>9.9</v>
      </c>
      <c r="FD69" s="52">
        <v>9.9</v>
      </c>
      <c r="FE69" s="52">
        <v>9.9</v>
      </c>
      <c r="FF69" s="52"/>
      <c r="FG69" s="55">
        <v>15</v>
      </c>
      <c r="FH69" s="52">
        <v>15</v>
      </c>
      <c r="FI69" s="52">
        <v>15</v>
      </c>
      <c r="FJ69" s="52">
        <v>15</v>
      </c>
      <c r="FK69" s="52">
        <v>15</v>
      </c>
      <c r="FL69" s="52">
        <v>15</v>
      </c>
      <c r="FM69" s="52"/>
      <c r="FN69" s="55">
        <v>97</v>
      </c>
      <c r="FO69" s="52">
        <v>82</v>
      </c>
      <c r="FP69" s="52">
        <v>73</v>
      </c>
      <c r="FQ69" s="52">
        <v>80</v>
      </c>
      <c r="FR69" s="52">
        <v>82</v>
      </c>
      <c r="FS69" s="52">
        <v>94</v>
      </c>
      <c r="FT69" s="52"/>
      <c r="FU69" s="55">
        <v>0</v>
      </c>
      <c r="FV69" s="52">
        <v>0</v>
      </c>
      <c r="FW69" s="52">
        <v>0</v>
      </c>
      <c r="FX69" s="52">
        <v>0</v>
      </c>
      <c r="FY69" s="52">
        <v>0</v>
      </c>
      <c r="FZ69" s="52">
        <v>0</v>
      </c>
      <c r="GA69" s="52"/>
      <c r="GB69" s="55">
        <v>135</v>
      </c>
      <c r="GC69" s="52">
        <v>170</v>
      </c>
      <c r="GD69" s="52">
        <v>183</v>
      </c>
      <c r="GE69" s="52">
        <v>167</v>
      </c>
      <c r="GF69" s="52">
        <v>156</v>
      </c>
      <c r="GG69" s="52">
        <v>136</v>
      </c>
      <c r="GH69" s="52"/>
      <c r="GI69" s="55">
        <v>960</v>
      </c>
      <c r="GJ69" s="52">
        <v>920</v>
      </c>
      <c r="GK69" s="52">
        <v>2050</v>
      </c>
      <c r="GL69" s="52">
        <v>3060</v>
      </c>
      <c r="GM69" s="52">
        <v>3450</v>
      </c>
      <c r="GN69" s="52">
        <v>600</v>
      </c>
      <c r="GO69" s="52"/>
      <c r="GP69" s="6"/>
      <c r="GQ69" s="24">
        <v>10</v>
      </c>
      <c r="GR69" s="21">
        <v>45</v>
      </c>
      <c r="GS69" s="24">
        <v>12</v>
      </c>
      <c r="GT69" s="21">
        <v>45</v>
      </c>
      <c r="GU69" s="24">
        <v>10</v>
      </c>
      <c r="GV69" s="21">
        <v>45</v>
      </c>
      <c r="GW69" s="24">
        <v>11</v>
      </c>
      <c r="GX69" s="21">
        <v>45</v>
      </c>
      <c r="GY69" s="24">
        <v>11</v>
      </c>
      <c r="GZ69" s="21">
        <v>45</v>
      </c>
      <c r="HA69" s="24">
        <v>11</v>
      </c>
      <c r="HB69" s="21">
        <v>45</v>
      </c>
      <c r="HC69" s="24"/>
      <c r="HD69" s="21"/>
      <c r="HE69" s="6"/>
      <c r="HF69" s="21">
        <v>72</v>
      </c>
      <c r="HG69" s="21">
        <v>134</v>
      </c>
      <c r="HH69" s="21">
        <v>153</v>
      </c>
      <c r="HI69" s="21">
        <v>38.1</v>
      </c>
      <c r="HJ69" s="21">
        <v>2</v>
      </c>
      <c r="HK69" s="21">
        <v>61.4</v>
      </c>
      <c r="HL69" s="21">
        <v>0.3</v>
      </c>
      <c r="HM69" s="21">
        <v>25</v>
      </c>
      <c r="HN69" s="21">
        <v>27.17</v>
      </c>
      <c r="HO69" s="21">
        <v>28.1</v>
      </c>
      <c r="HP69" s="21">
        <v>2.9</v>
      </c>
      <c r="HQ69" s="21">
        <v>142.1</v>
      </c>
      <c r="HR69" s="21">
        <v>23.5</v>
      </c>
      <c r="HS69" s="21">
        <v>11.6</v>
      </c>
      <c r="HT69" s="21">
        <v>15</v>
      </c>
      <c r="HU69" s="6"/>
    </row>
    <row r="70" spans="1:229" ht="15.75" customHeight="1" x14ac:dyDescent="0.3">
      <c r="A70" s="99">
        <v>65</v>
      </c>
      <c r="B70" s="3">
        <v>94</v>
      </c>
      <c r="C70" s="21" t="s">
        <v>431</v>
      </c>
      <c r="D70" s="21">
        <v>2</v>
      </c>
      <c r="E70" s="22">
        <v>41340</v>
      </c>
      <c r="F70" s="22">
        <v>41340</v>
      </c>
      <c r="G70" s="21">
        <f t="shared" si="0"/>
        <v>0</v>
      </c>
      <c r="H70" s="21"/>
      <c r="I70" s="21" t="s">
        <v>432</v>
      </c>
      <c r="J70" s="23">
        <v>11899</v>
      </c>
      <c r="K70" s="21">
        <v>81</v>
      </c>
      <c r="L70" s="21">
        <v>160</v>
      </c>
      <c r="M70" s="21">
        <v>50</v>
      </c>
      <c r="N70" s="21" t="s">
        <v>974</v>
      </c>
      <c r="O70" s="21">
        <v>82</v>
      </c>
      <c r="P70" s="21">
        <v>93.6</v>
      </c>
      <c r="Q70" s="21">
        <v>7</v>
      </c>
      <c r="R70" s="21" t="s">
        <v>547</v>
      </c>
      <c r="S70" s="21">
        <v>1</v>
      </c>
      <c r="T70" s="21">
        <v>7</v>
      </c>
      <c r="U70" s="21" t="s">
        <v>548</v>
      </c>
      <c r="V70" s="21">
        <v>2</v>
      </c>
      <c r="W70" s="21">
        <v>6</v>
      </c>
      <c r="X70" s="21">
        <v>6</v>
      </c>
      <c r="Y70" s="21">
        <v>0</v>
      </c>
      <c r="Z70" s="6"/>
      <c r="AA70" s="24" t="s">
        <v>513</v>
      </c>
      <c r="AB70" s="21" t="s">
        <v>497</v>
      </c>
      <c r="AC70" s="25">
        <v>1</v>
      </c>
      <c r="AD70" s="25"/>
      <c r="AE70" s="21" t="s">
        <v>246</v>
      </c>
      <c r="AF70" s="21" t="s">
        <v>247</v>
      </c>
      <c r="AG70" s="21" t="s">
        <v>246</v>
      </c>
      <c r="AH70" s="21" t="s">
        <v>248</v>
      </c>
      <c r="AI70" s="21" t="s">
        <v>246</v>
      </c>
      <c r="AJ70" s="21" t="s">
        <v>246</v>
      </c>
      <c r="AK70" s="21" t="s">
        <v>246</v>
      </c>
      <c r="AL70" s="21" t="s">
        <v>246</v>
      </c>
      <c r="AM70" s="21">
        <v>8.93</v>
      </c>
      <c r="AN70" s="6"/>
      <c r="AO70" s="26" t="s">
        <v>250</v>
      </c>
      <c r="AP70" s="26" t="s">
        <v>274</v>
      </c>
      <c r="AQ70" s="26"/>
      <c r="AR70" s="26" t="s">
        <v>1906</v>
      </c>
      <c r="AS70" s="26" t="s">
        <v>1905</v>
      </c>
      <c r="AT70" s="27">
        <v>8.93</v>
      </c>
      <c r="AU70" s="21">
        <v>79.7</v>
      </c>
      <c r="AV70" s="21">
        <v>95.53</v>
      </c>
      <c r="AW70" s="21">
        <v>67.3</v>
      </c>
      <c r="AX70" s="21">
        <v>54.77</v>
      </c>
      <c r="AY70" s="21">
        <v>34.36</v>
      </c>
      <c r="AZ70" s="21">
        <v>18.75</v>
      </c>
      <c r="BA70" s="21">
        <v>9.75</v>
      </c>
      <c r="BB70" s="21">
        <v>5.3</v>
      </c>
      <c r="BC70" s="28">
        <f t="shared" ref="BC70:BE70" si="199">((AU70/AT70)*100)-100</f>
        <v>792.49720044792832</v>
      </c>
      <c r="BD70" s="28">
        <f t="shared" si="199"/>
        <v>19.861982434127981</v>
      </c>
      <c r="BE70" s="28">
        <f t="shared" si="199"/>
        <v>-29.550926410551654</v>
      </c>
      <c r="BF70" s="28">
        <f t="shared" si="2"/>
        <v>969.76483762597991</v>
      </c>
      <c r="BG70" s="28">
        <f t="shared" si="3"/>
        <v>653.63941769316909</v>
      </c>
      <c r="BH70" s="28">
        <f t="shared" si="4"/>
        <v>-15.558343789209545</v>
      </c>
      <c r="BI70" s="3">
        <f t="shared" ref="BI70:BK70" si="200">AU70-AT70</f>
        <v>70.77000000000001</v>
      </c>
      <c r="BJ70" s="3">
        <f t="shared" si="200"/>
        <v>15.829999999999998</v>
      </c>
      <c r="BK70" s="3">
        <f t="shared" si="200"/>
        <v>-28.230000000000004</v>
      </c>
      <c r="BL70" s="3">
        <f t="shared" si="6"/>
        <v>86.6</v>
      </c>
      <c r="BM70" s="3">
        <f t="shared" si="7"/>
        <v>58.37</v>
      </c>
      <c r="BN70" s="3">
        <f t="shared" si="8"/>
        <v>-12.400000000000006</v>
      </c>
      <c r="BO70" s="24"/>
      <c r="BP70" s="21">
        <v>308</v>
      </c>
      <c r="BQ70" s="21">
        <v>920</v>
      </c>
      <c r="BR70" s="21">
        <v>371.8</v>
      </c>
      <c r="BS70" s="21">
        <v>215</v>
      </c>
      <c r="BT70" s="21">
        <v>207.8</v>
      </c>
      <c r="BU70" s="21">
        <v>171</v>
      </c>
      <c r="BV70" s="24">
        <v>39.5</v>
      </c>
      <c r="BW70" s="21">
        <v>37</v>
      </c>
      <c r="BX70" s="21">
        <v>37</v>
      </c>
      <c r="BY70" s="21">
        <v>37.9</v>
      </c>
      <c r="BZ70" s="21">
        <v>38.6</v>
      </c>
      <c r="CA70" s="21">
        <v>38</v>
      </c>
      <c r="CB70" s="21">
        <v>37.4</v>
      </c>
      <c r="CC70" s="21">
        <v>36</v>
      </c>
      <c r="CD70" s="21">
        <v>36.1</v>
      </c>
      <c r="CE70" s="6"/>
      <c r="CF70" s="24" t="s">
        <v>909</v>
      </c>
      <c r="CG70" s="21"/>
      <c r="CH70" s="21"/>
      <c r="CI70" s="21"/>
      <c r="CJ70" s="21"/>
      <c r="CK70" s="21"/>
      <c r="CL70" s="21"/>
      <c r="CM70" s="24" t="s">
        <v>975</v>
      </c>
      <c r="CN70" s="21"/>
      <c r="CO70" s="21"/>
      <c r="CP70" s="21"/>
      <c r="CQ70" s="21"/>
      <c r="CR70" s="21"/>
      <c r="CS70" s="21"/>
      <c r="CT70" s="24">
        <v>1</v>
      </c>
      <c r="CU70" s="21"/>
      <c r="CV70" s="21"/>
      <c r="CW70" s="21"/>
      <c r="CX70" s="21"/>
      <c r="CY70" s="21"/>
      <c r="CZ70" s="21"/>
      <c r="DA70" s="24" t="s">
        <v>585</v>
      </c>
      <c r="DB70" s="21"/>
      <c r="DC70" s="21"/>
      <c r="DD70" s="21"/>
      <c r="DE70" s="21"/>
      <c r="DF70" s="21"/>
      <c r="DG70" s="21"/>
      <c r="DH70" s="24" t="s">
        <v>976</v>
      </c>
      <c r="DI70" s="21" t="s">
        <v>977</v>
      </c>
      <c r="DJ70" s="21" t="s">
        <v>585</v>
      </c>
      <c r="DK70" s="21" t="s">
        <v>585</v>
      </c>
      <c r="DL70" s="21" t="s">
        <v>585</v>
      </c>
      <c r="DM70" s="21" t="s">
        <v>585</v>
      </c>
      <c r="DN70" s="21" t="s">
        <v>585</v>
      </c>
      <c r="DO70" s="26">
        <v>8</v>
      </c>
      <c r="DP70" s="6"/>
      <c r="DQ70" s="24">
        <v>70</v>
      </c>
      <c r="DR70" s="21">
        <v>107.7</v>
      </c>
      <c r="DS70" s="21">
        <v>122.8</v>
      </c>
      <c r="DT70" s="21">
        <v>122.5</v>
      </c>
      <c r="DU70" s="21">
        <v>117.3</v>
      </c>
      <c r="DV70" s="21">
        <v>80</v>
      </c>
      <c r="DW70" s="21">
        <v>88.1</v>
      </c>
      <c r="DX70" s="24">
        <v>0.4</v>
      </c>
      <c r="DY70" s="21">
        <v>0.4</v>
      </c>
      <c r="DZ70" s="21">
        <v>0.4</v>
      </c>
      <c r="EA70" s="21">
        <v>0.4</v>
      </c>
      <c r="EB70" s="21">
        <v>0.4</v>
      </c>
      <c r="EC70" s="21">
        <v>0.4</v>
      </c>
      <c r="ED70" s="21">
        <v>0.4</v>
      </c>
      <c r="EE70" s="78">
        <f t="shared" si="135"/>
        <v>175</v>
      </c>
      <c r="EF70" s="79">
        <f t="shared" si="192"/>
        <v>269.25</v>
      </c>
      <c r="EG70" s="79">
        <f t="shared" ref="EG70:EK70" si="201">DS70/DZ70</f>
        <v>307</v>
      </c>
      <c r="EH70" s="79">
        <f t="shared" si="201"/>
        <v>306.25</v>
      </c>
      <c r="EI70" s="79">
        <f t="shared" si="201"/>
        <v>293.25</v>
      </c>
      <c r="EJ70" s="79">
        <f t="shared" si="201"/>
        <v>200</v>
      </c>
      <c r="EK70" s="79">
        <f t="shared" si="201"/>
        <v>220.24999999999997</v>
      </c>
      <c r="EL70" s="24">
        <v>1</v>
      </c>
      <c r="EM70" s="21">
        <v>1</v>
      </c>
      <c r="EN70" s="21">
        <v>1</v>
      </c>
      <c r="EO70" s="21">
        <v>1</v>
      </c>
      <c r="EP70" s="21">
        <v>1</v>
      </c>
      <c r="EQ70" s="21">
        <v>1</v>
      </c>
      <c r="ER70" s="21">
        <v>0</v>
      </c>
      <c r="ES70" s="24">
        <v>222</v>
      </c>
      <c r="ET70" s="21">
        <v>162</v>
      </c>
      <c r="EU70" s="21">
        <v>132</v>
      </c>
      <c r="EV70" s="21">
        <v>119</v>
      </c>
      <c r="EW70" s="21">
        <v>175</v>
      </c>
      <c r="EX70" s="21">
        <v>113</v>
      </c>
      <c r="EY70" s="21">
        <v>126</v>
      </c>
      <c r="EZ70" s="24">
        <v>6.7</v>
      </c>
      <c r="FA70" s="21">
        <v>6.6</v>
      </c>
      <c r="FB70" s="21">
        <v>5.5</v>
      </c>
      <c r="FC70" s="21">
        <v>5.9</v>
      </c>
      <c r="FD70" s="21">
        <v>6.3</v>
      </c>
      <c r="FE70" s="21">
        <v>5</v>
      </c>
      <c r="FF70" s="21">
        <v>6.4</v>
      </c>
      <c r="FG70" s="24">
        <v>7</v>
      </c>
      <c r="FH70" s="21">
        <v>10</v>
      </c>
      <c r="FI70" s="21">
        <v>6</v>
      </c>
      <c r="FJ70" s="21">
        <v>4</v>
      </c>
      <c r="FK70" s="21">
        <v>15</v>
      </c>
      <c r="FL70" s="21">
        <v>15</v>
      </c>
      <c r="FM70" s="21">
        <v>15</v>
      </c>
      <c r="FN70" s="24">
        <v>74</v>
      </c>
      <c r="FO70" s="21">
        <v>74</v>
      </c>
      <c r="FP70" s="21">
        <v>73</v>
      </c>
      <c r="FQ70" s="21">
        <v>85</v>
      </c>
      <c r="FR70" s="21">
        <v>76</v>
      </c>
      <c r="FS70" s="21">
        <v>72</v>
      </c>
      <c r="FT70" s="21">
        <v>69</v>
      </c>
      <c r="FU70" s="24" t="s">
        <v>430</v>
      </c>
      <c r="FV70" s="21" t="s">
        <v>392</v>
      </c>
      <c r="FW70" s="21" t="s">
        <v>978</v>
      </c>
      <c r="FX70" s="21" t="s">
        <v>321</v>
      </c>
      <c r="FY70" s="21" t="s">
        <v>665</v>
      </c>
      <c r="FZ70" s="21" t="s">
        <v>311</v>
      </c>
      <c r="GA70" s="21">
        <v>0</v>
      </c>
      <c r="GB70" s="24">
        <v>110</v>
      </c>
      <c r="GC70" s="21">
        <v>107</v>
      </c>
      <c r="GD70" s="21">
        <v>78</v>
      </c>
      <c r="GE70" s="21">
        <v>68</v>
      </c>
      <c r="GF70" s="21">
        <v>56</v>
      </c>
      <c r="GG70" s="21">
        <v>50</v>
      </c>
      <c r="GH70" s="21">
        <v>42</v>
      </c>
      <c r="GI70" s="24">
        <v>805</v>
      </c>
      <c r="GJ70" s="21">
        <v>1445</v>
      </c>
      <c r="GK70" s="21">
        <v>1920</v>
      </c>
      <c r="GL70" s="21">
        <v>1430</v>
      </c>
      <c r="GM70" s="21">
        <v>2220</v>
      </c>
      <c r="GN70" s="21">
        <v>1830</v>
      </c>
      <c r="GO70" s="21">
        <v>775</v>
      </c>
      <c r="GP70" s="6"/>
      <c r="GQ70" s="24">
        <v>16</v>
      </c>
      <c r="GR70" s="21">
        <v>90</v>
      </c>
      <c r="GS70" s="24">
        <v>14</v>
      </c>
      <c r="GT70" s="21">
        <v>55</v>
      </c>
      <c r="GU70" s="24">
        <v>14</v>
      </c>
      <c r="GV70" s="21">
        <v>55</v>
      </c>
      <c r="GW70" s="24">
        <v>15</v>
      </c>
      <c r="GX70" s="21">
        <v>80</v>
      </c>
      <c r="GY70" s="24">
        <v>13</v>
      </c>
      <c r="GZ70" s="21">
        <v>55</v>
      </c>
      <c r="HA70" s="24">
        <v>13</v>
      </c>
      <c r="HB70" s="21">
        <v>55</v>
      </c>
      <c r="HC70" s="24">
        <v>11</v>
      </c>
      <c r="HD70" s="21">
        <v>45</v>
      </c>
      <c r="HE70" s="6"/>
      <c r="HF70" s="21">
        <v>82</v>
      </c>
      <c r="HG70" s="21">
        <v>55</v>
      </c>
      <c r="HH70" s="21">
        <v>139</v>
      </c>
      <c r="HI70" s="21">
        <v>39</v>
      </c>
      <c r="HJ70" s="21">
        <v>1</v>
      </c>
      <c r="HK70" s="21">
        <v>70</v>
      </c>
      <c r="HL70" s="21">
        <v>0.4</v>
      </c>
      <c r="HM70" s="21">
        <v>5</v>
      </c>
      <c r="HN70" s="21">
        <v>308.12</v>
      </c>
      <c r="HO70" s="21">
        <v>21.95</v>
      </c>
      <c r="HP70" s="21">
        <v>3.08</v>
      </c>
      <c r="HQ70" s="21">
        <v>145</v>
      </c>
      <c r="HR70" s="21">
        <v>18</v>
      </c>
      <c r="HS70" s="21">
        <v>6.7</v>
      </c>
      <c r="HT70" s="21">
        <v>10</v>
      </c>
      <c r="HU70" s="6"/>
    </row>
    <row r="71" spans="1:229" ht="15.75" customHeight="1" x14ac:dyDescent="0.3">
      <c r="A71" s="99">
        <v>66</v>
      </c>
      <c r="B71" s="3">
        <v>95</v>
      </c>
      <c r="C71" s="21" t="s">
        <v>635</v>
      </c>
      <c r="D71" s="21">
        <v>1</v>
      </c>
      <c r="E71" s="22">
        <v>41342</v>
      </c>
      <c r="F71" s="22">
        <v>41342</v>
      </c>
      <c r="G71" s="21">
        <f t="shared" si="0"/>
        <v>0</v>
      </c>
      <c r="H71" s="21" t="s">
        <v>410</v>
      </c>
      <c r="I71" s="21" t="s">
        <v>440</v>
      </c>
      <c r="J71" s="23">
        <v>17359</v>
      </c>
      <c r="K71" s="21">
        <v>65</v>
      </c>
      <c r="L71" s="21">
        <v>167</v>
      </c>
      <c r="M71" s="21">
        <v>58</v>
      </c>
      <c r="N71" s="21" t="s">
        <v>979</v>
      </c>
      <c r="O71" s="21">
        <v>49</v>
      </c>
      <c r="P71" s="21">
        <v>43.8</v>
      </c>
      <c r="Q71" s="21">
        <v>4</v>
      </c>
      <c r="R71" s="21" t="s">
        <v>893</v>
      </c>
      <c r="S71" s="21">
        <v>1</v>
      </c>
      <c r="T71" s="21">
        <v>11</v>
      </c>
      <c r="U71" s="21" t="s">
        <v>548</v>
      </c>
      <c r="V71" s="21">
        <v>2</v>
      </c>
      <c r="W71" s="21">
        <v>0</v>
      </c>
      <c r="X71" s="21">
        <v>0</v>
      </c>
      <c r="Y71" s="21">
        <v>4</v>
      </c>
      <c r="Z71" s="6"/>
      <c r="AA71" s="55" t="s">
        <v>513</v>
      </c>
      <c r="AB71" s="52" t="s">
        <v>980</v>
      </c>
      <c r="AC71" s="56">
        <v>1</v>
      </c>
      <c r="AD71" s="56"/>
      <c r="AE71" s="52" t="s">
        <v>246</v>
      </c>
      <c r="AF71" s="52" t="s">
        <v>247</v>
      </c>
      <c r="AG71" s="52" t="s">
        <v>246</v>
      </c>
      <c r="AH71" s="52" t="s">
        <v>248</v>
      </c>
      <c r="AI71" s="52" t="s">
        <v>249</v>
      </c>
      <c r="AJ71" s="52" t="s">
        <v>249</v>
      </c>
      <c r="AK71" s="52" t="s">
        <v>249</v>
      </c>
      <c r="AL71" s="52" t="s">
        <v>246</v>
      </c>
      <c r="AM71" s="52">
        <v>60.1</v>
      </c>
      <c r="AN71" s="6"/>
      <c r="AO71" s="26" t="s">
        <v>250</v>
      </c>
      <c r="AP71" s="26" t="s">
        <v>274</v>
      </c>
      <c r="AQ71" s="26"/>
      <c r="AR71" s="26" t="s">
        <v>1906</v>
      </c>
      <c r="AS71" s="26" t="s">
        <v>1912</v>
      </c>
      <c r="AT71" s="27">
        <v>60.1</v>
      </c>
      <c r="AU71" s="21">
        <v>63.74</v>
      </c>
      <c r="AV71" s="21">
        <v>70</v>
      </c>
      <c r="AW71" s="21">
        <v>81</v>
      </c>
      <c r="AX71" s="21">
        <v>108.4</v>
      </c>
      <c r="AY71" s="21">
        <v>144.85</v>
      </c>
      <c r="AZ71" s="21"/>
      <c r="BA71" s="21"/>
      <c r="BB71" s="21"/>
      <c r="BC71" s="28">
        <f t="shared" ref="BC71:BE71" si="202">((AU71/AT71)*100)-100</f>
        <v>6.0565723793677222</v>
      </c>
      <c r="BD71" s="28">
        <f t="shared" si="202"/>
        <v>9.8211484154377047</v>
      </c>
      <c r="BE71" s="28">
        <f t="shared" si="202"/>
        <v>15.714285714285722</v>
      </c>
      <c r="BF71" s="28">
        <f t="shared" si="2"/>
        <v>16.472545757071558</v>
      </c>
      <c r="BG71" s="28">
        <f t="shared" si="3"/>
        <v>34.775374376039935</v>
      </c>
      <c r="BH71" s="28">
        <f t="shared" si="4"/>
        <v>27.078757452149361</v>
      </c>
      <c r="BI71" s="3">
        <f t="shared" ref="BI71:BK71" si="203">AU71-AT71</f>
        <v>3.6400000000000006</v>
      </c>
      <c r="BJ71" s="3">
        <f t="shared" si="203"/>
        <v>6.259999999999998</v>
      </c>
      <c r="BK71" s="3">
        <f t="shared" si="203"/>
        <v>11</v>
      </c>
      <c r="BL71" s="3">
        <f t="shared" si="6"/>
        <v>9.8999999999999986</v>
      </c>
      <c r="BM71" s="3">
        <f t="shared" si="7"/>
        <v>20.9</v>
      </c>
      <c r="BN71" s="3">
        <f t="shared" si="8"/>
        <v>17.259999999999998</v>
      </c>
      <c r="BO71" s="24">
        <v>187</v>
      </c>
      <c r="BP71" s="21">
        <v>241</v>
      </c>
      <c r="BQ71" s="21"/>
      <c r="BR71" s="21">
        <v>111.5</v>
      </c>
      <c r="BS71" s="21">
        <v>58.5</v>
      </c>
      <c r="BT71" s="21"/>
      <c r="BU71" s="21"/>
      <c r="BV71" s="24">
        <v>36.9</v>
      </c>
      <c r="BW71" s="21">
        <v>36</v>
      </c>
      <c r="BX71" s="21">
        <v>36.4</v>
      </c>
      <c r="BY71" s="21">
        <v>36</v>
      </c>
      <c r="BZ71" s="21">
        <v>36.9</v>
      </c>
      <c r="CA71" s="21">
        <v>36.6</v>
      </c>
      <c r="CB71" s="21">
        <v>36.5</v>
      </c>
      <c r="CC71" s="21"/>
      <c r="CD71" s="21"/>
      <c r="CE71" s="6"/>
      <c r="CF71" s="24" t="s">
        <v>981</v>
      </c>
      <c r="CG71" s="21"/>
      <c r="CH71" s="21"/>
      <c r="CI71" s="21" t="s">
        <v>982</v>
      </c>
      <c r="CJ71" s="21"/>
      <c r="CK71" s="21"/>
      <c r="CL71" s="21"/>
      <c r="CM71" s="24" t="s">
        <v>280</v>
      </c>
      <c r="CN71" s="21"/>
      <c r="CO71" s="21"/>
      <c r="CP71" s="21" t="s">
        <v>607</v>
      </c>
      <c r="CQ71" s="21"/>
      <c r="CR71" s="21"/>
      <c r="CS71" s="21"/>
      <c r="CT71" s="24">
        <v>3</v>
      </c>
      <c r="CU71" s="21"/>
      <c r="CV71" s="21"/>
      <c r="CW71" s="21">
        <v>1</v>
      </c>
      <c r="CX71" s="21"/>
      <c r="CY71" s="21"/>
      <c r="CZ71" s="21"/>
      <c r="DA71" s="24" t="s">
        <v>983</v>
      </c>
      <c r="DB71" s="21"/>
      <c r="DC71" s="21"/>
      <c r="DD71" s="21" t="s">
        <v>303</v>
      </c>
      <c r="DE71" s="21"/>
      <c r="DF71" s="21"/>
      <c r="DG71" s="21"/>
      <c r="DH71" s="24" t="s">
        <v>606</v>
      </c>
      <c r="DI71" s="21" t="s">
        <v>888</v>
      </c>
      <c r="DJ71" s="21" t="s">
        <v>888</v>
      </c>
      <c r="DK71" s="21" t="s">
        <v>888</v>
      </c>
      <c r="DL71" s="21" t="s">
        <v>606</v>
      </c>
      <c r="DM71" s="21"/>
      <c r="DN71" s="21"/>
      <c r="DO71" s="26">
        <v>8</v>
      </c>
      <c r="DP71" s="6"/>
      <c r="DQ71" s="55">
        <v>112.3</v>
      </c>
      <c r="DR71" s="52">
        <v>55.3</v>
      </c>
      <c r="DS71" s="52">
        <v>166.6</v>
      </c>
      <c r="DT71" s="52">
        <v>73.7</v>
      </c>
      <c r="DU71" s="52">
        <v>58.9</v>
      </c>
      <c r="DV71" s="52"/>
      <c r="DW71" s="52"/>
      <c r="DX71" s="55">
        <v>0.4</v>
      </c>
      <c r="DY71" s="52">
        <v>0.4</v>
      </c>
      <c r="DZ71" s="52">
        <v>0.4</v>
      </c>
      <c r="EA71" s="52">
        <v>0.4</v>
      </c>
      <c r="EB71" s="52">
        <v>0.4</v>
      </c>
      <c r="EC71" s="52"/>
      <c r="ED71" s="52"/>
      <c r="EE71" s="78">
        <f t="shared" si="135"/>
        <v>280.75</v>
      </c>
      <c r="EF71" s="79">
        <f t="shared" si="192"/>
        <v>138.24999999999997</v>
      </c>
      <c r="EG71" s="79">
        <f t="shared" ref="EG71:EI71" si="204">DS71/DZ71</f>
        <v>416.49999999999994</v>
      </c>
      <c r="EH71" s="79">
        <f t="shared" si="204"/>
        <v>184.25</v>
      </c>
      <c r="EI71" s="79">
        <f t="shared" si="204"/>
        <v>147.25</v>
      </c>
      <c r="EJ71" s="79"/>
      <c r="EK71" s="79"/>
      <c r="EL71" s="55">
        <v>0</v>
      </c>
      <c r="EM71" s="52">
        <v>0</v>
      </c>
      <c r="EN71" s="52">
        <v>0</v>
      </c>
      <c r="EO71" s="52">
        <v>0</v>
      </c>
      <c r="EP71" s="52">
        <v>0</v>
      </c>
      <c r="EQ71" s="52"/>
      <c r="ER71" s="52"/>
      <c r="ES71" s="55">
        <v>255</v>
      </c>
      <c r="ET71" s="52">
        <v>205</v>
      </c>
      <c r="EU71" s="52">
        <v>266</v>
      </c>
      <c r="EV71" s="52">
        <v>317</v>
      </c>
      <c r="EW71" s="52">
        <v>321</v>
      </c>
      <c r="EX71" s="52"/>
      <c r="EY71" s="52"/>
      <c r="EZ71" s="55">
        <v>10</v>
      </c>
      <c r="FA71" s="52">
        <v>10</v>
      </c>
      <c r="FB71" s="52">
        <v>8</v>
      </c>
      <c r="FC71" s="52">
        <v>8</v>
      </c>
      <c r="FD71" s="52">
        <v>7.7</v>
      </c>
      <c r="FE71" s="52"/>
      <c r="FF71" s="52"/>
      <c r="FG71" s="55">
        <v>12</v>
      </c>
      <c r="FH71" s="52">
        <v>14</v>
      </c>
      <c r="FI71" s="52">
        <v>13</v>
      </c>
      <c r="FJ71" s="52">
        <v>13</v>
      </c>
      <c r="FK71" s="52">
        <v>15</v>
      </c>
      <c r="FL71" s="52"/>
      <c r="FM71" s="52"/>
      <c r="FN71" s="55">
        <v>90</v>
      </c>
      <c r="FO71" s="52">
        <v>99</v>
      </c>
      <c r="FP71" s="52">
        <v>94</v>
      </c>
      <c r="FQ71" s="52">
        <v>117</v>
      </c>
      <c r="FR71" s="52">
        <v>116</v>
      </c>
      <c r="FS71" s="52"/>
      <c r="FT71" s="52"/>
      <c r="FU71" s="55">
        <v>0</v>
      </c>
      <c r="FV71" s="52">
        <v>0</v>
      </c>
      <c r="FW71" s="52">
        <v>0</v>
      </c>
      <c r="FX71" s="52">
        <v>0</v>
      </c>
      <c r="FY71" s="52">
        <v>0</v>
      </c>
      <c r="FZ71" s="52"/>
      <c r="GA71" s="52"/>
      <c r="GB71" s="55">
        <v>498</v>
      </c>
      <c r="GC71" s="52">
        <v>448</v>
      </c>
      <c r="GD71" s="52">
        <v>540</v>
      </c>
      <c r="GE71" s="52">
        <v>629</v>
      </c>
      <c r="GF71" s="52">
        <v>420</v>
      </c>
      <c r="GG71" s="52"/>
      <c r="GH71" s="52"/>
      <c r="GI71" s="55">
        <v>450</v>
      </c>
      <c r="GJ71" s="52">
        <v>550</v>
      </c>
      <c r="GK71" s="52">
        <v>365</v>
      </c>
      <c r="GL71" s="52">
        <v>250</v>
      </c>
      <c r="GM71" s="52">
        <v>460</v>
      </c>
      <c r="GN71" s="52"/>
      <c r="GO71" s="52"/>
      <c r="GP71" s="6"/>
      <c r="GQ71" s="24">
        <v>11</v>
      </c>
      <c r="GR71" s="21">
        <v>45</v>
      </c>
      <c r="GS71" s="24">
        <v>10</v>
      </c>
      <c r="GT71" s="21">
        <v>45</v>
      </c>
      <c r="GU71" s="24">
        <v>8</v>
      </c>
      <c r="GV71" s="21">
        <v>18</v>
      </c>
      <c r="GW71" s="24">
        <v>10</v>
      </c>
      <c r="GX71" s="21">
        <v>45</v>
      </c>
      <c r="GY71" s="24">
        <v>9</v>
      </c>
      <c r="GZ71" s="21">
        <v>18</v>
      </c>
      <c r="HA71" s="24"/>
      <c r="HB71" s="21"/>
      <c r="HC71" s="24"/>
      <c r="HD71" s="21"/>
      <c r="HE71" s="6"/>
      <c r="HF71" s="21">
        <v>65</v>
      </c>
      <c r="HG71" s="21">
        <v>112</v>
      </c>
      <c r="HH71" s="21">
        <v>169</v>
      </c>
      <c r="HI71" s="21">
        <v>36.9</v>
      </c>
      <c r="HJ71" s="21">
        <v>2</v>
      </c>
      <c r="HK71" s="21">
        <v>51.4</v>
      </c>
      <c r="HL71" s="21">
        <v>0.4</v>
      </c>
      <c r="HM71" s="21">
        <v>0</v>
      </c>
      <c r="HN71" s="21">
        <v>34</v>
      </c>
      <c r="HO71" s="21">
        <v>16.3</v>
      </c>
      <c r="HP71" s="21">
        <v>3.54</v>
      </c>
      <c r="HQ71" s="21">
        <v>138</v>
      </c>
      <c r="HR71" s="21">
        <v>20.7</v>
      </c>
      <c r="HS71" s="21">
        <v>10</v>
      </c>
      <c r="HT71" s="21">
        <v>12</v>
      </c>
      <c r="HU71" s="6"/>
    </row>
    <row r="72" spans="1:229" ht="15.75" customHeight="1" x14ac:dyDescent="0.3">
      <c r="A72" s="99">
        <v>67</v>
      </c>
      <c r="B72" s="3">
        <v>97</v>
      </c>
      <c r="C72" s="21" t="s">
        <v>874</v>
      </c>
      <c r="D72" s="21">
        <v>1</v>
      </c>
      <c r="E72" s="22">
        <v>41344</v>
      </c>
      <c r="F72" s="22">
        <v>41347</v>
      </c>
      <c r="G72" s="21">
        <f t="shared" si="0"/>
        <v>3</v>
      </c>
      <c r="H72" s="21"/>
      <c r="I72" s="21" t="s">
        <v>989</v>
      </c>
      <c r="J72" s="23">
        <v>20635</v>
      </c>
      <c r="K72" s="21">
        <v>56</v>
      </c>
      <c r="L72" s="21">
        <v>180</v>
      </c>
      <c r="M72" s="21">
        <v>130</v>
      </c>
      <c r="N72" s="21" t="s">
        <v>990</v>
      </c>
      <c r="O72" s="21">
        <v>60</v>
      </c>
      <c r="P72" s="21">
        <v>68</v>
      </c>
      <c r="Q72" s="21">
        <v>8</v>
      </c>
      <c r="R72" s="21" t="s">
        <v>548</v>
      </c>
      <c r="S72" s="21">
        <v>2</v>
      </c>
      <c r="T72" s="21">
        <v>11</v>
      </c>
      <c r="U72" s="21" t="s">
        <v>548</v>
      </c>
      <c r="V72" s="21">
        <v>2</v>
      </c>
      <c r="W72" s="21">
        <v>8</v>
      </c>
      <c r="X72" s="21">
        <v>1</v>
      </c>
      <c r="Y72" s="21">
        <v>0</v>
      </c>
      <c r="Z72" s="6"/>
      <c r="AA72" s="24" t="s">
        <v>513</v>
      </c>
      <c r="AB72" s="21" t="s">
        <v>497</v>
      </c>
      <c r="AC72" s="25">
        <v>1</v>
      </c>
      <c r="AD72" s="25"/>
      <c r="AE72" s="21" t="s">
        <v>249</v>
      </c>
      <c r="AF72" s="21"/>
      <c r="AG72" s="21" t="s">
        <v>249</v>
      </c>
      <c r="AH72" s="21"/>
      <c r="AI72" s="21" t="s">
        <v>246</v>
      </c>
      <c r="AJ72" s="21" t="s">
        <v>246</v>
      </c>
      <c r="AK72" s="21" t="s">
        <v>249</v>
      </c>
      <c r="AL72" s="21" t="s">
        <v>249</v>
      </c>
      <c r="AM72" s="21">
        <v>0.13</v>
      </c>
      <c r="AN72" s="6"/>
      <c r="AO72" s="26" t="s">
        <v>250</v>
      </c>
      <c r="AP72" s="26" t="s">
        <v>274</v>
      </c>
      <c r="AQ72" s="26"/>
      <c r="AR72" s="26" t="s">
        <v>1902</v>
      </c>
      <c r="AS72" s="26" t="s">
        <v>1905</v>
      </c>
      <c r="AT72" s="27">
        <v>0.13</v>
      </c>
      <c r="AU72" s="21">
        <v>0.16</v>
      </c>
      <c r="AV72" s="21">
        <v>0.76</v>
      </c>
      <c r="AW72" s="21">
        <v>0.2</v>
      </c>
      <c r="AX72" s="21">
        <v>0.33</v>
      </c>
      <c r="AY72" s="21">
        <v>0.36</v>
      </c>
      <c r="AZ72" s="21">
        <v>0.31</v>
      </c>
      <c r="BA72" s="21">
        <v>0.28000000000000003</v>
      </c>
      <c r="BB72" s="21"/>
      <c r="BC72" s="28">
        <f t="shared" ref="BC72:BE72" si="205">((AU72/AT72)*100)-100</f>
        <v>23.07692307692308</v>
      </c>
      <c r="BD72" s="28">
        <f t="shared" si="205"/>
        <v>375</v>
      </c>
      <c r="BE72" s="28">
        <f t="shared" si="205"/>
        <v>-73.684210526315795</v>
      </c>
      <c r="BF72" s="28">
        <f t="shared" si="2"/>
        <v>484.61538461538453</v>
      </c>
      <c r="BG72" s="28">
        <f t="shared" si="3"/>
        <v>53.846153846153868</v>
      </c>
      <c r="BH72" s="28">
        <f t="shared" si="4"/>
        <v>25</v>
      </c>
      <c r="BI72" s="3">
        <f t="shared" ref="BI72:BK72" si="206">AU72-AT72</f>
        <v>0.03</v>
      </c>
      <c r="BJ72" s="3">
        <f t="shared" si="206"/>
        <v>0.6</v>
      </c>
      <c r="BK72" s="3">
        <f t="shared" si="206"/>
        <v>-0.56000000000000005</v>
      </c>
      <c r="BL72" s="3">
        <f t="shared" si="6"/>
        <v>0.63</v>
      </c>
      <c r="BM72" s="3">
        <f t="shared" si="7"/>
        <v>7.0000000000000007E-2</v>
      </c>
      <c r="BN72" s="3">
        <f t="shared" si="8"/>
        <v>4.0000000000000008E-2</v>
      </c>
      <c r="BO72" s="24">
        <v>156</v>
      </c>
      <c r="BP72" s="21">
        <v>211.4</v>
      </c>
      <c r="BQ72" s="21">
        <v>255</v>
      </c>
      <c r="BR72" s="21">
        <v>279</v>
      </c>
      <c r="BS72" s="21">
        <v>248.2</v>
      </c>
      <c r="BT72" s="21">
        <v>301.2</v>
      </c>
      <c r="BU72" s="21"/>
      <c r="BV72" s="24">
        <v>36</v>
      </c>
      <c r="BW72" s="21">
        <v>36.9</v>
      </c>
      <c r="BX72" s="21">
        <v>37</v>
      </c>
      <c r="BY72" s="21">
        <v>37</v>
      </c>
      <c r="BZ72" s="21">
        <v>36.4</v>
      </c>
      <c r="CA72" s="21">
        <v>36.4</v>
      </c>
      <c r="CB72" s="21">
        <v>37</v>
      </c>
      <c r="CC72" s="21">
        <v>36.4</v>
      </c>
      <c r="CD72" s="21"/>
      <c r="CE72" s="6"/>
      <c r="CF72" s="24" t="s">
        <v>991</v>
      </c>
      <c r="CG72" s="21"/>
      <c r="CH72" s="21"/>
      <c r="CI72" s="21"/>
      <c r="CJ72" s="21"/>
      <c r="CK72" s="21"/>
      <c r="CL72" s="21"/>
      <c r="CM72" s="24" t="s">
        <v>992</v>
      </c>
      <c r="CN72" s="21"/>
      <c r="CO72" s="21"/>
      <c r="CP72" s="21"/>
      <c r="CQ72" s="21"/>
      <c r="CR72" s="21"/>
      <c r="CS72" s="21"/>
      <c r="CT72" s="24">
        <v>2</v>
      </c>
      <c r="CU72" s="21"/>
      <c r="CV72" s="21"/>
      <c r="CW72" s="21"/>
      <c r="CX72" s="21"/>
      <c r="CY72" s="21"/>
      <c r="CZ72" s="21"/>
      <c r="DA72" s="24" t="s">
        <v>993</v>
      </c>
      <c r="DB72" s="21"/>
      <c r="DC72" s="21"/>
      <c r="DD72" s="21"/>
      <c r="DE72" s="21"/>
      <c r="DF72" s="21"/>
      <c r="DG72" s="21"/>
      <c r="DH72" s="24" t="s">
        <v>994</v>
      </c>
      <c r="DI72" s="21" t="s">
        <v>994</v>
      </c>
      <c r="DJ72" s="21" t="s">
        <v>994</v>
      </c>
      <c r="DK72" s="21" t="s">
        <v>994</v>
      </c>
      <c r="DL72" s="21" t="s">
        <v>994</v>
      </c>
      <c r="DM72" s="21" t="s">
        <v>994</v>
      </c>
      <c r="DN72" s="21"/>
      <c r="DO72" s="26">
        <v>8</v>
      </c>
      <c r="DP72" s="6"/>
      <c r="DQ72" s="55">
        <v>78.8</v>
      </c>
      <c r="DR72" s="52">
        <v>66</v>
      </c>
      <c r="DS72" s="52">
        <v>108.8</v>
      </c>
      <c r="DT72" s="52">
        <v>134</v>
      </c>
      <c r="DU72" s="52">
        <v>88.2</v>
      </c>
      <c r="DV72" s="52">
        <v>130.5</v>
      </c>
      <c r="DW72" s="52"/>
      <c r="DX72" s="55">
        <v>0.6</v>
      </c>
      <c r="DY72" s="52">
        <v>0.5</v>
      </c>
      <c r="DZ72" s="52">
        <v>0.6</v>
      </c>
      <c r="EA72" s="52">
        <v>0.6</v>
      </c>
      <c r="EB72" s="52">
        <v>0.5</v>
      </c>
      <c r="EC72" s="52">
        <v>0.5</v>
      </c>
      <c r="ED72" s="52"/>
      <c r="EE72" s="78">
        <f t="shared" si="135"/>
        <v>131.33333333333334</v>
      </c>
      <c r="EF72" s="79">
        <f t="shared" si="192"/>
        <v>132</v>
      </c>
      <c r="EG72" s="79">
        <f t="shared" ref="EG72:EJ72" si="207">DS72/DZ72</f>
        <v>181.33333333333334</v>
      </c>
      <c r="EH72" s="79">
        <f t="shared" si="207"/>
        <v>223.33333333333334</v>
      </c>
      <c r="EI72" s="79">
        <f t="shared" si="207"/>
        <v>176.4</v>
      </c>
      <c r="EJ72" s="79">
        <f t="shared" si="207"/>
        <v>261</v>
      </c>
      <c r="EK72" s="79"/>
      <c r="EL72" s="55">
        <v>1</v>
      </c>
      <c r="EM72" s="52">
        <v>1</v>
      </c>
      <c r="EN72" s="52">
        <v>1</v>
      </c>
      <c r="EO72" s="52">
        <v>1</v>
      </c>
      <c r="EP72" s="52">
        <v>1</v>
      </c>
      <c r="EQ72" s="52">
        <v>1</v>
      </c>
      <c r="ER72" s="52"/>
      <c r="ES72" s="55">
        <v>121</v>
      </c>
      <c r="ET72" s="52">
        <v>149</v>
      </c>
      <c r="EU72" s="52">
        <v>179</v>
      </c>
      <c r="EV72" s="52">
        <v>179</v>
      </c>
      <c r="EW72" s="52">
        <v>246</v>
      </c>
      <c r="EX72" s="52">
        <v>329</v>
      </c>
      <c r="EY72" s="52"/>
      <c r="EZ72" s="55">
        <v>17</v>
      </c>
      <c r="FA72" s="52">
        <v>15.1</v>
      </c>
      <c r="FB72" s="52">
        <v>9</v>
      </c>
      <c r="FC72" s="52">
        <v>9</v>
      </c>
      <c r="FD72" s="52">
        <v>7.4</v>
      </c>
      <c r="FE72" s="52">
        <v>8</v>
      </c>
      <c r="FF72" s="52"/>
      <c r="FG72" s="55">
        <v>8</v>
      </c>
      <c r="FH72" s="52">
        <v>8</v>
      </c>
      <c r="FI72" s="52">
        <v>8</v>
      </c>
      <c r="FJ72" s="52">
        <v>5</v>
      </c>
      <c r="FK72" s="52">
        <v>5</v>
      </c>
      <c r="FL72" s="52">
        <v>3</v>
      </c>
      <c r="FM72" s="52"/>
      <c r="FN72" s="55">
        <v>90</v>
      </c>
      <c r="FO72" s="52">
        <v>80</v>
      </c>
      <c r="FP72" s="52">
        <v>82</v>
      </c>
      <c r="FQ72" s="52">
        <v>74</v>
      </c>
      <c r="FR72" s="52">
        <v>72</v>
      </c>
      <c r="FS72" s="52">
        <v>78</v>
      </c>
      <c r="FT72" s="52"/>
      <c r="FU72" s="55">
        <v>0</v>
      </c>
      <c r="FV72" s="52">
        <v>0</v>
      </c>
      <c r="FW72" s="52">
        <v>0</v>
      </c>
      <c r="FX72" s="52">
        <v>0</v>
      </c>
      <c r="FY72" s="52">
        <v>0</v>
      </c>
      <c r="FZ72" s="52" t="s">
        <v>378</v>
      </c>
      <c r="GA72" s="52"/>
      <c r="GB72" s="55">
        <v>52</v>
      </c>
      <c r="GC72" s="52">
        <v>50</v>
      </c>
      <c r="GD72" s="52">
        <v>57</v>
      </c>
      <c r="GE72" s="52">
        <v>52</v>
      </c>
      <c r="GF72" s="52">
        <v>57</v>
      </c>
      <c r="GG72" s="52">
        <v>61</v>
      </c>
      <c r="GH72" s="52"/>
      <c r="GI72" s="55">
        <v>1790</v>
      </c>
      <c r="GJ72" s="52">
        <v>1550</v>
      </c>
      <c r="GK72" s="52">
        <v>2370</v>
      </c>
      <c r="GL72" s="52">
        <v>2210</v>
      </c>
      <c r="GM72" s="52">
        <v>3230</v>
      </c>
      <c r="GN72" s="52">
        <v>500</v>
      </c>
      <c r="GO72" s="52"/>
      <c r="GP72" s="6"/>
      <c r="GQ72" s="24">
        <v>15</v>
      </c>
      <c r="GR72" s="21">
        <v>80</v>
      </c>
      <c r="GS72" s="24">
        <v>15</v>
      </c>
      <c r="GT72" s="21">
        <v>80</v>
      </c>
      <c r="GU72" s="24">
        <v>13</v>
      </c>
      <c r="GV72" s="21">
        <v>55</v>
      </c>
      <c r="GW72" s="24">
        <v>13</v>
      </c>
      <c r="GX72" s="21">
        <v>55</v>
      </c>
      <c r="GY72" s="24">
        <v>14</v>
      </c>
      <c r="GZ72" s="21">
        <v>55</v>
      </c>
      <c r="HA72" s="24">
        <v>16</v>
      </c>
      <c r="HB72" s="21">
        <v>90</v>
      </c>
      <c r="HC72" s="24"/>
      <c r="HD72" s="21"/>
      <c r="HE72" s="6"/>
      <c r="HF72" s="21">
        <v>57</v>
      </c>
      <c r="HG72" s="21">
        <v>106</v>
      </c>
      <c r="HH72" s="21">
        <v>147</v>
      </c>
      <c r="HI72" s="21">
        <v>37</v>
      </c>
      <c r="HJ72" s="21">
        <v>1</v>
      </c>
      <c r="HK72" s="21">
        <v>50.9</v>
      </c>
      <c r="HL72" s="21">
        <v>0.8</v>
      </c>
      <c r="HM72" s="21">
        <v>10</v>
      </c>
      <c r="HN72" s="21">
        <v>16</v>
      </c>
      <c r="HO72" s="21">
        <v>6.19</v>
      </c>
      <c r="HP72" s="21">
        <v>2.96</v>
      </c>
      <c r="HQ72" s="21">
        <v>135.6</v>
      </c>
      <c r="HR72" s="21">
        <v>23.4</v>
      </c>
      <c r="HS72" s="21">
        <v>26.3</v>
      </c>
      <c r="HT72" s="21">
        <v>8</v>
      </c>
      <c r="HU72" s="6"/>
    </row>
    <row r="73" spans="1:229" ht="15.75" customHeight="1" x14ac:dyDescent="0.3">
      <c r="A73" s="99">
        <v>68</v>
      </c>
      <c r="B73" s="3">
        <v>99</v>
      </c>
      <c r="C73" s="21" t="s">
        <v>626</v>
      </c>
      <c r="D73" s="21">
        <v>1</v>
      </c>
      <c r="E73" s="53">
        <v>41335</v>
      </c>
      <c r="F73" s="53">
        <v>41340</v>
      </c>
      <c r="G73" s="21">
        <f t="shared" si="0"/>
        <v>5</v>
      </c>
      <c r="H73" s="52"/>
      <c r="I73" s="52" t="s">
        <v>432</v>
      </c>
      <c r="J73" s="54">
        <v>12790</v>
      </c>
      <c r="K73" s="52">
        <v>78</v>
      </c>
      <c r="L73" s="52">
        <v>170</v>
      </c>
      <c r="M73" s="52">
        <v>70</v>
      </c>
      <c r="N73" s="52" t="s">
        <v>1009</v>
      </c>
      <c r="O73" s="21">
        <v>66</v>
      </c>
      <c r="P73" s="21">
        <v>78.5</v>
      </c>
      <c r="Q73" s="21">
        <v>17</v>
      </c>
      <c r="R73" s="21" t="s">
        <v>548</v>
      </c>
      <c r="S73" s="21">
        <v>2</v>
      </c>
      <c r="T73" s="21">
        <v>17</v>
      </c>
      <c r="U73" s="21" t="s">
        <v>548</v>
      </c>
      <c r="V73" s="21">
        <v>2</v>
      </c>
      <c r="W73" s="21">
        <v>14</v>
      </c>
      <c r="X73" s="21">
        <v>11</v>
      </c>
      <c r="Y73" s="21">
        <v>0</v>
      </c>
      <c r="Z73" s="6"/>
      <c r="AA73" s="24" t="s">
        <v>884</v>
      </c>
      <c r="AB73" s="21" t="s">
        <v>497</v>
      </c>
      <c r="AC73" s="25">
        <v>2</v>
      </c>
      <c r="AD73" s="25" t="s">
        <v>1010</v>
      </c>
      <c r="AE73" s="21" t="s">
        <v>249</v>
      </c>
      <c r="AF73" s="21"/>
      <c r="AG73" s="21" t="s">
        <v>246</v>
      </c>
      <c r="AH73" s="21" t="s">
        <v>248</v>
      </c>
      <c r="AI73" s="21" t="s">
        <v>246</v>
      </c>
      <c r="AJ73" s="21" t="s">
        <v>246</v>
      </c>
      <c r="AK73" s="21" t="s">
        <v>246</v>
      </c>
      <c r="AL73" s="21" t="s">
        <v>246</v>
      </c>
      <c r="AM73" s="21">
        <v>13.23</v>
      </c>
      <c r="AN73" s="6"/>
      <c r="AO73" s="26" t="s">
        <v>250</v>
      </c>
      <c r="AP73" s="26" t="s">
        <v>274</v>
      </c>
      <c r="AQ73" s="26"/>
      <c r="AR73" s="26" t="s">
        <v>1902</v>
      </c>
      <c r="AS73" s="26" t="s">
        <v>1905</v>
      </c>
      <c r="AT73" s="27">
        <v>7.4</v>
      </c>
      <c r="AU73" s="21">
        <v>11.92</v>
      </c>
      <c r="AV73" s="21">
        <v>15.2</v>
      </c>
      <c r="AW73" s="21">
        <v>9.33</v>
      </c>
      <c r="AX73" s="21">
        <v>8.02</v>
      </c>
      <c r="AY73" s="21">
        <v>7.17</v>
      </c>
      <c r="AZ73" s="21">
        <v>5.47</v>
      </c>
      <c r="BA73" s="21">
        <v>4.5</v>
      </c>
      <c r="BB73" s="21">
        <v>3.35</v>
      </c>
      <c r="BC73" s="28">
        <f t="shared" ref="BC73:BE73" si="208">((AU73/AT73)*100)-100</f>
        <v>61.081081081081066</v>
      </c>
      <c r="BD73" s="28">
        <f t="shared" si="208"/>
        <v>27.516778523489933</v>
      </c>
      <c r="BE73" s="28">
        <f t="shared" si="208"/>
        <v>-38.618421052631582</v>
      </c>
      <c r="BF73" s="28">
        <f t="shared" si="2"/>
        <v>105.40540540540539</v>
      </c>
      <c r="BG73" s="28">
        <f t="shared" si="3"/>
        <v>26.081081081081066</v>
      </c>
      <c r="BH73" s="28">
        <f t="shared" si="4"/>
        <v>-21.728187919463082</v>
      </c>
      <c r="BI73" s="3">
        <f t="shared" ref="BI73:BK73" si="209">AU73-AT73</f>
        <v>4.5199999999999996</v>
      </c>
      <c r="BJ73" s="3">
        <f t="shared" si="209"/>
        <v>3.2799999999999994</v>
      </c>
      <c r="BK73" s="3">
        <f t="shared" si="209"/>
        <v>-5.8699999999999992</v>
      </c>
      <c r="BL73" s="3">
        <f t="shared" si="6"/>
        <v>7.7999999999999989</v>
      </c>
      <c r="BM73" s="3">
        <f t="shared" si="7"/>
        <v>1.9299999999999997</v>
      </c>
      <c r="BN73" s="3">
        <f t="shared" si="8"/>
        <v>-2.59</v>
      </c>
      <c r="BO73" s="24">
        <v>232.6</v>
      </c>
      <c r="BP73" s="21"/>
      <c r="BQ73" s="21"/>
      <c r="BR73" s="21">
        <v>140.9</v>
      </c>
      <c r="BS73" s="21"/>
      <c r="BT73" s="21">
        <v>68.8</v>
      </c>
      <c r="BU73" s="21"/>
      <c r="BV73" s="24">
        <v>37.1</v>
      </c>
      <c r="BW73" s="21">
        <v>37</v>
      </c>
      <c r="BX73" s="21">
        <v>38</v>
      </c>
      <c r="BY73" s="21">
        <v>37.9</v>
      </c>
      <c r="BZ73" s="21">
        <v>37</v>
      </c>
      <c r="CA73" s="21">
        <v>37</v>
      </c>
      <c r="CB73" s="21">
        <v>36</v>
      </c>
      <c r="CC73" s="21">
        <v>36</v>
      </c>
      <c r="CD73" s="21">
        <v>37</v>
      </c>
      <c r="CE73" s="6"/>
      <c r="CF73" s="24" t="s">
        <v>1011</v>
      </c>
      <c r="CG73" s="21"/>
      <c r="CH73" s="21"/>
      <c r="CI73" s="21"/>
      <c r="CJ73" s="21"/>
      <c r="CK73" s="21"/>
      <c r="CL73" s="21"/>
      <c r="CM73" s="24" t="s">
        <v>1012</v>
      </c>
      <c r="CN73" s="21"/>
      <c r="CO73" s="21"/>
      <c r="CP73" s="21"/>
      <c r="CQ73" s="21"/>
      <c r="CR73" s="21"/>
      <c r="CS73" s="21"/>
      <c r="CT73" s="24">
        <v>2</v>
      </c>
      <c r="CU73" s="21"/>
      <c r="CV73" s="21"/>
      <c r="CW73" s="21"/>
      <c r="CX73" s="21"/>
      <c r="CY73" s="21"/>
      <c r="CZ73" s="21"/>
      <c r="DA73" s="24" t="s">
        <v>949</v>
      </c>
      <c r="DB73" s="21"/>
      <c r="DC73" s="21"/>
      <c r="DD73" s="21"/>
      <c r="DE73" s="21"/>
      <c r="DF73" s="21"/>
      <c r="DG73" s="21"/>
      <c r="DH73" s="24" t="s">
        <v>374</v>
      </c>
      <c r="DI73" s="21" t="s">
        <v>949</v>
      </c>
      <c r="DJ73" s="21" t="s">
        <v>949</v>
      </c>
      <c r="DK73" s="21" t="s">
        <v>949</v>
      </c>
      <c r="DL73" s="21" t="s">
        <v>949</v>
      </c>
      <c r="DM73" s="21" t="s">
        <v>782</v>
      </c>
      <c r="DN73" s="21" t="s">
        <v>782</v>
      </c>
      <c r="DO73" s="26">
        <v>8</v>
      </c>
      <c r="DP73" s="6"/>
      <c r="DQ73" s="24">
        <v>103.1</v>
      </c>
      <c r="DR73" s="21">
        <v>97.4</v>
      </c>
      <c r="DS73" s="21">
        <v>88.8</v>
      </c>
      <c r="DT73" s="21">
        <v>112.6</v>
      </c>
      <c r="DU73" s="21">
        <v>89.8</v>
      </c>
      <c r="DV73" s="21">
        <v>84.6</v>
      </c>
      <c r="DW73" s="21">
        <v>108.1</v>
      </c>
      <c r="DX73" s="24">
        <v>0.6</v>
      </c>
      <c r="DY73" s="21">
        <v>0.6</v>
      </c>
      <c r="DZ73" s="21">
        <v>0.5</v>
      </c>
      <c r="EA73" s="21">
        <v>0.6</v>
      </c>
      <c r="EB73" s="21">
        <v>0.5</v>
      </c>
      <c r="EC73" s="21">
        <v>0.55000000000000004</v>
      </c>
      <c r="ED73" s="21">
        <v>0.5</v>
      </c>
      <c r="EE73" s="78">
        <f t="shared" si="135"/>
        <v>171.83333333333334</v>
      </c>
      <c r="EF73" s="79">
        <f t="shared" si="192"/>
        <v>162.33333333333334</v>
      </c>
      <c r="EG73" s="79">
        <f t="shared" ref="EG73:EK73" si="210">DS73/DZ73</f>
        <v>177.6</v>
      </c>
      <c r="EH73" s="79">
        <f t="shared" si="210"/>
        <v>187.66666666666666</v>
      </c>
      <c r="EI73" s="79">
        <f t="shared" si="210"/>
        <v>179.6</v>
      </c>
      <c r="EJ73" s="79">
        <f t="shared" si="210"/>
        <v>153.81818181818178</v>
      </c>
      <c r="EK73" s="79">
        <f t="shared" si="210"/>
        <v>216.2</v>
      </c>
      <c r="EL73" s="24">
        <v>1</v>
      </c>
      <c r="EM73" s="21">
        <v>1</v>
      </c>
      <c r="EN73" s="21">
        <v>1</v>
      </c>
      <c r="EO73" s="21">
        <v>1</v>
      </c>
      <c r="EP73" s="21">
        <v>1</v>
      </c>
      <c r="EQ73" s="21">
        <v>1</v>
      </c>
      <c r="ER73" s="21">
        <v>1</v>
      </c>
      <c r="ES73" s="24">
        <v>173</v>
      </c>
      <c r="ET73" s="21">
        <v>169</v>
      </c>
      <c r="EU73" s="21">
        <v>192</v>
      </c>
      <c r="EV73" s="21">
        <v>241</v>
      </c>
      <c r="EW73" s="21">
        <v>266</v>
      </c>
      <c r="EX73" s="21">
        <v>344</v>
      </c>
      <c r="EY73" s="21">
        <v>442</v>
      </c>
      <c r="EZ73" s="24">
        <v>5.8</v>
      </c>
      <c r="FA73" s="21">
        <v>5.8</v>
      </c>
      <c r="FB73" s="21">
        <v>5.8</v>
      </c>
      <c r="FC73" s="21">
        <v>5.8</v>
      </c>
      <c r="FD73" s="21">
        <v>5.8</v>
      </c>
      <c r="FE73" s="21">
        <v>11.8</v>
      </c>
      <c r="FF73" s="21">
        <v>15.8</v>
      </c>
      <c r="FG73" s="24">
        <v>3</v>
      </c>
      <c r="FH73" s="21">
        <v>3</v>
      </c>
      <c r="FI73" s="21">
        <v>3</v>
      </c>
      <c r="FJ73" s="21">
        <v>3</v>
      </c>
      <c r="FK73" s="21">
        <v>3</v>
      </c>
      <c r="FL73" s="21">
        <v>3</v>
      </c>
      <c r="FM73" s="21">
        <v>3</v>
      </c>
      <c r="FN73" s="24">
        <v>76</v>
      </c>
      <c r="FO73" s="21">
        <v>63</v>
      </c>
      <c r="FP73" s="21">
        <v>62</v>
      </c>
      <c r="FQ73" s="21">
        <v>70</v>
      </c>
      <c r="FR73" s="21">
        <v>67</v>
      </c>
      <c r="FS73" s="21">
        <v>71</v>
      </c>
      <c r="FT73" s="21">
        <v>70</v>
      </c>
      <c r="FU73" s="24" t="s">
        <v>438</v>
      </c>
      <c r="FV73" s="21" t="s">
        <v>403</v>
      </c>
      <c r="FW73" s="21" t="s">
        <v>296</v>
      </c>
      <c r="FX73" s="21" t="s">
        <v>310</v>
      </c>
      <c r="FY73" s="21" t="s">
        <v>311</v>
      </c>
      <c r="FZ73" s="21" t="s">
        <v>322</v>
      </c>
      <c r="GA73" s="21" t="s">
        <v>321</v>
      </c>
      <c r="GB73" s="24">
        <v>104</v>
      </c>
      <c r="GC73" s="21">
        <v>121</v>
      </c>
      <c r="GD73" s="21">
        <v>121</v>
      </c>
      <c r="GE73" s="21">
        <v>240</v>
      </c>
      <c r="GF73" s="21">
        <v>222</v>
      </c>
      <c r="GG73" s="21">
        <v>265</v>
      </c>
      <c r="GH73" s="21">
        <v>279</v>
      </c>
      <c r="GI73" s="24">
        <v>1245</v>
      </c>
      <c r="GJ73" s="21">
        <v>1050</v>
      </c>
      <c r="GK73" s="21">
        <v>1340</v>
      </c>
      <c r="GL73" s="21">
        <v>2070</v>
      </c>
      <c r="GM73" s="21">
        <v>2270</v>
      </c>
      <c r="GN73" s="21">
        <v>1520</v>
      </c>
      <c r="GO73" s="21">
        <v>1760</v>
      </c>
      <c r="GP73" s="6"/>
      <c r="GQ73" s="24">
        <v>16</v>
      </c>
      <c r="GR73" s="21">
        <v>90</v>
      </c>
      <c r="GS73" s="24">
        <v>16</v>
      </c>
      <c r="GT73" s="21">
        <v>90</v>
      </c>
      <c r="GU73" s="24">
        <v>16</v>
      </c>
      <c r="GV73" s="21">
        <v>90</v>
      </c>
      <c r="GW73" s="24">
        <v>16</v>
      </c>
      <c r="GX73" s="21">
        <v>90</v>
      </c>
      <c r="GY73" s="24">
        <v>16</v>
      </c>
      <c r="GZ73" s="21">
        <v>90</v>
      </c>
      <c r="HA73" s="24">
        <v>17</v>
      </c>
      <c r="HB73" s="21">
        <v>90</v>
      </c>
      <c r="HC73" s="24">
        <v>17</v>
      </c>
      <c r="HD73" s="21">
        <v>90</v>
      </c>
      <c r="HE73" s="6"/>
      <c r="HF73" s="21">
        <v>78</v>
      </c>
      <c r="HG73" s="21">
        <v>116</v>
      </c>
      <c r="HH73" s="21">
        <v>90</v>
      </c>
      <c r="HI73" s="21">
        <v>37</v>
      </c>
      <c r="HJ73" s="21">
        <v>2</v>
      </c>
      <c r="HK73" s="21">
        <v>171.8</v>
      </c>
      <c r="HL73" s="21">
        <v>0.4</v>
      </c>
      <c r="HM73" s="21">
        <v>25</v>
      </c>
      <c r="HN73" s="21">
        <v>26.33</v>
      </c>
      <c r="HO73" s="21">
        <v>12.33</v>
      </c>
      <c r="HP73" s="21">
        <v>4.03</v>
      </c>
      <c r="HQ73" s="21">
        <v>141</v>
      </c>
      <c r="HR73" s="21">
        <v>20.8</v>
      </c>
      <c r="HS73" s="21">
        <v>8</v>
      </c>
      <c r="HT73" s="21">
        <v>3</v>
      </c>
      <c r="HU73" s="6"/>
    </row>
    <row r="74" spans="1:229" ht="15.75" customHeight="1" x14ac:dyDescent="0.3">
      <c r="A74" s="99">
        <v>69</v>
      </c>
      <c r="B74" s="3">
        <v>102</v>
      </c>
      <c r="C74" s="21" t="s">
        <v>431</v>
      </c>
      <c r="D74" s="21">
        <v>1</v>
      </c>
      <c r="E74" s="22">
        <v>41345</v>
      </c>
      <c r="F74" s="22">
        <v>41346</v>
      </c>
      <c r="G74" s="21">
        <f t="shared" si="0"/>
        <v>1</v>
      </c>
      <c r="H74" s="21"/>
      <c r="I74" s="21" t="s">
        <v>432</v>
      </c>
      <c r="J74" s="23">
        <v>21571</v>
      </c>
      <c r="K74" s="21">
        <v>54</v>
      </c>
      <c r="L74" s="21">
        <v>182</v>
      </c>
      <c r="M74" s="21">
        <v>107</v>
      </c>
      <c r="N74" s="21" t="s">
        <v>1021</v>
      </c>
      <c r="O74" s="21">
        <v>75</v>
      </c>
      <c r="P74" s="21">
        <v>88.9</v>
      </c>
      <c r="Q74" s="21">
        <v>8</v>
      </c>
      <c r="R74" s="21" t="s">
        <v>548</v>
      </c>
      <c r="S74" s="21">
        <v>2</v>
      </c>
      <c r="T74" s="21">
        <v>8</v>
      </c>
      <c r="U74" s="21" t="s">
        <v>548</v>
      </c>
      <c r="V74" s="21">
        <v>2</v>
      </c>
      <c r="W74" s="21">
        <v>8</v>
      </c>
      <c r="X74" s="21">
        <v>4</v>
      </c>
      <c r="Y74" s="21">
        <v>8</v>
      </c>
      <c r="Z74" s="6"/>
      <c r="AA74" s="24" t="s">
        <v>884</v>
      </c>
      <c r="AB74" s="21" t="s">
        <v>497</v>
      </c>
      <c r="AC74" s="25">
        <v>2</v>
      </c>
      <c r="AD74" s="25" t="s">
        <v>673</v>
      </c>
      <c r="AE74" s="21" t="s">
        <v>246</v>
      </c>
      <c r="AF74" s="21" t="s">
        <v>247</v>
      </c>
      <c r="AG74" s="21" t="s">
        <v>246</v>
      </c>
      <c r="AH74" s="21" t="s">
        <v>248</v>
      </c>
      <c r="AI74" s="21" t="s">
        <v>246</v>
      </c>
      <c r="AJ74" s="21" t="s">
        <v>246</v>
      </c>
      <c r="AK74" s="21" t="s">
        <v>246</v>
      </c>
      <c r="AL74" s="21" t="s">
        <v>246</v>
      </c>
      <c r="AM74" s="21">
        <v>9.1</v>
      </c>
      <c r="AN74" s="6"/>
      <c r="AO74" s="26" t="s">
        <v>250</v>
      </c>
      <c r="AP74" s="26" t="s">
        <v>251</v>
      </c>
      <c r="AQ74" s="26"/>
      <c r="AR74" s="26" t="s">
        <v>1902</v>
      </c>
      <c r="AS74" s="26" t="s">
        <v>1905</v>
      </c>
      <c r="AT74" s="27">
        <v>1.8</v>
      </c>
      <c r="AU74" s="21">
        <v>5.78</v>
      </c>
      <c r="AV74" s="21">
        <v>12.52</v>
      </c>
      <c r="AW74" s="21">
        <v>19.7</v>
      </c>
      <c r="AX74" s="21">
        <v>13.46</v>
      </c>
      <c r="AY74" s="21">
        <v>9.33</v>
      </c>
      <c r="AZ74" s="21">
        <v>7.33</v>
      </c>
      <c r="BA74" s="21">
        <v>5.17</v>
      </c>
      <c r="BB74" s="21">
        <v>3.94</v>
      </c>
      <c r="BC74" s="28">
        <f t="shared" ref="BC74:BE74" si="211">((AU74/AT74)*100)-100</f>
        <v>221.11111111111114</v>
      </c>
      <c r="BD74" s="28">
        <f t="shared" si="211"/>
        <v>116.60899653979237</v>
      </c>
      <c r="BE74" s="28">
        <f t="shared" si="211"/>
        <v>57.348242811501592</v>
      </c>
      <c r="BF74" s="28">
        <f t="shared" si="2"/>
        <v>595.55555555555543</v>
      </c>
      <c r="BG74" s="28">
        <f t="shared" si="3"/>
        <v>994.44444444444457</v>
      </c>
      <c r="BH74" s="28">
        <f t="shared" si="4"/>
        <v>240.83044982698959</v>
      </c>
      <c r="BI74" s="3">
        <f t="shared" ref="BI74:BK74" si="212">AU74-AT74</f>
        <v>3.9800000000000004</v>
      </c>
      <c r="BJ74" s="3">
        <f t="shared" si="212"/>
        <v>6.7399999999999993</v>
      </c>
      <c r="BK74" s="3">
        <f t="shared" si="212"/>
        <v>7.18</v>
      </c>
      <c r="BL74" s="3">
        <f t="shared" si="6"/>
        <v>10.719999999999999</v>
      </c>
      <c r="BM74" s="3">
        <f t="shared" si="7"/>
        <v>17.899999999999999</v>
      </c>
      <c r="BN74" s="3">
        <f t="shared" si="8"/>
        <v>13.919999999999998</v>
      </c>
      <c r="BO74" s="24">
        <v>274</v>
      </c>
      <c r="BP74" s="21"/>
      <c r="BQ74" s="21">
        <v>273</v>
      </c>
      <c r="BR74" s="21">
        <v>348.5</v>
      </c>
      <c r="BS74" s="21"/>
      <c r="BT74" s="21">
        <v>382.1</v>
      </c>
      <c r="BU74" s="21"/>
      <c r="BV74" s="24">
        <v>37.9</v>
      </c>
      <c r="BW74" s="21">
        <v>37.4</v>
      </c>
      <c r="BX74" s="21">
        <v>37</v>
      </c>
      <c r="BY74" s="21">
        <v>38.6</v>
      </c>
      <c r="BZ74" s="21">
        <v>38.5</v>
      </c>
      <c r="CA74" s="21">
        <v>37</v>
      </c>
      <c r="CB74" s="21">
        <v>37</v>
      </c>
      <c r="CC74" s="21">
        <v>37.6</v>
      </c>
      <c r="CD74" s="21">
        <v>37.4</v>
      </c>
      <c r="CE74" s="6"/>
      <c r="CF74" s="24" t="s">
        <v>1022</v>
      </c>
      <c r="CG74" s="21" t="s">
        <v>1023</v>
      </c>
      <c r="CH74" s="21"/>
      <c r="CI74" s="21" t="s">
        <v>1024</v>
      </c>
      <c r="CJ74" s="21" t="s">
        <v>1025</v>
      </c>
      <c r="CK74" s="21"/>
      <c r="CL74" s="21"/>
      <c r="CM74" s="24" t="s">
        <v>1026</v>
      </c>
      <c r="CN74" s="21" t="s">
        <v>331</v>
      </c>
      <c r="CO74" s="21"/>
      <c r="CP74" s="21" t="s">
        <v>331</v>
      </c>
      <c r="CQ74" s="21" t="s">
        <v>331</v>
      </c>
      <c r="CR74" s="21"/>
      <c r="CS74" s="21"/>
      <c r="CT74" s="24">
        <v>2</v>
      </c>
      <c r="CU74" s="21">
        <v>1</v>
      </c>
      <c r="CV74" s="21"/>
      <c r="CW74" s="21">
        <v>1</v>
      </c>
      <c r="CX74" s="21">
        <v>1</v>
      </c>
      <c r="CY74" s="21"/>
      <c r="CZ74" s="21"/>
      <c r="DA74" s="24" t="s">
        <v>331</v>
      </c>
      <c r="DB74" s="21" t="s">
        <v>331</v>
      </c>
      <c r="DC74" s="21"/>
      <c r="DD74" s="21" t="s">
        <v>331</v>
      </c>
      <c r="DE74" s="21" t="s">
        <v>331</v>
      </c>
      <c r="DF74" s="21"/>
      <c r="DG74" s="21"/>
      <c r="DH74" s="24" t="s">
        <v>1027</v>
      </c>
      <c r="DI74" s="21" t="s">
        <v>1027</v>
      </c>
      <c r="DJ74" s="21" t="s">
        <v>1027</v>
      </c>
      <c r="DK74" s="21" t="s">
        <v>1028</v>
      </c>
      <c r="DL74" s="21" t="s">
        <v>1029</v>
      </c>
      <c r="DM74" s="21" t="s">
        <v>1030</v>
      </c>
      <c r="DN74" s="21" t="s">
        <v>1031</v>
      </c>
      <c r="DO74" s="26" t="s">
        <v>673</v>
      </c>
      <c r="DP74" s="6"/>
      <c r="DQ74" s="24">
        <v>165.6</v>
      </c>
      <c r="DR74" s="21">
        <v>92.4</v>
      </c>
      <c r="DS74" s="21">
        <v>143.1</v>
      </c>
      <c r="DT74" s="21">
        <v>143.1</v>
      </c>
      <c r="DU74" s="21">
        <v>81.2</v>
      </c>
      <c r="DV74" s="21">
        <v>134</v>
      </c>
      <c r="DW74" s="21">
        <v>107</v>
      </c>
      <c r="DX74" s="24">
        <v>0.8</v>
      </c>
      <c r="DY74" s="21">
        <v>0.5</v>
      </c>
      <c r="DZ74" s="21">
        <v>0.5</v>
      </c>
      <c r="EA74" s="21">
        <v>0.5</v>
      </c>
      <c r="EB74" s="21">
        <v>0.4</v>
      </c>
      <c r="EC74" s="21">
        <v>0.5</v>
      </c>
      <c r="ED74" s="21">
        <v>0.45</v>
      </c>
      <c r="EE74" s="78">
        <f t="shared" si="135"/>
        <v>206.99999999999997</v>
      </c>
      <c r="EF74" s="79">
        <f t="shared" si="192"/>
        <v>184.8</v>
      </c>
      <c r="EG74" s="79">
        <f t="shared" ref="EG74:EK74" si="213">DS74/DZ74</f>
        <v>286.2</v>
      </c>
      <c r="EH74" s="79">
        <f t="shared" si="213"/>
        <v>286.2</v>
      </c>
      <c r="EI74" s="79">
        <f t="shared" si="213"/>
        <v>203</v>
      </c>
      <c r="EJ74" s="79">
        <f t="shared" si="213"/>
        <v>268</v>
      </c>
      <c r="EK74" s="79">
        <f t="shared" si="213"/>
        <v>237.77777777777777</v>
      </c>
      <c r="EL74" s="24">
        <v>1</v>
      </c>
      <c r="EM74" s="21">
        <v>1</v>
      </c>
      <c r="EN74" s="21">
        <v>1</v>
      </c>
      <c r="EO74" s="21">
        <v>1</v>
      </c>
      <c r="EP74" s="21">
        <v>1</v>
      </c>
      <c r="EQ74" s="21">
        <v>1</v>
      </c>
      <c r="ER74" s="21">
        <v>1</v>
      </c>
      <c r="ES74" s="24">
        <v>15</v>
      </c>
      <c r="ET74" s="21">
        <v>6</v>
      </c>
      <c r="EU74" s="21">
        <v>9</v>
      </c>
      <c r="EV74" s="21">
        <v>4</v>
      </c>
      <c r="EW74" s="21">
        <v>5</v>
      </c>
      <c r="EX74" s="21">
        <v>4</v>
      </c>
      <c r="EY74" s="21">
        <v>1</v>
      </c>
      <c r="EZ74" s="24">
        <v>10.9</v>
      </c>
      <c r="FA74" s="21">
        <v>15</v>
      </c>
      <c r="FB74" s="21">
        <v>15</v>
      </c>
      <c r="FC74" s="21">
        <v>20.7</v>
      </c>
      <c r="FD74" s="21">
        <v>20.7</v>
      </c>
      <c r="FE74" s="21">
        <v>85.7</v>
      </c>
      <c r="FF74" s="21">
        <v>85.7</v>
      </c>
      <c r="FG74" s="24">
        <v>3</v>
      </c>
      <c r="FH74" s="21">
        <v>3</v>
      </c>
      <c r="FI74" s="21">
        <v>3</v>
      </c>
      <c r="FJ74" s="21">
        <v>3</v>
      </c>
      <c r="FK74" s="21">
        <v>3</v>
      </c>
      <c r="FL74" s="21">
        <v>3</v>
      </c>
      <c r="FM74" s="21">
        <v>3</v>
      </c>
      <c r="FN74" s="24">
        <v>150</v>
      </c>
      <c r="FO74" s="21">
        <v>86</v>
      </c>
      <c r="FP74" s="21">
        <v>92</v>
      </c>
      <c r="FQ74" s="21">
        <v>79</v>
      </c>
      <c r="FR74" s="21">
        <v>76</v>
      </c>
      <c r="FS74" s="21">
        <v>70</v>
      </c>
      <c r="FT74" s="21">
        <v>69</v>
      </c>
      <c r="FU74" s="24" t="s">
        <v>345</v>
      </c>
      <c r="FV74" s="21">
        <v>0</v>
      </c>
      <c r="FW74" s="21">
        <v>0</v>
      </c>
      <c r="FX74" s="21">
        <v>0</v>
      </c>
      <c r="FY74" s="21">
        <v>0</v>
      </c>
      <c r="FZ74" s="21">
        <v>0</v>
      </c>
      <c r="GA74" s="21">
        <v>0</v>
      </c>
      <c r="GB74" s="24">
        <v>283</v>
      </c>
      <c r="GC74" s="21">
        <v>223</v>
      </c>
      <c r="GD74" s="21">
        <v>210</v>
      </c>
      <c r="GE74" s="21">
        <v>211</v>
      </c>
      <c r="GF74" s="21">
        <v>241</v>
      </c>
      <c r="GG74" s="21">
        <v>383</v>
      </c>
      <c r="GH74" s="21">
        <v>422</v>
      </c>
      <c r="GI74" s="24">
        <v>2050</v>
      </c>
      <c r="GJ74" s="21">
        <v>2490</v>
      </c>
      <c r="GK74" s="21">
        <v>2210</v>
      </c>
      <c r="GL74" s="21">
        <v>1455</v>
      </c>
      <c r="GM74" s="21">
        <v>158</v>
      </c>
      <c r="GN74" s="21">
        <v>80</v>
      </c>
      <c r="GO74" s="21">
        <v>70</v>
      </c>
      <c r="GP74" s="6"/>
      <c r="GQ74" s="24">
        <v>20</v>
      </c>
      <c r="GR74" s="21">
        <v>90</v>
      </c>
      <c r="GS74" s="24">
        <v>19</v>
      </c>
      <c r="GT74" s="21">
        <v>90</v>
      </c>
      <c r="GU74" s="24">
        <v>18</v>
      </c>
      <c r="GV74" s="21">
        <v>90</v>
      </c>
      <c r="GW74" s="24">
        <v>18</v>
      </c>
      <c r="GX74" s="21">
        <v>90</v>
      </c>
      <c r="GY74" s="24">
        <v>18</v>
      </c>
      <c r="GZ74" s="21">
        <v>90</v>
      </c>
      <c r="HA74" s="24">
        <v>18</v>
      </c>
      <c r="HB74" s="21">
        <v>90</v>
      </c>
      <c r="HC74" s="24">
        <v>19</v>
      </c>
      <c r="HD74" s="21">
        <v>90</v>
      </c>
      <c r="HE74" s="6"/>
      <c r="HF74" s="21">
        <v>54</v>
      </c>
      <c r="HG74" s="21">
        <v>144</v>
      </c>
      <c r="HH74" s="21">
        <v>183</v>
      </c>
      <c r="HI74" s="21">
        <v>38.6</v>
      </c>
      <c r="HJ74" s="21">
        <v>1</v>
      </c>
      <c r="HK74" s="21">
        <v>76</v>
      </c>
      <c r="HL74" s="21">
        <v>1</v>
      </c>
      <c r="HM74" s="21">
        <v>80</v>
      </c>
      <c r="HN74" s="21">
        <v>62.46</v>
      </c>
      <c r="HO74" s="21">
        <v>56.6</v>
      </c>
      <c r="HP74" s="21">
        <v>3.85</v>
      </c>
      <c r="HQ74" s="21">
        <v>138</v>
      </c>
      <c r="HR74" s="21">
        <v>17.5</v>
      </c>
      <c r="HS74" s="21">
        <v>15</v>
      </c>
      <c r="HT74" s="21">
        <v>3</v>
      </c>
      <c r="HU74" s="6"/>
    </row>
    <row r="75" spans="1:229" ht="15.75" customHeight="1" x14ac:dyDescent="0.3">
      <c r="A75" s="99">
        <v>70</v>
      </c>
      <c r="B75" s="3">
        <v>103</v>
      </c>
      <c r="C75" s="21" t="s">
        <v>874</v>
      </c>
      <c r="D75" s="21">
        <v>2</v>
      </c>
      <c r="E75" s="22">
        <v>41337</v>
      </c>
      <c r="F75" s="22">
        <v>41337</v>
      </c>
      <c r="G75" s="21">
        <f t="shared" si="0"/>
        <v>0</v>
      </c>
      <c r="H75" s="21" t="s">
        <v>1032</v>
      </c>
      <c r="I75" s="21"/>
      <c r="J75" s="23">
        <v>16579</v>
      </c>
      <c r="K75" s="21">
        <v>67</v>
      </c>
      <c r="L75" s="21">
        <v>170</v>
      </c>
      <c r="M75" s="21">
        <v>65</v>
      </c>
      <c r="N75" s="21" t="s">
        <v>1033</v>
      </c>
      <c r="O75" s="21">
        <v>95</v>
      </c>
      <c r="P75" s="21">
        <v>97.8</v>
      </c>
      <c r="Q75" s="21">
        <v>18</v>
      </c>
      <c r="R75" s="21" t="s">
        <v>548</v>
      </c>
      <c r="S75" s="21">
        <v>2</v>
      </c>
      <c r="T75" s="21">
        <v>18</v>
      </c>
      <c r="U75" s="21" t="s">
        <v>548</v>
      </c>
      <c r="V75" s="21">
        <v>2</v>
      </c>
      <c r="W75" s="21">
        <v>17</v>
      </c>
      <c r="X75" s="21">
        <v>14</v>
      </c>
      <c r="Y75" s="21">
        <v>4</v>
      </c>
      <c r="Z75" s="6"/>
      <c r="AA75" s="24" t="s">
        <v>884</v>
      </c>
      <c r="AB75" s="21" t="s">
        <v>1034</v>
      </c>
      <c r="AC75" s="25">
        <v>2</v>
      </c>
      <c r="AD75" s="25" t="s">
        <v>1010</v>
      </c>
      <c r="AE75" s="21" t="s">
        <v>249</v>
      </c>
      <c r="AF75" s="21"/>
      <c r="AG75" s="21" t="s">
        <v>246</v>
      </c>
      <c r="AH75" s="21" t="s">
        <v>248</v>
      </c>
      <c r="AI75" s="21" t="s">
        <v>246</v>
      </c>
      <c r="AJ75" s="21" t="s">
        <v>246</v>
      </c>
      <c r="AK75" s="21" t="s">
        <v>246</v>
      </c>
      <c r="AL75" s="21" t="s">
        <v>246</v>
      </c>
      <c r="AM75" s="21">
        <v>1.38</v>
      </c>
      <c r="AN75" s="6"/>
      <c r="AO75" s="26" t="s">
        <v>250</v>
      </c>
      <c r="AP75" s="26" t="s">
        <v>274</v>
      </c>
      <c r="AQ75" s="26"/>
      <c r="AR75" s="26" t="s">
        <v>1902</v>
      </c>
      <c r="AS75" s="26" t="s">
        <v>1910</v>
      </c>
      <c r="AT75" s="27">
        <v>1.33</v>
      </c>
      <c r="AU75" s="21">
        <v>1.36</v>
      </c>
      <c r="AV75" s="21">
        <v>1.38</v>
      </c>
      <c r="AW75" s="21">
        <v>1.87</v>
      </c>
      <c r="AX75" s="21">
        <v>2.9</v>
      </c>
      <c r="AY75" s="21">
        <v>4.07</v>
      </c>
      <c r="AZ75" s="21">
        <v>4</v>
      </c>
      <c r="BA75" s="21">
        <v>4.04</v>
      </c>
      <c r="BB75" s="21">
        <v>2.83</v>
      </c>
      <c r="BC75" s="28">
        <f t="shared" ref="BC75:BE75" si="214">((AU75/AT75)*100)-100</f>
        <v>2.2556390977443499</v>
      </c>
      <c r="BD75" s="28">
        <f t="shared" si="214"/>
        <v>1.470588235294116</v>
      </c>
      <c r="BE75" s="28">
        <f t="shared" si="214"/>
        <v>35.507246376811622</v>
      </c>
      <c r="BF75" s="28">
        <f t="shared" si="2"/>
        <v>3.7593984962405784</v>
      </c>
      <c r="BG75" s="28">
        <f t="shared" si="3"/>
        <v>40.601503759398497</v>
      </c>
      <c r="BH75" s="28">
        <f t="shared" si="4"/>
        <v>37.5</v>
      </c>
      <c r="BI75" s="3">
        <f t="shared" ref="BI75:BK75" si="215">AU75-AT75</f>
        <v>3.0000000000000027E-2</v>
      </c>
      <c r="BJ75" s="3">
        <f t="shared" si="215"/>
        <v>1.9999999999999796E-2</v>
      </c>
      <c r="BK75" s="3">
        <f t="shared" si="215"/>
        <v>0.49000000000000021</v>
      </c>
      <c r="BL75" s="3">
        <f t="shared" si="6"/>
        <v>4.9999999999999822E-2</v>
      </c>
      <c r="BM75" s="3">
        <f t="shared" si="7"/>
        <v>0.54</v>
      </c>
      <c r="BN75" s="3">
        <f t="shared" si="8"/>
        <v>0.51</v>
      </c>
      <c r="BO75" s="24">
        <v>131</v>
      </c>
      <c r="BP75" s="21">
        <v>178</v>
      </c>
      <c r="BQ75" s="21">
        <v>200</v>
      </c>
      <c r="BR75" s="21">
        <v>196</v>
      </c>
      <c r="BS75" s="21">
        <v>150</v>
      </c>
      <c r="BT75" s="21"/>
      <c r="BU75" s="21">
        <v>37.6</v>
      </c>
      <c r="BV75" s="24">
        <v>35</v>
      </c>
      <c r="BW75" s="21">
        <v>35.9</v>
      </c>
      <c r="BX75" s="21">
        <v>36</v>
      </c>
      <c r="BY75" s="21">
        <v>36.9</v>
      </c>
      <c r="BZ75" s="21">
        <v>37</v>
      </c>
      <c r="CA75" s="21">
        <v>36.5</v>
      </c>
      <c r="CB75" s="21">
        <v>35</v>
      </c>
      <c r="CC75" s="21">
        <v>36</v>
      </c>
      <c r="CD75" s="21">
        <v>37</v>
      </c>
      <c r="CE75" s="6"/>
      <c r="CF75" s="24" t="s">
        <v>1035</v>
      </c>
      <c r="CG75" s="21" t="s">
        <v>879</v>
      </c>
      <c r="CH75" s="21"/>
      <c r="CI75" s="21"/>
      <c r="CJ75" s="21"/>
      <c r="CK75" s="21" t="s">
        <v>1025</v>
      </c>
      <c r="CL75" s="21"/>
      <c r="CM75" s="24" t="s">
        <v>1036</v>
      </c>
      <c r="CN75" s="21" t="s">
        <v>1037</v>
      </c>
      <c r="CO75" s="21"/>
      <c r="CP75" s="21"/>
      <c r="CQ75" s="21"/>
      <c r="CR75" s="21" t="s">
        <v>1038</v>
      </c>
      <c r="CS75" s="21"/>
      <c r="CT75" s="24">
        <v>2</v>
      </c>
      <c r="CU75" s="21">
        <v>1</v>
      </c>
      <c r="CV75" s="21"/>
      <c r="CW75" s="21"/>
      <c r="CX75" s="21"/>
      <c r="CY75" s="21">
        <v>1</v>
      </c>
      <c r="CZ75" s="21"/>
      <c r="DA75" s="24" t="s">
        <v>1039</v>
      </c>
      <c r="DB75" s="21" t="s">
        <v>782</v>
      </c>
      <c r="DC75" s="21"/>
      <c r="DD75" s="21"/>
      <c r="DE75" s="21"/>
      <c r="DF75" s="21"/>
      <c r="DG75" s="21"/>
      <c r="DH75" s="24" t="s">
        <v>1040</v>
      </c>
      <c r="DI75" s="21" t="s">
        <v>1040</v>
      </c>
      <c r="DJ75" s="21" t="s">
        <v>1041</v>
      </c>
      <c r="DK75" s="21" t="s">
        <v>1042</v>
      </c>
      <c r="DL75" s="21" t="s">
        <v>1042</v>
      </c>
      <c r="DM75" s="21" t="s">
        <v>1042</v>
      </c>
      <c r="DN75" s="21" t="s">
        <v>1042</v>
      </c>
      <c r="DO75" s="26">
        <v>8</v>
      </c>
      <c r="DP75" s="6"/>
      <c r="DQ75" s="24">
        <v>68</v>
      </c>
      <c r="DR75" s="21">
        <v>113.3</v>
      </c>
      <c r="DS75" s="21">
        <v>141</v>
      </c>
      <c r="DT75" s="21">
        <v>86.2</v>
      </c>
      <c r="DU75" s="21">
        <v>57.4</v>
      </c>
      <c r="DV75" s="21">
        <v>102.7</v>
      </c>
      <c r="DW75" s="21">
        <v>97.2</v>
      </c>
      <c r="DX75" s="24">
        <v>0.5</v>
      </c>
      <c r="DY75" s="21">
        <v>0.5</v>
      </c>
      <c r="DZ75" s="21">
        <v>0.5</v>
      </c>
      <c r="EA75" s="21">
        <v>0.45</v>
      </c>
      <c r="EB75" s="21">
        <v>0.5</v>
      </c>
      <c r="EC75" s="21">
        <v>0.5</v>
      </c>
      <c r="ED75" s="21">
        <v>0.5</v>
      </c>
      <c r="EE75" s="78">
        <f t="shared" si="135"/>
        <v>136</v>
      </c>
      <c r="EF75" s="79">
        <f t="shared" si="192"/>
        <v>226.6</v>
      </c>
      <c r="EG75" s="79">
        <f t="shared" ref="EG75:EK75" si="216">DS75/DZ75</f>
        <v>282</v>
      </c>
      <c r="EH75" s="79">
        <f t="shared" si="216"/>
        <v>191.55555555555557</v>
      </c>
      <c r="EI75" s="79">
        <f t="shared" si="216"/>
        <v>114.8</v>
      </c>
      <c r="EJ75" s="79">
        <f t="shared" si="216"/>
        <v>205.4</v>
      </c>
      <c r="EK75" s="79">
        <f t="shared" si="216"/>
        <v>194.4</v>
      </c>
      <c r="EL75" s="24">
        <v>0</v>
      </c>
      <c r="EM75" s="21">
        <v>1</v>
      </c>
      <c r="EN75" s="21">
        <v>1</v>
      </c>
      <c r="EO75" s="21">
        <v>1</v>
      </c>
      <c r="EP75" s="21">
        <v>1</v>
      </c>
      <c r="EQ75" s="21">
        <v>1</v>
      </c>
      <c r="ER75" s="21">
        <v>1</v>
      </c>
      <c r="ES75" s="24">
        <v>311</v>
      </c>
      <c r="ET75" s="21">
        <v>364</v>
      </c>
      <c r="EU75" s="21">
        <v>314</v>
      </c>
      <c r="EV75" s="21">
        <v>201</v>
      </c>
      <c r="EW75" s="21">
        <v>113</v>
      </c>
      <c r="EX75" s="21">
        <v>64</v>
      </c>
      <c r="EY75" s="21">
        <v>54</v>
      </c>
      <c r="EZ75" s="24">
        <v>6.4</v>
      </c>
      <c r="FA75" s="21">
        <v>8.4</v>
      </c>
      <c r="FB75" s="21">
        <v>11.3</v>
      </c>
      <c r="FC75" s="21">
        <v>23.5</v>
      </c>
      <c r="FD75" s="21">
        <v>44.6</v>
      </c>
      <c r="FE75" s="21">
        <v>65</v>
      </c>
      <c r="FF75" s="21">
        <v>51.8</v>
      </c>
      <c r="FG75" s="24">
        <v>4</v>
      </c>
      <c r="FH75" s="21">
        <v>5</v>
      </c>
      <c r="FI75" s="21">
        <v>3</v>
      </c>
      <c r="FJ75" s="21">
        <v>3</v>
      </c>
      <c r="FK75" s="21">
        <v>3</v>
      </c>
      <c r="FL75" s="21">
        <v>3</v>
      </c>
      <c r="FM75" s="21">
        <v>3</v>
      </c>
      <c r="FN75" s="24">
        <v>121</v>
      </c>
      <c r="FO75" s="21">
        <v>89</v>
      </c>
      <c r="FP75" s="21">
        <v>62</v>
      </c>
      <c r="FQ75" s="21">
        <v>62</v>
      </c>
      <c r="FR75" s="21">
        <v>81</v>
      </c>
      <c r="FS75" s="21">
        <v>88</v>
      </c>
      <c r="FT75" s="21">
        <v>78</v>
      </c>
      <c r="FU75" s="24" t="s">
        <v>321</v>
      </c>
      <c r="FV75" s="21" t="s">
        <v>941</v>
      </c>
      <c r="FW75" s="21" t="s">
        <v>294</v>
      </c>
      <c r="FX75" s="21" t="s">
        <v>559</v>
      </c>
      <c r="FY75" s="21" t="s">
        <v>665</v>
      </c>
      <c r="FZ75" s="21" t="s">
        <v>378</v>
      </c>
      <c r="GA75" s="21" t="s">
        <v>334</v>
      </c>
      <c r="GB75" s="24">
        <v>146</v>
      </c>
      <c r="GC75" s="21">
        <v>107.4</v>
      </c>
      <c r="GD75" s="21">
        <v>155</v>
      </c>
      <c r="GE75" s="21">
        <v>182</v>
      </c>
      <c r="GF75" s="21">
        <v>163</v>
      </c>
      <c r="GG75" s="21">
        <v>154</v>
      </c>
      <c r="GH75" s="21">
        <v>137</v>
      </c>
      <c r="GI75" s="24">
        <v>2250</v>
      </c>
      <c r="GJ75" s="21">
        <v>550</v>
      </c>
      <c r="GK75" s="21">
        <v>1120</v>
      </c>
      <c r="GL75" s="21">
        <v>30</v>
      </c>
      <c r="GM75" s="21">
        <v>30</v>
      </c>
      <c r="GN75" s="21">
        <v>140</v>
      </c>
      <c r="GO75" s="21">
        <v>460</v>
      </c>
      <c r="GP75" s="6"/>
      <c r="GQ75" s="24">
        <v>16</v>
      </c>
      <c r="GR75" s="21">
        <v>90</v>
      </c>
      <c r="GS75" s="24">
        <v>16</v>
      </c>
      <c r="GT75" s="21">
        <v>90</v>
      </c>
      <c r="GU75" s="24">
        <v>16</v>
      </c>
      <c r="GV75" s="21">
        <v>90</v>
      </c>
      <c r="GW75" s="24">
        <v>18</v>
      </c>
      <c r="GX75" s="21">
        <v>90</v>
      </c>
      <c r="GY75" s="24">
        <v>19</v>
      </c>
      <c r="GZ75" s="21">
        <v>90</v>
      </c>
      <c r="HA75" s="24">
        <v>19</v>
      </c>
      <c r="HB75" s="21">
        <v>90</v>
      </c>
      <c r="HC75" s="24">
        <v>20</v>
      </c>
      <c r="HD75" s="21">
        <v>90</v>
      </c>
      <c r="HE75" s="6"/>
      <c r="HF75" s="21">
        <v>67</v>
      </c>
      <c r="HG75" s="21">
        <v>160</v>
      </c>
      <c r="HH75" s="21">
        <v>136</v>
      </c>
      <c r="HI75" s="21">
        <v>35</v>
      </c>
      <c r="HJ75" s="21">
        <v>1</v>
      </c>
      <c r="HK75" s="21">
        <v>0.5</v>
      </c>
      <c r="HL75" s="21">
        <v>68</v>
      </c>
      <c r="HM75" s="21">
        <v>0</v>
      </c>
      <c r="HN75" s="21">
        <v>27.73</v>
      </c>
      <c r="HO75" s="21">
        <v>20</v>
      </c>
      <c r="HP75" s="21">
        <v>5.43</v>
      </c>
      <c r="HQ75" s="21">
        <v>131.6</v>
      </c>
      <c r="HR75" s="21">
        <v>16.2</v>
      </c>
      <c r="HS75" s="21">
        <v>8.4</v>
      </c>
      <c r="HT75" s="21">
        <v>4</v>
      </c>
      <c r="HU75" s="6"/>
    </row>
    <row r="76" spans="1:229" ht="15.75" customHeight="1" x14ac:dyDescent="0.3">
      <c r="A76" s="99">
        <v>71</v>
      </c>
      <c r="B76" s="3">
        <v>104</v>
      </c>
      <c r="C76" s="21" t="s">
        <v>635</v>
      </c>
      <c r="D76" s="21">
        <v>2</v>
      </c>
      <c r="E76" s="22">
        <v>41354</v>
      </c>
      <c r="F76" s="22">
        <v>41354</v>
      </c>
      <c r="G76" s="21">
        <f t="shared" si="0"/>
        <v>0</v>
      </c>
      <c r="H76" s="21"/>
      <c r="I76" s="21" t="s">
        <v>835</v>
      </c>
      <c r="J76" s="23">
        <v>6077</v>
      </c>
      <c r="K76" s="21">
        <v>97</v>
      </c>
      <c r="L76" s="21">
        <v>165</v>
      </c>
      <c r="M76" s="21">
        <v>56</v>
      </c>
      <c r="N76" s="21" t="s">
        <v>1043</v>
      </c>
      <c r="O76" s="21">
        <v>61</v>
      </c>
      <c r="P76" s="21">
        <v>70</v>
      </c>
      <c r="Q76" s="21">
        <v>4</v>
      </c>
      <c r="R76" s="21" t="s">
        <v>1044</v>
      </c>
      <c r="S76" s="21">
        <v>1</v>
      </c>
      <c r="T76" s="21">
        <v>9</v>
      </c>
      <c r="U76" s="21" t="s">
        <v>272</v>
      </c>
      <c r="V76" s="21">
        <v>1</v>
      </c>
      <c r="W76" s="21">
        <v>2</v>
      </c>
      <c r="X76" s="21">
        <v>2</v>
      </c>
      <c r="Y76" s="21">
        <v>0</v>
      </c>
      <c r="Z76" s="6"/>
      <c r="AA76" s="24" t="s">
        <v>884</v>
      </c>
      <c r="AB76" s="21" t="s">
        <v>980</v>
      </c>
      <c r="AC76" s="25"/>
      <c r="AD76" s="25"/>
      <c r="AE76" s="21" t="s">
        <v>249</v>
      </c>
      <c r="AF76" s="21"/>
      <c r="AG76" s="21" t="s">
        <v>249</v>
      </c>
      <c r="AH76" s="21"/>
      <c r="AI76" s="21" t="s">
        <v>246</v>
      </c>
      <c r="AJ76" s="21" t="s">
        <v>249</v>
      </c>
      <c r="AK76" s="21" t="s">
        <v>249</v>
      </c>
      <c r="AL76" s="21" t="s">
        <v>246</v>
      </c>
      <c r="AM76" s="21">
        <v>8</v>
      </c>
      <c r="AN76" s="6"/>
      <c r="AO76" s="26" t="s">
        <v>250</v>
      </c>
      <c r="AP76" s="26" t="s">
        <v>274</v>
      </c>
      <c r="AQ76" s="26"/>
      <c r="AR76" s="26" t="s">
        <v>1906</v>
      </c>
      <c r="AS76" s="26" t="s">
        <v>1912</v>
      </c>
      <c r="AT76" s="27">
        <v>4</v>
      </c>
      <c r="AU76" s="21">
        <v>9.6999999999999993</v>
      </c>
      <c r="AV76" s="21">
        <v>19.989999999999998</v>
      </c>
      <c r="AW76" s="21">
        <v>13.13</v>
      </c>
      <c r="AX76" s="21">
        <v>8.49</v>
      </c>
      <c r="AY76" s="21">
        <v>4</v>
      </c>
      <c r="AZ76" s="21"/>
      <c r="BA76" s="21"/>
      <c r="BB76" s="21"/>
      <c r="BC76" s="28">
        <f t="shared" ref="BC76:BE76" si="217">((AU76/AT76)*100)-100</f>
        <v>142.49999999999997</v>
      </c>
      <c r="BD76" s="28">
        <f t="shared" si="217"/>
        <v>106.08247422680409</v>
      </c>
      <c r="BE76" s="28">
        <f t="shared" si="217"/>
        <v>-34.317158579289625</v>
      </c>
      <c r="BF76" s="28">
        <f t="shared" si="2"/>
        <v>399.74999999999994</v>
      </c>
      <c r="BG76" s="28">
        <f t="shared" si="3"/>
        <v>228.25</v>
      </c>
      <c r="BH76" s="28">
        <f t="shared" si="4"/>
        <v>35.360824742268051</v>
      </c>
      <c r="BI76" s="3">
        <f t="shared" ref="BI76:BK76" si="218">AU76-AT76</f>
        <v>5.6999999999999993</v>
      </c>
      <c r="BJ76" s="3">
        <f t="shared" si="218"/>
        <v>10.29</v>
      </c>
      <c r="BK76" s="3">
        <f t="shared" si="218"/>
        <v>-6.8599999999999977</v>
      </c>
      <c r="BL76" s="3">
        <f t="shared" si="6"/>
        <v>15.989999999999998</v>
      </c>
      <c r="BM76" s="3">
        <f t="shared" si="7"/>
        <v>9.1300000000000008</v>
      </c>
      <c r="BN76" s="3">
        <f t="shared" si="8"/>
        <v>3.4300000000000015</v>
      </c>
      <c r="BO76" s="24">
        <v>33.9</v>
      </c>
      <c r="BP76" s="21">
        <v>155.5</v>
      </c>
      <c r="BQ76" s="21">
        <v>140</v>
      </c>
      <c r="BR76" s="21">
        <v>140</v>
      </c>
      <c r="BS76" s="21"/>
      <c r="BT76" s="21"/>
      <c r="BU76" s="21"/>
      <c r="BV76" s="24">
        <v>36.1</v>
      </c>
      <c r="BW76" s="21">
        <v>36.5</v>
      </c>
      <c r="BX76" s="21">
        <v>36.4</v>
      </c>
      <c r="BY76" s="21">
        <v>36.1</v>
      </c>
      <c r="BZ76" s="21">
        <v>36.4</v>
      </c>
      <c r="CA76" s="21">
        <v>35.5</v>
      </c>
      <c r="CB76" s="21"/>
      <c r="CC76" s="21"/>
      <c r="CD76" s="21"/>
      <c r="CE76" s="6"/>
      <c r="CF76" s="24" t="s">
        <v>981</v>
      </c>
      <c r="CG76" s="21"/>
      <c r="CH76" s="21"/>
      <c r="CI76" s="21"/>
      <c r="CJ76" s="21"/>
      <c r="CK76" s="21"/>
      <c r="CL76" s="21"/>
      <c r="CM76" s="24" t="s">
        <v>1045</v>
      </c>
      <c r="CN76" s="21"/>
      <c r="CO76" s="21"/>
      <c r="CP76" s="21"/>
      <c r="CQ76" s="21"/>
      <c r="CR76" s="21"/>
      <c r="CS76" s="21"/>
      <c r="CT76" s="24">
        <v>1</v>
      </c>
      <c r="CU76" s="21"/>
      <c r="CV76" s="21"/>
      <c r="CW76" s="21"/>
      <c r="CX76" s="21"/>
      <c r="CY76" s="21"/>
      <c r="CZ76" s="21"/>
      <c r="DA76" s="24" t="s">
        <v>331</v>
      </c>
      <c r="DB76" s="21"/>
      <c r="DC76" s="21"/>
      <c r="DD76" s="21"/>
      <c r="DE76" s="21"/>
      <c r="DF76" s="21"/>
      <c r="DG76" s="21"/>
      <c r="DH76" s="24" t="s">
        <v>1046</v>
      </c>
      <c r="DI76" s="21" t="s">
        <v>1047</v>
      </c>
      <c r="DJ76" s="21" t="s">
        <v>1039</v>
      </c>
      <c r="DK76" s="21" t="s">
        <v>1039</v>
      </c>
      <c r="DL76" s="21"/>
      <c r="DM76" s="21"/>
      <c r="DN76" s="21"/>
      <c r="DO76" s="26" t="s">
        <v>1020</v>
      </c>
      <c r="DP76" s="6"/>
      <c r="DQ76" s="24">
        <v>310.2</v>
      </c>
      <c r="DR76" s="21">
        <v>108.1</v>
      </c>
      <c r="DS76" s="21">
        <v>80</v>
      </c>
      <c r="DT76" s="21">
        <v>72</v>
      </c>
      <c r="DU76" s="21"/>
      <c r="DV76" s="21"/>
      <c r="DW76" s="21"/>
      <c r="DX76" s="24">
        <v>0.4</v>
      </c>
      <c r="DY76" s="21">
        <v>0.35</v>
      </c>
      <c r="DZ76" s="21">
        <v>0.3</v>
      </c>
      <c r="EA76" s="21">
        <v>0.3</v>
      </c>
      <c r="EB76" s="21"/>
      <c r="EC76" s="21"/>
      <c r="ED76" s="21"/>
      <c r="EE76" s="78">
        <f t="shared" si="135"/>
        <v>775.49999999999989</v>
      </c>
      <c r="EF76" s="79">
        <f t="shared" si="192"/>
        <v>308.85714285714283</v>
      </c>
      <c r="EG76" s="79">
        <f t="shared" ref="EG76:EH76" si="219">DS76/DZ76</f>
        <v>266.66666666666669</v>
      </c>
      <c r="EH76" s="79">
        <f t="shared" si="219"/>
        <v>240</v>
      </c>
      <c r="EI76" s="79"/>
      <c r="EJ76" s="79"/>
      <c r="EK76" s="79"/>
      <c r="EL76" s="24">
        <v>1</v>
      </c>
      <c r="EM76" s="21">
        <v>0</v>
      </c>
      <c r="EN76" s="21">
        <v>0</v>
      </c>
      <c r="EO76" s="21">
        <v>0</v>
      </c>
      <c r="EP76" s="21"/>
      <c r="EQ76" s="21"/>
      <c r="ER76" s="21"/>
      <c r="ES76" s="24">
        <v>261</v>
      </c>
      <c r="ET76" s="21">
        <v>258</v>
      </c>
      <c r="EU76" s="21">
        <v>230</v>
      </c>
      <c r="EV76" s="21">
        <v>238</v>
      </c>
      <c r="EW76" s="21"/>
      <c r="EX76" s="21"/>
      <c r="EY76" s="21"/>
      <c r="EZ76" s="24">
        <v>8</v>
      </c>
      <c r="FA76" s="21">
        <v>8</v>
      </c>
      <c r="FB76" s="21">
        <v>8</v>
      </c>
      <c r="FC76" s="21">
        <v>8</v>
      </c>
      <c r="FD76" s="21"/>
      <c r="FE76" s="21"/>
      <c r="FF76" s="21"/>
      <c r="FG76" s="24">
        <v>15</v>
      </c>
      <c r="FH76" s="21">
        <v>15</v>
      </c>
      <c r="FI76" s="21">
        <v>15</v>
      </c>
      <c r="FJ76" s="21">
        <v>15</v>
      </c>
      <c r="FK76" s="21"/>
      <c r="FL76" s="21"/>
      <c r="FM76" s="21"/>
      <c r="FN76" s="24">
        <v>67</v>
      </c>
      <c r="FO76" s="21">
        <v>59</v>
      </c>
      <c r="FP76" s="21">
        <v>67</v>
      </c>
      <c r="FQ76" s="21">
        <v>84</v>
      </c>
      <c r="FR76" s="21"/>
      <c r="FS76" s="21"/>
      <c r="FT76" s="21"/>
      <c r="FU76" s="24">
        <v>0</v>
      </c>
      <c r="FV76" s="21" t="s">
        <v>311</v>
      </c>
      <c r="FW76" s="21" t="s">
        <v>311</v>
      </c>
      <c r="FX76" s="21">
        <v>0</v>
      </c>
      <c r="FY76" s="21"/>
      <c r="FZ76" s="21"/>
      <c r="GA76" s="21"/>
      <c r="GB76" s="24">
        <v>125</v>
      </c>
      <c r="GC76" s="21">
        <v>134</v>
      </c>
      <c r="GD76" s="21">
        <v>121</v>
      </c>
      <c r="GE76" s="21">
        <v>111</v>
      </c>
      <c r="GF76" s="21"/>
      <c r="GG76" s="21"/>
      <c r="GH76" s="21"/>
      <c r="GI76" s="24">
        <v>620</v>
      </c>
      <c r="GJ76" s="21">
        <v>710</v>
      </c>
      <c r="GK76" s="21">
        <v>1150</v>
      </c>
      <c r="GL76" s="21">
        <v>1335</v>
      </c>
      <c r="GM76" s="21"/>
      <c r="GN76" s="21"/>
      <c r="GO76" s="21"/>
      <c r="GP76" s="6"/>
      <c r="GQ76" s="24">
        <v>8</v>
      </c>
      <c r="GR76" s="21">
        <v>18</v>
      </c>
      <c r="GS76" s="24">
        <v>11</v>
      </c>
      <c r="GT76" s="21">
        <v>45</v>
      </c>
      <c r="GU76" s="24">
        <v>12</v>
      </c>
      <c r="GV76" s="21">
        <v>45</v>
      </c>
      <c r="GW76" s="24">
        <v>9</v>
      </c>
      <c r="GX76" s="21">
        <v>18</v>
      </c>
      <c r="GY76" s="24"/>
      <c r="GZ76" s="21"/>
      <c r="HA76" s="24"/>
      <c r="HB76" s="21"/>
      <c r="HC76" s="24"/>
      <c r="HD76" s="21"/>
      <c r="HE76" s="6"/>
      <c r="HF76" s="21">
        <v>97</v>
      </c>
      <c r="HG76" s="21">
        <v>60</v>
      </c>
      <c r="HH76" s="21">
        <v>150</v>
      </c>
      <c r="HI76" s="21">
        <v>35</v>
      </c>
      <c r="HJ76" s="21">
        <v>1</v>
      </c>
      <c r="HK76" s="21">
        <v>81</v>
      </c>
      <c r="HL76" s="21">
        <v>0.5</v>
      </c>
      <c r="HM76" s="21">
        <v>0</v>
      </c>
      <c r="HN76" s="21">
        <v>49.85</v>
      </c>
      <c r="HO76" s="21">
        <v>14.08</v>
      </c>
      <c r="HP76" s="21">
        <v>3.76</v>
      </c>
      <c r="HQ76" s="21">
        <v>137</v>
      </c>
      <c r="HR76" s="21">
        <v>24</v>
      </c>
      <c r="HS76" s="21">
        <v>8</v>
      </c>
      <c r="HT76" s="21">
        <v>15</v>
      </c>
      <c r="HU76" s="6"/>
    </row>
    <row r="77" spans="1:229" ht="15.75" customHeight="1" x14ac:dyDescent="0.3">
      <c r="A77" s="99">
        <v>72</v>
      </c>
      <c r="B77" s="3">
        <v>105</v>
      </c>
      <c r="C77" s="21" t="s">
        <v>874</v>
      </c>
      <c r="D77" s="21">
        <v>2</v>
      </c>
      <c r="E77" s="22">
        <v>41338</v>
      </c>
      <c r="F77" s="22">
        <v>41339</v>
      </c>
      <c r="G77" s="21">
        <f t="shared" si="0"/>
        <v>1</v>
      </c>
      <c r="H77" s="21" t="s">
        <v>1048</v>
      </c>
      <c r="I77" s="21"/>
      <c r="J77" s="23">
        <v>14469</v>
      </c>
      <c r="K77" s="21">
        <v>73</v>
      </c>
      <c r="L77" s="21">
        <v>160</v>
      </c>
      <c r="M77" s="21">
        <v>70</v>
      </c>
      <c r="N77" s="21" t="s">
        <v>421</v>
      </c>
      <c r="O77" s="21">
        <v>64</v>
      </c>
      <c r="P77" s="21">
        <v>75.3</v>
      </c>
      <c r="Q77" s="21">
        <v>21</v>
      </c>
      <c r="R77" s="21" t="s">
        <v>547</v>
      </c>
      <c r="S77" s="21">
        <v>1</v>
      </c>
      <c r="T77" s="21">
        <v>31</v>
      </c>
      <c r="U77" s="21" t="s">
        <v>272</v>
      </c>
      <c r="V77" s="21">
        <v>1</v>
      </c>
      <c r="W77" s="21">
        <v>17</v>
      </c>
      <c r="X77" s="21">
        <v>5</v>
      </c>
      <c r="Y77" s="21">
        <v>0</v>
      </c>
      <c r="Z77" s="6"/>
      <c r="AA77" s="24" t="s">
        <v>884</v>
      </c>
      <c r="AB77" s="21" t="s">
        <v>1049</v>
      </c>
      <c r="AC77" s="25">
        <v>1</v>
      </c>
      <c r="AD77" s="25"/>
      <c r="AE77" s="21" t="s">
        <v>249</v>
      </c>
      <c r="AF77" s="21"/>
      <c r="AG77" s="21" t="s">
        <v>246</v>
      </c>
      <c r="AH77" s="21"/>
      <c r="AI77" s="21" t="s">
        <v>246</v>
      </c>
      <c r="AJ77" s="21" t="s">
        <v>246</v>
      </c>
      <c r="AK77" s="21" t="s">
        <v>246</v>
      </c>
      <c r="AL77" s="21" t="s">
        <v>249</v>
      </c>
      <c r="AM77" s="21">
        <v>0.26</v>
      </c>
      <c r="AN77" s="6"/>
      <c r="AO77" s="26" t="s">
        <v>250</v>
      </c>
      <c r="AP77" s="26" t="s">
        <v>274</v>
      </c>
      <c r="AQ77" s="26"/>
      <c r="AR77" s="26" t="s">
        <v>1902</v>
      </c>
      <c r="AS77" s="26" t="s">
        <v>1905</v>
      </c>
      <c r="AT77" s="27">
        <v>0.26</v>
      </c>
      <c r="AU77" s="21">
        <v>1.27</v>
      </c>
      <c r="AV77" s="21">
        <v>2.4900000000000002</v>
      </c>
      <c r="AW77" s="21">
        <v>1.17</v>
      </c>
      <c r="AX77" s="21">
        <v>1</v>
      </c>
      <c r="AY77" s="21">
        <v>0.86</v>
      </c>
      <c r="AZ77" s="21">
        <v>0.49</v>
      </c>
      <c r="BA77" s="21">
        <v>0.39</v>
      </c>
      <c r="BB77" s="21">
        <v>0.28000000000000003</v>
      </c>
      <c r="BC77" s="28">
        <f t="shared" ref="BC77:BE77" si="220">((AU77/AT77)*100)-100</f>
        <v>388.4615384615384</v>
      </c>
      <c r="BD77" s="28">
        <f t="shared" si="220"/>
        <v>96.062992125984266</v>
      </c>
      <c r="BE77" s="28">
        <f t="shared" si="220"/>
        <v>-53.01204819277109</v>
      </c>
      <c r="BF77" s="28">
        <f t="shared" si="2"/>
        <v>857.69230769230762</v>
      </c>
      <c r="BG77" s="28">
        <f t="shared" si="3"/>
        <v>350</v>
      </c>
      <c r="BH77" s="28">
        <f t="shared" si="4"/>
        <v>-7.8740157480315105</v>
      </c>
      <c r="BI77" s="3">
        <f t="shared" ref="BI77:BK77" si="221">AU77-AT77</f>
        <v>1.01</v>
      </c>
      <c r="BJ77" s="3">
        <f t="shared" si="221"/>
        <v>1.2200000000000002</v>
      </c>
      <c r="BK77" s="3">
        <f t="shared" si="221"/>
        <v>-1.3200000000000003</v>
      </c>
      <c r="BL77" s="3">
        <f t="shared" si="6"/>
        <v>2.2300000000000004</v>
      </c>
      <c r="BM77" s="3">
        <f t="shared" si="7"/>
        <v>0.90999999999999992</v>
      </c>
      <c r="BN77" s="3">
        <f t="shared" si="8"/>
        <v>-0.10000000000000009</v>
      </c>
      <c r="BO77" s="24">
        <v>166.1</v>
      </c>
      <c r="BP77" s="21">
        <v>302</v>
      </c>
      <c r="BQ77" s="21">
        <v>185</v>
      </c>
      <c r="BR77" s="21"/>
      <c r="BS77" s="21">
        <v>78.2</v>
      </c>
      <c r="BT77" s="21">
        <v>65.5</v>
      </c>
      <c r="BU77" s="21">
        <v>67.8</v>
      </c>
      <c r="BV77" s="24">
        <v>37</v>
      </c>
      <c r="BW77" s="21">
        <v>37</v>
      </c>
      <c r="BX77" s="21">
        <v>36</v>
      </c>
      <c r="BY77" s="21">
        <v>37</v>
      </c>
      <c r="BZ77" s="21">
        <v>36.5</v>
      </c>
      <c r="CA77" s="21">
        <v>36.4</v>
      </c>
      <c r="CB77" s="21">
        <v>36</v>
      </c>
      <c r="CC77" s="21">
        <v>36</v>
      </c>
      <c r="CD77" s="21">
        <v>36</v>
      </c>
      <c r="CE77" s="6"/>
      <c r="CF77" s="24" t="s">
        <v>1050</v>
      </c>
      <c r="CG77" s="21"/>
      <c r="CH77" s="21"/>
      <c r="CI77" s="21"/>
      <c r="CJ77" s="21"/>
      <c r="CK77" s="21"/>
      <c r="CL77" s="21"/>
      <c r="CM77" s="24" t="s">
        <v>1051</v>
      </c>
      <c r="CN77" s="21"/>
      <c r="CO77" s="21"/>
      <c r="CP77" s="21"/>
      <c r="CQ77" s="21"/>
      <c r="CR77" s="21"/>
      <c r="CS77" s="21"/>
      <c r="CT77" s="24">
        <v>1</v>
      </c>
      <c r="CU77" s="21"/>
      <c r="CV77" s="21"/>
      <c r="CW77" s="21"/>
      <c r="CX77" s="21"/>
      <c r="CY77" s="21"/>
      <c r="CZ77" s="21"/>
      <c r="DA77" s="24" t="s">
        <v>735</v>
      </c>
      <c r="DB77" s="21"/>
      <c r="DC77" s="21"/>
      <c r="DD77" s="21"/>
      <c r="DE77" s="21"/>
      <c r="DF77" s="21"/>
      <c r="DG77" s="21"/>
      <c r="DH77" s="24" t="s">
        <v>377</v>
      </c>
      <c r="DI77" s="21" t="s">
        <v>377</v>
      </c>
      <c r="DJ77" s="21" t="s">
        <v>377</v>
      </c>
      <c r="DK77" s="21" t="s">
        <v>377</v>
      </c>
      <c r="DL77" s="21" t="s">
        <v>377</v>
      </c>
      <c r="DM77" s="21" t="s">
        <v>377</v>
      </c>
      <c r="DN77" s="21" t="s">
        <v>377</v>
      </c>
      <c r="DO77" s="26">
        <v>8</v>
      </c>
      <c r="DP77" s="6"/>
      <c r="DQ77" s="24">
        <v>91.5</v>
      </c>
      <c r="DR77" s="21">
        <v>78</v>
      </c>
      <c r="DS77" s="21">
        <v>51.7</v>
      </c>
      <c r="DT77" s="21">
        <v>103.7</v>
      </c>
      <c r="DU77" s="21">
        <v>75</v>
      </c>
      <c r="DV77" s="21">
        <v>121.5</v>
      </c>
      <c r="DW77" s="21">
        <v>121.5</v>
      </c>
      <c r="DX77" s="24">
        <v>0.1</v>
      </c>
      <c r="DY77" s="21">
        <v>0.5</v>
      </c>
      <c r="DZ77" s="21">
        <v>0.6</v>
      </c>
      <c r="EA77" s="21">
        <v>0.5</v>
      </c>
      <c r="EB77" s="21">
        <v>0.5</v>
      </c>
      <c r="EC77" s="21">
        <v>0.5</v>
      </c>
      <c r="ED77" s="21">
        <v>0.5</v>
      </c>
      <c r="EE77" s="78">
        <f t="shared" si="135"/>
        <v>915</v>
      </c>
      <c r="EF77" s="79">
        <f t="shared" si="192"/>
        <v>156</v>
      </c>
      <c r="EG77" s="79">
        <f t="shared" ref="EG77:EK77" si="222">DS77/DZ77</f>
        <v>86.166666666666671</v>
      </c>
      <c r="EH77" s="79">
        <f t="shared" si="222"/>
        <v>207.4</v>
      </c>
      <c r="EI77" s="79">
        <f t="shared" si="222"/>
        <v>150</v>
      </c>
      <c r="EJ77" s="79">
        <f t="shared" si="222"/>
        <v>243</v>
      </c>
      <c r="EK77" s="79">
        <f t="shared" si="222"/>
        <v>243</v>
      </c>
      <c r="EL77" s="24">
        <v>1</v>
      </c>
      <c r="EM77" s="21">
        <v>1</v>
      </c>
      <c r="EN77" s="21">
        <v>1</v>
      </c>
      <c r="EO77" s="21">
        <v>1</v>
      </c>
      <c r="EP77" s="21">
        <v>1</v>
      </c>
      <c r="EQ77" s="21">
        <v>1</v>
      </c>
      <c r="ER77" s="21">
        <v>1</v>
      </c>
      <c r="ES77" s="24">
        <v>189</v>
      </c>
      <c r="ET77" s="21">
        <v>174</v>
      </c>
      <c r="EU77" s="21">
        <v>180</v>
      </c>
      <c r="EV77" s="21">
        <v>169</v>
      </c>
      <c r="EW77" s="21">
        <v>167</v>
      </c>
      <c r="EX77" s="21">
        <v>190</v>
      </c>
      <c r="EY77" s="21">
        <v>195</v>
      </c>
      <c r="EZ77" s="24">
        <v>12.9</v>
      </c>
      <c r="FA77" s="21">
        <v>16</v>
      </c>
      <c r="FB77" s="21">
        <v>9.4</v>
      </c>
      <c r="FC77" s="21">
        <v>5.6</v>
      </c>
      <c r="FD77" s="21">
        <v>5.6</v>
      </c>
      <c r="FE77" s="21">
        <v>10.3</v>
      </c>
      <c r="FF77" s="21">
        <v>9.6</v>
      </c>
      <c r="FG77" s="24">
        <v>10</v>
      </c>
      <c r="FH77" s="21">
        <v>10</v>
      </c>
      <c r="FI77" s="21">
        <v>10</v>
      </c>
      <c r="FJ77" s="21">
        <v>14</v>
      </c>
      <c r="FK77" s="21">
        <v>10</v>
      </c>
      <c r="FL77" s="21">
        <v>10</v>
      </c>
      <c r="FM77" s="21">
        <v>10</v>
      </c>
      <c r="FN77" s="24">
        <v>64</v>
      </c>
      <c r="FO77" s="21">
        <v>62</v>
      </c>
      <c r="FP77" s="21">
        <v>85</v>
      </c>
      <c r="FQ77" s="21">
        <v>67</v>
      </c>
      <c r="FR77" s="21">
        <v>74</v>
      </c>
      <c r="FS77" s="21">
        <v>79</v>
      </c>
      <c r="FT77" s="21">
        <v>93</v>
      </c>
      <c r="FU77" s="24" t="s">
        <v>403</v>
      </c>
      <c r="FV77" s="21" t="s">
        <v>321</v>
      </c>
      <c r="FW77" s="21" t="s">
        <v>310</v>
      </c>
      <c r="FX77" s="21">
        <v>0</v>
      </c>
      <c r="FY77" s="21">
        <v>0</v>
      </c>
      <c r="FZ77" s="21">
        <v>0</v>
      </c>
      <c r="GA77" s="21">
        <v>0</v>
      </c>
      <c r="GB77" s="24">
        <v>83</v>
      </c>
      <c r="GC77" s="21">
        <v>123</v>
      </c>
      <c r="GD77" s="21">
        <v>125</v>
      </c>
      <c r="GE77" s="21">
        <v>100</v>
      </c>
      <c r="GF77" s="21">
        <v>94</v>
      </c>
      <c r="GG77" s="21">
        <v>84</v>
      </c>
      <c r="GH77" s="21">
        <v>76</v>
      </c>
      <c r="GI77" s="24">
        <v>1300</v>
      </c>
      <c r="GJ77" s="21">
        <v>1950</v>
      </c>
      <c r="GK77" s="21">
        <v>1720</v>
      </c>
      <c r="GL77" s="21">
        <v>1710</v>
      </c>
      <c r="GM77" s="21">
        <v>2050</v>
      </c>
      <c r="GN77" s="21">
        <v>1820</v>
      </c>
      <c r="GO77" s="21">
        <v>2060</v>
      </c>
      <c r="GP77" s="6"/>
      <c r="GQ77" s="24">
        <v>17</v>
      </c>
      <c r="GR77" s="21">
        <v>90</v>
      </c>
      <c r="GS77" s="24">
        <v>16</v>
      </c>
      <c r="GT77" s="21">
        <v>90</v>
      </c>
      <c r="GU77" s="24">
        <v>16</v>
      </c>
      <c r="GV77" s="21">
        <v>90</v>
      </c>
      <c r="GW77" s="24">
        <v>10</v>
      </c>
      <c r="GX77" s="21">
        <v>45</v>
      </c>
      <c r="GY77" s="24">
        <v>11</v>
      </c>
      <c r="GZ77" s="21">
        <v>45</v>
      </c>
      <c r="HA77" s="24">
        <v>11</v>
      </c>
      <c r="HB77" s="21">
        <v>45</v>
      </c>
      <c r="HC77" s="24">
        <v>11</v>
      </c>
      <c r="HD77" s="21">
        <v>45</v>
      </c>
      <c r="HE77" s="6"/>
      <c r="HF77" s="21">
        <v>73</v>
      </c>
      <c r="HG77" s="21">
        <v>45</v>
      </c>
      <c r="HH77" s="21">
        <v>163</v>
      </c>
      <c r="HI77" s="21">
        <v>37</v>
      </c>
      <c r="HJ77" s="21">
        <v>1</v>
      </c>
      <c r="HK77" s="21">
        <v>62.6</v>
      </c>
      <c r="HL77" s="21">
        <v>1</v>
      </c>
      <c r="HM77" s="21">
        <v>20</v>
      </c>
      <c r="HN77" s="21">
        <v>36.97</v>
      </c>
      <c r="HO77" s="21">
        <v>14.1</v>
      </c>
      <c r="HP77" s="21">
        <v>2.86</v>
      </c>
      <c r="HQ77" s="21">
        <v>144</v>
      </c>
      <c r="HR77" s="21">
        <v>23.8</v>
      </c>
      <c r="HS77" s="21">
        <v>16</v>
      </c>
      <c r="HT77" s="21">
        <v>15</v>
      </c>
      <c r="HU77" s="6"/>
    </row>
    <row r="78" spans="1:229" ht="15.75" customHeight="1" x14ac:dyDescent="0.3">
      <c r="A78" s="99">
        <v>73</v>
      </c>
      <c r="B78" s="3">
        <v>108</v>
      </c>
      <c r="C78" s="21" t="s">
        <v>431</v>
      </c>
      <c r="D78" s="21">
        <v>1</v>
      </c>
      <c r="E78" s="22">
        <v>41358</v>
      </c>
      <c r="F78" s="22">
        <v>41359</v>
      </c>
      <c r="G78" s="21">
        <f t="shared" si="0"/>
        <v>1</v>
      </c>
      <c r="H78" s="21"/>
      <c r="I78" s="21" t="s">
        <v>440</v>
      </c>
      <c r="J78" s="23">
        <v>21078</v>
      </c>
      <c r="K78" s="21">
        <v>55</v>
      </c>
      <c r="L78" s="21">
        <v>185</v>
      </c>
      <c r="M78" s="21">
        <v>95</v>
      </c>
      <c r="N78" s="21" t="s">
        <v>1068</v>
      </c>
      <c r="O78" s="21">
        <v>86</v>
      </c>
      <c r="P78" s="21">
        <v>95.4</v>
      </c>
      <c r="Q78" s="21">
        <v>8</v>
      </c>
      <c r="R78" s="21" t="s">
        <v>548</v>
      </c>
      <c r="S78" s="21">
        <v>2</v>
      </c>
      <c r="T78" s="21">
        <v>8</v>
      </c>
      <c r="U78" s="21" t="s">
        <v>548</v>
      </c>
      <c r="V78" s="21">
        <v>2</v>
      </c>
      <c r="W78" s="21">
        <v>8</v>
      </c>
      <c r="X78" s="21">
        <v>5</v>
      </c>
      <c r="Y78" s="21">
        <v>0</v>
      </c>
      <c r="Z78" s="6"/>
      <c r="AA78" s="24" t="s">
        <v>513</v>
      </c>
      <c r="AB78" s="21" t="s">
        <v>497</v>
      </c>
      <c r="AC78" s="25">
        <v>1</v>
      </c>
      <c r="AD78" s="25"/>
      <c r="AE78" s="21" t="s">
        <v>249</v>
      </c>
      <c r="AF78" s="21"/>
      <c r="AG78" s="21" t="s">
        <v>249</v>
      </c>
      <c r="AH78" s="21"/>
      <c r="AI78" s="21" t="s">
        <v>246</v>
      </c>
      <c r="AJ78" s="21" t="s">
        <v>249</v>
      </c>
      <c r="AK78" s="21" t="s">
        <v>246</v>
      </c>
      <c r="AL78" s="21" t="s">
        <v>246</v>
      </c>
      <c r="AM78" s="21">
        <v>4.53</v>
      </c>
      <c r="AN78" s="6"/>
      <c r="AO78" s="26" t="s">
        <v>250</v>
      </c>
      <c r="AP78" s="26" t="s">
        <v>251</v>
      </c>
      <c r="AQ78" s="26"/>
      <c r="AR78" s="26" t="s">
        <v>1902</v>
      </c>
      <c r="AS78" s="26" t="s">
        <v>1905</v>
      </c>
      <c r="AT78" s="27">
        <v>2.93</v>
      </c>
      <c r="AU78" s="21">
        <v>5.9</v>
      </c>
      <c r="AV78" s="21">
        <v>8</v>
      </c>
      <c r="AW78" s="21">
        <v>9.84</v>
      </c>
      <c r="AX78" s="21">
        <v>13</v>
      </c>
      <c r="AY78" s="21">
        <v>7.29</v>
      </c>
      <c r="AZ78" s="21">
        <v>3.76</v>
      </c>
      <c r="BA78" s="21"/>
      <c r="BB78" s="21"/>
      <c r="BC78" s="28">
        <f t="shared" ref="BC78:BE78" si="223">((AU78/AT78)*100)-100</f>
        <v>101.3651877133106</v>
      </c>
      <c r="BD78" s="28">
        <f t="shared" si="223"/>
        <v>35.593220338983031</v>
      </c>
      <c r="BE78" s="28">
        <f t="shared" si="223"/>
        <v>23</v>
      </c>
      <c r="BF78" s="28">
        <f t="shared" si="2"/>
        <v>173.03754266211604</v>
      </c>
      <c r="BG78" s="28">
        <f t="shared" si="3"/>
        <v>235.83617747440269</v>
      </c>
      <c r="BH78" s="28">
        <f t="shared" si="4"/>
        <v>66.779661016949149</v>
      </c>
      <c r="BI78" s="3">
        <f t="shared" ref="BI78:BK78" si="224">AU78-AT78</f>
        <v>2.97</v>
      </c>
      <c r="BJ78" s="3">
        <f t="shared" si="224"/>
        <v>2.0999999999999996</v>
      </c>
      <c r="BK78" s="3">
        <f t="shared" si="224"/>
        <v>1.8399999999999999</v>
      </c>
      <c r="BL78" s="3">
        <f t="shared" si="6"/>
        <v>5.07</v>
      </c>
      <c r="BM78" s="3">
        <f t="shared" si="7"/>
        <v>6.91</v>
      </c>
      <c r="BN78" s="3">
        <f t="shared" si="8"/>
        <v>3.9399999999999995</v>
      </c>
      <c r="BO78" s="24"/>
      <c r="BP78" s="21">
        <v>472</v>
      </c>
      <c r="BQ78" s="21">
        <v>446.6</v>
      </c>
      <c r="BR78" s="21"/>
      <c r="BS78" s="21">
        <v>383.5</v>
      </c>
      <c r="BT78" s="21"/>
      <c r="BU78" s="21"/>
      <c r="BV78" s="24">
        <v>37.6</v>
      </c>
      <c r="BW78" s="21">
        <v>38</v>
      </c>
      <c r="BX78" s="21">
        <v>38.6</v>
      </c>
      <c r="BY78" s="21">
        <v>39</v>
      </c>
      <c r="BZ78" s="21">
        <v>37</v>
      </c>
      <c r="CA78" s="21">
        <v>37.4</v>
      </c>
      <c r="CB78" s="21">
        <v>39.4</v>
      </c>
      <c r="CC78" s="21"/>
      <c r="CD78" s="21"/>
      <c r="CE78" s="6"/>
      <c r="CF78" s="24" t="s">
        <v>1069</v>
      </c>
      <c r="CG78" s="21"/>
      <c r="CH78" s="21" t="s">
        <v>1070</v>
      </c>
      <c r="CI78" s="21"/>
      <c r="CJ78" s="21"/>
      <c r="CK78" s="21"/>
      <c r="CL78" s="21"/>
      <c r="CM78" s="24" t="s">
        <v>1071</v>
      </c>
      <c r="CN78" s="21"/>
      <c r="CO78" s="21" t="s">
        <v>1072</v>
      </c>
      <c r="CP78" s="21"/>
      <c r="CQ78" s="21"/>
      <c r="CR78" s="21"/>
      <c r="CS78" s="21"/>
      <c r="CT78" s="24">
        <v>1</v>
      </c>
      <c r="CU78" s="21"/>
      <c r="CV78" s="21">
        <v>1</v>
      </c>
      <c r="CW78" s="21"/>
      <c r="CX78" s="21"/>
      <c r="CY78" s="21"/>
      <c r="CZ78" s="21"/>
      <c r="DA78" s="24" t="s">
        <v>1073</v>
      </c>
      <c r="DB78" s="21"/>
      <c r="DC78" s="21"/>
      <c r="DD78" s="21"/>
      <c r="DE78" s="21"/>
      <c r="DF78" s="21"/>
      <c r="DG78" s="21"/>
      <c r="DH78" s="24" t="s">
        <v>1074</v>
      </c>
      <c r="DI78" s="21" t="s">
        <v>1074</v>
      </c>
      <c r="DJ78" s="21" t="s">
        <v>1075</v>
      </c>
      <c r="DK78" s="21" t="s">
        <v>1075</v>
      </c>
      <c r="DL78" s="21" t="s">
        <v>1076</v>
      </c>
      <c r="DM78" s="21"/>
      <c r="DN78" s="21"/>
      <c r="DO78" s="26">
        <v>8</v>
      </c>
      <c r="DP78" s="6"/>
      <c r="DQ78" s="24">
        <v>116.6</v>
      </c>
      <c r="DR78" s="21">
        <v>76.2</v>
      </c>
      <c r="DS78" s="21">
        <v>85.1</v>
      </c>
      <c r="DT78" s="21">
        <v>77</v>
      </c>
      <c r="DU78" s="21">
        <v>77</v>
      </c>
      <c r="DV78" s="21"/>
      <c r="DW78" s="21"/>
      <c r="DX78" s="24">
        <v>0.6</v>
      </c>
      <c r="DY78" s="21">
        <v>0.6</v>
      </c>
      <c r="DZ78" s="21">
        <v>0.5</v>
      </c>
      <c r="EA78" s="21">
        <v>0.4</v>
      </c>
      <c r="EB78" s="21">
        <v>0.5</v>
      </c>
      <c r="EC78" s="21"/>
      <c r="ED78" s="21"/>
      <c r="EE78" s="78">
        <f t="shared" si="135"/>
        <v>194.33333333333334</v>
      </c>
      <c r="EF78" s="79">
        <f t="shared" si="192"/>
        <v>127.00000000000001</v>
      </c>
      <c r="EG78" s="79">
        <f t="shared" ref="EG78:EI78" si="225">DS78/DZ78</f>
        <v>170.2</v>
      </c>
      <c r="EH78" s="79">
        <f t="shared" si="225"/>
        <v>192.5</v>
      </c>
      <c r="EI78" s="79">
        <f t="shared" si="225"/>
        <v>154</v>
      </c>
      <c r="EJ78" s="79"/>
      <c r="EK78" s="79"/>
      <c r="EL78" s="24">
        <v>1</v>
      </c>
      <c r="EM78" s="21">
        <v>1</v>
      </c>
      <c r="EN78" s="21">
        <v>1</v>
      </c>
      <c r="EO78" s="21">
        <v>1</v>
      </c>
      <c r="EP78" s="21">
        <v>1</v>
      </c>
      <c r="EQ78" s="21"/>
      <c r="ER78" s="21"/>
      <c r="ES78" s="24">
        <v>10</v>
      </c>
      <c r="ET78" s="21">
        <v>25</v>
      </c>
      <c r="EU78" s="21">
        <v>9</v>
      </c>
      <c r="EV78" s="21">
        <v>23</v>
      </c>
      <c r="EW78" s="21">
        <v>12</v>
      </c>
      <c r="EX78" s="21"/>
      <c r="EY78" s="21"/>
      <c r="EZ78" s="24">
        <v>26</v>
      </c>
      <c r="FA78" s="21">
        <v>54.4</v>
      </c>
      <c r="FB78" s="21">
        <v>40.1</v>
      </c>
      <c r="FC78" s="21">
        <v>24.6</v>
      </c>
      <c r="FD78" s="21">
        <v>22</v>
      </c>
      <c r="FE78" s="21"/>
      <c r="FF78" s="21"/>
      <c r="FG78" s="24">
        <v>11</v>
      </c>
      <c r="FH78" s="21">
        <v>10</v>
      </c>
      <c r="FI78" s="21">
        <v>14</v>
      </c>
      <c r="FJ78" s="21">
        <v>14</v>
      </c>
      <c r="FK78" s="21">
        <v>11</v>
      </c>
      <c r="FL78" s="21"/>
      <c r="FM78" s="21"/>
      <c r="FN78" s="24">
        <v>81</v>
      </c>
      <c r="FO78" s="21">
        <v>74</v>
      </c>
      <c r="FP78" s="21">
        <v>84</v>
      </c>
      <c r="FQ78" s="21">
        <v>69</v>
      </c>
      <c r="FR78" s="21">
        <v>90</v>
      </c>
      <c r="FS78" s="21"/>
      <c r="FT78" s="21"/>
      <c r="FU78" s="24" t="s">
        <v>294</v>
      </c>
      <c r="FV78" s="21" t="s">
        <v>439</v>
      </c>
      <c r="FW78" s="21" t="s">
        <v>378</v>
      </c>
      <c r="FX78" s="21" t="s">
        <v>322</v>
      </c>
      <c r="FY78" s="21">
        <v>0</v>
      </c>
      <c r="FZ78" s="21"/>
      <c r="GA78" s="21"/>
      <c r="GB78" s="24">
        <v>131</v>
      </c>
      <c r="GC78" s="21">
        <v>152</v>
      </c>
      <c r="GD78" s="21">
        <v>160</v>
      </c>
      <c r="GE78" s="21">
        <v>147</v>
      </c>
      <c r="GF78" s="21">
        <v>156</v>
      </c>
      <c r="GG78" s="21"/>
      <c r="GH78" s="21"/>
      <c r="GI78" s="24">
        <v>1370</v>
      </c>
      <c r="GJ78" s="21">
        <v>1360</v>
      </c>
      <c r="GK78" s="21">
        <v>1540</v>
      </c>
      <c r="GL78" s="21">
        <v>2060</v>
      </c>
      <c r="GM78" s="21">
        <v>320</v>
      </c>
      <c r="GN78" s="21"/>
      <c r="GO78" s="21"/>
      <c r="GP78" s="6"/>
      <c r="GQ78" s="24">
        <v>20</v>
      </c>
      <c r="GR78" s="21">
        <v>90</v>
      </c>
      <c r="GS78" s="24">
        <v>19</v>
      </c>
      <c r="GT78" s="21">
        <v>90</v>
      </c>
      <c r="GU78" s="24">
        <v>19</v>
      </c>
      <c r="GV78" s="21">
        <v>90</v>
      </c>
      <c r="GW78" s="24">
        <v>18</v>
      </c>
      <c r="GX78" s="21">
        <v>90</v>
      </c>
      <c r="GY78" s="24">
        <v>17</v>
      </c>
      <c r="GZ78" s="21">
        <v>90</v>
      </c>
      <c r="HA78" s="24"/>
      <c r="HB78" s="21"/>
      <c r="HC78" s="24"/>
      <c r="HD78" s="21"/>
      <c r="HE78" s="6"/>
      <c r="HF78" s="21">
        <v>55</v>
      </c>
      <c r="HG78" s="21">
        <v>117</v>
      </c>
      <c r="HH78" s="21">
        <v>80</v>
      </c>
      <c r="HI78" s="21">
        <v>38</v>
      </c>
      <c r="HJ78" s="21">
        <v>1</v>
      </c>
      <c r="HK78" s="21">
        <v>74</v>
      </c>
      <c r="HL78" s="21">
        <v>1</v>
      </c>
      <c r="HM78" s="21">
        <v>10</v>
      </c>
      <c r="HN78" s="21">
        <v>37.81</v>
      </c>
      <c r="HO78" s="21">
        <v>0.1</v>
      </c>
      <c r="HP78" s="21">
        <v>2.54</v>
      </c>
      <c r="HQ78" s="21">
        <v>140</v>
      </c>
      <c r="HR78" s="21">
        <v>17</v>
      </c>
      <c r="HS78" s="21">
        <v>26</v>
      </c>
      <c r="HT78" s="21">
        <v>8</v>
      </c>
      <c r="HU78" s="6"/>
    </row>
    <row r="79" spans="1:229" ht="15.75" customHeight="1" x14ac:dyDescent="0.3">
      <c r="A79" s="99">
        <v>74</v>
      </c>
      <c r="B79" s="3">
        <v>110</v>
      </c>
      <c r="C79" s="21" t="s">
        <v>635</v>
      </c>
      <c r="D79" s="21">
        <v>2</v>
      </c>
      <c r="E79" s="22">
        <v>41332</v>
      </c>
      <c r="F79" s="22">
        <v>41332</v>
      </c>
      <c r="G79" s="21">
        <f t="shared" si="0"/>
        <v>0</v>
      </c>
      <c r="H79" s="21"/>
      <c r="I79" s="21"/>
      <c r="J79" s="23">
        <v>14618</v>
      </c>
      <c r="K79" s="21">
        <v>74</v>
      </c>
      <c r="L79" s="21">
        <v>165</v>
      </c>
      <c r="M79" s="21">
        <v>80</v>
      </c>
      <c r="N79" s="21" t="s">
        <v>1091</v>
      </c>
      <c r="O79" s="21">
        <v>60</v>
      </c>
      <c r="P79" s="21">
        <v>68</v>
      </c>
      <c r="Q79" s="21">
        <v>41</v>
      </c>
      <c r="R79" s="21" t="s">
        <v>695</v>
      </c>
      <c r="S79" s="21">
        <v>1</v>
      </c>
      <c r="T79" s="21">
        <v>50</v>
      </c>
      <c r="U79" s="21" t="s">
        <v>272</v>
      </c>
      <c r="V79" s="21">
        <v>1</v>
      </c>
      <c r="W79" s="21">
        <v>28</v>
      </c>
      <c r="X79" s="21">
        <v>3</v>
      </c>
      <c r="Y79" s="21">
        <v>0</v>
      </c>
      <c r="Z79" s="6"/>
      <c r="AA79" s="24" t="s">
        <v>884</v>
      </c>
      <c r="AB79" s="21" t="s">
        <v>1092</v>
      </c>
      <c r="AC79" s="25">
        <v>1</v>
      </c>
      <c r="AD79" s="25"/>
      <c r="AE79" s="21" t="s">
        <v>249</v>
      </c>
      <c r="AF79" s="21"/>
      <c r="AG79" s="21" t="s">
        <v>246</v>
      </c>
      <c r="AH79" s="21" t="s">
        <v>248</v>
      </c>
      <c r="AI79" s="21" t="s">
        <v>246</v>
      </c>
      <c r="AJ79" s="21" t="s">
        <v>249</v>
      </c>
      <c r="AK79" s="21" t="s">
        <v>246</v>
      </c>
      <c r="AL79" s="21" t="s">
        <v>246</v>
      </c>
      <c r="AM79" s="21">
        <v>2.06</v>
      </c>
      <c r="AN79" s="6"/>
      <c r="AO79" s="26" t="s">
        <v>250</v>
      </c>
      <c r="AP79" s="26" t="s">
        <v>274</v>
      </c>
      <c r="AQ79" s="26"/>
      <c r="AR79" s="26" t="s">
        <v>1906</v>
      </c>
      <c r="AS79" s="26" t="s">
        <v>1912</v>
      </c>
      <c r="AT79" s="27">
        <v>2.06</v>
      </c>
      <c r="AU79" s="21">
        <v>2.41</v>
      </c>
      <c r="AV79" s="21">
        <v>6.9</v>
      </c>
      <c r="AW79" s="21">
        <v>3.85</v>
      </c>
      <c r="AX79" s="21">
        <v>2.87</v>
      </c>
      <c r="AY79" s="21">
        <v>1</v>
      </c>
      <c r="AZ79" s="21">
        <v>1.99</v>
      </c>
      <c r="BA79" s="21">
        <v>1.38</v>
      </c>
      <c r="BB79" s="21">
        <v>0.85</v>
      </c>
      <c r="BC79" s="28">
        <f t="shared" ref="BC79:BE79" si="226">((AU79/AT79)*100)-100</f>
        <v>16.990291262135941</v>
      </c>
      <c r="BD79" s="28">
        <f t="shared" si="226"/>
        <v>186.30705394190869</v>
      </c>
      <c r="BE79" s="28">
        <f t="shared" si="226"/>
        <v>-44.202898550724633</v>
      </c>
      <c r="BF79" s="28">
        <f t="shared" si="2"/>
        <v>234.95145631067965</v>
      </c>
      <c r="BG79" s="28">
        <f t="shared" si="3"/>
        <v>86.893203883495147</v>
      </c>
      <c r="BH79" s="28">
        <f t="shared" si="4"/>
        <v>59.751037344398327</v>
      </c>
      <c r="BI79" s="3">
        <f t="shared" ref="BI79:BK79" si="227">AU79-AT79</f>
        <v>0.35000000000000009</v>
      </c>
      <c r="BJ79" s="3">
        <f t="shared" si="227"/>
        <v>4.49</v>
      </c>
      <c r="BK79" s="3">
        <f t="shared" si="227"/>
        <v>-3.0500000000000003</v>
      </c>
      <c r="BL79" s="3">
        <f t="shared" si="6"/>
        <v>4.84</v>
      </c>
      <c r="BM79" s="3">
        <f t="shared" si="7"/>
        <v>1.79</v>
      </c>
      <c r="BN79" s="3">
        <f t="shared" si="8"/>
        <v>1.44</v>
      </c>
      <c r="BO79" s="24">
        <v>335.8</v>
      </c>
      <c r="BP79" s="21">
        <v>325.14</v>
      </c>
      <c r="BQ79" s="21"/>
      <c r="BR79" s="21">
        <v>277</v>
      </c>
      <c r="BS79" s="21">
        <v>254.3</v>
      </c>
      <c r="BT79" s="21">
        <v>172</v>
      </c>
      <c r="BU79" s="21">
        <v>138</v>
      </c>
      <c r="BV79" s="24">
        <v>36.5</v>
      </c>
      <c r="BW79" s="21">
        <v>36.4</v>
      </c>
      <c r="BX79" s="21">
        <v>36</v>
      </c>
      <c r="BY79" s="21">
        <v>36.9</v>
      </c>
      <c r="BZ79" s="21">
        <v>36.9</v>
      </c>
      <c r="CA79" s="21">
        <v>36.5</v>
      </c>
      <c r="CB79" s="21">
        <v>36.4</v>
      </c>
      <c r="CC79" s="21">
        <v>36</v>
      </c>
      <c r="CD79" s="21">
        <v>36.4</v>
      </c>
      <c r="CE79" s="6"/>
      <c r="CF79" s="24" t="s">
        <v>1093</v>
      </c>
      <c r="CG79" s="21"/>
      <c r="CH79" s="21" t="s">
        <v>1094</v>
      </c>
      <c r="CI79" s="21" t="s">
        <v>1095</v>
      </c>
      <c r="CJ79" s="21" t="s">
        <v>1095</v>
      </c>
      <c r="CK79" s="21"/>
      <c r="CL79" s="21"/>
      <c r="CM79" s="24" t="s">
        <v>1096</v>
      </c>
      <c r="CN79" s="21"/>
      <c r="CO79" s="21" t="s">
        <v>1097</v>
      </c>
      <c r="CP79" s="21" t="s">
        <v>1098</v>
      </c>
      <c r="CQ79" s="21" t="s">
        <v>1098</v>
      </c>
      <c r="CR79" s="21"/>
      <c r="CS79" s="21"/>
      <c r="CT79" s="24">
        <v>2</v>
      </c>
      <c r="CU79" s="21"/>
      <c r="CV79" s="21">
        <v>2</v>
      </c>
      <c r="CW79" s="21">
        <v>1</v>
      </c>
      <c r="CX79" s="21">
        <v>1</v>
      </c>
      <c r="CY79" s="21"/>
      <c r="CZ79" s="21"/>
      <c r="DA79" s="24" t="s">
        <v>1099</v>
      </c>
      <c r="DB79" s="21"/>
      <c r="DC79" s="21" t="s">
        <v>1100</v>
      </c>
      <c r="DD79" s="21"/>
      <c r="DE79" s="21"/>
      <c r="DF79" s="21"/>
      <c r="DG79" s="21"/>
      <c r="DH79" s="24" t="s">
        <v>606</v>
      </c>
      <c r="DI79" s="21" t="s">
        <v>606</v>
      </c>
      <c r="DJ79" s="21" t="s">
        <v>606</v>
      </c>
      <c r="DK79" s="21" t="s">
        <v>606</v>
      </c>
      <c r="DL79" s="21" t="s">
        <v>606</v>
      </c>
      <c r="DM79" s="21" t="s">
        <v>888</v>
      </c>
      <c r="DN79" s="21" t="s">
        <v>1101</v>
      </c>
      <c r="DO79" s="26">
        <v>8</v>
      </c>
      <c r="DP79" s="6"/>
      <c r="DQ79" s="24">
        <v>79.2</v>
      </c>
      <c r="DR79" s="21">
        <v>95.4</v>
      </c>
      <c r="DS79" s="21">
        <v>103.9</v>
      </c>
      <c r="DT79" s="21">
        <v>66.5</v>
      </c>
      <c r="DU79" s="21">
        <v>87.2</v>
      </c>
      <c r="DV79" s="21">
        <v>71</v>
      </c>
      <c r="DW79" s="21">
        <v>73</v>
      </c>
      <c r="DX79" s="24">
        <v>0.4</v>
      </c>
      <c r="DY79" s="21">
        <v>0.4</v>
      </c>
      <c r="DZ79" s="21">
        <v>0.5</v>
      </c>
      <c r="EA79" s="21">
        <v>0.4</v>
      </c>
      <c r="EB79" s="21">
        <v>0.4</v>
      </c>
      <c r="EC79" s="21">
        <v>0.4</v>
      </c>
      <c r="ED79" s="21">
        <v>0.4</v>
      </c>
      <c r="EE79" s="78">
        <f t="shared" si="135"/>
        <v>198</v>
      </c>
      <c r="EF79" s="79">
        <f t="shared" si="192"/>
        <v>238.5</v>
      </c>
      <c r="EG79" s="79">
        <f t="shared" ref="EG79:EK79" si="228">DS79/DZ79</f>
        <v>207.8</v>
      </c>
      <c r="EH79" s="79">
        <f t="shared" si="228"/>
        <v>166.25</v>
      </c>
      <c r="EI79" s="79">
        <f t="shared" si="228"/>
        <v>218</v>
      </c>
      <c r="EJ79" s="79">
        <f t="shared" si="228"/>
        <v>177.5</v>
      </c>
      <c r="EK79" s="79">
        <f t="shared" si="228"/>
        <v>182.5</v>
      </c>
      <c r="EL79" s="24">
        <v>0</v>
      </c>
      <c r="EM79" s="21">
        <v>0</v>
      </c>
      <c r="EN79" s="21">
        <v>1</v>
      </c>
      <c r="EO79" s="21">
        <v>0</v>
      </c>
      <c r="EP79" s="21">
        <v>0</v>
      </c>
      <c r="EQ79" s="21">
        <v>0</v>
      </c>
      <c r="ER79" s="21">
        <v>0</v>
      </c>
      <c r="ES79" s="24">
        <v>269</v>
      </c>
      <c r="ET79" s="21">
        <v>265</v>
      </c>
      <c r="EU79" s="21">
        <v>258</v>
      </c>
      <c r="EV79" s="21">
        <v>224</v>
      </c>
      <c r="EW79" s="21">
        <v>243</v>
      </c>
      <c r="EX79" s="21">
        <v>309</v>
      </c>
      <c r="EY79" s="21">
        <v>311</v>
      </c>
      <c r="EZ79" s="24">
        <v>12.1</v>
      </c>
      <c r="FA79" s="21">
        <v>10.7</v>
      </c>
      <c r="FB79" s="21">
        <v>10.7</v>
      </c>
      <c r="FC79" s="21">
        <v>7.7</v>
      </c>
      <c r="FD79" s="21">
        <v>6.7</v>
      </c>
      <c r="FE79" s="21">
        <v>6.2</v>
      </c>
      <c r="FF79" s="21">
        <v>4</v>
      </c>
      <c r="FG79" s="24">
        <v>15</v>
      </c>
      <c r="FH79" s="21">
        <v>15</v>
      </c>
      <c r="FI79" s="21">
        <v>15</v>
      </c>
      <c r="FJ79" s="21">
        <v>15</v>
      </c>
      <c r="FK79" s="21">
        <v>15</v>
      </c>
      <c r="FL79" s="21">
        <v>15</v>
      </c>
      <c r="FM79" s="21">
        <v>15</v>
      </c>
      <c r="FN79" s="24">
        <v>77</v>
      </c>
      <c r="FO79" s="21">
        <v>71</v>
      </c>
      <c r="FP79" s="21">
        <v>79</v>
      </c>
      <c r="FQ79" s="21">
        <v>86</v>
      </c>
      <c r="FR79" s="21">
        <v>76</v>
      </c>
      <c r="FS79" s="21">
        <v>94</v>
      </c>
      <c r="FT79" s="21">
        <v>90</v>
      </c>
      <c r="FU79" s="24" t="s">
        <v>803</v>
      </c>
      <c r="FV79" s="21" t="s">
        <v>378</v>
      </c>
      <c r="FW79" s="21" t="s">
        <v>334</v>
      </c>
      <c r="FX79" s="21">
        <v>0</v>
      </c>
      <c r="FY79" s="21">
        <v>0</v>
      </c>
      <c r="FZ79" s="21">
        <v>0</v>
      </c>
      <c r="GA79" s="21">
        <v>0</v>
      </c>
      <c r="GB79" s="24">
        <v>116</v>
      </c>
      <c r="GC79" s="21">
        <v>162</v>
      </c>
      <c r="GD79" s="21">
        <v>176</v>
      </c>
      <c r="GE79" s="21">
        <v>104</v>
      </c>
      <c r="GF79" s="21">
        <v>63</v>
      </c>
      <c r="GG79" s="21">
        <v>52</v>
      </c>
      <c r="GH79" s="21">
        <v>31</v>
      </c>
      <c r="GI79" s="24">
        <v>740</v>
      </c>
      <c r="GJ79" s="21">
        <v>610</v>
      </c>
      <c r="GK79" s="21">
        <v>1275</v>
      </c>
      <c r="GL79" s="21">
        <v>1500</v>
      </c>
      <c r="GM79" s="21">
        <v>1990</v>
      </c>
      <c r="GN79" s="21">
        <v>1600</v>
      </c>
      <c r="GO79" s="21">
        <v>2020</v>
      </c>
      <c r="GP79" s="6"/>
      <c r="GQ79" s="24">
        <v>13</v>
      </c>
      <c r="GR79" s="21">
        <v>55</v>
      </c>
      <c r="GS79" s="24">
        <v>12</v>
      </c>
      <c r="GT79" s="21">
        <v>45</v>
      </c>
      <c r="GU79" s="24">
        <v>12</v>
      </c>
      <c r="GV79" s="21">
        <v>45</v>
      </c>
      <c r="GW79" s="24">
        <v>9</v>
      </c>
      <c r="GX79" s="21">
        <v>18</v>
      </c>
      <c r="GY79" s="24">
        <v>9</v>
      </c>
      <c r="GZ79" s="21">
        <v>18</v>
      </c>
      <c r="HA79" s="24">
        <v>9</v>
      </c>
      <c r="HB79" s="21">
        <v>18</v>
      </c>
      <c r="HC79" s="24">
        <v>8</v>
      </c>
      <c r="HD79" s="21">
        <v>18</v>
      </c>
      <c r="HE79" s="9"/>
      <c r="HF79" s="21">
        <v>74</v>
      </c>
      <c r="HG79" s="21">
        <v>132</v>
      </c>
      <c r="HH79" s="21">
        <v>167</v>
      </c>
      <c r="HI79" s="21">
        <v>36.5</v>
      </c>
      <c r="HJ79" s="21">
        <v>2</v>
      </c>
      <c r="HK79" s="21">
        <v>79.2</v>
      </c>
      <c r="HL79" s="21">
        <v>0.4</v>
      </c>
      <c r="HM79" s="21">
        <v>5</v>
      </c>
      <c r="HN79" s="21">
        <v>33</v>
      </c>
      <c r="HO79" s="21">
        <v>20.48</v>
      </c>
      <c r="HP79" s="21">
        <v>5.68</v>
      </c>
      <c r="HQ79" s="21">
        <v>132</v>
      </c>
      <c r="HR79" s="21">
        <v>18</v>
      </c>
      <c r="HS79" s="21">
        <v>12.1</v>
      </c>
      <c r="HT79" s="21">
        <v>15</v>
      </c>
      <c r="HU79" s="6"/>
    </row>
    <row r="80" spans="1:229" ht="15.75" customHeight="1" x14ac:dyDescent="0.3">
      <c r="A80" s="99">
        <v>75</v>
      </c>
      <c r="B80" s="3">
        <v>111</v>
      </c>
      <c r="C80" s="21" t="s">
        <v>874</v>
      </c>
      <c r="D80" s="21">
        <v>1</v>
      </c>
      <c r="E80" s="22">
        <v>41355</v>
      </c>
      <c r="F80" s="22">
        <v>41355</v>
      </c>
      <c r="G80" s="21">
        <f t="shared" si="0"/>
        <v>0</v>
      </c>
      <c r="H80" s="21"/>
      <c r="I80" s="21" t="s">
        <v>432</v>
      </c>
      <c r="J80" s="23">
        <v>22183</v>
      </c>
      <c r="K80" s="21">
        <v>53</v>
      </c>
      <c r="L80" s="21">
        <v>110</v>
      </c>
      <c r="M80" s="21">
        <v>176</v>
      </c>
      <c r="N80" s="21" t="s">
        <v>1102</v>
      </c>
      <c r="O80" s="21">
        <v>80</v>
      </c>
      <c r="P80" s="21">
        <v>92.5</v>
      </c>
      <c r="Q80" s="21">
        <v>22</v>
      </c>
      <c r="R80" s="21" t="s">
        <v>695</v>
      </c>
      <c r="S80" s="21">
        <v>1</v>
      </c>
      <c r="T80" s="21">
        <v>46</v>
      </c>
      <c r="U80" s="21" t="s">
        <v>272</v>
      </c>
      <c r="V80" s="21">
        <v>1</v>
      </c>
      <c r="W80" s="21">
        <v>16</v>
      </c>
      <c r="X80" s="21">
        <v>15</v>
      </c>
      <c r="Y80" s="21">
        <v>5</v>
      </c>
      <c r="Z80" s="6"/>
      <c r="AA80" s="24" t="s">
        <v>513</v>
      </c>
      <c r="AB80" s="21" t="s">
        <v>497</v>
      </c>
      <c r="AC80" s="25">
        <v>1</v>
      </c>
      <c r="AD80" s="25"/>
      <c r="AE80" s="21" t="s">
        <v>249</v>
      </c>
      <c r="AF80" s="21"/>
      <c r="AG80" s="21" t="s">
        <v>249</v>
      </c>
      <c r="AH80" s="21"/>
      <c r="AI80" s="21" t="s">
        <v>246</v>
      </c>
      <c r="AJ80" s="21" t="s">
        <v>246</v>
      </c>
      <c r="AK80" s="21" t="s">
        <v>246</v>
      </c>
      <c r="AL80" s="21" t="s">
        <v>246</v>
      </c>
      <c r="AM80" s="21">
        <v>525</v>
      </c>
      <c r="AN80" s="6"/>
      <c r="AO80" s="26" t="s">
        <v>250</v>
      </c>
      <c r="AP80" s="26" t="s">
        <v>274</v>
      </c>
      <c r="AQ80" s="26"/>
      <c r="AR80" s="26" t="s">
        <v>1906</v>
      </c>
      <c r="AS80" s="26" t="s">
        <v>1905</v>
      </c>
      <c r="AT80" s="27">
        <v>26</v>
      </c>
      <c r="AU80" s="21">
        <v>39</v>
      </c>
      <c r="AV80" s="21">
        <v>85</v>
      </c>
      <c r="AW80" s="21">
        <v>70.2</v>
      </c>
      <c r="AX80" s="21">
        <v>64.760000000000005</v>
      </c>
      <c r="AY80" s="21">
        <v>56.33</v>
      </c>
      <c r="AZ80" s="21">
        <v>35.4</v>
      </c>
      <c r="BA80" s="21">
        <v>19.96</v>
      </c>
      <c r="BB80" s="21">
        <v>10.77</v>
      </c>
      <c r="BC80" s="28">
        <f t="shared" ref="BC80:BE80" si="229">((AU80/AT80)*100)-100</f>
        <v>50</v>
      </c>
      <c r="BD80" s="28">
        <f t="shared" si="229"/>
        <v>117.94871794871793</v>
      </c>
      <c r="BE80" s="28">
        <f t="shared" si="229"/>
        <v>-17.411764705882348</v>
      </c>
      <c r="BF80" s="28">
        <f t="shared" si="2"/>
        <v>226.92307692307691</v>
      </c>
      <c r="BG80" s="28">
        <f t="shared" si="3"/>
        <v>170</v>
      </c>
      <c r="BH80" s="28">
        <f t="shared" si="4"/>
        <v>80</v>
      </c>
      <c r="BI80" s="3">
        <f t="shared" ref="BI80:BK80" si="230">AU80-AT80</f>
        <v>13</v>
      </c>
      <c r="BJ80" s="3">
        <f t="shared" si="230"/>
        <v>46</v>
      </c>
      <c r="BK80" s="3">
        <f t="shared" si="230"/>
        <v>-14.799999999999997</v>
      </c>
      <c r="BL80" s="3">
        <f t="shared" si="6"/>
        <v>59</v>
      </c>
      <c r="BM80" s="3">
        <f t="shared" si="7"/>
        <v>44.2</v>
      </c>
      <c r="BN80" s="3">
        <f t="shared" si="8"/>
        <v>31.200000000000003</v>
      </c>
      <c r="BO80" s="24">
        <v>309</v>
      </c>
      <c r="BP80" s="21">
        <v>131</v>
      </c>
      <c r="BQ80" s="21">
        <v>339</v>
      </c>
      <c r="BR80" s="21">
        <v>207.9</v>
      </c>
      <c r="BS80" s="21">
        <v>128</v>
      </c>
      <c r="BT80" s="21">
        <v>101.8</v>
      </c>
      <c r="BU80" s="21">
        <v>95.3</v>
      </c>
      <c r="BV80" s="24">
        <v>36</v>
      </c>
      <c r="BW80" s="21">
        <v>36</v>
      </c>
      <c r="BX80" s="21">
        <v>39.6</v>
      </c>
      <c r="BY80" s="21">
        <v>39.4</v>
      </c>
      <c r="BZ80" s="21">
        <v>38.5</v>
      </c>
      <c r="CA80" s="21">
        <v>38</v>
      </c>
      <c r="CB80" s="21">
        <v>38</v>
      </c>
      <c r="CC80" s="21">
        <v>38</v>
      </c>
      <c r="CD80" s="21">
        <v>36</v>
      </c>
      <c r="CE80" s="6"/>
      <c r="CF80" s="24" t="s">
        <v>1103</v>
      </c>
      <c r="CG80" s="21" t="s">
        <v>263</v>
      </c>
      <c r="CH80" s="21" t="s">
        <v>1025</v>
      </c>
      <c r="CI80" s="21"/>
      <c r="CJ80" s="21"/>
      <c r="CK80" s="21"/>
      <c r="CL80" s="21"/>
      <c r="CM80" s="24" t="s">
        <v>1104</v>
      </c>
      <c r="CN80" s="21" t="s">
        <v>331</v>
      </c>
      <c r="CO80" s="21" t="s">
        <v>331</v>
      </c>
      <c r="CP80" s="21" t="s">
        <v>331</v>
      </c>
      <c r="CQ80" s="21"/>
      <c r="CR80" s="21"/>
      <c r="CS80" s="21"/>
      <c r="CT80" s="24">
        <v>2</v>
      </c>
      <c r="CU80" s="21">
        <v>1</v>
      </c>
      <c r="CV80" s="21">
        <v>1</v>
      </c>
      <c r="CW80" s="21">
        <v>4</v>
      </c>
      <c r="CX80" s="21"/>
      <c r="CY80" s="21"/>
      <c r="CZ80" s="21"/>
      <c r="DA80" s="60" t="s">
        <v>1105</v>
      </c>
      <c r="DB80" s="21"/>
      <c r="DC80" s="21"/>
      <c r="DD80" s="21"/>
      <c r="DE80" s="21"/>
      <c r="DF80" s="21"/>
      <c r="DG80" s="21"/>
      <c r="DH80" s="24" t="s">
        <v>1106</v>
      </c>
      <c r="DI80" s="21" t="s">
        <v>1107</v>
      </c>
      <c r="DJ80" s="21" t="s">
        <v>1107</v>
      </c>
      <c r="DK80" s="21" t="s">
        <v>1108</v>
      </c>
      <c r="DL80" s="21" t="s">
        <v>1108</v>
      </c>
      <c r="DM80" s="21" t="s">
        <v>1108</v>
      </c>
      <c r="DN80" s="21" t="s">
        <v>1108</v>
      </c>
      <c r="DO80" s="26">
        <v>8</v>
      </c>
      <c r="DP80" s="6"/>
      <c r="DQ80" s="24">
        <v>60.1</v>
      </c>
      <c r="DR80" s="21">
        <v>90</v>
      </c>
      <c r="DS80" s="21">
        <v>101</v>
      </c>
      <c r="DT80" s="21">
        <v>114.3</v>
      </c>
      <c r="DU80" s="21">
        <v>76.8</v>
      </c>
      <c r="DV80" s="21">
        <v>133</v>
      </c>
      <c r="DW80" s="21">
        <v>70</v>
      </c>
      <c r="DX80" s="24">
        <v>0.1</v>
      </c>
      <c r="DY80" s="21">
        <v>0.7</v>
      </c>
      <c r="DZ80" s="21">
        <v>0.7</v>
      </c>
      <c r="EA80" s="21">
        <v>0.65</v>
      </c>
      <c r="EB80" s="21">
        <v>0.75</v>
      </c>
      <c r="EC80" s="21">
        <v>0.7</v>
      </c>
      <c r="ED80" s="21">
        <v>0.4</v>
      </c>
      <c r="EE80" s="78">
        <f t="shared" si="135"/>
        <v>601</v>
      </c>
      <c r="EF80" s="79">
        <f t="shared" si="192"/>
        <v>128.57142857142858</v>
      </c>
      <c r="EG80" s="79">
        <f t="shared" ref="EG80:EK80" si="231">DS80/DZ80</f>
        <v>144.28571428571431</v>
      </c>
      <c r="EH80" s="79">
        <f t="shared" si="231"/>
        <v>175.84615384615384</v>
      </c>
      <c r="EI80" s="79">
        <f t="shared" si="231"/>
        <v>102.39999999999999</v>
      </c>
      <c r="EJ80" s="79">
        <f t="shared" si="231"/>
        <v>190</v>
      </c>
      <c r="EK80" s="79">
        <f t="shared" si="231"/>
        <v>175</v>
      </c>
      <c r="EL80" s="24">
        <v>1</v>
      </c>
      <c r="EM80" s="21">
        <v>1</v>
      </c>
      <c r="EN80" s="21">
        <v>1</v>
      </c>
      <c r="EO80" s="21">
        <v>1</v>
      </c>
      <c r="EP80" s="21">
        <v>1</v>
      </c>
      <c r="EQ80" s="21">
        <v>1</v>
      </c>
      <c r="ER80" s="21">
        <v>1</v>
      </c>
      <c r="ES80" s="24">
        <v>205</v>
      </c>
      <c r="ET80" s="21">
        <v>162</v>
      </c>
      <c r="EU80" s="21">
        <v>155</v>
      </c>
      <c r="EV80" s="21">
        <v>146</v>
      </c>
      <c r="EW80" s="21">
        <v>152</v>
      </c>
      <c r="EX80" s="21">
        <v>192</v>
      </c>
      <c r="EY80" s="21">
        <v>271</v>
      </c>
      <c r="EZ80" s="24">
        <v>14</v>
      </c>
      <c r="FA80" s="21">
        <v>14.5</v>
      </c>
      <c r="FB80" s="21">
        <v>18.3</v>
      </c>
      <c r="FC80" s="21">
        <v>14.2</v>
      </c>
      <c r="FD80" s="21">
        <v>14.8</v>
      </c>
      <c r="FE80" s="21">
        <v>12.1</v>
      </c>
      <c r="FF80" s="21">
        <v>11.4</v>
      </c>
      <c r="FG80" s="24">
        <v>15</v>
      </c>
      <c r="FH80" s="21">
        <v>3</v>
      </c>
      <c r="FI80" s="21">
        <v>9</v>
      </c>
      <c r="FJ80" s="21">
        <v>9</v>
      </c>
      <c r="FK80" s="21">
        <v>3</v>
      </c>
      <c r="FL80" s="21">
        <v>3</v>
      </c>
      <c r="FM80" s="21">
        <v>3</v>
      </c>
      <c r="FN80" s="24">
        <v>56</v>
      </c>
      <c r="FO80" s="21">
        <v>72</v>
      </c>
      <c r="FP80" s="21">
        <v>84</v>
      </c>
      <c r="FQ80" s="21">
        <v>82</v>
      </c>
      <c r="FR80" s="21">
        <v>79</v>
      </c>
      <c r="FS80" s="21">
        <v>77</v>
      </c>
      <c r="FT80" s="21">
        <v>87</v>
      </c>
      <c r="FU80" s="24" t="s">
        <v>804</v>
      </c>
      <c r="FV80" s="21" t="s">
        <v>834</v>
      </c>
      <c r="FW80" s="21" t="s">
        <v>834</v>
      </c>
      <c r="FX80" s="21" t="s">
        <v>803</v>
      </c>
      <c r="FY80" s="21">
        <v>0</v>
      </c>
      <c r="FZ80" s="21" t="s">
        <v>834</v>
      </c>
      <c r="GA80" s="21" t="s">
        <v>834</v>
      </c>
      <c r="GB80" s="24">
        <v>510</v>
      </c>
      <c r="GC80" s="21">
        <v>582</v>
      </c>
      <c r="GD80" s="21">
        <v>638</v>
      </c>
      <c r="GE80" s="21">
        <v>498</v>
      </c>
      <c r="GF80" s="21">
        <v>400</v>
      </c>
      <c r="GG80" s="21">
        <v>329</v>
      </c>
      <c r="GH80" s="21">
        <v>330</v>
      </c>
      <c r="GI80" s="24">
        <v>500</v>
      </c>
      <c r="GJ80" s="21">
        <v>1880</v>
      </c>
      <c r="GK80" s="21">
        <v>1290</v>
      </c>
      <c r="GL80" s="21">
        <v>685</v>
      </c>
      <c r="GM80" s="21">
        <v>1070</v>
      </c>
      <c r="GN80" s="21">
        <v>880</v>
      </c>
      <c r="GO80" s="21">
        <v>900</v>
      </c>
      <c r="GP80" s="6"/>
      <c r="GQ80" s="24">
        <v>15</v>
      </c>
      <c r="GR80" s="21">
        <v>80</v>
      </c>
      <c r="GS80" s="24">
        <v>18</v>
      </c>
      <c r="GT80" s="21">
        <v>90</v>
      </c>
      <c r="GU80" s="24">
        <v>17</v>
      </c>
      <c r="GV80" s="21">
        <v>90</v>
      </c>
      <c r="GW80" s="24">
        <v>18</v>
      </c>
      <c r="GX80" s="21">
        <v>90</v>
      </c>
      <c r="GY80" s="24">
        <v>15</v>
      </c>
      <c r="GZ80" s="21">
        <v>80</v>
      </c>
      <c r="HA80" s="24">
        <v>18</v>
      </c>
      <c r="HB80" s="21">
        <v>90</v>
      </c>
      <c r="HC80" s="24">
        <v>17</v>
      </c>
      <c r="HD80" s="21">
        <v>90</v>
      </c>
      <c r="HE80" s="6"/>
      <c r="HF80" s="21">
        <v>53</v>
      </c>
      <c r="HG80" s="21">
        <v>107</v>
      </c>
      <c r="HH80" s="21">
        <v>98</v>
      </c>
      <c r="HI80" s="21">
        <v>39.6</v>
      </c>
      <c r="HJ80" s="21">
        <v>1</v>
      </c>
      <c r="HK80" s="21">
        <v>58.8</v>
      </c>
      <c r="HL80" s="21">
        <v>1</v>
      </c>
      <c r="HM80" s="21">
        <v>15</v>
      </c>
      <c r="HN80" s="21">
        <v>124.36</v>
      </c>
      <c r="HO80" s="21">
        <v>5</v>
      </c>
      <c r="HP80" s="21">
        <v>3.44</v>
      </c>
      <c r="HQ80" s="21">
        <v>120.7</v>
      </c>
      <c r="HR80" s="21">
        <v>24.1</v>
      </c>
      <c r="HS80" s="21">
        <v>14.5</v>
      </c>
      <c r="HT80" s="21">
        <v>8</v>
      </c>
      <c r="HU80" s="6"/>
    </row>
    <row r="81" spans="1:236" ht="15.75" customHeight="1" x14ac:dyDescent="0.3">
      <c r="A81" s="99">
        <v>76</v>
      </c>
      <c r="B81" s="3">
        <v>112</v>
      </c>
      <c r="C81" s="21" t="s">
        <v>431</v>
      </c>
      <c r="D81" s="21">
        <v>1</v>
      </c>
      <c r="E81" s="22">
        <v>41358</v>
      </c>
      <c r="F81" s="22">
        <v>41361</v>
      </c>
      <c r="G81" s="21">
        <f t="shared" si="0"/>
        <v>3</v>
      </c>
      <c r="H81" s="21"/>
      <c r="I81" s="21" t="s">
        <v>432</v>
      </c>
      <c r="J81" s="23">
        <v>15960</v>
      </c>
      <c r="K81" s="21">
        <v>69</v>
      </c>
      <c r="L81" s="21">
        <v>176</v>
      </c>
      <c r="M81" s="21">
        <v>80</v>
      </c>
      <c r="N81" s="21" t="s">
        <v>1109</v>
      </c>
      <c r="O81" s="21">
        <v>102</v>
      </c>
      <c r="P81" s="21">
        <v>98.8</v>
      </c>
      <c r="Q81" s="21">
        <v>17</v>
      </c>
      <c r="R81" s="21" t="s">
        <v>548</v>
      </c>
      <c r="S81" s="21">
        <v>2</v>
      </c>
      <c r="T81" s="21">
        <v>17</v>
      </c>
      <c r="U81" s="21" t="s">
        <v>548</v>
      </c>
      <c r="V81" s="21">
        <v>2</v>
      </c>
      <c r="W81" s="21">
        <v>17</v>
      </c>
      <c r="X81" s="21">
        <v>17</v>
      </c>
      <c r="Y81" s="21">
        <v>8</v>
      </c>
      <c r="Z81" s="6"/>
      <c r="AA81" s="24" t="s">
        <v>513</v>
      </c>
      <c r="AB81" s="21" t="s">
        <v>1110</v>
      </c>
      <c r="AC81" s="25">
        <v>1</v>
      </c>
      <c r="AD81" s="25"/>
      <c r="AE81" s="21" t="s">
        <v>246</v>
      </c>
      <c r="AF81" s="21" t="s">
        <v>247</v>
      </c>
      <c r="AG81" s="21" t="s">
        <v>246</v>
      </c>
      <c r="AH81" s="21" t="s">
        <v>248</v>
      </c>
      <c r="AI81" s="21" t="s">
        <v>246</v>
      </c>
      <c r="AJ81" s="21" t="s">
        <v>246</v>
      </c>
      <c r="AK81" s="21" t="s">
        <v>246</v>
      </c>
      <c r="AL81" s="21" t="s">
        <v>246</v>
      </c>
      <c r="AM81" s="21">
        <v>2</v>
      </c>
      <c r="AN81" s="6"/>
      <c r="AO81" s="26" t="s">
        <v>250</v>
      </c>
      <c r="AP81" s="26" t="s">
        <v>251</v>
      </c>
      <c r="AQ81" s="26"/>
      <c r="AR81" s="26" t="s">
        <v>1902</v>
      </c>
      <c r="AS81" s="26" t="s">
        <v>1905</v>
      </c>
      <c r="AT81" s="27">
        <v>12.6</v>
      </c>
      <c r="AU81" s="21">
        <v>29</v>
      </c>
      <c r="AV81" s="21">
        <v>76.95</v>
      </c>
      <c r="AW81" s="21">
        <v>70</v>
      </c>
      <c r="AX81" s="21">
        <v>94</v>
      </c>
      <c r="AY81" s="21">
        <v>55.59</v>
      </c>
      <c r="AZ81" s="21">
        <v>40.68</v>
      </c>
      <c r="BA81" s="21">
        <v>39</v>
      </c>
      <c r="BB81" s="21">
        <v>26.56</v>
      </c>
      <c r="BC81" s="28">
        <f t="shared" ref="BC81:BE81" si="232">((AU81/AT81)*100)-100</f>
        <v>130.15873015873018</v>
      </c>
      <c r="BD81" s="28">
        <f t="shared" si="232"/>
        <v>165.34482758620692</v>
      </c>
      <c r="BE81" s="28">
        <f t="shared" si="232"/>
        <v>-9.0318388564002703</v>
      </c>
      <c r="BF81" s="28">
        <f t="shared" si="2"/>
        <v>510.71428571428578</v>
      </c>
      <c r="BG81" s="28">
        <f t="shared" si="3"/>
        <v>455.55555555555554</v>
      </c>
      <c r="BH81" s="28">
        <f t="shared" si="4"/>
        <v>141.37931034482759</v>
      </c>
      <c r="BI81" s="3">
        <f t="shared" ref="BI81:BK81" si="233">AU81-AT81</f>
        <v>16.399999999999999</v>
      </c>
      <c r="BJ81" s="3">
        <f t="shared" si="233"/>
        <v>47.95</v>
      </c>
      <c r="BK81" s="3">
        <f t="shared" si="233"/>
        <v>-6.9500000000000028</v>
      </c>
      <c r="BL81" s="3">
        <f t="shared" si="6"/>
        <v>64.350000000000009</v>
      </c>
      <c r="BM81" s="3">
        <f t="shared" si="7"/>
        <v>57.4</v>
      </c>
      <c r="BN81" s="3">
        <f t="shared" si="8"/>
        <v>41</v>
      </c>
      <c r="BO81" s="24"/>
      <c r="BP81" s="21"/>
      <c r="BQ81" s="21">
        <v>462.6</v>
      </c>
      <c r="BR81" s="21">
        <v>317</v>
      </c>
      <c r="BS81" s="21">
        <v>308.8</v>
      </c>
      <c r="BT81" s="21"/>
      <c r="BU81" s="21"/>
      <c r="BV81" s="24">
        <v>39.1</v>
      </c>
      <c r="BW81" s="21">
        <v>36</v>
      </c>
      <c r="BX81" s="21">
        <v>36</v>
      </c>
      <c r="BY81" s="21">
        <v>37</v>
      </c>
      <c r="BZ81" s="21">
        <v>36</v>
      </c>
      <c r="CA81" s="21">
        <v>38</v>
      </c>
      <c r="CB81" s="21">
        <v>38</v>
      </c>
      <c r="CC81" s="21">
        <v>37.5</v>
      </c>
      <c r="CD81" s="21">
        <v>38.5</v>
      </c>
      <c r="CE81" s="6"/>
      <c r="CF81" s="24" t="s">
        <v>1111</v>
      </c>
      <c r="CG81" s="21"/>
      <c r="CH81" s="21"/>
      <c r="CI81" s="21"/>
      <c r="CJ81" s="21"/>
      <c r="CK81" s="21" t="s">
        <v>914</v>
      </c>
      <c r="CL81" s="21"/>
      <c r="CM81" s="24" t="s">
        <v>1112</v>
      </c>
      <c r="CN81" s="21"/>
      <c r="CO81" s="21"/>
      <c r="CP81" s="21"/>
      <c r="CQ81" s="21"/>
      <c r="CR81" s="21" t="s">
        <v>331</v>
      </c>
      <c r="CS81" s="21"/>
      <c r="CT81" s="24">
        <v>2</v>
      </c>
      <c r="CU81" s="21"/>
      <c r="CV81" s="21"/>
      <c r="CW81" s="21"/>
      <c r="CX81" s="21"/>
      <c r="CY81" s="21">
        <v>2</v>
      </c>
      <c r="CZ81" s="21"/>
      <c r="DA81" s="24" t="s">
        <v>1113</v>
      </c>
      <c r="DB81" s="21"/>
      <c r="DC81" s="21"/>
      <c r="DD81" s="21"/>
      <c r="DE81" s="21"/>
      <c r="DF81" s="21"/>
      <c r="DG81" s="21"/>
      <c r="DH81" s="24" t="s">
        <v>787</v>
      </c>
      <c r="DI81" s="21" t="s">
        <v>1114</v>
      </c>
      <c r="DJ81" s="21" t="s">
        <v>1115</v>
      </c>
      <c r="DK81" s="21" t="s">
        <v>1116</v>
      </c>
      <c r="DL81" s="21" t="s">
        <v>1117</v>
      </c>
      <c r="DM81" s="21" t="s">
        <v>400</v>
      </c>
      <c r="DN81" s="21" t="s">
        <v>400</v>
      </c>
      <c r="DO81" s="26">
        <v>9</v>
      </c>
      <c r="DP81" s="6"/>
      <c r="DQ81" s="24">
        <v>79.3</v>
      </c>
      <c r="DR81" s="21">
        <v>62.3</v>
      </c>
      <c r="DS81" s="21">
        <v>144.5</v>
      </c>
      <c r="DT81" s="21">
        <v>92.3</v>
      </c>
      <c r="DU81" s="21">
        <v>84.3</v>
      </c>
      <c r="DV81" s="21">
        <v>80.7</v>
      </c>
      <c r="DW81" s="21">
        <v>92.8</v>
      </c>
      <c r="DX81" s="24">
        <v>0.9</v>
      </c>
      <c r="DY81" s="21">
        <v>0.5</v>
      </c>
      <c r="DZ81" s="21">
        <v>0.4</v>
      </c>
      <c r="EA81" s="21">
        <v>0.4</v>
      </c>
      <c r="EB81" s="21">
        <v>0.4</v>
      </c>
      <c r="EC81" s="21">
        <v>0.4</v>
      </c>
      <c r="ED81" s="21">
        <v>0.4</v>
      </c>
      <c r="EE81" s="78">
        <f t="shared" si="135"/>
        <v>88.1111111111111</v>
      </c>
      <c r="EF81" s="79">
        <f t="shared" si="192"/>
        <v>124.6</v>
      </c>
      <c r="EG81" s="79">
        <f t="shared" ref="EG81:EK81" si="234">DS81/DZ81</f>
        <v>361.25</v>
      </c>
      <c r="EH81" s="79">
        <f t="shared" si="234"/>
        <v>230.74999999999997</v>
      </c>
      <c r="EI81" s="79">
        <f t="shared" si="234"/>
        <v>210.74999999999997</v>
      </c>
      <c r="EJ81" s="79">
        <f t="shared" si="234"/>
        <v>201.75</v>
      </c>
      <c r="EK81" s="79">
        <f t="shared" si="234"/>
        <v>231.99999999999997</v>
      </c>
      <c r="EL81" s="24">
        <v>1</v>
      </c>
      <c r="EM81" s="21">
        <v>1</v>
      </c>
      <c r="EN81" s="21">
        <v>1</v>
      </c>
      <c r="EO81" s="21">
        <v>1</v>
      </c>
      <c r="EP81" s="21">
        <v>1</v>
      </c>
      <c r="EQ81" s="21">
        <v>1</v>
      </c>
      <c r="ER81" s="21">
        <v>1</v>
      </c>
      <c r="ES81" s="24">
        <v>113</v>
      </c>
      <c r="ET81" s="21">
        <v>128</v>
      </c>
      <c r="EU81" s="21">
        <v>114</v>
      </c>
      <c r="EV81" s="21">
        <v>72</v>
      </c>
      <c r="EW81" s="21">
        <v>23</v>
      </c>
      <c r="EX81" s="21">
        <v>4</v>
      </c>
      <c r="EY81" s="21">
        <v>173</v>
      </c>
      <c r="EZ81" s="24">
        <v>25.6</v>
      </c>
      <c r="FA81" s="21">
        <v>25.6</v>
      </c>
      <c r="FB81" s="21">
        <v>29.9</v>
      </c>
      <c r="FC81" s="21">
        <v>13.6</v>
      </c>
      <c r="FD81" s="21">
        <v>10.4</v>
      </c>
      <c r="FE81" s="21">
        <v>10.4</v>
      </c>
      <c r="FF81" s="21">
        <v>8</v>
      </c>
      <c r="FG81" s="24">
        <v>3</v>
      </c>
      <c r="FH81" s="21">
        <v>3</v>
      </c>
      <c r="FI81" s="21">
        <v>3</v>
      </c>
      <c r="FJ81" s="21">
        <v>3</v>
      </c>
      <c r="FK81" s="21">
        <v>3</v>
      </c>
      <c r="FL81" s="21">
        <v>3</v>
      </c>
      <c r="FM81" s="21">
        <v>3</v>
      </c>
      <c r="FN81" s="24">
        <v>69</v>
      </c>
      <c r="FO81" s="21">
        <v>70</v>
      </c>
      <c r="FP81" s="21">
        <v>73</v>
      </c>
      <c r="FQ81" s="21">
        <v>73</v>
      </c>
      <c r="FR81" s="21">
        <v>81</v>
      </c>
      <c r="FS81" s="21">
        <v>74</v>
      </c>
      <c r="FT81" s="21">
        <v>71</v>
      </c>
      <c r="FU81" s="24" t="s">
        <v>310</v>
      </c>
      <c r="FV81" s="21" t="s">
        <v>403</v>
      </c>
      <c r="FW81" s="21" t="s">
        <v>321</v>
      </c>
      <c r="FX81" s="21" t="s">
        <v>378</v>
      </c>
      <c r="FY81" s="21" t="s">
        <v>322</v>
      </c>
      <c r="FZ81" s="21" t="s">
        <v>310</v>
      </c>
      <c r="GA81" s="21" t="s">
        <v>321</v>
      </c>
      <c r="GB81" s="24">
        <v>140</v>
      </c>
      <c r="GC81" s="21">
        <v>253</v>
      </c>
      <c r="GD81" s="21">
        <v>325</v>
      </c>
      <c r="GE81" s="21">
        <v>280</v>
      </c>
      <c r="GF81" s="21">
        <v>290</v>
      </c>
      <c r="GG81" s="21">
        <v>362</v>
      </c>
      <c r="GH81" s="21">
        <v>338</v>
      </c>
      <c r="GI81" s="24">
        <v>619</v>
      </c>
      <c r="GJ81" s="21">
        <v>470</v>
      </c>
      <c r="GK81" s="21">
        <v>820</v>
      </c>
      <c r="GL81" s="21">
        <v>1035</v>
      </c>
      <c r="GM81" s="21">
        <v>690</v>
      </c>
      <c r="GN81" s="21">
        <v>930</v>
      </c>
      <c r="GO81" s="21">
        <v>1200</v>
      </c>
      <c r="GP81" s="6"/>
      <c r="GQ81" s="24">
        <v>20</v>
      </c>
      <c r="GR81" s="21">
        <v>90</v>
      </c>
      <c r="GS81" s="24">
        <v>19</v>
      </c>
      <c r="GT81" s="21">
        <v>90</v>
      </c>
      <c r="GU81" s="24">
        <v>17</v>
      </c>
      <c r="GV81" s="21">
        <v>90</v>
      </c>
      <c r="GW81" s="24">
        <v>19</v>
      </c>
      <c r="GX81" s="21">
        <v>90</v>
      </c>
      <c r="GY81" s="24">
        <v>19</v>
      </c>
      <c r="GZ81" s="21">
        <v>90</v>
      </c>
      <c r="HA81" s="24">
        <v>20</v>
      </c>
      <c r="HB81" s="21">
        <v>90</v>
      </c>
      <c r="HC81" s="24">
        <v>16</v>
      </c>
      <c r="HD81" s="21">
        <v>90</v>
      </c>
      <c r="HE81" s="9"/>
      <c r="HF81" s="21">
        <v>69</v>
      </c>
      <c r="HG81" s="21">
        <v>123</v>
      </c>
      <c r="HH81" s="21">
        <v>95</v>
      </c>
      <c r="HI81" s="21">
        <v>39.1</v>
      </c>
      <c r="HJ81" s="21">
        <v>1</v>
      </c>
      <c r="HK81" s="21">
        <v>42.9</v>
      </c>
      <c r="HL81" s="21">
        <v>0.7</v>
      </c>
      <c r="HM81" s="21">
        <v>20</v>
      </c>
      <c r="HN81" s="21">
        <v>33.33</v>
      </c>
      <c r="HO81" s="21">
        <v>22.3</v>
      </c>
      <c r="HP81" s="21">
        <v>5.75</v>
      </c>
      <c r="HQ81" s="21">
        <v>138.9</v>
      </c>
      <c r="HR81" s="21">
        <v>15.9</v>
      </c>
      <c r="HS81" s="21">
        <v>16</v>
      </c>
      <c r="HT81" s="21">
        <v>3</v>
      </c>
      <c r="HU81" s="6"/>
      <c r="HV81" s="15"/>
      <c r="HW81" s="15"/>
      <c r="HX81" s="15"/>
      <c r="HY81" s="15"/>
      <c r="HZ81" s="15"/>
      <c r="IA81" s="15"/>
      <c r="IB81" s="15"/>
    </row>
    <row r="82" spans="1:236" ht="15.75" customHeight="1" x14ac:dyDescent="0.3">
      <c r="A82" s="99">
        <v>77</v>
      </c>
      <c r="B82" s="3">
        <v>116</v>
      </c>
      <c r="C82" s="21" t="s">
        <v>626</v>
      </c>
      <c r="D82" s="21">
        <v>2</v>
      </c>
      <c r="E82" s="22">
        <v>41374</v>
      </c>
      <c r="F82" s="22">
        <v>41375</v>
      </c>
      <c r="G82" s="21">
        <f t="shared" si="0"/>
        <v>1</v>
      </c>
      <c r="H82" s="21"/>
      <c r="I82" s="21" t="s">
        <v>599</v>
      </c>
      <c r="J82" s="23">
        <v>22387</v>
      </c>
      <c r="K82" s="21">
        <v>52</v>
      </c>
      <c r="L82" s="21">
        <v>165</v>
      </c>
      <c r="M82" s="21">
        <v>70</v>
      </c>
      <c r="N82" s="21" t="s">
        <v>1143</v>
      </c>
      <c r="O82" s="21">
        <v>84</v>
      </c>
      <c r="P82" s="21">
        <v>94.6</v>
      </c>
      <c r="Q82" s="21">
        <v>7</v>
      </c>
      <c r="R82" s="21" t="s">
        <v>548</v>
      </c>
      <c r="S82" s="21">
        <v>2</v>
      </c>
      <c r="T82" s="21">
        <v>7</v>
      </c>
      <c r="U82" s="21" t="s">
        <v>548</v>
      </c>
      <c r="V82" s="21">
        <v>2</v>
      </c>
      <c r="W82" s="21">
        <v>7</v>
      </c>
      <c r="X82" s="21">
        <v>2</v>
      </c>
      <c r="Y82" s="21">
        <v>1</v>
      </c>
      <c r="Z82" s="6"/>
      <c r="AA82" s="24" t="s">
        <v>884</v>
      </c>
      <c r="AB82" s="21" t="s">
        <v>1144</v>
      </c>
      <c r="AC82" s="25">
        <v>1</v>
      </c>
      <c r="AD82" s="25"/>
      <c r="AE82" s="21" t="s">
        <v>249</v>
      </c>
      <c r="AF82" s="21"/>
      <c r="AG82" s="21" t="s">
        <v>246</v>
      </c>
      <c r="AH82" s="21" t="s">
        <v>248</v>
      </c>
      <c r="AI82" s="21" t="s">
        <v>246</v>
      </c>
      <c r="AJ82" s="21" t="s">
        <v>246</v>
      </c>
      <c r="AK82" s="21" t="s">
        <v>249</v>
      </c>
      <c r="AL82" s="21" t="s">
        <v>246</v>
      </c>
      <c r="AM82" s="21">
        <v>6.72</v>
      </c>
      <c r="AN82" s="6"/>
      <c r="AO82" s="26" t="s">
        <v>250</v>
      </c>
      <c r="AP82" s="26" t="s">
        <v>251</v>
      </c>
      <c r="AQ82" s="26"/>
      <c r="AR82" s="26" t="s">
        <v>1906</v>
      </c>
      <c r="AS82" s="26" t="s">
        <v>1912</v>
      </c>
      <c r="AT82" s="100">
        <v>6.72</v>
      </c>
      <c r="AU82" s="101">
        <v>15.56</v>
      </c>
      <c r="AV82" s="101">
        <v>20.37</v>
      </c>
      <c r="AW82" s="101">
        <v>55.98</v>
      </c>
      <c r="AX82" s="101">
        <v>42</v>
      </c>
      <c r="AY82" s="101">
        <v>26.55</v>
      </c>
      <c r="AZ82" s="101">
        <v>15.91</v>
      </c>
      <c r="BA82" s="21"/>
      <c r="BB82" s="21"/>
      <c r="BC82" s="28">
        <f t="shared" ref="BC82:BE82" si="235">((AU82/AT82)*100)-100</f>
        <v>131.54761904761907</v>
      </c>
      <c r="BD82" s="28">
        <f t="shared" si="235"/>
        <v>30.912596401028281</v>
      </c>
      <c r="BE82" s="28">
        <f t="shared" si="235"/>
        <v>174.81590574374076</v>
      </c>
      <c r="BF82" s="28">
        <f t="shared" si="2"/>
        <v>203.12500000000006</v>
      </c>
      <c r="BG82" s="28">
        <f t="shared" si="3"/>
        <v>733.03571428571422</v>
      </c>
      <c r="BH82" s="28">
        <f t="shared" si="4"/>
        <v>259.76863753213365</v>
      </c>
      <c r="BI82" s="3">
        <f t="shared" ref="BI82:BK82" si="236">AU82-AT82</f>
        <v>8.84</v>
      </c>
      <c r="BJ82" s="3">
        <f t="shared" si="236"/>
        <v>4.8100000000000005</v>
      </c>
      <c r="BK82" s="3">
        <f t="shared" si="236"/>
        <v>35.61</v>
      </c>
      <c r="BL82" s="3">
        <f t="shared" si="6"/>
        <v>13.650000000000002</v>
      </c>
      <c r="BM82" s="3">
        <f t="shared" si="7"/>
        <v>49.26</v>
      </c>
      <c r="BN82" s="3">
        <f t="shared" si="8"/>
        <v>40.419999999999995</v>
      </c>
      <c r="BO82" s="24"/>
      <c r="BP82" s="21">
        <v>183.2</v>
      </c>
      <c r="BQ82" s="21"/>
      <c r="BR82" s="21"/>
      <c r="BS82" s="21"/>
      <c r="BT82" s="21"/>
      <c r="BU82" s="21"/>
      <c r="BV82" s="24">
        <v>37</v>
      </c>
      <c r="BW82" s="21">
        <v>37</v>
      </c>
      <c r="BX82" s="21">
        <v>36</v>
      </c>
      <c r="BY82" s="21">
        <v>36.5</v>
      </c>
      <c r="BZ82" s="21">
        <v>36</v>
      </c>
      <c r="CA82" s="21">
        <v>38.1</v>
      </c>
      <c r="CB82" s="21">
        <v>36</v>
      </c>
      <c r="CC82" s="21"/>
      <c r="CD82" s="21"/>
      <c r="CE82" s="6"/>
      <c r="CF82" s="24" t="s">
        <v>1145</v>
      </c>
      <c r="CG82" s="21"/>
      <c r="CH82" s="21"/>
      <c r="CI82" s="21"/>
      <c r="CJ82" s="21"/>
      <c r="CK82" s="21"/>
      <c r="CL82" s="21"/>
      <c r="CM82" s="24" t="s">
        <v>1146</v>
      </c>
      <c r="CN82" s="21"/>
      <c r="CO82" s="21"/>
      <c r="CP82" s="21"/>
      <c r="CQ82" s="21"/>
      <c r="CR82" s="21"/>
      <c r="CS82" s="21"/>
      <c r="CT82" s="24">
        <v>1</v>
      </c>
      <c r="CU82" s="21"/>
      <c r="CV82" s="21"/>
      <c r="CW82" s="21"/>
      <c r="CX82" s="21"/>
      <c r="CY82" s="21"/>
      <c r="CZ82" s="21"/>
      <c r="DA82" s="24" t="s">
        <v>1147</v>
      </c>
      <c r="DB82" s="21"/>
      <c r="DC82" s="21"/>
      <c r="DD82" s="21"/>
      <c r="DE82" s="21"/>
      <c r="DF82" s="21"/>
      <c r="DG82" s="21"/>
      <c r="DH82" s="24" t="s">
        <v>1148</v>
      </c>
      <c r="DI82" s="21" t="s">
        <v>1149</v>
      </c>
      <c r="DJ82" s="21" t="s">
        <v>1150</v>
      </c>
      <c r="DK82" s="21" t="s">
        <v>1150</v>
      </c>
      <c r="DL82" s="21" t="s">
        <v>1150</v>
      </c>
      <c r="DM82" s="21"/>
      <c r="DN82" s="21"/>
      <c r="DO82" s="26">
        <v>9</v>
      </c>
      <c r="DP82" s="6"/>
      <c r="DQ82" s="24">
        <v>108.7</v>
      </c>
      <c r="DR82" s="21">
        <v>111.7</v>
      </c>
      <c r="DS82" s="21">
        <v>124.2</v>
      </c>
      <c r="DT82" s="21">
        <v>115.2</v>
      </c>
      <c r="DU82" s="21">
        <v>128</v>
      </c>
      <c r="DV82" s="21"/>
      <c r="DW82" s="21"/>
      <c r="DX82" s="24">
        <v>0.5</v>
      </c>
      <c r="DY82" s="21">
        <v>0.5</v>
      </c>
      <c r="DZ82" s="21">
        <v>0.4</v>
      </c>
      <c r="EA82" s="21">
        <v>0.4</v>
      </c>
      <c r="EB82" s="21">
        <v>0.4</v>
      </c>
      <c r="EC82" s="21"/>
      <c r="ED82" s="21"/>
      <c r="EE82" s="78">
        <f t="shared" si="135"/>
        <v>217.4</v>
      </c>
      <c r="EF82" s="79">
        <f t="shared" si="192"/>
        <v>223.4</v>
      </c>
      <c r="EG82" s="79">
        <f t="shared" ref="EG82:EI82" si="237">DS82/DZ82</f>
        <v>310.5</v>
      </c>
      <c r="EH82" s="79">
        <f t="shared" si="237"/>
        <v>288</v>
      </c>
      <c r="EI82" s="79">
        <f t="shared" si="237"/>
        <v>320</v>
      </c>
      <c r="EJ82" s="79"/>
      <c r="EK82" s="79"/>
      <c r="EL82" s="24">
        <v>1</v>
      </c>
      <c r="EM82" s="21">
        <v>1</v>
      </c>
      <c r="EN82" s="21">
        <v>1</v>
      </c>
      <c r="EO82" s="21">
        <v>1</v>
      </c>
      <c r="EP82" s="21">
        <v>1</v>
      </c>
      <c r="EQ82" s="21"/>
      <c r="ER82" s="21"/>
      <c r="ES82" s="24">
        <v>325</v>
      </c>
      <c r="ET82" s="21">
        <v>126</v>
      </c>
      <c r="EU82" s="21">
        <v>132</v>
      </c>
      <c r="EV82" s="21">
        <v>114</v>
      </c>
      <c r="EW82" s="21">
        <v>95</v>
      </c>
      <c r="EX82" s="21"/>
      <c r="EY82" s="21"/>
      <c r="EZ82" s="24">
        <v>27.7</v>
      </c>
      <c r="FA82" s="21">
        <v>28</v>
      </c>
      <c r="FB82" s="21">
        <v>28.6</v>
      </c>
      <c r="FC82" s="21">
        <v>28.6</v>
      </c>
      <c r="FD82" s="21">
        <v>19.3</v>
      </c>
      <c r="FE82" s="21"/>
      <c r="FF82" s="21"/>
      <c r="FG82" s="24">
        <v>3</v>
      </c>
      <c r="FH82" s="21">
        <v>3</v>
      </c>
      <c r="FI82" s="21">
        <v>3</v>
      </c>
      <c r="FJ82" s="21">
        <v>3</v>
      </c>
      <c r="FK82" s="21">
        <v>3</v>
      </c>
      <c r="FL82" s="21"/>
      <c r="FM82" s="21"/>
      <c r="FN82" s="24">
        <v>68</v>
      </c>
      <c r="FO82" s="21">
        <v>62</v>
      </c>
      <c r="FP82" s="21">
        <v>66</v>
      </c>
      <c r="FQ82" s="21">
        <v>57</v>
      </c>
      <c r="FR82" s="21">
        <v>69</v>
      </c>
      <c r="FS82" s="21"/>
      <c r="FT82" s="21"/>
      <c r="FU82" s="24">
        <v>0</v>
      </c>
      <c r="FV82" s="21">
        <v>0</v>
      </c>
      <c r="FW82" s="21">
        <v>0</v>
      </c>
      <c r="FX82" s="21">
        <v>0</v>
      </c>
      <c r="FY82" s="21">
        <v>0</v>
      </c>
      <c r="FZ82" s="21"/>
      <c r="GA82" s="21"/>
      <c r="GB82" s="24">
        <v>221</v>
      </c>
      <c r="GC82" s="21">
        <v>226</v>
      </c>
      <c r="GD82" s="21">
        <v>186</v>
      </c>
      <c r="GE82" s="21">
        <v>170</v>
      </c>
      <c r="GF82" s="21">
        <v>254</v>
      </c>
      <c r="GG82" s="21"/>
      <c r="GH82" s="21"/>
      <c r="GI82" s="24">
        <v>165</v>
      </c>
      <c r="GJ82" s="21">
        <v>95</v>
      </c>
      <c r="GK82" s="21">
        <v>32</v>
      </c>
      <c r="GL82" s="21">
        <v>28</v>
      </c>
      <c r="GM82" s="21">
        <v>165</v>
      </c>
      <c r="GN82" s="21"/>
      <c r="GO82" s="21"/>
      <c r="GP82" s="6"/>
      <c r="GQ82" s="24">
        <v>15</v>
      </c>
      <c r="GR82" s="21">
        <v>80</v>
      </c>
      <c r="GS82" s="24">
        <v>16</v>
      </c>
      <c r="GT82" s="21">
        <v>90</v>
      </c>
      <c r="GU82" s="24">
        <v>15</v>
      </c>
      <c r="GV82" s="21">
        <v>80</v>
      </c>
      <c r="GW82" s="24">
        <v>16</v>
      </c>
      <c r="GX82" s="21">
        <v>90</v>
      </c>
      <c r="GY82" s="24">
        <v>16</v>
      </c>
      <c r="GZ82" s="21">
        <v>90</v>
      </c>
      <c r="HA82" s="24"/>
      <c r="HB82" s="21"/>
      <c r="HC82" s="24"/>
      <c r="HD82" s="21"/>
      <c r="HE82" s="6"/>
      <c r="HF82" s="21">
        <v>52</v>
      </c>
      <c r="HG82" s="21">
        <v>54</v>
      </c>
      <c r="HH82" s="21">
        <v>93</v>
      </c>
      <c r="HI82" s="21">
        <v>34</v>
      </c>
      <c r="HJ82" s="21">
        <v>1</v>
      </c>
      <c r="HK82" s="21">
        <v>75.8</v>
      </c>
      <c r="HL82" s="21">
        <v>0.5</v>
      </c>
      <c r="HM82" s="21">
        <v>0</v>
      </c>
      <c r="HN82" s="21">
        <v>38</v>
      </c>
      <c r="HO82" s="21">
        <v>12.65</v>
      </c>
      <c r="HP82" s="21">
        <v>2.91</v>
      </c>
      <c r="HQ82" s="21">
        <v>135</v>
      </c>
      <c r="HR82" s="21">
        <v>22.4</v>
      </c>
      <c r="HS82" s="21">
        <v>27.7</v>
      </c>
      <c r="HT82" s="21">
        <v>3</v>
      </c>
      <c r="HU82" s="6"/>
      <c r="HV82" s="15"/>
      <c r="HW82" s="15"/>
      <c r="HX82" s="15"/>
      <c r="HY82" s="15"/>
      <c r="HZ82" s="15"/>
      <c r="IA82" s="15"/>
      <c r="IB82" s="15"/>
    </row>
    <row r="83" spans="1:236" ht="15.75" customHeight="1" x14ac:dyDescent="0.3">
      <c r="A83" s="99">
        <v>78</v>
      </c>
      <c r="B83" s="3">
        <v>117</v>
      </c>
      <c r="C83" s="21" t="s">
        <v>431</v>
      </c>
      <c r="D83" s="21">
        <v>2</v>
      </c>
      <c r="E83" s="22">
        <v>41357</v>
      </c>
      <c r="F83" s="22">
        <v>41357</v>
      </c>
      <c r="G83" s="21">
        <f t="shared" si="0"/>
        <v>0</v>
      </c>
      <c r="H83" s="21"/>
      <c r="I83" s="21" t="s">
        <v>876</v>
      </c>
      <c r="J83" s="23">
        <v>26001</v>
      </c>
      <c r="K83" s="21">
        <v>42</v>
      </c>
      <c r="L83" s="21">
        <v>180</v>
      </c>
      <c r="M83" s="21">
        <v>120</v>
      </c>
      <c r="N83" s="21" t="s">
        <v>1151</v>
      </c>
      <c r="O83" s="21">
        <v>88</v>
      </c>
      <c r="P83" s="21">
        <v>96.1</v>
      </c>
      <c r="Q83" s="21">
        <v>26</v>
      </c>
      <c r="R83" s="21" t="s">
        <v>512</v>
      </c>
      <c r="S83" s="21">
        <v>1</v>
      </c>
      <c r="T83" s="21">
        <v>26</v>
      </c>
      <c r="U83" s="21" t="s">
        <v>512</v>
      </c>
      <c r="V83" s="21">
        <v>1</v>
      </c>
      <c r="W83" s="21">
        <v>24</v>
      </c>
      <c r="X83" s="21">
        <v>5</v>
      </c>
      <c r="Y83" s="21">
        <v>6</v>
      </c>
      <c r="Z83" s="6"/>
      <c r="AA83" s="24" t="s">
        <v>884</v>
      </c>
      <c r="AB83" s="21" t="s">
        <v>497</v>
      </c>
      <c r="AC83" s="25">
        <v>2</v>
      </c>
      <c r="AD83" s="25" t="s">
        <v>486</v>
      </c>
      <c r="AE83" s="21" t="s">
        <v>249</v>
      </c>
      <c r="AF83" s="21"/>
      <c r="AG83" s="21" t="s">
        <v>249</v>
      </c>
      <c r="AH83" s="21"/>
      <c r="AI83" s="21" t="s">
        <v>246</v>
      </c>
      <c r="AJ83" s="21" t="s">
        <v>246</v>
      </c>
      <c r="AK83" s="21" t="s">
        <v>246</v>
      </c>
      <c r="AL83" s="21" t="s">
        <v>249</v>
      </c>
      <c r="AM83" s="21">
        <v>0.32</v>
      </c>
      <c r="AN83" s="6"/>
      <c r="AO83" s="26" t="s">
        <v>250</v>
      </c>
      <c r="AP83" s="26" t="s">
        <v>251</v>
      </c>
      <c r="AQ83" s="26"/>
      <c r="AR83" s="26" t="s">
        <v>1902</v>
      </c>
      <c r="AS83" s="26" t="s">
        <v>1905</v>
      </c>
      <c r="AT83" s="27">
        <v>0.32</v>
      </c>
      <c r="AU83" s="21">
        <v>0.43</v>
      </c>
      <c r="AV83" s="21">
        <v>1.08</v>
      </c>
      <c r="AW83" s="21">
        <v>3.54</v>
      </c>
      <c r="AX83" s="21">
        <v>15.42</v>
      </c>
      <c r="AY83" s="21">
        <v>110</v>
      </c>
      <c r="AZ83" s="21">
        <v>84.21</v>
      </c>
      <c r="BA83" s="21">
        <v>32.15</v>
      </c>
      <c r="BB83" s="21">
        <v>15</v>
      </c>
      <c r="BC83" s="28">
        <f t="shared" ref="BC83:BE83" si="238">((AU83/AT83)*100)-100</f>
        <v>34.375</v>
      </c>
      <c r="BD83" s="28">
        <f t="shared" si="238"/>
        <v>151.16279069767441</v>
      </c>
      <c r="BE83" s="28">
        <f t="shared" si="238"/>
        <v>227.77777777777777</v>
      </c>
      <c r="BF83" s="28">
        <f t="shared" si="2"/>
        <v>237.5</v>
      </c>
      <c r="BG83" s="28">
        <f t="shared" si="3"/>
        <v>1006.25</v>
      </c>
      <c r="BH83" s="28">
        <f t="shared" si="4"/>
        <v>723.25581395348843</v>
      </c>
      <c r="BI83" s="3">
        <f t="shared" ref="BI83:BK83" si="239">AU83-AT83</f>
        <v>0.10999999999999999</v>
      </c>
      <c r="BJ83" s="3">
        <f t="shared" si="239"/>
        <v>0.65000000000000013</v>
      </c>
      <c r="BK83" s="3">
        <f t="shared" si="239"/>
        <v>2.46</v>
      </c>
      <c r="BL83" s="3">
        <f t="shared" si="6"/>
        <v>0.76</v>
      </c>
      <c r="BM83" s="3">
        <f t="shared" si="7"/>
        <v>3.22</v>
      </c>
      <c r="BN83" s="3">
        <f t="shared" si="8"/>
        <v>3.11</v>
      </c>
      <c r="BO83" s="24">
        <v>243.9</v>
      </c>
      <c r="BP83" s="21">
        <v>341.3</v>
      </c>
      <c r="BQ83" s="21"/>
      <c r="BR83" s="21"/>
      <c r="BS83" s="21">
        <v>184</v>
      </c>
      <c r="BT83" s="21">
        <v>160.75</v>
      </c>
      <c r="BU83" s="21">
        <v>174.2</v>
      </c>
      <c r="BV83" s="24">
        <v>37</v>
      </c>
      <c r="BW83" s="21">
        <v>37</v>
      </c>
      <c r="BX83" s="21">
        <v>37.9</v>
      </c>
      <c r="BY83" s="21">
        <v>39</v>
      </c>
      <c r="BZ83" s="21">
        <v>39</v>
      </c>
      <c r="CA83" s="21">
        <v>39.1</v>
      </c>
      <c r="CB83" s="21">
        <v>38.6</v>
      </c>
      <c r="CC83" s="21">
        <v>37</v>
      </c>
      <c r="CD83" s="21">
        <v>38</v>
      </c>
      <c r="CE83" s="6"/>
      <c r="CF83" s="24" t="s">
        <v>1050</v>
      </c>
      <c r="CG83" s="21"/>
      <c r="CH83" s="21"/>
      <c r="CI83" s="21" t="s">
        <v>1152</v>
      </c>
      <c r="CJ83" s="21"/>
      <c r="CK83" s="21"/>
      <c r="CL83" s="21" t="s">
        <v>1153</v>
      </c>
      <c r="CM83" s="24" t="s">
        <v>331</v>
      </c>
      <c r="CN83" s="21"/>
      <c r="CO83" s="21"/>
      <c r="CP83" s="21" t="s">
        <v>1154</v>
      </c>
      <c r="CQ83" s="21"/>
      <c r="CR83" s="21"/>
      <c r="CS83" s="21" t="s">
        <v>1155</v>
      </c>
      <c r="CT83" s="24">
        <v>1</v>
      </c>
      <c r="CU83" s="21"/>
      <c r="CV83" s="21"/>
      <c r="CW83" s="21">
        <v>2</v>
      </c>
      <c r="CX83" s="21"/>
      <c r="CY83" s="21"/>
      <c r="CZ83" s="21">
        <v>1</v>
      </c>
      <c r="DA83" s="24" t="s">
        <v>331</v>
      </c>
      <c r="DB83" s="21"/>
      <c r="DC83" s="21"/>
      <c r="DD83" s="21" t="s">
        <v>1156</v>
      </c>
      <c r="DE83" s="21"/>
      <c r="DF83" s="21"/>
      <c r="DG83" s="21"/>
      <c r="DH83" s="24" t="s">
        <v>585</v>
      </c>
      <c r="DI83" s="21" t="s">
        <v>705</v>
      </c>
      <c r="DJ83" s="21" t="s">
        <v>705</v>
      </c>
      <c r="DK83" s="21" t="s">
        <v>1157</v>
      </c>
      <c r="DL83" s="21" t="s">
        <v>1158</v>
      </c>
      <c r="DM83" s="21" t="s">
        <v>1159</v>
      </c>
      <c r="DN83" s="21" t="s">
        <v>1159</v>
      </c>
      <c r="DO83" s="26"/>
      <c r="DP83" s="6"/>
      <c r="DQ83" s="24">
        <v>38</v>
      </c>
      <c r="DR83" s="21">
        <v>76</v>
      </c>
      <c r="DS83" s="21">
        <v>71.7</v>
      </c>
      <c r="DT83" s="21">
        <v>129.5</v>
      </c>
      <c r="DU83" s="21">
        <v>68</v>
      </c>
      <c r="DV83" s="21">
        <v>81</v>
      </c>
      <c r="DW83" s="21">
        <v>72</v>
      </c>
      <c r="DX83" s="24">
        <v>0.1</v>
      </c>
      <c r="DY83" s="21">
        <v>0.7</v>
      </c>
      <c r="DZ83" s="21">
        <v>0.6</v>
      </c>
      <c r="EA83" s="21">
        <v>0.5</v>
      </c>
      <c r="EB83" s="21">
        <v>0.5</v>
      </c>
      <c r="EC83" s="21">
        <v>0.4</v>
      </c>
      <c r="ED83" s="21">
        <v>0.5</v>
      </c>
      <c r="EE83" s="78">
        <f t="shared" si="135"/>
        <v>380</v>
      </c>
      <c r="EF83" s="79">
        <f t="shared" si="192"/>
        <v>108.57142857142858</v>
      </c>
      <c r="EG83" s="79">
        <f t="shared" ref="EG83:EK83" si="240">DS83/DZ83</f>
        <v>119.50000000000001</v>
      </c>
      <c r="EH83" s="79">
        <f t="shared" si="240"/>
        <v>259</v>
      </c>
      <c r="EI83" s="79">
        <f t="shared" si="240"/>
        <v>136</v>
      </c>
      <c r="EJ83" s="79">
        <f t="shared" si="240"/>
        <v>202.5</v>
      </c>
      <c r="EK83" s="79">
        <f t="shared" si="240"/>
        <v>144</v>
      </c>
      <c r="EL83" s="24">
        <v>1</v>
      </c>
      <c r="EM83" s="21">
        <v>1</v>
      </c>
      <c r="EN83" s="21">
        <v>1</v>
      </c>
      <c r="EO83" s="21">
        <v>1</v>
      </c>
      <c r="EP83" s="21">
        <v>1</v>
      </c>
      <c r="EQ83" s="21">
        <v>1</v>
      </c>
      <c r="ER83" s="21">
        <v>1</v>
      </c>
      <c r="ES83" s="24">
        <v>119</v>
      </c>
      <c r="ET83" s="21">
        <v>140</v>
      </c>
      <c r="EU83" s="21">
        <v>173</v>
      </c>
      <c r="EV83" s="21">
        <v>203</v>
      </c>
      <c r="EW83" s="21">
        <v>201</v>
      </c>
      <c r="EX83" s="21">
        <v>184</v>
      </c>
      <c r="EY83" s="21">
        <v>256</v>
      </c>
      <c r="EZ83" s="24">
        <v>6</v>
      </c>
      <c r="FA83" s="21">
        <v>5.3</v>
      </c>
      <c r="FB83" s="21">
        <v>5.7</v>
      </c>
      <c r="FC83" s="21">
        <v>5.6</v>
      </c>
      <c r="FD83" s="21">
        <v>6.1</v>
      </c>
      <c r="FE83" s="21">
        <v>6.1</v>
      </c>
      <c r="FF83" s="21">
        <v>6.2</v>
      </c>
      <c r="FG83" s="24">
        <v>3</v>
      </c>
      <c r="FH83" s="21">
        <v>3</v>
      </c>
      <c r="FI83" s="21">
        <v>3</v>
      </c>
      <c r="FJ83" s="21">
        <v>3</v>
      </c>
      <c r="FK83" s="21">
        <v>3</v>
      </c>
      <c r="FL83" s="21">
        <v>3</v>
      </c>
      <c r="FM83" s="21">
        <v>3</v>
      </c>
      <c r="FN83" s="24">
        <v>102</v>
      </c>
      <c r="FO83" s="21">
        <v>87</v>
      </c>
      <c r="FP83" s="21">
        <v>75</v>
      </c>
      <c r="FQ83" s="21">
        <v>76</v>
      </c>
      <c r="FR83" s="21">
        <v>67</v>
      </c>
      <c r="FS83" s="21">
        <v>75</v>
      </c>
      <c r="FT83" s="21">
        <v>77</v>
      </c>
      <c r="FU83" s="24" t="s">
        <v>859</v>
      </c>
      <c r="FV83" s="21" t="s">
        <v>1160</v>
      </c>
      <c r="FW83" s="21" t="s">
        <v>321</v>
      </c>
      <c r="FX83" s="21" t="s">
        <v>311</v>
      </c>
      <c r="FY83" s="21" t="s">
        <v>311</v>
      </c>
      <c r="FZ83" s="21">
        <v>0</v>
      </c>
      <c r="GA83" s="21">
        <v>0</v>
      </c>
      <c r="GB83" s="24">
        <v>68</v>
      </c>
      <c r="GC83" s="21">
        <v>58</v>
      </c>
      <c r="GD83" s="21">
        <v>136</v>
      </c>
      <c r="GE83" s="21">
        <v>187</v>
      </c>
      <c r="GF83" s="21">
        <v>338</v>
      </c>
      <c r="GG83" s="21">
        <v>317</v>
      </c>
      <c r="GH83" s="21">
        <v>267</v>
      </c>
      <c r="GI83" s="24">
        <v>1130</v>
      </c>
      <c r="GJ83" s="21">
        <v>960</v>
      </c>
      <c r="GK83" s="21">
        <v>770</v>
      </c>
      <c r="GL83" s="21">
        <v>430</v>
      </c>
      <c r="GM83" s="21">
        <v>260</v>
      </c>
      <c r="GN83" s="21">
        <v>530</v>
      </c>
      <c r="GO83" s="21">
        <v>570</v>
      </c>
      <c r="GP83" s="6"/>
      <c r="GQ83" s="24">
        <v>19</v>
      </c>
      <c r="GR83" s="21">
        <v>90</v>
      </c>
      <c r="GS83" s="24">
        <v>17</v>
      </c>
      <c r="GT83" s="21">
        <v>90</v>
      </c>
      <c r="GU83" s="24">
        <v>16</v>
      </c>
      <c r="GV83" s="21">
        <v>90</v>
      </c>
      <c r="GW83" s="24">
        <v>15</v>
      </c>
      <c r="GX83" s="21">
        <v>80</v>
      </c>
      <c r="GY83" s="24">
        <v>17</v>
      </c>
      <c r="GZ83" s="21">
        <v>90</v>
      </c>
      <c r="HA83" s="24">
        <v>13</v>
      </c>
      <c r="HB83" s="21">
        <v>55</v>
      </c>
      <c r="HC83" s="24">
        <v>14</v>
      </c>
      <c r="HD83" s="21">
        <v>55</v>
      </c>
      <c r="HE83" s="6"/>
      <c r="HF83" s="21">
        <v>42</v>
      </c>
      <c r="HG83" s="21">
        <v>169</v>
      </c>
      <c r="HH83" s="21">
        <v>98</v>
      </c>
      <c r="HI83" s="21">
        <v>39</v>
      </c>
      <c r="HJ83" s="21">
        <v>1</v>
      </c>
      <c r="HK83" s="21">
        <v>69.3</v>
      </c>
      <c r="HL83" s="21">
        <v>1</v>
      </c>
      <c r="HM83" s="21">
        <v>10</v>
      </c>
      <c r="HN83" s="21">
        <v>14.56</v>
      </c>
      <c r="HO83" s="21">
        <v>3.14</v>
      </c>
      <c r="HP83" s="21">
        <v>2.75</v>
      </c>
      <c r="HQ83" s="21">
        <v>138</v>
      </c>
      <c r="HR83" s="21">
        <v>21.1</v>
      </c>
      <c r="HS83" s="21">
        <v>6</v>
      </c>
      <c r="HT83" s="21">
        <v>3</v>
      </c>
      <c r="HU83" s="6"/>
    </row>
    <row r="84" spans="1:236" ht="15.75" customHeight="1" x14ac:dyDescent="0.3">
      <c r="A84" s="99">
        <v>79</v>
      </c>
      <c r="B84" s="3">
        <v>119</v>
      </c>
      <c r="C84" s="21" t="s">
        <v>431</v>
      </c>
      <c r="D84" s="21">
        <v>2</v>
      </c>
      <c r="E84" s="22">
        <v>41364</v>
      </c>
      <c r="F84" s="22">
        <v>41375</v>
      </c>
      <c r="G84" s="21">
        <f t="shared" si="0"/>
        <v>11</v>
      </c>
      <c r="H84" s="21"/>
      <c r="I84" s="21"/>
      <c r="J84" s="23">
        <v>18030</v>
      </c>
      <c r="K84" s="21">
        <v>63</v>
      </c>
      <c r="L84" s="21">
        <v>150</v>
      </c>
      <c r="M84" s="21">
        <v>55</v>
      </c>
      <c r="N84" s="21" t="s">
        <v>1168</v>
      </c>
      <c r="O84" s="21">
        <v>64</v>
      </c>
      <c r="P84" s="21">
        <v>75.3</v>
      </c>
      <c r="Q84" s="21">
        <v>23</v>
      </c>
      <c r="R84" s="21" t="s">
        <v>548</v>
      </c>
      <c r="S84" s="21">
        <v>2</v>
      </c>
      <c r="T84" s="21">
        <v>23</v>
      </c>
      <c r="U84" s="21" t="s">
        <v>548</v>
      </c>
      <c r="V84" s="21">
        <v>2</v>
      </c>
      <c r="W84" s="21">
        <v>21</v>
      </c>
      <c r="X84" s="21">
        <v>1</v>
      </c>
      <c r="Y84" s="21">
        <v>0</v>
      </c>
      <c r="Z84" s="6"/>
      <c r="AA84" s="24" t="s">
        <v>486</v>
      </c>
      <c r="AB84" s="21" t="s">
        <v>486</v>
      </c>
      <c r="AC84" s="25" t="s">
        <v>486</v>
      </c>
      <c r="AD84" s="25" t="s">
        <v>486</v>
      </c>
      <c r="AE84" s="21" t="s">
        <v>246</v>
      </c>
      <c r="AF84" s="21" t="s">
        <v>247</v>
      </c>
      <c r="AG84" s="21" t="s">
        <v>246</v>
      </c>
      <c r="AH84" s="21" t="s">
        <v>248</v>
      </c>
      <c r="AI84" s="21" t="s">
        <v>246</v>
      </c>
      <c r="AJ84" s="21" t="s">
        <v>246</v>
      </c>
      <c r="AK84" s="21" t="s">
        <v>249</v>
      </c>
      <c r="AL84" s="21" t="s">
        <v>246</v>
      </c>
      <c r="AM84" s="21">
        <v>0.51</v>
      </c>
      <c r="AN84" s="6"/>
      <c r="AO84" s="26" t="s">
        <v>250</v>
      </c>
      <c r="AP84" s="26" t="s">
        <v>274</v>
      </c>
      <c r="AQ84" s="26"/>
      <c r="AR84" s="26" t="s">
        <v>1902</v>
      </c>
      <c r="AS84" s="26" t="s">
        <v>1905</v>
      </c>
      <c r="AT84" s="27">
        <v>0.51</v>
      </c>
      <c r="AU84" s="21">
        <v>1.73</v>
      </c>
      <c r="AV84" s="21">
        <v>2.8</v>
      </c>
      <c r="AW84" s="21">
        <v>1.58</v>
      </c>
      <c r="AX84" s="21">
        <v>0.88</v>
      </c>
      <c r="AY84" s="21">
        <v>0.47</v>
      </c>
      <c r="AZ84" s="21">
        <v>0.28000000000000003</v>
      </c>
      <c r="BA84" s="21">
        <v>0.12</v>
      </c>
      <c r="BB84" s="21">
        <v>0.08</v>
      </c>
      <c r="BC84" s="28">
        <f t="shared" ref="BC84:BE84" si="241">((AU84/AT84)*100)-100</f>
        <v>239.21568627450978</v>
      </c>
      <c r="BD84" s="28">
        <f t="shared" si="241"/>
        <v>61.849710982658934</v>
      </c>
      <c r="BE84" s="28">
        <f t="shared" si="241"/>
        <v>-43.571428571428562</v>
      </c>
      <c r="BF84" s="28">
        <f t="shared" si="2"/>
        <v>449.01960784313712</v>
      </c>
      <c r="BG84" s="28">
        <f t="shared" si="3"/>
        <v>209.80392156862746</v>
      </c>
      <c r="BH84" s="28">
        <f t="shared" si="4"/>
        <v>-8.6705202312138567</v>
      </c>
      <c r="BI84" s="3">
        <f t="shared" ref="BI84:BK84" si="242">AU84-AT84</f>
        <v>1.22</v>
      </c>
      <c r="BJ84" s="3">
        <f t="shared" si="242"/>
        <v>1.0699999999999998</v>
      </c>
      <c r="BK84" s="3">
        <f t="shared" si="242"/>
        <v>-1.2199999999999998</v>
      </c>
      <c r="BL84" s="3">
        <f t="shared" si="6"/>
        <v>2.29</v>
      </c>
      <c r="BM84" s="3">
        <f t="shared" si="7"/>
        <v>1.07</v>
      </c>
      <c r="BN84" s="3">
        <f t="shared" si="8"/>
        <v>-0.14999999999999991</v>
      </c>
      <c r="BO84" s="24">
        <v>220</v>
      </c>
      <c r="BP84" s="21">
        <v>212.2</v>
      </c>
      <c r="BQ84" s="21">
        <v>185</v>
      </c>
      <c r="BR84" s="21">
        <v>175</v>
      </c>
      <c r="BS84" s="21">
        <v>170</v>
      </c>
      <c r="BT84" s="21"/>
      <c r="BU84" s="21">
        <v>34</v>
      </c>
      <c r="BV84" s="24">
        <v>38</v>
      </c>
      <c r="BW84" s="21">
        <v>37</v>
      </c>
      <c r="BX84" s="21">
        <v>37</v>
      </c>
      <c r="BY84" s="21">
        <v>36.6</v>
      </c>
      <c r="BZ84" s="21">
        <v>37.5</v>
      </c>
      <c r="CA84" s="21">
        <v>37</v>
      </c>
      <c r="CB84" s="21">
        <v>36</v>
      </c>
      <c r="CC84" s="21">
        <v>36</v>
      </c>
      <c r="CD84" s="21">
        <v>36</v>
      </c>
      <c r="CE84" s="6"/>
      <c r="CF84" s="24" t="s">
        <v>1169</v>
      </c>
      <c r="CG84" s="21"/>
      <c r="CH84" s="21"/>
      <c r="CI84" s="21"/>
      <c r="CJ84" s="21" t="s">
        <v>263</v>
      </c>
      <c r="CK84" s="21"/>
      <c r="CL84" s="21"/>
      <c r="CM84" s="24" t="s">
        <v>1170</v>
      </c>
      <c r="CN84" s="21"/>
      <c r="CO84" s="21"/>
      <c r="CP84" s="21"/>
      <c r="CQ84" s="21" t="s">
        <v>1171</v>
      </c>
      <c r="CR84" s="21"/>
      <c r="CS84" s="21"/>
      <c r="CT84" s="24">
        <v>2</v>
      </c>
      <c r="CU84" s="21"/>
      <c r="CV84" s="21"/>
      <c r="CW84" s="21"/>
      <c r="CX84" s="21">
        <v>1</v>
      </c>
      <c r="CY84" s="21"/>
      <c r="CZ84" s="21"/>
      <c r="DA84" s="24" t="s">
        <v>1172</v>
      </c>
      <c r="DB84" s="21"/>
      <c r="DC84" s="21"/>
      <c r="DD84" s="21"/>
      <c r="DE84" s="21" t="s">
        <v>1173</v>
      </c>
      <c r="DF84" s="21"/>
      <c r="DG84" s="21"/>
      <c r="DH84" s="24" t="s">
        <v>611</v>
      </c>
      <c r="DI84" s="21" t="s">
        <v>611</v>
      </c>
      <c r="DJ84" s="21" t="s">
        <v>1174</v>
      </c>
      <c r="DK84" s="21" t="s">
        <v>611</v>
      </c>
      <c r="DL84" s="21" t="s">
        <v>611</v>
      </c>
      <c r="DM84" s="21" t="s">
        <v>255</v>
      </c>
      <c r="DN84" s="21">
        <v>0</v>
      </c>
      <c r="DO84" s="26"/>
      <c r="DP84" s="6"/>
      <c r="DQ84" s="24">
        <v>65</v>
      </c>
      <c r="DR84" s="21">
        <v>78.2</v>
      </c>
      <c r="DS84" s="21">
        <v>68</v>
      </c>
      <c r="DT84" s="21">
        <v>57.9</v>
      </c>
      <c r="DU84" s="21">
        <v>70.7</v>
      </c>
      <c r="DV84" s="21">
        <v>90.5</v>
      </c>
      <c r="DW84" s="21">
        <v>70</v>
      </c>
      <c r="DX84" s="24">
        <v>0.5</v>
      </c>
      <c r="DY84" s="21">
        <v>0.4</v>
      </c>
      <c r="DZ84" s="21">
        <v>0.4</v>
      </c>
      <c r="EA84" s="21">
        <v>0.4</v>
      </c>
      <c r="EB84" s="21">
        <v>0.4</v>
      </c>
      <c r="EC84" s="21">
        <v>0.4</v>
      </c>
      <c r="ED84" s="21">
        <v>0.5</v>
      </c>
      <c r="EE84" s="78">
        <f t="shared" si="135"/>
        <v>130</v>
      </c>
      <c r="EF84" s="79">
        <f t="shared" si="192"/>
        <v>195.5</v>
      </c>
      <c r="EG84" s="79">
        <f t="shared" ref="EG84:EK84" si="243">DS84/DZ84</f>
        <v>170</v>
      </c>
      <c r="EH84" s="79">
        <f t="shared" si="243"/>
        <v>144.75</v>
      </c>
      <c r="EI84" s="79">
        <f t="shared" si="243"/>
        <v>176.75</v>
      </c>
      <c r="EJ84" s="79">
        <f t="shared" si="243"/>
        <v>226.25</v>
      </c>
      <c r="EK84" s="79">
        <f t="shared" si="243"/>
        <v>140</v>
      </c>
      <c r="EL84" s="24">
        <v>1</v>
      </c>
      <c r="EM84" s="21">
        <v>1</v>
      </c>
      <c r="EN84" s="21">
        <v>1</v>
      </c>
      <c r="EO84" s="21">
        <v>1</v>
      </c>
      <c r="EP84" s="21">
        <v>1</v>
      </c>
      <c r="EQ84" s="21">
        <v>1</v>
      </c>
      <c r="ER84" s="21">
        <v>1</v>
      </c>
      <c r="ES84" s="24">
        <v>424</v>
      </c>
      <c r="ET84" s="21">
        <v>405</v>
      </c>
      <c r="EU84" s="21">
        <v>480</v>
      </c>
      <c r="EV84" s="21">
        <v>456</v>
      </c>
      <c r="EW84" s="21">
        <v>478</v>
      </c>
      <c r="EX84" s="21">
        <v>527</v>
      </c>
      <c r="EY84" s="21">
        <v>431</v>
      </c>
      <c r="EZ84" s="24">
        <v>5.2</v>
      </c>
      <c r="FA84" s="21">
        <v>5.2</v>
      </c>
      <c r="FB84" s="21">
        <v>6.3</v>
      </c>
      <c r="FC84" s="21">
        <v>4</v>
      </c>
      <c r="FD84" s="21">
        <v>4</v>
      </c>
      <c r="FE84" s="21">
        <v>4</v>
      </c>
      <c r="FF84" s="21">
        <v>5.4</v>
      </c>
      <c r="FG84" s="24">
        <v>13</v>
      </c>
      <c r="FH84" s="21">
        <v>15</v>
      </c>
      <c r="FI84" s="21">
        <v>15</v>
      </c>
      <c r="FJ84" s="21">
        <v>15</v>
      </c>
      <c r="FK84" s="21">
        <v>15</v>
      </c>
      <c r="FL84" s="21">
        <v>15</v>
      </c>
      <c r="FM84" s="21">
        <v>15</v>
      </c>
      <c r="FN84" s="24">
        <v>75</v>
      </c>
      <c r="FO84" s="21">
        <v>90</v>
      </c>
      <c r="FP84" s="21">
        <v>91</v>
      </c>
      <c r="FQ84" s="21">
        <v>63</v>
      </c>
      <c r="FR84" s="21">
        <v>77</v>
      </c>
      <c r="FS84" s="21">
        <v>63</v>
      </c>
      <c r="FT84" s="21">
        <v>81</v>
      </c>
      <c r="FU84" s="24">
        <v>0</v>
      </c>
      <c r="FV84" s="21">
        <v>0</v>
      </c>
      <c r="FW84" s="21">
        <v>0</v>
      </c>
      <c r="FX84" s="21">
        <v>0</v>
      </c>
      <c r="FY84" s="21">
        <v>0</v>
      </c>
      <c r="FZ84" s="21">
        <v>0</v>
      </c>
      <c r="GA84" s="21">
        <v>0</v>
      </c>
      <c r="GB84" s="24">
        <v>54</v>
      </c>
      <c r="GC84" s="21">
        <v>44</v>
      </c>
      <c r="GD84" s="21">
        <v>36</v>
      </c>
      <c r="GE84" s="21">
        <v>42</v>
      </c>
      <c r="GF84" s="21">
        <v>42</v>
      </c>
      <c r="GG84" s="21">
        <v>33</v>
      </c>
      <c r="GH84" s="21">
        <v>42</v>
      </c>
      <c r="GI84" s="24">
        <v>2740</v>
      </c>
      <c r="GJ84" s="21">
        <v>2640</v>
      </c>
      <c r="GK84" s="21">
        <v>1150</v>
      </c>
      <c r="GL84" s="21">
        <v>980</v>
      </c>
      <c r="GM84" s="21">
        <v>2050</v>
      </c>
      <c r="GN84" s="21">
        <v>1870</v>
      </c>
      <c r="GO84" s="21">
        <v>2255</v>
      </c>
      <c r="GP84" s="6"/>
      <c r="GQ84" s="24">
        <v>10</v>
      </c>
      <c r="GR84" s="21">
        <v>45</v>
      </c>
      <c r="GS84" s="24">
        <v>9</v>
      </c>
      <c r="GT84" s="21">
        <v>18</v>
      </c>
      <c r="GU84" s="24">
        <v>10</v>
      </c>
      <c r="GV84" s="21">
        <v>45</v>
      </c>
      <c r="GW84" s="24">
        <v>10</v>
      </c>
      <c r="GX84" s="21">
        <v>45</v>
      </c>
      <c r="GY84" s="24">
        <v>9</v>
      </c>
      <c r="GZ84" s="21">
        <v>18</v>
      </c>
      <c r="HA84" s="24">
        <v>9</v>
      </c>
      <c r="HB84" s="21">
        <v>18</v>
      </c>
      <c r="HC84" s="24">
        <v>9</v>
      </c>
      <c r="HD84" s="21">
        <v>18</v>
      </c>
      <c r="HE84" s="6"/>
      <c r="HF84" s="21">
        <v>63</v>
      </c>
      <c r="HG84" s="21">
        <v>66</v>
      </c>
      <c r="HH84" s="21">
        <v>96</v>
      </c>
      <c r="HI84" s="21">
        <v>37.4</v>
      </c>
      <c r="HJ84" s="21">
        <v>1</v>
      </c>
      <c r="HK84" s="21">
        <v>64.8</v>
      </c>
      <c r="HL84" s="21">
        <v>0.8</v>
      </c>
      <c r="HM84" s="21">
        <v>0</v>
      </c>
      <c r="HN84" s="21">
        <v>52.38</v>
      </c>
      <c r="HO84" s="21">
        <v>11.12</v>
      </c>
      <c r="HP84" s="21">
        <v>2.66</v>
      </c>
      <c r="HQ84" s="21">
        <v>146.5</v>
      </c>
      <c r="HR84" s="21">
        <v>17</v>
      </c>
      <c r="HS84" s="21">
        <v>5.7</v>
      </c>
      <c r="HT84" s="21">
        <v>15</v>
      </c>
      <c r="HU84" s="6"/>
    </row>
    <row r="85" spans="1:236" ht="15.75" customHeight="1" x14ac:dyDescent="0.3">
      <c r="A85" s="99">
        <v>80</v>
      </c>
      <c r="B85" s="3">
        <v>120</v>
      </c>
      <c r="C85" s="21" t="s">
        <v>635</v>
      </c>
      <c r="D85" s="21">
        <v>2</v>
      </c>
      <c r="E85" s="22">
        <v>41380</v>
      </c>
      <c r="F85" s="22">
        <v>41380</v>
      </c>
      <c r="G85" s="21">
        <f t="shared" si="0"/>
        <v>0</v>
      </c>
      <c r="H85" s="21"/>
      <c r="I85" s="21" t="s">
        <v>1175</v>
      </c>
      <c r="J85" s="23">
        <v>14898</v>
      </c>
      <c r="K85" s="21">
        <v>72</v>
      </c>
      <c r="L85" s="21">
        <v>160</v>
      </c>
      <c r="M85" s="21">
        <v>60</v>
      </c>
      <c r="N85" s="21" t="s">
        <v>1176</v>
      </c>
      <c r="O85" s="21">
        <v>49</v>
      </c>
      <c r="P85" s="21">
        <v>43.8</v>
      </c>
      <c r="Q85" s="21">
        <v>4</v>
      </c>
      <c r="R85" s="21" t="s">
        <v>695</v>
      </c>
      <c r="S85" s="21">
        <v>1</v>
      </c>
      <c r="T85" s="21">
        <v>11</v>
      </c>
      <c r="U85" s="21" t="s">
        <v>272</v>
      </c>
      <c r="V85" s="21">
        <v>1</v>
      </c>
      <c r="W85" s="21">
        <v>0</v>
      </c>
      <c r="X85" s="21">
        <v>0</v>
      </c>
      <c r="Y85" s="21">
        <v>0</v>
      </c>
      <c r="Z85" s="6"/>
      <c r="AA85" s="24" t="s">
        <v>513</v>
      </c>
      <c r="AB85" s="21" t="s">
        <v>1144</v>
      </c>
      <c r="AC85" s="25">
        <v>1</v>
      </c>
      <c r="AD85" s="25"/>
      <c r="AE85" s="21" t="s">
        <v>249</v>
      </c>
      <c r="AF85" s="21"/>
      <c r="AG85" s="21" t="s">
        <v>246</v>
      </c>
      <c r="AH85" s="21" t="s">
        <v>248</v>
      </c>
      <c r="AI85" s="21" t="s">
        <v>249</v>
      </c>
      <c r="AJ85" s="21" t="s">
        <v>249</v>
      </c>
      <c r="AK85" s="21" t="s">
        <v>249</v>
      </c>
      <c r="AL85" s="21" t="s">
        <v>246</v>
      </c>
      <c r="AM85" s="21">
        <v>1.87</v>
      </c>
      <c r="AN85" s="6"/>
      <c r="AO85" s="26" t="s">
        <v>250</v>
      </c>
      <c r="AP85" s="26" t="s">
        <v>251</v>
      </c>
      <c r="AQ85" s="26"/>
      <c r="AR85" s="26" t="s">
        <v>1906</v>
      </c>
      <c r="AS85" s="26" t="s">
        <v>1912</v>
      </c>
      <c r="AT85" s="33">
        <v>1.87</v>
      </c>
      <c r="AU85" s="34">
        <v>3.46</v>
      </c>
      <c r="AV85" s="34">
        <v>5.17</v>
      </c>
      <c r="AW85" s="34">
        <v>17.05</v>
      </c>
      <c r="AX85" s="34">
        <v>18.3</v>
      </c>
      <c r="AY85" s="21"/>
      <c r="AZ85" s="21"/>
      <c r="BA85" s="21"/>
      <c r="BB85" s="21"/>
      <c r="BC85" s="28">
        <f t="shared" ref="BC85:BE85" si="244">((AU85/AT85)*100)-100</f>
        <v>85.026737967914414</v>
      </c>
      <c r="BD85" s="28">
        <f t="shared" si="244"/>
        <v>49.421965317919074</v>
      </c>
      <c r="BE85" s="28">
        <f t="shared" si="244"/>
        <v>229.78723404255322</v>
      </c>
      <c r="BF85" s="28">
        <f t="shared" si="2"/>
        <v>176.47058823529409</v>
      </c>
      <c r="BG85" s="28">
        <f t="shared" si="3"/>
        <v>811.76470588235293</v>
      </c>
      <c r="BH85" s="28">
        <f t="shared" si="4"/>
        <v>392.77456647398844</v>
      </c>
      <c r="BI85" s="3">
        <f t="shared" ref="BI85:BK85" si="245">AU85-AT85</f>
        <v>1.5899999999999999</v>
      </c>
      <c r="BJ85" s="3">
        <f t="shared" si="245"/>
        <v>1.71</v>
      </c>
      <c r="BK85" s="3">
        <f t="shared" si="245"/>
        <v>11.88</v>
      </c>
      <c r="BL85" s="3">
        <f t="shared" si="6"/>
        <v>3.3</v>
      </c>
      <c r="BM85" s="3">
        <f t="shared" si="7"/>
        <v>15.18</v>
      </c>
      <c r="BN85" s="3">
        <f t="shared" si="8"/>
        <v>13.59</v>
      </c>
      <c r="BO85" s="24">
        <v>307</v>
      </c>
      <c r="BP85" s="21"/>
      <c r="BQ85" s="21">
        <v>246</v>
      </c>
      <c r="BR85" s="21">
        <v>117.3</v>
      </c>
      <c r="BS85" s="21"/>
      <c r="BT85" s="21"/>
      <c r="BU85" s="21"/>
      <c r="BV85" s="24">
        <v>36.5</v>
      </c>
      <c r="BW85" s="21">
        <v>37</v>
      </c>
      <c r="BX85" s="21">
        <v>36.9</v>
      </c>
      <c r="BY85" s="21">
        <v>36</v>
      </c>
      <c r="BZ85" s="21">
        <v>36.6</v>
      </c>
      <c r="CA85" s="21">
        <v>36.9</v>
      </c>
      <c r="CB85" s="21"/>
      <c r="CC85" s="21"/>
      <c r="CD85" s="21"/>
      <c r="CE85" s="6"/>
      <c r="CF85" s="24" t="s">
        <v>981</v>
      </c>
      <c r="CG85" s="21" t="s">
        <v>1177</v>
      </c>
      <c r="CH85" s="21"/>
      <c r="CI85" s="21"/>
      <c r="CJ85" s="21"/>
      <c r="CK85" s="21"/>
      <c r="CL85" s="21"/>
      <c r="CM85" s="24" t="s">
        <v>1178</v>
      </c>
      <c r="CN85" s="21"/>
      <c r="CO85" s="21"/>
      <c r="CP85" s="21"/>
      <c r="CQ85" s="21"/>
      <c r="CR85" s="21"/>
      <c r="CS85" s="21"/>
      <c r="CT85" s="24">
        <v>2</v>
      </c>
      <c r="CU85" s="21">
        <v>1</v>
      </c>
      <c r="CV85" s="21"/>
      <c r="CW85" s="21"/>
      <c r="CX85" s="21"/>
      <c r="CY85" s="21"/>
      <c r="CZ85" s="21"/>
      <c r="DA85" s="60" t="s">
        <v>1179</v>
      </c>
      <c r="DB85" s="21" t="s">
        <v>331</v>
      </c>
      <c r="DC85" s="21"/>
      <c r="DD85" s="21"/>
      <c r="DE85" s="21"/>
      <c r="DF85" s="21"/>
      <c r="DG85" s="21"/>
      <c r="DH85" s="24" t="s">
        <v>445</v>
      </c>
      <c r="DI85" s="21" t="s">
        <v>1180</v>
      </c>
      <c r="DJ85" s="21" t="s">
        <v>1181</v>
      </c>
      <c r="DK85" s="21" t="s">
        <v>1182</v>
      </c>
      <c r="DL85" s="21"/>
      <c r="DM85" s="21"/>
      <c r="DN85" s="21"/>
      <c r="DO85" s="26"/>
      <c r="DP85" s="6"/>
      <c r="DQ85" s="24">
        <v>102</v>
      </c>
      <c r="DR85" s="21">
        <v>63</v>
      </c>
      <c r="DS85" s="21">
        <v>66</v>
      </c>
      <c r="DT85" s="21">
        <v>79.7</v>
      </c>
      <c r="DU85" s="21"/>
      <c r="DV85" s="21"/>
      <c r="DW85" s="21"/>
      <c r="DX85" s="24">
        <v>0.4</v>
      </c>
      <c r="DY85" s="21">
        <v>0.35</v>
      </c>
      <c r="DZ85" s="21">
        <v>0.35</v>
      </c>
      <c r="EA85" s="21">
        <v>0.35</v>
      </c>
      <c r="EB85" s="21"/>
      <c r="EC85" s="21"/>
      <c r="ED85" s="21"/>
      <c r="EE85" s="78">
        <f t="shared" si="135"/>
        <v>255</v>
      </c>
      <c r="EF85" s="79">
        <f t="shared" si="192"/>
        <v>180</v>
      </c>
      <c r="EG85" s="79">
        <f t="shared" ref="EG85:EH85" si="246">DS85/DZ85</f>
        <v>188.57142857142858</v>
      </c>
      <c r="EH85" s="79">
        <f t="shared" si="246"/>
        <v>227.71428571428575</v>
      </c>
      <c r="EI85" s="79"/>
      <c r="EJ85" s="79"/>
      <c r="EK85" s="79"/>
      <c r="EL85" s="24">
        <v>0</v>
      </c>
      <c r="EM85" s="21">
        <v>0</v>
      </c>
      <c r="EN85" s="21">
        <v>0</v>
      </c>
      <c r="EO85" s="21">
        <v>0</v>
      </c>
      <c r="EP85" s="21"/>
      <c r="EQ85" s="21"/>
      <c r="ER85" s="21"/>
      <c r="ES85" s="24">
        <v>224</v>
      </c>
      <c r="ET85" s="21">
        <v>254</v>
      </c>
      <c r="EU85" s="21">
        <v>267</v>
      </c>
      <c r="EV85" s="21">
        <v>336</v>
      </c>
      <c r="EW85" s="21"/>
      <c r="EX85" s="21"/>
      <c r="EY85" s="21"/>
      <c r="EZ85" s="24">
        <v>6.1</v>
      </c>
      <c r="FA85" s="21">
        <v>6.1</v>
      </c>
      <c r="FB85" s="21">
        <v>4.7</v>
      </c>
      <c r="FC85" s="21">
        <v>6.1</v>
      </c>
      <c r="FD85" s="21"/>
      <c r="FE85" s="21"/>
      <c r="FF85" s="21"/>
      <c r="FG85" s="24">
        <v>15</v>
      </c>
      <c r="FH85" s="21">
        <v>15</v>
      </c>
      <c r="FI85" s="21">
        <v>15</v>
      </c>
      <c r="FJ85" s="21">
        <v>15</v>
      </c>
      <c r="FK85" s="21"/>
      <c r="FL85" s="21"/>
      <c r="FM85" s="21"/>
      <c r="FN85" s="24">
        <v>79</v>
      </c>
      <c r="FO85" s="21">
        <v>66</v>
      </c>
      <c r="FP85" s="21">
        <v>93</v>
      </c>
      <c r="FQ85" s="21">
        <v>100</v>
      </c>
      <c r="FR85" s="21"/>
      <c r="FS85" s="21"/>
      <c r="FT85" s="21"/>
      <c r="FU85" s="24">
        <v>0</v>
      </c>
      <c r="FV85" s="21">
        <v>0</v>
      </c>
      <c r="FW85" s="21">
        <v>0</v>
      </c>
      <c r="FX85" s="21">
        <v>0</v>
      </c>
      <c r="FY85" s="21"/>
      <c r="FZ85" s="21"/>
      <c r="GA85" s="21"/>
      <c r="GB85" s="24">
        <v>66</v>
      </c>
      <c r="GC85" s="21">
        <v>90</v>
      </c>
      <c r="GD85" s="21">
        <v>75</v>
      </c>
      <c r="GE85" s="21">
        <v>65</v>
      </c>
      <c r="GF85" s="21"/>
      <c r="GG85" s="21"/>
      <c r="GH85" s="21"/>
      <c r="GI85" s="24">
        <v>860</v>
      </c>
      <c r="GJ85" s="21">
        <v>1670</v>
      </c>
      <c r="GK85" s="21">
        <v>2160</v>
      </c>
      <c r="GL85" s="21">
        <v>570</v>
      </c>
      <c r="GM85" s="21"/>
      <c r="GN85" s="21"/>
      <c r="GO85" s="21"/>
      <c r="GP85" s="6"/>
      <c r="GQ85" s="24">
        <v>9</v>
      </c>
      <c r="GR85" s="21">
        <v>18</v>
      </c>
      <c r="GS85" s="24">
        <v>10</v>
      </c>
      <c r="GT85" s="21">
        <v>45</v>
      </c>
      <c r="GU85" s="24">
        <v>8</v>
      </c>
      <c r="GV85" s="21">
        <v>18</v>
      </c>
      <c r="GW85" s="24">
        <v>9</v>
      </c>
      <c r="GX85" s="21">
        <v>18</v>
      </c>
      <c r="GY85" s="24"/>
      <c r="GZ85" s="21"/>
      <c r="HA85" s="24"/>
      <c r="HB85" s="21"/>
      <c r="HC85" s="24"/>
      <c r="HD85" s="21"/>
      <c r="HE85" s="6"/>
      <c r="HF85" s="21">
        <v>72</v>
      </c>
      <c r="HG85" s="21">
        <v>70</v>
      </c>
      <c r="HH85" s="21">
        <v>87</v>
      </c>
      <c r="HI85" s="21">
        <v>37</v>
      </c>
      <c r="HJ85" s="21">
        <v>2</v>
      </c>
      <c r="HK85" s="21">
        <v>97</v>
      </c>
      <c r="HL85" s="21">
        <v>0.35</v>
      </c>
      <c r="HM85" s="21">
        <v>0</v>
      </c>
      <c r="HN85" s="21">
        <v>19.04</v>
      </c>
      <c r="HO85" s="21">
        <v>14.17</v>
      </c>
      <c r="HP85" s="21">
        <v>3.55</v>
      </c>
      <c r="HQ85" s="21">
        <v>139.1</v>
      </c>
      <c r="HR85" s="21">
        <v>18.5</v>
      </c>
      <c r="HS85" s="21">
        <v>6.1</v>
      </c>
      <c r="HT85" s="21">
        <v>15</v>
      </c>
      <c r="HU85" s="6"/>
    </row>
    <row r="86" spans="1:236" ht="15.75" customHeight="1" x14ac:dyDescent="0.3">
      <c r="A86" s="99">
        <v>81</v>
      </c>
      <c r="B86" s="3">
        <v>122</v>
      </c>
      <c r="C86" s="21" t="s">
        <v>431</v>
      </c>
      <c r="D86" s="21">
        <v>2</v>
      </c>
      <c r="E86" s="22">
        <v>41382</v>
      </c>
      <c r="F86" s="22">
        <v>41382</v>
      </c>
      <c r="G86" s="21">
        <f t="shared" si="0"/>
        <v>0</v>
      </c>
      <c r="H86" s="21"/>
      <c r="I86" s="21" t="s">
        <v>599</v>
      </c>
      <c r="J86" s="23">
        <v>15117</v>
      </c>
      <c r="K86" s="21">
        <v>72</v>
      </c>
      <c r="L86" s="21">
        <v>160</v>
      </c>
      <c r="M86" s="21">
        <v>90</v>
      </c>
      <c r="N86" s="21" t="s">
        <v>1187</v>
      </c>
      <c r="O86" s="21">
        <v>62</v>
      </c>
      <c r="P86" s="21">
        <v>71</v>
      </c>
      <c r="Q86" s="21">
        <v>5</v>
      </c>
      <c r="R86" s="21" t="s">
        <v>548</v>
      </c>
      <c r="S86" s="21">
        <v>2</v>
      </c>
      <c r="T86" s="21">
        <v>5</v>
      </c>
      <c r="U86" s="21" t="s">
        <v>548</v>
      </c>
      <c r="V86" s="21">
        <v>2</v>
      </c>
      <c r="W86" s="21">
        <v>5</v>
      </c>
      <c r="X86" s="21">
        <v>1</v>
      </c>
      <c r="Y86" s="21">
        <v>0</v>
      </c>
      <c r="Z86" s="6"/>
      <c r="AA86" s="24" t="s">
        <v>513</v>
      </c>
      <c r="AB86" s="21" t="s">
        <v>1188</v>
      </c>
      <c r="AC86" s="25">
        <v>1</v>
      </c>
      <c r="AD86" s="25"/>
      <c r="AE86" s="21" t="s">
        <v>249</v>
      </c>
      <c r="AF86" s="21"/>
      <c r="AG86" s="21" t="s">
        <v>246</v>
      </c>
      <c r="AH86" s="21" t="s">
        <v>248</v>
      </c>
      <c r="AI86" s="21" t="s">
        <v>246</v>
      </c>
      <c r="AJ86" s="21" t="s">
        <v>249</v>
      </c>
      <c r="AK86" s="21" t="s">
        <v>246</v>
      </c>
      <c r="AL86" s="21" t="s">
        <v>246</v>
      </c>
      <c r="AM86" s="21">
        <v>0.92</v>
      </c>
      <c r="AN86" s="6"/>
      <c r="AO86" s="26" t="s">
        <v>250</v>
      </c>
      <c r="AP86" s="26" t="s">
        <v>274</v>
      </c>
      <c r="AQ86" s="26"/>
      <c r="AR86" s="26" t="s">
        <v>1902</v>
      </c>
      <c r="AS86" s="26" t="s">
        <v>1913</v>
      </c>
      <c r="AT86" s="27">
        <v>0.92</v>
      </c>
      <c r="AU86" s="21">
        <v>0.88</v>
      </c>
      <c r="AV86" s="21">
        <v>0.77</v>
      </c>
      <c r="AW86" s="21">
        <v>0.52</v>
      </c>
      <c r="AX86" s="21">
        <v>0.46</v>
      </c>
      <c r="AY86" s="21">
        <v>0.32</v>
      </c>
      <c r="AZ86" s="21">
        <v>0.22</v>
      </c>
      <c r="BA86" s="21"/>
      <c r="BB86" s="21"/>
      <c r="BC86" s="28">
        <f t="shared" ref="BC86:BE86" si="247">((AU86/AT86)*100)-100</f>
        <v>-4.3478260869565304</v>
      </c>
      <c r="BD86" s="28">
        <f t="shared" si="247"/>
        <v>-12.5</v>
      </c>
      <c r="BE86" s="28">
        <f t="shared" si="247"/>
        <v>-32.467532467532465</v>
      </c>
      <c r="BF86" s="28">
        <f t="shared" si="2"/>
        <v>-16.304347826086968</v>
      </c>
      <c r="BG86" s="28">
        <f t="shared" si="3"/>
        <v>-43.478260869565219</v>
      </c>
      <c r="BH86" s="28">
        <f t="shared" si="4"/>
        <v>-40.909090909090907</v>
      </c>
      <c r="BI86" s="3">
        <f t="shared" ref="BI86:BK86" si="248">AU86-AT86</f>
        <v>-4.0000000000000036E-2</v>
      </c>
      <c r="BJ86" s="3">
        <f t="shared" si="248"/>
        <v>-0.10999999999999999</v>
      </c>
      <c r="BK86" s="3">
        <f t="shared" si="248"/>
        <v>-0.25</v>
      </c>
      <c r="BL86" s="3">
        <f t="shared" si="6"/>
        <v>-0.15000000000000002</v>
      </c>
      <c r="BM86" s="3">
        <f t="shared" si="7"/>
        <v>-0.4</v>
      </c>
      <c r="BN86" s="3">
        <f t="shared" si="8"/>
        <v>-0.36</v>
      </c>
      <c r="BO86" s="24"/>
      <c r="BP86" s="21">
        <v>123</v>
      </c>
      <c r="BQ86" s="21"/>
      <c r="BR86" s="21">
        <v>43.9</v>
      </c>
      <c r="BS86" s="21">
        <v>30.1</v>
      </c>
      <c r="BT86" s="21"/>
      <c r="BU86" s="21"/>
      <c r="BV86" s="24">
        <v>37.6</v>
      </c>
      <c r="BW86" s="21">
        <v>37</v>
      </c>
      <c r="BX86" s="21">
        <v>38.9</v>
      </c>
      <c r="BY86" s="21">
        <v>37.6</v>
      </c>
      <c r="BZ86" s="21">
        <v>37</v>
      </c>
      <c r="CA86" s="21">
        <v>37.6</v>
      </c>
      <c r="CB86" s="21">
        <v>37</v>
      </c>
      <c r="CC86" s="21"/>
      <c r="CD86" s="21"/>
      <c r="CE86" s="6"/>
      <c r="CF86" s="24" t="s">
        <v>1189</v>
      </c>
      <c r="CG86" s="21"/>
      <c r="CH86" s="21"/>
      <c r="CI86" s="21"/>
      <c r="CJ86" s="21"/>
      <c r="CK86" s="21"/>
      <c r="CL86" s="21"/>
      <c r="CM86" s="24" t="s">
        <v>2229</v>
      </c>
      <c r="CN86" s="21"/>
      <c r="CO86" s="21"/>
      <c r="CP86" s="21"/>
      <c r="CQ86" s="21"/>
      <c r="CR86" s="21"/>
      <c r="CS86" s="21"/>
      <c r="CT86" s="24">
        <v>2</v>
      </c>
      <c r="CU86" s="21"/>
      <c r="CV86" s="21"/>
      <c r="CW86" s="21"/>
      <c r="CX86" s="21"/>
      <c r="CY86" s="21"/>
      <c r="CZ86" s="21"/>
      <c r="DA86" s="24" t="s">
        <v>1191</v>
      </c>
      <c r="DB86" s="21"/>
      <c r="DC86" s="21"/>
      <c r="DD86" s="21"/>
      <c r="DE86" s="21"/>
      <c r="DF86" s="21"/>
      <c r="DG86" s="21"/>
      <c r="DH86" s="24" t="s">
        <v>255</v>
      </c>
      <c r="DI86" s="21" t="s">
        <v>255</v>
      </c>
      <c r="DJ86" s="21" t="s">
        <v>1192</v>
      </c>
      <c r="DK86" s="21" t="s">
        <v>1193</v>
      </c>
      <c r="DL86" s="21" t="s">
        <v>1193</v>
      </c>
      <c r="DM86" s="21"/>
      <c r="DN86" s="21"/>
      <c r="DO86" s="26"/>
      <c r="DP86" s="6"/>
      <c r="DQ86" s="24">
        <v>126.3</v>
      </c>
      <c r="DR86" s="21">
        <v>115.4</v>
      </c>
      <c r="DS86" s="21">
        <v>114.9</v>
      </c>
      <c r="DT86" s="21">
        <v>86</v>
      </c>
      <c r="DU86" s="21">
        <v>74</v>
      </c>
      <c r="DV86" s="21"/>
      <c r="DW86" s="21"/>
      <c r="DX86" s="24">
        <v>0.6</v>
      </c>
      <c r="DY86" s="21">
        <v>0.5</v>
      </c>
      <c r="DZ86" s="21">
        <v>0.5</v>
      </c>
      <c r="EA86" s="21">
        <v>0.4</v>
      </c>
      <c r="EB86" s="21">
        <v>0.4</v>
      </c>
      <c r="EC86" s="21"/>
      <c r="ED86" s="21"/>
      <c r="EE86" s="78">
        <f t="shared" si="135"/>
        <v>210.5</v>
      </c>
      <c r="EF86" s="79">
        <f t="shared" si="192"/>
        <v>230.8</v>
      </c>
      <c r="EG86" s="79">
        <f t="shared" ref="EG86:EI86" si="249">DS86/DZ86</f>
        <v>229.8</v>
      </c>
      <c r="EH86" s="79">
        <f t="shared" si="249"/>
        <v>215</v>
      </c>
      <c r="EI86" s="79">
        <f t="shared" si="249"/>
        <v>185</v>
      </c>
      <c r="EJ86" s="79"/>
      <c r="EK86" s="79"/>
      <c r="EL86" s="24">
        <v>1</v>
      </c>
      <c r="EM86" s="21">
        <v>1</v>
      </c>
      <c r="EN86" s="21">
        <v>1</v>
      </c>
      <c r="EO86" s="21">
        <v>1</v>
      </c>
      <c r="EP86" s="21">
        <v>1</v>
      </c>
      <c r="EQ86" s="21"/>
      <c r="ER86" s="21"/>
      <c r="ES86" s="24">
        <v>249</v>
      </c>
      <c r="ET86" s="21">
        <v>285</v>
      </c>
      <c r="EU86" s="21">
        <v>225</v>
      </c>
      <c r="EV86" s="21">
        <v>198</v>
      </c>
      <c r="EW86" s="21">
        <v>213</v>
      </c>
      <c r="EX86" s="21"/>
      <c r="EY86" s="21"/>
      <c r="EZ86" s="24">
        <v>10.7</v>
      </c>
      <c r="FA86" s="21">
        <v>11.7</v>
      </c>
      <c r="FB86" s="21">
        <v>11.7</v>
      </c>
      <c r="FC86" s="21">
        <v>11.7</v>
      </c>
      <c r="FD86" s="21">
        <v>11.7</v>
      </c>
      <c r="FE86" s="21"/>
      <c r="FF86" s="21"/>
      <c r="FG86" s="24">
        <v>9</v>
      </c>
      <c r="FH86" s="21">
        <v>7</v>
      </c>
      <c r="FI86" s="21">
        <v>9</v>
      </c>
      <c r="FJ86" s="21">
        <v>6</v>
      </c>
      <c r="FK86" s="21">
        <v>4</v>
      </c>
      <c r="FL86" s="21"/>
      <c r="FM86" s="21"/>
      <c r="FN86" s="24">
        <v>100</v>
      </c>
      <c r="FO86" s="21">
        <v>80</v>
      </c>
      <c r="FP86" s="21">
        <v>77</v>
      </c>
      <c r="FQ86" s="21">
        <v>87</v>
      </c>
      <c r="FR86" s="21">
        <v>66</v>
      </c>
      <c r="FS86" s="21"/>
      <c r="FT86" s="21"/>
      <c r="FU86" s="24" t="s">
        <v>1194</v>
      </c>
      <c r="FV86" s="21">
        <v>0</v>
      </c>
      <c r="FW86" s="21">
        <v>0</v>
      </c>
      <c r="FX86" s="21">
        <v>0</v>
      </c>
      <c r="FY86" s="21">
        <v>0</v>
      </c>
      <c r="FZ86" s="21"/>
      <c r="GA86" s="21"/>
      <c r="GB86" s="24">
        <v>125</v>
      </c>
      <c r="GC86" s="21">
        <v>120</v>
      </c>
      <c r="GD86" s="21">
        <v>69</v>
      </c>
      <c r="GE86" s="21">
        <v>69</v>
      </c>
      <c r="GF86" s="21">
        <v>43</v>
      </c>
      <c r="GG86" s="21"/>
      <c r="GH86" s="21"/>
      <c r="GI86" s="24">
        <v>1666</v>
      </c>
      <c r="GJ86" s="21">
        <v>2190</v>
      </c>
      <c r="GK86" s="21">
        <v>2030</v>
      </c>
      <c r="GL86" s="21">
        <v>2000</v>
      </c>
      <c r="GM86" s="21">
        <v>155</v>
      </c>
      <c r="GN86" s="21"/>
      <c r="GO86" s="21"/>
      <c r="GP86" s="6"/>
      <c r="GQ86" s="24">
        <v>15</v>
      </c>
      <c r="GR86" s="21">
        <v>80</v>
      </c>
      <c r="GS86" s="24">
        <v>12</v>
      </c>
      <c r="GT86" s="21">
        <v>45</v>
      </c>
      <c r="GU86" s="24">
        <v>12</v>
      </c>
      <c r="GV86" s="21">
        <v>45</v>
      </c>
      <c r="GW86" s="24">
        <v>12</v>
      </c>
      <c r="GX86" s="21">
        <v>45</v>
      </c>
      <c r="GY86" s="24">
        <v>15</v>
      </c>
      <c r="GZ86" s="21">
        <v>80</v>
      </c>
      <c r="HA86" s="24"/>
      <c r="HB86" s="21"/>
      <c r="HC86" s="24"/>
      <c r="HD86" s="21"/>
      <c r="HE86" s="6"/>
      <c r="HF86" s="21">
        <v>72</v>
      </c>
      <c r="HG86" s="21">
        <v>67</v>
      </c>
      <c r="HH86" s="21">
        <v>149</v>
      </c>
      <c r="HI86" s="21">
        <v>38.9</v>
      </c>
      <c r="HJ86" s="21">
        <v>1</v>
      </c>
      <c r="HK86" s="21">
        <v>78.7</v>
      </c>
      <c r="HL86" s="21">
        <v>0.6</v>
      </c>
      <c r="HM86" s="21">
        <v>50</v>
      </c>
      <c r="HN86" s="21">
        <v>99.71</v>
      </c>
      <c r="HO86" s="21">
        <v>23</v>
      </c>
      <c r="HP86" s="21">
        <v>3.48</v>
      </c>
      <c r="HQ86" s="21">
        <v>154.9</v>
      </c>
      <c r="HR86" s="21">
        <v>23.6</v>
      </c>
      <c r="HS86" s="21">
        <v>11.7</v>
      </c>
      <c r="HT86" s="21">
        <v>9</v>
      </c>
      <c r="HU86" s="6"/>
    </row>
    <row r="87" spans="1:236" ht="15.75" customHeight="1" x14ac:dyDescent="0.3">
      <c r="A87" s="99">
        <v>82</v>
      </c>
      <c r="B87" s="3">
        <v>125</v>
      </c>
      <c r="C87" s="21" t="s">
        <v>635</v>
      </c>
      <c r="D87" s="21">
        <v>2</v>
      </c>
      <c r="E87" s="22">
        <v>41388</v>
      </c>
      <c r="F87" s="22">
        <v>41388</v>
      </c>
      <c r="G87" s="21">
        <f t="shared" si="0"/>
        <v>0</v>
      </c>
      <c r="H87" s="21"/>
      <c r="I87" s="21" t="s">
        <v>989</v>
      </c>
      <c r="J87" s="23">
        <v>13537</v>
      </c>
      <c r="K87" s="21">
        <v>76</v>
      </c>
      <c r="L87" s="21">
        <v>156</v>
      </c>
      <c r="M87" s="21">
        <v>82</v>
      </c>
      <c r="N87" s="21" t="s">
        <v>1205</v>
      </c>
      <c r="O87" s="21">
        <v>75</v>
      </c>
      <c r="P87" s="21">
        <v>88.9</v>
      </c>
      <c r="Q87" s="21">
        <v>5</v>
      </c>
      <c r="R87" s="21" t="s">
        <v>695</v>
      </c>
      <c r="S87" s="21">
        <v>1</v>
      </c>
      <c r="T87" s="21">
        <v>12</v>
      </c>
      <c r="U87" s="21" t="s">
        <v>912</v>
      </c>
      <c r="V87" s="21">
        <v>1</v>
      </c>
      <c r="W87" s="21">
        <v>1</v>
      </c>
      <c r="X87" s="21">
        <v>5</v>
      </c>
      <c r="Y87" s="21">
        <v>0</v>
      </c>
      <c r="Z87" s="6"/>
      <c r="AA87" s="24" t="s">
        <v>513</v>
      </c>
      <c r="AB87" s="21" t="s">
        <v>1144</v>
      </c>
      <c r="AC87" s="25">
        <v>1</v>
      </c>
      <c r="AD87" s="25"/>
      <c r="AE87" s="21" t="s">
        <v>249</v>
      </c>
      <c r="AF87" s="21"/>
      <c r="AG87" s="21" t="s">
        <v>249</v>
      </c>
      <c r="AH87" s="21"/>
      <c r="AI87" s="21" t="s">
        <v>249</v>
      </c>
      <c r="AJ87" s="21" t="s">
        <v>249</v>
      </c>
      <c r="AK87" s="21" t="s">
        <v>246</v>
      </c>
      <c r="AL87" s="21" t="s">
        <v>246</v>
      </c>
      <c r="AM87" s="21">
        <v>5.91</v>
      </c>
      <c r="AN87" s="6"/>
      <c r="AO87" s="26" t="s">
        <v>250</v>
      </c>
      <c r="AP87" s="26" t="s">
        <v>251</v>
      </c>
      <c r="AQ87" s="26"/>
      <c r="AR87" s="26" t="s">
        <v>1906</v>
      </c>
      <c r="AS87" s="26" t="s">
        <v>1912</v>
      </c>
      <c r="AT87" s="33">
        <v>5.91</v>
      </c>
      <c r="AU87" s="34">
        <v>7.11</v>
      </c>
      <c r="AV87" s="34">
        <v>10.119999999999999</v>
      </c>
      <c r="AW87" s="34">
        <v>19.079999999999998</v>
      </c>
      <c r="AX87" s="34">
        <v>21.46</v>
      </c>
      <c r="AY87" s="34">
        <v>15.26</v>
      </c>
      <c r="AZ87" s="34">
        <v>8.7899999999999991</v>
      </c>
      <c r="BA87" s="34">
        <v>2.4500000000000002</v>
      </c>
      <c r="BB87" s="21"/>
      <c r="BC87" s="28">
        <f t="shared" ref="BC87:BE87" si="250">((AU87/AT87)*100)-100</f>
        <v>20.304568527918775</v>
      </c>
      <c r="BD87" s="28">
        <f t="shared" si="250"/>
        <v>42.334739803094209</v>
      </c>
      <c r="BE87" s="28">
        <f t="shared" si="250"/>
        <v>88.537549407114625</v>
      </c>
      <c r="BF87" s="28">
        <f t="shared" si="2"/>
        <v>71.235194585448369</v>
      </c>
      <c r="BG87" s="28">
        <f t="shared" si="3"/>
        <v>222.84263959390859</v>
      </c>
      <c r="BH87" s="28">
        <f t="shared" si="4"/>
        <v>168.35443037974682</v>
      </c>
      <c r="BI87" s="3">
        <f t="shared" ref="BI87:BK87" si="251">AU87-AT87</f>
        <v>1.2000000000000002</v>
      </c>
      <c r="BJ87" s="3">
        <f t="shared" si="251"/>
        <v>3.0099999999999989</v>
      </c>
      <c r="BK87" s="3">
        <f t="shared" si="251"/>
        <v>8.9599999999999991</v>
      </c>
      <c r="BL87" s="3">
        <f t="shared" si="6"/>
        <v>4.2099999999999991</v>
      </c>
      <c r="BM87" s="3">
        <f t="shared" si="7"/>
        <v>13.169999999999998</v>
      </c>
      <c r="BN87" s="3">
        <f t="shared" si="8"/>
        <v>11.969999999999999</v>
      </c>
      <c r="BO87" s="24"/>
      <c r="BP87" s="21">
        <v>457.5</v>
      </c>
      <c r="BQ87" s="21">
        <v>279</v>
      </c>
      <c r="BR87" s="21">
        <v>224.7</v>
      </c>
      <c r="BS87" s="21"/>
      <c r="BT87" s="21"/>
      <c r="BU87" s="21"/>
      <c r="BV87" s="24">
        <v>36</v>
      </c>
      <c r="BW87" s="21">
        <v>37.5</v>
      </c>
      <c r="BX87" s="21">
        <v>37.6</v>
      </c>
      <c r="BY87" s="21">
        <v>36</v>
      </c>
      <c r="BZ87" s="21">
        <v>36.4</v>
      </c>
      <c r="CA87" s="21">
        <v>36</v>
      </c>
      <c r="CB87" s="21">
        <v>37</v>
      </c>
      <c r="CC87" s="21">
        <v>37</v>
      </c>
      <c r="CD87" s="21"/>
      <c r="CE87" s="6"/>
      <c r="CF87" s="24" t="s">
        <v>981</v>
      </c>
      <c r="CG87" s="21"/>
      <c r="CH87" s="21" t="s">
        <v>1206</v>
      </c>
      <c r="CI87" s="21"/>
      <c r="CJ87" s="21"/>
      <c r="CK87" s="21" t="s">
        <v>1207</v>
      </c>
      <c r="CL87" s="21"/>
      <c r="CM87" s="24" t="s">
        <v>1208</v>
      </c>
      <c r="CN87" s="21"/>
      <c r="CO87" s="21" t="s">
        <v>1209</v>
      </c>
      <c r="CP87" s="21"/>
      <c r="CQ87" s="21"/>
      <c r="CR87" s="21"/>
      <c r="CS87" s="21"/>
      <c r="CT87" s="24">
        <v>1</v>
      </c>
      <c r="CU87" s="21"/>
      <c r="CV87" s="21">
        <v>1</v>
      </c>
      <c r="CW87" s="21"/>
      <c r="CX87" s="21"/>
      <c r="CY87" s="21"/>
      <c r="CZ87" s="21"/>
      <c r="DA87" s="24" t="s">
        <v>1210</v>
      </c>
      <c r="DB87" s="21"/>
      <c r="DC87" s="21" t="s">
        <v>331</v>
      </c>
      <c r="DD87" s="21"/>
      <c r="DE87" s="21"/>
      <c r="DF87" s="21"/>
      <c r="DG87" s="21"/>
      <c r="DH87" s="24" t="s">
        <v>606</v>
      </c>
      <c r="DI87" s="21" t="s">
        <v>1211</v>
      </c>
      <c r="DJ87" s="21" t="s">
        <v>1211</v>
      </c>
      <c r="DK87" s="21" t="s">
        <v>1211</v>
      </c>
      <c r="DL87" s="21" t="s">
        <v>1211</v>
      </c>
      <c r="DM87" s="21" t="s">
        <v>1211</v>
      </c>
      <c r="DN87" s="21"/>
      <c r="DO87" s="26"/>
      <c r="DP87" s="6"/>
      <c r="DQ87" s="24">
        <v>178</v>
      </c>
      <c r="DR87" s="21">
        <v>116.7</v>
      </c>
      <c r="DS87" s="21">
        <v>122.6</v>
      </c>
      <c r="DT87" s="21">
        <v>88.1</v>
      </c>
      <c r="DU87" s="21">
        <v>96.6</v>
      </c>
      <c r="DV87" s="21">
        <v>99.5</v>
      </c>
      <c r="DW87" s="21"/>
      <c r="DX87" s="24">
        <v>0.4</v>
      </c>
      <c r="DY87" s="21">
        <v>0.45</v>
      </c>
      <c r="DZ87" s="21">
        <v>0.45</v>
      </c>
      <c r="EA87" s="21">
        <v>0.4</v>
      </c>
      <c r="EB87" s="21">
        <v>0.3</v>
      </c>
      <c r="EC87" s="21">
        <v>0.3</v>
      </c>
      <c r="ED87" s="21"/>
      <c r="EE87" s="78">
        <f t="shared" si="135"/>
        <v>445</v>
      </c>
      <c r="EF87" s="79">
        <f t="shared" si="192"/>
        <v>259.33333333333331</v>
      </c>
      <c r="EG87" s="79">
        <f t="shared" ref="EG87:EJ87" si="252">DS87/DZ87</f>
        <v>272.4444444444444</v>
      </c>
      <c r="EH87" s="79">
        <f t="shared" si="252"/>
        <v>220.24999999999997</v>
      </c>
      <c r="EI87" s="79">
        <f t="shared" si="252"/>
        <v>322</v>
      </c>
      <c r="EJ87" s="79">
        <f t="shared" si="252"/>
        <v>331.66666666666669</v>
      </c>
      <c r="EK87" s="79"/>
      <c r="EL87" s="24">
        <v>1</v>
      </c>
      <c r="EM87" s="21">
        <v>0</v>
      </c>
      <c r="EN87" s="21">
        <v>0</v>
      </c>
      <c r="EO87" s="21">
        <v>0</v>
      </c>
      <c r="EP87" s="21">
        <v>0</v>
      </c>
      <c r="EQ87" s="21">
        <v>0</v>
      </c>
      <c r="ER87" s="21"/>
      <c r="ES87" s="24">
        <v>371</v>
      </c>
      <c r="ET87" s="21">
        <v>352</v>
      </c>
      <c r="EU87" s="21">
        <v>274</v>
      </c>
      <c r="EV87" s="21">
        <v>251</v>
      </c>
      <c r="EW87" s="21">
        <v>280</v>
      </c>
      <c r="EX87" s="21">
        <v>296</v>
      </c>
      <c r="EY87" s="21"/>
      <c r="EZ87" s="24">
        <v>6.4</v>
      </c>
      <c r="FA87" s="21">
        <v>6.4</v>
      </c>
      <c r="FB87" s="21">
        <v>10.5</v>
      </c>
      <c r="FC87" s="21">
        <v>10.5</v>
      </c>
      <c r="FD87" s="21">
        <v>6.7</v>
      </c>
      <c r="FE87" s="21">
        <v>6.7</v>
      </c>
      <c r="FF87" s="21"/>
      <c r="FG87" s="24">
        <v>15</v>
      </c>
      <c r="FH87" s="21">
        <v>8</v>
      </c>
      <c r="FI87" s="21">
        <v>15</v>
      </c>
      <c r="FJ87" s="21">
        <v>15</v>
      </c>
      <c r="FK87" s="21">
        <v>15</v>
      </c>
      <c r="FL87" s="21">
        <v>15</v>
      </c>
      <c r="FM87" s="21"/>
      <c r="FN87" s="24">
        <v>59</v>
      </c>
      <c r="FO87" s="21">
        <v>82</v>
      </c>
      <c r="FP87" s="21">
        <v>72</v>
      </c>
      <c r="FQ87" s="21">
        <v>64</v>
      </c>
      <c r="FR87" s="21">
        <v>75</v>
      </c>
      <c r="FS87" s="21">
        <v>75</v>
      </c>
      <c r="FT87" s="21"/>
      <c r="FU87" s="24" t="s">
        <v>1212</v>
      </c>
      <c r="FV87" s="21" t="s">
        <v>310</v>
      </c>
      <c r="FW87" s="21" t="s">
        <v>1213</v>
      </c>
      <c r="FX87" s="21" t="s">
        <v>625</v>
      </c>
      <c r="FY87" s="21" t="s">
        <v>1214</v>
      </c>
      <c r="FZ87" s="21" t="s">
        <v>1215</v>
      </c>
      <c r="GA87" s="21"/>
      <c r="GB87" s="24">
        <v>206</v>
      </c>
      <c r="GC87" s="21">
        <v>153</v>
      </c>
      <c r="GD87" s="21">
        <v>103</v>
      </c>
      <c r="GE87" s="21">
        <v>68</v>
      </c>
      <c r="GF87" s="21">
        <v>61</v>
      </c>
      <c r="GG87" s="21">
        <v>61</v>
      </c>
      <c r="GH87" s="21"/>
      <c r="GI87" s="24">
        <v>1300</v>
      </c>
      <c r="GJ87" s="21">
        <v>1695</v>
      </c>
      <c r="GK87" s="21">
        <v>620</v>
      </c>
      <c r="GL87" s="21">
        <v>630</v>
      </c>
      <c r="GM87" s="21">
        <v>1150</v>
      </c>
      <c r="GN87" s="21">
        <v>900</v>
      </c>
      <c r="GO87" s="21"/>
      <c r="GP87" s="6"/>
      <c r="GQ87" s="24">
        <v>10</v>
      </c>
      <c r="GR87" s="21">
        <v>45</v>
      </c>
      <c r="GS87" s="24">
        <v>15</v>
      </c>
      <c r="GT87" s="21">
        <v>80</v>
      </c>
      <c r="GU87" s="24">
        <v>12</v>
      </c>
      <c r="GV87" s="21">
        <v>45</v>
      </c>
      <c r="GW87" s="24">
        <v>12</v>
      </c>
      <c r="GX87" s="21">
        <v>45</v>
      </c>
      <c r="GY87" s="24">
        <v>11</v>
      </c>
      <c r="GZ87" s="21">
        <v>45</v>
      </c>
      <c r="HA87" s="24">
        <v>11</v>
      </c>
      <c r="HB87" s="21">
        <v>45</v>
      </c>
      <c r="HC87" s="24"/>
      <c r="HD87" s="21"/>
      <c r="HE87" s="6"/>
      <c r="HF87" s="21">
        <v>76</v>
      </c>
      <c r="HG87" s="21">
        <v>83</v>
      </c>
      <c r="HH87" s="21">
        <v>78</v>
      </c>
      <c r="HI87" s="21">
        <v>38</v>
      </c>
      <c r="HJ87" s="21">
        <v>1</v>
      </c>
      <c r="HK87" s="21">
        <v>126.1</v>
      </c>
      <c r="HL87" s="21">
        <v>0.45</v>
      </c>
      <c r="HM87" s="21">
        <v>20</v>
      </c>
      <c r="HN87" s="21">
        <v>56.02</v>
      </c>
      <c r="HO87" s="21">
        <v>10.36</v>
      </c>
      <c r="HP87" s="21">
        <v>4.26</v>
      </c>
      <c r="HQ87" s="21">
        <v>135</v>
      </c>
      <c r="HR87" s="21">
        <v>17</v>
      </c>
      <c r="HS87" s="21">
        <v>6.4</v>
      </c>
      <c r="HT87" s="21">
        <v>7</v>
      </c>
      <c r="HU87" s="6"/>
    </row>
    <row r="88" spans="1:236" ht="15.75" customHeight="1" x14ac:dyDescent="0.3">
      <c r="A88" s="99">
        <v>83</v>
      </c>
      <c r="B88" s="3">
        <v>126</v>
      </c>
      <c r="C88" s="21" t="s">
        <v>874</v>
      </c>
      <c r="D88" s="21">
        <v>2</v>
      </c>
      <c r="E88" s="22">
        <v>41379</v>
      </c>
      <c r="F88" s="22">
        <v>41380</v>
      </c>
      <c r="G88" s="21">
        <f t="shared" si="0"/>
        <v>1</v>
      </c>
      <c r="H88" s="21"/>
      <c r="I88" s="21" t="s">
        <v>432</v>
      </c>
      <c r="J88" s="23">
        <v>20022</v>
      </c>
      <c r="K88" s="21">
        <v>59</v>
      </c>
      <c r="L88" s="21">
        <v>175</v>
      </c>
      <c r="M88" s="21">
        <v>90</v>
      </c>
      <c r="N88" s="21" t="s">
        <v>1216</v>
      </c>
      <c r="O88" s="21">
        <v>88</v>
      </c>
      <c r="P88" s="21">
        <v>96.1</v>
      </c>
      <c r="Q88" s="21">
        <v>19</v>
      </c>
      <c r="R88" s="21" t="s">
        <v>548</v>
      </c>
      <c r="S88" s="21">
        <v>2</v>
      </c>
      <c r="T88" s="21">
        <v>19</v>
      </c>
      <c r="U88" s="21" t="s">
        <v>548</v>
      </c>
      <c r="V88" s="21">
        <v>2</v>
      </c>
      <c r="W88" s="21">
        <v>13</v>
      </c>
      <c r="X88" s="21">
        <v>3</v>
      </c>
      <c r="Y88" s="21">
        <v>0</v>
      </c>
      <c r="Z88" s="6"/>
      <c r="AA88" s="24" t="s">
        <v>884</v>
      </c>
      <c r="AB88" s="21" t="s">
        <v>549</v>
      </c>
      <c r="AC88" s="25">
        <v>2</v>
      </c>
      <c r="AD88" s="25" t="s">
        <v>1217</v>
      </c>
      <c r="AE88" s="21" t="s">
        <v>249</v>
      </c>
      <c r="AF88" s="21"/>
      <c r="AG88" s="21" t="s">
        <v>246</v>
      </c>
      <c r="AH88" s="21" t="s">
        <v>248</v>
      </c>
      <c r="AI88" s="21" t="s">
        <v>246</v>
      </c>
      <c r="AJ88" s="21" t="s">
        <v>246</v>
      </c>
      <c r="AK88" s="21" t="s">
        <v>246</v>
      </c>
      <c r="AL88" s="21" t="s">
        <v>246</v>
      </c>
      <c r="AM88" s="21">
        <v>4</v>
      </c>
      <c r="AN88" s="6"/>
      <c r="AO88" s="26" t="s">
        <v>250</v>
      </c>
      <c r="AP88" s="26" t="s">
        <v>251</v>
      </c>
      <c r="AQ88" s="26"/>
      <c r="AR88" s="26" t="s">
        <v>1902</v>
      </c>
      <c r="AS88" s="26" t="s">
        <v>1905</v>
      </c>
      <c r="AT88" s="27">
        <v>4</v>
      </c>
      <c r="AU88" s="21">
        <v>4.9000000000000004</v>
      </c>
      <c r="AV88" s="21">
        <v>5.74</v>
      </c>
      <c r="AW88" s="21">
        <v>3.57</v>
      </c>
      <c r="AX88" s="21">
        <v>2.06</v>
      </c>
      <c r="AY88" s="21">
        <v>1</v>
      </c>
      <c r="AZ88" s="21">
        <v>0.49</v>
      </c>
      <c r="BA88" s="21">
        <v>0.28000000000000003</v>
      </c>
      <c r="BB88" s="21">
        <v>0.2</v>
      </c>
      <c r="BC88" s="28">
        <f t="shared" ref="BC88:BE88" si="253">((AU88/AT88)*100)-100</f>
        <v>22.500000000000014</v>
      </c>
      <c r="BD88" s="28">
        <f t="shared" si="253"/>
        <v>17.142857142857153</v>
      </c>
      <c r="BE88" s="28">
        <f t="shared" si="253"/>
        <v>-37.804878048780488</v>
      </c>
      <c r="BF88" s="28">
        <f t="shared" si="2"/>
        <v>43.5</v>
      </c>
      <c r="BG88" s="28">
        <f t="shared" si="3"/>
        <v>-10.75</v>
      </c>
      <c r="BH88" s="28">
        <f t="shared" si="4"/>
        <v>-27.142857142857153</v>
      </c>
      <c r="BI88" s="3">
        <f t="shared" ref="BI88:BK88" si="254">AU88-AT88</f>
        <v>0.90000000000000036</v>
      </c>
      <c r="BJ88" s="3">
        <f t="shared" si="254"/>
        <v>0.83999999999999986</v>
      </c>
      <c r="BK88" s="3">
        <f t="shared" si="254"/>
        <v>-2.1700000000000004</v>
      </c>
      <c r="BL88" s="3">
        <f t="shared" si="6"/>
        <v>1.7400000000000002</v>
      </c>
      <c r="BM88" s="3">
        <f t="shared" si="7"/>
        <v>-0.43000000000000016</v>
      </c>
      <c r="BN88" s="3">
        <f t="shared" si="8"/>
        <v>-1.3300000000000005</v>
      </c>
      <c r="BO88" s="24">
        <v>84.1</v>
      </c>
      <c r="BP88" s="21">
        <v>182.3</v>
      </c>
      <c r="BQ88" s="21">
        <v>163</v>
      </c>
      <c r="BR88" s="21">
        <v>68.2</v>
      </c>
      <c r="BS88" s="21">
        <v>31.7</v>
      </c>
      <c r="BT88" s="21">
        <v>17.7</v>
      </c>
      <c r="BU88" s="21">
        <v>10</v>
      </c>
      <c r="BV88" s="24">
        <v>37</v>
      </c>
      <c r="BW88" s="21">
        <v>37.6</v>
      </c>
      <c r="BX88" s="21">
        <v>37.9</v>
      </c>
      <c r="BY88" s="21">
        <v>37</v>
      </c>
      <c r="BZ88" s="21">
        <v>37.1</v>
      </c>
      <c r="CA88" s="21">
        <v>36</v>
      </c>
      <c r="CB88" s="21">
        <v>36.4</v>
      </c>
      <c r="CC88" s="21">
        <v>36.5</v>
      </c>
      <c r="CD88" s="21">
        <v>36.5</v>
      </c>
      <c r="CE88" s="6"/>
      <c r="CF88" s="24" t="s">
        <v>1218</v>
      </c>
      <c r="CG88" s="21" t="s">
        <v>1219</v>
      </c>
      <c r="CH88" s="21" t="s">
        <v>1025</v>
      </c>
      <c r="CI88" s="21"/>
      <c r="CJ88" s="21"/>
      <c r="CK88" s="21"/>
      <c r="CL88" s="21"/>
      <c r="CM88" s="24" t="s">
        <v>1220</v>
      </c>
      <c r="CN88" s="21" t="s">
        <v>1221</v>
      </c>
      <c r="CO88" s="21" t="s">
        <v>1222</v>
      </c>
      <c r="CP88" s="21"/>
      <c r="CQ88" s="21"/>
      <c r="CR88" s="21"/>
      <c r="CS88" s="21"/>
      <c r="CT88" s="24">
        <v>1</v>
      </c>
      <c r="CU88" s="21">
        <v>1</v>
      </c>
      <c r="CV88" s="21">
        <v>1</v>
      </c>
      <c r="CW88" s="21"/>
      <c r="CX88" s="21"/>
      <c r="CY88" s="21"/>
      <c r="CZ88" s="21"/>
      <c r="DA88" s="24" t="s">
        <v>1223</v>
      </c>
      <c r="DB88" s="21" t="s">
        <v>1223</v>
      </c>
      <c r="DC88" s="21" t="s">
        <v>1224</v>
      </c>
      <c r="DD88" s="21"/>
      <c r="DE88" s="21"/>
      <c r="DF88" s="21"/>
      <c r="DG88" s="21"/>
      <c r="DH88" s="24" t="s">
        <v>255</v>
      </c>
      <c r="DI88" s="21" t="s">
        <v>255</v>
      </c>
      <c r="DJ88" s="21" t="s">
        <v>606</v>
      </c>
      <c r="DK88" s="21" t="s">
        <v>606</v>
      </c>
      <c r="DL88" s="21" t="s">
        <v>606</v>
      </c>
      <c r="DM88" s="21" t="s">
        <v>606</v>
      </c>
      <c r="DN88" s="21" t="s">
        <v>606</v>
      </c>
      <c r="DO88" s="26">
        <v>9</v>
      </c>
      <c r="DP88" s="6"/>
      <c r="DQ88" s="24">
        <v>65</v>
      </c>
      <c r="DR88" s="21">
        <v>74</v>
      </c>
      <c r="DS88" s="21">
        <v>60.8</v>
      </c>
      <c r="DT88" s="21">
        <v>87.6</v>
      </c>
      <c r="DU88" s="21">
        <v>82.7</v>
      </c>
      <c r="DV88" s="21">
        <v>100.4</v>
      </c>
      <c r="DW88" s="21">
        <v>93.1</v>
      </c>
      <c r="DX88" s="24">
        <v>0.4</v>
      </c>
      <c r="DY88" s="21">
        <v>0.4</v>
      </c>
      <c r="DZ88" s="21">
        <v>0.4</v>
      </c>
      <c r="EA88" s="21">
        <v>0.4</v>
      </c>
      <c r="EB88" s="21">
        <v>0.5</v>
      </c>
      <c r="EC88" s="21">
        <v>0.5</v>
      </c>
      <c r="ED88" s="21">
        <v>0.45</v>
      </c>
      <c r="EE88" s="78">
        <f t="shared" si="135"/>
        <v>162.5</v>
      </c>
      <c r="EF88" s="79">
        <f t="shared" si="192"/>
        <v>185</v>
      </c>
      <c r="EG88" s="79">
        <f t="shared" ref="EG88:EK88" si="255">DS88/DZ88</f>
        <v>151.99999999999997</v>
      </c>
      <c r="EH88" s="79">
        <f t="shared" si="255"/>
        <v>218.99999999999997</v>
      </c>
      <c r="EI88" s="79">
        <f t="shared" si="255"/>
        <v>165.4</v>
      </c>
      <c r="EJ88" s="79">
        <f t="shared" si="255"/>
        <v>200.8</v>
      </c>
      <c r="EK88" s="79">
        <f t="shared" si="255"/>
        <v>206.88888888888886</v>
      </c>
      <c r="EL88" s="24">
        <v>1</v>
      </c>
      <c r="EM88" s="21">
        <v>1</v>
      </c>
      <c r="EN88" s="21">
        <v>1</v>
      </c>
      <c r="EO88" s="21">
        <v>1</v>
      </c>
      <c r="EP88" s="21">
        <v>1</v>
      </c>
      <c r="EQ88" s="21">
        <v>1</v>
      </c>
      <c r="ER88" s="21">
        <v>1</v>
      </c>
      <c r="ES88" s="24">
        <v>222</v>
      </c>
      <c r="ET88" s="21">
        <v>261</v>
      </c>
      <c r="EU88" s="21">
        <v>286</v>
      </c>
      <c r="EV88" s="21">
        <v>284</v>
      </c>
      <c r="EW88" s="21">
        <v>295</v>
      </c>
      <c r="EX88" s="21">
        <v>285</v>
      </c>
      <c r="EY88" s="21">
        <v>265</v>
      </c>
      <c r="EZ88" s="24">
        <v>13.6</v>
      </c>
      <c r="FA88" s="21">
        <v>16</v>
      </c>
      <c r="FB88" s="21">
        <v>8.5</v>
      </c>
      <c r="FC88" s="21">
        <v>8</v>
      </c>
      <c r="FD88" s="21">
        <v>6.2</v>
      </c>
      <c r="FE88" s="21">
        <v>4</v>
      </c>
      <c r="FF88" s="21">
        <v>7</v>
      </c>
      <c r="FG88" s="24">
        <v>3</v>
      </c>
      <c r="FH88" s="21">
        <v>3</v>
      </c>
      <c r="FI88" s="21">
        <v>15</v>
      </c>
      <c r="FJ88" s="21">
        <v>15</v>
      </c>
      <c r="FK88" s="21">
        <v>15</v>
      </c>
      <c r="FL88" s="21">
        <v>15</v>
      </c>
      <c r="FM88" s="21">
        <v>15</v>
      </c>
      <c r="FN88" s="24">
        <v>80</v>
      </c>
      <c r="FO88" s="21">
        <v>74</v>
      </c>
      <c r="FP88" s="21">
        <v>96</v>
      </c>
      <c r="FQ88" s="21">
        <v>83</v>
      </c>
      <c r="FR88" s="21">
        <v>92</v>
      </c>
      <c r="FS88" s="21">
        <v>87</v>
      </c>
      <c r="FT88" s="21">
        <v>84</v>
      </c>
      <c r="FU88" s="24" t="s">
        <v>378</v>
      </c>
      <c r="FV88" s="21" t="s">
        <v>311</v>
      </c>
      <c r="FW88" s="21" t="s">
        <v>378</v>
      </c>
      <c r="FX88" s="21" t="s">
        <v>322</v>
      </c>
      <c r="FY88" s="21">
        <v>0</v>
      </c>
      <c r="FZ88" s="21">
        <v>0</v>
      </c>
      <c r="GA88" s="21">
        <v>0</v>
      </c>
      <c r="GB88" s="24">
        <v>93</v>
      </c>
      <c r="GC88" s="21">
        <v>76</v>
      </c>
      <c r="GD88" s="21">
        <v>68</v>
      </c>
      <c r="GE88" s="21">
        <v>59</v>
      </c>
      <c r="GF88" s="21">
        <v>54</v>
      </c>
      <c r="GG88" s="21">
        <v>45</v>
      </c>
      <c r="GH88" s="21">
        <v>44</v>
      </c>
      <c r="GI88" s="24">
        <v>2400</v>
      </c>
      <c r="GJ88" s="21">
        <v>2340</v>
      </c>
      <c r="GK88" s="21">
        <v>2230</v>
      </c>
      <c r="GL88" s="21">
        <v>2420</v>
      </c>
      <c r="GM88" s="21">
        <v>1550</v>
      </c>
      <c r="GN88" s="21">
        <v>2650</v>
      </c>
      <c r="GO88" s="21">
        <v>1880</v>
      </c>
      <c r="GP88" s="6"/>
      <c r="GQ88" s="24">
        <v>18</v>
      </c>
      <c r="GR88" s="21">
        <v>90</v>
      </c>
      <c r="GS88" s="24">
        <v>18</v>
      </c>
      <c r="GT88" s="21">
        <v>90</v>
      </c>
      <c r="GU88" s="24">
        <v>13</v>
      </c>
      <c r="GV88" s="21">
        <v>55</v>
      </c>
      <c r="GW88" s="24">
        <v>12</v>
      </c>
      <c r="GX88" s="21">
        <v>45</v>
      </c>
      <c r="GY88" s="24">
        <v>10</v>
      </c>
      <c r="GZ88" s="21">
        <v>45</v>
      </c>
      <c r="HA88" s="24">
        <v>9</v>
      </c>
      <c r="HB88" s="21">
        <v>18</v>
      </c>
      <c r="HC88" s="24">
        <v>9</v>
      </c>
      <c r="HD88" s="21">
        <v>18</v>
      </c>
      <c r="HE88" s="6"/>
      <c r="HF88" s="21">
        <v>59</v>
      </c>
      <c r="HG88" s="21">
        <v>129</v>
      </c>
      <c r="HH88" s="21">
        <v>78</v>
      </c>
      <c r="HI88" s="21">
        <v>37.9</v>
      </c>
      <c r="HJ88" s="21">
        <v>1</v>
      </c>
      <c r="HK88" s="21">
        <v>65</v>
      </c>
      <c r="HL88" s="21">
        <v>1</v>
      </c>
      <c r="HM88" s="21">
        <v>15</v>
      </c>
      <c r="HN88" s="21">
        <v>47.89</v>
      </c>
      <c r="HO88" s="21">
        <v>29.38</v>
      </c>
      <c r="HP88" s="21">
        <v>3.37</v>
      </c>
      <c r="HQ88" s="21">
        <v>135</v>
      </c>
      <c r="HR88" s="21">
        <v>51.7</v>
      </c>
      <c r="HS88" s="21">
        <v>13.6</v>
      </c>
      <c r="HT88" s="21">
        <v>3</v>
      </c>
      <c r="HU88" s="6"/>
    </row>
    <row r="89" spans="1:236" ht="15.75" customHeight="1" x14ac:dyDescent="0.3">
      <c r="A89" s="99">
        <v>84</v>
      </c>
      <c r="B89" s="3">
        <v>127</v>
      </c>
      <c r="C89" s="21" t="s">
        <v>431</v>
      </c>
      <c r="D89" s="21">
        <v>2</v>
      </c>
      <c r="E89" s="22">
        <v>41395</v>
      </c>
      <c r="F89" s="22">
        <v>41395</v>
      </c>
      <c r="G89" s="21">
        <f t="shared" si="0"/>
        <v>0</v>
      </c>
      <c r="H89" s="21"/>
      <c r="I89" s="21" t="s">
        <v>989</v>
      </c>
      <c r="J89" s="23">
        <v>14821</v>
      </c>
      <c r="K89" s="21">
        <v>72</v>
      </c>
      <c r="L89" s="21">
        <v>155</v>
      </c>
      <c r="M89" s="21">
        <v>59</v>
      </c>
      <c r="N89" s="21" t="s">
        <v>1225</v>
      </c>
      <c r="O89" s="21">
        <v>92</v>
      </c>
      <c r="P89" s="21">
        <v>97.2</v>
      </c>
      <c r="Q89" s="21">
        <v>6</v>
      </c>
      <c r="R89" s="21" t="s">
        <v>695</v>
      </c>
      <c r="S89" s="21">
        <v>1</v>
      </c>
      <c r="T89" s="21">
        <v>75</v>
      </c>
      <c r="U89" s="21" t="s">
        <v>548</v>
      </c>
      <c r="V89" s="21">
        <v>2</v>
      </c>
      <c r="W89" s="21">
        <v>3</v>
      </c>
      <c r="X89" s="21">
        <v>3</v>
      </c>
      <c r="Y89" s="21">
        <v>0</v>
      </c>
      <c r="Z89" s="6"/>
      <c r="AA89" s="24" t="s">
        <v>884</v>
      </c>
      <c r="AB89" s="21" t="s">
        <v>1010</v>
      </c>
      <c r="AC89" s="25">
        <v>1</v>
      </c>
      <c r="AD89" s="25"/>
      <c r="AE89" s="21" t="s">
        <v>249</v>
      </c>
      <c r="AF89" s="21"/>
      <c r="AG89" s="21" t="s">
        <v>246</v>
      </c>
      <c r="AH89" s="21" t="s">
        <v>328</v>
      </c>
      <c r="AI89" s="21" t="s">
        <v>246</v>
      </c>
      <c r="AJ89" s="21" t="s">
        <v>249</v>
      </c>
      <c r="AK89" s="21" t="s">
        <v>246</v>
      </c>
      <c r="AL89" s="21" t="s">
        <v>246</v>
      </c>
      <c r="AM89" s="21">
        <v>210</v>
      </c>
      <c r="AN89" s="6"/>
      <c r="AO89" s="26" t="s">
        <v>250</v>
      </c>
      <c r="AP89" s="26" t="s">
        <v>274</v>
      </c>
      <c r="AQ89" s="26"/>
      <c r="AR89" s="26" t="s">
        <v>1906</v>
      </c>
      <c r="AS89" s="26" t="s">
        <v>1913</v>
      </c>
      <c r="AT89" s="27">
        <v>10</v>
      </c>
      <c r="AU89" s="21">
        <v>56.15</v>
      </c>
      <c r="AV89" s="21">
        <v>138.6</v>
      </c>
      <c r="AW89" s="21">
        <v>90.37</v>
      </c>
      <c r="AX89" s="21">
        <v>78.73</v>
      </c>
      <c r="AY89" s="21">
        <v>42</v>
      </c>
      <c r="AZ89" s="21">
        <v>19.77</v>
      </c>
      <c r="BA89" s="21">
        <v>9</v>
      </c>
      <c r="BB89" s="21"/>
      <c r="BC89" s="28">
        <f t="shared" ref="BC89:BE89" si="256">((AU89/AT89)*100)-100</f>
        <v>461.5</v>
      </c>
      <c r="BD89" s="28">
        <f t="shared" si="256"/>
        <v>146.83882457702583</v>
      </c>
      <c r="BE89" s="28">
        <f t="shared" si="256"/>
        <v>-34.797979797979792</v>
      </c>
      <c r="BF89" s="28">
        <f t="shared" si="2"/>
        <v>1286</v>
      </c>
      <c r="BG89" s="28">
        <f t="shared" si="3"/>
        <v>803.7</v>
      </c>
      <c r="BH89" s="28">
        <f t="shared" si="4"/>
        <v>60.943900267141601</v>
      </c>
      <c r="BI89" s="3">
        <f t="shared" ref="BI89:BK89" si="257">AU89-AT89</f>
        <v>46.15</v>
      </c>
      <c r="BJ89" s="3">
        <f t="shared" si="257"/>
        <v>82.449999999999989</v>
      </c>
      <c r="BK89" s="3">
        <f t="shared" si="257"/>
        <v>-48.22999999999999</v>
      </c>
      <c r="BL89" s="3">
        <f t="shared" si="6"/>
        <v>128.6</v>
      </c>
      <c r="BM89" s="3">
        <f t="shared" si="7"/>
        <v>80.37</v>
      </c>
      <c r="BN89" s="3">
        <f t="shared" si="8"/>
        <v>34.220000000000006</v>
      </c>
      <c r="BO89" s="24">
        <v>340.9</v>
      </c>
      <c r="BP89" s="21">
        <v>267</v>
      </c>
      <c r="BQ89" s="21">
        <v>381.9</v>
      </c>
      <c r="BR89" s="21">
        <v>321</v>
      </c>
      <c r="BS89" s="21"/>
      <c r="BT89" s="21"/>
      <c r="BU89" s="21"/>
      <c r="BV89" s="24">
        <v>36.1</v>
      </c>
      <c r="BW89" s="21">
        <v>35.6</v>
      </c>
      <c r="BX89" s="21">
        <v>35.6</v>
      </c>
      <c r="BY89" s="21">
        <v>37</v>
      </c>
      <c r="BZ89" s="21">
        <v>36</v>
      </c>
      <c r="CA89" s="21">
        <v>36</v>
      </c>
      <c r="CB89" s="21">
        <v>36</v>
      </c>
      <c r="CC89" s="21">
        <v>36.4</v>
      </c>
      <c r="CD89" s="21"/>
      <c r="CE89" s="6"/>
      <c r="CF89" s="24" t="s">
        <v>1093</v>
      </c>
      <c r="CG89" s="21"/>
      <c r="CH89" s="21"/>
      <c r="CI89" s="21" t="s">
        <v>1025</v>
      </c>
      <c r="CJ89" s="21"/>
      <c r="CK89" s="21"/>
      <c r="CL89" s="21"/>
      <c r="CM89" s="24" t="s">
        <v>1226</v>
      </c>
      <c r="CN89" s="21"/>
      <c r="CO89" s="21"/>
      <c r="CP89" s="21" t="s">
        <v>331</v>
      </c>
      <c r="CQ89" s="21"/>
      <c r="CR89" s="21"/>
      <c r="CS89" s="21"/>
      <c r="CT89" s="24">
        <v>2</v>
      </c>
      <c r="CU89" s="21"/>
      <c r="CV89" s="21"/>
      <c r="CW89" s="21">
        <v>1</v>
      </c>
      <c r="CX89" s="21"/>
      <c r="CY89" s="21"/>
      <c r="CZ89" s="21"/>
      <c r="DA89" s="24" t="s">
        <v>735</v>
      </c>
      <c r="DB89" s="21"/>
      <c r="DC89" s="21"/>
      <c r="DD89" s="21" t="s">
        <v>331</v>
      </c>
      <c r="DE89" s="21"/>
      <c r="DF89" s="21"/>
      <c r="DG89" s="21"/>
      <c r="DH89" s="24" t="s">
        <v>255</v>
      </c>
      <c r="DI89" s="21" t="s">
        <v>558</v>
      </c>
      <c r="DJ89" s="21" t="s">
        <v>558</v>
      </c>
      <c r="DK89" s="21" t="s">
        <v>1227</v>
      </c>
      <c r="DL89" s="21" t="s">
        <v>1228</v>
      </c>
      <c r="DM89" s="21" t="s">
        <v>1228</v>
      </c>
      <c r="DN89" s="21"/>
      <c r="DO89" s="26">
        <v>8</v>
      </c>
      <c r="DP89" s="6"/>
      <c r="DQ89" s="24">
        <v>82</v>
      </c>
      <c r="DR89" s="21">
        <v>100.3</v>
      </c>
      <c r="DS89" s="21">
        <v>105.9</v>
      </c>
      <c r="DT89" s="21">
        <v>79</v>
      </c>
      <c r="DU89" s="21">
        <v>75.3</v>
      </c>
      <c r="DV89" s="21">
        <v>51</v>
      </c>
      <c r="DW89" s="21"/>
      <c r="DX89" s="24">
        <v>0.5</v>
      </c>
      <c r="DY89" s="21">
        <v>0.55000000000000004</v>
      </c>
      <c r="DZ89" s="21">
        <v>0.55000000000000004</v>
      </c>
      <c r="EA89" s="21">
        <v>0.45</v>
      </c>
      <c r="EB89" s="21">
        <v>0.4</v>
      </c>
      <c r="EC89" s="21">
        <v>0.35</v>
      </c>
      <c r="ED89" s="21"/>
      <c r="EE89" s="78">
        <f t="shared" si="135"/>
        <v>164</v>
      </c>
      <c r="EF89" s="79">
        <f t="shared" si="192"/>
        <v>182.36363636363635</v>
      </c>
      <c r="EG89" s="79">
        <f t="shared" ref="EG89:EJ89" si="258">DS89/DZ89</f>
        <v>192.54545454545453</v>
      </c>
      <c r="EH89" s="79">
        <f t="shared" si="258"/>
        <v>175.55555555555554</v>
      </c>
      <c r="EI89" s="79">
        <f t="shared" si="258"/>
        <v>188.24999999999997</v>
      </c>
      <c r="EJ89" s="79">
        <f t="shared" si="258"/>
        <v>145.71428571428572</v>
      </c>
      <c r="EK89" s="79"/>
      <c r="EL89" s="24">
        <v>0</v>
      </c>
      <c r="EM89" s="21">
        <v>1</v>
      </c>
      <c r="EN89" s="21">
        <v>1</v>
      </c>
      <c r="EO89" s="21">
        <v>0</v>
      </c>
      <c r="EP89" s="21">
        <v>0</v>
      </c>
      <c r="EQ89" s="21">
        <v>0</v>
      </c>
      <c r="ER89" s="21"/>
      <c r="ES89" s="24">
        <v>188</v>
      </c>
      <c r="ET89" s="21">
        <v>124</v>
      </c>
      <c r="EU89" s="21">
        <v>119</v>
      </c>
      <c r="EV89" s="21">
        <v>84</v>
      </c>
      <c r="EW89" s="21">
        <v>130</v>
      </c>
      <c r="EX89" s="21">
        <v>115</v>
      </c>
      <c r="EY89" s="21"/>
      <c r="EZ89" s="24">
        <v>21.7</v>
      </c>
      <c r="FA89" s="21">
        <v>21.7</v>
      </c>
      <c r="FB89" s="21">
        <v>22.2</v>
      </c>
      <c r="FC89" s="21">
        <v>12.9</v>
      </c>
      <c r="FD89" s="21">
        <v>12</v>
      </c>
      <c r="FE89" s="21">
        <v>16</v>
      </c>
      <c r="FF89" s="21"/>
      <c r="FG89" s="24">
        <v>3</v>
      </c>
      <c r="FH89" s="21">
        <v>3</v>
      </c>
      <c r="FI89" s="21">
        <v>15</v>
      </c>
      <c r="FJ89" s="21">
        <v>15</v>
      </c>
      <c r="FK89" s="21">
        <v>15</v>
      </c>
      <c r="FL89" s="21">
        <v>15</v>
      </c>
      <c r="FM89" s="21"/>
      <c r="FN89" s="24">
        <v>63</v>
      </c>
      <c r="FO89" s="21">
        <v>58</v>
      </c>
      <c r="FP89" s="21">
        <v>92</v>
      </c>
      <c r="FQ89" s="21">
        <v>98</v>
      </c>
      <c r="FR89" s="21">
        <v>103</v>
      </c>
      <c r="FS89" s="21">
        <v>100</v>
      </c>
      <c r="FT89" s="21"/>
      <c r="FU89" s="24" t="s">
        <v>495</v>
      </c>
      <c r="FV89" s="21" t="s">
        <v>294</v>
      </c>
      <c r="FW89" s="21" t="s">
        <v>296</v>
      </c>
      <c r="FX89" s="21">
        <v>0</v>
      </c>
      <c r="FY89" s="21">
        <v>0</v>
      </c>
      <c r="FZ89" s="21">
        <v>0</v>
      </c>
      <c r="GA89" s="21"/>
      <c r="GB89" s="24">
        <v>199</v>
      </c>
      <c r="GC89" s="21">
        <v>222</v>
      </c>
      <c r="GD89" s="21">
        <v>179</v>
      </c>
      <c r="GE89" s="21">
        <v>121</v>
      </c>
      <c r="GF89" s="21">
        <v>86</v>
      </c>
      <c r="GG89" s="21">
        <v>66</v>
      </c>
      <c r="GH89" s="21"/>
      <c r="GI89" s="24">
        <v>610</v>
      </c>
      <c r="GJ89" s="21">
        <v>2010</v>
      </c>
      <c r="GK89" s="21">
        <v>1315</v>
      </c>
      <c r="GL89" s="21">
        <v>2030</v>
      </c>
      <c r="GM89" s="21">
        <v>1360</v>
      </c>
      <c r="GN89" s="21">
        <v>560</v>
      </c>
      <c r="GO89" s="21"/>
      <c r="GP89" s="6"/>
      <c r="GQ89" s="24">
        <v>17</v>
      </c>
      <c r="GR89" s="21">
        <v>90</v>
      </c>
      <c r="GS89" s="24">
        <v>19</v>
      </c>
      <c r="GT89" s="21">
        <v>90</v>
      </c>
      <c r="GU89" s="24">
        <v>15</v>
      </c>
      <c r="GV89" s="21">
        <v>80</v>
      </c>
      <c r="GW89" s="24">
        <v>12</v>
      </c>
      <c r="GX89" s="21">
        <v>45</v>
      </c>
      <c r="GY89" s="24">
        <v>7</v>
      </c>
      <c r="GZ89" s="21">
        <v>18</v>
      </c>
      <c r="HA89" s="24">
        <v>11</v>
      </c>
      <c r="HB89" s="21">
        <v>45</v>
      </c>
      <c r="HC89" s="24"/>
      <c r="HD89" s="21"/>
      <c r="HE89" s="6"/>
      <c r="HF89" s="21">
        <v>73</v>
      </c>
      <c r="HG89" s="21">
        <v>154</v>
      </c>
      <c r="HH89" s="21">
        <v>160</v>
      </c>
      <c r="HI89" s="21">
        <v>35.6</v>
      </c>
      <c r="HJ89" s="21">
        <v>1</v>
      </c>
      <c r="HK89" s="21">
        <v>75</v>
      </c>
      <c r="HL89" s="21">
        <v>0.45</v>
      </c>
      <c r="HM89" s="21">
        <v>0</v>
      </c>
      <c r="HN89" s="21">
        <v>46.49</v>
      </c>
      <c r="HO89" s="21">
        <v>2.65</v>
      </c>
      <c r="HP89" s="21">
        <v>2.83</v>
      </c>
      <c r="HQ89" s="21">
        <v>135.4</v>
      </c>
      <c r="HR89" s="21">
        <v>18</v>
      </c>
      <c r="HS89" s="21">
        <v>21.7</v>
      </c>
      <c r="HT89" s="21">
        <v>3</v>
      </c>
      <c r="HU89" s="6"/>
    </row>
    <row r="90" spans="1:236" ht="15.75" customHeight="1" x14ac:dyDescent="0.3">
      <c r="A90" s="99">
        <v>85</v>
      </c>
      <c r="B90" s="3">
        <v>129</v>
      </c>
      <c r="C90" s="21" t="s">
        <v>431</v>
      </c>
      <c r="D90" s="21">
        <v>2</v>
      </c>
      <c r="E90" s="22">
        <v>41394</v>
      </c>
      <c r="F90" s="22">
        <v>41395</v>
      </c>
      <c r="G90" s="21">
        <f t="shared" si="0"/>
        <v>1</v>
      </c>
      <c r="H90" s="21"/>
      <c r="I90" s="21" t="s">
        <v>1231</v>
      </c>
      <c r="J90" s="23">
        <v>19478</v>
      </c>
      <c r="K90" s="21">
        <v>60</v>
      </c>
      <c r="L90" s="21">
        <v>170</v>
      </c>
      <c r="M90" s="21">
        <v>70</v>
      </c>
      <c r="N90" s="21" t="s">
        <v>1232</v>
      </c>
      <c r="O90" s="21">
        <v>74</v>
      </c>
      <c r="P90" s="21">
        <v>88</v>
      </c>
      <c r="Q90" s="21">
        <v>9</v>
      </c>
      <c r="R90" s="21" t="s">
        <v>512</v>
      </c>
      <c r="S90" s="21">
        <v>1</v>
      </c>
      <c r="T90" s="21">
        <v>9</v>
      </c>
      <c r="U90" s="21" t="s">
        <v>512</v>
      </c>
      <c r="V90" s="21">
        <v>1</v>
      </c>
      <c r="W90" s="21">
        <v>7</v>
      </c>
      <c r="X90" s="21">
        <v>3</v>
      </c>
      <c r="Y90" s="21">
        <v>0</v>
      </c>
      <c r="Z90" s="6"/>
      <c r="AA90" s="24" t="s">
        <v>513</v>
      </c>
      <c r="AB90" s="21" t="s">
        <v>497</v>
      </c>
      <c r="AC90" s="25">
        <v>1</v>
      </c>
      <c r="AD90" s="25"/>
      <c r="AE90" s="21" t="s">
        <v>249</v>
      </c>
      <c r="AF90" s="21"/>
      <c r="AG90" s="21" t="s">
        <v>246</v>
      </c>
      <c r="AH90" s="21" t="s">
        <v>248</v>
      </c>
      <c r="AI90" s="21" t="s">
        <v>246</v>
      </c>
      <c r="AJ90" s="21" t="s">
        <v>249</v>
      </c>
      <c r="AK90" s="21" t="s">
        <v>246</v>
      </c>
      <c r="AL90" s="21" t="s">
        <v>246</v>
      </c>
      <c r="AM90" s="21">
        <v>4.26</v>
      </c>
      <c r="AN90" s="6"/>
      <c r="AO90" s="26" t="s">
        <v>250</v>
      </c>
      <c r="AP90" s="26" t="s">
        <v>274</v>
      </c>
      <c r="AQ90" s="26"/>
      <c r="AR90" s="26" t="s">
        <v>1902</v>
      </c>
      <c r="AS90" s="26" t="s">
        <v>1905</v>
      </c>
      <c r="AT90" s="27">
        <v>4.26</v>
      </c>
      <c r="AU90" s="21">
        <v>3.09</v>
      </c>
      <c r="AV90" s="21">
        <v>2.59</v>
      </c>
      <c r="AW90" s="21">
        <v>2.04</v>
      </c>
      <c r="AX90" s="21">
        <v>1.05</v>
      </c>
      <c r="AY90" s="21">
        <v>0.42</v>
      </c>
      <c r="AZ90" s="21">
        <v>0.2</v>
      </c>
      <c r="BA90" s="21">
        <v>0.14000000000000001</v>
      </c>
      <c r="BB90" s="21">
        <v>0.1</v>
      </c>
      <c r="BC90" s="28">
        <f t="shared" ref="BC90:BE90" si="259">((AU90/AT90)*100)-100</f>
        <v>-27.464788732394368</v>
      </c>
      <c r="BD90" s="28">
        <f t="shared" si="259"/>
        <v>-16.181229773462775</v>
      </c>
      <c r="BE90" s="28">
        <f t="shared" si="259"/>
        <v>-21.235521235521233</v>
      </c>
      <c r="BF90" s="28">
        <f t="shared" si="2"/>
        <v>-39.201877934272304</v>
      </c>
      <c r="BG90" s="28">
        <f t="shared" si="3"/>
        <v>-52.112676056338024</v>
      </c>
      <c r="BH90" s="28">
        <f t="shared" si="4"/>
        <v>-33.980582524271838</v>
      </c>
      <c r="BI90" s="3">
        <f t="shared" ref="BI90:BK90" si="260">AU90-AT90</f>
        <v>-1.17</v>
      </c>
      <c r="BJ90" s="3">
        <f t="shared" si="260"/>
        <v>-0.5</v>
      </c>
      <c r="BK90" s="3">
        <f t="shared" si="260"/>
        <v>-0.54999999999999982</v>
      </c>
      <c r="BL90" s="3">
        <f t="shared" si="6"/>
        <v>-1.67</v>
      </c>
      <c r="BM90" s="3">
        <f t="shared" si="7"/>
        <v>-2.2199999999999998</v>
      </c>
      <c r="BN90" s="3">
        <f t="shared" si="8"/>
        <v>-1.0499999999999998</v>
      </c>
      <c r="BO90" s="24"/>
      <c r="BP90" s="21">
        <v>80</v>
      </c>
      <c r="BQ90" s="21">
        <v>38.4</v>
      </c>
      <c r="BR90" s="21">
        <v>13.7</v>
      </c>
      <c r="BS90" s="21"/>
      <c r="BT90" s="21"/>
      <c r="BU90" s="21">
        <v>2</v>
      </c>
      <c r="BV90" s="24">
        <v>36.1</v>
      </c>
      <c r="BW90" s="21">
        <v>35</v>
      </c>
      <c r="BX90" s="21">
        <v>36.5</v>
      </c>
      <c r="BY90" s="21">
        <v>36</v>
      </c>
      <c r="BZ90" s="21">
        <v>36.5</v>
      </c>
      <c r="CA90" s="21">
        <v>36.5</v>
      </c>
      <c r="CB90" s="21">
        <v>37.6</v>
      </c>
      <c r="CC90" s="21">
        <v>36.9</v>
      </c>
      <c r="CD90" s="21">
        <v>37.1</v>
      </c>
      <c r="CE90" s="6"/>
      <c r="CF90" s="24" t="s">
        <v>1233</v>
      </c>
      <c r="CG90" s="21"/>
      <c r="CH90" s="21"/>
      <c r="CI90" s="21"/>
      <c r="CJ90" s="21"/>
      <c r="CK90" s="21"/>
      <c r="CL90" s="21"/>
      <c r="CM90" s="24" t="s">
        <v>1234</v>
      </c>
      <c r="CN90" s="21"/>
      <c r="CO90" s="21"/>
      <c r="CP90" s="21"/>
      <c r="CQ90" s="21"/>
      <c r="CR90" s="21"/>
      <c r="CS90" s="21"/>
      <c r="CT90" s="24">
        <v>2</v>
      </c>
      <c r="CU90" s="21"/>
      <c r="CV90" s="21"/>
      <c r="CW90" s="21"/>
      <c r="CX90" s="21"/>
      <c r="CY90" s="21"/>
      <c r="CZ90" s="21"/>
      <c r="DA90" s="24" t="s">
        <v>1235</v>
      </c>
      <c r="DB90" s="21"/>
      <c r="DC90" s="21"/>
      <c r="DD90" s="21"/>
      <c r="DE90" s="21"/>
      <c r="DF90" s="21"/>
      <c r="DG90" s="21"/>
      <c r="DH90" s="24" t="s">
        <v>1236</v>
      </c>
      <c r="DI90" s="21" t="s">
        <v>1236</v>
      </c>
      <c r="DJ90" s="21" t="s">
        <v>374</v>
      </c>
      <c r="DK90" s="21" t="s">
        <v>374</v>
      </c>
      <c r="DL90" s="21" t="s">
        <v>374</v>
      </c>
      <c r="DM90" s="21" t="s">
        <v>374</v>
      </c>
      <c r="DN90" s="21" t="s">
        <v>374</v>
      </c>
      <c r="DO90" s="26"/>
      <c r="DP90" s="6"/>
      <c r="DQ90" s="24">
        <v>86.8</v>
      </c>
      <c r="DR90" s="21">
        <v>76</v>
      </c>
      <c r="DS90" s="21">
        <v>85.7</v>
      </c>
      <c r="DT90" s="21">
        <v>87.8</v>
      </c>
      <c r="DU90" s="21">
        <v>76</v>
      </c>
      <c r="DV90" s="21">
        <v>89.1</v>
      </c>
      <c r="DW90" s="21">
        <v>71</v>
      </c>
      <c r="DX90" s="24">
        <v>0.4</v>
      </c>
      <c r="DY90" s="21">
        <v>0.4</v>
      </c>
      <c r="DZ90" s="21">
        <v>0.4</v>
      </c>
      <c r="EA90" s="21">
        <v>0.5</v>
      </c>
      <c r="EB90" s="21">
        <v>0.4</v>
      </c>
      <c r="EC90" s="21">
        <v>0.4</v>
      </c>
      <c r="ED90" s="21">
        <v>0.3</v>
      </c>
      <c r="EE90" s="78">
        <f t="shared" si="135"/>
        <v>216.99999999999997</v>
      </c>
      <c r="EF90" s="79">
        <f t="shared" si="192"/>
        <v>190</v>
      </c>
      <c r="EG90" s="79">
        <f t="shared" ref="EG90:EK90" si="261">DS90/DZ90</f>
        <v>214.25</v>
      </c>
      <c r="EH90" s="79">
        <f t="shared" si="261"/>
        <v>175.6</v>
      </c>
      <c r="EI90" s="79">
        <f t="shared" si="261"/>
        <v>190</v>
      </c>
      <c r="EJ90" s="79">
        <f t="shared" si="261"/>
        <v>222.74999999999997</v>
      </c>
      <c r="EK90" s="79">
        <f t="shared" si="261"/>
        <v>236.66666666666669</v>
      </c>
      <c r="EL90" s="24">
        <v>1</v>
      </c>
      <c r="EM90" s="21">
        <v>1</v>
      </c>
      <c r="EN90" s="21">
        <v>1</v>
      </c>
      <c r="EO90" s="21">
        <v>1</v>
      </c>
      <c r="EP90" s="21">
        <v>1</v>
      </c>
      <c r="EQ90" s="21">
        <v>1</v>
      </c>
      <c r="ER90" s="21">
        <v>0</v>
      </c>
      <c r="ES90" s="24">
        <v>593</v>
      </c>
      <c r="ET90" s="21">
        <v>553</v>
      </c>
      <c r="EU90" s="21">
        <v>514</v>
      </c>
      <c r="EV90" s="21">
        <v>544</v>
      </c>
      <c r="EW90" s="21">
        <v>490</v>
      </c>
      <c r="EX90" s="21">
        <v>477</v>
      </c>
      <c r="EY90" s="21">
        <v>418</v>
      </c>
      <c r="EZ90" s="24">
        <v>3.1</v>
      </c>
      <c r="FA90" s="21">
        <v>1.7</v>
      </c>
      <c r="FB90" s="21">
        <v>1.7</v>
      </c>
      <c r="FC90" s="21">
        <v>1.7</v>
      </c>
      <c r="FD90" s="21">
        <v>5.6</v>
      </c>
      <c r="FE90" s="21">
        <v>5.6</v>
      </c>
      <c r="FF90" s="21">
        <v>5.6</v>
      </c>
      <c r="FG90" s="24">
        <v>8</v>
      </c>
      <c r="FH90" s="21">
        <v>8</v>
      </c>
      <c r="FI90" s="21">
        <v>8</v>
      </c>
      <c r="FJ90" s="21">
        <v>8</v>
      </c>
      <c r="FK90" s="21">
        <v>11</v>
      </c>
      <c r="FL90" s="21">
        <v>15</v>
      </c>
      <c r="FM90" s="21">
        <v>15</v>
      </c>
      <c r="FN90" s="24">
        <v>77</v>
      </c>
      <c r="FO90" s="21">
        <v>77</v>
      </c>
      <c r="FP90" s="21">
        <v>91</v>
      </c>
      <c r="FQ90" s="21">
        <v>91</v>
      </c>
      <c r="FR90" s="21">
        <v>82</v>
      </c>
      <c r="FS90" s="21">
        <v>61</v>
      </c>
      <c r="FT90" s="21">
        <v>79</v>
      </c>
      <c r="FU90" s="24" t="s">
        <v>1237</v>
      </c>
      <c r="FV90" s="21" t="s">
        <v>834</v>
      </c>
      <c r="FW90" s="21">
        <v>0</v>
      </c>
      <c r="FX90" s="21">
        <v>0</v>
      </c>
      <c r="FY90" s="21">
        <v>0</v>
      </c>
      <c r="FZ90" s="21">
        <v>0</v>
      </c>
      <c r="GA90" s="21">
        <v>0</v>
      </c>
      <c r="GB90" s="24">
        <v>54</v>
      </c>
      <c r="GC90" s="21">
        <v>45</v>
      </c>
      <c r="GD90" s="21">
        <v>47</v>
      </c>
      <c r="GE90" s="21">
        <v>47</v>
      </c>
      <c r="GF90" s="21">
        <v>30</v>
      </c>
      <c r="GG90" s="21">
        <v>42</v>
      </c>
      <c r="GH90" s="21">
        <v>37</v>
      </c>
      <c r="GI90" s="24">
        <v>670</v>
      </c>
      <c r="GJ90" s="21">
        <v>1795</v>
      </c>
      <c r="GK90" s="21">
        <v>990</v>
      </c>
      <c r="GL90" s="21">
        <v>3750</v>
      </c>
      <c r="GM90" s="21">
        <v>1920</v>
      </c>
      <c r="GN90" s="21">
        <v>1705</v>
      </c>
      <c r="GO90" s="21">
        <v>1690</v>
      </c>
      <c r="GP90" s="6"/>
      <c r="GQ90" s="24">
        <v>14</v>
      </c>
      <c r="GR90" s="21">
        <v>55</v>
      </c>
      <c r="GS90" s="24">
        <v>14</v>
      </c>
      <c r="GT90" s="21">
        <v>55</v>
      </c>
      <c r="GU90" s="24">
        <v>10</v>
      </c>
      <c r="GV90" s="21">
        <v>45</v>
      </c>
      <c r="GW90" s="24">
        <v>11</v>
      </c>
      <c r="GX90" s="21">
        <v>45</v>
      </c>
      <c r="GY90" s="24">
        <v>11</v>
      </c>
      <c r="GZ90" s="21">
        <v>45</v>
      </c>
      <c r="HA90" s="24">
        <v>9</v>
      </c>
      <c r="HB90" s="21">
        <v>18</v>
      </c>
      <c r="HC90" s="24">
        <v>8</v>
      </c>
      <c r="HD90" s="21">
        <v>18</v>
      </c>
      <c r="HE90" s="6"/>
      <c r="HF90" s="21">
        <v>60</v>
      </c>
      <c r="HG90" s="21">
        <v>114</v>
      </c>
      <c r="HH90" s="21">
        <v>82</v>
      </c>
      <c r="HI90" s="21">
        <v>37.6</v>
      </c>
      <c r="HJ90" s="21">
        <v>1</v>
      </c>
      <c r="HK90" s="21">
        <v>64</v>
      </c>
      <c r="HL90" s="21">
        <v>0.8</v>
      </c>
      <c r="HM90" s="21">
        <v>10</v>
      </c>
      <c r="HN90" s="21">
        <v>21.56</v>
      </c>
      <c r="HO90" s="21">
        <v>27.54</v>
      </c>
      <c r="HP90" s="21">
        <v>4.83</v>
      </c>
      <c r="HQ90" s="21">
        <v>138</v>
      </c>
      <c r="HR90" s="21">
        <v>32.1</v>
      </c>
      <c r="HS90" s="21">
        <v>3.1</v>
      </c>
      <c r="HT90" s="21">
        <v>3</v>
      </c>
      <c r="HU90" s="6"/>
    </row>
    <row r="91" spans="1:236" ht="15.75" customHeight="1" x14ac:dyDescent="0.3">
      <c r="A91" s="99">
        <v>86</v>
      </c>
      <c r="B91" s="3">
        <v>131</v>
      </c>
      <c r="C91" s="21" t="s">
        <v>874</v>
      </c>
      <c r="D91" s="21">
        <v>1</v>
      </c>
      <c r="E91" s="22">
        <v>41389</v>
      </c>
      <c r="F91" s="22">
        <v>41389</v>
      </c>
      <c r="G91" s="21">
        <f t="shared" si="0"/>
        <v>0</v>
      </c>
      <c r="H91" s="21" t="s">
        <v>240</v>
      </c>
      <c r="I91" s="21"/>
      <c r="J91" s="23">
        <v>12462</v>
      </c>
      <c r="K91" s="21">
        <v>79</v>
      </c>
      <c r="L91" s="21">
        <v>170</v>
      </c>
      <c r="M91" s="21">
        <v>75</v>
      </c>
      <c r="N91" s="21" t="s">
        <v>1019</v>
      </c>
      <c r="O91" s="21">
        <v>75</v>
      </c>
      <c r="P91" s="21">
        <v>88.9</v>
      </c>
      <c r="Q91" s="21">
        <v>16</v>
      </c>
      <c r="R91" s="21" t="s">
        <v>547</v>
      </c>
      <c r="S91" s="21">
        <v>1</v>
      </c>
      <c r="T91" s="21">
        <v>22</v>
      </c>
      <c r="U91" s="21" t="s">
        <v>272</v>
      </c>
      <c r="V91" s="21">
        <v>1</v>
      </c>
      <c r="W91" s="21">
        <v>14</v>
      </c>
      <c r="X91" s="21">
        <v>5</v>
      </c>
      <c r="Y91" s="21">
        <v>1</v>
      </c>
      <c r="Z91" s="6"/>
      <c r="AA91" s="24" t="s">
        <v>513</v>
      </c>
      <c r="AB91" s="21" t="s">
        <v>815</v>
      </c>
      <c r="AC91" s="25">
        <v>1</v>
      </c>
      <c r="AD91" s="25"/>
      <c r="AE91" s="21" t="s">
        <v>249</v>
      </c>
      <c r="AF91" s="21"/>
      <c r="AG91" s="21" t="s">
        <v>246</v>
      </c>
      <c r="AH91" s="21" t="s">
        <v>328</v>
      </c>
      <c r="AI91" s="21" t="s">
        <v>246</v>
      </c>
      <c r="AJ91" s="21" t="s">
        <v>249</v>
      </c>
      <c r="AK91" s="21" t="s">
        <v>246</v>
      </c>
      <c r="AL91" s="21" t="s">
        <v>246</v>
      </c>
      <c r="AM91" s="21">
        <v>108.55</v>
      </c>
      <c r="AN91" s="6"/>
      <c r="AO91" s="26" t="s">
        <v>250</v>
      </c>
      <c r="AP91" s="26" t="s">
        <v>274</v>
      </c>
      <c r="AQ91" s="26"/>
      <c r="AR91" s="26" t="s">
        <v>1906</v>
      </c>
      <c r="AS91" s="26" t="s">
        <v>1905</v>
      </c>
      <c r="AT91" s="27">
        <v>108.55</v>
      </c>
      <c r="AU91" s="21">
        <v>148.4</v>
      </c>
      <c r="AV91" s="21">
        <v>220.5</v>
      </c>
      <c r="AW91" s="21">
        <v>201.1</v>
      </c>
      <c r="AX91" s="21">
        <v>185.15</v>
      </c>
      <c r="AY91" s="21">
        <v>94.66</v>
      </c>
      <c r="AZ91" s="21">
        <v>44.6</v>
      </c>
      <c r="BA91" s="21">
        <v>12.99</v>
      </c>
      <c r="BB91" s="21">
        <v>3.38</v>
      </c>
      <c r="BC91" s="28">
        <f t="shared" ref="BC91:BE91" si="262">((AU91/AT91)*100)-100</f>
        <v>36.711192998618145</v>
      </c>
      <c r="BD91" s="28">
        <f t="shared" si="262"/>
        <v>48.584905660377331</v>
      </c>
      <c r="BE91" s="28">
        <f t="shared" si="262"/>
        <v>-8.7981859410430872</v>
      </c>
      <c r="BF91" s="28">
        <f t="shared" si="2"/>
        <v>103.1321971441732</v>
      </c>
      <c r="BG91" s="28">
        <f t="shared" si="3"/>
        <v>85.260248733302632</v>
      </c>
      <c r="BH91" s="28">
        <f t="shared" si="4"/>
        <v>35.512129380053892</v>
      </c>
      <c r="BI91" s="3">
        <f t="shared" ref="BI91:BK91" si="263">AU91-AT91</f>
        <v>39.850000000000009</v>
      </c>
      <c r="BJ91" s="3">
        <f t="shared" si="263"/>
        <v>72.099999999999994</v>
      </c>
      <c r="BK91" s="3">
        <f t="shared" si="263"/>
        <v>-19.400000000000006</v>
      </c>
      <c r="BL91" s="3">
        <f t="shared" si="6"/>
        <v>111.95</v>
      </c>
      <c r="BM91" s="3">
        <f t="shared" si="7"/>
        <v>92.55</v>
      </c>
      <c r="BN91" s="3">
        <f t="shared" si="8"/>
        <v>52.699999999999989</v>
      </c>
      <c r="BO91" s="24">
        <v>293</v>
      </c>
      <c r="BP91" s="21">
        <v>387.6</v>
      </c>
      <c r="BQ91" s="21">
        <v>353</v>
      </c>
      <c r="BR91" s="21">
        <v>165.4</v>
      </c>
      <c r="BS91" s="21">
        <v>76.5</v>
      </c>
      <c r="BT91" s="21">
        <v>68.5</v>
      </c>
      <c r="BU91" s="21">
        <v>58.9</v>
      </c>
      <c r="BV91" s="24">
        <v>36</v>
      </c>
      <c r="BW91" s="21">
        <v>37.4</v>
      </c>
      <c r="BX91" s="21">
        <v>37</v>
      </c>
      <c r="BY91" s="21">
        <v>37.1</v>
      </c>
      <c r="BZ91" s="21">
        <v>36.4</v>
      </c>
      <c r="CA91" s="21">
        <v>36</v>
      </c>
      <c r="CB91" s="21">
        <v>36</v>
      </c>
      <c r="CC91" s="21">
        <v>36</v>
      </c>
      <c r="CD91" s="21">
        <v>36.4</v>
      </c>
      <c r="CE91" s="6"/>
      <c r="CF91" s="24" t="s">
        <v>1243</v>
      </c>
      <c r="CG91" s="21"/>
      <c r="CH91" s="21"/>
      <c r="CI91" s="21"/>
      <c r="CJ91" s="21" t="s">
        <v>263</v>
      </c>
      <c r="CK91" s="21"/>
      <c r="CL91" s="21"/>
      <c r="CM91" s="24" t="s">
        <v>499</v>
      </c>
      <c r="CN91" s="21"/>
      <c r="CO91" s="21"/>
      <c r="CP91" s="21"/>
      <c r="CQ91" s="21" t="s">
        <v>331</v>
      </c>
      <c r="CR91" s="21"/>
      <c r="CS91" s="21"/>
      <c r="CT91" s="24">
        <v>2</v>
      </c>
      <c r="CU91" s="21"/>
      <c r="CV91" s="21"/>
      <c r="CW91" s="21"/>
      <c r="CX91" s="21">
        <v>2</v>
      </c>
      <c r="CY91" s="21"/>
      <c r="CZ91" s="21"/>
      <c r="DA91" s="24" t="s">
        <v>1244</v>
      </c>
      <c r="DB91" s="21"/>
      <c r="DC91" s="21"/>
      <c r="DD91" s="21"/>
      <c r="DE91" s="21" t="s">
        <v>331</v>
      </c>
      <c r="DF91" s="21"/>
      <c r="DG91" s="21"/>
      <c r="DH91" s="24" t="s">
        <v>1245</v>
      </c>
      <c r="DI91" s="21" t="s">
        <v>1246</v>
      </c>
      <c r="DJ91" s="21" t="s">
        <v>1247</v>
      </c>
      <c r="DK91" s="21" t="s">
        <v>1248</v>
      </c>
      <c r="DL91" s="21" t="s">
        <v>1248</v>
      </c>
      <c r="DM91" s="21" t="s">
        <v>1249</v>
      </c>
      <c r="DN91" s="21" t="s">
        <v>1250</v>
      </c>
      <c r="DO91" s="26"/>
      <c r="DP91" s="6"/>
      <c r="DQ91" s="24">
        <v>83.1</v>
      </c>
      <c r="DR91" s="21">
        <v>79</v>
      </c>
      <c r="DS91" s="21">
        <v>112.5</v>
      </c>
      <c r="DT91" s="21">
        <v>104.5</v>
      </c>
      <c r="DU91" s="21">
        <v>64</v>
      </c>
      <c r="DV91" s="21">
        <v>111.1</v>
      </c>
      <c r="DW91" s="21">
        <v>69.7</v>
      </c>
      <c r="DX91" s="24">
        <v>0.8</v>
      </c>
      <c r="DY91" s="21">
        <v>0.65</v>
      </c>
      <c r="DZ91" s="21">
        <v>0.6</v>
      </c>
      <c r="EA91" s="21">
        <v>0.5</v>
      </c>
      <c r="EB91" s="21">
        <v>0.5</v>
      </c>
      <c r="EC91" s="21">
        <v>0.6</v>
      </c>
      <c r="ED91" s="21">
        <v>0.5</v>
      </c>
      <c r="EE91" s="29">
        <f t="shared" si="135"/>
        <v>103.87499999999999</v>
      </c>
      <c r="EF91" s="30">
        <f t="shared" si="192"/>
        <v>121.53846153846153</v>
      </c>
      <c r="EG91" s="30">
        <f t="shared" ref="EG91:EK91" si="264">DS91/DZ91</f>
        <v>187.5</v>
      </c>
      <c r="EH91" s="30">
        <f t="shared" si="264"/>
        <v>209</v>
      </c>
      <c r="EI91" s="30">
        <f t="shared" si="264"/>
        <v>128</v>
      </c>
      <c r="EJ91" s="30">
        <f t="shared" si="264"/>
        <v>185.16666666666666</v>
      </c>
      <c r="EK91" s="30">
        <f t="shared" si="264"/>
        <v>139.4</v>
      </c>
      <c r="EL91" s="24">
        <v>1</v>
      </c>
      <c r="EM91" s="21">
        <v>1</v>
      </c>
      <c r="EN91" s="21">
        <v>1</v>
      </c>
      <c r="EO91" s="21">
        <v>1</v>
      </c>
      <c r="EP91" s="21">
        <v>1</v>
      </c>
      <c r="EQ91" s="21">
        <v>1</v>
      </c>
      <c r="ER91" s="21">
        <v>1</v>
      </c>
      <c r="ES91" s="24">
        <v>126</v>
      </c>
      <c r="ET91" s="21">
        <v>85</v>
      </c>
      <c r="EU91" s="21">
        <v>29</v>
      </c>
      <c r="EV91" s="21">
        <v>22</v>
      </c>
      <c r="EW91" s="21">
        <v>38</v>
      </c>
      <c r="EX91" s="21">
        <v>64</v>
      </c>
      <c r="EY91" s="21">
        <v>83</v>
      </c>
      <c r="EZ91" s="24">
        <v>8.1</v>
      </c>
      <c r="FA91" s="21">
        <v>8.1</v>
      </c>
      <c r="FB91" s="21">
        <v>10</v>
      </c>
      <c r="FC91" s="21">
        <v>7.5</v>
      </c>
      <c r="FD91" s="21">
        <v>6.1</v>
      </c>
      <c r="FE91" s="21">
        <v>9.1</v>
      </c>
      <c r="FF91" s="21">
        <v>9.1</v>
      </c>
      <c r="FG91" s="24">
        <v>15</v>
      </c>
      <c r="FH91" s="21">
        <v>10</v>
      </c>
      <c r="FI91" s="21">
        <v>10</v>
      </c>
      <c r="FJ91" s="21">
        <v>5</v>
      </c>
      <c r="FK91" s="21">
        <v>5</v>
      </c>
      <c r="FL91" s="21">
        <v>8</v>
      </c>
      <c r="FM91" s="21">
        <v>9</v>
      </c>
      <c r="FN91" s="24">
        <v>76</v>
      </c>
      <c r="FO91" s="21">
        <v>68</v>
      </c>
      <c r="FP91" s="21">
        <v>77</v>
      </c>
      <c r="FQ91" s="21">
        <v>78</v>
      </c>
      <c r="FR91" s="21">
        <v>108</v>
      </c>
      <c r="FS91" s="21">
        <v>67</v>
      </c>
      <c r="FT91" s="21">
        <v>74</v>
      </c>
      <c r="FU91" s="24" t="s">
        <v>950</v>
      </c>
      <c r="FV91" s="21" t="s">
        <v>295</v>
      </c>
      <c r="FW91" s="21" t="s">
        <v>345</v>
      </c>
      <c r="FX91" s="21" t="s">
        <v>334</v>
      </c>
      <c r="FY91" s="21">
        <v>0</v>
      </c>
      <c r="FZ91" s="21">
        <v>0</v>
      </c>
      <c r="GA91" s="21">
        <v>0</v>
      </c>
      <c r="GB91" s="24">
        <v>269</v>
      </c>
      <c r="GC91" s="21">
        <v>334</v>
      </c>
      <c r="GD91" s="21">
        <v>310</v>
      </c>
      <c r="GE91" s="21">
        <v>267</v>
      </c>
      <c r="GF91" s="21">
        <v>260</v>
      </c>
      <c r="GG91" s="21">
        <v>202</v>
      </c>
      <c r="GH91" s="21">
        <v>146</v>
      </c>
      <c r="GI91" s="24">
        <v>600</v>
      </c>
      <c r="GJ91" s="21">
        <v>340</v>
      </c>
      <c r="GK91" s="21">
        <v>560</v>
      </c>
      <c r="GL91" s="21">
        <v>2680</v>
      </c>
      <c r="GM91" s="21">
        <v>3710</v>
      </c>
      <c r="GN91" s="21">
        <v>2440</v>
      </c>
      <c r="GO91" s="21">
        <v>2550</v>
      </c>
      <c r="GP91" s="6"/>
      <c r="GQ91" s="24">
        <v>14</v>
      </c>
      <c r="GR91" s="21">
        <v>55</v>
      </c>
      <c r="GS91" s="24">
        <v>17</v>
      </c>
      <c r="GT91" s="21">
        <v>90</v>
      </c>
      <c r="GU91" s="24">
        <v>18</v>
      </c>
      <c r="GV91" s="21">
        <v>90</v>
      </c>
      <c r="GW91" s="24">
        <v>19</v>
      </c>
      <c r="GX91" s="21">
        <v>90</v>
      </c>
      <c r="GY91" s="24">
        <v>17</v>
      </c>
      <c r="GZ91" s="21">
        <v>90</v>
      </c>
      <c r="HA91" s="24">
        <v>16</v>
      </c>
      <c r="HB91" s="21">
        <v>90</v>
      </c>
      <c r="HC91" s="24">
        <v>15</v>
      </c>
      <c r="HD91" s="21">
        <v>80</v>
      </c>
      <c r="HE91" s="6"/>
      <c r="HF91" s="21">
        <v>79</v>
      </c>
      <c r="HG91" s="21">
        <v>112</v>
      </c>
      <c r="HH91" s="21">
        <v>64</v>
      </c>
      <c r="HI91" s="21">
        <v>37.4</v>
      </c>
      <c r="HJ91" s="21">
        <v>1</v>
      </c>
      <c r="HK91" s="21">
        <v>62.1</v>
      </c>
      <c r="HL91" s="21">
        <v>0.8</v>
      </c>
      <c r="HM91" s="21">
        <v>10</v>
      </c>
      <c r="HN91" s="21">
        <v>55.18</v>
      </c>
      <c r="HO91" s="21">
        <v>2.56</v>
      </c>
      <c r="HP91" s="21">
        <v>3.34</v>
      </c>
      <c r="HQ91" s="21">
        <v>137.6</v>
      </c>
      <c r="HR91" s="21">
        <v>16</v>
      </c>
      <c r="HS91" s="21">
        <v>8.1</v>
      </c>
      <c r="HT91" s="21">
        <v>15</v>
      </c>
      <c r="HU91" s="6"/>
    </row>
    <row r="92" spans="1:236" ht="15.75" customHeight="1" x14ac:dyDescent="0.3">
      <c r="A92" s="99">
        <v>87</v>
      </c>
      <c r="B92" s="3">
        <v>133</v>
      </c>
      <c r="C92" s="21" t="s">
        <v>626</v>
      </c>
      <c r="D92" s="21">
        <v>2</v>
      </c>
      <c r="E92" s="22">
        <v>41389</v>
      </c>
      <c r="F92" s="22">
        <v>41401</v>
      </c>
      <c r="G92" s="21">
        <f t="shared" si="0"/>
        <v>12</v>
      </c>
      <c r="H92" s="21"/>
      <c r="I92" s="21" t="s">
        <v>432</v>
      </c>
      <c r="J92" s="23">
        <v>18490</v>
      </c>
      <c r="K92" s="21">
        <v>63</v>
      </c>
      <c r="L92" s="21">
        <v>170</v>
      </c>
      <c r="M92" s="21">
        <v>70</v>
      </c>
      <c r="N92" s="21" t="s">
        <v>1254</v>
      </c>
      <c r="O92" s="21">
        <v>48</v>
      </c>
      <c r="P92" s="21">
        <v>41.5</v>
      </c>
      <c r="Q92" s="21">
        <v>18</v>
      </c>
      <c r="R92" s="21" t="s">
        <v>1140</v>
      </c>
      <c r="S92" s="21">
        <v>1</v>
      </c>
      <c r="T92" s="21">
        <v>25</v>
      </c>
      <c r="U92" s="21" t="s">
        <v>548</v>
      </c>
      <c r="V92" s="21">
        <v>2</v>
      </c>
      <c r="W92" s="21">
        <v>16</v>
      </c>
      <c r="X92" s="21">
        <v>6</v>
      </c>
      <c r="Y92" s="21">
        <v>0</v>
      </c>
      <c r="Z92" s="6"/>
      <c r="AA92" s="24" t="s">
        <v>513</v>
      </c>
      <c r="AB92" s="21" t="s">
        <v>1255</v>
      </c>
      <c r="AC92" s="25">
        <v>1</v>
      </c>
      <c r="AD92" s="25"/>
      <c r="AE92" s="21" t="s">
        <v>246</v>
      </c>
      <c r="AF92" s="21" t="s">
        <v>247</v>
      </c>
      <c r="AG92" s="21" t="s">
        <v>249</v>
      </c>
      <c r="AH92" s="21"/>
      <c r="AI92" s="21" t="s">
        <v>249</v>
      </c>
      <c r="AJ92" s="21" t="s">
        <v>249</v>
      </c>
      <c r="AK92" s="21" t="s">
        <v>246</v>
      </c>
      <c r="AL92" s="21" t="s">
        <v>246</v>
      </c>
      <c r="AM92" s="21">
        <v>3.23</v>
      </c>
      <c r="AN92" s="6"/>
      <c r="AO92" s="26" t="s">
        <v>250</v>
      </c>
      <c r="AP92" s="26" t="s">
        <v>274</v>
      </c>
      <c r="AQ92" s="26"/>
      <c r="AR92" s="26" t="s">
        <v>1902</v>
      </c>
      <c r="AS92" s="26" t="s">
        <v>1922</v>
      </c>
      <c r="AT92" s="27">
        <v>2.23</v>
      </c>
      <c r="AU92" s="21">
        <v>3.2</v>
      </c>
      <c r="AV92" s="21">
        <v>4.04</v>
      </c>
      <c r="AW92" s="21">
        <v>2.27</v>
      </c>
      <c r="AX92" s="21">
        <v>1.99</v>
      </c>
      <c r="AY92" s="21">
        <v>1.23</v>
      </c>
      <c r="AZ92" s="21">
        <v>1.01</v>
      </c>
      <c r="BA92" s="21">
        <v>1</v>
      </c>
      <c r="BB92" s="21">
        <v>1.01</v>
      </c>
      <c r="BC92" s="28">
        <f t="shared" ref="BC92:BE92" si="265">((AU92/AT92)*100)-100</f>
        <v>43.497757847533649</v>
      </c>
      <c r="BD92" s="28">
        <f t="shared" si="265"/>
        <v>26.25</v>
      </c>
      <c r="BE92" s="28">
        <f t="shared" si="265"/>
        <v>-43.811881188118804</v>
      </c>
      <c r="BF92" s="28">
        <f t="shared" si="2"/>
        <v>81.165919282511226</v>
      </c>
      <c r="BG92" s="28">
        <f t="shared" si="3"/>
        <v>1.7937219730941791</v>
      </c>
      <c r="BH92" s="28">
        <f t="shared" si="4"/>
        <v>-29.0625</v>
      </c>
      <c r="BI92" s="3">
        <f t="shared" ref="BI92:BK92" si="266">AU92-AT92</f>
        <v>0.9700000000000002</v>
      </c>
      <c r="BJ92" s="3">
        <f t="shared" si="266"/>
        <v>0.83999999999999986</v>
      </c>
      <c r="BK92" s="3">
        <f t="shared" si="266"/>
        <v>-1.77</v>
      </c>
      <c r="BL92" s="3">
        <f t="shared" si="6"/>
        <v>1.81</v>
      </c>
      <c r="BM92" s="3">
        <f t="shared" si="7"/>
        <v>4.0000000000000036E-2</v>
      </c>
      <c r="BN92" s="3">
        <f t="shared" si="8"/>
        <v>-0.93000000000000016</v>
      </c>
      <c r="BO92" s="24"/>
      <c r="BP92" s="21">
        <v>192.4</v>
      </c>
      <c r="BQ92" s="21"/>
      <c r="BR92" s="21"/>
      <c r="BS92" s="21"/>
      <c r="BT92" s="21"/>
      <c r="BU92" s="21"/>
      <c r="BV92" s="24">
        <v>37.5</v>
      </c>
      <c r="BW92" s="21">
        <v>36.1</v>
      </c>
      <c r="BX92" s="21">
        <v>36</v>
      </c>
      <c r="BY92" s="21">
        <v>37</v>
      </c>
      <c r="BZ92" s="21">
        <v>36.4</v>
      </c>
      <c r="CA92" s="21">
        <v>36</v>
      </c>
      <c r="CB92" s="21">
        <v>38.1</v>
      </c>
      <c r="CC92" s="21">
        <v>36</v>
      </c>
      <c r="CD92" s="21">
        <v>36.9</v>
      </c>
      <c r="CE92" s="6"/>
      <c r="CF92" s="24" t="s">
        <v>1256</v>
      </c>
      <c r="CG92" s="21"/>
      <c r="CH92" s="21"/>
      <c r="CI92" s="21"/>
      <c r="CJ92" s="21"/>
      <c r="CK92" s="21"/>
      <c r="CL92" s="21"/>
      <c r="CM92" s="24" t="s">
        <v>1257</v>
      </c>
      <c r="CN92" s="21"/>
      <c r="CO92" s="21"/>
      <c r="CP92" s="21"/>
      <c r="CQ92" s="21"/>
      <c r="CR92" s="21"/>
      <c r="CS92" s="21"/>
      <c r="CT92" s="24">
        <v>1</v>
      </c>
      <c r="CU92" s="21"/>
      <c r="CV92" s="21"/>
      <c r="CW92" s="21"/>
      <c r="CX92" s="21"/>
      <c r="CY92" s="21"/>
      <c r="CZ92" s="21"/>
      <c r="DA92" s="24" t="s">
        <v>1258</v>
      </c>
      <c r="DB92" s="21"/>
      <c r="DC92" s="21"/>
      <c r="DD92" s="21"/>
      <c r="DE92" s="21"/>
      <c r="DF92" s="21"/>
      <c r="DG92" s="21"/>
      <c r="DH92" s="24" t="s">
        <v>1028</v>
      </c>
      <c r="DI92" s="21" t="s">
        <v>1259</v>
      </c>
      <c r="DJ92" s="21" t="s">
        <v>1259</v>
      </c>
      <c r="DK92" s="21" t="s">
        <v>621</v>
      </c>
      <c r="DL92" s="21" t="s">
        <v>621</v>
      </c>
      <c r="DM92" s="21" t="s">
        <v>1260</v>
      </c>
      <c r="DN92" s="21" t="s">
        <v>948</v>
      </c>
      <c r="DO92" s="26"/>
      <c r="DP92" s="6"/>
      <c r="DQ92" s="24">
        <v>119.5</v>
      </c>
      <c r="DR92" s="21">
        <v>109.8</v>
      </c>
      <c r="DS92" s="21">
        <v>115.2</v>
      </c>
      <c r="DT92" s="21">
        <v>70.5</v>
      </c>
      <c r="DU92" s="21">
        <v>114.4</v>
      </c>
      <c r="DV92" s="21">
        <v>113</v>
      </c>
      <c r="DW92" s="21">
        <v>113.6</v>
      </c>
      <c r="DX92" s="24">
        <v>0.4</v>
      </c>
      <c r="DY92" s="21">
        <v>0.4</v>
      </c>
      <c r="DZ92" s="21">
        <v>0.4</v>
      </c>
      <c r="EA92" s="21">
        <v>0.35</v>
      </c>
      <c r="EB92" s="21">
        <v>0.4</v>
      </c>
      <c r="EC92" s="21">
        <v>0.3</v>
      </c>
      <c r="ED92" s="21">
        <v>0.3</v>
      </c>
      <c r="EE92" s="29">
        <f t="shared" si="135"/>
        <v>298.75</v>
      </c>
      <c r="EF92" s="30">
        <f t="shared" si="192"/>
        <v>274.5</v>
      </c>
      <c r="EG92" s="30">
        <f t="shared" ref="EG92:EK92" si="267">DS92/DZ92</f>
        <v>288</v>
      </c>
      <c r="EH92" s="30">
        <f t="shared" si="267"/>
        <v>201.42857142857144</v>
      </c>
      <c r="EI92" s="30">
        <f t="shared" si="267"/>
        <v>286</v>
      </c>
      <c r="EJ92" s="30">
        <f t="shared" si="267"/>
        <v>376.66666666666669</v>
      </c>
      <c r="EK92" s="30">
        <f t="shared" si="267"/>
        <v>378.66666666666669</v>
      </c>
      <c r="EL92" s="24">
        <v>1</v>
      </c>
      <c r="EM92" s="21">
        <v>1</v>
      </c>
      <c r="EN92" s="21">
        <v>1</v>
      </c>
      <c r="EO92" s="21">
        <v>0</v>
      </c>
      <c r="EP92" s="21">
        <v>1</v>
      </c>
      <c r="EQ92" s="21">
        <v>0</v>
      </c>
      <c r="ER92" s="21">
        <v>0</v>
      </c>
      <c r="ES92" s="24">
        <v>352</v>
      </c>
      <c r="ET92" s="21">
        <v>336</v>
      </c>
      <c r="EU92" s="21">
        <v>366</v>
      </c>
      <c r="EV92" s="21">
        <v>465</v>
      </c>
      <c r="EW92" s="21">
        <v>477</v>
      </c>
      <c r="EX92" s="21">
        <v>360</v>
      </c>
      <c r="EY92" s="21">
        <v>310</v>
      </c>
      <c r="EZ92" s="24">
        <v>3.7</v>
      </c>
      <c r="FA92" s="21">
        <v>3.7</v>
      </c>
      <c r="FB92" s="21">
        <v>3.7</v>
      </c>
      <c r="FC92" s="21">
        <v>5.9</v>
      </c>
      <c r="FD92" s="21">
        <v>5.9</v>
      </c>
      <c r="FE92" s="21">
        <v>5.9</v>
      </c>
      <c r="FF92" s="21">
        <v>5.9</v>
      </c>
      <c r="FG92" s="24">
        <v>15</v>
      </c>
      <c r="FH92" s="21">
        <v>15</v>
      </c>
      <c r="FI92" s="21">
        <v>15</v>
      </c>
      <c r="FJ92" s="21">
        <v>15</v>
      </c>
      <c r="FK92" s="21">
        <v>15</v>
      </c>
      <c r="FL92" s="21">
        <v>15</v>
      </c>
      <c r="FM92" s="21">
        <v>15</v>
      </c>
      <c r="FN92" s="24">
        <v>87</v>
      </c>
      <c r="FO92" s="21">
        <v>95</v>
      </c>
      <c r="FP92" s="21">
        <v>95</v>
      </c>
      <c r="FQ92" s="21">
        <v>120</v>
      </c>
      <c r="FR92" s="21">
        <v>100</v>
      </c>
      <c r="FS92" s="21">
        <v>71</v>
      </c>
      <c r="FT92" s="21">
        <v>93</v>
      </c>
      <c r="FU92" s="24">
        <v>0</v>
      </c>
      <c r="FV92" s="21">
        <v>0</v>
      </c>
      <c r="FW92" s="21">
        <v>0</v>
      </c>
      <c r="FX92" s="21">
        <v>0</v>
      </c>
      <c r="FY92" s="21">
        <v>0</v>
      </c>
      <c r="FZ92" s="21">
        <v>0</v>
      </c>
      <c r="GA92" s="21">
        <v>0</v>
      </c>
      <c r="GB92" s="24">
        <v>28</v>
      </c>
      <c r="GC92" s="21">
        <v>29</v>
      </c>
      <c r="GD92" s="21">
        <v>32</v>
      </c>
      <c r="GE92" s="21">
        <v>47</v>
      </c>
      <c r="GF92" s="21">
        <v>45</v>
      </c>
      <c r="GG92" s="21">
        <v>48</v>
      </c>
      <c r="GH92" s="21">
        <v>52</v>
      </c>
      <c r="GI92" s="24">
        <v>1935</v>
      </c>
      <c r="GJ92" s="21">
        <v>2880</v>
      </c>
      <c r="GK92" s="21">
        <v>2580</v>
      </c>
      <c r="GL92" s="21">
        <v>2580</v>
      </c>
      <c r="GM92" s="21">
        <v>3030</v>
      </c>
      <c r="GN92" s="21">
        <v>1795</v>
      </c>
      <c r="GO92" s="21">
        <v>690</v>
      </c>
      <c r="GP92" s="6"/>
      <c r="GQ92" s="24">
        <v>8</v>
      </c>
      <c r="GR92" s="21">
        <v>18</v>
      </c>
      <c r="GS92" s="24">
        <v>8</v>
      </c>
      <c r="GT92" s="21">
        <v>18</v>
      </c>
      <c r="GU92" s="24">
        <v>8</v>
      </c>
      <c r="GV92" s="21">
        <v>18</v>
      </c>
      <c r="GW92" s="24">
        <v>8</v>
      </c>
      <c r="GX92" s="21">
        <v>18</v>
      </c>
      <c r="GY92" s="24">
        <v>8</v>
      </c>
      <c r="GZ92" s="21">
        <v>18</v>
      </c>
      <c r="HA92" s="24">
        <v>7</v>
      </c>
      <c r="HB92" s="21">
        <v>18</v>
      </c>
      <c r="HC92" s="24">
        <v>7</v>
      </c>
      <c r="HD92" s="21">
        <v>18</v>
      </c>
      <c r="HE92" s="6"/>
      <c r="HF92" s="21">
        <v>63</v>
      </c>
      <c r="HG92" s="21">
        <v>61</v>
      </c>
      <c r="HH92" s="21">
        <v>142</v>
      </c>
      <c r="HI92" s="21">
        <v>37</v>
      </c>
      <c r="HJ92" s="21">
        <v>1</v>
      </c>
      <c r="HK92" s="21">
        <v>77.2</v>
      </c>
      <c r="HL92" s="21">
        <v>0.35</v>
      </c>
      <c r="HM92" s="21">
        <v>35</v>
      </c>
      <c r="HN92" s="21">
        <v>14</v>
      </c>
      <c r="HO92" s="21">
        <v>16</v>
      </c>
      <c r="HP92" s="21">
        <v>3.27</v>
      </c>
      <c r="HQ92" s="21">
        <v>149.9</v>
      </c>
      <c r="HR92" s="21">
        <v>21.4</v>
      </c>
      <c r="HS92" s="21">
        <v>5.5</v>
      </c>
      <c r="HT92" s="21">
        <v>7</v>
      </c>
      <c r="HU92" s="6"/>
    </row>
    <row r="93" spans="1:236" ht="15.75" customHeight="1" x14ac:dyDescent="0.3">
      <c r="A93" s="99">
        <v>88</v>
      </c>
      <c r="B93" s="3">
        <v>135</v>
      </c>
      <c r="C93" s="21" t="s">
        <v>626</v>
      </c>
      <c r="D93" s="21">
        <v>1</v>
      </c>
      <c r="E93" s="22">
        <v>41385</v>
      </c>
      <c r="F93" s="22">
        <v>41402</v>
      </c>
      <c r="G93" s="21">
        <f t="shared" si="0"/>
        <v>17</v>
      </c>
      <c r="H93" s="21"/>
      <c r="I93" s="21" t="s">
        <v>432</v>
      </c>
      <c r="J93" s="23">
        <v>23598</v>
      </c>
      <c r="K93" s="21">
        <v>48</v>
      </c>
      <c r="L93" s="21">
        <v>175</v>
      </c>
      <c r="M93" s="21">
        <v>75</v>
      </c>
      <c r="N93" s="21" t="s">
        <v>1263</v>
      </c>
      <c r="O93" s="21">
        <v>37</v>
      </c>
      <c r="P93" s="21">
        <v>19</v>
      </c>
      <c r="Q93" s="21">
        <v>24</v>
      </c>
      <c r="R93" s="21" t="s">
        <v>548</v>
      </c>
      <c r="S93" s="21">
        <v>2</v>
      </c>
      <c r="T93" s="21">
        <v>24</v>
      </c>
      <c r="U93" s="21" t="s">
        <v>548</v>
      </c>
      <c r="V93" s="21">
        <v>2</v>
      </c>
      <c r="W93" s="21">
        <v>23</v>
      </c>
      <c r="X93" s="21">
        <v>12</v>
      </c>
      <c r="Y93" s="21">
        <v>0</v>
      </c>
      <c r="Z93" s="6"/>
      <c r="AA93" s="24" t="s">
        <v>884</v>
      </c>
      <c r="AB93" s="21" t="s">
        <v>1264</v>
      </c>
      <c r="AC93" s="25">
        <v>2</v>
      </c>
      <c r="AD93" s="25" t="s">
        <v>1265</v>
      </c>
      <c r="AE93" s="21" t="s">
        <v>249</v>
      </c>
      <c r="AF93" s="21"/>
      <c r="AG93" s="21" t="s">
        <v>246</v>
      </c>
      <c r="AH93" s="21" t="s">
        <v>248</v>
      </c>
      <c r="AI93" s="21" t="s">
        <v>246</v>
      </c>
      <c r="AJ93" s="21" t="s">
        <v>249</v>
      </c>
      <c r="AK93" s="21" t="s">
        <v>246</v>
      </c>
      <c r="AL93" s="21" t="s">
        <v>246</v>
      </c>
      <c r="AM93" s="21">
        <v>2.87</v>
      </c>
      <c r="AN93" s="6"/>
      <c r="AO93" s="26" t="s">
        <v>250</v>
      </c>
      <c r="AP93" s="26" t="s">
        <v>274</v>
      </c>
      <c r="AQ93" s="26"/>
      <c r="AR93" s="26" t="s">
        <v>1902</v>
      </c>
      <c r="AS93" s="26" t="s">
        <v>1917</v>
      </c>
      <c r="AT93" s="27">
        <v>2.87</v>
      </c>
      <c r="AU93" s="21">
        <v>2.6</v>
      </c>
      <c r="AV93" s="21">
        <v>2.1800000000000002</v>
      </c>
      <c r="AW93" s="21">
        <v>1.52</v>
      </c>
      <c r="AX93" s="21">
        <v>1.34</v>
      </c>
      <c r="AY93" s="21">
        <v>1.2</v>
      </c>
      <c r="AZ93" s="21">
        <v>0.94</v>
      </c>
      <c r="BA93" s="21">
        <v>1.21</v>
      </c>
      <c r="BB93" s="21">
        <v>0.85</v>
      </c>
      <c r="BC93" s="28">
        <f t="shared" ref="BC93:BE93" si="268">((AU93/AT93)*100)-100</f>
        <v>-9.4076655052264755</v>
      </c>
      <c r="BD93" s="28">
        <f t="shared" si="268"/>
        <v>-16.153846153846146</v>
      </c>
      <c r="BE93" s="28">
        <f t="shared" si="268"/>
        <v>-30.275229357798167</v>
      </c>
      <c r="BF93" s="28">
        <f t="shared" si="2"/>
        <v>-24.041811846689896</v>
      </c>
      <c r="BG93" s="28">
        <f t="shared" si="3"/>
        <v>-47.038327526132406</v>
      </c>
      <c r="BH93" s="28">
        <f t="shared" si="4"/>
        <v>-41.538461538461533</v>
      </c>
      <c r="BI93" s="3">
        <f t="shared" ref="BI93:BK93" si="269">AU93-AT93</f>
        <v>-0.27</v>
      </c>
      <c r="BJ93" s="3">
        <f t="shared" si="269"/>
        <v>-0.41999999999999993</v>
      </c>
      <c r="BK93" s="3">
        <f t="shared" si="269"/>
        <v>-0.66000000000000014</v>
      </c>
      <c r="BL93" s="3">
        <f t="shared" si="6"/>
        <v>-0.69</v>
      </c>
      <c r="BM93" s="3">
        <f t="shared" si="7"/>
        <v>-1.35</v>
      </c>
      <c r="BN93" s="3">
        <f t="shared" si="8"/>
        <v>-1.08</v>
      </c>
      <c r="BO93" s="24"/>
      <c r="BP93" s="21">
        <v>134</v>
      </c>
      <c r="BQ93" s="21"/>
      <c r="BR93" s="21"/>
      <c r="BS93" s="21"/>
      <c r="BT93" s="21"/>
      <c r="BU93" s="21"/>
      <c r="BV93" s="24">
        <v>37</v>
      </c>
      <c r="BW93" s="21">
        <v>37</v>
      </c>
      <c r="BX93" s="21">
        <v>36.9</v>
      </c>
      <c r="BY93" s="21">
        <v>36.4</v>
      </c>
      <c r="BZ93" s="21">
        <v>38</v>
      </c>
      <c r="CA93" s="21">
        <v>38</v>
      </c>
      <c r="CB93" s="21">
        <v>38</v>
      </c>
      <c r="CC93" s="21">
        <v>37.9</v>
      </c>
      <c r="CD93" s="21">
        <v>37</v>
      </c>
      <c r="CE93" s="6"/>
      <c r="CF93" s="24" t="s">
        <v>1266</v>
      </c>
      <c r="CG93" s="21"/>
      <c r="CH93" s="21"/>
      <c r="CI93" s="21"/>
      <c r="CJ93" s="21"/>
      <c r="CK93" s="21"/>
      <c r="CL93" s="21"/>
      <c r="CM93" s="24" t="s">
        <v>1267</v>
      </c>
      <c r="CN93" s="21"/>
      <c r="CO93" s="21"/>
      <c r="CP93" s="21"/>
      <c r="CQ93" s="21"/>
      <c r="CR93" s="21"/>
      <c r="CS93" s="21"/>
      <c r="CT93" s="24">
        <v>2</v>
      </c>
      <c r="CU93" s="21"/>
      <c r="CV93" s="21"/>
      <c r="CW93" s="21"/>
      <c r="CX93" s="21"/>
      <c r="CY93" s="21"/>
      <c r="CZ93" s="21"/>
      <c r="DA93" s="24" t="s">
        <v>1268</v>
      </c>
      <c r="DB93" s="21"/>
      <c r="DC93" s="21"/>
      <c r="DD93" s="21"/>
      <c r="DE93" s="21"/>
      <c r="DF93" s="21"/>
      <c r="DG93" s="21"/>
      <c r="DH93" s="24" t="s">
        <v>1269</v>
      </c>
      <c r="DI93" s="21" t="s">
        <v>1269</v>
      </c>
      <c r="DJ93" s="21" t="s">
        <v>1269</v>
      </c>
      <c r="DK93" s="21" t="s">
        <v>1269</v>
      </c>
      <c r="DL93" s="21" t="s">
        <v>1269</v>
      </c>
      <c r="DM93" s="21" t="s">
        <v>1269</v>
      </c>
      <c r="DN93" s="21" t="s">
        <v>1269</v>
      </c>
      <c r="DO93" s="26"/>
      <c r="DP93" s="6"/>
      <c r="DQ93" s="24">
        <v>100.6</v>
      </c>
      <c r="DR93" s="21">
        <v>62.4</v>
      </c>
      <c r="DS93" s="21">
        <v>65</v>
      </c>
      <c r="DT93" s="21">
        <v>129.4</v>
      </c>
      <c r="DU93" s="21">
        <v>98</v>
      </c>
      <c r="DV93" s="21">
        <v>137</v>
      </c>
      <c r="DW93" s="21">
        <v>108.3</v>
      </c>
      <c r="DX93" s="24">
        <v>0.6</v>
      </c>
      <c r="DY93" s="21">
        <v>0.5</v>
      </c>
      <c r="DZ93" s="21">
        <v>0.5</v>
      </c>
      <c r="EA93" s="21">
        <v>0.5</v>
      </c>
      <c r="EB93" s="21">
        <v>0.45</v>
      </c>
      <c r="EC93" s="21">
        <v>0.45</v>
      </c>
      <c r="ED93" s="21">
        <v>0.45</v>
      </c>
      <c r="EE93" s="29">
        <f t="shared" si="135"/>
        <v>167.66666666666666</v>
      </c>
      <c r="EF93" s="30">
        <f t="shared" si="192"/>
        <v>124.8</v>
      </c>
      <c r="EG93" s="30">
        <f t="shared" ref="EG93:EK93" si="270">DS93/DZ93</f>
        <v>130</v>
      </c>
      <c r="EH93" s="30">
        <f t="shared" si="270"/>
        <v>258.8</v>
      </c>
      <c r="EI93" s="30">
        <f t="shared" si="270"/>
        <v>217.77777777777777</v>
      </c>
      <c r="EJ93" s="30">
        <f t="shared" si="270"/>
        <v>304.44444444444446</v>
      </c>
      <c r="EK93" s="30">
        <f t="shared" si="270"/>
        <v>240.66666666666666</v>
      </c>
      <c r="EL93" s="24">
        <v>1</v>
      </c>
      <c r="EM93" s="21">
        <v>1</v>
      </c>
      <c r="EN93" s="21">
        <v>1</v>
      </c>
      <c r="EO93" s="21">
        <v>1</v>
      </c>
      <c r="EP93" s="21">
        <v>1</v>
      </c>
      <c r="EQ93" s="21">
        <v>1</v>
      </c>
      <c r="ER93" s="21">
        <v>1</v>
      </c>
      <c r="ES93" s="24">
        <v>535</v>
      </c>
      <c r="ET93" s="21">
        <v>533</v>
      </c>
      <c r="EU93" s="21">
        <v>457</v>
      </c>
      <c r="EV93" s="21">
        <v>433</v>
      </c>
      <c r="EW93" s="21">
        <v>462</v>
      </c>
      <c r="EX93" s="21">
        <v>391</v>
      </c>
      <c r="EY93" s="21">
        <v>357</v>
      </c>
      <c r="EZ93" s="24">
        <v>5</v>
      </c>
      <c r="FA93" s="21">
        <v>5</v>
      </c>
      <c r="FB93" s="21">
        <v>4</v>
      </c>
      <c r="FC93" s="21">
        <v>4</v>
      </c>
      <c r="FD93" s="21">
        <v>4</v>
      </c>
      <c r="FE93" s="21">
        <v>4</v>
      </c>
      <c r="FF93" s="21">
        <v>4</v>
      </c>
      <c r="FG93" s="24">
        <v>3</v>
      </c>
      <c r="FH93" s="21">
        <v>3</v>
      </c>
      <c r="FI93" s="21">
        <v>3</v>
      </c>
      <c r="FJ93" s="21">
        <v>3</v>
      </c>
      <c r="FK93" s="21">
        <v>3</v>
      </c>
      <c r="FL93" s="21">
        <v>3</v>
      </c>
      <c r="FM93" s="21">
        <v>3</v>
      </c>
      <c r="FN93" s="24">
        <v>90</v>
      </c>
      <c r="FO93" s="21">
        <v>70</v>
      </c>
      <c r="FP93" s="21">
        <v>97</v>
      </c>
      <c r="FQ93" s="21">
        <v>72</v>
      </c>
      <c r="FR93" s="21">
        <v>86</v>
      </c>
      <c r="FS93" s="21">
        <v>76</v>
      </c>
      <c r="FT93" s="21">
        <v>81</v>
      </c>
      <c r="FU93" s="24" t="s">
        <v>803</v>
      </c>
      <c r="FV93" s="21" t="s">
        <v>1214</v>
      </c>
      <c r="FW93" s="21">
        <v>0</v>
      </c>
      <c r="FX93" s="21">
        <v>0</v>
      </c>
      <c r="FY93" s="21">
        <v>0</v>
      </c>
      <c r="FZ93" s="21">
        <v>0</v>
      </c>
      <c r="GA93" s="21">
        <v>0</v>
      </c>
      <c r="GB93" s="24">
        <v>60</v>
      </c>
      <c r="GC93" s="21">
        <v>56</v>
      </c>
      <c r="GD93" s="21">
        <v>54</v>
      </c>
      <c r="GE93" s="21">
        <v>61</v>
      </c>
      <c r="GF93" s="21">
        <v>70</v>
      </c>
      <c r="GG93" s="21">
        <v>107</v>
      </c>
      <c r="GH93" s="21">
        <v>107</v>
      </c>
      <c r="GI93" s="24">
        <v>2380</v>
      </c>
      <c r="GJ93" s="21">
        <v>1440</v>
      </c>
      <c r="GK93" s="21">
        <v>3540</v>
      </c>
      <c r="GL93" s="21">
        <v>1580</v>
      </c>
      <c r="GM93" s="21">
        <v>1920</v>
      </c>
      <c r="GN93" s="21">
        <v>1790</v>
      </c>
      <c r="GO93" s="21">
        <v>1870</v>
      </c>
      <c r="GP93" s="6"/>
      <c r="GQ93" s="24">
        <v>16</v>
      </c>
      <c r="GR93" s="21">
        <v>90</v>
      </c>
      <c r="GS93" s="24">
        <v>16</v>
      </c>
      <c r="GT93" s="21">
        <v>90</v>
      </c>
      <c r="GU93" s="24">
        <v>13</v>
      </c>
      <c r="GV93" s="21">
        <v>55</v>
      </c>
      <c r="GW93" s="24">
        <v>12</v>
      </c>
      <c r="GX93" s="21">
        <v>45</v>
      </c>
      <c r="GY93" s="24">
        <v>12</v>
      </c>
      <c r="GZ93" s="21">
        <v>45</v>
      </c>
      <c r="HA93" s="24">
        <v>11</v>
      </c>
      <c r="HB93" s="21">
        <v>45</v>
      </c>
      <c r="HC93" s="24">
        <v>12</v>
      </c>
      <c r="HD93" s="21">
        <v>45</v>
      </c>
      <c r="HE93" s="6"/>
      <c r="HF93" s="21">
        <v>48</v>
      </c>
      <c r="HG93" s="21">
        <v>52</v>
      </c>
      <c r="HH93" s="21">
        <v>186</v>
      </c>
      <c r="HI93" s="21">
        <v>37.6</v>
      </c>
      <c r="HJ93" s="21">
        <v>1</v>
      </c>
      <c r="HK93" s="21">
        <v>66</v>
      </c>
      <c r="HL93" s="21">
        <v>0.6</v>
      </c>
      <c r="HM93" s="21">
        <v>25</v>
      </c>
      <c r="HN93" s="21">
        <v>16.8</v>
      </c>
      <c r="HO93" s="21">
        <v>18.41</v>
      </c>
      <c r="HP93" s="21">
        <v>3.18</v>
      </c>
      <c r="HQ93" s="21">
        <v>140.1</v>
      </c>
      <c r="HR93" s="21">
        <v>21.3</v>
      </c>
      <c r="HS93" s="21">
        <v>12.9</v>
      </c>
      <c r="HT93" s="21">
        <v>15</v>
      </c>
      <c r="HU93" s="6"/>
    </row>
    <row r="94" spans="1:236" ht="15.75" customHeight="1" x14ac:dyDescent="0.3">
      <c r="A94" s="99">
        <v>89</v>
      </c>
      <c r="B94" s="3">
        <v>136</v>
      </c>
      <c r="C94" s="21" t="s">
        <v>431</v>
      </c>
      <c r="D94" s="21">
        <v>2</v>
      </c>
      <c r="E94" s="22">
        <v>41406</v>
      </c>
      <c r="F94" s="22">
        <v>41406</v>
      </c>
      <c r="G94" s="21">
        <f t="shared" si="0"/>
        <v>0</v>
      </c>
      <c r="H94" s="21"/>
      <c r="I94" s="21" t="s">
        <v>432</v>
      </c>
      <c r="J94" s="23">
        <v>8922</v>
      </c>
      <c r="K94" s="21">
        <v>89</v>
      </c>
      <c r="L94" s="21">
        <v>156</v>
      </c>
      <c r="M94" s="21">
        <v>60</v>
      </c>
      <c r="N94" s="21" t="s">
        <v>1270</v>
      </c>
      <c r="O94" s="21">
        <v>76</v>
      </c>
      <c r="P94" s="21">
        <v>89.7</v>
      </c>
      <c r="Q94" s="21">
        <v>4</v>
      </c>
      <c r="R94" s="21" t="s">
        <v>548</v>
      </c>
      <c r="S94" s="21">
        <v>2</v>
      </c>
      <c r="T94" s="21">
        <v>4</v>
      </c>
      <c r="U94" s="21" t="s">
        <v>548</v>
      </c>
      <c r="V94" s="21">
        <v>2</v>
      </c>
      <c r="W94" s="21">
        <v>4</v>
      </c>
      <c r="X94" s="21">
        <v>4</v>
      </c>
      <c r="Y94" s="21">
        <v>0</v>
      </c>
      <c r="Z94" s="6"/>
      <c r="AA94" s="24" t="s">
        <v>884</v>
      </c>
      <c r="AB94" s="21" t="s">
        <v>497</v>
      </c>
      <c r="AC94" s="25">
        <v>2</v>
      </c>
      <c r="AD94" s="25" t="s">
        <v>708</v>
      </c>
      <c r="AE94" s="21" t="s">
        <v>246</v>
      </c>
      <c r="AF94" s="21" t="s">
        <v>247</v>
      </c>
      <c r="AG94" s="21" t="s">
        <v>249</v>
      </c>
      <c r="AH94" s="21"/>
      <c r="AI94" s="21" t="s">
        <v>246</v>
      </c>
      <c r="AJ94" s="21" t="s">
        <v>246</v>
      </c>
      <c r="AK94" s="21" t="s">
        <v>249</v>
      </c>
      <c r="AL94" s="21" t="s">
        <v>246</v>
      </c>
      <c r="AM94" s="21">
        <v>2</v>
      </c>
      <c r="AN94" s="6"/>
      <c r="AO94" s="26" t="s">
        <v>250</v>
      </c>
      <c r="AP94" s="26" t="s">
        <v>274</v>
      </c>
      <c r="AQ94" s="26"/>
      <c r="AR94" s="57" t="s">
        <v>1902</v>
      </c>
      <c r="AS94" s="57" t="s">
        <v>1905</v>
      </c>
      <c r="AT94" s="27">
        <v>2</v>
      </c>
      <c r="AU94" s="21">
        <v>3.64</v>
      </c>
      <c r="AV94" s="21">
        <v>5.03</v>
      </c>
      <c r="AW94" s="21">
        <v>3.7</v>
      </c>
      <c r="AX94" s="21">
        <v>3.66</v>
      </c>
      <c r="AY94" s="21">
        <v>2.2200000000000002</v>
      </c>
      <c r="AZ94" s="21"/>
      <c r="BA94" s="21"/>
      <c r="BB94" s="21"/>
      <c r="BC94" s="28">
        <f t="shared" ref="BC94:BE94" si="271">((AU94/AT94)*100)-100</f>
        <v>82</v>
      </c>
      <c r="BD94" s="28">
        <f t="shared" si="271"/>
        <v>38.186813186813197</v>
      </c>
      <c r="BE94" s="28">
        <f t="shared" si="271"/>
        <v>-26.441351888667995</v>
      </c>
      <c r="BF94" s="28">
        <f t="shared" si="2"/>
        <v>151.5</v>
      </c>
      <c r="BG94" s="28">
        <f t="shared" si="3"/>
        <v>85</v>
      </c>
      <c r="BH94" s="28">
        <f t="shared" si="4"/>
        <v>1.6483516483516496</v>
      </c>
      <c r="BI94" s="3">
        <f t="shared" ref="BI94:BK94" si="272">AU94-AT94</f>
        <v>1.6400000000000001</v>
      </c>
      <c r="BJ94" s="3">
        <f t="shared" si="272"/>
        <v>1.3900000000000001</v>
      </c>
      <c r="BK94" s="3">
        <f t="shared" si="272"/>
        <v>-1.33</v>
      </c>
      <c r="BL94" s="3">
        <f t="shared" si="6"/>
        <v>3.0300000000000002</v>
      </c>
      <c r="BM94" s="3">
        <f t="shared" si="7"/>
        <v>1.7000000000000002</v>
      </c>
      <c r="BN94" s="3">
        <f t="shared" si="8"/>
        <v>6.0000000000000053E-2</v>
      </c>
      <c r="BO94" s="24">
        <v>253.7</v>
      </c>
      <c r="BP94" s="21">
        <v>307.8</v>
      </c>
      <c r="BQ94" s="21"/>
      <c r="BR94" s="21"/>
      <c r="BS94" s="21"/>
      <c r="BT94" s="21"/>
      <c r="BU94" s="21"/>
      <c r="BV94" s="24">
        <v>34</v>
      </c>
      <c r="BW94" s="21">
        <v>37</v>
      </c>
      <c r="BX94" s="21">
        <v>37</v>
      </c>
      <c r="BY94" s="21">
        <v>36.5</v>
      </c>
      <c r="BZ94" s="21">
        <v>36</v>
      </c>
      <c r="CA94" s="21">
        <v>36</v>
      </c>
      <c r="CB94" s="21"/>
      <c r="CC94" s="21"/>
      <c r="CD94" s="21"/>
      <c r="CE94" s="6"/>
      <c r="CF94" s="24" t="s">
        <v>1271</v>
      </c>
      <c r="CG94" s="21"/>
      <c r="CH94" s="21"/>
      <c r="CI94" s="21"/>
      <c r="CJ94" s="21"/>
      <c r="CK94" s="21"/>
      <c r="CL94" s="21"/>
      <c r="CM94" s="24" t="s">
        <v>280</v>
      </c>
      <c r="CN94" s="21"/>
      <c r="CO94" s="21"/>
      <c r="CP94" s="21"/>
      <c r="CQ94" s="21"/>
      <c r="CR94" s="21"/>
      <c r="CS94" s="21"/>
      <c r="CT94" s="24">
        <v>2</v>
      </c>
      <c r="CU94" s="21"/>
      <c r="CV94" s="21"/>
      <c r="CW94" s="21"/>
      <c r="CX94" s="21"/>
      <c r="CY94" s="21"/>
      <c r="CZ94" s="21"/>
      <c r="DA94" s="24" t="s">
        <v>1272</v>
      </c>
      <c r="DB94" s="21"/>
      <c r="DC94" s="21"/>
      <c r="DD94" s="21"/>
      <c r="DE94" s="21"/>
      <c r="DF94" s="21"/>
      <c r="DG94" s="21"/>
      <c r="DH94" s="24" t="s">
        <v>255</v>
      </c>
      <c r="DI94" s="21" t="s">
        <v>255</v>
      </c>
      <c r="DJ94" s="21" t="s">
        <v>255</v>
      </c>
      <c r="DK94" s="21">
        <v>0</v>
      </c>
      <c r="DL94" s="21"/>
      <c r="DM94" s="21"/>
      <c r="DN94" s="21"/>
      <c r="DO94" s="26"/>
      <c r="DP94" s="6"/>
      <c r="DQ94" s="24">
        <v>201.5</v>
      </c>
      <c r="DR94" s="21">
        <v>147</v>
      </c>
      <c r="DS94" s="21">
        <v>225.2</v>
      </c>
      <c r="DT94" s="21">
        <v>104.3</v>
      </c>
      <c r="DU94" s="21"/>
      <c r="DV94" s="21"/>
      <c r="DW94" s="21"/>
      <c r="DX94" s="24">
        <v>0.5</v>
      </c>
      <c r="DY94" s="21">
        <v>0.6</v>
      </c>
      <c r="DZ94" s="21">
        <v>0.5</v>
      </c>
      <c r="EA94" s="21">
        <v>0.6</v>
      </c>
      <c r="EB94" s="21"/>
      <c r="EC94" s="21"/>
      <c r="ED94" s="21"/>
      <c r="EE94" s="29">
        <f t="shared" si="135"/>
        <v>403</v>
      </c>
      <c r="EF94" s="30">
        <f t="shared" si="192"/>
        <v>245</v>
      </c>
      <c r="EG94" s="30">
        <f t="shared" ref="EG94:EH94" si="273">DS94/DZ94</f>
        <v>450.4</v>
      </c>
      <c r="EH94" s="30">
        <f t="shared" si="273"/>
        <v>173.83333333333334</v>
      </c>
      <c r="EI94" s="30"/>
      <c r="EJ94" s="30"/>
      <c r="EK94" s="30"/>
      <c r="EL94" s="24">
        <v>1</v>
      </c>
      <c r="EM94" s="21">
        <v>1</v>
      </c>
      <c r="EN94" s="21">
        <v>1</v>
      </c>
      <c r="EO94" s="21">
        <v>1</v>
      </c>
      <c r="EP94" s="21"/>
      <c r="EQ94" s="21"/>
      <c r="ER94" s="21"/>
      <c r="ES94" s="24">
        <v>380</v>
      </c>
      <c r="ET94" s="21">
        <v>375</v>
      </c>
      <c r="EU94" s="21">
        <v>299</v>
      </c>
      <c r="EV94" s="21">
        <v>411</v>
      </c>
      <c r="EW94" s="21"/>
      <c r="EX94" s="21"/>
      <c r="EY94" s="21"/>
      <c r="EZ94" s="24">
        <v>14.1</v>
      </c>
      <c r="FA94" s="21">
        <v>12.8</v>
      </c>
      <c r="FB94" s="21">
        <v>14.1</v>
      </c>
      <c r="FC94" s="21">
        <v>12.1</v>
      </c>
      <c r="FD94" s="21"/>
      <c r="FE94" s="21"/>
      <c r="FF94" s="21"/>
      <c r="FG94" s="24">
        <v>10</v>
      </c>
      <c r="FH94" s="21">
        <v>10</v>
      </c>
      <c r="FI94" s="21">
        <v>10</v>
      </c>
      <c r="FJ94" s="21">
        <v>3</v>
      </c>
      <c r="FK94" s="21"/>
      <c r="FL94" s="21"/>
      <c r="FM94" s="21"/>
      <c r="FN94" s="24">
        <v>86</v>
      </c>
      <c r="FO94" s="21">
        <v>99</v>
      </c>
      <c r="FP94" s="21">
        <v>74</v>
      </c>
      <c r="FQ94" s="21">
        <v>52</v>
      </c>
      <c r="FR94" s="21"/>
      <c r="FS94" s="21"/>
      <c r="FT94" s="21"/>
      <c r="FU94" s="24">
        <v>0</v>
      </c>
      <c r="FV94" s="21" t="s">
        <v>804</v>
      </c>
      <c r="FW94" s="21">
        <v>0</v>
      </c>
      <c r="FX94" s="21" t="s">
        <v>560</v>
      </c>
      <c r="FY94" s="21"/>
      <c r="FZ94" s="21"/>
      <c r="GA94" s="21"/>
      <c r="GB94" s="24">
        <v>147</v>
      </c>
      <c r="GC94" s="21">
        <v>194</v>
      </c>
      <c r="GD94" s="21">
        <v>186</v>
      </c>
      <c r="GE94" s="21">
        <v>145</v>
      </c>
      <c r="GF94" s="21"/>
      <c r="GG94" s="21"/>
      <c r="GH94" s="21"/>
      <c r="GI94" s="24">
        <v>900</v>
      </c>
      <c r="GJ94" s="21">
        <v>1190</v>
      </c>
      <c r="GK94" s="21">
        <v>2180</v>
      </c>
      <c r="GL94" s="21">
        <v>27</v>
      </c>
      <c r="GM94" s="21"/>
      <c r="GN94" s="21"/>
      <c r="GO94" s="21"/>
      <c r="GP94" s="6"/>
      <c r="GQ94" s="24">
        <v>10</v>
      </c>
      <c r="GR94" s="21">
        <v>45</v>
      </c>
      <c r="GS94" s="24">
        <v>15</v>
      </c>
      <c r="GT94" s="21">
        <v>80</v>
      </c>
      <c r="GU94" s="24">
        <v>10</v>
      </c>
      <c r="GV94" s="21">
        <v>45</v>
      </c>
      <c r="GW94" s="24">
        <v>18</v>
      </c>
      <c r="GX94" s="21">
        <v>90</v>
      </c>
      <c r="GY94" s="24"/>
      <c r="GZ94" s="21"/>
      <c r="HA94" s="24"/>
      <c r="HB94" s="21"/>
      <c r="HC94" s="24"/>
      <c r="HD94" s="21"/>
      <c r="HE94" s="6"/>
      <c r="HF94" s="21">
        <v>89</v>
      </c>
      <c r="HG94" s="21">
        <v>114</v>
      </c>
      <c r="HH94" s="21">
        <v>149</v>
      </c>
      <c r="HI94" s="21">
        <v>34</v>
      </c>
      <c r="HJ94" s="21">
        <v>1</v>
      </c>
      <c r="HK94" s="21">
        <v>147</v>
      </c>
      <c r="HL94" s="21">
        <v>0.8</v>
      </c>
      <c r="HM94" s="21">
        <v>0</v>
      </c>
      <c r="HN94" s="21">
        <v>89.91</v>
      </c>
      <c r="HO94" s="21">
        <v>12.1</v>
      </c>
      <c r="HP94" s="21">
        <v>2.88</v>
      </c>
      <c r="HQ94" s="21">
        <v>140</v>
      </c>
      <c r="HR94" s="21">
        <v>15.9</v>
      </c>
      <c r="HS94" s="21">
        <v>14.1</v>
      </c>
      <c r="HT94" s="21">
        <v>10</v>
      </c>
      <c r="HU94" s="6"/>
    </row>
    <row r="95" spans="1:236" ht="15.75" customHeight="1" x14ac:dyDescent="0.3">
      <c r="A95" s="99">
        <v>90</v>
      </c>
      <c r="B95" s="3">
        <v>137</v>
      </c>
      <c r="C95" s="21" t="s">
        <v>874</v>
      </c>
      <c r="D95" s="21">
        <v>1</v>
      </c>
      <c r="E95" s="22">
        <v>41406</v>
      </c>
      <c r="F95" s="22">
        <v>41406</v>
      </c>
      <c r="G95" s="21">
        <f t="shared" si="0"/>
        <v>0</v>
      </c>
      <c r="H95" s="21" t="s">
        <v>395</v>
      </c>
      <c r="I95" s="21" t="s">
        <v>347</v>
      </c>
      <c r="J95" s="23">
        <v>18134</v>
      </c>
      <c r="K95" s="21">
        <v>64</v>
      </c>
      <c r="L95" s="21">
        <v>172</v>
      </c>
      <c r="M95" s="21">
        <v>80</v>
      </c>
      <c r="N95" s="21" t="s">
        <v>1273</v>
      </c>
      <c r="O95" s="21">
        <v>76</v>
      </c>
      <c r="P95" s="21">
        <v>89.7</v>
      </c>
      <c r="Q95" s="21">
        <v>4</v>
      </c>
      <c r="R95" s="21" t="s">
        <v>548</v>
      </c>
      <c r="S95" s="21">
        <v>2</v>
      </c>
      <c r="T95" s="21">
        <v>4</v>
      </c>
      <c r="U95" s="21" t="s">
        <v>548</v>
      </c>
      <c r="V95" s="21">
        <v>2</v>
      </c>
      <c r="W95" s="21">
        <v>1</v>
      </c>
      <c r="X95" s="21">
        <v>4</v>
      </c>
      <c r="Y95" s="21">
        <v>1</v>
      </c>
      <c r="Z95" s="6"/>
      <c r="AA95" s="24" t="s">
        <v>884</v>
      </c>
      <c r="AB95" s="21" t="s">
        <v>1274</v>
      </c>
      <c r="AC95" s="25">
        <v>1</v>
      </c>
      <c r="AD95" s="25"/>
      <c r="AE95" s="21" t="s">
        <v>246</v>
      </c>
      <c r="AF95" s="21" t="s">
        <v>479</v>
      </c>
      <c r="AG95" s="21" t="s">
        <v>249</v>
      </c>
      <c r="AH95" s="21"/>
      <c r="AI95" s="21" t="s">
        <v>246</v>
      </c>
      <c r="AJ95" s="21" t="s">
        <v>246</v>
      </c>
      <c r="AK95" s="21" t="s">
        <v>246</v>
      </c>
      <c r="AL95" s="21" t="s">
        <v>249</v>
      </c>
      <c r="AM95" s="21">
        <v>7.68</v>
      </c>
      <c r="AN95" s="6"/>
      <c r="AO95" s="26" t="s">
        <v>250</v>
      </c>
      <c r="AP95" s="26" t="s">
        <v>274</v>
      </c>
      <c r="AQ95" s="26"/>
      <c r="AR95" s="26" t="s">
        <v>1902</v>
      </c>
      <c r="AS95" s="26" t="s">
        <v>299</v>
      </c>
      <c r="AT95" s="27">
        <v>2.68</v>
      </c>
      <c r="AU95" s="21">
        <v>7.03</v>
      </c>
      <c r="AV95" s="21">
        <v>11.56</v>
      </c>
      <c r="AW95" s="21">
        <v>8</v>
      </c>
      <c r="AX95" s="21">
        <v>7.5</v>
      </c>
      <c r="AY95" s="21">
        <v>7.06</v>
      </c>
      <c r="AZ95" s="21"/>
      <c r="BA95" s="21"/>
      <c r="BB95" s="21"/>
      <c r="BC95" s="28">
        <f t="shared" ref="BC95:BE95" si="274">((AU95/AT95)*100)-100</f>
        <v>162.31343283582089</v>
      </c>
      <c r="BD95" s="28">
        <f t="shared" si="274"/>
        <v>64.438122332859166</v>
      </c>
      <c r="BE95" s="28">
        <f t="shared" si="274"/>
        <v>-30.79584775086505</v>
      </c>
      <c r="BF95" s="28">
        <f t="shared" si="2"/>
        <v>331.34328358208955</v>
      </c>
      <c r="BG95" s="28">
        <f t="shared" si="3"/>
        <v>198.50746268656712</v>
      </c>
      <c r="BH95" s="28">
        <f t="shared" si="4"/>
        <v>13.798008534850624</v>
      </c>
      <c r="BI95" s="3">
        <f t="shared" ref="BI95:BK95" si="275">AU95-AT95</f>
        <v>4.3499999999999996</v>
      </c>
      <c r="BJ95" s="3">
        <f t="shared" si="275"/>
        <v>4.53</v>
      </c>
      <c r="BK95" s="3">
        <f t="shared" si="275"/>
        <v>-3.5600000000000005</v>
      </c>
      <c r="BL95" s="3">
        <f t="shared" si="6"/>
        <v>8.8800000000000008</v>
      </c>
      <c r="BM95" s="3">
        <f t="shared" si="7"/>
        <v>5.32</v>
      </c>
      <c r="BN95" s="3">
        <f t="shared" si="8"/>
        <v>0.96999999999999975</v>
      </c>
      <c r="BO95" s="24">
        <v>222</v>
      </c>
      <c r="BP95" s="21">
        <v>223</v>
      </c>
      <c r="BQ95" s="21">
        <v>233</v>
      </c>
      <c r="BR95" s="21">
        <v>200.8</v>
      </c>
      <c r="BS95" s="21"/>
      <c r="BT95" s="21"/>
      <c r="BU95" s="21"/>
      <c r="BV95" s="24">
        <v>34</v>
      </c>
      <c r="BW95" s="21">
        <v>35</v>
      </c>
      <c r="BX95" s="21">
        <v>35.6</v>
      </c>
      <c r="BY95" s="21">
        <v>35</v>
      </c>
      <c r="BZ95" s="21">
        <v>35.9</v>
      </c>
      <c r="CA95" s="21">
        <v>34</v>
      </c>
      <c r="CB95" s="21"/>
      <c r="CC95" s="21"/>
      <c r="CD95" s="21"/>
      <c r="CE95" s="6"/>
      <c r="CF95" s="24" t="s">
        <v>957</v>
      </c>
      <c r="CG95" s="21"/>
      <c r="CH95" s="21"/>
      <c r="CI95" s="21"/>
      <c r="CJ95" s="21"/>
      <c r="CK95" s="21"/>
      <c r="CL95" s="21"/>
      <c r="CM95" s="24" t="s">
        <v>1275</v>
      </c>
      <c r="CN95" s="21"/>
      <c r="CO95" s="21"/>
      <c r="CP95" s="21"/>
      <c r="CQ95" s="21"/>
      <c r="CR95" s="21"/>
      <c r="CS95" s="21"/>
      <c r="CT95" s="24">
        <v>2</v>
      </c>
      <c r="CU95" s="21"/>
      <c r="CV95" s="21"/>
      <c r="CW95" s="21"/>
      <c r="CX95" s="21"/>
      <c r="CY95" s="21"/>
      <c r="CZ95" s="21"/>
      <c r="DA95" s="24" t="s">
        <v>1276</v>
      </c>
      <c r="DB95" s="21"/>
      <c r="DC95" s="21"/>
      <c r="DD95" s="21"/>
      <c r="DE95" s="21"/>
      <c r="DF95" s="21"/>
      <c r="DG95" s="21"/>
      <c r="DH95" s="24" t="s">
        <v>1277</v>
      </c>
      <c r="DI95" s="21" t="s">
        <v>1277</v>
      </c>
      <c r="DJ95" s="21" t="s">
        <v>1278</v>
      </c>
      <c r="DK95" s="21" t="s">
        <v>1279</v>
      </c>
      <c r="DL95" s="21"/>
      <c r="DM95" s="21"/>
      <c r="DN95" s="21"/>
      <c r="DO95" s="26"/>
      <c r="DP95" s="6"/>
      <c r="DQ95" s="24">
        <v>279</v>
      </c>
      <c r="DR95" s="21">
        <v>110.7</v>
      </c>
      <c r="DS95" s="21">
        <v>83.6</v>
      </c>
      <c r="DT95" s="21">
        <v>216.5</v>
      </c>
      <c r="DU95" s="21"/>
      <c r="DV95" s="21"/>
      <c r="DW95" s="21"/>
      <c r="DX95" s="24">
        <v>0.35</v>
      </c>
      <c r="DY95" s="21">
        <v>0.4</v>
      </c>
      <c r="DZ95" s="21">
        <v>0.4</v>
      </c>
      <c r="EA95" s="21">
        <v>0.1</v>
      </c>
      <c r="EB95" s="21"/>
      <c r="EC95" s="21"/>
      <c r="ED95" s="21"/>
      <c r="EE95" s="29">
        <f t="shared" si="135"/>
        <v>797.14285714285722</v>
      </c>
      <c r="EF95" s="30">
        <f t="shared" si="192"/>
        <v>276.75</v>
      </c>
      <c r="EG95" s="30">
        <f t="shared" ref="EG95:EH95" si="276">DS95/DZ95</f>
        <v>208.99999999999997</v>
      </c>
      <c r="EH95" s="30">
        <f t="shared" si="276"/>
        <v>2165</v>
      </c>
      <c r="EI95" s="30"/>
      <c r="EJ95" s="30"/>
      <c r="EK95" s="30"/>
      <c r="EL95" s="24">
        <v>0</v>
      </c>
      <c r="EM95" s="21">
        <v>0</v>
      </c>
      <c r="EN95" s="21">
        <v>0</v>
      </c>
      <c r="EO95" s="21">
        <v>1</v>
      </c>
      <c r="EP95" s="21"/>
      <c r="EQ95" s="21"/>
      <c r="ER95" s="21"/>
      <c r="ES95" s="24">
        <v>65</v>
      </c>
      <c r="ET95" s="21">
        <v>40</v>
      </c>
      <c r="EU95" s="21">
        <v>40</v>
      </c>
      <c r="EV95" s="21">
        <v>65</v>
      </c>
      <c r="EW95" s="21"/>
      <c r="EX95" s="21"/>
      <c r="EY95" s="21"/>
      <c r="EZ95" s="24">
        <v>66.7</v>
      </c>
      <c r="FA95" s="21">
        <v>65.7</v>
      </c>
      <c r="FB95" s="21">
        <v>78</v>
      </c>
      <c r="FC95" s="21">
        <v>74.2</v>
      </c>
      <c r="FD95" s="21"/>
      <c r="FE95" s="21"/>
      <c r="FF95" s="21"/>
      <c r="FG95" s="24">
        <v>9</v>
      </c>
      <c r="FH95" s="21">
        <v>9</v>
      </c>
      <c r="FI95" s="21">
        <v>14</v>
      </c>
      <c r="FJ95" s="21">
        <v>3</v>
      </c>
      <c r="FK95" s="21"/>
      <c r="FL95" s="21"/>
      <c r="FM95" s="21"/>
      <c r="FN95" s="24">
        <v>53</v>
      </c>
      <c r="FO95" s="21">
        <v>69</v>
      </c>
      <c r="FP95" s="21">
        <v>62</v>
      </c>
      <c r="FQ95" s="21">
        <v>63</v>
      </c>
      <c r="FR95" s="21"/>
      <c r="FS95" s="21"/>
      <c r="FT95" s="21"/>
      <c r="FU95" s="24" t="s">
        <v>294</v>
      </c>
      <c r="FV95" s="21" t="s">
        <v>295</v>
      </c>
      <c r="FW95" s="21" t="s">
        <v>430</v>
      </c>
      <c r="FX95" s="21" t="s">
        <v>1280</v>
      </c>
      <c r="FY95" s="21"/>
      <c r="FZ95" s="21"/>
      <c r="GA95" s="21"/>
      <c r="GB95" s="24">
        <v>222</v>
      </c>
      <c r="GC95" s="21">
        <v>197</v>
      </c>
      <c r="GD95" s="21">
        <v>243</v>
      </c>
      <c r="GE95" s="21">
        <v>233</v>
      </c>
      <c r="GF95" s="21"/>
      <c r="GG95" s="21"/>
      <c r="GH95" s="21"/>
      <c r="GI95" s="24">
        <v>710</v>
      </c>
      <c r="GJ95" s="21">
        <v>360</v>
      </c>
      <c r="GK95" s="21">
        <v>20</v>
      </c>
      <c r="GL95" s="21">
        <v>0</v>
      </c>
      <c r="GM95" s="21"/>
      <c r="GN95" s="21"/>
      <c r="GO95" s="21"/>
      <c r="GP95" s="6"/>
      <c r="GQ95" s="24">
        <v>16</v>
      </c>
      <c r="GR95" s="21">
        <v>90</v>
      </c>
      <c r="GS95" s="24">
        <v>19</v>
      </c>
      <c r="GT95" s="21">
        <v>90</v>
      </c>
      <c r="GU95" s="24">
        <v>17</v>
      </c>
      <c r="GV95" s="21">
        <v>90</v>
      </c>
      <c r="GW95" s="24">
        <v>20</v>
      </c>
      <c r="GX95" s="21">
        <v>90</v>
      </c>
      <c r="GY95" s="24"/>
      <c r="GZ95" s="21"/>
      <c r="HA95" s="24"/>
      <c r="HB95" s="21"/>
      <c r="HC95" s="24"/>
      <c r="HD95" s="21"/>
      <c r="HE95" s="6"/>
      <c r="HF95" s="21">
        <v>64</v>
      </c>
      <c r="HG95" s="21">
        <v>69</v>
      </c>
      <c r="HH95" s="21">
        <v>67</v>
      </c>
      <c r="HI95" s="21">
        <v>34</v>
      </c>
      <c r="HJ95" s="21">
        <v>2</v>
      </c>
      <c r="HK95" s="21">
        <v>89.3</v>
      </c>
      <c r="HL95" s="21">
        <v>0.35</v>
      </c>
      <c r="HM95" s="21">
        <v>0</v>
      </c>
      <c r="HN95" s="21">
        <v>84.03</v>
      </c>
      <c r="HO95" s="21">
        <v>10.27</v>
      </c>
      <c r="HP95" s="21">
        <v>2.66</v>
      </c>
      <c r="HQ95" s="21">
        <v>131.9</v>
      </c>
      <c r="HR95" s="21">
        <v>18.3</v>
      </c>
      <c r="HS95" s="21">
        <v>66.7</v>
      </c>
      <c r="HT95" s="21">
        <v>9</v>
      </c>
      <c r="HU95" s="6"/>
    </row>
    <row r="96" spans="1:236" ht="15.75" customHeight="1" x14ac:dyDescent="0.3">
      <c r="A96" s="99">
        <v>91</v>
      </c>
      <c r="B96" s="3">
        <v>138</v>
      </c>
      <c r="C96" s="21" t="s">
        <v>431</v>
      </c>
      <c r="D96" s="21">
        <v>2</v>
      </c>
      <c r="E96" s="22">
        <v>41385</v>
      </c>
      <c r="F96" s="22">
        <v>41385</v>
      </c>
      <c r="G96" s="21">
        <f t="shared" si="0"/>
        <v>0</v>
      </c>
      <c r="H96" s="21" t="s">
        <v>240</v>
      </c>
      <c r="I96" s="21"/>
      <c r="J96" s="23">
        <v>24551</v>
      </c>
      <c r="K96" s="21">
        <v>46</v>
      </c>
      <c r="L96" s="21">
        <v>156</v>
      </c>
      <c r="M96" s="21">
        <v>52</v>
      </c>
      <c r="N96" s="21" t="s">
        <v>1281</v>
      </c>
      <c r="O96" s="21">
        <v>66</v>
      </c>
      <c r="P96" s="21">
        <v>78.5</v>
      </c>
      <c r="Q96" s="21">
        <v>31</v>
      </c>
      <c r="R96" s="21" t="s">
        <v>1282</v>
      </c>
      <c r="S96" s="21">
        <v>1</v>
      </c>
      <c r="T96" s="21">
        <v>31</v>
      </c>
      <c r="U96" s="21" t="s">
        <v>1282</v>
      </c>
      <c r="V96" s="21">
        <v>1</v>
      </c>
      <c r="W96" s="21">
        <v>21</v>
      </c>
      <c r="X96" s="21">
        <v>2</v>
      </c>
      <c r="Y96" s="21">
        <v>11</v>
      </c>
      <c r="Z96" s="6"/>
      <c r="AA96" s="24" t="s">
        <v>513</v>
      </c>
      <c r="AB96" s="21" t="s">
        <v>549</v>
      </c>
      <c r="AC96" s="25">
        <v>1</v>
      </c>
      <c r="AD96" s="25"/>
      <c r="AE96" s="21" t="s">
        <v>246</v>
      </c>
      <c r="AF96" s="21" t="s">
        <v>479</v>
      </c>
      <c r="AG96" s="21" t="s">
        <v>246</v>
      </c>
      <c r="AH96" s="21" t="s">
        <v>248</v>
      </c>
      <c r="AI96" s="21" t="s">
        <v>246</v>
      </c>
      <c r="AJ96" s="21" t="s">
        <v>246</v>
      </c>
      <c r="AK96" s="21" t="s">
        <v>249</v>
      </c>
      <c r="AL96" s="21" t="s">
        <v>246</v>
      </c>
      <c r="AM96" s="21">
        <v>3.52</v>
      </c>
      <c r="AN96" s="6"/>
      <c r="AO96" s="26" t="s">
        <v>250</v>
      </c>
      <c r="AP96" s="26" t="s">
        <v>251</v>
      </c>
      <c r="AQ96" s="26"/>
      <c r="AR96" s="26" t="s">
        <v>1906</v>
      </c>
      <c r="AS96" s="26" t="s">
        <v>1905</v>
      </c>
      <c r="AT96" s="108">
        <v>3.52</v>
      </c>
      <c r="AU96" s="109">
        <v>4.07</v>
      </c>
      <c r="AV96" s="109">
        <v>5.15</v>
      </c>
      <c r="AW96" s="109">
        <v>9.35</v>
      </c>
      <c r="AX96" s="109">
        <v>4.08</v>
      </c>
      <c r="AY96" s="109">
        <v>3.44</v>
      </c>
      <c r="AZ96" s="109">
        <v>2.99</v>
      </c>
      <c r="BA96" s="109">
        <v>2.17</v>
      </c>
      <c r="BB96" s="109">
        <v>2.41</v>
      </c>
      <c r="BC96" s="28">
        <f t="shared" ref="BC96:BE96" si="277">((AU96/AT96)*100)-100</f>
        <v>15.625</v>
      </c>
      <c r="BD96" s="28">
        <f t="shared" si="277"/>
        <v>26.535626535626534</v>
      </c>
      <c r="BE96" s="28">
        <f t="shared" si="277"/>
        <v>81.553398058252412</v>
      </c>
      <c r="BF96" s="28">
        <f t="shared" si="2"/>
        <v>46.306818181818187</v>
      </c>
      <c r="BG96" s="28">
        <f t="shared" si="3"/>
        <v>165.625</v>
      </c>
      <c r="BH96" s="28">
        <f t="shared" si="4"/>
        <v>129.72972972972968</v>
      </c>
      <c r="BI96" s="3">
        <f t="shared" ref="BI96:BK96" si="278">AU96-AT96</f>
        <v>0.55000000000000027</v>
      </c>
      <c r="BJ96" s="3">
        <f t="shared" si="278"/>
        <v>1.08</v>
      </c>
      <c r="BK96" s="3">
        <f t="shared" si="278"/>
        <v>4.1999999999999993</v>
      </c>
      <c r="BL96" s="3">
        <f t="shared" si="6"/>
        <v>1.6300000000000003</v>
      </c>
      <c r="BM96" s="3">
        <f t="shared" si="7"/>
        <v>5.83</v>
      </c>
      <c r="BN96" s="3">
        <f t="shared" si="8"/>
        <v>5.2799999999999994</v>
      </c>
      <c r="BO96" s="24">
        <v>241.2</v>
      </c>
      <c r="BP96" s="21">
        <v>174.4</v>
      </c>
      <c r="BQ96" s="21">
        <v>141</v>
      </c>
      <c r="BR96" s="21">
        <v>185</v>
      </c>
      <c r="BS96" s="21">
        <v>179</v>
      </c>
      <c r="BT96" s="21">
        <v>111.3</v>
      </c>
      <c r="BU96" s="21">
        <v>88.1</v>
      </c>
      <c r="BV96" s="24">
        <v>36.6</v>
      </c>
      <c r="BW96" s="21">
        <v>36.4</v>
      </c>
      <c r="BX96" s="21">
        <v>36.4</v>
      </c>
      <c r="BY96" s="21">
        <v>36</v>
      </c>
      <c r="BZ96" s="21">
        <v>36.5</v>
      </c>
      <c r="CA96" s="21">
        <v>38.1</v>
      </c>
      <c r="CB96" s="21">
        <v>37</v>
      </c>
      <c r="CC96" s="21">
        <v>37</v>
      </c>
      <c r="CD96" s="21">
        <v>37</v>
      </c>
      <c r="CE96" s="6"/>
      <c r="CF96" s="24" t="s">
        <v>1283</v>
      </c>
      <c r="CG96" s="21"/>
      <c r="CH96" s="21"/>
      <c r="CI96" s="21" t="s">
        <v>1284</v>
      </c>
      <c r="CJ96" s="21"/>
      <c r="CK96" s="21" t="s">
        <v>1285</v>
      </c>
      <c r="CL96" s="21"/>
      <c r="CM96" s="24" t="s">
        <v>1286</v>
      </c>
      <c r="CN96" s="21"/>
      <c r="CO96" s="21"/>
      <c r="CP96" s="21" t="s">
        <v>1287</v>
      </c>
      <c r="CQ96" s="21"/>
      <c r="CR96" s="21" t="s">
        <v>1287</v>
      </c>
      <c r="CS96" s="21"/>
      <c r="CT96" s="24">
        <v>2</v>
      </c>
      <c r="CU96" s="21"/>
      <c r="CV96" s="21"/>
      <c r="CW96" s="21">
        <v>2</v>
      </c>
      <c r="CX96" s="21"/>
      <c r="CY96" s="21">
        <v>2</v>
      </c>
      <c r="CZ96" s="21"/>
      <c r="DA96" s="24" t="s">
        <v>1288</v>
      </c>
      <c r="DB96" s="21"/>
      <c r="DC96" s="21"/>
      <c r="DD96" s="21"/>
      <c r="DE96" s="21"/>
      <c r="DF96" s="21"/>
      <c r="DG96" s="21"/>
      <c r="DH96" s="24" t="s">
        <v>517</v>
      </c>
      <c r="DI96" s="21" t="s">
        <v>631</v>
      </c>
      <c r="DJ96" s="21" t="s">
        <v>631</v>
      </c>
      <c r="DK96" s="21" t="s">
        <v>1289</v>
      </c>
      <c r="DL96" s="21" t="s">
        <v>965</v>
      </c>
      <c r="DM96" s="21" t="s">
        <v>782</v>
      </c>
      <c r="DN96" s="21" t="s">
        <v>782</v>
      </c>
      <c r="DO96" s="26"/>
      <c r="DP96" s="6"/>
      <c r="DQ96" s="24">
        <v>119</v>
      </c>
      <c r="DR96" s="21">
        <v>122</v>
      </c>
      <c r="DS96" s="21">
        <v>111.9</v>
      </c>
      <c r="DT96" s="21">
        <v>133</v>
      </c>
      <c r="DU96" s="21">
        <v>113.8</v>
      </c>
      <c r="DV96" s="21">
        <v>118.5</v>
      </c>
      <c r="DW96" s="21">
        <v>120.8</v>
      </c>
      <c r="DX96" s="24">
        <v>0.5</v>
      </c>
      <c r="DY96" s="21">
        <v>0.4</v>
      </c>
      <c r="DZ96" s="21">
        <v>0.4</v>
      </c>
      <c r="EA96" s="21">
        <v>0.5</v>
      </c>
      <c r="EB96" s="21">
        <v>0.4</v>
      </c>
      <c r="EC96" s="21">
        <v>0.4</v>
      </c>
      <c r="ED96" s="21">
        <v>0.4</v>
      </c>
      <c r="EE96" s="29">
        <f t="shared" si="135"/>
        <v>238</v>
      </c>
      <c r="EF96" s="30">
        <f t="shared" si="192"/>
        <v>305</v>
      </c>
      <c r="EG96" s="30">
        <f t="shared" ref="EG96:EK96" si="279">DS96/DZ96</f>
        <v>279.75</v>
      </c>
      <c r="EH96" s="30">
        <f t="shared" si="279"/>
        <v>266</v>
      </c>
      <c r="EI96" s="30">
        <f t="shared" si="279"/>
        <v>284.5</v>
      </c>
      <c r="EJ96" s="30">
        <f t="shared" si="279"/>
        <v>296.25</v>
      </c>
      <c r="EK96" s="30">
        <f t="shared" si="279"/>
        <v>302</v>
      </c>
      <c r="EL96" s="24">
        <v>1</v>
      </c>
      <c r="EM96" s="21">
        <v>1</v>
      </c>
      <c r="EN96" s="21">
        <v>1</v>
      </c>
      <c r="EO96" s="21">
        <v>1</v>
      </c>
      <c r="EP96" s="21">
        <v>1</v>
      </c>
      <c r="EQ96" s="21">
        <v>1</v>
      </c>
      <c r="ER96" s="21">
        <v>1</v>
      </c>
      <c r="ES96" s="24">
        <v>725</v>
      </c>
      <c r="ET96" s="21">
        <v>496</v>
      </c>
      <c r="EU96" s="21">
        <v>424</v>
      </c>
      <c r="EV96" s="21">
        <v>276</v>
      </c>
      <c r="EW96" s="21">
        <v>252</v>
      </c>
      <c r="EX96" s="21">
        <v>262</v>
      </c>
      <c r="EY96" s="21">
        <v>279</v>
      </c>
      <c r="EZ96" s="24">
        <v>14.1</v>
      </c>
      <c r="FA96" s="21">
        <v>6.3</v>
      </c>
      <c r="FB96" s="21">
        <v>6.4</v>
      </c>
      <c r="FC96" s="21">
        <v>6.4</v>
      </c>
      <c r="FD96" s="21">
        <v>6.4</v>
      </c>
      <c r="FE96" s="21">
        <v>8.4</v>
      </c>
      <c r="FF96" s="21">
        <v>8.4</v>
      </c>
      <c r="FG96" s="24">
        <v>15</v>
      </c>
      <c r="FH96" s="21">
        <v>15</v>
      </c>
      <c r="FI96" s="21">
        <v>10</v>
      </c>
      <c r="FJ96" s="21">
        <v>7</v>
      </c>
      <c r="FK96" s="21">
        <v>7</v>
      </c>
      <c r="FL96" s="21">
        <v>3</v>
      </c>
      <c r="FM96" s="21">
        <v>3</v>
      </c>
      <c r="FN96" s="24">
        <v>85</v>
      </c>
      <c r="FO96" s="21">
        <v>74</v>
      </c>
      <c r="FP96" s="21">
        <v>70</v>
      </c>
      <c r="FQ96" s="21">
        <v>63</v>
      </c>
      <c r="FR96" s="21">
        <v>75</v>
      </c>
      <c r="FS96" s="21">
        <v>81</v>
      </c>
      <c r="FT96" s="21">
        <v>68</v>
      </c>
      <c r="FU96" s="24">
        <v>0</v>
      </c>
      <c r="FV96" s="21">
        <v>0</v>
      </c>
      <c r="FW96" s="21">
        <v>0</v>
      </c>
      <c r="FX96" s="21" t="s">
        <v>1214</v>
      </c>
      <c r="FY96" s="21">
        <v>0</v>
      </c>
      <c r="FZ96" s="21">
        <v>0</v>
      </c>
      <c r="GA96" s="21" t="s">
        <v>1214</v>
      </c>
      <c r="GB96" s="24">
        <v>91</v>
      </c>
      <c r="GC96" s="21">
        <v>37</v>
      </c>
      <c r="GD96" s="21">
        <v>37</v>
      </c>
      <c r="GE96" s="21">
        <v>71</v>
      </c>
      <c r="GF96" s="21">
        <v>76</v>
      </c>
      <c r="GG96" s="21">
        <v>65</v>
      </c>
      <c r="GH96" s="21">
        <v>89</v>
      </c>
      <c r="GI96" s="24">
        <v>1570</v>
      </c>
      <c r="GJ96" s="21">
        <v>1015</v>
      </c>
      <c r="GK96" s="21">
        <v>530</v>
      </c>
      <c r="GL96" s="21">
        <v>790</v>
      </c>
      <c r="GM96" s="21">
        <v>870</v>
      </c>
      <c r="GN96" s="21">
        <v>690</v>
      </c>
      <c r="GO96" s="21">
        <v>995</v>
      </c>
      <c r="GP96" s="6"/>
      <c r="GQ96" s="24">
        <v>10</v>
      </c>
      <c r="GR96" s="21">
        <v>45</v>
      </c>
      <c r="GS96" s="24">
        <v>8</v>
      </c>
      <c r="GT96" s="21">
        <v>18</v>
      </c>
      <c r="GU96" s="24">
        <v>11</v>
      </c>
      <c r="GV96" s="21">
        <v>45</v>
      </c>
      <c r="GW96" s="24">
        <v>15</v>
      </c>
      <c r="GX96" s="21">
        <v>80</v>
      </c>
      <c r="GY96" s="24">
        <v>12</v>
      </c>
      <c r="GZ96" s="21">
        <v>45</v>
      </c>
      <c r="HA96" s="24">
        <v>13</v>
      </c>
      <c r="HB96" s="21">
        <v>55</v>
      </c>
      <c r="HC96" s="24">
        <v>15</v>
      </c>
      <c r="HD96" s="21">
        <v>80</v>
      </c>
      <c r="HE96" s="6"/>
      <c r="HF96" s="21">
        <v>46</v>
      </c>
      <c r="HG96" s="21">
        <v>130</v>
      </c>
      <c r="HH96" s="21">
        <v>89</v>
      </c>
      <c r="HI96" s="21">
        <v>35</v>
      </c>
      <c r="HJ96" s="21">
        <v>1</v>
      </c>
      <c r="HK96" s="21">
        <v>97</v>
      </c>
      <c r="HL96" s="21">
        <v>0.8</v>
      </c>
      <c r="HM96" s="21">
        <v>40</v>
      </c>
      <c r="HN96" s="21">
        <v>65</v>
      </c>
      <c r="HO96" s="21">
        <v>32</v>
      </c>
      <c r="HP96" s="21">
        <v>6.31</v>
      </c>
      <c r="HQ96" s="21">
        <v>133</v>
      </c>
      <c r="HR96" s="21">
        <v>17.7</v>
      </c>
      <c r="HS96" s="21">
        <v>14.1</v>
      </c>
      <c r="HT96" s="21">
        <v>10</v>
      </c>
      <c r="HU96" s="6"/>
    </row>
    <row r="97" spans="1:236" ht="15.75" customHeight="1" x14ac:dyDescent="0.3">
      <c r="A97" s="99">
        <v>92</v>
      </c>
      <c r="B97" s="3">
        <v>139</v>
      </c>
      <c r="C97" s="21" t="s">
        <v>431</v>
      </c>
      <c r="D97" s="21">
        <v>1</v>
      </c>
      <c r="E97" s="22">
        <v>41412</v>
      </c>
      <c r="F97" s="22">
        <v>41415</v>
      </c>
      <c r="G97" s="21">
        <f t="shared" si="0"/>
        <v>3</v>
      </c>
      <c r="H97" s="21" t="s">
        <v>395</v>
      </c>
      <c r="I97" s="21"/>
      <c r="J97" s="23">
        <v>10686</v>
      </c>
      <c r="K97" s="21">
        <v>84</v>
      </c>
      <c r="L97" s="21">
        <v>165</v>
      </c>
      <c r="M97" s="21">
        <v>85</v>
      </c>
      <c r="N97" s="21" t="s">
        <v>1290</v>
      </c>
      <c r="O97" s="21">
        <v>65</v>
      </c>
      <c r="P97" s="21">
        <v>76</v>
      </c>
      <c r="Q97" s="21">
        <v>10</v>
      </c>
      <c r="R97" s="21" t="s">
        <v>1086</v>
      </c>
      <c r="S97" s="21">
        <v>1</v>
      </c>
      <c r="T97" s="21">
        <v>10</v>
      </c>
      <c r="U97" s="21" t="s">
        <v>1086</v>
      </c>
      <c r="V97" s="21">
        <v>1</v>
      </c>
      <c r="W97" s="21">
        <v>7</v>
      </c>
      <c r="X97" s="21">
        <v>4</v>
      </c>
      <c r="Y97" s="21">
        <v>0</v>
      </c>
      <c r="Z97" s="6"/>
      <c r="AA97" s="24" t="s">
        <v>884</v>
      </c>
      <c r="AB97" s="21" t="s">
        <v>497</v>
      </c>
      <c r="AC97" s="25">
        <v>1</v>
      </c>
      <c r="AD97" s="25"/>
      <c r="AE97" s="21" t="s">
        <v>249</v>
      </c>
      <c r="AF97" s="21"/>
      <c r="AG97" s="21" t="s">
        <v>249</v>
      </c>
      <c r="AH97" s="21"/>
      <c r="AI97" s="21" t="s">
        <v>246</v>
      </c>
      <c r="AJ97" s="21" t="s">
        <v>246</v>
      </c>
      <c r="AK97" s="21" t="s">
        <v>249</v>
      </c>
      <c r="AL97" s="21" t="s">
        <v>246</v>
      </c>
      <c r="AM97" s="21">
        <v>2.12</v>
      </c>
      <c r="AN97" s="6"/>
      <c r="AO97" s="26" t="s">
        <v>250</v>
      </c>
      <c r="AP97" s="26" t="s">
        <v>251</v>
      </c>
      <c r="AQ97" s="26"/>
      <c r="AR97" s="26" t="s">
        <v>1902</v>
      </c>
      <c r="AS97" s="26" t="s">
        <v>1905</v>
      </c>
      <c r="AT97" s="27">
        <v>2.12</v>
      </c>
      <c r="AU97" s="21">
        <v>3.65</v>
      </c>
      <c r="AV97" s="21">
        <v>8.98</v>
      </c>
      <c r="AW97" s="21">
        <v>8.14</v>
      </c>
      <c r="AX97" s="21">
        <v>8.17</v>
      </c>
      <c r="AY97" s="21">
        <v>6.45</v>
      </c>
      <c r="AZ97" s="21">
        <v>3.66</v>
      </c>
      <c r="BA97" s="21">
        <v>1.92</v>
      </c>
      <c r="BB97" s="21">
        <v>0.75</v>
      </c>
      <c r="BC97" s="28">
        <f t="shared" ref="BC97:BE97" si="280">((AU97/AT97)*100)-100</f>
        <v>72.169811320754718</v>
      </c>
      <c r="BD97" s="28">
        <f t="shared" si="280"/>
        <v>146.027397260274</v>
      </c>
      <c r="BE97" s="28">
        <f t="shared" si="280"/>
        <v>-9.3541202672605834</v>
      </c>
      <c r="BF97" s="28">
        <f t="shared" si="2"/>
        <v>323.58490566037733</v>
      </c>
      <c r="BG97" s="28">
        <f t="shared" si="3"/>
        <v>283.96226415094338</v>
      </c>
      <c r="BH97" s="28">
        <f t="shared" si="4"/>
        <v>123.01369863013701</v>
      </c>
      <c r="BI97" s="3">
        <f t="shared" ref="BI97:BK97" si="281">AU97-AT97</f>
        <v>1.5299999999999998</v>
      </c>
      <c r="BJ97" s="3">
        <f t="shared" si="281"/>
        <v>5.33</v>
      </c>
      <c r="BK97" s="3">
        <f t="shared" si="281"/>
        <v>-0.83999999999999986</v>
      </c>
      <c r="BL97" s="3">
        <f t="shared" si="6"/>
        <v>6.86</v>
      </c>
      <c r="BM97" s="3">
        <f t="shared" si="7"/>
        <v>6.0200000000000005</v>
      </c>
      <c r="BN97" s="3">
        <f t="shared" si="8"/>
        <v>4.49</v>
      </c>
      <c r="BO97" s="24">
        <v>194</v>
      </c>
      <c r="BP97" s="21">
        <v>243.1</v>
      </c>
      <c r="BQ97" s="21">
        <v>242.5</v>
      </c>
      <c r="BR97" s="21">
        <v>220.4</v>
      </c>
      <c r="BS97" s="21">
        <v>184.4</v>
      </c>
      <c r="BT97" s="21">
        <v>178</v>
      </c>
      <c r="BU97" s="21"/>
      <c r="BV97" s="24">
        <v>37.4</v>
      </c>
      <c r="BW97" s="21">
        <v>36.9</v>
      </c>
      <c r="BX97" s="21">
        <v>37</v>
      </c>
      <c r="BY97" s="21">
        <v>36.6</v>
      </c>
      <c r="BZ97" s="21">
        <v>36.6</v>
      </c>
      <c r="CA97" s="21">
        <v>36.5</v>
      </c>
      <c r="CB97" s="21">
        <v>36.6</v>
      </c>
      <c r="CC97" s="21">
        <v>35.6</v>
      </c>
      <c r="CD97" s="21">
        <v>36.5</v>
      </c>
      <c r="CE97" s="6"/>
      <c r="CF97" s="24" t="s">
        <v>1291</v>
      </c>
      <c r="CG97" s="21" t="s">
        <v>1292</v>
      </c>
      <c r="CH97" s="21"/>
      <c r="CI97" s="21" t="s">
        <v>1293</v>
      </c>
      <c r="CJ97" s="21"/>
      <c r="CK97" s="21"/>
      <c r="CL97" s="21"/>
      <c r="CM97" s="24" t="s">
        <v>2230</v>
      </c>
      <c r="CN97" s="21"/>
      <c r="CO97" s="21"/>
      <c r="CP97" s="21" t="s">
        <v>1295</v>
      </c>
      <c r="CQ97" s="21"/>
      <c r="CR97" s="21"/>
      <c r="CS97" s="21"/>
      <c r="CT97" s="24">
        <v>1</v>
      </c>
      <c r="CU97" s="21">
        <v>1</v>
      </c>
      <c r="CV97" s="21"/>
      <c r="CW97" s="21" t="s">
        <v>1296</v>
      </c>
      <c r="CX97" s="21"/>
      <c r="CY97" s="21"/>
      <c r="CZ97" s="21"/>
      <c r="DA97" s="24" t="s">
        <v>1297</v>
      </c>
      <c r="DB97" s="21"/>
      <c r="DC97" s="21"/>
      <c r="DD97" s="21"/>
      <c r="DE97" s="21"/>
      <c r="DF97" s="21"/>
      <c r="DG97" s="21"/>
      <c r="DH97" s="24" t="s">
        <v>1138</v>
      </c>
      <c r="DI97" s="21" t="s">
        <v>1298</v>
      </c>
      <c r="DJ97" s="21" t="s">
        <v>1298</v>
      </c>
      <c r="DK97" s="21" t="s">
        <v>1299</v>
      </c>
      <c r="DL97" s="21" t="s">
        <v>1300</v>
      </c>
      <c r="DM97" s="21" t="s">
        <v>1300</v>
      </c>
      <c r="DN97" s="21" t="s">
        <v>1300</v>
      </c>
      <c r="DO97" s="26"/>
      <c r="DP97" s="6"/>
      <c r="DQ97" s="24">
        <v>78.8</v>
      </c>
      <c r="DR97" s="21">
        <v>100.4</v>
      </c>
      <c r="DS97" s="21">
        <v>110.9</v>
      </c>
      <c r="DT97" s="21">
        <v>137</v>
      </c>
      <c r="DU97" s="21">
        <v>101.8</v>
      </c>
      <c r="DV97" s="21">
        <v>100</v>
      </c>
      <c r="DW97" s="21">
        <v>67.3</v>
      </c>
      <c r="DX97" s="24">
        <v>0.6</v>
      </c>
      <c r="DY97" s="21">
        <v>0.4</v>
      </c>
      <c r="DZ97" s="21">
        <v>0.4</v>
      </c>
      <c r="EA97" s="21">
        <v>0.4</v>
      </c>
      <c r="EB97" s="21">
        <v>0.4</v>
      </c>
      <c r="EC97" s="21">
        <v>0.3</v>
      </c>
      <c r="ED97" s="21">
        <v>0.45</v>
      </c>
      <c r="EE97" s="29">
        <f t="shared" si="135"/>
        <v>131.33333333333334</v>
      </c>
      <c r="EF97" s="30">
        <f t="shared" si="192"/>
        <v>251</v>
      </c>
      <c r="EG97" s="30">
        <f t="shared" ref="EG97:EK97" si="282">DS97/DZ97</f>
        <v>277.25</v>
      </c>
      <c r="EH97" s="30">
        <f t="shared" si="282"/>
        <v>342.5</v>
      </c>
      <c r="EI97" s="30">
        <f t="shared" si="282"/>
        <v>254.49999999999997</v>
      </c>
      <c r="EJ97" s="30">
        <f t="shared" si="282"/>
        <v>333.33333333333337</v>
      </c>
      <c r="EK97" s="30">
        <f t="shared" si="282"/>
        <v>149.55555555555554</v>
      </c>
      <c r="EL97" s="24">
        <v>1</v>
      </c>
      <c r="EM97" s="21">
        <v>1</v>
      </c>
      <c r="EN97" s="21">
        <v>1</v>
      </c>
      <c r="EO97" s="21">
        <v>1</v>
      </c>
      <c r="EP97" s="21">
        <v>1</v>
      </c>
      <c r="EQ97" s="21">
        <v>1</v>
      </c>
      <c r="ER97" s="21">
        <v>1</v>
      </c>
      <c r="ES97" s="24">
        <v>182</v>
      </c>
      <c r="ET97" s="21">
        <v>164</v>
      </c>
      <c r="EU97" s="21">
        <v>177</v>
      </c>
      <c r="EV97" s="21">
        <v>153</v>
      </c>
      <c r="EW97" s="21">
        <v>128</v>
      </c>
      <c r="EX97" s="21">
        <v>128</v>
      </c>
      <c r="EY97" s="21">
        <v>131</v>
      </c>
      <c r="EZ97" s="24">
        <v>6.1</v>
      </c>
      <c r="FA97" s="21">
        <v>10.8</v>
      </c>
      <c r="FB97" s="21">
        <v>11.5</v>
      </c>
      <c r="FC97" s="21">
        <v>8.6</v>
      </c>
      <c r="FD97" s="21">
        <v>9</v>
      </c>
      <c r="FE97" s="21">
        <v>8</v>
      </c>
      <c r="FF97" s="21">
        <v>8</v>
      </c>
      <c r="FG97" s="24">
        <v>10</v>
      </c>
      <c r="FH97" s="21">
        <v>6</v>
      </c>
      <c r="FI97" s="21">
        <v>5</v>
      </c>
      <c r="FJ97" s="21">
        <v>3</v>
      </c>
      <c r="FK97" s="21">
        <v>14</v>
      </c>
      <c r="FL97" s="21">
        <v>9</v>
      </c>
      <c r="FM97" s="21">
        <v>11</v>
      </c>
      <c r="FN97" s="24">
        <v>81</v>
      </c>
      <c r="FO97" s="21">
        <v>66</v>
      </c>
      <c r="FP97" s="21">
        <v>82</v>
      </c>
      <c r="FQ97" s="21">
        <v>72</v>
      </c>
      <c r="FR97" s="21">
        <v>80</v>
      </c>
      <c r="FS97" s="21">
        <v>76</v>
      </c>
      <c r="FT97" s="21">
        <v>83</v>
      </c>
      <c r="FU97" s="24">
        <v>0</v>
      </c>
      <c r="FV97" s="21" t="s">
        <v>295</v>
      </c>
      <c r="FW97" s="21" t="s">
        <v>321</v>
      </c>
      <c r="FX97" s="21" t="s">
        <v>310</v>
      </c>
      <c r="FY97" s="21">
        <v>0</v>
      </c>
      <c r="FZ97" s="21">
        <v>0</v>
      </c>
      <c r="GA97" s="21">
        <v>0</v>
      </c>
      <c r="GB97" s="24">
        <v>113</v>
      </c>
      <c r="GC97" s="21">
        <v>97</v>
      </c>
      <c r="GD97" s="21">
        <v>103</v>
      </c>
      <c r="GE97" s="21">
        <v>124</v>
      </c>
      <c r="GF97" s="21">
        <v>132</v>
      </c>
      <c r="GG97" s="21">
        <v>120</v>
      </c>
      <c r="GH97" s="21">
        <v>115</v>
      </c>
      <c r="GI97" s="24">
        <v>1700</v>
      </c>
      <c r="GJ97" s="21">
        <v>1710</v>
      </c>
      <c r="GK97" s="21">
        <v>1290</v>
      </c>
      <c r="GL97" s="21">
        <v>1220</v>
      </c>
      <c r="GM97" s="21">
        <v>1020</v>
      </c>
      <c r="GN97" s="21">
        <v>645</v>
      </c>
      <c r="GO97" s="21">
        <v>730</v>
      </c>
      <c r="GP97" s="6"/>
      <c r="GQ97" s="24">
        <v>12</v>
      </c>
      <c r="GR97" s="21">
        <v>45</v>
      </c>
      <c r="GS97" s="24">
        <v>15</v>
      </c>
      <c r="GT97" s="21">
        <v>80</v>
      </c>
      <c r="GU97" s="24">
        <v>16</v>
      </c>
      <c r="GV97" s="21">
        <v>90</v>
      </c>
      <c r="GW97" s="24">
        <v>15</v>
      </c>
      <c r="GX97" s="21">
        <v>80</v>
      </c>
      <c r="GY97" s="24">
        <v>11</v>
      </c>
      <c r="GZ97" s="21">
        <v>45</v>
      </c>
      <c r="HA97" s="24">
        <v>12</v>
      </c>
      <c r="HB97" s="21">
        <v>45</v>
      </c>
      <c r="HC97" s="24">
        <v>13</v>
      </c>
      <c r="HD97" s="21">
        <v>55</v>
      </c>
      <c r="HE97" s="6"/>
      <c r="HF97" s="21">
        <v>84</v>
      </c>
      <c r="HG97" s="21">
        <v>71</v>
      </c>
      <c r="HH97" s="21">
        <v>91</v>
      </c>
      <c r="HI97" s="21">
        <v>34.5</v>
      </c>
      <c r="HJ97" s="21">
        <v>2</v>
      </c>
      <c r="HK97" s="21">
        <v>98.5</v>
      </c>
      <c r="HL97" s="21">
        <v>0.35</v>
      </c>
      <c r="HM97" s="21">
        <v>5</v>
      </c>
      <c r="HN97" s="21">
        <v>40.61</v>
      </c>
      <c r="HO97" s="21">
        <v>5.98</v>
      </c>
      <c r="HP97" s="21">
        <v>5.51</v>
      </c>
      <c r="HQ97" s="21">
        <v>136</v>
      </c>
      <c r="HR97" s="21">
        <v>20</v>
      </c>
      <c r="HS97" s="21">
        <v>6.1</v>
      </c>
      <c r="HT97" s="21">
        <v>10</v>
      </c>
      <c r="HU97" s="6"/>
    </row>
    <row r="98" spans="1:236" ht="15.75" customHeight="1" x14ac:dyDescent="0.3">
      <c r="A98" s="99">
        <v>93</v>
      </c>
      <c r="B98" s="3">
        <v>140</v>
      </c>
      <c r="C98" s="21" t="s">
        <v>635</v>
      </c>
      <c r="D98" s="21">
        <v>1</v>
      </c>
      <c r="E98" s="22">
        <v>41416</v>
      </c>
      <c r="F98" s="22">
        <v>41417</v>
      </c>
      <c r="G98" s="21">
        <f t="shared" si="0"/>
        <v>1</v>
      </c>
      <c r="H98" s="21"/>
      <c r="I98" s="21" t="s">
        <v>432</v>
      </c>
      <c r="J98" s="23">
        <v>7402</v>
      </c>
      <c r="K98" s="21">
        <v>93</v>
      </c>
      <c r="L98" s="21">
        <v>180</v>
      </c>
      <c r="M98" s="21">
        <v>90</v>
      </c>
      <c r="N98" s="21" t="s">
        <v>1301</v>
      </c>
      <c r="O98" s="21">
        <v>73</v>
      </c>
      <c r="P98" s="21">
        <v>87.1</v>
      </c>
      <c r="Q98" s="21">
        <v>6</v>
      </c>
      <c r="R98" s="21" t="s">
        <v>548</v>
      </c>
      <c r="S98" s="21">
        <v>2</v>
      </c>
      <c r="T98" s="21">
        <v>6</v>
      </c>
      <c r="U98" s="21" t="s">
        <v>548</v>
      </c>
      <c r="V98" s="21">
        <v>2</v>
      </c>
      <c r="W98" s="21">
        <v>2</v>
      </c>
      <c r="X98" s="21">
        <v>3</v>
      </c>
      <c r="Y98" s="21">
        <v>0</v>
      </c>
      <c r="Z98" s="6"/>
      <c r="AA98" s="24" t="s">
        <v>513</v>
      </c>
      <c r="AB98" s="21" t="s">
        <v>981</v>
      </c>
      <c r="AC98" s="25">
        <v>1</v>
      </c>
      <c r="AD98" s="25"/>
      <c r="AE98" s="21" t="s">
        <v>249</v>
      </c>
      <c r="AF98" s="21"/>
      <c r="AG98" s="21" t="s">
        <v>249</v>
      </c>
      <c r="AH98" s="21"/>
      <c r="AI98" s="21" t="s">
        <v>246</v>
      </c>
      <c r="AJ98" s="21" t="s">
        <v>246</v>
      </c>
      <c r="AK98" s="21" t="s">
        <v>246</v>
      </c>
      <c r="AL98" s="21" t="s">
        <v>249</v>
      </c>
      <c r="AM98" s="21">
        <v>15.23</v>
      </c>
      <c r="AN98" s="6"/>
      <c r="AO98" s="26" t="s">
        <v>250</v>
      </c>
      <c r="AP98" s="26" t="s">
        <v>274</v>
      </c>
      <c r="AQ98" s="26"/>
      <c r="AR98" s="26" t="s">
        <v>1906</v>
      </c>
      <c r="AS98" s="26" t="s">
        <v>1912</v>
      </c>
      <c r="AT98" s="27">
        <v>8.23</v>
      </c>
      <c r="AU98" s="21">
        <v>8.42</v>
      </c>
      <c r="AV98" s="21">
        <v>13.36</v>
      </c>
      <c r="AW98" s="21">
        <v>10.3</v>
      </c>
      <c r="AX98" s="21">
        <v>8.23</v>
      </c>
      <c r="AY98" s="21">
        <v>5.21</v>
      </c>
      <c r="AZ98" s="21"/>
      <c r="BA98" s="21"/>
      <c r="BB98" s="21"/>
      <c r="BC98" s="28">
        <f t="shared" ref="BC98:BE98" si="283">((AU98/AT98)*100)-100</f>
        <v>2.3086269744836017</v>
      </c>
      <c r="BD98" s="28">
        <f t="shared" si="283"/>
        <v>58.669833729216151</v>
      </c>
      <c r="BE98" s="28">
        <f t="shared" si="283"/>
        <v>-22.904191616766454</v>
      </c>
      <c r="BF98" s="28">
        <f t="shared" si="2"/>
        <v>62.332928311057088</v>
      </c>
      <c r="BG98" s="28">
        <f t="shared" si="3"/>
        <v>25.151883353584452</v>
      </c>
      <c r="BH98" s="28">
        <f t="shared" si="4"/>
        <v>22.327790973871743</v>
      </c>
      <c r="BI98" s="3">
        <f t="shared" ref="BI98:BK98" si="284">AU98-AT98</f>
        <v>0.1899999999999995</v>
      </c>
      <c r="BJ98" s="3">
        <f t="shared" si="284"/>
        <v>4.9399999999999995</v>
      </c>
      <c r="BK98" s="3">
        <f t="shared" si="284"/>
        <v>-3.0599999999999987</v>
      </c>
      <c r="BL98" s="3">
        <f t="shared" si="6"/>
        <v>5.129999999999999</v>
      </c>
      <c r="BM98" s="3">
        <f t="shared" si="7"/>
        <v>2.0700000000000003</v>
      </c>
      <c r="BN98" s="3">
        <f t="shared" si="8"/>
        <v>1.8800000000000008</v>
      </c>
      <c r="BO98" s="24">
        <v>360.4</v>
      </c>
      <c r="BP98" s="21">
        <v>424</v>
      </c>
      <c r="BQ98" s="21">
        <v>318</v>
      </c>
      <c r="BR98" s="21"/>
      <c r="BS98" s="21"/>
      <c r="BT98" s="21"/>
      <c r="BU98" s="21"/>
      <c r="BV98" s="24">
        <v>36</v>
      </c>
      <c r="BW98" s="21">
        <v>36</v>
      </c>
      <c r="BX98" s="21">
        <v>36</v>
      </c>
      <c r="BY98" s="21">
        <v>36</v>
      </c>
      <c r="BZ98" s="21">
        <v>36.5</v>
      </c>
      <c r="CA98" s="21">
        <v>35</v>
      </c>
      <c r="CB98" s="21"/>
      <c r="CC98" s="21"/>
      <c r="CD98" s="21"/>
      <c r="CE98" s="6"/>
      <c r="CF98" s="24" t="s">
        <v>1302</v>
      </c>
      <c r="CG98" s="21"/>
      <c r="CH98" s="21"/>
      <c r="CI98" s="21"/>
      <c r="CJ98" s="21"/>
      <c r="CK98" s="21"/>
      <c r="CL98" s="21"/>
      <c r="CM98" s="24" t="s">
        <v>1303</v>
      </c>
      <c r="CN98" s="21"/>
      <c r="CO98" s="21"/>
      <c r="CP98" s="21"/>
      <c r="CQ98" s="21"/>
      <c r="CR98" s="21"/>
      <c r="CS98" s="21"/>
      <c r="CT98" s="24">
        <v>4</v>
      </c>
      <c r="CU98" s="21"/>
      <c r="CV98" s="21"/>
      <c r="CW98" s="21"/>
      <c r="CX98" s="21"/>
      <c r="CY98" s="21"/>
      <c r="CZ98" s="21"/>
      <c r="DA98" s="24" t="s">
        <v>1304</v>
      </c>
      <c r="DB98" s="21"/>
      <c r="DC98" s="21"/>
      <c r="DD98" s="21"/>
      <c r="DE98" s="21"/>
      <c r="DF98" s="21"/>
      <c r="DG98" s="21"/>
      <c r="DH98" s="24" t="s">
        <v>1305</v>
      </c>
      <c r="DI98" s="21" t="s">
        <v>606</v>
      </c>
      <c r="DJ98" s="21" t="s">
        <v>606</v>
      </c>
      <c r="DK98" s="21" t="s">
        <v>606</v>
      </c>
      <c r="DL98" s="21"/>
      <c r="DM98" s="21"/>
      <c r="DN98" s="21"/>
      <c r="DO98" s="26"/>
      <c r="DP98" s="6"/>
      <c r="DQ98" s="24">
        <v>163.1</v>
      </c>
      <c r="DR98" s="21">
        <v>78.2</v>
      </c>
      <c r="DS98" s="21">
        <v>84.9</v>
      </c>
      <c r="DT98" s="21">
        <v>92.9</v>
      </c>
      <c r="DU98" s="21"/>
      <c r="DV98" s="21"/>
      <c r="DW98" s="21"/>
      <c r="DX98" s="24">
        <v>0.4</v>
      </c>
      <c r="DY98" s="21">
        <v>0.45</v>
      </c>
      <c r="DZ98" s="21">
        <v>0.4</v>
      </c>
      <c r="EA98" s="21">
        <v>0.4</v>
      </c>
      <c r="EB98" s="21"/>
      <c r="EC98" s="21"/>
      <c r="ED98" s="21"/>
      <c r="EE98" s="29">
        <f t="shared" si="135"/>
        <v>407.74999999999994</v>
      </c>
      <c r="EF98" s="30">
        <f t="shared" si="192"/>
        <v>173.77777777777777</v>
      </c>
      <c r="EG98" s="30">
        <f t="shared" ref="EG98:EH98" si="285">DS98/DZ98</f>
        <v>212.25</v>
      </c>
      <c r="EH98" s="30">
        <f t="shared" si="285"/>
        <v>232.25</v>
      </c>
      <c r="EI98" s="30"/>
      <c r="EJ98" s="30"/>
      <c r="EK98" s="30"/>
      <c r="EL98" s="24">
        <v>1</v>
      </c>
      <c r="EM98" s="21">
        <v>0</v>
      </c>
      <c r="EN98" s="21">
        <v>0</v>
      </c>
      <c r="EO98" s="21">
        <v>0</v>
      </c>
      <c r="EP98" s="21"/>
      <c r="EQ98" s="21"/>
      <c r="ER98" s="21"/>
      <c r="ES98" s="24">
        <v>173</v>
      </c>
      <c r="ET98" s="21">
        <v>160</v>
      </c>
      <c r="EU98" s="21">
        <v>141</v>
      </c>
      <c r="EV98" s="21">
        <v>138</v>
      </c>
      <c r="EW98" s="21"/>
      <c r="EX98" s="21"/>
      <c r="EY98" s="21"/>
      <c r="EZ98" s="24">
        <v>15.9</v>
      </c>
      <c r="FA98" s="21">
        <v>7.1</v>
      </c>
      <c r="FB98" s="21">
        <v>8</v>
      </c>
      <c r="FC98" s="21">
        <v>8</v>
      </c>
      <c r="FD98" s="21"/>
      <c r="FE98" s="21"/>
      <c r="FF98" s="21"/>
      <c r="FG98" s="24">
        <v>6</v>
      </c>
      <c r="FH98" s="21">
        <v>10</v>
      </c>
      <c r="FI98" s="21">
        <v>10</v>
      </c>
      <c r="FJ98" s="21">
        <v>11</v>
      </c>
      <c r="FK98" s="21"/>
      <c r="FL98" s="21"/>
      <c r="FM98" s="21"/>
      <c r="FN98" s="24">
        <v>56</v>
      </c>
      <c r="FO98" s="21">
        <v>75</v>
      </c>
      <c r="FP98" s="21">
        <v>93</v>
      </c>
      <c r="FQ98" s="21">
        <v>81</v>
      </c>
      <c r="FR98" s="21"/>
      <c r="FS98" s="21"/>
      <c r="FT98" s="21"/>
      <c r="FU98" s="24" t="s">
        <v>1123</v>
      </c>
      <c r="FV98" s="21" t="s">
        <v>1160</v>
      </c>
      <c r="FW98" s="21">
        <v>0</v>
      </c>
      <c r="FX98" s="21">
        <v>0</v>
      </c>
      <c r="FY98" s="21"/>
      <c r="FZ98" s="21"/>
      <c r="GA98" s="21"/>
      <c r="GB98" s="24">
        <v>244</v>
      </c>
      <c r="GC98" s="21">
        <v>230</v>
      </c>
      <c r="GD98" s="21">
        <v>205</v>
      </c>
      <c r="GE98" s="21">
        <v>189</v>
      </c>
      <c r="GF98" s="21"/>
      <c r="GG98" s="21"/>
      <c r="GH98" s="21"/>
      <c r="GI98" s="24">
        <v>1940</v>
      </c>
      <c r="GJ98" s="21">
        <v>2060</v>
      </c>
      <c r="GK98" s="21">
        <v>1690</v>
      </c>
      <c r="GL98" s="21">
        <v>2230</v>
      </c>
      <c r="GM98" s="21"/>
      <c r="GN98" s="21"/>
      <c r="GO98" s="21"/>
      <c r="GP98" s="6"/>
      <c r="GQ98" s="24">
        <v>14</v>
      </c>
      <c r="GR98" s="21">
        <v>55</v>
      </c>
      <c r="GS98" s="24">
        <v>14</v>
      </c>
      <c r="GT98" s="21">
        <v>55</v>
      </c>
      <c r="GU98" s="24">
        <v>12</v>
      </c>
      <c r="GV98" s="21">
        <v>45</v>
      </c>
      <c r="GW98" s="24">
        <v>12</v>
      </c>
      <c r="GX98" s="21">
        <v>45</v>
      </c>
      <c r="GY98" s="24"/>
      <c r="GZ98" s="21"/>
      <c r="HA98" s="24"/>
      <c r="HB98" s="21"/>
      <c r="HC98" s="24"/>
      <c r="HD98" s="21"/>
      <c r="HE98" s="6"/>
      <c r="HF98" s="21">
        <v>93</v>
      </c>
      <c r="HG98" s="21">
        <v>70</v>
      </c>
      <c r="HH98" s="21">
        <v>83</v>
      </c>
      <c r="HI98" s="21">
        <v>36</v>
      </c>
      <c r="HJ98" s="21">
        <v>1</v>
      </c>
      <c r="HK98" s="21">
        <v>96.8</v>
      </c>
      <c r="HL98" s="21">
        <v>0.4</v>
      </c>
      <c r="HM98" s="21">
        <v>40</v>
      </c>
      <c r="HN98" s="21">
        <v>63.86</v>
      </c>
      <c r="HO98" s="21">
        <v>15.03</v>
      </c>
      <c r="HP98" s="21">
        <v>5.3</v>
      </c>
      <c r="HQ98" s="21">
        <v>138.5</v>
      </c>
      <c r="HR98" s="21">
        <v>16</v>
      </c>
      <c r="HS98" s="21">
        <v>15.9</v>
      </c>
      <c r="HT98" s="21">
        <v>6</v>
      </c>
      <c r="HU98" s="6"/>
    </row>
    <row r="99" spans="1:236" ht="15.75" customHeight="1" x14ac:dyDescent="0.3">
      <c r="A99" s="99">
        <v>94</v>
      </c>
      <c r="B99" s="3">
        <v>142</v>
      </c>
      <c r="C99" s="21" t="s">
        <v>269</v>
      </c>
      <c r="D99" s="21">
        <v>2</v>
      </c>
      <c r="E99" s="22">
        <v>41428</v>
      </c>
      <c r="F99" s="22">
        <v>41428</v>
      </c>
      <c r="G99" s="21">
        <f t="shared" si="0"/>
        <v>0</v>
      </c>
      <c r="H99" s="21"/>
      <c r="I99" s="21" t="s">
        <v>440</v>
      </c>
      <c r="J99" s="23">
        <v>11980</v>
      </c>
      <c r="K99" s="21">
        <v>80</v>
      </c>
      <c r="L99" s="21">
        <v>165</v>
      </c>
      <c r="M99" s="21">
        <v>100</v>
      </c>
      <c r="N99" s="21" t="s">
        <v>1318</v>
      </c>
      <c r="O99" s="21">
        <v>49</v>
      </c>
      <c r="P99" s="21">
        <v>43.8</v>
      </c>
      <c r="Q99" s="21">
        <v>4</v>
      </c>
      <c r="R99" s="21" t="s">
        <v>794</v>
      </c>
      <c r="S99" s="21">
        <v>1</v>
      </c>
      <c r="T99" s="21">
        <v>9</v>
      </c>
      <c r="U99" s="21" t="s">
        <v>548</v>
      </c>
      <c r="V99" s="21">
        <v>2</v>
      </c>
      <c r="W99" s="21">
        <v>0</v>
      </c>
      <c r="X99" s="21">
        <v>1</v>
      </c>
      <c r="Y99" s="21">
        <v>0</v>
      </c>
      <c r="Z99" s="6"/>
      <c r="AA99" s="24" t="s">
        <v>884</v>
      </c>
      <c r="AB99" s="21" t="s">
        <v>563</v>
      </c>
      <c r="AC99" s="25">
        <v>2</v>
      </c>
      <c r="AD99" s="25" t="s">
        <v>1010</v>
      </c>
      <c r="AE99" s="21" t="s">
        <v>249</v>
      </c>
      <c r="AF99" s="21"/>
      <c r="AG99" s="21" t="s">
        <v>246</v>
      </c>
      <c r="AH99" s="21" t="s">
        <v>248</v>
      </c>
      <c r="AI99" s="21" t="s">
        <v>249</v>
      </c>
      <c r="AJ99" s="21" t="s">
        <v>249</v>
      </c>
      <c r="AK99" s="21" t="s">
        <v>249</v>
      </c>
      <c r="AL99" s="21" t="s">
        <v>249</v>
      </c>
      <c r="AM99" s="21">
        <v>0.95</v>
      </c>
      <c r="AN99" s="6"/>
      <c r="AO99" s="26" t="s">
        <v>250</v>
      </c>
      <c r="AP99" s="26" t="s">
        <v>274</v>
      </c>
      <c r="AQ99" s="26"/>
      <c r="AR99" s="26" t="s">
        <v>1902</v>
      </c>
      <c r="AS99" s="26" t="s">
        <v>299</v>
      </c>
      <c r="AT99" s="27">
        <v>0.95</v>
      </c>
      <c r="AU99" s="21">
        <v>1</v>
      </c>
      <c r="AV99" s="21">
        <v>1.95</v>
      </c>
      <c r="AW99" s="21">
        <v>0.83</v>
      </c>
      <c r="AX99" s="21">
        <v>0.44</v>
      </c>
      <c r="AY99" s="21">
        <v>0.27</v>
      </c>
      <c r="AZ99" s="21">
        <v>0.14000000000000001</v>
      </c>
      <c r="BA99" s="21"/>
      <c r="BB99" s="21"/>
      <c r="BC99" s="28">
        <f t="shared" ref="BC99:BE99" si="286">((AU99/AT99)*100)-100</f>
        <v>5.2631578947368354</v>
      </c>
      <c r="BD99" s="28">
        <f t="shared" si="286"/>
        <v>95</v>
      </c>
      <c r="BE99" s="28">
        <f t="shared" si="286"/>
        <v>-57.435897435897438</v>
      </c>
      <c r="BF99" s="28">
        <f t="shared" si="2"/>
        <v>105.26315789473685</v>
      </c>
      <c r="BG99" s="28">
        <f t="shared" si="3"/>
        <v>-12.631578947368411</v>
      </c>
      <c r="BH99" s="28">
        <f t="shared" si="4"/>
        <v>-17</v>
      </c>
      <c r="BI99" s="3">
        <f t="shared" ref="BI99:BK99" si="287">AU99-AT99</f>
        <v>5.0000000000000044E-2</v>
      </c>
      <c r="BJ99" s="3">
        <f t="shared" si="287"/>
        <v>0.95</v>
      </c>
      <c r="BK99" s="3">
        <f t="shared" si="287"/>
        <v>-1.1200000000000001</v>
      </c>
      <c r="BL99" s="3">
        <f t="shared" si="6"/>
        <v>1</v>
      </c>
      <c r="BM99" s="3">
        <f t="shared" si="7"/>
        <v>-0.12</v>
      </c>
      <c r="BN99" s="3">
        <f t="shared" si="8"/>
        <v>-0.17000000000000004</v>
      </c>
      <c r="BO99" s="24">
        <v>103.7</v>
      </c>
      <c r="BP99" s="21">
        <v>173.5</v>
      </c>
      <c r="BQ99" s="21"/>
      <c r="BR99" s="21"/>
      <c r="BS99" s="21"/>
      <c r="BT99" s="21"/>
      <c r="BU99" s="21"/>
      <c r="BV99" s="24">
        <v>36</v>
      </c>
      <c r="BW99" s="21">
        <v>37</v>
      </c>
      <c r="BX99" s="21">
        <v>35</v>
      </c>
      <c r="BY99" s="21">
        <v>35.6</v>
      </c>
      <c r="BZ99" s="21">
        <v>35</v>
      </c>
      <c r="CA99" s="21">
        <v>36</v>
      </c>
      <c r="CB99" s="21">
        <v>36.9</v>
      </c>
      <c r="CC99" s="21"/>
      <c r="CD99" s="21"/>
      <c r="CE99" s="6"/>
      <c r="CF99" s="24" t="s">
        <v>1319</v>
      </c>
      <c r="CG99" s="21"/>
      <c r="CH99" s="21"/>
      <c r="CI99" s="21"/>
      <c r="CJ99" s="21"/>
      <c r="CK99" s="21"/>
      <c r="CL99" s="21"/>
      <c r="CM99" s="24" t="s">
        <v>280</v>
      </c>
      <c r="CN99" s="21"/>
      <c r="CO99" s="21"/>
      <c r="CP99" s="21"/>
      <c r="CQ99" s="21"/>
      <c r="CR99" s="21"/>
      <c r="CS99" s="21"/>
      <c r="CT99" s="24">
        <v>2</v>
      </c>
      <c r="CU99" s="21"/>
      <c r="CV99" s="21"/>
      <c r="CW99" s="21"/>
      <c r="CX99" s="21"/>
      <c r="CY99" s="21"/>
      <c r="CZ99" s="21"/>
      <c r="DA99" s="24" t="s">
        <v>1320</v>
      </c>
      <c r="DB99" s="21"/>
      <c r="DC99" s="21"/>
      <c r="DD99" s="21"/>
      <c r="DE99" s="21"/>
      <c r="DF99" s="21"/>
      <c r="DG99" s="21"/>
      <c r="DH99" s="24" t="s">
        <v>255</v>
      </c>
      <c r="DI99" s="21" t="s">
        <v>255</v>
      </c>
      <c r="DJ99" s="21" t="s">
        <v>255</v>
      </c>
      <c r="DK99" s="21" t="s">
        <v>255</v>
      </c>
      <c r="DL99" s="21" t="s">
        <v>1106</v>
      </c>
      <c r="DM99" s="21"/>
      <c r="DN99" s="21"/>
      <c r="DO99" s="26"/>
      <c r="DP99" s="6"/>
      <c r="DQ99" s="24">
        <v>103</v>
      </c>
      <c r="DR99" s="21">
        <v>105.2</v>
      </c>
      <c r="DS99" s="21">
        <v>114.2</v>
      </c>
      <c r="DT99" s="21">
        <v>99</v>
      </c>
      <c r="DU99" s="21">
        <v>80</v>
      </c>
      <c r="DV99" s="21"/>
      <c r="DW99" s="21"/>
      <c r="DX99" s="24">
        <v>0.35</v>
      </c>
      <c r="DY99" s="21">
        <v>0.35</v>
      </c>
      <c r="DZ99" s="21">
        <v>0.3</v>
      </c>
      <c r="EA99" s="21">
        <v>0.3</v>
      </c>
      <c r="EB99" s="21">
        <v>0.3</v>
      </c>
      <c r="EC99" s="21"/>
      <c r="ED99" s="21"/>
      <c r="EE99" s="29">
        <f t="shared" si="135"/>
        <v>294.28571428571428</v>
      </c>
      <c r="EF99" s="30">
        <f t="shared" si="192"/>
        <v>300.57142857142861</v>
      </c>
      <c r="EG99" s="30">
        <f t="shared" ref="EG99:EI99" si="288">DS99/DZ99</f>
        <v>380.66666666666669</v>
      </c>
      <c r="EH99" s="30">
        <f t="shared" si="288"/>
        <v>330</v>
      </c>
      <c r="EI99" s="30">
        <f t="shared" si="288"/>
        <v>266.66666666666669</v>
      </c>
      <c r="EJ99" s="30"/>
      <c r="EK99" s="30"/>
      <c r="EL99" s="24">
        <v>0</v>
      </c>
      <c r="EM99" s="21">
        <v>0</v>
      </c>
      <c r="EN99" s="21">
        <v>0</v>
      </c>
      <c r="EO99" s="21">
        <v>0</v>
      </c>
      <c r="EP99" s="21">
        <v>0</v>
      </c>
      <c r="EQ99" s="21"/>
      <c r="ER99" s="21"/>
      <c r="ES99" s="24">
        <v>210</v>
      </c>
      <c r="ET99" s="21">
        <v>195</v>
      </c>
      <c r="EU99" s="21">
        <v>174</v>
      </c>
      <c r="EV99" s="21">
        <v>184</v>
      </c>
      <c r="EW99" s="21">
        <v>199</v>
      </c>
      <c r="EX99" s="21"/>
      <c r="EY99" s="21"/>
      <c r="EZ99" s="24">
        <v>9</v>
      </c>
      <c r="FA99" s="21">
        <v>10.6</v>
      </c>
      <c r="FB99" s="21">
        <v>11.7</v>
      </c>
      <c r="FC99" s="21">
        <v>11.7</v>
      </c>
      <c r="FD99" s="21">
        <v>11.7</v>
      </c>
      <c r="FE99" s="21"/>
      <c r="FF99" s="21"/>
      <c r="FG99" s="24">
        <v>15</v>
      </c>
      <c r="FH99" s="21">
        <v>15</v>
      </c>
      <c r="FI99" s="21">
        <v>15</v>
      </c>
      <c r="FJ99" s="21">
        <v>15</v>
      </c>
      <c r="FK99" s="21">
        <v>15</v>
      </c>
      <c r="FL99" s="21"/>
      <c r="FM99" s="21"/>
      <c r="FN99" s="24">
        <v>80</v>
      </c>
      <c r="FO99" s="21">
        <v>75</v>
      </c>
      <c r="FP99" s="21">
        <v>97</v>
      </c>
      <c r="FQ99" s="21">
        <v>84</v>
      </c>
      <c r="FR99" s="21">
        <v>93</v>
      </c>
      <c r="FS99" s="21"/>
      <c r="FT99" s="21"/>
      <c r="FU99" s="24">
        <v>0</v>
      </c>
      <c r="FV99" s="21">
        <v>0</v>
      </c>
      <c r="FW99" s="21">
        <v>0</v>
      </c>
      <c r="FX99" s="21">
        <v>0</v>
      </c>
      <c r="FY99" s="21">
        <v>0</v>
      </c>
      <c r="FZ99" s="21"/>
      <c r="GA99" s="21"/>
      <c r="GB99" s="24">
        <v>67</v>
      </c>
      <c r="GC99" s="21">
        <v>47</v>
      </c>
      <c r="GD99" s="21">
        <v>37</v>
      </c>
      <c r="GE99" s="21">
        <v>30</v>
      </c>
      <c r="GF99" s="21">
        <v>26</v>
      </c>
      <c r="GG99" s="21"/>
      <c r="GH99" s="21"/>
      <c r="GI99" s="24">
        <v>890</v>
      </c>
      <c r="GJ99" s="21">
        <v>1065</v>
      </c>
      <c r="GK99" s="21">
        <v>1475</v>
      </c>
      <c r="GL99" s="21">
        <v>1800</v>
      </c>
      <c r="GM99" s="21">
        <v>1260</v>
      </c>
      <c r="GN99" s="21"/>
      <c r="GO99" s="21"/>
      <c r="GP99" s="6"/>
      <c r="GQ99" s="24">
        <v>9</v>
      </c>
      <c r="GR99" s="21">
        <v>18</v>
      </c>
      <c r="GS99" s="24">
        <v>9</v>
      </c>
      <c r="GT99" s="21">
        <v>18</v>
      </c>
      <c r="GU99" s="24">
        <v>8</v>
      </c>
      <c r="GV99" s="21">
        <v>18</v>
      </c>
      <c r="GW99" s="24">
        <v>8</v>
      </c>
      <c r="GX99" s="21">
        <v>18</v>
      </c>
      <c r="GY99" s="24">
        <v>9</v>
      </c>
      <c r="GZ99" s="21">
        <v>18</v>
      </c>
      <c r="HA99" s="24"/>
      <c r="HB99" s="21"/>
      <c r="HC99" s="24"/>
      <c r="HD99" s="21"/>
      <c r="HE99" s="6"/>
      <c r="HF99" s="21">
        <v>80</v>
      </c>
      <c r="HG99" s="21">
        <v>74</v>
      </c>
      <c r="HH99" s="21">
        <v>93</v>
      </c>
      <c r="HI99" s="21">
        <v>37</v>
      </c>
      <c r="HJ99" s="21">
        <v>2</v>
      </c>
      <c r="HK99" s="21">
        <v>93.4</v>
      </c>
      <c r="HL99" s="21">
        <v>0.35</v>
      </c>
      <c r="HM99" s="21">
        <v>10</v>
      </c>
      <c r="HN99" s="21">
        <v>19.32</v>
      </c>
      <c r="HO99" s="21">
        <v>19</v>
      </c>
      <c r="HP99" s="21">
        <v>3.16</v>
      </c>
      <c r="HQ99" s="21">
        <v>134.4</v>
      </c>
      <c r="HR99" s="21">
        <v>26.1</v>
      </c>
      <c r="HS99" s="21">
        <v>10.6</v>
      </c>
      <c r="HT99" s="21">
        <v>15</v>
      </c>
      <c r="HU99" s="6"/>
    </row>
    <row r="100" spans="1:236" ht="15.75" customHeight="1" x14ac:dyDescent="0.3">
      <c r="A100" s="99">
        <v>95</v>
      </c>
      <c r="B100" s="3">
        <v>143</v>
      </c>
      <c r="C100" s="21" t="s">
        <v>874</v>
      </c>
      <c r="D100" s="21">
        <v>1</v>
      </c>
      <c r="E100" s="22">
        <v>41425</v>
      </c>
      <c r="F100" s="22">
        <v>41428</v>
      </c>
      <c r="G100" s="21">
        <f t="shared" si="0"/>
        <v>3</v>
      </c>
      <c r="H100" s="21" t="s">
        <v>240</v>
      </c>
      <c r="I100" s="21" t="s">
        <v>440</v>
      </c>
      <c r="J100" s="23">
        <v>14560</v>
      </c>
      <c r="K100" s="21">
        <v>74</v>
      </c>
      <c r="L100" s="21">
        <v>174</v>
      </c>
      <c r="M100" s="21">
        <v>80</v>
      </c>
      <c r="N100" s="21" t="s">
        <v>1273</v>
      </c>
      <c r="O100" s="21">
        <v>94</v>
      </c>
      <c r="P100" s="21">
        <v>97.6</v>
      </c>
      <c r="Q100" s="21">
        <v>8</v>
      </c>
      <c r="R100" s="21" t="s">
        <v>548</v>
      </c>
      <c r="S100" s="21">
        <v>2</v>
      </c>
      <c r="T100" s="21">
        <v>8</v>
      </c>
      <c r="U100" s="21" t="s">
        <v>548</v>
      </c>
      <c r="V100" s="21">
        <v>2</v>
      </c>
      <c r="W100" s="21">
        <v>7</v>
      </c>
      <c r="X100" s="21">
        <v>4</v>
      </c>
      <c r="Y100" s="21">
        <v>1</v>
      </c>
      <c r="Z100" s="6"/>
      <c r="AA100" s="24" t="s">
        <v>884</v>
      </c>
      <c r="AB100" s="21" t="s">
        <v>497</v>
      </c>
      <c r="AC100" s="25">
        <v>2</v>
      </c>
      <c r="AD100" s="25" t="s">
        <v>1010</v>
      </c>
      <c r="AE100" s="21" t="s">
        <v>249</v>
      </c>
      <c r="AF100" s="21"/>
      <c r="AG100" s="21" t="s">
        <v>246</v>
      </c>
      <c r="AH100" s="21" t="s">
        <v>248</v>
      </c>
      <c r="AI100" s="21" t="s">
        <v>246</v>
      </c>
      <c r="AJ100" s="21" t="s">
        <v>246</v>
      </c>
      <c r="AK100" s="21" t="s">
        <v>246</v>
      </c>
      <c r="AL100" s="21" t="s">
        <v>246</v>
      </c>
      <c r="AM100" s="21">
        <v>10</v>
      </c>
      <c r="AN100" s="6"/>
      <c r="AO100" s="26" t="s">
        <v>250</v>
      </c>
      <c r="AP100" s="26" t="s">
        <v>274</v>
      </c>
      <c r="AQ100" s="26"/>
      <c r="AR100" s="26" t="s">
        <v>1902</v>
      </c>
      <c r="AS100" s="26" t="s">
        <v>1905</v>
      </c>
      <c r="AT100" s="27">
        <v>10</v>
      </c>
      <c r="AU100" s="21">
        <v>11.02</v>
      </c>
      <c r="AV100" s="21">
        <v>16.41</v>
      </c>
      <c r="AW100" s="21">
        <v>10.09</v>
      </c>
      <c r="AX100" s="21">
        <v>7.84</v>
      </c>
      <c r="AY100" s="21">
        <v>6.68</v>
      </c>
      <c r="AZ100" s="21">
        <v>5.81</v>
      </c>
      <c r="BA100" s="21"/>
      <c r="BB100" s="21"/>
      <c r="BC100" s="28">
        <f t="shared" ref="BC100:BE100" si="289">((AU100/AT100)*100)-100</f>
        <v>10.199999999999989</v>
      </c>
      <c r="BD100" s="28">
        <f t="shared" si="289"/>
        <v>48.911070780399285</v>
      </c>
      <c r="BE100" s="28">
        <f t="shared" si="289"/>
        <v>-38.513101767215119</v>
      </c>
      <c r="BF100" s="28">
        <f t="shared" si="2"/>
        <v>64.099999999999994</v>
      </c>
      <c r="BG100" s="28">
        <f t="shared" si="3"/>
        <v>0.89999999999999147</v>
      </c>
      <c r="BH100" s="28">
        <f t="shared" si="4"/>
        <v>-8.4392014519056175</v>
      </c>
      <c r="BI100" s="3">
        <f t="shared" ref="BI100:BK100" si="290">AU100-AT100</f>
        <v>1.0199999999999996</v>
      </c>
      <c r="BJ100" s="3">
        <f t="shared" si="290"/>
        <v>5.3900000000000006</v>
      </c>
      <c r="BK100" s="3">
        <f t="shared" si="290"/>
        <v>-6.32</v>
      </c>
      <c r="BL100" s="3">
        <f t="shared" si="6"/>
        <v>6.41</v>
      </c>
      <c r="BM100" s="3">
        <f t="shared" si="7"/>
        <v>8.9999999999999858E-2</v>
      </c>
      <c r="BN100" s="3">
        <f t="shared" si="8"/>
        <v>-0.92999999999999972</v>
      </c>
      <c r="BO100" s="24">
        <v>165.4</v>
      </c>
      <c r="BP100" s="21">
        <v>169.7</v>
      </c>
      <c r="BQ100" s="21">
        <v>133.6</v>
      </c>
      <c r="BR100" s="21">
        <v>118.3</v>
      </c>
      <c r="BS100" s="21">
        <v>97.7</v>
      </c>
      <c r="BT100" s="21"/>
      <c r="BU100" s="21"/>
      <c r="BV100" s="24">
        <v>37</v>
      </c>
      <c r="BW100" s="21">
        <v>36</v>
      </c>
      <c r="BX100" s="21">
        <v>36</v>
      </c>
      <c r="BY100" s="21">
        <v>37</v>
      </c>
      <c r="BZ100" s="21">
        <v>36</v>
      </c>
      <c r="CA100" s="21">
        <v>36.6</v>
      </c>
      <c r="CB100" s="21">
        <v>36.4</v>
      </c>
      <c r="CC100" s="21"/>
      <c r="CD100" s="21"/>
      <c r="CE100" s="6"/>
      <c r="CF100" s="24" t="s">
        <v>1321</v>
      </c>
      <c r="CG100" s="21"/>
      <c r="CH100" s="21"/>
      <c r="CI100" s="21"/>
      <c r="CJ100" s="21"/>
      <c r="CK100" s="21"/>
      <c r="CL100" s="21"/>
      <c r="CM100" s="24" t="s">
        <v>537</v>
      </c>
      <c r="CN100" s="21"/>
      <c r="CO100" s="21"/>
      <c r="CP100" s="21"/>
      <c r="CQ100" s="21"/>
      <c r="CR100" s="21"/>
      <c r="CS100" s="21"/>
      <c r="CT100" s="24">
        <v>2</v>
      </c>
      <c r="CU100" s="21"/>
      <c r="CV100" s="21"/>
      <c r="CW100" s="21"/>
      <c r="CX100" s="21"/>
      <c r="CY100" s="21"/>
      <c r="CZ100" s="21"/>
      <c r="DA100" s="24" t="s">
        <v>1322</v>
      </c>
      <c r="DB100" s="21"/>
      <c r="DC100" s="21"/>
      <c r="DD100" s="21"/>
      <c r="DE100" s="21"/>
      <c r="DF100" s="21"/>
      <c r="DG100" s="21"/>
      <c r="DH100" s="24" t="s">
        <v>1323</v>
      </c>
      <c r="DI100" s="21" t="s">
        <v>1324</v>
      </c>
      <c r="DJ100" s="21" t="s">
        <v>1324</v>
      </c>
      <c r="DK100" s="21" t="s">
        <v>1325</v>
      </c>
      <c r="DL100" s="21" t="s">
        <v>352</v>
      </c>
      <c r="DM100" s="21"/>
      <c r="DN100" s="21"/>
      <c r="DO100" s="26"/>
      <c r="DP100" s="6"/>
      <c r="DQ100" s="24">
        <v>132.5</v>
      </c>
      <c r="DR100" s="21">
        <v>83</v>
      </c>
      <c r="DS100" s="21">
        <v>74</v>
      </c>
      <c r="DT100" s="21">
        <v>136</v>
      </c>
      <c r="DU100" s="21">
        <v>85.5</v>
      </c>
      <c r="DV100" s="21"/>
      <c r="DW100" s="21"/>
      <c r="DX100" s="24">
        <v>0.7</v>
      </c>
      <c r="DY100" s="21">
        <v>0.5</v>
      </c>
      <c r="DZ100" s="21">
        <v>0.55000000000000004</v>
      </c>
      <c r="EA100" s="21">
        <v>0.4</v>
      </c>
      <c r="EB100" s="21">
        <v>0.4</v>
      </c>
      <c r="EC100" s="21"/>
      <c r="ED100" s="21"/>
      <c r="EE100" s="29">
        <f t="shared" si="135"/>
        <v>189.28571428571431</v>
      </c>
      <c r="EF100" s="30">
        <f t="shared" si="192"/>
        <v>166</v>
      </c>
      <c r="EG100" s="30">
        <f t="shared" ref="EG100:EI100" si="291">DS100/DZ100</f>
        <v>134.54545454545453</v>
      </c>
      <c r="EH100" s="30">
        <f t="shared" si="291"/>
        <v>340</v>
      </c>
      <c r="EI100" s="30">
        <f t="shared" si="291"/>
        <v>213.75</v>
      </c>
      <c r="EJ100" s="30"/>
      <c r="EK100" s="30"/>
      <c r="EL100" s="24">
        <v>1</v>
      </c>
      <c r="EM100" s="21">
        <v>1</v>
      </c>
      <c r="EN100" s="21">
        <v>1</v>
      </c>
      <c r="EO100" s="21">
        <v>1</v>
      </c>
      <c r="EP100" s="21">
        <v>0</v>
      </c>
      <c r="EQ100" s="21"/>
      <c r="ER100" s="21"/>
      <c r="ES100" s="24">
        <v>317</v>
      </c>
      <c r="ET100" s="21">
        <v>177</v>
      </c>
      <c r="EU100" s="21">
        <v>191</v>
      </c>
      <c r="EV100" s="21">
        <v>196</v>
      </c>
      <c r="EW100" s="21">
        <v>280</v>
      </c>
      <c r="EX100" s="21"/>
      <c r="EY100" s="21"/>
      <c r="EZ100" s="24">
        <v>6.5</v>
      </c>
      <c r="FA100" s="21">
        <v>8.5</v>
      </c>
      <c r="FB100" s="21">
        <v>7.2</v>
      </c>
      <c r="FC100" s="21">
        <v>8.1</v>
      </c>
      <c r="FD100" s="21">
        <v>7.2</v>
      </c>
      <c r="FE100" s="21"/>
      <c r="FF100" s="21"/>
      <c r="FG100" s="24">
        <v>3</v>
      </c>
      <c r="FH100" s="21">
        <v>3</v>
      </c>
      <c r="FI100" s="21">
        <v>11</v>
      </c>
      <c r="FJ100" s="21">
        <v>14</v>
      </c>
      <c r="FK100" s="21">
        <v>15</v>
      </c>
      <c r="FL100" s="21"/>
      <c r="FM100" s="21"/>
      <c r="FN100" s="24">
        <v>65</v>
      </c>
      <c r="FO100" s="21">
        <v>70</v>
      </c>
      <c r="FP100" s="21">
        <v>82</v>
      </c>
      <c r="FQ100" s="21">
        <v>67</v>
      </c>
      <c r="FR100" s="21">
        <v>76</v>
      </c>
      <c r="FS100" s="21"/>
      <c r="FT100" s="21"/>
      <c r="FU100" s="24" t="s">
        <v>438</v>
      </c>
      <c r="FV100" s="21" t="s">
        <v>296</v>
      </c>
      <c r="FW100" s="21" t="s">
        <v>310</v>
      </c>
      <c r="FX100" s="21">
        <v>0</v>
      </c>
      <c r="FY100" s="21">
        <v>0</v>
      </c>
      <c r="FZ100" s="21"/>
      <c r="GA100" s="21"/>
      <c r="GB100" s="24">
        <v>474</v>
      </c>
      <c r="GC100" s="21">
        <v>321</v>
      </c>
      <c r="GD100" s="21">
        <v>377</v>
      </c>
      <c r="GE100" s="21">
        <v>276</v>
      </c>
      <c r="GF100" s="21">
        <v>380</v>
      </c>
      <c r="GG100" s="21"/>
      <c r="GH100" s="21"/>
      <c r="GI100" s="24">
        <v>1000</v>
      </c>
      <c r="GJ100" s="21">
        <v>1410</v>
      </c>
      <c r="GK100" s="21">
        <v>630</v>
      </c>
      <c r="GL100" s="21">
        <v>305</v>
      </c>
      <c r="GM100" s="21">
        <v>25</v>
      </c>
      <c r="GN100" s="21"/>
      <c r="GO100" s="21"/>
      <c r="GP100" s="6"/>
      <c r="GQ100" s="24">
        <v>17</v>
      </c>
      <c r="GR100" s="21">
        <v>90</v>
      </c>
      <c r="GS100" s="24">
        <v>17</v>
      </c>
      <c r="GT100" s="21">
        <v>90</v>
      </c>
      <c r="GU100" s="24">
        <v>15</v>
      </c>
      <c r="GV100" s="21">
        <v>80</v>
      </c>
      <c r="GW100" s="24">
        <v>10</v>
      </c>
      <c r="GX100" s="21">
        <v>45</v>
      </c>
      <c r="GY100" s="24">
        <v>9</v>
      </c>
      <c r="GZ100" s="21">
        <v>18</v>
      </c>
      <c r="HA100" s="24"/>
      <c r="HB100" s="21"/>
      <c r="HC100" s="24"/>
      <c r="HD100" s="21"/>
      <c r="HE100" s="6"/>
      <c r="HF100" s="21">
        <v>74</v>
      </c>
      <c r="HG100" s="21">
        <v>91</v>
      </c>
      <c r="HH100" s="21">
        <v>145</v>
      </c>
      <c r="HI100" s="21">
        <v>37</v>
      </c>
      <c r="HJ100" s="21">
        <v>1</v>
      </c>
      <c r="HK100" s="21">
        <v>65.5</v>
      </c>
      <c r="HL100" s="21">
        <v>0.7</v>
      </c>
      <c r="HM100" s="21">
        <v>5</v>
      </c>
      <c r="HN100" s="21">
        <v>110.36</v>
      </c>
      <c r="HO100" s="21">
        <v>24.95</v>
      </c>
      <c r="HP100" s="21">
        <v>2.8</v>
      </c>
      <c r="HQ100" s="21">
        <v>138</v>
      </c>
      <c r="HR100" s="21">
        <v>21.3</v>
      </c>
      <c r="HS100" s="21">
        <v>8.5</v>
      </c>
      <c r="HT100" s="21">
        <v>3</v>
      </c>
      <c r="HU100" s="6"/>
    </row>
    <row r="101" spans="1:236" ht="15.75" customHeight="1" x14ac:dyDescent="0.3">
      <c r="A101" s="99">
        <v>96</v>
      </c>
      <c r="B101" s="3">
        <v>144</v>
      </c>
      <c r="C101" s="21" t="s">
        <v>269</v>
      </c>
      <c r="D101" s="21">
        <v>1</v>
      </c>
      <c r="E101" s="22">
        <v>41434</v>
      </c>
      <c r="F101" s="22">
        <v>41437</v>
      </c>
      <c r="G101" s="21">
        <f t="shared" si="0"/>
        <v>3</v>
      </c>
      <c r="H101" s="21"/>
      <c r="I101" s="21" t="s">
        <v>907</v>
      </c>
      <c r="J101" s="23">
        <v>13703</v>
      </c>
      <c r="K101" s="21">
        <v>76</v>
      </c>
      <c r="L101" s="21">
        <v>180</v>
      </c>
      <c r="M101" s="21">
        <v>90</v>
      </c>
      <c r="N101" s="21" t="s">
        <v>1332</v>
      </c>
      <c r="O101" s="21">
        <v>51</v>
      </c>
      <c r="P101" s="21">
        <v>48.4</v>
      </c>
      <c r="Q101" s="21">
        <v>5</v>
      </c>
      <c r="R101" s="21" t="s">
        <v>1333</v>
      </c>
      <c r="S101" s="21">
        <v>1</v>
      </c>
      <c r="T101" s="21">
        <v>75</v>
      </c>
      <c r="U101" s="21" t="s">
        <v>272</v>
      </c>
      <c r="V101" s="21">
        <v>1</v>
      </c>
      <c r="W101" s="21">
        <v>3</v>
      </c>
      <c r="X101" s="21">
        <v>1</v>
      </c>
      <c r="Y101" s="21">
        <v>0</v>
      </c>
      <c r="Z101" s="6"/>
      <c r="AA101" s="24" t="s">
        <v>884</v>
      </c>
      <c r="AB101" s="21" t="s">
        <v>549</v>
      </c>
      <c r="AC101" s="25">
        <v>2</v>
      </c>
      <c r="AD101" s="25" t="s">
        <v>1010</v>
      </c>
      <c r="AE101" s="21" t="s">
        <v>249</v>
      </c>
      <c r="AF101" s="21"/>
      <c r="AG101" s="21" t="s">
        <v>249</v>
      </c>
      <c r="AH101" s="21"/>
      <c r="AI101" s="21" t="s">
        <v>249</v>
      </c>
      <c r="AJ101" s="21" t="s">
        <v>249</v>
      </c>
      <c r="AK101" s="21" t="s">
        <v>246</v>
      </c>
      <c r="AL101" s="21" t="s">
        <v>246</v>
      </c>
      <c r="AM101" s="21">
        <v>1.3</v>
      </c>
      <c r="AN101" s="6"/>
      <c r="AO101" s="26" t="s">
        <v>250</v>
      </c>
      <c r="AP101" s="26" t="s">
        <v>274</v>
      </c>
      <c r="AQ101" s="26"/>
      <c r="AR101" s="48" t="s">
        <v>1902</v>
      </c>
      <c r="AS101" s="48" t="s">
        <v>1905</v>
      </c>
      <c r="AT101" s="27">
        <v>1.3</v>
      </c>
      <c r="AU101" s="21">
        <v>0.85</v>
      </c>
      <c r="AV101" s="21">
        <v>0.75</v>
      </c>
      <c r="AW101" s="21">
        <v>0.3</v>
      </c>
      <c r="AX101" s="21"/>
      <c r="AY101" s="21"/>
      <c r="AZ101" s="21"/>
      <c r="BA101" s="21"/>
      <c r="BB101" s="21"/>
      <c r="BC101" s="28">
        <f t="shared" ref="BC101:BE101" si="292">((AU101/AT101)*100)-100</f>
        <v>-34.615384615384613</v>
      </c>
      <c r="BD101" s="28">
        <f t="shared" si="292"/>
        <v>-11.764705882352942</v>
      </c>
      <c r="BE101" s="28">
        <f t="shared" si="292"/>
        <v>-60</v>
      </c>
      <c r="BF101" s="28">
        <f t="shared" si="2"/>
        <v>-42.307692307692314</v>
      </c>
      <c r="BG101" s="28">
        <f t="shared" si="3"/>
        <v>-76.92307692307692</v>
      </c>
      <c r="BH101" s="28">
        <f t="shared" si="4"/>
        <v>-64.705882352941174</v>
      </c>
      <c r="BI101" s="3">
        <f t="shared" ref="BI101:BK101" si="293">AU101-AT101</f>
        <v>-0.45000000000000007</v>
      </c>
      <c r="BJ101" s="3">
        <f t="shared" si="293"/>
        <v>-9.9999999999999978E-2</v>
      </c>
      <c r="BK101" s="3">
        <f t="shared" si="293"/>
        <v>-0.45</v>
      </c>
      <c r="BL101" s="3">
        <f t="shared" si="6"/>
        <v>-0.55000000000000004</v>
      </c>
      <c r="BM101" s="3">
        <f t="shared" si="7"/>
        <v>-1</v>
      </c>
      <c r="BN101" s="3">
        <f t="shared" si="8"/>
        <v>-0.55000000000000004</v>
      </c>
      <c r="BO101" s="24"/>
      <c r="BP101" s="21">
        <v>257</v>
      </c>
      <c r="BQ101" s="21"/>
      <c r="BR101" s="21"/>
      <c r="BS101" s="21"/>
      <c r="BT101" s="21"/>
      <c r="BU101" s="21"/>
      <c r="BV101" s="24">
        <v>36</v>
      </c>
      <c r="BW101" s="21">
        <v>37.1</v>
      </c>
      <c r="BX101" s="21">
        <v>36</v>
      </c>
      <c r="BY101" s="21">
        <v>36</v>
      </c>
      <c r="BZ101" s="21"/>
      <c r="CA101" s="21"/>
      <c r="CB101" s="21"/>
      <c r="CC101" s="21"/>
      <c r="CD101" s="21"/>
      <c r="CE101" s="6"/>
      <c r="CF101" s="24" t="s">
        <v>1334</v>
      </c>
      <c r="CG101" s="21"/>
      <c r="CH101" s="21"/>
      <c r="CI101" s="21"/>
      <c r="CJ101" s="21"/>
      <c r="CK101" s="21"/>
      <c r="CL101" s="21"/>
      <c r="CM101" s="24" t="s">
        <v>1335</v>
      </c>
      <c r="CN101" s="21"/>
      <c r="CO101" s="21"/>
      <c r="CP101" s="21"/>
      <c r="CQ101" s="21"/>
      <c r="CR101" s="21"/>
      <c r="CS101" s="21"/>
      <c r="CT101" s="24">
        <v>1</v>
      </c>
      <c r="CU101" s="21"/>
      <c r="CV101" s="21"/>
      <c r="CW101" s="21"/>
      <c r="CX101" s="21"/>
      <c r="CY101" s="21"/>
      <c r="CZ101" s="21"/>
      <c r="DA101" s="24" t="s">
        <v>1336</v>
      </c>
      <c r="DB101" s="21"/>
      <c r="DC101" s="21"/>
      <c r="DD101" s="21"/>
      <c r="DE101" s="21"/>
      <c r="DF101" s="21"/>
      <c r="DG101" s="21"/>
      <c r="DH101" s="24" t="s">
        <v>1203</v>
      </c>
      <c r="DI101" s="21" t="s">
        <v>1203</v>
      </c>
      <c r="DJ101" s="21"/>
      <c r="DK101" s="21"/>
      <c r="DL101" s="21"/>
      <c r="DM101" s="21"/>
      <c r="DN101" s="21"/>
      <c r="DO101" s="26"/>
      <c r="DP101" s="6"/>
      <c r="DQ101" s="24">
        <v>72</v>
      </c>
      <c r="DR101" s="21">
        <v>76.5</v>
      </c>
      <c r="DS101" s="21"/>
      <c r="DT101" s="21"/>
      <c r="DU101" s="21"/>
      <c r="DV101" s="21"/>
      <c r="DW101" s="21"/>
      <c r="DX101" s="24">
        <v>0.4</v>
      </c>
      <c r="DY101" s="21">
        <v>0.35</v>
      </c>
      <c r="DZ101" s="21"/>
      <c r="EA101" s="21"/>
      <c r="EB101" s="21"/>
      <c r="EC101" s="21"/>
      <c r="ED101" s="21"/>
      <c r="EE101" s="29">
        <f t="shared" si="135"/>
        <v>180</v>
      </c>
      <c r="EF101" s="30">
        <f t="shared" si="192"/>
        <v>218.57142857142858</v>
      </c>
      <c r="EG101" s="30"/>
      <c r="EH101" s="30"/>
      <c r="EI101" s="30"/>
      <c r="EJ101" s="30"/>
      <c r="EK101" s="30"/>
      <c r="EL101" s="24">
        <v>1</v>
      </c>
      <c r="EM101" s="21">
        <v>0</v>
      </c>
      <c r="EN101" s="21"/>
      <c r="EO101" s="21"/>
      <c r="EP101" s="21"/>
      <c r="EQ101" s="21"/>
      <c r="ER101" s="21"/>
      <c r="ES101" s="24">
        <v>170</v>
      </c>
      <c r="ET101" s="21">
        <v>183</v>
      </c>
      <c r="EU101" s="21"/>
      <c r="EV101" s="21"/>
      <c r="EW101" s="21"/>
      <c r="EX101" s="21"/>
      <c r="EY101" s="21"/>
      <c r="EZ101" s="24">
        <v>9</v>
      </c>
      <c r="FA101" s="21">
        <v>9</v>
      </c>
      <c r="FB101" s="21"/>
      <c r="FC101" s="21"/>
      <c r="FD101" s="21"/>
      <c r="FE101" s="21"/>
      <c r="FF101" s="21"/>
      <c r="FG101" s="24">
        <v>15</v>
      </c>
      <c r="FH101" s="21">
        <v>15</v>
      </c>
      <c r="FI101" s="21"/>
      <c r="FJ101" s="21"/>
      <c r="FK101" s="21"/>
      <c r="FL101" s="21"/>
      <c r="FM101" s="21"/>
      <c r="FN101" s="24">
        <v>92</v>
      </c>
      <c r="FO101" s="21">
        <v>71</v>
      </c>
      <c r="FP101" s="21"/>
      <c r="FQ101" s="21"/>
      <c r="FR101" s="21"/>
      <c r="FS101" s="21"/>
      <c r="FT101" s="21"/>
      <c r="FU101" s="24" t="s">
        <v>322</v>
      </c>
      <c r="FV101" s="21">
        <v>0</v>
      </c>
      <c r="FW101" s="21"/>
      <c r="FX101" s="21"/>
      <c r="FY101" s="21"/>
      <c r="FZ101" s="21"/>
      <c r="GA101" s="21"/>
      <c r="GB101" s="24">
        <v>135</v>
      </c>
      <c r="GC101" s="21">
        <v>121</v>
      </c>
      <c r="GD101" s="21"/>
      <c r="GE101" s="21"/>
      <c r="GF101" s="21"/>
      <c r="GG101" s="21"/>
      <c r="GH101" s="21"/>
      <c r="GI101" s="24">
        <v>1645</v>
      </c>
      <c r="GJ101" s="21">
        <v>470</v>
      </c>
      <c r="GK101" s="21"/>
      <c r="GL101" s="21"/>
      <c r="GM101" s="21"/>
      <c r="GN101" s="21"/>
      <c r="GO101" s="21"/>
      <c r="GP101" s="6"/>
      <c r="GQ101" s="24">
        <v>13</v>
      </c>
      <c r="GR101" s="21">
        <v>55</v>
      </c>
      <c r="GS101" s="24">
        <v>9</v>
      </c>
      <c r="GT101" s="21">
        <v>18</v>
      </c>
      <c r="GU101" s="24"/>
      <c r="GV101" s="21"/>
      <c r="GW101" s="24"/>
      <c r="GX101" s="21"/>
      <c r="GY101" s="24"/>
      <c r="GZ101" s="21"/>
      <c r="HA101" s="24"/>
      <c r="HB101" s="21"/>
      <c r="HC101" s="24"/>
      <c r="HD101" s="21"/>
      <c r="HE101" s="6"/>
      <c r="HF101" s="21">
        <v>76</v>
      </c>
      <c r="HG101" s="21">
        <v>74</v>
      </c>
      <c r="HH101" s="21">
        <v>166</v>
      </c>
      <c r="HI101" s="21">
        <v>37.1</v>
      </c>
      <c r="HJ101" s="21">
        <v>1</v>
      </c>
      <c r="HK101" s="21">
        <v>70.5</v>
      </c>
      <c r="HL101" s="21">
        <v>0.4</v>
      </c>
      <c r="HM101" s="21">
        <v>30</v>
      </c>
      <c r="HN101" s="21">
        <v>29.97</v>
      </c>
      <c r="HO101" s="21">
        <v>9</v>
      </c>
      <c r="HP101" s="21">
        <v>3.9</v>
      </c>
      <c r="HQ101" s="21">
        <v>143.4</v>
      </c>
      <c r="HR101" s="21">
        <v>24.5</v>
      </c>
      <c r="HS101" s="21">
        <v>17</v>
      </c>
      <c r="HT101" s="21">
        <v>15</v>
      </c>
      <c r="HU101" s="6"/>
    </row>
    <row r="102" spans="1:236" ht="15.75" customHeight="1" x14ac:dyDescent="0.3">
      <c r="A102" s="99">
        <v>97</v>
      </c>
      <c r="B102" s="3">
        <v>146</v>
      </c>
      <c r="C102" s="21" t="s">
        <v>874</v>
      </c>
      <c r="D102" s="21">
        <v>1</v>
      </c>
      <c r="E102" s="22">
        <v>41416</v>
      </c>
      <c r="F102" s="22">
        <v>41416</v>
      </c>
      <c r="G102" s="21">
        <f t="shared" si="0"/>
        <v>0</v>
      </c>
      <c r="H102" s="21"/>
      <c r="I102" s="21" t="s">
        <v>876</v>
      </c>
      <c r="J102" s="23">
        <v>12890</v>
      </c>
      <c r="K102" s="21">
        <v>78</v>
      </c>
      <c r="L102" s="21">
        <v>170</v>
      </c>
      <c r="M102" s="21">
        <v>85</v>
      </c>
      <c r="N102" s="21" t="s">
        <v>1351</v>
      </c>
      <c r="O102" s="21">
        <v>83</v>
      </c>
      <c r="P102" s="21">
        <v>94.1</v>
      </c>
      <c r="Q102" s="21">
        <v>24</v>
      </c>
      <c r="R102" s="21" t="s">
        <v>1352</v>
      </c>
      <c r="S102" s="21">
        <v>1</v>
      </c>
      <c r="T102" s="21">
        <v>27</v>
      </c>
      <c r="U102" s="21" t="s">
        <v>548</v>
      </c>
      <c r="V102" s="21">
        <v>2</v>
      </c>
      <c r="W102" s="21">
        <v>13</v>
      </c>
      <c r="X102" s="21">
        <v>19</v>
      </c>
      <c r="Y102" s="21">
        <v>0</v>
      </c>
      <c r="Z102" s="6"/>
      <c r="AA102" s="24" t="s">
        <v>884</v>
      </c>
      <c r="AB102" s="21" t="s">
        <v>497</v>
      </c>
      <c r="AC102" s="25">
        <v>2</v>
      </c>
      <c r="AD102" s="25" t="s">
        <v>1010</v>
      </c>
      <c r="AE102" s="21" t="s">
        <v>246</v>
      </c>
      <c r="AF102" s="21" t="s">
        <v>247</v>
      </c>
      <c r="AG102" s="21" t="s">
        <v>246</v>
      </c>
      <c r="AH102" s="21" t="s">
        <v>248</v>
      </c>
      <c r="AI102" s="21" t="s">
        <v>246</v>
      </c>
      <c r="AJ102" s="21" t="s">
        <v>246</v>
      </c>
      <c r="AK102" s="21" t="s">
        <v>246</v>
      </c>
      <c r="AL102" s="21" t="s">
        <v>249</v>
      </c>
      <c r="AM102" s="21">
        <v>54.53</v>
      </c>
      <c r="AN102" s="6"/>
      <c r="AO102" s="26" t="s">
        <v>250</v>
      </c>
      <c r="AP102" s="26" t="s">
        <v>274</v>
      </c>
      <c r="AQ102" s="26"/>
      <c r="AR102" s="26" t="s">
        <v>1906</v>
      </c>
      <c r="AS102" s="26" t="s">
        <v>1905</v>
      </c>
      <c r="AT102" s="27">
        <v>54.53</v>
      </c>
      <c r="AU102" s="21">
        <v>39</v>
      </c>
      <c r="AV102" s="21">
        <v>37.9</v>
      </c>
      <c r="AW102" s="21">
        <v>22.7</v>
      </c>
      <c r="AX102" s="21">
        <v>17.5</v>
      </c>
      <c r="AY102" s="21">
        <v>15.56</v>
      </c>
      <c r="AZ102" s="21">
        <v>19.84</v>
      </c>
      <c r="BA102" s="21">
        <v>12.25</v>
      </c>
      <c r="BB102" s="21">
        <v>4</v>
      </c>
      <c r="BC102" s="28">
        <f t="shared" ref="BC102:BE102" si="294">((AU102/AT102)*100)-100</f>
        <v>-28.479735925178801</v>
      </c>
      <c r="BD102" s="28">
        <f t="shared" si="294"/>
        <v>-2.8205128205128176</v>
      </c>
      <c r="BE102" s="28">
        <f t="shared" si="294"/>
        <v>-40.105540897097626</v>
      </c>
      <c r="BF102" s="28">
        <f t="shared" si="2"/>
        <v>-30.496974142673764</v>
      </c>
      <c r="BG102" s="28">
        <f t="shared" si="3"/>
        <v>-58.371538602604076</v>
      </c>
      <c r="BH102" s="28">
        <f t="shared" si="4"/>
        <v>-41.794871794871803</v>
      </c>
      <c r="BI102" s="3">
        <f t="shared" ref="BI102:BK102" si="295">AU102-AT102</f>
        <v>-15.530000000000001</v>
      </c>
      <c r="BJ102" s="3">
        <f t="shared" si="295"/>
        <v>-1.1000000000000014</v>
      </c>
      <c r="BK102" s="3">
        <f t="shared" si="295"/>
        <v>-15.2</v>
      </c>
      <c r="BL102" s="3">
        <f t="shared" si="6"/>
        <v>-16.630000000000003</v>
      </c>
      <c r="BM102" s="3">
        <f t="shared" si="7"/>
        <v>-31.830000000000002</v>
      </c>
      <c r="BN102" s="3">
        <f t="shared" si="8"/>
        <v>-16.3</v>
      </c>
      <c r="BO102" s="24">
        <v>210.8</v>
      </c>
      <c r="BP102" s="21">
        <v>285.3</v>
      </c>
      <c r="BQ102" s="21">
        <v>245.2</v>
      </c>
      <c r="BR102" s="21">
        <v>235</v>
      </c>
      <c r="BS102" s="21">
        <v>205.4</v>
      </c>
      <c r="BT102" s="21">
        <v>169.3</v>
      </c>
      <c r="BU102" s="21">
        <v>149.1</v>
      </c>
      <c r="BV102" s="24">
        <v>35.4</v>
      </c>
      <c r="BW102" s="21">
        <v>36.9</v>
      </c>
      <c r="BX102" s="21">
        <v>37.1</v>
      </c>
      <c r="BY102" s="21">
        <v>36</v>
      </c>
      <c r="BZ102" s="21">
        <v>36.4</v>
      </c>
      <c r="CA102" s="21">
        <v>38.4</v>
      </c>
      <c r="CB102" s="21">
        <v>38.1</v>
      </c>
      <c r="CC102" s="21">
        <v>34.6</v>
      </c>
      <c r="CD102" s="21">
        <v>36.4</v>
      </c>
      <c r="CE102" s="6"/>
      <c r="CF102" s="24" t="s">
        <v>1353</v>
      </c>
      <c r="CG102" s="21"/>
      <c r="CH102" s="21"/>
      <c r="CI102" s="21"/>
      <c r="CJ102" s="21"/>
      <c r="CK102" s="21" t="s">
        <v>1293</v>
      </c>
      <c r="CL102" s="21"/>
      <c r="CM102" s="24" t="s">
        <v>1354</v>
      </c>
      <c r="CN102" s="21"/>
      <c r="CO102" s="21"/>
      <c r="CP102" s="21"/>
      <c r="CQ102" s="21"/>
      <c r="CR102" s="21" t="s">
        <v>1355</v>
      </c>
      <c r="CS102" s="21"/>
      <c r="CT102" s="24">
        <v>2</v>
      </c>
      <c r="CU102" s="21"/>
      <c r="CV102" s="21"/>
      <c r="CW102" s="21"/>
      <c r="CX102" s="21"/>
      <c r="CY102" s="21">
        <v>3</v>
      </c>
      <c r="CZ102" s="21"/>
      <c r="DA102" s="24" t="s">
        <v>1356</v>
      </c>
      <c r="DB102" s="21"/>
      <c r="DC102" s="21"/>
      <c r="DD102" s="21"/>
      <c r="DE102" s="21"/>
      <c r="DF102" s="21"/>
      <c r="DG102" s="21"/>
      <c r="DH102" s="24" t="s">
        <v>255</v>
      </c>
      <c r="DI102" s="21" t="s">
        <v>255</v>
      </c>
      <c r="DJ102" s="21" t="s">
        <v>558</v>
      </c>
      <c r="DK102" s="21" t="s">
        <v>558</v>
      </c>
      <c r="DL102" s="21" t="s">
        <v>558</v>
      </c>
      <c r="DM102" s="21" t="s">
        <v>558</v>
      </c>
      <c r="DN102" s="21" t="s">
        <v>558</v>
      </c>
      <c r="DO102" s="26"/>
      <c r="DP102" s="6"/>
      <c r="DQ102" s="24">
        <v>86.2</v>
      </c>
      <c r="DR102" s="21">
        <v>122.1</v>
      </c>
      <c r="DS102" s="21">
        <v>85.6</v>
      </c>
      <c r="DT102" s="21">
        <v>155</v>
      </c>
      <c r="DU102" s="21">
        <v>121.4</v>
      </c>
      <c r="DV102" s="21">
        <v>113.2</v>
      </c>
      <c r="DW102" s="21">
        <v>89</v>
      </c>
      <c r="DX102" s="24">
        <v>0.5</v>
      </c>
      <c r="DY102" s="21">
        <v>0.6</v>
      </c>
      <c r="DZ102" s="21">
        <v>0.5</v>
      </c>
      <c r="EA102" s="21">
        <v>0.6</v>
      </c>
      <c r="EB102" s="21">
        <v>0.6</v>
      </c>
      <c r="EC102" s="21">
        <v>0.45</v>
      </c>
      <c r="ED102" s="21">
        <v>0.5</v>
      </c>
      <c r="EE102" s="29">
        <f t="shared" si="135"/>
        <v>172.4</v>
      </c>
      <c r="EF102" s="30">
        <f t="shared" si="192"/>
        <v>203.5</v>
      </c>
      <c r="EG102" s="30">
        <f t="shared" ref="EG102:EK102" si="296">DS102/DZ102</f>
        <v>171.2</v>
      </c>
      <c r="EH102" s="30">
        <f t="shared" si="296"/>
        <v>258.33333333333337</v>
      </c>
      <c r="EI102" s="30">
        <f t="shared" si="296"/>
        <v>202.33333333333334</v>
      </c>
      <c r="EJ102" s="30">
        <f t="shared" si="296"/>
        <v>251.55555555555554</v>
      </c>
      <c r="EK102" s="30">
        <f t="shared" si="296"/>
        <v>178</v>
      </c>
      <c r="EL102" s="24">
        <v>1</v>
      </c>
      <c r="EM102" s="21">
        <v>1</v>
      </c>
      <c r="EN102" s="21">
        <v>1</v>
      </c>
      <c r="EO102" s="21">
        <v>1</v>
      </c>
      <c r="EP102" s="21">
        <v>1</v>
      </c>
      <c r="EQ102" s="21">
        <v>1</v>
      </c>
      <c r="ER102" s="21">
        <v>1</v>
      </c>
      <c r="ES102" s="24">
        <v>118</v>
      </c>
      <c r="ET102" s="21">
        <v>54</v>
      </c>
      <c r="EU102" s="21">
        <v>34</v>
      </c>
      <c r="EV102" s="21">
        <v>44</v>
      </c>
      <c r="EW102" s="21">
        <v>93</v>
      </c>
      <c r="EX102" s="21">
        <v>105</v>
      </c>
      <c r="EY102" s="21">
        <v>140</v>
      </c>
      <c r="EZ102" s="24">
        <v>67</v>
      </c>
      <c r="FA102" s="21">
        <v>93.2</v>
      </c>
      <c r="FB102" s="21">
        <v>123.9</v>
      </c>
      <c r="FC102" s="21">
        <v>112.1</v>
      </c>
      <c r="FD102" s="21">
        <v>105.3</v>
      </c>
      <c r="FE102" s="21">
        <v>63.7</v>
      </c>
      <c r="FF102" s="21">
        <v>49.6</v>
      </c>
      <c r="FG102" s="24">
        <v>5</v>
      </c>
      <c r="FH102" s="21">
        <v>3</v>
      </c>
      <c r="FI102" s="21">
        <v>3</v>
      </c>
      <c r="FJ102" s="21">
        <v>3</v>
      </c>
      <c r="FK102" s="21">
        <v>3</v>
      </c>
      <c r="FL102" s="21">
        <v>6</v>
      </c>
      <c r="FM102" s="21">
        <v>11</v>
      </c>
      <c r="FN102" s="24">
        <v>97</v>
      </c>
      <c r="FO102" s="21">
        <v>92</v>
      </c>
      <c r="FP102" s="21">
        <v>79</v>
      </c>
      <c r="FQ102" s="21">
        <v>56</v>
      </c>
      <c r="FR102" s="21">
        <v>87</v>
      </c>
      <c r="FS102" s="21">
        <v>86</v>
      </c>
      <c r="FT102" s="21">
        <v>74</v>
      </c>
      <c r="FU102" s="24" t="s">
        <v>345</v>
      </c>
      <c r="FV102" s="21" t="s">
        <v>1214</v>
      </c>
      <c r="FW102" s="21" t="s">
        <v>345</v>
      </c>
      <c r="FX102" s="21" t="s">
        <v>345</v>
      </c>
      <c r="FY102" s="21" t="s">
        <v>310</v>
      </c>
      <c r="FZ102" s="21" t="s">
        <v>334</v>
      </c>
      <c r="GA102" s="21" t="s">
        <v>378</v>
      </c>
      <c r="GB102" s="24">
        <v>158</v>
      </c>
      <c r="GC102" s="21">
        <v>98</v>
      </c>
      <c r="GD102" s="21">
        <v>93</v>
      </c>
      <c r="GE102" s="21">
        <v>126</v>
      </c>
      <c r="GF102" s="21">
        <v>151</v>
      </c>
      <c r="GG102" s="21">
        <v>132</v>
      </c>
      <c r="GH102" s="21">
        <v>96</v>
      </c>
      <c r="GI102" s="24">
        <v>1380</v>
      </c>
      <c r="GJ102" s="21">
        <v>1550</v>
      </c>
      <c r="GK102" s="21">
        <v>830</v>
      </c>
      <c r="GL102" s="21">
        <v>1770</v>
      </c>
      <c r="GM102" s="21">
        <v>1600</v>
      </c>
      <c r="GN102" s="21">
        <v>2190</v>
      </c>
      <c r="GO102" s="21">
        <v>1950</v>
      </c>
      <c r="GP102" s="6"/>
      <c r="GQ102" s="24">
        <v>19</v>
      </c>
      <c r="GR102" s="21">
        <v>90</v>
      </c>
      <c r="GS102" s="24">
        <v>19</v>
      </c>
      <c r="GT102" s="21">
        <v>90</v>
      </c>
      <c r="GU102" s="24">
        <v>21</v>
      </c>
      <c r="GV102" s="21">
        <v>90</v>
      </c>
      <c r="GW102" s="24">
        <v>20</v>
      </c>
      <c r="GX102" s="21">
        <v>90</v>
      </c>
      <c r="GY102" s="24">
        <v>19</v>
      </c>
      <c r="GZ102" s="21">
        <v>90</v>
      </c>
      <c r="HA102" s="24">
        <v>17</v>
      </c>
      <c r="HB102" s="21">
        <v>90</v>
      </c>
      <c r="HC102" s="24">
        <v>17</v>
      </c>
      <c r="HD102" s="21">
        <v>90</v>
      </c>
      <c r="HE102" s="6"/>
      <c r="HF102" s="21">
        <v>78</v>
      </c>
      <c r="HG102" s="21">
        <v>139</v>
      </c>
      <c r="HH102" s="21">
        <v>101</v>
      </c>
      <c r="HI102" s="21">
        <v>37.1</v>
      </c>
      <c r="HJ102" s="21">
        <v>1</v>
      </c>
      <c r="HK102" s="21">
        <v>68</v>
      </c>
      <c r="HL102" s="21">
        <v>0.6</v>
      </c>
      <c r="HM102" s="21">
        <v>40</v>
      </c>
      <c r="HN102" s="21">
        <v>58.54</v>
      </c>
      <c r="HO102" s="21">
        <v>16.53</v>
      </c>
      <c r="HP102" s="21">
        <v>3.2</v>
      </c>
      <c r="HQ102" s="21">
        <v>137</v>
      </c>
      <c r="HR102" s="21">
        <v>17</v>
      </c>
      <c r="HS102" s="21">
        <v>93.2</v>
      </c>
      <c r="HT102" s="21">
        <v>5</v>
      </c>
      <c r="HU102" s="6"/>
    </row>
    <row r="103" spans="1:236" ht="15.75" customHeight="1" x14ac:dyDescent="0.3">
      <c r="A103" s="99">
        <v>98</v>
      </c>
      <c r="B103" s="3">
        <v>147</v>
      </c>
      <c r="C103" s="21" t="s">
        <v>431</v>
      </c>
      <c r="D103" s="21">
        <v>2</v>
      </c>
      <c r="E103" s="22">
        <v>41429</v>
      </c>
      <c r="F103" s="22">
        <v>41430</v>
      </c>
      <c r="G103" s="21">
        <f t="shared" si="0"/>
        <v>1</v>
      </c>
      <c r="H103" s="21"/>
      <c r="I103" s="21"/>
      <c r="J103" s="23">
        <v>23988</v>
      </c>
      <c r="K103" s="21">
        <v>47</v>
      </c>
      <c r="L103" s="21">
        <v>163</v>
      </c>
      <c r="M103" s="21">
        <v>56</v>
      </c>
      <c r="N103" s="21" t="s">
        <v>1357</v>
      </c>
      <c r="O103" s="21">
        <v>68</v>
      </c>
      <c r="P103" s="21">
        <v>81.3</v>
      </c>
      <c r="Q103" s="21">
        <v>15</v>
      </c>
      <c r="R103" s="21" t="s">
        <v>547</v>
      </c>
      <c r="S103" s="21">
        <v>1</v>
      </c>
      <c r="T103" s="21">
        <v>22</v>
      </c>
      <c r="U103" s="21" t="s">
        <v>272</v>
      </c>
      <c r="V103" s="21">
        <v>1</v>
      </c>
      <c r="W103" s="21">
        <v>11</v>
      </c>
      <c r="X103" s="21">
        <v>3</v>
      </c>
      <c r="Y103" s="21">
        <v>0</v>
      </c>
      <c r="Z103" s="6"/>
      <c r="AA103" s="24" t="s">
        <v>884</v>
      </c>
      <c r="AB103" s="21" t="s">
        <v>486</v>
      </c>
      <c r="AC103" s="25">
        <v>2</v>
      </c>
      <c r="AD103" s="25" t="s">
        <v>1010</v>
      </c>
      <c r="AE103" s="21" t="s">
        <v>249</v>
      </c>
      <c r="AF103" s="21"/>
      <c r="AG103" s="21" t="s">
        <v>246</v>
      </c>
      <c r="AH103" s="21" t="s">
        <v>248</v>
      </c>
      <c r="AI103" s="21" t="s">
        <v>246</v>
      </c>
      <c r="AJ103" s="21" t="s">
        <v>249</v>
      </c>
      <c r="AK103" s="21" t="s">
        <v>246</v>
      </c>
      <c r="AL103" s="21" t="s">
        <v>246</v>
      </c>
      <c r="AM103" s="21">
        <v>3.65</v>
      </c>
      <c r="AN103" s="6"/>
      <c r="AO103" s="26" t="s">
        <v>250</v>
      </c>
      <c r="AP103" s="26" t="s">
        <v>274</v>
      </c>
      <c r="AQ103" s="26"/>
      <c r="AR103" s="26" t="s">
        <v>1902</v>
      </c>
      <c r="AS103" s="26" t="s">
        <v>1905</v>
      </c>
      <c r="AT103" s="27">
        <v>1.65</v>
      </c>
      <c r="AU103" s="21">
        <v>2.84</v>
      </c>
      <c r="AV103" s="21">
        <v>1.61</v>
      </c>
      <c r="AW103" s="21">
        <v>0.42</v>
      </c>
      <c r="AX103" s="21">
        <v>0.26</v>
      </c>
      <c r="AY103" s="21">
        <v>0.22</v>
      </c>
      <c r="AZ103" s="21"/>
      <c r="BA103" s="21">
        <v>0.45</v>
      </c>
      <c r="BB103" s="21">
        <v>0.39</v>
      </c>
      <c r="BC103" s="28">
        <f t="shared" ref="BC103:BE103" si="297">((AU103/AT103)*100)-100</f>
        <v>72.121212121212125</v>
      </c>
      <c r="BD103" s="28">
        <f t="shared" si="297"/>
        <v>-43.309859154929576</v>
      </c>
      <c r="BE103" s="28">
        <f t="shared" si="297"/>
        <v>-73.913043478260875</v>
      </c>
      <c r="BF103" s="28">
        <f t="shared" si="2"/>
        <v>-2.4242424242424221</v>
      </c>
      <c r="BG103" s="28">
        <f t="shared" si="3"/>
        <v>-74.545454545454547</v>
      </c>
      <c r="BH103" s="28">
        <f t="shared" si="4"/>
        <v>-85.211267605633807</v>
      </c>
      <c r="BI103" s="3">
        <f t="shared" ref="BI103:BK103" si="298">AU103-AT103</f>
        <v>1.19</v>
      </c>
      <c r="BJ103" s="3">
        <f t="shared" si="298"/>
        <v>-1.2299999999999998</v>
      </c>
      <c r="BK103" s="3">
        <f t="shared" si="298"/>
        <v>-1.1900000000000002</v>
      </c>
      <c r="BL103" s="3">
        <f t="shared" si="6"/>
        <v>-3.9999999999999813E-2</v>
      </c>
      <c r="BM103" s="3">
        <f t="shared" si="7"/>
        <v>-1.23</v>
      </c>
      <c r="BN103" s="3">
        <f t="shared" si="8"/>
        <v>-2.42</v>
      </c>
      <c r="BO103" s="24"/>
      <c r="BP103" s="21">
        <v>217</v>
      </c>
      <c r="BQ103" s="21">
        <v>192</v>
      </c>
      <c r="BR103" s="21"/>
      <c r="BS103" s="21"/>
      <c r="BT103" s="21"/>
      <c r="BU103" s="21"/>
      <c r="BV103" s="24">
        <v>37.1</v>
      </c>
      <c r="BW103" s="21">
        <v>37.1</v>
      </c>
      <c r="BX103" s="21">
        <v>37.4</v>
      </c>
      <c r="BY103" s="21">
        <v>37.6</v>
      </c>
      <c r="BZ103" s="21">
        <v>36</v>
      </c>
      <c r="CA103" s="21">
        <v>37.9</v>
      </c>
      <c r="CB103" s="21">
        <v>37</v>
      </c>
      <c r="CC103" s="21">
        <v>37.6</v>
      </c>
      <c r="CD103" s="21">
        <v>37</v>
      </c>
      <c r="CE103" s="6"/>
      <c r="CF103" s="24" t="s">
        <v>1358</v>
      </c>
      <c r="CG103" s="21"/>
      <c r="CH103" s="21"/>
      <c r="CI103" s="21"/>
      <c r="CJ103" s="21"/>
      <c r="CK103" s="21"/>
      <c r="CL103" s="21" t="s">
        <v>1359</v>
      </c>
      <c r="CM103" s="24" t="s">
        <v>1360</v>
      </c>
      <c r="CN103" s="21"/>
      <c r="CO103" s="21"/>
      <c r="CP103" s="21"/>
      <c r="CQ103" s="21"/>
      <c r="CR103" s="21"/>
      <c r="CS103" s="21" t="s">
        <v>1361</v>
      </c>
      <c r="CT103" s="24">
        <v>2</v>
      </c>
      <c r="CU103" s="21"/>
      <c r="CV103" s="21"/>
      <c r="CW103" s="21"/>
      <c r="CX103" s="21"/>
      <c r="CY103" s="21"/>
      <c r="CZ103" s="21">
        <v>2</v>
      </c>
      <c r="DA103" s="24" t="s">
        <v>1362</v>
      </c>
      <c r="DB103" s="21"/>
      <c r="DC103" s="21"/>
      <c r="DD103" s="21"/>
      <c r="DE103" s="21"/>
      <c r="DF103" s="21"/>
      <c r="DG103" s="21" t="s">
        <v>949</v>
      </c>
      <c r="DH103" s="24" t="s">
        <v>255</v>
      </c>
      <c r="DI103" s="21" t="s">
        <v>255</v>
      </c>
      <c r="DJ103" s="21" t="s">
        <v>1363</v>
      </c>
      <c r="DK103" s="21" t="s">
        <v>374</v>
      </c>
      <c r="DL103" s="21" t="s">
        <v>374</v>
      </c>
      <c r="DM103" s="21" t="s">
        <v>374</v>
      </c>
      <c r="DN103" s="21" t="s">
        <v>374</v>
      </c>
      <c r="DO103" s="26"/>
      <c r="DP103" s="6"/>
      <c r="DQ103" s="24">
        <v>181.8</v>
      </c>
      <c r="DR103" s="21">
        <v>80</v>
      </c>
      <c r="DS103" s="21">
        <v>133</v>
      </c>
      <c r="DT103" s="21">
        <v>82.3</v>
      </c>
      <c r="DU103" s="21">
        <v>96.4</v>
      </c>
      <c r="DV103" s="21">
        <v>99.3</v>
      </c>
      <c r="DW103" s="21">
        <v>80</v>
      </c>
      <c r="DX103" s="24">
        <v>0.6</v>
      </c>
      <c r="DY103" s="21">
        <v>0.4</v>
      </c>
      <c r="DZ103" s="21">
        <v>0.6</v>
      </c>
      <c r="EA103" s="21">
        <v>0.4</v>
      </c>
      <c r="EB103" s="21">
        <v>0.4</v>
      </c>
      <c r="EC103" s="21">
        <v>0.4</v>
      </c>
      <c r="ED103" s="21">
        <v>0.4</v>
      </c>
      <c r="EE103" s="29">
        <f t="shared" si="135"/>
        <v>303.00000000000006</v>
      </c>
      <c r="EF103" s="30">
        <f t="shared" si="192"/>
        <v>200</v>
      </c>
      <c r="EG103" s="30">
        <f t="shared" ref="EG103:EK103" si="299">DS103/DZ103</f>
        <v>221.66666666666669</v>
      </c>
      <c r="EH103" s="30">
        <f t="shared" si="299"/>
        <v>205.74999999999997</v>
      </c>
      <c r="EI103" s="30">
        <f t="shared" si="299"/>
        <v>241</v>
      </c>
      <c r="EJ103" s="30">
        <f t="shared" si="299"/>
        <v>248.24999999999997</v>
      </c>
      <c r="EK103" s="30">
        <f t="shared" si="299"/>
        <v>200</v>
      </c>
      <c r="EL103" s="24">
        <v>1</v>
      </c>
      <c r="EM103" s="21">
        <v>1</v>
      </c>
      <c r="EN103" s="21">
        <v>1</v>
      </c>
      <c r="EO103" s="21">
        <v>1</v>
      </c>
      <c r="EP103" s="21">
        <v>1</v>
      </c>
      <c r="EQ103" s="21">
        <v>1</v>
      </c>
      <c r="ER103" s="21">
        <v>1</v>
      </c>
      <c r="ES103" s="24">
        <v>211</v>
      </c>
      <c r="ET103" s="21">
        <v>150</v>
      </c>
      <c r="EU103" s="21">
        <v>133</v>
      </c>
      <c r="EV103" s="21">
        <v>112</v>
      </c>
      <c r="EW103" s="21">
        <v>155</v>
      </c>
      <c r="EX103" s="21">
        <v>254</v>
      </c>
      <c r="EY103" s="21">
        <v>440</v>
      </c>
      <c r="EZ103" s="24">
        <v>5.2</v>
      </c>
      <c r="FA103" s="21">
        <v>6.3</v>
      </c>
      <c r="FB103" s="21">
        <v>12</v>
      </c>
      <c r="FC103" s="21">
        <v>9</v>
      </c>
      <c r="FD103" s="21">
        <v>7.2</v>
      </c>
      <c r="FE103" s="21">
        <v>7.2</v>
      </c>
      <c r="FF103" s="21">
        <v>7.2</v>
      </c>
      <c r="FG103" s="24">
        <v>7</v>
      </c>
      <c r="FH103" s="21">
        <v>9</v>
      </c>
      <c r="FI103" s="21">
        <v>15</v>
      </c>
      <c r="FJ103" s="21">
        <v>15</v>
      </c>
      <c r="FK103" s="21">
        <v>15</v>
      </c>
      <c r="FL103" s="21">
        <v>15</v>
      </c>
      <c r="FM103" s="21">
        <v>15</v>
      </c>
      <c r="FN103" s="24">
        <v>82</v>
      </c>
      <c r="FO103" s="21">
        <v>70</v>
      </c>
      <c r="FP103" s="21">
        <v>67</v>
      </c>
      <c r="FQ103" s="21">
        <v>68</v>
      </c>
      <c r="FR103" s="21">
        <v>81</v>
      </c>
      <c r="FS103" s="21">
        <v>87</v>
      </c>
      <c r="FT103" s="21">
        <v>97</v>
      </c>
      <c r="FU103" s="24" t="s">
        <v>803</v>
      </c>
      <c r="FV103" s="21">
        <v>0</v>
      </c>
      <c r="FW103" s="21">
        <v>0</v>
      </c>
      <c r="FX103" s="21">
        <v>0</v>
      </c>
      <c r="FY103" s="21">
        <v>0</v>
      </c>
      <c r="FZ103" s="21">
        <v>0</v>
      </c>
      <c r="GA103" s="21">
        <v>0</v>
      </c>
      <c r="GB103" s="24">
        <v>116</v>
      </c>
      <c r="GC103" s="21">
        <v>101</v>
      </c>
      <c r="GD103" s="21">
        <v>66</v>
      </c>
      <c r="GE103" s="21">
        <v>62</v>
      </c>
      <c r="GF103" s="21">
        <v>62</v>
      </c>
      <c r="GG103" s="21">
        <v>55</v>
      </c>
      <c r="GH103" s="21">
        <v>37</v>
      </c>
      <c r="GI103" s="24">
        <v>2915</v>
      </c>
      <c r="GJ103" s="21">
        <v>1610</v>
      </c>
      <c r="GK103" s="21">
        <v>980</v>
      </c>
      <c r="GL103" s="21">
        <v>1750</v>
      </c>
      <c r="GM103" s="21">
        <v>1240</v>
      </c>
      <c r="GN103" s="21">
        <v>1855</v>
      </c>
      <c r="GO103" s="21">
        <v>1470</v>
      </c>
      <c r="GP103" s="6"/>
      <c r="GQ103" s="24">
        <v>13</v>
      </c>
      <c r="GR103" s="21">
        <v>55</v>
      </c>
      <c r="GS103" s="24">
        <v>13</v>
      </c>
      <c r="GT103" s="21">
        <v>55</v>
      </c>
      <c r="GU103" s="24">
        <v>8</v>
      </c>
      <c r="GV103" s="21">
        <v>18</v>
      </c>
      <c r="GW103" s="24">
        <v>11</v>
      </c>
      <c r="GX103" s="21">
        <v>45</v>
      </c>
      <c r="GY103" s="24">
        <v>9</v>
      </c>
      <c r="GZ103" s="21">
        <v>18</v>
      </c>
      <c r="HA103" s="24">
        <v>9</v>
      </c>
      <c r="HB103" s="21">
        <v>18</v>
      </c>
      <c r="HC103" s="24">
        <v>10</v>
      </c>
      <c r="HD103" s="21">
        <v>45</v>
      </c>
      <c r="HE103" s="6"/>
      <c r="HF103" s="21">
        <v>47</v>
      </c>
      <c r="HG103" s="21">
        <v>120</v>
      </c>
      <c r="HH103" s="21">
        <v>148</v>
      </c>
      <c r="HI103" s="21">
        <v>37.6</v>
      </c>
      <c r="HJ103" s="21">
        <v>1</v>
      </c>
      <c r="HK103" s="21">
        <v>80.5</v>
      </c>
      <c r="HL103" s="21">
        <v>0.6</v>
      </c>
      <c r="HM103" s="21">
        <v>20</v>
      </c>
      <c r="HN103" s="21">
        <v>31.09</v>
      </c>
      <c r="HO103" s="21">
        <v>19.02</v>
      </c>
      <c r="HP103" s="21">
        <v>3.4</v>
      </c>
      <c r="HQ103" s="21">
        <v>129</v>
      </c>
      <c r="HR103" s="21">
        <v>17.2</v>
      </c>
      <c r="HS103" s="21">
        <v>6.3</v>
      </c>
      <c r="HT103" s="21">
        <v>7</v>
      </c>
      <c r="HU103" s="6"/>
    </row>
    <row r="104" spans="1:236" ht="15.75" customHeight="1" x14ac:dyDescent="0.3">
      <c r="A104" s="99">
        <v>99</v>
      </c>
      <c r="B104" s="3">
        <v>148</v>
      </c>
      <c r="C104" s="21" t="s">
        <v>431</v>
      </c>
      <c r="D104" s="21">
        <v>2</v>
      </c>
      <c r="E104" s="22">
        <v>41398</v>
      </c>
      <c r="F104" s="22">
        <v>41423</v>
      </c>
      <c r="G104" s="21">
        <f t="shared" si="0"/>
        <v>25</v>
      </c>
      <c r="H104" s="21" t="s">
        <v>410</v>
      </c>
      <c r="I104" s="21"/>
      <c r="J104" s="23">
        <v>18228</v>
      </c>
      <c r="K104" s="21">
        <v>64</v>
      </c>
      <c r="L104" s="21">
        <v>165</v>
      </c>
      <c r="M104" s="21">
        <v>80</v>
      </c>
      <c r="N104" s="21" t="s">
        <v>1364</v>
      </c>
      <c r="O104" s="21">
        <v>47</v>
      </c>
      <c r="P104" s="21">
        <v>39</v>
      </c>
      <c r="Q104" s="21">
        <v>52</v>
      </c>
      <c r="R104" s="21" t="s">
        <v>1365</v>
      </c>
      <c r="S104" s="21">
        <v>1</v>
      </c>
      <c r="T104" s="21">
        <v>52</v>
      </c>
      <c r="U104" s="21" t="s">
        <v>1365</v>
      </c>
      <c r="V104" s="21">
        <v>1</v>
      </c>
      <c r="W104" s="21">
        <v>6</v>
      </c>
      <c r="X104" s="21">
        <v>0</v>
      </c>
      <c r="Y104" s="21">
        <v>0</v>
      </c>
      <c r="Z104" s="6"/>
      <c r="AA104" s="24" t="s">
        <v>884</v>
      </c>
      <c r="AB104" s="21" t="s">
        <v>497</v>
      </c>
      <c r="AC104" s="25">
        <v>2</v>
      </c>
      <c r="AD104" s="25" t="s">
        <v>1010</v>
      </c>
      <c r="AE104" s="21" t="s">
        <v>246</v>
      </c>
      <c r="AF104" s="21" t="s">
        <v>247</v>
      </c>
      <c r="AG104" s="21" t="s">
        <v>249</v>
      </c>
      <c r="AH104" s="21"/>
      <c r="AI104" s="21" t="s">
        <v>246</v>
      </c>
      <c r="AJ104" s="21" t="s">
        <v>246</v>
      </c>
      <c r="AK104" s="21" t="s">
        <v>249</v>
      </c>
      <c r="AL104" s="21" t="s">
        <v>249</v>
      </c>
      <c r="AM104" s="21">
        <v>0.12</v>
      </c>
      <c r="AN104" s="6"/>
      <c r="AO104" s="26" t="s">
        <v>250</v>
      </c>
      <c r="AP104" s="26" t="s">
        <v>274</v>
      </c>
      <c r="AQ104" s="26"/>
      <c r="AR104" s="26" t="s">
        <v>1902</v>
      </c>
      <c r="AS104" s="26" t="s">
        <v>1905</v>
      </c>
      <c r="AT104" s="27">
        <v>0.12</v>
      </c>
      <c r="AU104" s="21">
        <v>0.14000000000000001</v>
      </c>
      <c r="AV104" s="21">
        <v>0.16</v>
      </c>
      <c r="AW104" s="21">
        <v>0.13</v>
      </c>
      <c r="AX104" s="21">
        <v>0.15</v>
      </c>
      <c r="AY104" s="21">
        <v>0.14000000000000001</v>
      </c>
      <c r="AZ104" s="21">
        <v>0.16</v>
      </c>
      <c r="BA104" s="21">
        <v>0.14000000000000001</v>
      </c>
      <c r="BB104" s="21">
        <v>0.14000000000000001</v>
      </c>
      <c r="BC104" s="28">
        <f t="shared" ref="BC104:BE104" si="300">((AU104/AT104)*100)-100</f>
        <v>16.666666666666671</v>
      </c>
      <c r="BD104" s="28">
        <f t="shared" si="300"/>
        <v>14.285714285714278</v>
      </c>
      <c r="BE104" s="28">
        <f t="shared" si="300"/>
        <v>-18.75</v>
      </c>
      <c r="BF104" s="28">
        <f t="shared" si="2"/>
        <v>33.333333333333343</v>
      </c>
      <c r="BG104" s="28">
        <f t="shared" si="3"/>
        <v>8.3333333333333428</v>
      </c>
      <c r="BH104" s="28">
        <f t="shared" si="4"/>
        <v>-7.142857142857153</v>
      </c>
      <c r="BI104" s="3">
        <f t="shared" ref="BI104:BK104" si="301">AU104-AT104</f>
        <v>2.0000000000000018E-2</v>
      </c>
      <c r="BJ104" s="3">
        <f t="shared" si="301"/>
        <v>1.999999999999999E-2</v>
      </c>
      <c r="BK104" s="3">
        <f t="shared" si="301"/>
        <v>-0.03</v>
      </c>
      <c r="BL104" s="3">
        <f t="shared" si="6"/>
        <v>4.0000000000000008E-2</v>
      </c>
      <c r="BM104" s="3">
        <f t="shared" si="7"/>
        <v>1.0000000000000009E-2</v>
      </c>
      <c r="BN104" s="3">
        <f t="shared" si="8"/>
        <v>-1.0000000000000009E-2</v>
      </c>
      <c r="BO104" s="24">
        <v>55.1</v>
      </c>
      <c r="BP104" s="21">
        <v>74.7</v>
      </c>
      <c r="BQ104" s="21"/>
      <c r="BR104" s="21">
        <v>57.3</v>
      </c>
      <c r="BS104" s="21">
        <v>46.3</v>
      </c>
      <c r="BT104" s="21">
        <v>31.4</v>
      </c>
      <c r="BU104" s="21">
        <v>31.4</v>
      </c>
      <c r="BV104" s="24">
        <v>38</v>
      </c>
      <c r="BW104" s="21">
        <v>37</v>
      </c>
      <c r="BX104" s="21">
        <v>37</v>
      </c>
      <c r="BY104" s="21">
        <v>37.4</v>
      </c>
      <c r="BZ104" s="21">
        <v>37.1</v>
      </c>
      <c r="CA104" s="21">
        <v>37</v>
      </c>
      <c r="CB104" s="21">
        <v>37</v>
      </c>
      <c r="CC104" s="21">
        <v>36</v>
      </c>
      <c r="CD104" s="21">
        <v>36.6</v>
      </c>
      <c r="CE104" s="6"/>
      <c r="CF104" s="24" t="s">
        <v>1366</v>
      </c>
      <c r="CG104" s="21"/>
      <c r="CH104" s="21"/>
      <c r="CI104" s="21"/>
      <c r="CJ104" s="21"/>
      <c r="CK104" s="21"/>
      <c r="CL104" s="21"/>
      <c r="CM104" s="60" t="s">
        <v>2231</v>
      </c>
      <c r="CN104" s="21"/>
      <c r="CO104" s="21"/>
      <c r="CP104" s="21"/>
      <c r="CQ104" s="21"/>
      <c r="CR104" s="21"/>
      <c r="CS104" s="21"/>
      <c r="CT104" s="24">
        <v>2</v>
      </c>
      <c r="CU104" s="21"/>
      <c r="CV104" s="21"/>
      <c r="CW104" s="21"/>
      <c r="CX104" s="21"/>
      <c r="CY104" s="21"/>
      <c r="CZ104" s="21"/>
      <c r="DA104" s="60" t="s">
        <v>1368</v>
      </c>
      <c r="DB104" s="21"/>
      <c r="DC104" s="21"/>
      <c r="DD104" s="21"/>
      <c r="DE104" s="21"/>
      <c r="DF104" s="21"/>
      <c r="DG104" s="21"/>
      <c r="DH104" s="24" t="s">
        <v>1369</v>
      </c>
      <c r="DI104" s="21" t="s">
        <v>352</v>
      </c>
      <c r="DJ104" s="21" t="s">
        <v>352</v>
      </c>
      <c r="DK104" s="21" t="s">
        <v>1370</v>
      </c>
      <c r="DL104" s="21" t="s">
        <v>1371</v>
      </c>
      <c r="DM104" s="21" t="s">
        <v>1371</v>
      </c>
      <c r="DN104" s="21" t="s">
        <v>1371</v>
      </c>
      <c r="DO104" s="26"/>
      <c r="DP104" s="6"/>
      <c r="DQ104" s="24">
        <v>86.7</v>
      </c>
      <c r="DR104" s="21">
        <v>98.2</v>
      </c>
      <c r="DS104" s="21">
        <v>66</v>
      </c>
      <c r="DT104" s="21">
        <v>85.8</v>
      </c>
      <c r="DU104" s="21">
        <v>65</v>
      </c>
      <c r="DV104" s="21">
        <v>61.3</v>
      </c>
      <c r="DW104" s="21">
        <v>61.3</v>
      </c>
      <c r="DX104" s="24">
        <v>0.6</v>
      </c>
      <c r="DY104" s="21">
        <v>0.6</v>
      </c>
      <c r="DZ104" s="21">
        <v>0.45</v>
      </c>
      <c r="EA104" s="21">
        <v>0.5</v>
      </c>
      <c r="EB104" s="21">
        <v>0.4</v>
      </c>
      <c r="EC104" s="21">
        <v>0.4</v>
      </c>
      <c r="ED104" s="21">
        <v>0.35</v>
      </c>
      <c r="EE104" s="29">
        <f t="shared" si="135"/>
        <v>144.5</v>
      </c>
      <c r="EF104" s="30">
        <f t="shared" si="192"/>
        <v>163.66666666666669</v>
      </c>
      <c r="EG104" s="30">
        <f t="shared" ref="EG104:EK104" si="302">DS104/DZ104</f>
        <v>146.66666666666666</v>
      </c>
      <c r="EH104" s="30">
        <f t="shared" si="302"/>
        <v>171.6</v>
      </c>
      <c r="EI104" s="30">
        <f t="shared" si="302"/>
        <v>162.5</v>
      </c>
      <c r="EJ104" s="30">
        <f t="shared" si="302"/>
        <v>153.24999999999997</v>
      </c>
      <c r="EK104" s="30">
        <f t="shared" si="302"/>
        <v>175.14285714285714</v>
      </c>
      <c r="EL104" s="24">
        <v>1</v>
      </c>
      <c r="EM104" s="21">
        <v>1</v>
      </c>
      <c r="EN104" s="21">
        <v>1</v>
      </c>
      <c r="EO104" s="21">
        <v>1</v>
      </c>
      <c r="EP104" s="21">
        <v>1</v>
      </c>
      <c r="EQ104" s="21">
        <v>1</v>
      </c>
      <c r="ER104" s="21">
        <v>0</v>
      </c>
      <c r="ES104" s="24">
        <v>275</v>
      </c>
      <c r="ET104" s="21">
        <v>230</v>
      </c>
      <c r="EU104" s="21">
        <v>218</v>
      </c>
      <c r="EV104" s="21">
        <v>194</v>
      </c>
      <c r="EW104" s="21">
        <v>171</v>
      </c>
      <c r="EX104" s="21">
        <v>171</v>
      </c>
      <c r="EY104" s="21">
        <v>160</v>
      </c>
      <c r="EZ104" s="24">
        <v>9.5</v>
      </c>
      <c r="FA104" s="21">
        <v>10.3</v>
      </c>
      <c r="FB104" s="21">
        <v>10.3</v>
      </c>
      <c r="FC104" s="21">
        <v>10.8</v>
      </c>
      <c r="FD104" s="21">
        <v>10.8</v>
      </c>
      <c r="FE104" s="21">
        <v>10.8</v>
      </c>
      <c r="FF104" s="21">
        <v>10.8</v>
      </c>
      <c r="FG104" s="24">
        <v>15</v>
      </c>
      <c r="FH104" s="21">
        <v>15</v>
      </c>
      <c r="FI104" s="21">
        <v>15</v>
      </c>
      <c r="FJ104" s="21">
        <v>15</v>
      </c>
      <c r="FK104" s="21">
        <v>15</v>
      </c>
      <c r="FL104" s="21">
        <v>15</v>
      </c>
      <c r="FM104" s="21">
        <v>15</v>
      </c>
      <c r="FN104" s="24">
        <v>63</v>
      </c>
      <c r="FO104" s="21">
        <v>75</v>
      </c>
      <c r="FP104" s="21">
        <v>79</v>
      </c>
      <c r="FQ104" s="21">
        <v>71</v>
      </c>
      <c r="FR104" s="21">
        <v>82</v>
      </c>
      <c r="FS104" s="21">
        <v>83</v>
      </c>
      <c r="FT104" s="21">
        <v>92</v>
      </c>
      <c r="FU104" s="24">
        <v>0</v>
      </c>
      <c r="FV104" s="21">
        <v>0</v>
      </c>
      <c r="FW104" s="21">
        <v>0</v>
      </c>
      <c r="FX104" s="21">
        <v>0</v>
      </c>
      <c r="FY104" s="21">
        <v>0</v>
      </c>
      <c r="FZ104" s="21">
        <v>0</v>
      </c>
      <c r="GA104" s="21">
        <v>0</v>
      </c>
      <c r="GB104" s="24">
        <v>106</v>
      </c>
      <c r="GC104" s="21">
        <v>120</v>
      </c>
      <c r="GD104" s="21">
        <v>127</v>
      </c>
      <c r="GE104" s="21">
        <v>144</v>
      </c>
      <c r="GF104" s="21">
        <v>132</v>
      </c>
      <c r="GG104" s="21">
        <v>105</v>
      </c>
      <c r="GH104" s="21">
        <v>108</v>
      </c>
      <c r="GI104" s="24">
        <v>1775</v>
      </c>
      <c r="GJ104" s="21">
        <v>2800</v>
      </c>
      <c r="GK104" s="21">
        <v>2440</v>
      </c>
      <c r="GL104" s="21">
        <v>950</v>
      </c>
      <c r="GM104" s="21">
        <v>820</v>
      </c>
      <c r="GN104" s="21">
        <v>1080</v>
      </c>
      <c r="GO104" s="21">
        <v>680</v>
      </c>
      <c r="GP104" s="6"/>
      <c r="GQ104" s="24">
        <v>11</v>
      </c>
      <c r="GR104" s="21">
        <v>45</v>
      </c>
      <c r="GS104" s="24">
        <v>10</v>
      </c>
      <c r="GT104" s="21">
        <v>45</v>
      </c>
      <c r="GU104" s="24">
        <v>10</v>
      </c>
      <c r="GV104" s="21">
        <v>45</v>
      </c>
      <c r="GW104" s="24">
        <v>10</v>
      </c>
      <c r="GX104" s="21">
        <v>45</v>
      </c>
      <c r="GY104" s="24">
        <v>10</v>
      </c>
      <c r="GZ104" s="21">
        <v>45</v>
      </c>
      <c r="HA104" s="24">
        <v>10</v>
      </c>
      <c r="HB104" s="21">
        <v>45</v>
      </c>
      <c r="HC104" s="24">
        <v>9</v>
      </c>
      <c r="HD104" s="21">
        <v>18</v>
      </c>
      <c r="HE104" s="6"/>
      <c r="HF104" s="21">
        <v>64</v>
      </c>
      <c r="HG104" s="21">
        <v>65</v>
      </c>
      <c r="HH104" s="21">
        <v>96</v>
      </c>
      <c r="HI104" s="21">
        <v>37</v>
      </c>
      <c r="HJ104" s="21">
        <v>1</v>
      </c>
      <c r="HK104" s="21">
        <v>76</v>
      </c>
      <c r="HL104" s="21">
        <v>0.6</v>
      </c>
      <c r="HM104" s="21">
        <v>30</v>
      </c>
      <c r="HN104" s="21">
        <v>26.89</v>
      </c>
      <c r="HO104" s="21">
        <v>7.42</v>
      </c>
      <c r="HP104" s="21">
        <v>3.28</v>
      </c>
      <c r="HQ104" s="21">
        <v>140</v>
      </c>
      <c r="HR104" s="21">
        <v>27.5</v>
      </c>
      <c r="HS104" s="21">
        <v>10.3</v>
      </c>
      <c r="HT104" s="21">
        <v>15</v>
      </c>
      <c r="HU104" s="6"/>
    </row>
    <row r="105" spans="1:236" ht="15.75" customHeight="1" x14ac:dyDescent="0.3">
      <c r="A105" s="99">
        <v>100</v>
      </c>
      <c r="B105" s="3">
        <v>149</v>
      </c>
      <c r="C105" s="21" t="s">
        <v>431</v>
      </c>
      <c r="D105" s="21">
        <v>1</v>
      </c>
      <c r="E105" s="22">
        <v>41420</v>
      </c>
      <c r="F105" s="22">
        <v>41439</v>
      </c>
      <c r="G105" s="21">
        <f t="shared" si="0"/>
        <v>19</v>
      </c>
      <c r="H105" s="21"/>
      <c r="I105" s="21" t="s">
        <v>432</v>
      </c>
      <c r="J105" s="23">
        <v>13975</v>
      </c>
      <c r="K105" s="21">
        <v>75</v>
      </c>
      <c r="L105" s="21">
        <v>185</v>
      </c>
      <c r="M105" s="21">
        <v>80</v>
      </c>
      <c r="N105" s="21" t="s">
        <v>1372</v>
      </c>
      <c r="O105" s="21">
        <v>82</v>
      </c>
      <c r="P105" s="21">
        <v>93.6</v>
      </c>
      <c r="Q105" s="21">
        <v>29</v>
      </c>
      <c r="R105" s="21" t="s">
        <v>548</v>
      </c>
      <c r="S105" s="21">
        <v>2</v>
      </c>
      <c r="T105" s="21">
        <v>29</v>
      </c>
      <c r="U105" s="21" t="s">
        <v>548</v>
      </c>
      <c r="V105" s="21">
        <v>2</v>
      </c>
      <c r="W105" s="21">
        <v>22</v>
      </c>
      <c r="X105" s="21">
        <v>9</v>
      </c>
      <c r="Y105" s="21">
        <v>0</v>
      </c>
      <c r="Z105" s="6"/>
      <c r="AA105" s="24" t="s">
        <v>884</v>
      </c>
      <c r="AB105" s="21" t="s">
        <v>549</v>
      </c>
      <c r="AC105" s="25">
        <v>2</v>
      </c>
      <c r="AD105" s="25" t="s">
        <v>1010</v>
      </c>
      <c r="AE105" s="21" t="s">
        <v>246</v>
      </c>
      <c r="AF105" s="21" t="s">
        <v>247</v>
      </c>
      <c r="AG105" s="21" t="s">
        <v>246</v>
      </c>
      <c r="AH105" s="21" t="s">
        <v>248</v>
      </c>
      <c r="AI105" s="21" t="s">
        <v>246</v>
      </c>
      <c r="AJ105" s="21" t="s">
        <v>246</v>
      </c>
      <c r="AK105" s="21" t="s">
        <v>249</v>
      </c>
      <c r="AL105" s="21" t="s">
        <v>249</v>
      </c>
      <c r="AM105" s="21">
        <v>0.42</v>
      </c>
      <c r="AN105" s="6"/>
      <c r="AO105" s="26" t="s">
        <v>250</v>
      </c>
      <c r="AP105" s="26" t="s">
        <v>274</v>
      </c>
      <c r="AQ105" s="26"/>
      <c r="AR105" s="26" t="s">
        <v>1902</v>
      </c>
      <c r="AS105" s="26" t="s">
        <v>1905</v>
      </c>
      <c r="AT105" s="27">
        <v>0.42</v>
      </c>
      <c r="AU105" s="21">
        <v>0.62</v>
      </c>
      <c r="AV105" s="21">
        <v>0.83</v>
      </c>
      <c r="AW105" s="21">
        <v>0.9</v>
      </c>
      <c r="AX105" s="21">
        <v>1.69</v>
      </c>
      <c r="AY105" s="21">
        <v>1.17</v>
      </c>
      <c r="AZ105" s="21">
        <v>0.64</v>
      </c>
      <c r="BA105" s="21">
        <v>0.46</v>
      </c>
      <c r="BB105" s="21">
        <v>0.4</v>
      </c>
      <c r="BC105" s="28">
        <f t="shared" ref="BC105:BE105" si="303">((AU105/AT105)*100)-100</f>
        <v>47.61904761904762</v>
      </c>
      <c r="BD105" s="28">
        <f t="shared" si="303"/>
        <v>33.870967741935488</v>
      </c>
      <c r="BE105" s="28">
        <f t="shared" si="303"/>
        <v>8.4337349397590486</v>
      </c>
      <c r="BF105" s="28">
        <f t="shared" si="2"/>
        <v>97.61904761904762</v>
      </c>
      <c r="BG105" s="28">
        <f t="shared" si="3"/>
        <v>114.28571428571428</v>
      </c>
      <c r="BH105" s="28">
        <f t="shared" si="4"/>
        <v>45.161290322580641</v>
      </c>
      <c r="BI105" s="3">
        <f t="shared" ref="BI105:BK105" si="304">AU105-AT105</f>
        <v>0.2</v>
      </c>
      <c r="BJ105" s="3">
        <f t="shared" si="304"/>
        <v>0.20999999999999996</v>
      </c>
      <c r="BK105" s="3">
        <f t="shared" si="304"/>
        <v>7.0000000000000062E-2</v>
      </c>
      <c r="BL105" s="3">
        <f t="shared" si="6"/>
        <v>0.41</v>
      </c>
      <c r="BM105" s="3">
        <f t="shared" si="7"/>
        <v>0.48000000000000004</v>
      </c>
      <c r="BN105" s="3">
        <f t="shared" si="8"/>
        <v>0.28000000000000003</v>
      </c>
      <c r="BO105" s="24">
        <v>231</v>
      </c>
      <c r="BP105" s="21">
        <v>246.5</v>
      </c>
      <c r="BQ105" s="21">
        <v>223</v>
      </c>
      <c r="BR105" s="21">
        <v>163</v>
      </c>
      <c r="BS105" s="21">
        <v>156</v>
      </c>
      <c r="BT105" s="21">
        <v>163.1</v>
      </c>
      <c r="BU105" s="21"/>
      <c r="BV105" s="24">
        <v>37.6</v>
      </c>
      <c r="BW105" s="21">
        <v>36</v>
      </c>
      <c r="BX105" s="21">
        <v>36.4</v>
      </c>
      <c r="BY105" s="21">
        <v>37.1</v>
      </c>
      <c r="BZ105" s="21">
        <v>37</v>
      </c>
      <c r="CA105" s="21">
        <v>36</v>
      </c>
      <c r="CB105" s="21">
        <v>37</v>
      </c>
      <c r="CC105" s="21">
        <v>38.1</v>
      </c>
      <c r="CD105" s="21">
        <v>37.9</v>
      </c>
      <c r="CE105" s="6"/>
      <c r="CF105" s="24" t="s">
        <v>1373</v>
      </c>
      <c r="CG105" s="21"/>
      <c r="CH105" s="21"/>
      <c r="CI105" s="21"/>
      <c r="CJ105" s="21" t="s">
        <v>799</v>
      </c>
      <c r="CK105" s="21"/>
      <c r="CL105" s="21"/>
      <c r="CM105" s="24" t="s">
        <v>1374</v>
      </c>
      <c r="CN105" s="21"/>
      <c r="CO105" s="21"/>
      <c r="CP105" s="21"/>
      <c r="CQ105" s="21"/>
      <c r="CR105" s="21"/>
      <c r="CS105" s="21"/>
      <c r="CT105" s="24">
        <v>2</v>
      </c>
      <c r="CU105" s="21"/>
      <c r="CV105" s="21"/>
      <c r="CW105" s="21"/>
      <c r="CX105" s="21"/>
      <c r="CY105" s="21"/>
      <c r="CZ105" s="21"/>
      <c r="DA105" s="24" t="s">
        <v>1375</v>
      </c>
      <c r="DB105" s="21"/>
      <c r="DC105" s="21"/>
      <c r="DD105" s="21"/>
      <c r="DE105" s="21"/>
      <c r="DF105" s="21"/>
      <c r="DG105" s="21"/>
      <c r="DH105" s="24" t="s">
        <v>352</v>
      </c>
      <c r="DI105" s="21" t="s">
        <v>631</v>
      </c>
      <c r="DJ105" s="21" t="s">
        <v>631</v>
      </c>
      <c r="DK105" s="21" t="s">
        <v>540</v>
      </c>
      <c r="DL105" s="21" t="s">
        <v>540</v>
      </c>
      <c r="DM105" s="21" t="s">
        <v>540</v>
      </c>
      <c r="DN105" s="21">
        <v>0</v>
      </c>
      <c r="DO105" s="26"/>
      <c r="DP105" s="6"/>
      <c r="DQ105" s="24">
        <v>78</v>
      </c>
      <c r="DR105" s="21">
        <v>67.5</v>
      </c>
      <c r="DS105" s="21">
        <v>83.4</v>
      </c>
      <c r="DT105" s="21">
        <v>74</v>
      </c>
      <c r="DU105" s="21">
        <v>77.7</v>
      </c>
      <c r="DV105" s="21">
        <v>73</v>
      </c>
      <c r="DW105" s="21">
        <v>84.1</v>
      </c>
      <c r="DX105" s="24">
        <v>0.5</v>
      </c>
      <c r="DY105" s="21">
        <v>0.5</v>
      </c>
      <c r="DZ105" s="21">
        <v>0.4</v>
      </c>
      <c r="EA105" s="21">
        <v>0.4</v>
      </c>
      <c r="EB105" s="21">
        <v>0.4</v>
      </c>
      <c r="EC105" s="21">
        <v>0.6</v>
      </c>
      <c r="ED105" s="21">
        <v>0.5</v>
      </c>
      <c r="EE105" s="29">
        <f t="shared" si="135"/>
        <v>156</v>
      </c>
      <c r="EF105" s="30">
        <f t="shared" si="192"/>
        <v>135</v>
      </c>
      <c r="EG105" s="30">
        <f t="shared" ref="EG105:EK105" si="305">DS105/DZ105</f>
        <v>208.5</v>
      </c>
      <c r="EH105" s="30">
        <f t="shared" si="305"/>
        <v>185</v>
      </c>
      <c r="EI105" s="30">
        <f t="shared" si="305"/>
        <v>194.25</v>
      </c>
      <c r="EJ105" s="30">
        <f t="shared" si="305"/>
        <v>121.66666666666667</v>
      </c>
      <c r="EK105" s="30">
        <f t="shared" si="305"/>
        <v>168.2</v>
      </c>
      <c r="EL105" s="24">
        <v>1</v>
      </c>
      <c r="EM105" s="21">
        <v>1</v>
      </c>
      <c r="EN105" s="21">
        <v>1</v>
      </c>
      <c r="EO105" s="21">
        <v>1</v>
      </c>
      <c r="EP105" s="21">
        <v>1</v>
      </c>
      <c r="EQ105" s="21">
        <v>1</v>
      </c>
      <c r="ER105" s="21">
        <v>1</v>
      </c>
      <c r="ES105" s="24">
        <v>356</v>
      </c>
      <c r="ET105" s="21">
        <v>398</v>
      </c>
      <c r="EU105" s="21">
        <v>404</v>
      </c>
      <c r="EV105" s="21">
        <v>348</v>
      </c>
      <c r="EW105" s="21">
        <v>343</v>
      </c>
      <c r="EX105" s="21">
        <v>343</v>
      </c>
      <c r="EY105" s="21">
        <v>343</v>
      </c>
      <c r="EZ105" s="24">
        <v>7.2</v>
      </c>
      <c r="FA105" s="21">
        <v>7.9</v>
      </c>
      <c r="FB105" s="21">
        <v>6.8</v>
      </c>
      <c r="FC105" s="21">
        <v>9.1</v>
      </c>
      <c r="FD105" s="21">
        <v>8.6</v>
      </c>
      <c r="FE105" s="21">
        <v>6.6</v>
      </c>
      <c r="FF105" s="21">
        <v>6.6</v>
      </c>
      <c r="FG105" s="24">
        <v>9</v>
      </c>
      <c r="FH105" s="21">
        <v>6</v>
      </c>
      <c r="FI105" s="21">
        <v>8</v>
      </c>
      <c r="FJ105" s="21">
        <v>8</v>
      </c>
      <c r="FK105" s="21">
        <v>8</v>
      </c>
      <c r="FL105" s="21">
        <v>3</v>
      </c>
      <c r="FM105" s="21">
        <v>3</v>
      </c>
      <c r="FN105" s="24">
        <v>76</v>
      </c>
      <c r="FO105" s="21">
        <v>82</v>
      </c>
      <c r="FP105" s="21">
        <v>67</v>
      </c>
      <c r="FQ105" s="21">
        <v>68</v>
      </c>
      <c r="FR105" s="21">
        <v>58</v>
      </c>
      <c r="FS105" s="21">
        <v>75</v>
      </c>
      <c r="FT105" s="21">
        <v>53</v>
      </c>
      <c r="FU105" s="24">
        <v>0</v>
      </c>
      <c r="FV105" s="21">
        <v>0</v>
      </c>
      <c r="FW105" s="21" t="s">
        <v>1194</v>
      </c>
      <c r="FX105" s="21">
        <v>0</v>
      </c>
      <c r="FY105" s="21">
        <v>0</v>
      </c>
      <c r="FZ105" s="21">
        <v>0</v>
      </c>
      <c r="GA105" s="21">
        <v>0</v>
      </c>
      <c r="GB105" s="24">
        <v>119</v>
      </c>
      <c r="GC105" s="21">
        <v>127</v>
      </c>
      <c r="GD105" s="21">
        <v>139</v>
      </c>
      <c r="GE105" s="21">
        <v>138</v>
      </c>
      <c r="GF105" s="21">
        <v>138</v>
      </c>
      <c r="GG105" s="21">
        <v>123</v>
      </c>
      <c r="GH105" s="21">
        <v>129</v>
      </c>
      <c r="GI105" s="24">
        <v>1210</v>
      </c>
      <c r="GJ105" s="21">
        <v>815</v>
      </c>
      <c r="GK105" s="21">
        <v>1500</v>
      </c>
      <c r="GL105" s="21">
        <v>1700</v>
      </c>
      <c r="GM105" s="21">
        <v>1935</v>
      </c>
      <c r="GN105" s="21">
        <v>1600</v>
      </c>
      <c r="GO105" s="21">
        <v>1060</v>
      </c>
      <c r="GP105" s="6"/>
      <c r="GQ105" s="24">
        <v>13</v>
      </c>
      <c r="GR105" s="21">
        <v>55</v>
      </c>
      <c r="GS105" s="24">
        <v>13</v>
      </c>
      <c r="GT105" s="21">
        <v>55</v>
      </c>
      <c r="GU105" s="24">
        <v>15</v>
      </c>
      <c r="GV105" s="21">
        <v>80</v>
      </c>
      <c r="GW105" s="24">
        <v>14</v>
      </c>
      <c r="GX105" s="21">
        <v>55</v>
      </c>
      <c r="GY105" s="24">
        <v>14</v>
      </c>
      <c r="GZ105" s="21">
        <v>55</v>
      </c>
      <c r="HA105" s="24">
        <v>14</v>
      </c>
      <c r="HB105" s="21">
        <v>55</v>
      </c>
      <c r="HC105" s="24">
        <v>15</v>
      </c>
      <c r="HD105" s="21">
        <v>80</v>
      </c>
      <c r="HE105" s="6"/>
      <c r="HF105" s="21">
        <v>75</v>
      </c>
      <c r="HG105" s="21">
        <v>58</v>
      </c>
      <c r="HH105" s="21">
        <v>161</v>
      </c>
      <c r="HI105" s="21">
        <v>34.5</v>
      </c>
      <c r="HJ105" s="21">
        <v>1</v>
      </c>
      <c r="HK105" s="21">
        <v>67</v>
      </c>
      <c r="HL105" s="21">
        <v>0.8</v>
      </c>
      <c r="HM105" s="21">
        <v>0</v>
      </c>
      <c r="HN105" s="21">
        <v>29.41</v>
      </c>
      <c r="HO105" s="21">
        <v>16.3</v>
      </c>
      <c r="HP105" s="21">
        <v>3.34</v>
      </c>
      <c r="HQ105" s="21">
        <v>143</v>
      </c>
      <c r="HR105" s="21">
        <v>20.2</v>
      </c>
      <c r="HS105" s="21">
        <v>4.2</v>
      </c>
      <c r="HT105" s="21">
        <v>3</v>
      </c>
      <c r="HU105" s="6"/>
    </row>
    <row r="106" spans="1:236" ht="15.75" customHeight="1" x14ac:dyDescent="0.3">
      <c r="A106" s="99">
        <v>101</v>
      </c>
      <c r="B106" s="3">
        <v>150</v>
      </c>
      <c r="C106" s="21" t="s">
        <v>626</v>
      </c>
      <c r="D106" s="21">
        <v>1</v>
      </c>
      <c r="E106" s="22">
        <v>41441</v>
      </c>
      <c r="F106" s="22">
        <v>41444</v>
      </c>
      <c r="G106" s="21">
        <f t="shared" si="0"/>
        <v>3</v>
      </c>
      <c r="H106" s="21"/>
      <c r="I106" s="21" t="s">
        <v>432</v>
      </c>
      <c r="J106" s="23">
        <v>22929</v>
      </c>
      <c r="K106" s="21">
        <v>50</v>
      </c>
      <c r="L106" s="21">
        <v>160</v>
      </c>
      <c r="M106" s="21">
        <v>50</v>
      </c>
      <c r="N106" s="21" t="s">
        <v>1376</v>
      </c>
      <c r="O106" s="21">
        <v>70</v>
      </c>
      <c r="P106" s="21">
        <v>83.8</v>
      </c>
      <c r="Q106" s="21">
        <v>6</v>
      </c>
      <c r="R106" s="21" t="s">
        <v>1140</v>
      </c>
      <c r="S106" s="21">
        <v>1</v>
      </c>
      <c r="T106" s="21">
        <v>7</v>
      </c>
      <c r="U106" s="21" t="s">
        <v>548</v>
      </c>
      <c r="V106" s="21">
        <v>2</v>
      </c>
      <c r="W106" s="21">
        <v>4</v>
      </c>
      <c r="X106" s="21">
        <v>5</v>
      </c>
      <c r="Y106" s="21">
        <v>0</v>
      </c>
      <c r="Z106" s="6"/>
      <c r="AA106" s="24" t="s">
        <v>513</v>
      </c>
      <c r="AB106" s="21" t="s">
        <v>549</v>
      </c>
      <c r="AC106" s="25">
        <v>1</v>
      </c>
      <c r="AD106" s="25"/>
      <c r="AE106" s="21" t="s">
        <v>246</v>
      </c>
      <c r="AF106" s="21" t="s">
        <v>247</v>
      </c>
      <c r="AG106" s="21" t="s">
        <v>249</v>
      </c>
      <c r="AH106" s="21"/>
      <c r="AI106" s="21" t="s">
        <v>246</v>
      </c>
      <c r="AJ106" s="21" t="s">
        <v>249</v>
      </c>
      <c r="AK106" s="21" t="s">
        <v>246</v>
      </c>
      <c r="AL106" s="21" t="s">
        <v>246</v>
      </c>
      <c r="AM106" s="21">
        <v>13.42</v>
      </c>
      <c r="AN106" s="6"/>
      <c r="AO106" s="26" t="s">
        <v>250</v>
      </c>
      <c r="AP106" s="26" t="s">
        <v>274</v>
      </c>
      <c r="AQ106" s="26"/>
      <c r="AR106" s="26" t="s">
        <v>1906</v>
      </c>
      <c r="AS106" s="26" t="s">
        <v>1905</v>
      </c>
      <c r="AT106" s="27">
        <v>3.42</v>
      </c>
      <c r="AU106" s="21">
        <v>5.72</v>
      </c>
      <c r="AV106" s="21">
        <v>16.77</v>
      </c>
      <c r="AW106" s="21">
        <v>9.85</v>
      </c>
      <c r="AX106" s="21">
        <v>7.85</v>
      </c>
      <c r="AY106" s="21"/>
      <c r="AZ106" s="21"/>
      <c r="BA106" s="21"/>
      <c r="BB106" s="21"/>
      <c r="BC106" s="28">
        <f t="shared" ref="BC106:BE106" si="306">((AU106/AT106)*100)-100</f>
        <v>67.251461988304101</v>
      </c>
      <c r="BD106" s="28">
        <f t="shared" si="306"/>
        <v>193.18181818181819</v>
      </c>
      <c r="BE106" s="28">
        <f t="shared" si="306"/>
        <v>-41.26416219439475</v>
      </c>
      <c r="BF106" s="28">
        <f t="shared" si="2"/>
        <v>390.35087719298247</v>
      </c>
      <c r="BG106" s="28">
        <f t="shared" si="3"/>
        <v>188.01169590643275</v>
      </c>
      <c r="BH106" s="28">
        <f t="shared" si="4"/>
        <v>72.2027972027972</v>
      </c>
      <c r="BI106" s="3">
        <f t="shared" ref="BI106:BK106" si="307">AU106-AT106</f>
        <v>2.2999999999999998</v>
      </c>
      <c r="BJ106" s="3">
        <f t="shared" si="307"/>
        <v>11.05</v>
      </c>
      <c r="BK106" s="3">
        <f t="shared" si="307"/>
        <v>-6.92</v>
      </c>
      <c r="BL106" s="3">
        <f t="shared" si="6"/>
        <v>13.35</v>
      </c>
      <c r="BM106" s="3">
        <f t="shared" si="7"/>
        <v>6.43</v>
      </c>
      <c r="BN106" s="3">
        <f t="shared" si="8"/>
        <v>4.13</v>
      </c>
      <c r="BO106" s="24"/>
      <c r="BP106" s="21">
        <v>243.5</v>
      </c>
      <c r="BQ106" s="21">
        <v>220.8</v>
      </c>
      <c r="BR106" s="21"/>
      <c r="BS106" s="21"/>
      <c r="BT106" s="21"/>
      <c r="BU106" s="21"/>
      <c r="BV106" s="24">
        <v>38.6</v>
      </c>
      <c r="BW106" s="21">
        <v>37</v>
      </c>
      <c r="BX106" s="21">
        <v>37</v>
      </c>
      <c r="BY106" s="21">
        <v>36.1</v>
      </c>
      <c r="BZ106" s="21">
        <v>38</v>
      </c>
      <c r="CA106" s="21"/>
      <c r="CB106" s="21"/>
      <c r="CC106" s="21"/>
      <c r="CD106" s="21"/>
      <c r="CE106" s="6"/>
      <c r="CF106" s="24" t="s">
        <v>1377</v>
      </c>
      <c r="CG106" s="21"/>
      <c r="CH106" s="21"/>
      <c r="CI106" s="21"/>
      <c r="CJ106" s="21"/>
      <c r="CK106" s="21"/>
      <c r="CL106" s="21"/>
      <c r="CM106" s="24" t="s">
        <v>1378</v>
      </c>
      <c r="CN106" s="21"/>
      <c r="CO106" s="21"/>
      <c r="CP106" s="21"/>
      <c r="CQ106" s="21"/>
      <c r="CR106" s="21"/>
      <c r="CS106" s="21"/>
      <c r="CT106" s="24">
        <v>2</v>
      </c>
      <c r="CU106" s="21"/>
      <c r="CV106" s="21"/>
      <c r="CW106" s="21"/>
      <c r="CX106" s="21"/>
      <c r="CY106" s="21"/>
      <c r="CZ106" s="21"/>
      <c r="DA106" s="24" t="s">
        <v>1379</v>
      </c>
      <c r="DB106" s="21"/>
      <c r="DC106" s="21"/>
      <c r="DD106" s="21"/>
      <c r="DE106" s="21"/>
      <c r="DF106" s="21"/>
      <c r="DG106" s="21"/>
      <c r="DH106" s="24" t="s">
        <v>611</v>
      </c>
      <c r="DI106" s="21" t="s">
        <v>611</v>
      </c>
      <c r="DJ106" s="21" t="s">
        <v>611</v>
      </c>
      <c r="DK106" s="21"/>
      <c r="DL106" s="21"/>
      <c r="DM106" s="21"/>
      <c r="DN106" s="21"/>
      <c r="DO106" s="26"/>
      <c r="DP106" s="6"/>
      <c r="DQ106" s="24">
        <v>139.5</v>
      </c>
      <c r="DR106" s="21">
        <v>127.7</v>
      </c>
      <c r="DS106" s="21">
        <v>123</v>
      </c>
      <c r="DT106" s="21"/>
      <c r="DU106" s="21"/>
      <c r="DV106" s="21"/>
      <c r="DW106" s="21"/>
      <c r="DX106" s="24">
        <v>0.5</v>
      </c>
      <c r="DY106" s="21">
        <v>0.4</v>
      </c>
      <c r="DZ106" s="21">
        <v>0.4</v>
      </c>
      <c r="EA106" s="21"/>
      <c r="EB106" s="21"/>
      <c r="EC106" s="21"/>
      <c r="ED106" s="21"/>
      <c r="EE106" s="78">
        <f t="shared" si="135"/>
        <v>279</v>
      </c>
      <c r="EF106" s="79">
        <f t="shared" si="192"/>
        <v>319.25</v>
      </c>
      <c r="EG106" s="79">
        <f t="shared" ref="EG106:EG111" si="308">DS106/DZ106</f>
        <v>307.5</v>
      </c>
      <c r="EH106" s="79"/>
      <c r="EI106" s="79"/>
      <c r="EJ106" s="79"/>
      <c r="EK106" s="79"/>
      <c r="EL106" s="24">
        <v>1</v>
      </c>
      <c r="EM106" s="21">
        <v>0</v>
      </c>
      <c r="EN106" s="21">
        <v>0</v>
      </c>
      <c r="EO106" s="21"/>
      <c r="EP106" s="21"/>
      <c r="EQ106" s="21"/>
      <c r="ER106" s="21"/>
      <c r="ES106" s="24">
        <v>151</v>
      </c>
      <c r="ET106" s="21">
        <v>149</v>
      </c>
      <c r="EU106" s="21">
        <v>143</v>
      </c>
      <c r="EV106" s="21"/>
      <c r="EW106" s="21"/>
      <c r="EX106" s="21"/>
      <c r="EY106" s="21"/>
      <c r="EZ106" s="24">
        <v>10.1</v>
      </c>
      <c r="FA106" s="21">
        <v>10.1</v>
      </c>
      <c r="FB106" s="21">
        <v>9.5</v>
      </c>
      <c r="FC106" s="21"/>
      <c r="FD106" s="21"/>
      <c r="FE106" s="21"/>
      <c r="FF106" s="21"/>
      <c r="FG106" s="24">
        <v>13</v>
      </c>
      <c r="FH106" s="21">
        <v>12</v>
      </c>
      <c r="FI106" s="21">
        <v>12</v>
      </c>
      <c r="FJ106" s="21"/>
      <c r="FK106" s="21"/>
      <c r="FL106" s="21"/>
      <c r="FM106" s="21"/>
      <c r="FN106" s="24">
        <v>80</v>
      </c>
      <c r="FO106" s="21">
        <v>81</v>
      </c>
      <c r="FP106" s="21">
        <v>98</v>
      </c>
      <c r="FQ106" s="21"/>
      <c r="FR106" s="21"/>
      <c r="FS106" s="21"/>
      <c r="FT106" s="21"/>
      <c r="FU106" s="24" t="s">
        <v>1214</v>
      </c>
      <c r="FV106" s="21" t="s">
        <v>803</v>
      </c>
      <c r="FW106" s="21" t="s">
        <v>1380</v>
      </c>
      <c r="FX106" s="21"/>
      <c r="FY106" s="21"/>
      <c r="FZ106" s="21"/>
      <c r="GA106" s="21"/>
      <c r="GB106" s="24">
        <v>47</v>
      </c>
      <c r="GC106" s="21">
        <v>49</v>
      </c>
      <c r="GD106" s="21">
        <v>43</v>
      </c>
      <c r="GE106" s="21"/>
      <c r="GF106" s="21"/>
      <c r="GG106" s="21"/>
      <c r="GH106" s="21"/>
      <c r="GI106" s="24">
        <v>1400</v>
      </c>
      <c r="GJ106" s="21">
        <v>3000</v>
      </c>
      <c r="GK106" s="21">
        <v>500</v>
      </c>
      <c r="GL106" s="21"/>
      <c r="GM106" s="21"/>
      <c r="GN106" s="21"/>
      <c r="GO106" s="21"/>
      <c r="GP106" s="6"/>
      <c r="GQ106" s="24">
        <v>13</v>
      </c>
      <c r="GR106" s="21">
        <v>55</v>
      </c>
      <c r="GS106" s="24">
        <v>14</v>
      </c>
      <c r="GT106" s="21">
        <v>55</v>
      </c>
      <c r="GU106" s="24">
        <v>14</v>
      </c>
      <c r="GV106" s="21">
        <v>55</v>
      </c>
      <c r="GW106" s="24"/>
      <c r="GX106" s="21"/>
      <c r="GY106" s="24"/>
      <c r="GZ106" s="21"/>
      <c r="HA106" s="24"/>
      <c r="HB106" s="21"/>
      <c r="HC106" s="24"/>
      <c r="HD106" s="21"/>
      <c r="HE106" s="6"/>
      <c r="HF106" s="21">
        <v>50</v>
      </c>
      <c r="HG106" s="21">
        <v>104</v>
      </c>
      <c r="HH106" s="21">
        <v>85</v>
      </c>
      <c r="HI106" s="21">
        <v>37.5</v>
      </c>
      <c r="HJ106" s="21">
        <v>1</v>
      </c>
      <c r="HK106" s="21">
        <v>103.5</v>
      </c>
      <c r="HL106" s="21">
        <v>0.4</v>
      </c>
      <c r="HM106" s="21">
        <v>15</v>
      </c>
      <c r="HN106" s="21">
        <v>11.76</v>
      </c>
      <c r="HO106" s="21">
        <v>7.73</v>
      </c>
      <c r="HP106" s="21">
        <v>3.26</v>
      </c>
      <c r="HQ106" s="21">
        <v>143.9</v>
      </c>
      <c r="HR106" s="21">
        <v>23.5</v>
      </c>
      <c r="HS106" s="21">
        <v>24.6</v>
      </c>
      <c r="HT106" s="21">
        <v>3</v>
      </c>
      <c r="HU106" s="6"/>
    </row>
    <row r="107" spans="1:236" ht="15.75" customHeight="1" x14ac:dyDescent="0.3">
      <c r="A107" s="99">
        <v>102</v>
      </c>
      <c r="B107" s="3">
        <v>151</v>
      </c>
      <c r="C107" s="21" t="s">
        <v>635</v>
      </c>
      <c r="D107" s="21">
        <v>2</v>
      </c>
      <c r="E107" s="22">
        <v>41387</v>
      </c>
      <c r="F107" s="22">
        <v>41403</v>
      </c>
      <c r="G107" s="21">
        <f t="shared" si="0"/>
        <v>16</v>
      </c>
      <c r="H107" s="21"/>
      <c r="I107" s="21" t="s">
        <v>432</v>
      </c>
      <c r="J107" s="23">
        <v>15835</v>
      </c>
      <c r="K107" s="21">
        <v>70</v>
      </c>
      <c r="L107" s="21">
        <v>162</v>
      </c>
      <c r="M107" s="21">
        <v>85</v>
      </c>
      <c r="N107" s="21" t="s">
        <v>1381</v>
      </c>
      <c r="O107" s="21">
        <v>52</v>
      </c>
      <c r="P107" s="21">
        <v>50.7</v>
      </c>
      <c r="Q107" s="21">
        <v>66</v>
      </c>
      <c r="R107" s="21" t="s">
        <v>548</v>
      </c>
      <c r="S107" s="21">
        <v>2</v>
      </c>
      <c r="T107" s="21">
        <v>66</v>
      </c>
      <c r="U107" s="21" t="s">
        <v>548</v>
      </c>
      <c r="V107" s="21">
        <v>2</v>
      </c>
      <c r="W107" s="21">
        <v>38</v>
      </c>
      <c r="X107" s="21">
        <v>26</v>
      </c>
      <c r="Y107" s="21">
        <v>4</v>
      </c>
      <c r="Z107" s="6"/>
      <c r="AA107" s="24" t="s">
        <v>884</v>
      </c>
      <c r="AB107" s="21" t="s">
        <v>486</v>
      </c>
      <c r="AC107" s="25">
        <v>2</v>
      </c>
      <c r="AD107" s="25" t="s">
        <v>549</v>
      </c>
      <c r="AE107" s="21" t="s">
        <v>246</v>
      </c>
      <c r="AF107" s="21" t="s">
        <v>247</v>
      </c>
      <c r="AG107" s="21" t="s">
        <v>246</v>
      </c>
      <c r="AH107" s="21" t="s">
        <v>248</v>
      </c>
      <c r="AI107" s="21" t="s">
        <v>246</v>
      </c>
      <c r="AJ107" s="21" t="s">
        <v>249</v>
      </c>
      <c r="AK107" s="21" t="s">
        <v>246</v>
      </c>
      <c r="AL107" s="21" t="s">
        <v>246</v>
      </c>
      <c r="AM107" s="21">
        <v>1.18</v>
      </c>
      <c r="AN107" s="6"/>
      <c r="AO107" s="26" t="s">
        <v>250</v>
      </c>
      <c r="AP107" s="26" t="s">
        <v>251</v>
      </c>
      <c r="AQ107" s="26"/>
      <c r="AR107" s="26" t="s">
        <v>1906</v>
      </c>
      <c r="AS107" s="26" t="s">
        <v>1905</v>
      </c>
      <c r="AT107" s="33">
        <v>1.18</v>
      </c>
      <c r="AU107" s="34">
        <v>1.66</v>
      </c>
      <c r="AV107" s="34">
        <v>4.62</v>
      </c>
      <c r="AW107" s="34">
        <v>12.62</v>
      </c>
      <c r="AX107" s="34">
        <v>5.08</v>
      </c>
      <c r="AY107" s="34">
        <v>1.6</v>
      </c>
      <c r="AZ107" s="34">
        <v>1.1399999999999999</v>
      </c>
      <c r="BA107" s="34">
        <v>0.8</v>
      </c>
      <c r="BB107" s="34">
        <v>0.69</v>
      </c>
      <c r="BC107" s="28">
        <f t="shared" ref="BC107:BE107" si="309">((AU107/AT107)*100)-100</f>
        <v>40.677966101694921</v>
      </c>
      <c r="BD107" s="28">
        <f t="shared" si="309"/>
        <v>178.31325301204822</v>
      </c>
      <c r="BE107" s="28">
        <f t="shared" si="309"/>
        <v>173.16017316017314</v>
      </c>
      <c r="BF107" s="28">
        <f t="shared" si="2"/>
        <v>291.52542372881356</v>
      </c>
      <c r="BG107" s="28">
        <f t="shared" si="3"/>
        <v>969.49152542372872</v>
      </c>
      <c r="BH107" s="28">
        <f t="shared" si="4"/>
        <v>660.24096385542168</v>
      </c>
      <c r="BI107" s="3">
        <f t="shared" ref="BI107:BK107" si="310">AU107-AT107</f>
        <v>0.48</v>
      </c>
      <c r="BJ107" s="3">
        <f t="shared" si="310"/>
        <v>2.96</v>
      </c>
      <c r="BK107" s="3">
        <f t="shared" si="310"/>
        <v>7.9999999999999991</v>
      </c>
      <c r="BL107" s="3">
        <f t="shared" si="6"/>
        <v>3.4400000000000004</v>
      </c>
      <c r="BM107" s="3">
        <f t="shared" si="7"/>
        <v>11.44</v>
      </c>
      <c r="BN107" s="3">
        <f t="shared" si="8"/>
        <v>10.959999999999999</v>
      </c>
      <c r="BO107" s="24">
        <v>223.1</v>
      </c>
      <c r="BP107" s="21">
        <v>201.4</v>
      </c>
      <c r="BQ107" s="21">
        <v>383.7</v>
      </c>
      <c r="BR107" s="21">
        <v>419</v>
      </c>
      <c r="BS107" s="21">
        <v>363</v>
      </c>
      <c r="BT107" s="21">
        <v>382.8</v>
      </c>
      <c r="BU107" s="21">
        <v>333.7</v>
      </c>
      <c r="BV107" s="24">
        <v>38</v>
      </c>
      <c r="BW107" s="21">
        <v>36</v>
      </c>
      <c r="BX107" s="21">
        <v>36</v>
      </c>
      <c r="BY107" s="21">
        <v>36</v>
      </c>
      <c r="BZ107" s="21">
        <v>36.1</v>
      </c>
      <c r="CA107" s="21">
        <v>36</v>
      </c>
      <c r="CB107" s="21">
        <v>36</v>
      </c>
      <c r="CC107" s="21">
        <v>36.5</v>
      </c>
      <c r="CD107" s="21">
        <v>36.4</v>
      </c>
      <c r="CE107" s="6"/>
      <c r="CF107" s="24" t="s">
        <v>1366</v>
      </c>
      <c r="CG107" s="21"/>
      <c r="CH107" s="21"/>
      <c r="CI107" s="21"/>
      <c r="CJ107" s="21"/>
      <c r="CK107" s="21"/>
      <c r="CL107" s="21" t="s">
        <v>1382</v>
      </c>
      <c r="CM107" s="24" t="s">
        <v>2232</v>
      </c>
      <c r="CN107" s="21"/>
      <c r="CO107" s="21"/>
      <c r="CP107" s="21"/>
      <c r="CQ107" s="21"/>
      <c r="CR107" s="21"/>
      <c r="CS107" s="21" t="s">
        <v>1384</v>
      </c>
      <c r="CT107" s="24">
        <v>4</v>
      </c>
      <c r="CU107" s="21"/>
      <c r="CV107" s="21"/>
      <c r="CW107" s="21"/>
      <c r="CX107" s="21"/>
      <c r="CY107" s="21"/>
      <c r="CZ107" s="21">
        <v>2</v>
      </c>
      <c r="DA107" s="24" t="s">
        <v>1385</v>
      </c>
      <c r="DB107" s="21"/>
      <c r="DC107" s="21"/>
      <c r="DD107" s="21"/>
      <c r="DE107" s="21"/>
      <c r="DF107" s="21"/>
      <c r="DG107" s="21" t="s">
        <v>1386</v>
      </c>
      <c r="DH107" s="24" t="s">
        <v>1387</v>
      </c>
      <c r="DI107" s="21" t="s">
        <v>1388</v>
      </c>
      <c r="DJ107" s="21" t="s">
        <v>1388</v>
      </c>
      <c r="DK107" s="21" t="s">
        <v>1388</v>
      </c>
      <c r="DL107" s="21" t="s">
        <v>1203</v>
      </c>
      <c r="DM107" s="21" t="s">
        <v>1203</v>
      </c>
      <c r="DN107" s="21" t="s">
        <v>1203</v>
      </c>
      <c r="DO107" s="26"/>
      <c r="DP107" s="6"/>
      <c r="DQ107" s="24">
        <v>59.5</v>
      </c>
      <c r="DR107" s="21">
        <v>87.4</v>
      </c>
      <c r="DS107" s="21">
        <v>88.2</v>
      </c>
      <c r="DT107" s="21">
        <v>76.7</v>
      </c>
      <c r="DU107" s="21">
        <v>78</v>
      </c>
      <c r="DV107" s="21">
        <v>80</v>
      </c>
      <c r="DW107" s="21">
        <v>64</v>
      </c>
      <c r="DX107" s="24">
        <v>0.4</v>
      </c>
      <c r="DY107" s="21">
        <v>0.4</v>
      </c>
      <c r="DZ107" s="21">
        <v>0.4</v>
      </c>
      <c r="EA107" s="21">
        <v>0.5</v>
      </c>
      <c r="EB107" s="21">
        <v>0.5</v>
      </c>
      <c r="EC107" s="21">
        <v>0.4</v>
      </c>
      <c r="ED107" s="21">
        <v>0.45</v>
      </c>
      <c r="EE107" s="78">
        <f t="shared" si="135"/>
        <v>148.75</v>
      </c>
      <c r="EF107" s="79">
        <f t="shared" si="192"/>
        <v>218.5</v>
      </c>
      <c r="EG107" s="79">
        <f t="shared" si="308"/>
        <v>220.5</v>
      </c>
      <c r="EH107" s="79">
        <f t="shared" ref="EH107:EK107" si="311">DT107/EA107</f>
        <v>153.4</v>
      </c>
      <c r="EI107" s="79">
        <f t="shared" si="311"/>
        <v>156</v>
      </c>
      <c r="EJ107" s="79">
        <f t="shared" si="311"/>
        <v>200</v>
      </c>
      <c r="EK107" s="79">
        <f t="shared" si="311"/>
        <v>142.22222222222223</v>
      </c>
      <c r="EL107" s="24">
        <v>1</v>
      </c>
      <c r="EM107" s="21">
        <v>1</v>
      </c>
      <c r="EN107" s="21">
        <v>1</v>
      </c>
      <c r="EO107" s="21">
        <v>1</v>
      </c>
      <c r="EP107" s="21">
        <v>1</v>
      </c>
      <c r="EQ107" s="21">
        <v>1</v>
      </c>
      <c r="ER107" s="21">
        <v>1</v>
      </c>
      <c r="ES107" s="24">
        <v>332</v>
      </c>
      <c r="ET107" s="21">
        <v>269</v>
      </c>
      <c r="EU107" s="21">
        <v>219</v>
      </c>
      <c r="EV107" s="21">
        <v>194</v>
      </c>
      <c r="EW107" s="21">
        <v>177</v>
      </c>
      <c r="EX107" s="21">
        <v>172</v>
      </c>
      <c r="EY107" s="21">
        <v>143</v>
      </c>
      <c r="EZ107" s="24">
        <v>51.4</v>
      </c>
      <c r="FA107" s="21">
        <v>65</v>
      </c>
      <c r="FB107" s="21">
        <v>54.6</v>
      </c>
      <c r="FC107" s="21">
        <v>43.4</v>
      </c>
      <c r="FD107" s="21">
        <v>47.7</v>
      </c>
      <c r="FE107" s="21">
        <v>53.1</v>
      </c>
      <c r="FF107" s="21">
        <v>77.7</v>
      </c>
      <c r="FG107" s="24">
        <v>15</v>
      </c>
      <c r="FH107" s="21">
        <v>15</v>
      </c>
      <c r="FI107" s="21">
        <v>15</v>
      </c>
      <c r="FJ107" s="21">
        <v>15</v>
      </c>
      <c r="FK107" s="21">
        <v>15</v>
      </c>
      <c r="FL107" s="21">
        <v>15</v>
      </c>
      <c r="FM107" s="21">
        <v>15</v>
      </c>
      <c r="FN107" s="24">
        <v>75</v>
      </c>
      <c r="FO107" s="21">
        <v>68</v>
      </c>
      <c r="FP107" s="21">
        <v>64</v>
      </c>
      <c r="FQ107" s="21">
        <v>62</v>
      </c>
      <c r="FR107" s="21">
        <v>67</v>
      </c>
      <c r="FS107" s="21">
        <v>65</v>
      </c>
      <c r="FT107" s="21">
        <v>67</v>
      </c>
      <c r="FU107" s="24" t="s">
        <v>1194</v>
      </c>
      <c r="FV107" s="21" t="s">
        <v>859</v>
      </c>
      <c r="FW107" s="21">
        <v>0</v>
      </c>
      <c r="FX107" s="21">
        <v>0</v>
      </c>
      <c r="FY107" s="21" t="s">
        <v>1194</v>
      </c>
      <c r="FZ107" s="21">
        <v>0</v>
      </c>
      <c r="GA107" s="21">
        <v>0</v>
      </c>
      <c r="GB107" s="24">
        <v>145</v>
      </c>
      <c r="GC107" s="21">
        <v>205</v>
      </c>
      <c r="GD107" s="21">
        <v>232</v>
      </c>
      <c r="GE107" s="21">
        <v>249</v>
      </c>
      <c r="GF107" s="21">
        <v>265</v>
      </c>
      <c r="GG107" s="21">
        <v>290</v>
      </c>
      <c r="GH107" s="21">
        <v>271</v>
      </c>
      <c r="GI107" s="24">
        <v>1280</v>
      </c>
      <c r="GJ107" s="21">
        <v>1620</v>
      </c>
      <c r="GK107" s="21">
        <v>1920</v>
      </c>
      <c r="GL107" s="21">
        <v>1660</v>
      </c>
      <c r="GM107" s="21">
        <v>1535</v>
      </c>
      <c r="GN107" s="21">
        <v>1220</v>
      </c>
      <c r="GO107" s="21">
        <v>780</v>
      </c>
      <c r="GP107" s="6"/>
      <c r="GQ107" s="24">
        <v>14</v>
      </c>
      <c r="GR107" s="21">
        <v>55</v>
      </c>
      <c r="GS107" s="24">
        <v>13</v>
      </c>
      <c r="GT107" s="21">
        <v>55</v>
      </c>
      <c r="GU107" s="24">
        <v>11</v>
      </c>
      <c r="GV107" s="21">
        <v>45</v>
      </c>
      <c r="GW107" s="24">
        <v>12</v>
      </c>
      <c r="GX107" s="21">
        <v>45</v>
      </c>
      <c r="GY107" s="24">
        <v>14</v>
      </c>
      <c r="GZ107" s="21">
        <v>55</v>
      </c>
      <c r="HA107" s="24">
        <v>12</v>
      </c>
      <c r="HB107" s="21">
        <v>45</v>
      </c>
      <c r="HC107" s="24">
        <v>13</v>
      </c>
      <c r="HD107" s="21">
        <v>55</v>
      </c>
      <c r="HE107" s="6"/>
      <c r="HF107" s="21">
        <v>69</v>
      </c>
      <c r="HG107" s="21">
        <v>102</v>
      </c>
      <c r="HH107" s="21">
        <v>96</v>
      </c>
      <c r="HI107" s="21">
        <v>35.4</v>
      </c>
      <c r="HJ107" s="21">
        <v>2</v>
      </c>
      <c r="HK107" s="21">
        <v>47.4</v>
      </c>
      <c r="HL107" s="21">
        <v>0.35</v>
      </c>
      <c r="HM107" s="21">
        <v>10</v>
      </c>
      <c r="HN107" s="21">
        <v>34</v>
      </c>
      <c r="HO107" s="21">
        <v>34</v>
      </c>
      <c r="HP107" s="21">
        <v>3.08</v>
      </c>
      <c r="HQ107" s="21">
        <v>137.1</v>
      </c>
      <c r="HR107" s="21">
        <v>21.4</v>
      </c>
      <c r="HS107" s="21">
        <v>7.9</v>
      </c>
      <c r="HT107" s="21">
        <v>15</v>
      </c>
      <c r="HU107" s="6"/>
    </row>
    <row r="108" spans="1:236" ht="15.75" customHeight="1" x14ac:dyDescent="0.3">
      <c r="A108" s="99">
        <v>103</v>
      </c>
      <c r="B108" s="3">
        <v>152</v>
      </c>
      <c r="C108" s="52" t="s">
        <v>626</v>
      </c>
      <c r="D108" s="52">
        <v>1</v>
      </c>
      <c r="E108" s="53">
        <v>41443</v>
      </c>
      <c r="F108" s="53">
        <v>41443</v>
      </c>
      <c r="G108" s="21">
        <f t="shared" si="0"/>
        <v>0</v>
      </c>
      <c r="H108" s="52"/>
      <c r="I108" s="52" t="s">
        <v>432</v>
      </c>
      <c r="J108" s="54">
        <v>17194</v>
      </c>
      <c r="K108" s="52">
        <v>64</v>
      </c>
      <c r="L108" s="52">
        <v>175</v>
      </c>
      <c r="M108" s="52">
        <v>70</v>
      </c>
      <c r="N108" s="52" t="s">
        <v>1401</v>
      </c>
      <c r="O108" s="52">
        <v>87</v>
      </c>
      <c r="P108" s="52">
        <v>95.7</v>
      </c>
      <c r="Q108" s="52">
        <v>10</v>
      </c>
      <c r="R108" s="52" t="s">
        <v>912</v>
      </c>
      <c r="S108" s="52">
        <v>1</v>
      </c>
      <c r="T108" s="52">
        <v>10</v>
      </c>
      <c r="U108" s="52" t="s">
        <v>912</v>
      </c>
      <c r="V108" s="52">
        <v>1</v>
      </c>
      <c r="W108" s="52">
        <v>10</v>
      </c>
      <c r="X108" s="52">
        <v>7</v>
      </c>
      <c r="Y108" s="52">
        <v>0</v>
      </c>
      <c r="Z108" s="6"/>
      <c r="AA108" s="55" t="s">
        <v>513</v>
      </c>
      <c r="AB108" s="52" t="s">
        <v>497</v>
      </c>
      <c r="AC108" s="56">
        <v>1</v>
      </c>
      <c r="AD108" s="56"/>
      <c r="AE108" s="52" t="s">
        <v>249</v>
      </c>
      <c r="AF108" s="52"/>
      <c r="AG108" s="52" t="s">
        <v>246</v>
      </c>
      <c r="AH108" s="52" t="s">
        <v>328</v>
      </c>
      <c r="AI108" s="52" t="s">
        <v>246</v>
      </c>
      <c r="AJ108" s="52" t="s">
        <v>246</v>
      </c>
      <c r="AK108" s="52" t="s">
        <v>246</v>
      </c>
      <c r="AL108" s="52" t="s">
        <v>246</v>
      </c>
      <c r="AM108" s="52">
        <v>7.33</v>
      </c>
      <c r="AN108" s="6"/>
      <c r="AO108" s="57" t="s">
        <v>250</v>
      </c>
      <c r="AP108" s="57" t="s">
        <v>274</v>
      </c>
      <c r="AQ108" s="57"/>
      <c r="AR108" s="57" t="s">
        <v>1902</v>
      </c>
      <c r="AS108" s="57" t="s">
        <v>1905</v>
      </c>
      <c r="AT108" s="76">
        <v>7.33</v>
      </c>
      <c r="AU108" s="52">
        <v>15.83</v>
      </c>
      <c r="AV108" s="52">
        <v>21.03</v>
      </c>
      <c r="AW108" s="52">
        <v>15.61</v>
      </c>
      <c r="AX108" s="52">
        <v>13.91</v>
      </c>
      <c r="AY108" s="52">
        <v>8.09</v>
      </c>
      <c r="AZ108" s="52">
        <v>7.23</v>
      </c>
      <c r="BA108" s="52">
        <v>5.96</v>
      </c>
      <c r="BB108" s="52">
        <v>5.04</v>
      </c>
      <c r="BC108" s="28">
        <f t="shared" ref="BC108:BE108" si="312">((AU108/AT108)*100)-100</f>
        <v>115.96180081855388</v>
      </c>
      <c r="BD108" s="28">
        <f t="shared" si="312"/>
        <v>32.849020846494028</v>
      </c>
      <c r="BE108" s="28">
        <f t="shared" si="312"/>
        <v>-25.772705658582979</v>
      </c>
      <c r="BF108" s="28">
        <f t="shared" si="2"/>
        <v>186.90313778990452</v>
      </c>
      <c r="BG108" s="28">
        <f t="shared" si="3"/>
        <v>112.96043656207365</v>
      </c>
      <c r="BH108" s="28">
        <f t="shared" si="4"/>
        <v>-1.3897662665824413</v>
      </c>
      <c r="BI108" s="3">
        <f t="shared" ref="BI108:BK108" si="313">AU108-AT108</f>
        <v>8.5</v>
      </c>
      <c r="BJ108" s="3">
        <f t="shared" si="313"/>
        <v>5.2000000000000011</v>
      </c>
      <c r="BK108" s="3">
        <f t="shared" si="313"/>
        <v>-5.4200000000000017</v>
      </c>
      <c r="BL108" s="3">
        <f t="shared" si="6"/>
        <v>13.700000000000001</v>
      </c>
      <c r="BM108" s="3">
        <f t="shared" si="7"/>
        <v>8.2799999999999994</v>
      </c>
      <c r="BN108" s="3">
        <f t="shared" si="8"/>
        <v>-0.22000000000000064</v>
      </c>
      <c r="BO108" s="55"/>
      <c r="BP108" s="52"/>
      <c r="BQ108" s="52"/>
      <c r="BR108" s="52"/>
      <c r="BS108" s="52"/>
      <c r="BT108" s="52"/>
      <c r="BU108" s="52"/>
      <c r="BV108" s="55">
        <v>38.4</v>
      </c>
      <c r="BW108" s="52">
        <v>39.1</v>
      </c>
      <c r="BX108" s="52">
        <v>37.5</v>
      </c>
      <c r="BY108" s="52">
        <v>37</v>
      </c>
      <c r="BZ108" s="52">
        <v>39.5</v>
      </c>
      <c r="CA108" s="52">
        <v>38.5</v>
      </c>
      <c r="CB108" s="52">
        <v>37.5</v>
      </c>
      <c r="CC108" s="52">
        <v>37.6</v>
      </c>
      <c r="CD108" s="52"/>
      <c r="CE108" s="6"/>
      <c r="CF108" s="55" t="s">
        <v>1402</v>
      </c>
      <c r="CG108" s="52"/>
      <c r="CH108" s="52"/>
      <c r="CI108" s="52" t="s">
        <v>1366</v>
      </c>
      <c r="CJ108" s="52" t="s">
        <v>1403</v>
      </c>
      <c r="CK108" s="52"/>
      <c r="CL108" s="52"/>
      <c r="CM108" s="55" t="s">
        <v>499</v>
      </c>
      <c r="CN108" s="52"/>
      <c r="CO108" s="52"/>
      <c r="CP108" s="52" t="s">
        <v>1404</v>
      </c>
      <c r="CQ108" s="52" t="s">
        <v>331</v>
      </c>
      <c r="CR108" s="52"/>
      <c r="CS108" s="52"/>
      <c r="CT108" s="55">
        <v>2</v>
      </c>
      <c r="CU108" s="52"/>
      <c r="CV108" s="52"/>
      <c r="CW108" s="52">
        <v>2</v>
      </c>
      <c r="CX108" s="52"/>
      <c r="CY108" s="52"/>
      <c r="CZ108" s="52"/>
      <c r="DA108" s="55" t="s">
        <v>1405</v>
      </c>
      <c r="DB108" s="52"/>
      <c r="DC108" s="52"/>
      <c r="DD108" s="52"/>
      <c r="DE108" s="52"/>
      <c r="DF108" s="52"/>
      <c r="DG108" s="52"/>
      <c r="DH108" s="55" t="s">
        <v>1406</v>
      </c>
      <c r="DI108" s="52" t="s">
        <v>1407</v>
      </c>
      <c r="DJ108" s="52" t="s">
        <v>611</v>
      </c>
      <c r="DK108" s="52" t="s">
        <v>611</v>
      </c>
      <c r="DL108" s="52" t="s">
        <v>1408</v>
      </c>
      <c r="DM108" s="52" t="s">
        <v>1408</v>
      </c>
      <c r="DN108" s="52" t="s">
        <v>1409</v>
      </c>
      <c r="DO108" s="57"/>
      <c r="DP108" s="6"/>
      <c r="DQ108" s="55">
        <v>94.3</v>
      </c>
      <c r="DR108" s="52">
        <v>384.7</v>
      </c>
      <c r="DS108" s="52">
        <v>147</v>
      </c>
      <c r="DT108" s="52">
        <v>129.9</v>
      </c>
      <c r="DU108" s="52">
        <v>90.3</v>
      </c>
      <c r="DV108" s="52">
        <v>137</v>
      </c>
      <c r="DW108" s="52">
        <v>89.9</v>
      </c>
      <c r="DX108" s="55">
        <v>0.1</v>
      </c>
      <c r="DY108" s="52">
        <v>0.1</v>
      </c>
      <c r="DZ108" s="52">
        <v>0.5</v>
      </c>
      <c r="EA108" s="52">
        <v>0.45</v>
      </c>
      <c r="EB108" s="52">
        <v>0.4</v>
      </c>
      <c r="EC108" s="52">
        <v>0.4</v>
      </c>
      <c r="ED108" s="52">
        <v>0.4</v>
      </c>
      <c r="EE108" s="78">
        <f t="shared" si="135"/>
        <v>942.99999999999989</v>
      </c>
      <c r="EF108" s="79">
        <f t="shared" si="192"/>
        <v>3846.9999999999995</v>
      </c>
      <c r="EG108" s="79">
        <f t="shared" si="308"/>
        <v>294</v>
      </c>
      <c r="EH108" s="79">
        <f t="shared" ref="EH108:EK108" si="314">DT108/EA108</f>
        <v>288.66666666666669</v>
      </c>
      <c r="EI108" s="79">
        <f t="shared" si="314"/>
        <v>225.74999999999997</v>
      </c>
      <c r="EJ108" s="79">
        <f t="shared" si="314"/>
        <v>342.5</v>
      </c>
      <c r="EK108" s="79">
        <f t="shared" si="314"/>
        <v>224.75</v>
      </c>
      <c r="EL108" s="55">
        <v>1</v>
      </c>
      <c r="EM108" s="52">
        <v>1</v>
      </c>
      <c r="EN108" s="52">
        <v>1</v>
      </c>
      <c r="EO108" s="52">
        <v>1</v>
      </c>
      <c r="EP108" s="52">
        <v>1</v>
      </c>
      <c r="EQ108" s="52">
        <v>1</v>
      </c>
      <c r="ER108" s="52">
        <v>1</v>
      </c>
      <c r="ES108" s="55">
        <v>124</v>
      </c>
      <c r="ET108" s="52">
        <v>117</v>
      </c>
      <c r="EU108" s="52">
        <v>67</v>
      </c>
      <c r="EV108" s="52">
        <v>68</v>
      </c>
      <c r="EW108" s="52">
        <v>38</v>
      </c>
      <c r="EX108" s="52">
        <v>30</v>
      </c>
      <c r="EY108" s="52">
        <v>35</v>
      </c>
      <c r="EZ108" s="55">
        <v>23.1</v>
      </c>
      <c r="FA108" s="52">
        <v>26.5</v>
      </c>
      <c r="FB108" s="52">
        <v>56.2</v>
      </c>
      <c r="FC108" s="52">
        <v>49.3</v>
      </c>
      <c r="FD108" s="52">
        <v>47.6</v>
      </c>
      <c r="FE108" s="52">
        <v>35.1</v>
      </c>
      <c r="FF108" s="52">
        <v>26.2</v>
      </c>
      <c r="FG108" s="55">
        <v>3</v>
      </c>
      <c r="FH108" s="52">
        <v>3</v>
      </c>
      <c r="FI108" s="52">
        <v>3</v>
      </c>
      <c r="FJ108" s="52">
        <v>3</v>
      </c>
      <c r="FK108" s="52">
        <v>3</v>
      </c>
      <c r="FL108" s="52">
        <v>7</v>
      </c>
      <c r="FM108" s="52">
        <v>8</v>
      </c>
      <c r="FN108" s="55">
        <v>69</v>
      </c>
      <c r="FO108" s="52">
        <v>83</v>
      </c>
      <c r="FP108" s="52">
        <v>77</v>
      </c>
      <c r="FQ108" s="52">
        <v>79</v>
      </c>
      <c r="FR108" s="52">
        <v>87</v>
      </c>
      <c r="FS108" s="52">
        <v>90</v>
      </c>
      <c r="FT108" s="52">
        <v>84</v>
      </c>
      <c r="FU108" s="55" t="s">
        <v>834</v>
      </c>
      <c r="FV108" s="52" t="s">
        <v>1214</v>
      </c>
      <c r="FW108" s="52" t="s">
        <v>1214</v>
      </c>
      <c r="FX108" s="52" t="s">
        <v>1212</v>
      </c>
      <c r="FY108" s="52" t="s">
        <v>1123</v>
      </c>
      <c r="FZ108" s="52" t="s">
        <v>1160</v>
      </c>
      <c r="GA108" s="52" t="s">
        <v>834</v>
      </c>
      <c r="GB108" s="55">
        <v>95</v>
      </c>
      <c r="GC108" s="52">
        <v>117</v>
      </c>
      <c r="GD108" s="52">
        <v>115</v>
      </c>
      <c r="GE108" s="52">
        <v>108</v>
      </c>
      <c r="GF108" s="52">
        <v>116</v>
      </c>
      <c r="GG108" s="52">
        <v>108</v>
      </c>
      <c r="GH108" s="52">
        <v>113</v>
      </c>
      <c r="GI108" s="55">
        <v>730</v>
      </c>
      <c r="GJ108" s="52">
        <v>800</v>
      </c>
      <c r="GK108" s="52">
        <v>915</v>
      </c>
      <c r="GL108" s="52">
        <v>2980</v>
      </c>
      <c r="GM108" s="52">
        <v>1720</v>
      </c>
      <c r="GN108" s="52">
        <v>2650</v>
      </c>
      <c r="GO108" s="52">
        <v>2190</v>
      </c>
      <c r="GP108" s="6"/>
      <c r="GQ108" s="55">
        <v>20</v>
      </c>
      <c r="GR108" s="52">
        <v>90</v>
      </c>
      <c r="GS108" s="55">
        <v>17</v>
      </c>
      <c r="GT108" s="52">
        <v>90</v>
      </c>
      <c r="GU108" s="55">
        <v>19</v>
      </c>
      <c r="GV108" s="52">
        <v>90</v>
      </c>
      <c r="GW108" s="55">
        <v>19</v>
      </c>
      <c r="GX108" s="52">
        <v>90</v>
      </c>
      <c r="GY108" s="55">
        <v>20</v>
      </c>
      <c r="GZ108" s="52">
        <v>90</v>
      </c>
      <c r="HA108" s="55">
        <v>18</v>
      </c>
      <c r="HB108" s="52">
        <v>90</v>
      </c>
      <c r="HC108" s="55">
        <v>19</v>
      </c>
      <c r="HD108" s="52">
        <v>90</v>
      </c>
      <c r="HE108" s="6"/>
      <c r="HF108" s="52">
        <v>64</v>
      </c>
      <c r="HG108" s="52">
        <v>116</v>
      </c>
      <c r="HH108" s="52">
        <v>163</v>
      </c>
      <c r="HI108" s="52">
        <v>39.1</v>
      </c>
      <c r="HJ108" s="52">
        <v>1</v>
      </c>
      <c r="HK108" s="52">
        <v>90</v>
      </c>
      <c r="HL108" s="52">
        <v>1</v>
      </c>
      <c r="HM108" s="52">
        <v>15</v>
      </c>
      <c r="HN108" s="52">
        <v>40.33</v>
      </c>
      <c r="HO108" s="52">
        <v>2.27</v>
      </c>
      <c r="HP108" s="52">
        <v>4.18</v>
      </c>
      <c r="HQ108" s="52">
        <v>138.5</v>
      </c>
      <c r="HR108" s="52">
        <v>17.2</v>
      </c>
      <c r="HS108" s="52">
        <v>26.5</v>
      </c>
      <c r="HT108" s="52">
        <v>3</v>
      </c>
      <c r="HU108" s="6"/>
      <c r="HV108" s="92"/>
      <c r="HW108" s="92"/>
      <c r="HX108" s="92"/>
      <c r="HY108" s="92"/>
      <c r="HZ108" s="92"/>
      <c r="IA108" s="92"/>
      <c r="IB108" s="92"/>
    </row>
    <row r="109" spans="1:236" ht="15.75" customHeight="1" x14ac:dyDescent="0.3">
      <c r="A109" s="99">
        <v>104</v>
      </c>
      <c r="B109" s="3">
        <v>153</v>
      </c>
      <c r="C109" s="21" t="s">
        <v>626</v>
      </c>
      <c r="D109" s="21">
        <v>1</v>
      </c>
      <c r="E109" s="22">
        <v>41442</v>
      </c>
      <c r="F109" s="22">
        <v>41450</v>
      </c>
      <c r="G109" s="21">
        <f t="shared" si="0"/>
        <v>8</v>
      </c>
      <c r="H109" s="21"/>
      <c r="I109" s="21" t="s">
        <v>432</v>
      </c>
      <c r="J109" s="23">
        <v>27783</v>
      </c>
      <c r="K109" s="21">
        <v>37</v>
      </c>
      <c r="L109" s="21">
        <v>165</v>
      </c>
      <c r="M109" s="21">
        <v>70</v>
      </c>
      <c r="N109" s="21" t="s">
        <v>1410</v>
      </c>
      <c r="O109" s="21">
        <v>59</v>
      </c>
      <c r="P109" s="21">
        <v>66</v>
      </c>
      <c r="Q109" s="21">
        <v>22</v>
      </c>
      <c r="R109" s="21" t="s">
        <v>1411</v>
      </c>
      <c r="S109" s="21">
        <v>1</v>
      </c>
      <c r="T109" s="21">
        <v>22</v>
      </c>
      <c r="U109" s="21" t="s">
        <v>1411</v>
      </c>
      <c r="V109" s="21">
        <v>1</v>
      </c>
      <c r="W109" s="21">
        <v>12</v>
      </c>
      <c r="X109" s="21">
        <v>11</v>
      </c>
      <c r="Y109" s="21">
        <v>0</v>
      </c>
      <c r="Z109" s="6"/>
      <c r="AA109" s="24" t="s">
        <v>513</v>
      </c>
      <c r="AB109" s="21" t="s">
        <v>549</v>
      </c>
      <c r="AC109" s="25">
        <v>1</v>
      </c>
      <c r="AD109" s="25"/>
      <c r="AE109" s="21" t="s">
        <v>246</v>
      </c>
      <c r="AF109" s="21" t="s">
        <v>247</v>
      </c>
      <c r="AG109" s="21" t="s">
        <v>246</v>
      </c>
      <c r="AH109" s="21" t="s">
        <v>248</v>
      </c>
      <c r="AI109" s="21" t="s">
        <v>249</v>
      </c>
      <c r="AJ109" s="21" t="s">
        <v>249</v>
      </c>
      <c r="AK109" s="21" t="s">
        <v>246</v>
      </c>
      <c r="AL109" s="21" t="s">
        <v>246</v>
      </c>
      <c r="AM109" s="21">
        <v>15.65</v>
      </c>
      <c r="AN109" s="6"/>
      <c r="AO109" s="26" t="s">
        <v>250</v>
      </c>
      <c r="AP109" s="26" t="s">
        <v>274</v>
      </c>
      <c r="AQ109" s="26"/>
      <c r="AR109" s="26" t="s">
        <v>1904</v>
      </c>
      <c r="AS109" s="26" t="s">
        <v>1905</v>
      </c>
      <c r="AT109" s="27">
        <v>15.65</v>
      </c>
      <c r="AU109" s="21">
        <v>35.36</v>
      </c>
      <c r="AV109" s="21">
        <v>32.4</v>
      </c>
      <c r="AW109" s="21">
        <v>14.27</v>
      </c>
      <c r="AX109" s="21">
        <v>10.11</v>
      </c>
      <c r="AY109" s="21">
        <v>8</v>
      </c>
      <c r="AZ109" s="21">
        <v>3.89</v>
      </c>
      <c r="BA109" s="21">
        <v>2.16</v>
      </c>
      <c r="BB109" s="21">
        <v>1.37</v>
      </c>
      <c r="BC109" s="28">
        <f t="shared" ref="BC109:BE109" si="315">((AU109/AT109)*100)-100</f>
        <v>125.94249201277955</v>
      </c>
      <c r="BD109" s="28">
        <f t="shared" si="315"/>
        <v>-8.3710407239819062</v>
      </c>
      <c r="BE109" s="28">
        <f t="shared" si="315"/>
        <v>-55.956790123456791</v>
      </c>
      <c r="BF109" s="28">
        <f t="shared" si="2"/>
        <v>107.0287539936102</v>
      </c>
      <c r="BG109" s="28">
        <f t="shared" si="3"/>
        <v>-8.8178913738019276</v>
      </c>
      <c r="BH109" s="28">
        <f t="shared" si="4"/>
        <v>-59.643665158371043</v>
      </c>
      <c r="BI109" s="3">
        <f t="shared" ref="BI109:BK109" si="316">AU109-AT109</f>
        <v>19.71</v>
      </c>
      <c r="BJ109" s="3">
        <f t="shared" si="316"/>
        <v>-2.9600000000000009</v>
      </c>
      <c r="BK109" s="3">
        <f t="shared" si="316"/>
        <v>-18.13</v>
      </c>
      <c r="BL109" s="3">
        <f t="shared" si="6"/>
        <v>16.75</v>
      </c>
      <c r="BM109" s="3">
        <f t="shared" si="7"/>
        <v>-1.3800000000000008</v>
      </c>
      <c r="BN109" s="3">
        <f t="shared" si="8"/>
        <v>-21.09</v>
      </c>
      <c r="BO109" s="24"/>
      <c r="BP109" s="21">
        <v>279.2</v>
      </c>
      <c r="BQ109" s="21">
        <v>183</v>
      </c>
      <c r="BR109" s="21">
        <v>130</v>
      </c>
      <c r="BS109" s="21"/>
      <c r="BT109" s="21"/>
      <c r="BU109" s="21"/>
      <c r="BV109" s="24">
        <v>37.4</v>
      </c>
      <c r="BW109" s="21">
        <v>38.6</v>
      </c>
      <c r="BX109" s="21">
        <v>38</v>
      </c>
      <c r="BY109" s="21">
        <v>36</v>
      </c>
      <c r="BZ109" s="21">
        <v>36.9</v>
      </c>
      <c r="CA109" s="21">
        <v>38</v>
      </c>
      <c r="CB109" s="21">
        <v>38</v>
      </c>
      <c r="CC109" s="21">
        <v>36</v>
      </c>
      <c r="CD109" s="21">
        <v>36</v>
      </c>
      <c r="CE109" s="6"/>
      <c r="CF109" s="24" t="s">
        <v>1412</v>
      </c>
      <c r="CG109" s="21"/>
      <c r="CH109" s="21" t="s">
        <v>1413</v>
      </c>
      <c r="CI109" s="21" t="s">
        <v>1414</v>
      </c>
      <c r="CJ109" s="21"/>
      <c r="CK109" s="21"/>
      <c r="CL109" s="21"/>
      <c r="CM109" s="24" t="s">
        <v>1415</v>
      </c>
      <c r="CN109" s="21"/>
      <c r="CO109" s="21" t="s">
        <v>331</v>
      </c>
      <c r="CP109" s="21" t="s">
        <v>331</v>
      </c>
      <c r="CQ109" s="21"/>
      <c r="CR109" s="21"/>
      <c r="CS109" s="21"/>
      <c r="CT109" s="24">
        <v>2</v>
      </c>
      <c r="CU109" s="21"/>
      <c r="CV109" s="21">
        <v>1</v>
      </c>
      <c r="CW109" s="21">
        <v>1</v>
      </c>
      <c r="CX109" s="21"/>
      <c r="CY109" s="21"/>
      <c r="CZ109" s="21"/>
      <c r="DA109" s="24" t="s">
        <v>1416</v>
      </c>
      <c r="DB109" s="21"/>
      <c r="DC109" s="21" t="s">
        <v>331</v>
      </c>
      <c r="DD109" s="21" t="s">
        <v>331</v>
      </c>
      <c r="DE109" s="21"/>
      <c r="DF109" s="21"/>
      <c r="DG109" s="21"/>
      <c r="DH109" s="24" t="s">
        <v>1417</v>
      </c>
      <c r="DI109" s="21" t="s">
        <v>1418</v>
      </c>
      <c r="DJ109" s="21" t="s">
        <v>1418</v>
      </c>
      <c r="DK109" s="21" t="s">
        <v>1419</v>
      </c>
      <c r="DL109" s="21" t="s">
        <v>1420</v>
      </c>
      <c r="DM109" s="21" t="s">
        <v>1421</v>
      </c>
      <c r="DN109" s="21" t="s">
        <v>1420</v>
      </c>
      <c r="DO109" s="26"/>
      <c r="DP109" s="6"/>
      <c r="DQ109" s="24">
        <v>115.3</v>
      </c>
      <c r="DR109" s="21">
        <v>156</v>
      </c>
      <c r="DS109" s="21">
        <v>156</v>
      </c>
      <c r="DT109" s="21">
        <v>142</v>
      </c>
      <c r="DU109" s="21">
        <v>111</v>
      </c>
      <c r="DV109" s="21">
        <v>177.2</v>
      </c>
      <c r="DW109" s="21">
        <v>208.7</v>
      </c>
      <c r="DX109" s="24">
        <v>0.4</v>
      </c>
      <c r="DY109" s="21">
        <v>0.4</v>
      </c>
      <c r="DZ109" s="21">
        <v>0.4</v>
      </c>
      <c r="EA109" s="21">
        <v>0.4</v>
      </c>
      <c r="EB109" s="21">
        <v>0.4</v>
      </c>
      <c r="EC109" s="21">
        <v>0.4</v>
      </c>
      <c r="ED109" s="21">
        <v>0.4</v>
      </c>
      <c r="EE109" s="78">
        <f t="shared" si="135"/>
        <v>288.25</v>
      </c>
      <c r="EF109" s="79">
        <f t="shared" si="192"/>
        <v>390</v>
      </c>
      <c r="EG109" s="79">
        <f t="shared" si="308"/>
        <v>390</v>
      </c>
      <c r="EH109" s="79">
        <f t="shared" ref="EH109:EK109" si="317">DT109/EA109</f>
        <v>355</v>
      </c>
      <c r="EI109" s="79">
        <f t="shared" si="317"/>
        <v>277.5</v>
      </c>
      <c r="EJ109" s="79">
        <f t="shared" si="317"/>
        <v>442.99999999999994</v>
      </c>
      <c r="EK109" s="79">
        <f t="shared" si="317"/>
        <v>521.74999999999989</v>
      </c>
      <c r="EL109" s="24">
        <v>1</v>
      </c>
      <c r="EM109" s="21">
        <v>1</v>
      </c>
      <c r="EN109" s="21">
        <v>1</v>
      </c>
      <c r="EO109" s="21">
        <v>1</v>
      </c>
      <c r="EP109" s="21">
        <v>0</v>
      </c>
      <c r="EQ109" s="21">
        <v>0</v>
      </c>
      <c r="ER109" s="21">
        <v>0</v>
      </c>
      <c r="ES109" s="24">
        <v>88</v>
      </c>
      <c r="ET109" s="21">
        <v>77</v>
      </c>
      <c r="EU109" s="21">
        <v>77</v>
      </c>
      <c r="EV109" s="21">
        <v>148</v>
      </c>
      <c r="EW109" s="21">
        <v>208</v>
      </c>
      <c r="EX109" s="21">
        <v>302</v>
      </c>
      <c r="EY109" s="21">
        <v>406</v>
      </c>
      <c r="EZ109" s="24">
        <v>9.6</v>
      </c>
      <c r="FA109" s="21">
        <v>19.3</v>
      </c>
      <c r="FB109" s="21">
        <v>17.5</v>
      </c>
      <c r="FC109" s="21">
        <v>17.5</v>
      </c>
      <c r="FD109" s="21">
        <v>8</v>
      </c>
      <c r="FE109" s="21">
        <v>7.6</v>
      </c>
      <c r="FF109" s="21">
        <v>7.6</v>
      </c>
      <c r="FG109" s="24">
        <v>3</v>
      </c>
      <c r="FH109" s="21">
        <v>3</v>
      </c>
      <c r="FI109" s="21">
        <v>3</v>
      </c>
      <c r="FJ109" s="21">
        <v>3</v>
      </c>
      <c r="FK109" s="21">
        <v>3</v>
      </c>
      <c r="FL109" s="21">
        <v>3</v>
      </c>
      <c r="FM109" s="21">
        <v>3</v>
      </c>
      <c r="FN109" s="24">
        <v>79</v>
      </c>
      <c r="FO109" s="21">
        <v>74</v>
      </c>
      <c r="FP109" s="21">
        <v>88</v>
      </c>
      <c r="FQ109" s="21">
        <v>90</v>
      </c>
      <c r="FR109" s="21">
        <v>99</v>
      </c>
      <c r="FS109" s="21">
        <v>104</v>
      </c>
      <c r="FT109" s="21">
        <v>98</v>
      </c>
      <c r="FU109" s="24" t="s">
        <v>1422</v>
      </c>
      <c r="FV109" s="21" t="s">
        <v>334</v>
      </c>
      <c r="FW109" s="21" t="s">
        <v>1380</v>
      </c>
      <c r="FX109" s="21" t="s">
        <v>322</v>
      </c>
      <c r="FY109" s="21">
        <v>0</v>
      </c>
      <c r="FZ109" s="21">
        <v>0</v>
      </c>
      <c r="GA109" s="21">
        <v>0</v>
      </c>
      <c r="GB109" s="24">
        <v>56</v>
      </c>
      <c r="GC109" s="21">
        <v>57</v>
      </c>
      <c r="GD109" s="21">
        <v>68</v>
      </c>
      <c r="GE109" s="21">
        <v>57</v>
      </c>
      <c r="GF109" s="21">
        <v>51</v>
      </c>
      <c r="GG109" s="21">
        <v>36</v>
      </c>
      <c r="GH109" s="21">
        <v>41</v>
      </c>
      <c r="GI109" s="24">
        <v>2140</v>
      </c>
      <c r="GJ109" s="21">
        <v>1440</v>
      </c>
      <c r="GK109" s="21">
        <v>1710</v>
      </c>
      <c r="GL109" s="21">
        <v>2560</v>
      </c>
      <c r="GM109" s="21">
        <v>4540</v>
      </c>
      <c r="GN109" s="21">
        <v>3200</v>
      </c>
      <c r="GO109" s="21">
        <v>3670</v>
      </c>
      <c r="GP109" s="6"/>
      <c r="GQ109" s="24">
        <v>19</v>
      </c>
      <c r="GR109" s="21">
        <v>90</v>
      </c>
      <c r="GS109" s="24">
        <v>18</v>
      </c>
      <c r="GT109" s="21">
        <v>90</v>
      </c>
      <c r="GU109" s="24">
        <v>18</v>
      </c>
      <c r="GV109" s="21">
        <v>90</v>
      </c>
      <c r="GW109" s="24">
        <v>17</v>
      </c>
      <c r="GX109" s="21">
        <v>90</v>
      </c>
      <c r="GY109" s="24">
        <v>13</v>
      </c>
      <c r="GZ109" s="21">
        <v>55</v>
      </c>
      <c r="HA109" s="24">
        <v>11</v>
      </c>
      <c r="HB109" s="21">
        <v>45</v>
      </c>
      <c r="HC109" s="24">
        <v>11</v>
      </c>
      <c r="HD109" s="21">
        <v>45</v>
      </c>
      <c r="HE109" s="6"/>
      <c r="HF109" s="21">
        <v>37</v>
      </c>
      <c r="HG109" s="21">
        <v>75</v>
      </c>
      <c r="HH109" s="21">
        <v>100</v>
      </c>
      <c r="HI109" s="21">
        <v>38.1</v>
      </c>
      <c r="HJ109" s="21">
        <v>1</v>
      </c>
      <c r="HK109" s="21">
        <v>103</v>
      </c>
      <c r="HL109" s="21">
        <v>0.5</v>
      </c>
      <c r="HM109" s="21">
        <v>20</v>
      </c>
      <c r="HN109" s="21">
        <v>15.68</v>
      </c>
      <c r="HO109" s="21">
        <v>17.73</v>
      </c>
      <c r="HP109" s="21">
        <v>3.39</v>
      </c>
      <c r="HQ109" s="21">
        <v>146</v>
      </c>
      <c r="HR109" s="21">
        <v>23.7</v>
      </c>
      <c r="HS109" s="21">
        <v>6</v>
      </c>
      <c r="HT109" s="21">
        <v>3</v>
      </c>
      <c r="HU109" s="6"/>
    </row>
    <row r="110" spans="1:236" ht="15.75" customHeight="1" x14ac:dyDescent="0.3">
      <c r="A110" s="99">
        <v>105</v>
      </c>
      <c r="B110" s="3">
        <v>156</v>
      </c>
      <c r="C110" s="21" t="s">
        <v>431</v>
      </c>
      <c r="D110" s="21">
        <v>1</v>
      </c>
      <c r="E110" s="22">
        <v>41450</v>
      </c>
      <c r="F110" s="22">
        <v>41450</v>
      </c>
      <c r="G110" s="21">
        <f t="shared" si="0"/>
        <v>0</v>
      </c>
      <c r="H110" s="21"/>
      <c r="I110" s="21" t="s">
        <v>432</v>
      </c>
      <c r="J110" s="23">
        <v>23361</v>
      </c>
      <c r="K110" s="21">
        <v>50</v>
      </c>
      <c r="L110" s="21">
        <v>182</v>
      </c>
      <c r="M110" s="21">
        <v>160</v>
      </c>
      <c r="N110" s="21" t="s">
        <v>1429</v>
      </c>
      <c r="O110" s="21">
        <v>95</v>
      </c>
      <c r="P110" s="21">
        <v>97.8</v>
      </c>
      <c r="Q110" s="21">
        <v>21</v>
      </c>
      <c r="R110" s="21" t="s">
        <v>548</v>
      </c>
      <c r="S110" s="21">
        <v>2</v>
      </c>
      <c r="T110" s="21">
        <v>21</v>
      </c>
      <c r="U110" s="21" t="s">
        <v>548</v>
      </c>
      <c r="V110" s="21">
        <v>2</v>
      </c>
      <c r="W110" s="21">
        <v>18</v>
      </c>
      <c r="X110" s="21">
        <v>20</v>
      </c>
      <c r="Y110" s="21">
        <v>17</v>
      </c>
      <c r="Z110" s="6"/>
      <c r="AA110" s="24" t="s">
        <v>462</v>
      </c>
      <c r="AB110" s="21" t="s">
        <v>1430</v>
      </c>
      <c r="AC110" s="25">
        <v>1</v>
      </c>
      <c r="AD110" s="25"/>
      <c r="AE110" s="21" t="s">
        <v>249</v>
      </c>
      <c r="AF110" s="21"/>
      <c r="AG110" s="21" t="s">
        <v>246</v>
      </c>
      <c r="AH110" s="21" t="s">
        <v>248</v>
      </c>
      <c r="AI110" s="21" t="s">
        <v>246</v>
      </c>
      <c r="AJ110" s="21" t="s">
        <v>249</v>
      </c>
      <c r="AK110" s="21" t="s">
        <v>246</v>
      </c>
      <c r="AL110" s="21" t="s">
        <v>246</v>
      </c>
      <c r="AM110" s="21">
        <v>18.79</v>
      </c>
      <c r="AN110" s="6"/>
      <c r="AO110" s="26" t="s">
        <v>250</v>
      </c>
      <c r="AP110" s="26" t="s">
        <v>274</v>
      </c>
      <c r="AQ110" s="26"/>
      <c r="AR110" s="26" t="s">
        <v>1902</v>
      </c>
      <c r="AS110" s="26" t="s">
        <v>299</v>
      </c>
      <c r="AT110" s="27">
        <v>12.79</v>
      </c>
      <c r="AU110" s="21">
        <v>16</v>
      </c>
      <c r="AV110" s="21">
        <v>22.5</v>
      </c>
      <c r="AW110" s="21">
        <v>14</v>
      </c>
      <c r="AX110" s="21">
        <v>13.85</v>
      </c>
      <c r="AY110" s="21">
        <v>12.25</v>
      </c>
      <c r="AZ110" s="21">
        <v>9.65</v>
      </c>
      <c r="BA110" s="21">
        <v>6.94</v>
      </c>
      <c r="BB110" s="21">
        <v>4</v>
      </c>
      <c r="BC110" s="28">
        <f t="shared" ref="BC110:BE110" si="318">((AU110/AT110)*100)-100</f>
        <v>25.097732603596583</v>
      </c>
      <c r="BD110" s="28">
        <f t="shared" si="318"/>
        <v>40.625</v>
      </c>
      <c r="BE110" s="28">
        <f t="shared" si="318"/>
        <v>-37.777777777777779</v>
      </c>
      <c r="BF110" s="28">
        <f t="shared" si="2"/>
        <v>75.918686473807696</v>
      </c>
      <c r="BG110" s="28">
        <f t="shared" si="3"/>
        <v>9.4605160281469978</v>
      </c>
      <c r="BH110" s="28">
        <f t="shared" si="4"/>
        <v>-12.5</v>
      </c>
      <c r="BI110" s="3">
        <f t="shared" ref="BI110:BK110" si="319">AU110-AT110</f>
        <v>3.2100000000000009</v>
      </c>
      <c r="BJ110" s="3">
        <f t="shared" si="319"/>
        <v>6.5</v>
      </c>
      <c r="BK110" s="3">
        <f t="shared" si="319"/>
        <v>-8.5</v>
      </c>
      <c r="BL110" s="3">
        <f t="shared" si="6"/>
        <v>9.7100000000000009</v>
      </c>
      <c r="BM110" s="3">
        <f t="shared" si="7"/>
        <v>1.2100000000000009</v>
      </c>
      <c r="BN110" s="3">
        <f t="shared" si="8"/>
        <v>-2</v>
      </c>
      <c r="BO110" s="24">
        <v>332.3</v>
      </c>
      <c r="BP110" s="21">
        <v>302</v>
      </c>
      <c r="BQ110" s="21">
        <v>274</v>
      </c>
      <c r="BR110" s="21">
        <v>108.3</v>
      </c>
      <c r="BS110" s="21"/>
      <c r="BT110" s="21">
        <v>15.9</v>
      </c>
      <c r="BU110" s="21">
        <v>39</v>
      </c>
      <c r="BV110" s="24">
        <v>36</v>
      </c>
      <c r="BW110" s="21">
        <v>36</v>
      </c>
      <c r="BX110" s="21">
        <v>36</v>
      </c>
      <c r="BY110" s="21">
        <v>37</v>
      </c>
      <c r="BZ110" s="21">
        <v>38.4</v>
      </c>
      <c r="CA110" s="21">
        <v>38.9</v>
      </c>
      <c r="CB110" s="21">
        <v>38</v>
      </c>
      <c r="CC110" s="21">
        <v>37</v>
      </c>
      <c r="CD110" s="21">
        <v>38.1</v>
      </c>
      <c r="CE110" s="6"/>
      <c r="CF110" s="24" t="s">
        <v>1431</v>
      </c>
      <c r="CG110" s="21"/>
      <c r="CH110" s="21" t="s">
        <v>263</v>
      </c>
      <c r="CI110" s="21"/>
      <c r="CJ110" s="21"/>
      <c r="CK110" s="21"/>
      <c r="CL110" s="21" t="s">
        <v>1432</v>
      </c>
      <c r="CM110" s="24" t="s">
        <v>1433</v>
      </c>
      <c r="CN110" s="21"/>
      <c r="CO110" s="21" t="s">
        <v>1434</v>
      </c>
      <c r="CP110" s="21"/>
      <c r="CQ110" s="21"/>
      <c r="CR110" s="21"/>
      <c r="CS110" s="21" t="s">
        <v>331</v>
      </c>
      <c r="CT110" s="24">
        <v>2</v>
      </c>
      <c r="CU110" s="21"/>
      <c r="CV110" s="21">
        <v>1</v>
      </c>
      <c r="CW110" s="21"/>
      <c r="CX110" s="21"/>
      <c r="CY110" s="21"/>
      <c r="CZ110" s="21">
        <v>1</v>
      </c>
      <c r="DA110" s="24" t="s">
        <v>1435</v>
      </c>
      <c r="DB110" s="21"/>
      <c r="DC110" s="21" t="s">
        <v>735</v>
      </c>
      <c r="DD110" s="21"/>
      <c r="DE110" s="21"/>
      <c r="DF110" s="21"/>
      <c r="DG110" s="21" t="s">
        <v>331</v>
      </c>
      <c r="DH110" s="24" t="s">
        <v>611</v>
      </c>
      <c r="DI110" s="21" t="s">
        <v>1436</v>
      </c>
      <c r="DJ110" s="21" t="s">
        <v>1436</v>
      </c>
      <c r="DK110" s="21" t="s">
        <v>1437</v>
      </c>
      <c r="DL110" s="21" t="s">
        <v>1437</v>
      </c>
      <c r="DM110" s="21" t="s">
        <v>1437</v>
      </c>
      <c r="DN110" s="21" t="s">
        <v>1437</v>
      </c>
      <c r="DO110" s="26"/>
      <c r="DP110" s="6"/>
      <c r="DQ110" s="24">
        <v>87.9</v>
      </c>
      <c r="DR110" s="21">
        <v>87.7</v>
      </c>
      <c r="DS110" s="21">
        <v>126.2</v>
      </c>
      <c r="DT110" s="21">
        <v>83.2</v>
      </c>
      <c r="DU110" s="21">
        <v>88.2</v>
      </c>
      <c r="DV110" s="21">
        <v>71.8</v>
      </c>
      <c r="DW110" s="21">
        <v>61.7</v>
      </c>
      <c r="DX110" s="24">
        <v>0.4</v>
      </c>
      <c r="DY110" s="21">
        <v>0.1</v>
      </c>
      <c r="DZ110" s="21">
        <v>0.7</v>
      </c>
      <c r="EA110" s="21">
        <v>0.7</v>
      </c>
      <c r="EB110" s="21">
        <v>0.6</v>
      </c>
      <c r="EC110" s="21">
        <v>0.6</v>
      </c>
      <c r="ED110" s="21">
        <v>0.71</v>
      </c>
      <c r="EE110" s="78">
        <f t="shared" si="135"/>
        <v>219.75</v>
      </c>
      <c r="EF110" s="79">
        <f t="shared" si="192"/>
        <v>877</v>
      </c>
      <c r="EG110" s="79">
        <f t="shared" si="308"/>
        <v>180.28571428571431</v>
      </c>
      <c r="EH110" s="79">
        <f t="shared" ref="EH110:EK110" si="320">DT110/EA110</f>
        <v>118.85714285714288</v>
      </c>
      <c r="EI110" s="79">
        <f t="shared" si="320"/>
        <v>147</v>
      </c>
      <c r="EJ110" s="79">
        <f t="shared" si="320"/>
        <v>119.66666666666667</v>
      </c>
      <c r="EK110" s="79">
        <f t="shared" si="320"/>
        <v>86.901408450704238</v>
      </c>
      <c r="EL110" s="24">
        <v>0</v>
      </c>
      <c r="EM110" s="21">
        <v>1</v>
      </c>
      <c r="EN110" s="21">
        <v>1</v>
      </c>
      <c r="EO110" s="21">
        <v>1</v>
      </c>
      <c r="EP110" s="21">
        <v>1</v>
      </c>
      <c r="EQ110" s="21">
        <v>1</v>
      </c>
      <c r="ER110" s="21">
        <v>1</v>
      </c>
      <c r="ES110" s="24">
        <v>327</v>
      </c>
      <c r="ET110" s="21">
        <v>300</v>
      </c>
      <c r="EU110" s="21">
        <v>327</v>
      </c>
      <c r="EV110" s="21">
        <v>336</v>
      </c>
      <c r="EW110" s="21">
        <v>298</v>
      </c>
      <c r="EX110" s="21">
        <v>323</v>
      </c>
      <c r="EY110" s="21">
        <v>414</v>
      </c>
      <c r="EZ110" s="24">
        <v>8.5</v>
      </c>
      <c r="FA110" s="21">
        <v>6.6</v>
      </c>
      <c r="FB110" s="21">
        <v>7.1</v>
      </c>
      <c r="FC110" s="21">
        <v>6.2</v>
      </c>
      <c r="FD110" s="21">
        <v>6.8</v>
      </c>
      <c r="FE110" s="21">
        <v>5.3</v>
      </c>
      <c r="FF110" s="21">
        <v>5.4</v>
      </c>
      <c r="FG110" s="24">
        <v>15</v>
      </c>
      <c r="FH110" s="21">
        <v>7</v>
      </c>
      <c r="FI110" s="21">
        <v>3</v>
      </c>
      <c r="FJ110" s="21">
        <v>3</v>
      </c>
      <c r="FK110" s="21">
        <v>3</v>
      </c>
      <c r="FL110" s="21">
        <v>3</v>
      </c>
      <c r="FM110" s="21">
        <v>3</v>
      </c>
      <c r="FN110" s="24">
        <v>85</v>
      </c>
      <c r="FO110" s="21">
        <v>60</v>
      </c>
      <c r="FP110" s="21">
        <v>75</v>
      </c>
      <c r="FQ110" s="21">
        <v>77</v>
      </c>
      <c r="FR110" s="21">
        <v>72</v>
      </c>
      <c r="FS110" s="21">
        <v>74</v>
      </c>
      <c r="FT110" s="21">
        <v>87</v>
      </c>
      <c r="FU110" s="24" t="s">
        <v>1214</v>
      </c>
      <c r="FV110" s="21" t="s">
        <v>1438</v>
      </c>
      <c r="FW110" s="21" t="s">
        <v>1439</v>
      </c>
      <c r="FX110" s="21" t="s">
        <v>834</v>
      </c>
      <c r="FY110" s="21" t="s">
        <v>1440</v>
      </c>
      <c r="FZ110" s="21" t="s">
        <v>1441</v>
      </c>
      <c r="GA110" s="21" t="s">
        <v>1442</v>
      </c>
      <c r="GB110" s="24">
        <v>831</v>
      </c>
      <c r="GC110" s="21">
        <v>594</v>
      </c>
      <c r="GD110" s="21">
        <v>498</v>
      </c>
      <c r="GE110" s="21">
        <v>420</v>
      </c>
      <c r="GF110" s="21">
        <v>469</v>
      </c>
      <c r="GG110" s="21">
        <v>491</v>
      </c>
      <c r="GH110" s="21">
        <v>481</v>
      </c>
      <c r="GI110" s="24">
        <v>5</v>
      </c>
      <c r="GJ110" s="21">
        <v>15</v>
      </c>
      <c r="GK110" s="21">
        <v>50</v>
      </c>
      <c r="GL110" s="21">
        <v>90</v>
      </c>
      <c r="GM110" s="21">
        <v>60</v>
      </c>
      <c r="GN110" s="21">
        <v>280</v>
      </c>
      <c r="GO110" s="21">
        <v>110</v>
      </c>
      <c r="GP110" s="6"/>
      <c r="GQ110" s="24">
        <v>12</v>
      </c>
      <c r="GR110" s="21">
        <v>45</v>
      </c>
      <c r="GS110" s="24">
        <v>17</v>
      </c>
      <c r="GT110" s="21">
        <v>90</v>
      </c>
      <c r="GU110" s="24">
        <v>17</v>
      </c>
      <c r="GV110" s="21">
        <v>90</v>
      </c>
      <c r="GW110" s="24">
        <v>17</v>
      </c>
      <c r="GX110" s="21">
        <v>90</v>
      </c>
      <c r="GY110" s="24">
        <v>17</v>
      </c>
      <c r="GZ110" s="21">
        <v>90</v>
      </c>
      <c r="HA110" s="24">
        <v>16</v>
      </c>
      <c r="HB110" s="21">
        <v>90</v>
      </c>
      <c r="HC110" s="24">
        <v>17</v>
      </c>
      <c r="HD110" s="21">
        <v>90</v>
      </c>
      <c r="HE110" s="6"/>
      <c r="HF110" s="21">
        <v>50</v>
      </c>
      <c r="HG110" s="21">
        <v>124</v>
      </c>
      <c r="HH110" s="21">
        <v>79</v>
      </c>
      <c r="HI110" s="21">
        <v>38.1</v>
      </c>
      <c r="HJ110" s="21">
        <v>1</v>
      </c>
      <c r="HK110" s="21">
        <v>65</v>
      </c>
      <c r="HL110" s="21">
        <v>1</v>
      </c>
      <c r="HM110" s="21">
        <v>0</v>
      </c>
      <c r="HN110" s="21">
        <v>106.44</v>
      </c>
      <c r="HO110" s="21">
        <v>27.6</v>
      </c>
      <c r="HP110" s="21">
        <v>4</v>
      </c>
      <c r="HQ110" s="21">
        <v>136</v>
      </c>
      <c r="HR110" s="21">
        <v>15.3</v>
      </c>
      <c r="HS110" s="21">
        <v>8.5</v>
      </c>
      <c r="HT110" s="21">
        <v>3</v>
      </c>
      <c r="HU110" s="6"/>
    </row>
    <row r="111" spans="1:236" ht="15.75" customHeight="1" x14ac:dyDescent="0.3">
      <c r="A111" s="99">
        <v>106</v>
      </c>
      <c r="B111" s="3">
        <v>159</v>
      </c>
      <c r="C111" s="21" t="s">
        <v>431</v>
      </c>
      <c r="D111" s="21">
        <v>2</v>
      </c>
      <c r="E111" s="22">
        <v>41472</v>
      </c>
      <c r="F111" s="22">
        <v>41472</v>
      </c>
      <c r="G111" s="21">
        <f t="shared" si="0"/>
        <v>0</v>
      </c>
      <c r="H111" s="21"/>
      <c r="I111" s="21" t="s">
        <v>835</v>
      </c>
      <c r="J111" s="23">
        <v>15432</v>
      </c>
      <c r="K111" s="21">
        <v>71</v>
      </c>
      <c r="L111" s="21">
        <v>160</v>
      </c>
      <c r="M111" s="21">
        <v>65</v>
      </c>
      <c r="N111" s="21" t="s">
        <v>1452</v>
      </c>
      <c r="O111" s="21">
        <v>97</v>
      </c>
      <c r="P111" s="21">
        <v>98.1</v>
      </c>
      <c r="Q111" s="21">
        <v>4</v>
      </c>
      <c r="R111" s="21" t="s">
        <v>548</v>
      </c>
      <c r="S111" s="21">
        <v>2</v>
      </c>
      <c r="T111" s="21">
        <v>4</v>
      </c>
      <c r="U111" s="21" t="s">
        <v>548</v>
      </c>
      <c r="V111" s="21">
        <v>2</v>
      </c>
      <c r="W111" s="21">
        <v>4</v>
      </c>
      <c r="X111" s="21">
        <v>4</v>
      </c>
      <c r="Y111" s="21">
        <v>1</v>
      </c>
      <c r="Z111" s="6"/>
      <c r="AA111" s="24" t="s">
        <v>462</v>
      </c>
      <c r="AB111" s="21" t="s">
        <v>497</v>
      </c>
      <c r="AC111" s="25">
        <v>1</v>
      </c>
      <c r="AD111" s="25"/>
      <c r="AE111" s="21" t="s">
        <v>246</v>
      </c>
      <c r="AF111" s="21" t="s">
        <v>479</v>
      </c>
      <c r="AG111" s="21" t="s">
        <v>246</v>
      </c>
      <c r="AH111" s="21" t="s">
        <v>248</v>
      </c>
      <c r="AI111" s="21" t="s">
        <v>246</v>
      </c>
      <c r="AJ111" s="21" t="s">
        <v>246</v>
      </c>
      <c r="AK111" s="21" t="s">
        <v>246</v>
      </c>
      <c r="AL111" s="21" t="s">
        <v>246</v>
      </c>
      <c r="AM111" s="21">
        <v>4.24</v>
      </c>
      <c r="AN111" s="6"/>
      <c r="AO111" s="26" t="s">
        <v>250</v>
      </c>
      <c r="AP111" s="26" t="s">
        <v>274</v>
      </c>
      <c r="AQ111" s="26"/>
      <c r="AR111" s="26" t="s">
        <v>1902</v>
      </c>
      <c r="AS111" s="26" t="s">
        <v>1905</v>
      </c>
      <c r="AT111" s="27">
        <v>2.2400000000000002</v>
      </c>
      <c r="AU111" s="21">
        <v>5.51</v>
      </c>
      <c r="AV111" s="21">
        <v>7</v>
      </c>
      <c r="AW111" s="21">
        <v>8.34</v>
      </c>
      <c r="AX111" s="21">
        <v>10.73</v>
      </c>
      <c r="AY111" s="21">
        <v>13.64</v>
      </c>
      <c r="AZ111" s="21"/>
      <c r="BA111" s="21"/>
      <c r="BB111" s="21"/>
      <c r="BC111" s="28">
        <f t="shared" ref="BC111:BE111" si="321">((AU111/AT111)*100)-100</f>
        <v>145.98214285714283</v>
      </c>
      <c r="BD111" s="28">
        <f t="shared" si="321"/>
        <v>27.041742286751358</v>
      </c>
      <c r="BE111" s="28">
        <f t="shared" si="321"/>
        <v>19.142857142857153</v>
      </c>
      <c r="BF111" s="28">
        <f t="shared" si="2"/>
        <v>212.49999999999994</v>
      </c>
      <c r="BG111" s="28">
        <f t="shared" si="3"/>
        <v>272.3214285714285</v>
      </c>
      <c r="BH111" s="28">
        <f t="shared" si="4"/>
        <v>51.361161524500915</v>
      </c>
      <c r="BI111" s="3">
        <f t="shared" ref="BI111:BK111" si="322">AU111-AT111</f>
        <v>3.2699999999999996</v>
      </c>
      <c r="BJ111" s="3">
        <f t="shared" si="322"/>
        <v>1.4900000000000002</v>
      </c>
      <c r="BK111" s="3">
        <f t="shared" si="322"/>
        <v>1.3399999999999999</v>
      </c>
      <c r="BL111" s="3">
        <f t="shared" si="6"/>
        <v>4.76</v>
      </c>
      <c r="BM111" s="3">
        <f t="shared" si="7"/>
        <v>6.1</v>
      </c>
      <c r="BN111" s="3">
        <f t="shared" si="8"/>
        <v>2.83</v>
      </c>
      <c r="BO111" s="24">
        <v>433.5</v>
      </c>
      <c r="BP111" s="21">
        <v>392.4</v>
      </c>
      <c r="BQ111" s="21">
        <v>343.4</v>
      </c>
      <c r="BR111" s="21"/>
      <c r="BS111" s="21"/>
      <c r="BT111" s="21"/>
      <c r="BU111" s="21"/>
      <c r="BV111" s="24">
        <v>35.4</v>
      </c>
      <c r="BW111" s="21">
        <v>36</v>
      </c>
      <c r="BX111" s="21">
        <v>36</v>
      </c>
      <c r="BY111" s="21">
        <v>36.4</v>
      </c>
      <c r="BZ111" s="21">
        <v>36.4</v>
      </c>
      <c r="CA111" s="21">
        <v>38.4</v>
      </c>
      <c r="CB111" s="21"/>
      <c r="CC111" s="21"/>
      <c r="CD111" s="21"/>
      <c r="CE111" s="6"/>
      <c r="CF111" s="24" t="s">
        <v>1453</v>
      </c>
      <c r="CG111" s="21"/>
      <c r="CH111" s="21"/>
      <c r="CI111" s="21" t="s">
        <v>1454</v>
      </c>
      <c r="CJ111" s="21"/>
      <c r="CK111" s="21"/>
      <c r="CL111" s="21"/>
      <c r="CM111" s="24" t="s">
        <v>2233</v>
      </c>
      <c r="CN111" s="21"/>
      <c r="CO111" s="21"/>
      <c r="CP111" s="93" t="s">
        <v>331</v>
      </c>
      <c r="CQ111" s="21"/>
      <c r="CR111" s="21"/>
      <c r="CS111" s="21"/>
      <c r="CT111" s="24">
        <v>2</v>
      </c>
      <c r="CU111" s="21"/>
      <c r="CV111" s="21"/>
      <c r="CW111" s="21"/>
      <c r="CX111" s="21"/>
      <c r="CY111" s="21"/>
      <c r="CZ111" s="21"/>
      <c r="DA111" s="24" t="s">
        <v>1456</v>
      </c>
      <c r="DB111" s="21"/>
      <c r="DC111" s="21"/>
      <c r="DD111" s="21"/>
      <c r="DE111" s="21"/>
      <c r="DF111" s="21"/>
      <c r="DG111" s="21"/>
      <c r="DH111" s="24" t="s">
        <v>1457</v>
      </c>
      <c r="DI111" s="21" t="s">
        <v>1457</v>
      </c>
      <c r="DJ111" s="21" t="s">
        <v>1457</v>
      </c>
      <c r="DK111" s="21" t="s">
        <v>1457</v>
      </c>
      <c r="DL111" s="21"/>
      <c r="DM111" s="21"/>
      <c r="DN111" s="21"/>
      <c r="DO111" s="26"/>
      <c r="DP111" s="6"/>
      <c r="DQ111" s="24">
        <v>144</v>
      </c>
      <c r="DR111" s="21">
        <v>83.8</v>
      </c>
      <c r="DS111" s="21">
        <v>83.7</v>
      </c>
      <c r="DT111" s="21">
        <v>109.9</v>
      </c>
      <c r="DU111" s="21"/>
      <c r="DV111" s="21"/>
      <c r="DW111" s="21"/>
      <c r="DX111" s="24">
        <v>0.5</v>
      </c>
      <c r="DY111" s="21">
        <v>0.4</v>
      </c>
      <c r="DZ111" s="21">
        <v>0.4</v>
      </c>
      <c r="EA111" s="21">
        <v>0.5</v>
      </c>
      <c r="EB111" s="21"/>
      <c r="EC111" s="21"/>
      <c r="ED111" s="21"/>
      <c r="EE111" s="78">
        <f t="shared" si="135"/>
        <v>288</v>
      </c>
      <c r="EF111" s="79">
        <f t="shared" si="192"/>
        <v>209.49999999999997</v>
      </c>
      <c r="EG111" s="79">
        <f t="shared" si="308"/>
        <v>209.25</v>
      </c>
      <c r="EH111" s="79">
        <f>DT111/EA111</f>
        <v>219.8</v>
      </c>
      <c r="EI111" s="79"/>
      <c r="EJ111" s="79"/>
      <c r="EK111" s="79"/>
      <c r="EL111" s="24">
        <v>1</v>
      </c>
      <c r="EM111" s="21">
        <v>1</v>
      </c>
      <c r="EN111" s="21">
        <v>1</v>
      </c>
      <c r="EO111" s="21">
        <v>1</v>
      </c>
      <c r="EP111" s="21"/>
      <c r="EQ111" s="21"/>
      <c r="ER111" s="21"/>
      <c r="ES111" s="24">
        <v>322</v>
      </c>
      <c r="ET111" s="21">
        <v>380</v>
      </c>
      <c r="EU111" s="21">
        <v>378</v>
      </c>
      <c r="EV111" s="21">
        <v>372</v>
      </c>
      <c r="EW111" s="21"/>
      <c r="EX111" s="21"/>
      <c r="EY111" s="21"/>
      <c r="EZ111" s="24">
        <v>13.8</v>
      </c>
      <c r="FA111" s="21">
        <v>10.4</v>
      </c>
      <c r="FB111" s="21">
        <v>8</v>
      </c>
      <c r="FC111" s="21">
        <v>8</v>
      </c>
      <c r="FD111" s="21"/>
      <c r="FE111" s="21"/>
      <c r="FF111" s="21"/>
      <c r="FG111" s="24">
        <v>3</v>
      </c>
      <c r="FH111" s="21">
        <v>3</v>
      </c>
      <c r="FI111" s="21">
        <v>3</v>
      </c>
      <c r="FJ111" s="21">
        <v>3</v>
      </c>
      <c r="FK111" s="21"/>
      <c r="FL111" s="21"/>
      <c r="FM111" s="21"/>
      <c r="FN111" s="24">
        <v>71</v>
      </c>
      <c r="FO111" s="21">
        <v>73</v>
      </c>
      <c r="FP111" s="21">
        <v>69</v>
      </c>
      <c r="FQ111" s="21">
        <v>68</v>
      </c>
      <c r="FR111" s="21"/>
      <c r="FS111" s="21"/>
      <c r="FT111" s="21"/>
      <c r="FU111" s="24" t="s">
        <v>1458</v>
      </c>
      <c r="FV111" s="21" t="s">
        <v>1459</v>
      </c>
      <c r="FW111" s="21" t="s">
        <v>1439</v>
      </c>
      <c r="FX111" s="21" t="s">
        <v>859</v>
      </c>
      <c r="FY111" s="21"/>
      <c r="FZ111" s="21"/>
      <c r="GA111" s="21"/>
      <c r="GB111" s="24">
        <v>262</v>
      </c>
      <c r="GC111" s="21">
        <v>238</v>
      </c>
      <c r="GD111" s="21">
        <v>261</v>
      </c>
      <c r="GE111" s="21">
        <v>323</v>
      </c>
      <c r="GF111" s="21"/>
      <c r="GG111" s="21"/>
      <c r="GH111" s="21"/>
      <c r="GI111" s="24">
        <v>250</v>
      </c>
      <c r="GJ111" s="21">
        <v>1060</v>
      </c>
      <c r="GK111" s="21">
        <v>480</v>
      </c>
      <c r="GL111" s="21">
        <v>25</v>
      </c>
      <c r="GM111" s="21"/>
      <c r="GN111" s="21"/>
      <c r="GO111" s="21"/>
      <c r="GP111" s="6"/>
      <c r="GQ111" s="24">
        <v>17</v>
      </c>
      <c r="GR111" s="21">
        <v>90</v>
      </c>
      <c r="GS111" s="24">
        <v>16</v>
      </c>
      <c r="GT111" s="21">
        <v>90</v>
      </c>
      <c r="GU111" s="24">
        <v>16</v>
      </c>
      <c r="GV111" s="21">
        <v>90</v>
      </c>
      <c r="GW111" s="24">
        <v>16</v>
      </c>
      <c r="GX111" s="21">
        <v>90</v>
      </c>
      <c r="GY111" s="24"/>
      <c r="GZ111" s="21"/>
      <c r="HA111" s="24"/>
      <c r="HB111" s="21"/>
      <c r="HC111" s="24"/>
      <c r="HD111" s="21"/>
      <c r="HE111" s="6"/>
      <c r="HF111" s="21">
        <v>71</v>
      </c>
      <c r="HG111" s="21">
        <v>60</v>
      </c>
      <c r="HH111" s="21">
        <v>88</v>
      </c>
      <c r="HI111" s="21">
        <v>35.4</v>
      </c>
      <c r="HJ111" s="21">
        <v>1</v>
      </c>
      <c r="HK111" s="21">
        <v>67.8</v>
      </c>
      <c r="HL111" s="21">
        <v>0.7</v>
      </c>
      <c r="HM111" s="21">
        <v>0</v>
      </c>
      <c r="HN111" s="21">
        <v>71.98</v>
      </c>
      <c r="HO111" s="21">
        <v>28.41</v>
      </c>
      <c r="HP111" s="21">
        <v>2.1</v>
      </c>
      <c r="HQ111" s="21">
        <v>132</v>
      </c>
      <c r="HR111" s="21">
        <v>27.3</v>
      </c>
      <c r="HS111" s="21">
        <v>13.8</v>
      </c>
      <c r="HT111" s="21">
        <v>3</v>
      </c>
      <c r="HU111" s="6"/>
    </row>
    <row r="112" spans="1:236" ht="15.75" customHeight="1" x14ac:dyDescent="0.3">
      <c r="A112" s="99">
        <v>107</v>
      </c>
      <c r="B112" s="3">
        <v>160</v>
      </c>
      <c r="C112" s="21" t="s">
        <v>431</v>
      </c>
      <c r="D112" s="21">
        <v>1</v>
      </c>
      <c r="E112" s="22">
        <v>41473</v>
      </c>
      <c r="F112" s="22">
        <v>41473</v>
      </c>
      <c r="G112" s="21">
        <f t="shared" si="0"/>
        <v>0</v>
      </c>
      <c r="H112" s="21"/>
      <c r="I112" s="21" t="s">
        <v>907</v>
      </c>
      <c r="J112" s="23">
        <v>19563</v>
      </c>
      <c r="K112" s="21">
        <v>60</v>
      </c>
      <c r="L112" s="21">
        <v>185</v>
      </c>
      <c r="M112" s="21">
        <v>80</v>
      </c>
      <c r="N112" s="21" t="s">
        <v>776</v>
      </c>
      <c r="O112" s="21">
        <v>76</v>
      </c>
      <c r="P112" s="21">
        <v>89.7</v>
      </c>
      <c r="Q112" s="21">
        <v>3</v>
      </c>
      <c r="R112" s="21" t="s">
        <v>548</v>
      </c>
      <c r="S112" s="21">
        <v>2</v>
      </c>
      <c r="T112" s="21">
        <v>3</v>
      </c>
      <c r="U112" s="21" t="s">
        <v>548</v>
      </c>
      <c r="V112" s="21">
        <v>2</v>
      </c>
      <c r="W112" s="21">
        <v>2</v>
      </c>
      <c r="X112" s="21">
        <v>2</v>
      </c>
      <c r="Y112" s="21">
        <v>0</v>
      </c>
      <c r="Z112" s="6"/>
      <c r="AA112" s="24" t="s">
        <v>462</v>
      </c>
      <c r="AB112" s="21" t="s">
        <v>497</v>
      </c>
      <c r="AC112" s="25">
        <v>2</v>
      </c>
      <c r="AD112" s="25" t="s">
        <v>1010</v>
      </c>
      <c r="AE112" s="21" t="s">
        <v>246</v>
      </c>
      <c r="AF112" s="21" t="s">
        <v>247</v>
      </c>
      <c r="AG112" s="21" t="s">
        <v>246</v>
      </c>
      <c r="AH112" s="21" t="s">
        <v>248</v>
      </c>
      <c r="AI112" s="21" t="s">
        <v>246</v>
      </c>
      <c r="AJ112" s="21" t="s">
        <v>249</v>
      </c>
      <c r="AK112" s="21" t="s">
        <v>246</v>
      </c>
      <c r="AL112" s="21" t="s">
        <v>246</v>
      </c>
      <c r="AM112" s="21">
        <v>78.05</v>
      </c>
      <c r="AN112" s="6"/>
      <c r="AO112" s="26" t="s">
        <v>250</v>
      </c>
      <c r="AP112" s="26" t="s">
        <v>251</v>
      </c>
      <c r="AQ112" s="26"/>
      <c r="AR112" s="26" t="s">
        <v>1906</v>
      </c>
      <c r="AS112" s="26" t="s">
        <v>1905</v>
      </c>
      <c r="AT112" s="33">
        <v>78.05</v>
      </c>
      <c r="AU112" s="34">
        <v>96.15</v>
      </c>
      <c r="AV112" s="34">
        <v>101.05</v>
      </c>
      <c r="AW112" s="34">
        <v>251.48</v>
      </c>
      <c r="AX112" s="34">
        <v>361.25</v>
      </c>
      <c r="AY112" s="21"/>
      <c r="AZ112" s="21"/>
      <c r="BA112" s="21"/>
      <c r="BB112" s="21"/>
      <c r="BC112" s="28">
        <f t="shared" ref="BC112:BE112" si="323">((AU112/AT112)*100)-100</f>
        <v>23.190262652146075</v>
      </c>
      <c r="BD112" s="28">
        <f t="shared" si="323"/>
        <v>5.0962038481539196</v>
      </c>
      <c r="BE112" s="28">
        <f t="shared" si="323"/>
        <v>148.86689757545767</v>
      </c>
      <c r="BF112" s="28">
        <f t="shared" si="2"/>
        <v>29.46828955797568</v>
      </c>
      <c r="BG112" s="28">
        <f t="shared" si="3"/>
        <v>222.20371556694425</v>
      </c>
      <c r="BH112" s="28">
        <f t="shared" si="4"/>
        <v>161.54966198647946</v>
      </c>
      <c r="BI112" s="3">
        <f t="shared" ref="BI112:BK112" si="324">AU112-AT112</f>
        <v>18.100000000000009</v>
      </c>
      <c r="BJ112" s="3">
        <f t="shared" si="324"/>
        <v>4.8999999999999915</v>
      </c>
      <c r="BK112" s="3">
        <f t="shared" si="324"/>
        <v>150.43</v>
      </c>
      <c r="BL112" s="3">
        <f t="shared" si="6"/>
        <v>23</v>
      </c>
      <c r="BM112" s="3">
        <f t="shared" si="7"/>
        <v>173.43</v>
      </c>
      <c r="BN112" s="3">
        <f t="shared" si="8"/>
        <v>155.32999999999998</v>
      </c>
      <c r="BO112" s="24"/>
      <c r="BP112" s="21">
        <v>419.8</v>
      </c>
      <c r="BQ112" s="21"/>
      <c r="BR112" s="21"/>
      <c r="BS112" s="21"/>
      <c r="BT112" s="21"/>
      <c r="BU112" s="21"/>
      <c r="BV112" s="24">
        <v>38.4</v>
      </c>
      <c r="BW112" s="21">
        <v>39.1</v>
      </c>
      <c r="BX112" s="21">
        <v>39</v>
      </c>
      <c r="BY112" s="21">
        <v>38.4</v>
      </c>
      <c r="BZ112" s="21"/>
      <c r="CA112" s="21"/>
      <c r="CB112" s="21"/>
      <c r="CC112" s="21"/>
      <c r="CD112" s="21"/>
      <c r="CE112" s="6"/>
      <c r="CF112" s="24" t="s">
        <v>1461</v>
      </c>
      <c r="CG112" s="21"/>
      <c r="CH112" s="21"/>
      <c r="CI112" s="21"/>
      <c r="CJ112" s="21"/>
      <c r="CK112" s="21"/>
      <c r="CL112" s="21"/>
      <c r="CM112" s="24" t="s">
        <v>2234</v>
      </c>
      <c r="CN112" s="21"/>
      <c r="CO112" s="21"/>
      <c r="CP112" s="21"/>
      <c r="CQ112" s="21"/>
      <c r="CR112" s="21"/>
      <c r="CS112" s="21"/>
      <c r="CT112" s="24">
        <v>1</v>
      </c>
      <c r="CU112" s="21"/>
      <c r="CV112" s="21"/>
      <c r="CW112" s="21"/>
      <c r="CX112" s="21"/>
      <c r="CY112" s="21"/>
      <c r="CZ112" s="21"/>
      <c r="DA112" s="24" t="s">
        <v>1463</v>
      </c>
      <c r="DB112" s="21"/>
      <c r="DC112" s="21"/>
      <c r="DD112" s="21"/>
      <c r="DE112" s="21"/>
      <c r="DF112" s="21"/>
      <c r="DG112" s="21"/>
      <c r="DH112" s="24" t="s">
        <v>948</v>
      </c>
      <c r="DI112" s="21" t="s">
        <v>1464</v>
      </c>
      <c r="DJ112" s="21"/>
      <c r="DK112" s="21"/>
      <c r="DL112" s="21"/>
      <c r="DM112" s="21"/>
      <c r="DN112" s="21"/>
      <c r="DO112" s="26"/>
      <c r="DP112" s="6"/>
      <c r="DQ112" s="24">
        <v>67.7</v>
      </c>
      <c r="DR112" s="21">
        <v>124.4</v>
      </c>
      <c r="DS112" s="21"/>
      <c r="DT112" s="21"/>
      <c r="DU112" s="21"/>
      <c r="DV112" s="21"/>
      <c r="DW112" s="21"/>
      <c r="DX112" s="24">
        <v>0.7</v>
      </c>
      <c r="DY112" s="21">
        <v>0.8</v>
      </c>
      <c r="DZ112" s="21"/>
      <c r="EA112" s="21"/>
      <c r="EB112" s="21"/>
      <c r="EC112" s="21"/>
      <c r="ED112" s="21"/>
      <c r="EE112" s="29">
        <f t="shared" si="135"/>
        <v>96.714285714285722</v>
      </c>
      <c r="EF112" s="30">
        <f t="shared" si="192"/>
        <v>155.5</v>
      </c>
      <c r="EG112" s="30"/>
      <c r="EH112" s="30"/>
      <c r="EI112" s="30"/>
      <c r="EJ112" s="30"/>
      <c r="EK112" s="30"/>
      <c r="EL112" s="24">
        <v>0</v>
      </c>
      <c r="EM112" s="21">
        <v>1</v>
      </c>
      <c r="EN112" s="21"/>
      <c r="EO112" s="21"/>
      <c r="EP112" s="21"/>
      <c r="EQ112" s="21"/>
      <c r="ER112" s="21"/>
      <c r="ES112" s="24">
        <v>5</v>
      </c>
      <c r="ET112" s="21">
        <v>2</v>
      </c>
      <c r="EU112" s="21"/>
      <c r="EV112" s="21"/>
      <c r="EW112" s="21"/>
      <c r="EX112" s="21"/>
      <c r="EY112" s="21"/>
      <c r="EZ112" s="24">
        <v>85.7</v>
      </c>
      <c r="FA112" s="21">
        <v>118.5</v>
      </c>
      <c r="FB112" s="21"/>
      <c r="FC112" s="21"/>
      <c r="FD112" s="21"/>
      <c r="FE112" s="21"/>
      <c r="FF112" s="21"/>
      <c r="FG112" s="24">
        <v>15</v>
      </c>
      <c r="FH112" s="21">
        <v>7</v>
      </c>
      <c r="FI112" s="21"/>
      <c r="FJ112" s="21"/>
      <c r="FK112" s="21"/>
      <c r="FL112" s="21"/>
      <c r="FM112" s="21"/>
      <c r="FN112" s="24">
        <v>67</v>
      </c>
      <c r="FO112" s="21">
        <v>68</v>
      </c>
      <c r="FP112" s="21"/>
      <c r="FQ112" s="21"/>
      <c r="FR112" s="21"/>
      <c r="FS112" s="21"/>
      <c r="FT112" s="21"/>
      <c r="FU112" s="24" t="s">
        <v>1237</v>
      </c>
      <c r="FV112" s="21" t="s">
        <v>1465</v>
      </c>
      <c r="FW112" s="21"/>
      <c r="FX112" s="21"/>
      <c r="FY112" s="21"/>
      <c r="FZ112" s="21"/>
      <c r="GA112" s="21"/>
      <c r="GB112" s="24">
        <v>134</v>
      </c>
      <c r="GC112" s="21">
        <v>196</v>
      </c>
      <c r="GD112" s="21"/>
      <c r="GE112" s="21"/>
      <c r="GF112" s="21"/>
      <c r="GG112" s="21"/>
      <c r="GH112" s="21"/>
      <c r="GI112" s="24">
        <v>2540</v>
      </c>
      <c r="GJ112" s="21">
        <v>310</v>
      </c>
      <c r="GK112" s="21"/>
      <c r="GL112" s="21"/>
      <c r="GM112" s="21"/>
      <c r="GN112" s="21"/>
      <c r="GO112" s="21"/>
      <c r="GP112" s="6"/>
      <c r="GQ112" s="24">
        <v>17</v>
      </c>
      <c r="GR112" s="21">
        <v>90</v>
      </c>
      <c r="GS112" s="24">
        <v>21</v>
      </c>
      <c r="GT112" s="21">
        <v>90</v>
      </c>
      <c r="GU112" s="24"/>
      <c r="GV112" s="21"/>
      <c r="GW112" s="24"/>
      <c r="GX112" s="21"/>
      <c r="GY112" s="24"/>
      <c r="GZ112" s="21"/>
      <c r="HA112" s="24"/>
      <c r="HB112" s="21"/>
      <c r="HC112" s="24"/>
      <c r="HD112" s="21"/>
      <c r="HE112" s="6"/>
      <c r="HF112" s="21">
        <v>60</v>
      </c>
      <c r="HG112" s="21">
        <v>151</v>
      </c>
      <c r="HH112" s="21">
        <v>78</v>
      </c>
      <c r="HI112" s="21">
        <v>39.9</v>
      </c>
      <c r="HJ112" s="21">
        <v>1</v>
      </c>
      <c r="HK112" s="21">
        <v>63.5</v>
      </c>
      <c r="HL112" s="21">
        <v>1</v>
      </c>
      <c r="HM112" s="21">
        <v>20</v>
      </c>
      <c r="HN112" s="21">
        <v>62.18</v>
      </c>
      <c r="HO112" s="21">
        <v>111.13</v>
      </c>
      <c r="HP112" s="21">
        <v>2.86</v>
      </c>
      <c r="HQ112" s="21">
        <v>142.9</v>
      </c>
      <c r="HR112" s="21">
        <v>18</v>
      </c>
      <c r="HS112" s="21">
        <v>118.5</v>
      </c>
      <c r="HT112" s="21">
        <v>15</v>
      </c>
      <c r="HU112" s="6"/>
    </row>
    <row r="113" spans="1:236" ht="15.75" customHeight="1" x14ac:dyDescent="0.3">
      <c r="A113" s="99">
        <v>108</v>
      </c>
      <c r="B113" s="3">
        <v>162</v>
      </c>
      <c r="C113" s="21" t="s">
        <v>874</v>
      </c>
      <c r="D113" s="21">
        <v>1</v>
      </c>
      <c r="E113" s="22">
        <v>41471</v>
      </c>
      <c r="F113" s="22">
        <v>41472</v>
      </c>
      <c r="G113" s="21">
        <f t="shared" si="0"/>
        <v>1</v>
      </c>
      <c r="H113" s="21" t="s">
        <v>240</v>
      </c>
      <c r="I113" s="21" t="s">
        <v>324</v>
      </c>
      <c r="J113" s="23">
        <v>14321</v>
      </c>
      <c r="K113" s="21">
        <v>74</v>
      </c>
      <c r="L113" s="21">
        <v>172</v>
      </c>
      <c r="M113" s="21">
        <v>60</v>
      </c>
      <c r="N113" s="21" t="s">
        <v>1468</v>
      </c>
      <c r="O113" s="21">
        <v>59</v>
      </c>
      <c r="P113" s="21">
        <v>66</v>
      </c>
      <c r="Q113" s="21">
        <v>7</v>
      </c>
      <c r="R113" s="21" t="s">
        <v>547</v>
      </c>
      <c r="S113" s="21">
        <v>1</v>
      </c>
      <c r="T113" s="21">
        <v>9</v>
      </c>
      <c r="U113" s="21" t="s">
        <v>272</v>
      </c>
      <c r="V113" s="21">
        <v>1</v>
      </c>
      <c r="W113" s="21">
        <v>1</v>
      </c>
      <c r="X113" s="21">
        <v>2</v>
      </c>
      <c r="Y113" s="21">
        <v>0</v>
      </c>
      <c r="Z113" s="6"/>
      <c r="AA113" s="24" t="s">
        <v>513</v>
      </c>
      <c r="AB113" s="21" t="s">
        <v>549</v>
      </c>
      <c r="AC113" s="25">
        <v>1</v>
      </c>
      <c r="AD113" s="25"/>
      <c r="AE113" s="21" t="s">
        <v>246</v>
      </c>
      <c r="AF113" s="21" t="s">
        <v>247</v>
      </c>
      <c r="AG113" s="21" t="s">
        <v>249</v>
      </c>
      <c r="AH113" s="21"/>
      <c r="AI113" s="21" t="s">
        <v>249</v>
      </c>
      <c r="AJ113" s="21" t="s">
        <v>249</v>
      </c>
      <c r="AK113" s="21" t="s">
        <v>246</v>
      </c>
      <c r="AL113" s="21" t="s">
        <v>246</v>
      </c>
      <c r="AM113" s="21">
        <v>3.12</v>
      </c>
      <c r="AN113" s="6"/>
      <c r="AO113" s="26" t="s">
        <v>250</v>
      </c>
      <c r="AP113" s="26" t="s">
        <v>274</v>
      </c>
      <c r="AQ113" s="26"/>
      <c r="AR113" s="57" t="s">
        <v>1902</v>
      </c>
      <c r="AS113" s="57" t="s">
        <v>1905</v>
      </c>
      <c r="AT113" s="27">
        <v>2.12</v>
      </c>
      <c r="AU113" s="21">
        <v>4.29</v>
      </c>
      <c r="AV113" s="21">
        <v>5.1100000000000003</v>
      </c>
      <c r="AW113" s="21">
        <v>4</v>
      </c>
      <c r="AX113" s="21">
        <v>3.11</v>
      </c>
      <c r="AY113" s="21">
        <v>2</v>
      </c>
      <c r="AZ113" s="21">
        <v>1.28</v>
      </c>
      <c r="BA113" s="21">
        <v>0.41</v>
      </c>
      <c r="BB113" s="21"/>
      <c r="BC113" s="28">
        <f t="shared" ref="BC113:BE113" si="325">((AU113/AT113)*100)-100</f>
        <v>102.35849056603774</v>
      </c>
      <c r="BD113" s="28">
        <f t="shared" si="325"/>
        <v>19.114219114219111</v>
      </c>
      <c r="BE113" s="28">
        <f t="shared" si="325"/>
        <v>-21.722113502935429</v>
      </c>
      <c r="BF113" s="28">
        <f t="shared" si="2"/>
        <v>141.03773584905662</v>
      </c>
      <c r="BG113" s="28">
        <f t="shared" si="3"/>
        <v>88.679245283018844</v>
      </c>
      <c r="BH113" s="28">
        <f t="shared" si="4"/>
        <v>-6.7599067599067695</v>
      </c>
      <c r="BI113" s="3">
        <f t="shared" ref="BI113:BK113" si="326">AU113-AT113</f>
        <v>2.17</v>
      </c>
      <c r="BJ113" s="3">
        <f t="shared" si="326"/>
        <v>0.82000000000000028</v>
      </c>
      <c r="BK113" s="3">
        <f t="shared" si="326"/>
        <v>-1.1100000000000003</v>
      </c>
      <c r="BL113" s="3">
        <f t="shared" si="6"/>
        <v>2.99</v>
      </c>
      <c r="BM113" s="3">
        <f t="shared" si="7"/>
        <v>1.88</v>
      </c>
      <c r="BN113" s="3">
        <f t="shared" si="8"/>
        <v>-0.29000000000000004</v>
      </c>
      <c r="BO113" s="24">
        <v>116.8</v>
      </c>
      <c r="BP113" s="21">
        <v>197</v>
      </c>
      <c r="BQ113" s="21">
        <v>141</v>
      </c>
      <c r="BR113" s="21">
        <v>69.7</v>
      </c>
      <c r="BS113" s="21">
        <v>37.6</v>
      </c>
      <c r="BT113" s="21">
        <v>19.3</v>
      </c>
      <c r="BU113" s="21"/>
      <c r="BV113" s="24">
        <v>36</v>
      </c>
      <c r="BW113" s="21">
        <v>38</v>
      </c>
      <c r="BX113" s="21">
        <v>37</v>
      </c>
      <c r="BY113" s="21">
        <v>36</v>
      </c>
      <c r="BZ113" s="21">
        <v>36.4</v>
      </c>
      <c r="CA113" s="21">
        <v>35</v>
      </c>
      <c r="CB113" s="21">
        <v>36</v>
      </c>
      <c r="CC113" s="21">
        <v>35.6</v>
      </c>
      <c r="CD113" s="21"/>
      <c r="CE113" s="6"/>
      <c r="CF113" s="24" t="s">
        <v>1469</v>
      </c>
      <c r="CG113" s="21"/>
      <c r="CH113" s="21"/>
      <c r="CI113" s="21"/>
      <c r="CJ113" s="21"/>
      <c r="CK113" s="21"/>
      <c r="CL113" s="21"/>
      <c r="CM113" s="24" t="s">
        <v>1470</v>
      </c>
      <c r="CN113" s="21"/>
      <c r="CO113" s="21"/>
      <c r="CP113" s="21"/>
      <c r="CQ113" s="21"/>
      <c r="CR113" s="21"/>
      <c r="CS113" s="21"/>
      <c r="CT113" s="24">
        <v>1</v>
      </c>
      <c r="CU113" s="21"/>
      <c r="CV113" s="21"/>
      <c r="CW113" s="21"/>
      <c r="CX113" s="21"/>
      <c r="CY113" s="21"/>
      <c r="CZ113" s="21"/>
      <c r="DA113" s="24" t="s">
        <v>1471</v>
      </c>
      <c r="DB113" s="21"/>
      <c r="DC113" s="21"/>
      <c r="DD113" s="21"/>
      <c r="DE113" s="21"/>
      <c r="DF113" s="21"/>
      <c r="DG113" s="21"/>
      <c r="DH113" s="24" t="s">
        <v>268</v>
      </c>
      <c r="DI113" s="21" t="s">
        <v>268</v>
      </c>
      <c r="DJ113" s="21" t="s">
        <v>268</v>
      </c>
      <c r="DK113" s="21" t="s">
        <v>268</v>
      </c>
      <c r="DL113" s="21" t="s">
        <v>268</v>
      </c>
      <c r="DM113" s="21" t="s">
        <v>268</v>
      </c>
      <c r="DN113" s="21"/>
      <c r="DO113" s="26"/>
      <c r="DP113" s="6"/>
      <c r="DQ113" s="24">
        <v>87.3</v>
      </c>
      <c r="DR113" s="21">
        <v>108.1</v>
      </c>
      <c r="DS113" s="21">
        <v>104.4</v>
      </c>
      <c r="DT113" s="21">
        <v>101.5</v>
      </c>
      <c r="DU113" s="21">
        <v>97.5</v>
      </c>
      <c r="DV113" s="21">
        <v>80</v>
      </c>
      <c r="DW113" s="21"/>
      <c r="DX113" s="24">
        <v>0.35</v>
      </c>
      <c r="DY113" s="21">
        <v>0.35</v>
      </c>
      <c r="DZ113" s="21">
        <v>0.3</v>
      </c>
      <c r="EA113" s="21">
        <v>0.4</v>
      </c>
      <c r="EB113" s="21">
        <v>0.4</v>
      </c>
      <c r="EC113" s="21">
        <v>0.45</v>
      </c>
      <c r="ED113" s="21"/>
      <c r="EE113" s="29">
        <f t="shared" si="135"/>
        <v>249.42857142857144</v>
      </c>
      <c r="EF113" s="30">
        <f t="shared" si="192"/>
        <v>308.85714285714283</v>
      </c>
      <c r="EG113" s="30">
        <f t="shared" ref="EG113:EJ113" si="327">DS113/DZ113</f>
        <v>348.00000000000006</v>
      </c>
      <c r="EH113" s="30">
        <f t="shared" si="327"/>
        <v>253.75</v>
      </c>
      <c r="EI113" s="30">
        <f t="shared" si="327"/>
        <v>243.75</v>
      </c>
      <c r="EJ113" s="30">
        <f t="shared" si="327"/>
        <v>177.77777777777777</v>
      </c>
      <c r="EK113" s="30"/>
      <c r="EL113" s="24">
        <v>0</v>
      </c>
      <c r="EM113" s="21">
        <v>0</v>
      </c>
      <c r="EN113" s="21">
        <v>0</v>
      </c>
      <c r="EO113" s="21">
        <v>0</v>
      </c>
      <c r="EP113" s="21">
        <v>0</v>
      </c>
      <c r="EQ113" s="21">
        <v>0</v>
      </c>
      <c r="ER113" s="21"/>
      <c r="ES113" s="24">
        <v>160</v>
      </c>
      <c r="ET113" s="21">
        <v>166</v>
      </c>
      <c r="EU113" s="21">
        <v>147</v>
      </c>
      <c r="EV113" s="21">
        <v>183</v>
      </c>
      <c r="EW113" s="21">
        <v>183</v>
      </c>
      <c r="EX113" s="21">
        <v>216</v>
      </c>
      <c r="EY113" s="21"/>
      <c r="EZ113" s="24">
        <v>12.4</v>
      </c>
      <c r="FA113" s="21">
        <v>8.5</v>
      </c>
      <c r="FB113" s="21">
        <v>5</v>
      </c>
      <c r="FC113" s="21">
        <v>6</v>
      </c>
      <c r="FD113" s="21">
        <v>7.3</v>
      </c>
      <c r="FE113" s="21">
        <v>8.6</v>
      </c>
      <c r="FF113" s="21"/>
      <c r="FG113" s="24">
        <v>15</v>
      </c>
      <c r="FH113" s="21">
        <v>15</v>
      </c>
      <c r="FI113" s="21">
        <v>15</v>
      </c>
      <c r="FJ113" s="21">
        <v>15</v>
      </c>
      <c r="FK113" s="21">
        <v>15</v>
      </c>
      <c r="FL113" s="21">
        <v>15</v>
      </c>
      <c r="FM113" s="21"/>
      <c r="FN113" s="24">
        <v>68</v>
      </c>
      <c r="FO113" s="21">
        <v>75</v>
      </c>
      <c r="FP113" s="21">
        <v>90</v>
      </c>
      <c r="FQ113" s="21">
        <v>100</v>
      </c>
      <c r="FR113" s="21">
        <v>100</v>
      </c>
      <c r="FS113" s="21">
        <v>97</v>
      </c>
      <c r="FT113" s="21"/>
      <c r="FU113" s="24" t="s">
        <v>1214</v>
      </c>
      <c r="FV113" s="21">
        <v>0</v>
      </c>
      <c r="FW113" s="21">
        <v>0</v>
      </c>
      <c r="FX113" s="21">
        <v>0</v>
      </c>
      <c r="FY113" s="21">
        <v>0</v>
      </c>
      <c r="FZ113" s="21">
        <v>0</v>
      </c>
      <c r="GA113" s="21"/>
      <c r="GB113" s="24">
        <v>60</v>
      </c>
      <c r="GC113" s="21">
        <v>55</v>
      </c>
      <c r="GD113" s="21">
        <v>51</v>
      </c>
      <c r="GE113" s="21">
        <v>42</v>
      </c>
      <c r="GF113" s="21">
        <v>47</v>
      </c>
      <c r="GG113" s="21">
        <v>45</v>
      </c>
      <c r="GH113" s="21"/>
      <c r="GI113" s="24">
        <v>1750</v>
      </c>
      <c r="GJ113" s="21">
        <v>350</v>
      </c>
      <c r="GK113" s="21">
        <v>1350</v>
      </c>
      <c r="GL113" s="21">
        <v>1810</v>
      </c>
      <c r="GM113" s="21">
        <v>2330</v>
      </c>
      <c r="GN113" s="21">
        <v>1450</v>
      </c>
      <c r="GO113" s="21"/>
      <c r="GP113" s="6"/>
      <c r="GQ113" s="24">
        <v>13</v>
      </c>
      <c r="GR113" s="21">
        <v>55</v>
      </c>
      <c r="GS113" s="24">
        <v>8</v>
      </c>
      <c r="GT113" s="21">
        <v>18</v>
      </c>
      <c r="GU113" s="24">
        <v>8</v>
      </c>
      <c r="GV113" s="21">
        <v>18</v>
      </c>
      <c r="GW113" s="24">
        <v>9</v>
      </c>
      <c r="GX113" s="21">
        <v>18</v>
      </c>
      <c r="GY113" s="24">
        <v>9</v>
      </c>
      <c r="GZ113" s="21">
        <v>18</v>
      </c>
      <c r="HA113" s="24">
        <v>9</v>
      </c>
      <c r="HB113" s="21">
        <v>18</v>
      </c>
      <c r="HC113" s="24"/>
      <c r="HD113" s="21"/>
      <c r="HE113" s="6"/>
      <c r="HF113" s="21">
        <v>74</v>
      </c>
      <c r="HG113" s="21">
        <v>53</v>
      </c>
      <c r="HH113" s="21">
        <v>99</v>
      </c>
      <c r="HI113" s="21">
        <v>33</v>
      </c>
      <c r="HJ113" s="21">
        <v>1</v>
      </c>
      <c r="HK113" s="21">
        <v>87.3</v>
      </c>
      <c r="HL113" s="21">
        <v>1</v>
      </c>
      <c r="HM113" s="21">
        <v>20</v>
      </c>
      <c r="HN113" s="21">
        <v>13.44</v>
      </c>
      <c r="HO113" s="21">
        <v>14.74</v>
      </c>
      <c r="HP113" s="21">
        <v>3.91</v>
      </c>
      <c r="HQ113" s="21">
        <v>136</v>
      </c>
      <c r="HR113" s="21">
        <v>20</v>
      </c>
      <c r="HS113" s="21">
        <v>12.4</v>
      </c>
      <c r="HT113" s="21">
        <v>15</v>
      </c>
      <c r="HU113" s="6"/>
      <c r="HV113" s="92"/>
      <c r="HW113" s="92"/>
      <c r="HX113" s="92"/>
      <c r="HY113" s="92"/>
      <c r="HZ113" s="92"/>
      <c r="IA113" s="92"/>
      <c r="IB113" s="92"/>
    </row>
    <row r="114" spans="1:236" ht="15.75" customHeight="1" x14ac:dyDescent="0.3">
      <c r="A114" s="99">
        <v>109</v>
      </c>
      <c r="B114" s="3">
        <v>164</v>
      </c>
      <c r="C114" s="21" t="s">
        <v>431</v>
      </c>
      <c r="D114" s="21">
        <v>2</v>
      </c>
      <c r="E114" s="22">
        <v>41473</v>
      </c>
      <c r="F114" s="22">
        <v>41473</v>
      </c>
      <c r="G114" s="21">
        <f t="shared" si="0"/>
        <v>0</v>
      </c>
      <c r="H114" s="21"/>
      <c r="I114" s="21" t="s">
        <v>432</v>
      </c>
      <c r="J114" s="23">
        <v>14520</v>
      </c>
      <c r="K114" s="21">
        <v>73</v>
      </c>
      <c r="L114" s="21">
        <v>160</v>
      </c>
      <c r="M114" s="21">
        <v>100</v>
      </c>
      <c r="N114" s="21" t="s">
        <v>1474</v>
      </c>
      <c r="O114" s="21">
        <v>58</v>
      </c>
      <c r="P114" s="21">
        <v>64</v>
      </c>
      <c r="Q114" s="21">
        <v>18</v>
      </c>
      <c r="R114" s="21" t="s">
        <v>547</v>
      </c>
      <c r="S114" s="21">
        <v>1</v>
      </c>
      <c r="T114" s="21">
        <v>37</v>
      </c>
      <c r="U114" s="21" t="s">
        <v>272</v>
      </c>
      <c r="V114" s="21">
        <v>1</v>
      </c>
      <c r="W114" s="21">
        <v>0</v>
      </c>
      <c r="X114" s="21">
        <v>12</v>
      </c>
      <c r="Y114" s="21">
        <v>4</v>
      </c>
      <c r="Z114" s="6"/>
      <c r="AA114" s="24" t="s">
        <v>462</v>
      </c>
      <c r="AB114" s="21" t="s">
        <v>1064</v>
      </c>
      <c r="AC114" s="25">
        <v>1</v>
      </c>
      <c r="AD114" s="25"/>
      <c r="AE114" s="21" t="s">
        <v>249</v>
      </c>
      <c r="AF114" s="21"/>
      <c r="AG114" s="21" t="s">
        <v>246</v>
      </c>
      <c r="AH114" s="21" t="s">
        <v>328</v>
      </c>
      <c r="AI114" s="21" t="s">
        <v>249</v>
      </c>
      <c r="AJ114" s="21" t="s">
        <v>249</v>
      </c>
      <c r="AK114" s="21" t="s">
        <v>246</v>
      </c>
      <c r="AL114" s="21" t="s">
        <v>246</v>
      </c>
      <c r="AM114" s="21">
        <v>69.72</v>
      </c>
      <c r="AN114" s="6"/>
      <c r="AO114" s="26" t="s">
        <v>250</v>
      </c>
      <c r="AP114" s="26" t="s">
        <v>274</v>
      </c>
      <c r="AQ114" s="26"/>
      <c r="AR114" s="26" t="s">
        <v>1902</v>
      </c>
      <c r="AS114" s="26" t="s">
        <v>1919</v>
      </c>
      <c r="AT114" s="27">
        <v>69.72</v>
      </c>
      <c r="AU114" s="21">
        <v>80.47</v>
      </c>
      <c r="AV114" s="21">
        <v>76.83</v>
      </c>
      <c r="AW114" s="21">
        <v>74</v>
      </c>
      <c r="AX114" s="21">
        <v>70.63</v>
      </c>
      <c r="AY114" s="21">
        <v>40.18</v>
      </c>
      <c r="AZ114" s="21">
        <v>16</v>
      </c>
      <c r="BA114" s="21">
        <v>10.75</v>
      </c>
      <c r="BB114" s="21">
        <v>11.47</v>
      </c>
      <c r="BC114" s="28">
        <f t="shared" ref="BC114:BE114" si="328">((AU114/AT114)*100)-100</f>
        <v>15.418818129661503</v>
      </c>
      <c r="BD114" s="28">
        <f t="shared" si="328"/>
        <v>-4.5234248788368348</v>
      </c>
      <c r="BE114" s="28">
        <f t="shared" si="328"/>
        <v>-3.683456982949366</v>
      </c>
      <c r="BF114" s="28">
        <f t="shared" si="2"/>
        <v>10.197934595524956</v>
      </c>
      <c r="BG114" s="28">
        <f t="shared" si="3"/>
        <v>6.1388410786001231</v>
      </c>
      <c r="BH114" s="28">
        <f t="shared" si="4"/>
        <v>-8.0402634522182268</v>
      </c>
      <c r="BI114" s="3">
        <f t="shared" ref="BI114:BK114" si="329">AU114-AT114</f>
        <v>10.75</v>
      </c>
      <c r="BJ114" s="3">
        <f t="shared" si="329"/>
        <v>-3.6400000000000006</v>
      </c>
      <c r="BK114" s="3">
        <f t="shared" si="329"/>
        <v>-2.8299999999999983</v>
      </c>
      <c r="BL114" s="3">
        <f t="shared" si="6"/>
        <v>7.1099999999999994</v>
      </c>
      <c r="BM114" s="3">
        <f t="shared" si="7"/>
        <v>4.2800000000000011</v>
      </c>
      <c r="BN114" s="3">
        <f t="shared" si="8"/>
        <v>-6.4699999999999989</v>
      </c>
      <c r="BO114" s="24">
        <v>281</v>
      </c>
      <c r="BP114" s="21">
        <v>293</v>
      </c>
      <c r="BQ114" s="21">
        <v>255.1</v>
      </c>
      <c r="BR114" s="21">
        <v>120.8</v>
      </c>
      <c r="BS114" s="21">
        <v>87.7</v>
      </c>
      <c r="BT114" s="21">
        <v>69.3</v>
      </c>
      <c r="BU114" s="21">
        <v>73</v>
      </c>
      <c r="BV114" s="24">
        <v>37</v>
      </c>
      <c r="BW114" s="21">
        <v>36.4</v>
      </c>
      <c r="BX114" s="21">
        <v>36</v>
      </c>
      <c r="BY114" s="21">
        <v>37</v>
      </c>
      <c r="BZ114" s="21">
        <v>36.6</v>
      </c>
      <c r="CA114" s="21">
        <v>37.6</v>
      </c>
      <c r="CB114" s="21">
        <v>37</v>
      </c>
      <c r="CC114" s="21">
        <v>36</v>
      </c>
      <c r="CD114" s="21">
        <v>36</v>
      </c>
      <c r="CE114" s="6"/>
      <c r="CF114" s="24" t="s">
        <v>1475</v>
      </c>
      <c r="CG114" s="21" t="s">
        <v>1476</v>
      </c>
      <c r="CH114" s="21" t="s">
        <v>1477</v>
      </c>
      <c r="CI114" s="21" t="s">
        <v>1478</v>
      </c>
      <c r="CJ114" s="21"/>
      <c r="CK114" s="21" t="s">
        <v>1479</v>
      </c>
      <c r="CL114" s="21"/>
      <c r="CM114" s="24" t="s">
        <v>1480</v>
      </c>
      <c r="CN114" s="21" t="s">
        <v>1481</v>
      </c>
      <c r="CO114" s="21" t="s">
        <v>1482</v>
      </c>
      <c r="CP114" s="21" t="s">
        <v>331</v>
      </c>
      <c r="CQ114" s="21"/>
      <c r="CR114" s="21" t="s">
        <v>331</v>
      </c>
      <c r="CS114" s="21"/>
      <c r="CT114" s="24">
        <v>2</v>
      </c>
      <c r="CU114" s="21">
        <v>2</v>
      </c>
      <c r="CV114" s="21">
        <v>2</v>
      </c>
      <c r="CW114" s="21">
        <v>1</v>
      </c>
      <c r="CX114" s="21"/>
      <c r="CY114" s="21">
        <v>1</v>
      </c>
      <c r="CZ114" s="21"/>
      <c r="DA114" s="24" t="s">
        <v>409</v>
      </c>
      <c r="DB114" s="21" t="s">
        <v>409</v>
      </c>
      <c r="DC114" s="21" t="s">
        <v>1483</v>
      </c>
      <c r="DD114" s="21"/>
      <c r="DE114" s="21"/>
      <c r="DF114" s="21"/>
      <c r="DG114" s="21"/>
      <c r="DH114" s="24" t="s">
        <v>255</v>
      </c>
      <c r="DI114" s="21" t="s">
        <v>255</v>
      </c>
      <c r="DJ114" s="21" t="s">
        <v>255</v>
      </c>
      <c r="DK114" s="21" t="s">
        <v>1484</v>
      </c>
      <c r="DL114" s="21" t="s">
        <v>1485</v>
      </c>
      <c r="DM114" s="21" t="s">
        <v>606</v>
      </c>
      <c r="DN114" s="21" t="s">
        <v>606</v>
      </c>
      <c r="DO114" s="26"/>
      <c r="DP114" s="6"/>
      <c r="DQ114" s="24">
        <v>102.7</v>
      </c>
      <c r="DR114" s="21">
        <v>114.1</v>
      </c>
      <c r="DS114" s="21">
        <v>118.1</v>
      </c>
      <c r="DT114" s="21">
        <v>100.2</v>
      </c>
      <c r="DU114" s="21">
        <v>126.5</v>
      </c>
      <c r="DV114" s="21">
        <v>86.6</v>
      </c>
      <c r="DW114" s="21">
        <v>86.6</v>
      </c>
      <c r="DX114" s="24">
        <v>0.35</v>
      </c>
      <c r="DY114" s="21">
        <v>0.3</v>
      </c>
      <c r="DZ114" s="21">
        <v>0.3</v>
      </c>
      <c r="EA114" s="21">
        <v>0.3</v>
      </c>
      <c r="EB114" s="21">
        <v>0.3</v>
      </c>
      <c r="EC114" s="21">
        <v>0.3</v>
      </c>
      <c r="ED114" s="21">
        <v>0.3</v>
      </c>
      <c r="EE114" s="29">
        <f t="shared" si="135"/>
        <v>293.42857142857144</v>
      </c>
      <c r="EF114" s="30">
        <f t="shared" si="192"/>
        <v>380.33333333333331</v>
      </c>
      <c r="EG114" s="30">
        <f t="shared" ref="EG114:EK114" si="330">DS114/DZ114</f>
        <v>393.66666666666669</v>
      </c>
      <c r="EH114" s="30">
        <f t="shared" si="330"/>
        <v>334</v>
      </c>
      <c r="EI114" s="30">
        <f t="shared" si="330"/>
        <v>421.66666666666669</v>
      </c>
      <c r="EJ114" s="30">
        <f t="shared" si="330"/>
        <v>288.66666666666669</v>
      </c>
      <c r="EK114" s="30">
        <f t="shared" si="330"/>
        <v>288.66666666666669</v>
      </c>
      <c r="EL114" s="24">
        <v>0</v>
      </c>
      <c r="EM114" s="21">
        <v>0</v>
      </c>
      <c r="EN114" s="21">
        <v>0</v>
      </c>
      <c r="EO114" s="21">
        <v>0</v>
      </c>
      <c r="EP114" s="21">
        <v>0</v>
      </c>
      <c r="EQ114" s="21">
        <v>0</v>
      </c>
      <c r="ER114" s="21">
        <v>0</v>
      </c>
      <c r="ES114" s="24">
        <v>233</v>
      </c>
      <c r="ET114" s="21">
        <v>298</v>
      </c>
      <c r="EU114" s="21">
        <v>332</v>
      </c>
      <c r="EV114" s="21">
        <v>300</v>
      </c>
      <c r="EW114" s="21">
        <v>220</v>
      </c>
      <c r="EX114" s="21">
        <v>206</v>
      </c>
      <c r="EY114" s="21">
        <v>163</v>
      </c>
      <c r="EZ114" s="24">
        <v>651.5</v>
      </c>
      <c r="FA114" s="21">
        <v>651.5</v>
      </c>
      <c r="FB114" s="21">
        <v>536</v>
      </c>
      <c r="FC114" s="21">
        <v>468.2</v>
      </c>
      <c r="FD114" s="21">
        <v>461.9</v>
      </c>
      <c r="FE114" s="21">
        <v>571</v>
      </c>
      <c r="FF114" s="21">
        <v>566</v>
      </c>
      <c r="FG114" s="24">
        <v>15</v>
      </c>
      <c r="FH114" s="21">
        <v>15</v>
      </c>
      <c r="FI114" s="21">
        <v>15</v>
      </c>
      <c r="FJ114" s="21">
        <v>15</v>
      </c>
      <c r="FK114" s="21">
        <v>15</v>
      </c>
      <c r="FL114" s="21">
        <v>15</v>
      </c>
      <c r="FM114" s="21">
        <v>15</v>
      </c>
      <c r="FN114" s="24">
        <v>65</v>
      </c>
      <c r="FO114" s="21">
        <v>77</v>
      </c>
      <c r="FP114" s="21">
        <v>70</v>
      </c>
      <c r="FQ114" s="21">
        <v>79</v>
      </c>
      <c r="FR114" s="21">
        <v>66</v>
      </c>
      <c r="FS114" s="21">
        <v>71</v>
      </c>
      <c r="FT114" s="21">
        <v>70</v>
      </c>
      <c r="FU114" s="24" t="s">
        <v>403</v>
      </c>
      <c r="FV114" s="21" t="s">
        <v>430</v>
      </c>
      <c r="FW114" s="21" t="s">
        <v>294</v>
      </c>
      <c r="FX114" s="21" t="s">
        <v>310</v>
      </c>
      <c r="FY114" s="21" t="s">
        <v>311</v>
      </c>
      <c r="FZ114" s="21" t="s">
        <v>296</v>
      </c>
      <c r="GA114" s="21" t="s">
        <v>559</v>
      </c>
      <c r="GB114" s="24">
        <v>363</v>
      </c>
      <c r="GC114" s="21">
        <v>293</v>
      </c>
      <c r="GD114" s="21">
        <v>340</v>
      </c>
      <c r="GE114" s="21">
        <v>316</v>
      </c>
      <c r="GF114" s="21">
        <v>302</v>
      </c>
      <c r="GG114" s="21">
        <v>426</v>
      </c>
      <c r="GH114" s="21">
        <v>343</v>
      </c>
      <c r="GI114" s="24">
        <v>70</v>
      </c>
      <c r="GJ114" s="21">
        <v>30</v>
      </c>
      <c r="GK114" s="21">
        <v>75</v>
      </c>
      <c r="GL114" s="21">
        <v>320</v>
      </c>
      <c r="GM114" s="21">
        <v>700</v>
      </c>
      <c r="GN114" s="21">
        <v>440</v>
      </c>
      <c r="GO114" s="21">
        <v>500</v>
      </c>
      <c r="GP114" s="6"/>
      <c r="GQ114" s="24">
        <v>13</v>
      </c>
      <c r="GR114" s="21">
        <v>55</v>
      </c>
      <c r="GS114" s="24">
        <v>12</v>
      </c>
      <c r="GT114" s="21">
        <v>45</v>
      </c>
      <c r="GU114" s="24">
        <v>12</v>
      </c>
      <c r="GV114" s="21">
        <v>45</v>
      </c>
      <c r="GW114" s="24">
        <v>12</v>
      </c>
      <c r="GX114" s="21">
        <v>45</v>
      </c>
      <c r="GY114" s="24">
        <v>11</v>
      </c>
      <c r="GZ114" s="21">
        <v>45</v>
      </c>
      <c r="HA114" s="24">
        <v>13</v>
      </c>
      <c r="HB114" s="21">
        <v>55</v>
      </c>
      <c r="HC114" s="24">
        <v>13</v>
      </c>
      <c r="HD114" s="21">
        <v>55</v>
      </c>
      <c r="HE114" s="6"/>
      <c r="HF114" s="21">
        <v>73</v>
      </c>
      <c r="HG114" s="21">
        <v>87</v>
      </c>
      <c r="HH114" s="21">
        <v>80</v>
      </c>
      <c r="HI114" s="21">
        <v>37</v>
      </c>
      <c r="HJ114" s="21">
        <v>2</v>
      </c>
      <c r="HK114" s="21">
        <v>102.7</v>
      </c>
      <c r="HL114" s="21">
        <v>0.35</v>
      </c>
      <c r="HM114" s="21">
        <v>0</v>
      </c>
      <c r="HN114" s="21">
        <v>82.63</v>
      </c>
      <c r="HO114" s="21">
        <v>2.61</v>
      </c>
      <c r="HP114" s="21">
        <v>3.19</v>
      </c>
      <c r="HQ114" s="21">
        <v>133</v>
      </c>
      <c r="HR114" s="21">
        <v>11.7</v>
      </c>
      <c r="HS114" s="21">
        <v>651.5</v>
      </c>
      <c r="HT114" s="21">
        <v>15</v>
      </c>
      <c r="HU114" s="6"/>
    </row>
    <row r="115" spans="1:236" ht="15.75" customHeight="1" x14ac:dyDescent="0.3">
      <c r="A115" s="99">
        <v>110</v>
      </c>
      <c r="B115" s="3">
        <v>168</v>
      </c>
      <c r="C115" s="21" t="s">
        <v>874</v>
      </c>
      <c r="D115" s="21">
        <v>2</v>
      </c>
      <c r="E115" s="22">
        <v>41479</v>
      </c>
      <c r="F115" s="22">
        <v>41480</v>
      </c>
      <c r="G115" s="21">
        <f t="shared" si="0"/>
        <v>1</v>
      </c>
      <c r="H115" s="21"/>
      <c r="I115" s="21" t="s">
        <v>432</v>
      </c>
      <c r="J115" s="23">
        <v>25500</v>
      </c>
      <c r="K115" s="21">
        <v>44</v>
      </c>
      <c r="L115" s="21">
        <v>165</v>
      </c>
      <c r="M115" s="21">
        <v>60</v>
      </c>
      <c r="N115" s="21" t="s">
        <v>1506</v>
      </c>
      <c r="O115" s="21">
        <v>59</v>
      </c>
      <c r="P115" s="21">
        <v>66</v>
      </c>
      <c r="Q115" s="21">
        <v>17</v>
      </c>
      <c r="R115" s="21" t="s">
        <v>547</v>
      </c>
      <c r="S115" s="21">
        <v>1</v>
      </c>
      <c r="T115" s="21">
        <v>22</v>
      </c>
      <c r="U115" s="21" t="s">
        <v>272</v>
      </c>
      <c r="V115" s="21">
        <v>1</v>
      </c>
      <c r="W115" s="21">
        <v>12</v>
      </c>
      <c r="X115" s="21">
        <v>0</v>
      </c>
      <c r="Y115" s="21">
        <v>0</v>
      </c>
      <c r="Z115" s="6"/>
      <c r="AA115" s="24" t="s">
        <v>462</v>
      </c>
      <c r="AB115" s="21" t="s">
        <v>549</v>
      </c>
      <c r="AC115" s="25">
        <v>2</v>
      </c>
      <c r="AD115" s="25" t="s">
        <v>1010</v>
      </c>
      <c r="AE115" s="21" t="s">
        <v>246</v>
      </c>
      <c r="AF115" s="21" t="s">
        <v>247</v>
      </c>
      <c r="AG115" s="21" t="s">
        <v>246</v>
      </c>
      <c r="AH115" s="21" t="s">
        <v>248</v>
      </c>
      <c r="AI115" s="21" t="s">
        <v>249</v>
      </c>
      <c r="AJ115" s="21" t="s">
        <v>249</v>
      </c>
      <c r="AK115" s="21" t="s">
        <v>249</v>
      </c>
      <c r="AL115" s="21" t="s">
        <v>246</v>
      </c>
      <c r="AM115" s="21">
        <v>1.33</v>
      </c>
      <c r="AN115" s="6"/>
      <c r="AO115" s="26" t="s">
        <v>250</v>
      </c>
      <c r="AP115" s="26" t="s">
        <v>251</v>
      </c>
      <c r="AQ115" s="26"/>
      <c r="AR115" s="26" t="s">
        <v>1902</v>
      </c>
      <c r="AS115" s="26" t="s">
        <v>1905</v>
      </c>
      <c r="AT115" s="27">
        <v>1.33</v>
      </c>
      <c r="AU115" s="21">
        <v>1.84</v>
      </c>
      <c r="AV115" s="21">
        <v>2.16</v>
      </c>
      <c r="AW115" s="21">
        <v>1.02</v>
      </c>
      <c r="AX115" s="21">
        <v>0.73</v>
      </c>
      <c r="AY115" s="21">
        <v>0.41</v>
      </c>
      <c r="AZ115" s="21">
        <v>0.31</v>
      </c>
      <c r="BA115" s="21">
        <v>0.25</v>
      </c>
      <c r="BB115" s="21">
        <v>0.2</v>
      </c>
      <c r="BC115" s="28">
        <f t="shared" ref="BC115:BE115" si="331">((AU115/AT115)*100)-100</f>
        <v>38.345864661654133</v>
      </c>
      <c r="BD115" s="28">
        <f t="shared" si="331"/>
        <v>17.391304347826093</v>
      </c>
      <c r="BE115" s="28">
        <f t="shared" si="331"/>
        <v>-52.777777777777779</v>
      </c>
      <c r="BF115" s="28">
        <f t="shared" si="2"/>
        <v>62.406015037593988</v>
      </c>
      <c r="BG115" s="28">
        <f t="shared" si="3"/>
        <v>-23.308270676691734</v>
      </c>
      <c r="BH115" s="28">
        <f t="shared" si="4"/>
        <v>-44.565217391304344</v>
      </c>
      <c r="BI115" s="3">
        <f t="shared" ref="BI115:BK115" si="332">AU115-AT115</f>
        <v>0.51</v>
      </c>
      <c r="BJ115" s="3">
        <f t="shared" si="332"/>
        <v>0.32000000000000006</v>
      </c>
      <c r="BK115" s="3">
        <f t="shared" si="332"/>
        <v>-1.1400000000000001</v>
      </c>
      <c r="BL115" s="3">
        <f t="shared" si="6"/>
        <v>0.83000000000000007</v>
      </c>
      <c r="BM115" s="3">
        <f t="shared" si="7"/>
        <v>-0.31000000000000005</v>
      </c>
      <c r="BN115" s="3">
        <f t="shared" si="8"/>
        <v>-0.82000000000000006</v>
      </c>
      <c r="BO115" s="24">
        <v>100.3</v>
      </c>
      <c r="BP115" s="21">
        <v>210.3</v>
      </c>
      <c r="BQ115" s="21">
        <v>87</v>
      </c>
      <c r="BR115" s="21">
        <v>147.6</v>
      </c>
      <c r="BS115" s="21">
        <v>111.6</v>
      </c>
      <c r="BT115" s="21">
        <v>159</v>
      </c>
      <c r="BU115" s="21">
        <v>170</v>
      </c>
      <c r="BV115" s="24">
        <v>38.4</v>
      </c>
      <c r="BW115" s="21">
        <v>37.9</v>
      </c>
      <c r="BX115" s="21">
        <v>37</v>
      </c>
      <c r="BY115" s="21">
        <v>37.1</v>
      </c>
      <c r="BZ115" s="21">
        <v>38</v>
      </c>
      <c r="CA115" s="21">
        <v>37</v>
      </c>
      <c r="CB115" s="21">
        <v>37</v>
      </c>
      <c r="CC115" s="21">
        <v>37.6</v>
      </c>
      <c r="CD115" s="21">
        <v>37.6</v>
      </c>
      <c r="CE115" s="6"/>
      <c r="CF115" s="24" t="s">
        <v>1507</v>
      </c>
      <c r="CG115" s="21" t="s">
        <v>1508</v>
      </c>
      <c r="CH115" s="21"/>
      <c r="CI115" s="21" t="s">
        <v>1509</v>
      </c>
      <c r="CJ115" s="21" t="s">
        <v>1510</v>
      </c>
      <c r="CK115" s="21"/>
      <c r="CL115" s="21" t="s">
        <v>1069</v>
      </c>
      <c r="CM115" s="60" t="s">
        <v>2235</v>
      </c>
      <c r="CN115" s="21"/>
      <c r="CO115" s="21"/>
      <c r="CP115" s="21" t="s">
        <v>1026</v>
      </c>
      <c r="CQ115" s="21" t="s">
        <v>331</v>
      </c>
      <c r="CR115" s="21"/>
      <c r="CS115" s="93" t="s">
        <v>2236</v>
      </c>
      <c r="CT115" s="24">
        <v>3</v>
      </c>
      <c r="CU115" s="21"/>
      <c r="CV115" s="21"/>
      <c r="CW115" s="21"/>
      <c r="CX115" s="21">
        <v>1</v>
      </c>
      <c r="CY115" s="21"/>
      <c r="CZ115" s="21">
        <v>1</v>
      </c>
      <c r="DA115" s="24" t="s">
        <v>1513</v>
      </c>
      <c r="DB115" s="21"/>
      <c r="DC115" s="21"/>
      <c r="DD115" s="21"/>
      <c r="DE115" s="21"/>
      <c r="DF115" s="21"/>
      <c r="DG115" s="21"/>
      <c r="DH115" s="24" t="s">
        <v>374</v>
      </c>
      <c r="DI115" s="21" t="s">
        <v>374</v>
      </c>
      <c r="DJ115" s="21" t="s">
        <v>374</v>
      </c>
      <c r="DK115" s="21" t="s">
        <v>374</v>
      </c>
      <c r="DL115" s="21" t="s">
        <v>1514</v>
      </c>
      <c r="DM115" s="21" t="s">
        <v>1515</v>
      </c>
      <c r="DN115" s="21" t="s">
        <v>1516</v>
      </c>
      <c r="DO115" s="26"/>
      <c r="DP115" s="6"/>
      <c r="DQ115" s="24">
        <v>90.1</v>
      </c>
      <c r="DR115" s="21">
        <v>111.6</v>
      </c>
      <c r="DS115" s="21">
        <v>114</v>
      </c>
      <c r="DT115" s="21">
        <v>119</v>
      </c>
      <c r="DU115" s="21">
        <v>105.3</v>
      </c>
      <c r="DV115" s="21">
        <v>77.3</v>
      </c>
      <c r="DW115" s="21">
        <v>129</v>
      </c>
      <c r="DX115" s="24">
        <v>0.4</v>
      </c>
      <c r="DY115" s="21">
        <v>0.35</v>
      </c>
      <c r="DZ115" s="21">
        <v>0.35</v>
      </c>
      <c r="EA115" s="21">
        <v>0.35</v>
      </c>
      <c r="EB115" s="21">
        <v>0.4</v>
      </c>
      <c r="EC115" s="21">
        <v>0.4</v>
      </c>
      <c r="ED115" s="21">
        <v>0.4</v>
      </c>
      <c r="EE115" s="29">
        <f t="shared" si="135"/>
        <v>225.24999999999997</v>
      </c>
      <c r="EF115" s="30">
        <f t="shared" si="192"/>
        <v>318.85714285714283</v>
      </c>
      <c r="EG115" s="30">
        <f t="shared" ref="EG115:EK115" si="333">DS115/DZ115</f>
        <v>325.71428571428572</v>
      </c>
      <c r="EH115" s="30">
        <f t="shared" si="333"/>
        <v>340</v>
      </c>
      <c r="EI115" s="30">
        <f t="shared" si="333"/>
        <v>263.25</v>
      </c>
      <c r="EJ115" s="30">
        <f t="shared" si="333"/>
        <v>193.24999999999997</v>
      </c>
      <c r="EK115" s="30">
        <f t="shared" si="333"/>
        <v>322.5</v>
      </c>
      <c r="EL115" s="24">
        <v>1</v>
      </c>
      <c r="EM115" s="21">
        <v>1</v>
      </c>
      <c r="EN115" s="21">
        <v>1</v>
      </c>
      <c r="EO115" s="21">
        <v>1</v>
      </c>
      <c r="EP115" s="21">
        <v>1</v>
      </c>
      <c r="EQ115" s="21">
        <v>1</v>
      </c>
      <c r="ER115" s="21">
        <v>1</v>
      </c>
      <c r="ES115" s="24">
        <v>183</v>
      </c>
      <c r="ET115" s="21">
        <v>151</v>
      </c>
      <c r="EU115" s="21">
        <v>147</v>
      </c>
      <c r="EV115" s="21">
        <v>175</v>
      </c>
      <c r="EW115" s="21">
        <v>175</v>
      </c>
      <c r="EX115" s="21">
        <v>221</v>
      </c>
      <c r="EY115" s="21">
        <v>221</v>
      </c>
      <c r="EZ115" s="24">
        <v>5.2</v>
      </c>
      <c r="FA115" s="21">
        <v>5.4</v>
      </c>
      <c r="FB115" s="21">
        <v>3.7</v>
      </c>
      <c r="FC115" s="21">
        <v>3.9</v>
      </c>
      <c r="FD115" s="21">
        <v>3.9</v>
      </c>
      <c r="FE115" s="21">
        <v>4</v>
      </c>
      <c r="FF115" s="21">
        <v>5.7</v>
      </c>
      <c r="FG115" s="24">
        <v>3</v>
      </c>
      <c r="FH115" s="21">
        <v>5</v>
      </c>
      <c r="FI115" s="21">
        <v>6</v>
      </c>
      <c r="FJ115" s="21">
        <v>6</v>
      </c>
      <c r="FK115" s="21">
        <v>3</v>
      </c>
      <c r="FL115" s="21">
        <v>10</v>
      </c>
      <c r="FM115" s="21">
        <v>10</v>
      </c>
      <c r="FN115" s="24">
        <v>80</v>
      </c>
      <c r="FO115" s="21">
        <v>79</v>
      </c>
      <c r="FP115" s="21">
        <v>79</v>
      </c>
      <c r="FQ115" s="21">
        <v>103</v>
      </c>
      <c r="FR115" s="21">
        <v>98</v>
      </c>
      <c r="FS115" s="21">
        <v>83</v>
      </c>
      <c r="FT115" s="21">
        <v>65</v>
      </c>
      <c r="FU115" s="24">
        <v>0</v>
      </c>
      <c r="FV115" s="21">
        <v>0</v>
      </c>
      <c r="FW115" s="21">
        <v>0</v>
      </c>
      <c r="FX115" s="21">
        <v>0</v>
      </c>
      <c r="FY115" s="21">
        <v>0</v>
      </c>
      <c r="FZ115" s="21">
        <v>0</v>
      </c>
      <c r="GA115" s="21">
        <v>0</v>
      </c>
      <c r="GB115" s="24">
        <v>54</v>
      </c>
      <c r="GC115" s="21">
        <v>62</v>
      </c>
      <c r="GD115" s="21">
        <v>62</v>
      </c>
      <c r="GE115" s="21">
        <v>52</v>
      </c>
      <c r="GF115" s="21">
        <v>52</v>
      </c>
      <c r="GG115" s="21">
        <v>35</v>
      </c>
      <c r="GH115" s="21">
        <v>39</v>
      </c>
      <c r="GI115" s="24">
        <v>2190</v>
      </c>
      <c r="GJ115" s="21">
        <v>3100</v>
      </c>
      <c r="GK115" s="21">
        <v>3230</v>
      </c>
      <c r="GL115" s="21">
        <v>2430</v>
      </c>
      <c r="GM115" s="21">
        <v>2700</v>
      </c>
      <c r="GN115" s="21">
        <v>3420</v>
      </c>
      <c r="GO115" s="21">
        <v>2930</v>
      </c>
      <c r="GP115" s="6"/>
      <c r="GQ115" s="24">
        <v>12</v>
      </c>
      <c r="GR115" s="21">
        <v>45</v>
      </c>
      <c r="GS115" s="24">
        <v>11</v>
      </c>
      <c r="GT115" s="21">
        <v>45</v>
      </c>
      <c r="GU115" s="24">
        <v>11</v>
      </c>
      <c r="GV115" s="21">
        <v>45</v>
      </c>
      <c r="GW115" s="24">
        <v>10</v>
      </c>
      <c r="GX115" s="21">
        <v>45</v>
      </c>
      <c r="GY115" s="24">
        <v>12</v>
      </c>
      <c r="GZ115" s="21">
        <v>45</v>
      </c>
      <c r="HA115" s="24">
        <v>11</v>
      </c>
      <c r="HB115" s="21">
        <v>45</v>
      </c>
      <c r="HC115" s="24">
        <v>10</v>
      </c>
      <c r="HD115" s="21">
        <v>45</v>
      </c>
      <c r="HE115" s="6"/>
      <c r="HF115" s="21">
        <v>44</v>
      </c>
      <c r="HG115" s="21">
        <v>104</v>
      </c>
      <c r="HH115" s="21">
        <v>159</v>
      </c>
      <c r="HI115" s="21">
        <v>35.9</v>
      </c>
      <c r="HJ115" s="21">
        <v>1</v>
      </c>
      <c r="HK115" s="21">
        <v>87.3</v>
      </c>
      <c r="HL115" s="21">
        <v>1</v>
      </c>
      <c r="HM115" s="21">
        <v>60</v>
      </c>
      <c r="HN115" s="21">
        <v>7.8</v>
      </c>
      <c r="HO115" s="21">
        <v>20</v>
      </c>
      <c r="HP115" s="21">
        <v>3.37</v>
      </c>
      <c r="HQ115" s="21">
        <v>140</v>
      </c>
      <c r="HR115" s="21">
        <v>11.4</v>
      </c>
      <c r="HS115" s="21">
        <v>3.6</v>
      </c>
      <c r="HT115" s="21">
        <v>3</v>
      </c>
      <c r="HU115" s="6"/>
    </row>
    <row r="116" spans="1:236" ht="15.75" customHeight="1" x14ac:dyDescent="0.3">
      <c r="A116" s="99">
        <v>111</v>
      </c>
      <c r="B116" s="3">
        <v>172</v>
      </c>
      <c r="C116" s="21" t="s">
        <v>431</v>
      </c>
      <c r="D116" s="21">
        <v>2</v>
      </c>
      <c r="E116" s="22">
        <v>41484</v>
      </c>
      <c r="F116" s="22">
        <v>41487</v>
      </c>
      <c r="G116" s="21">
        <f t="shared" si="0"/>
        <v>3</v>
      </c>
      <c r="H116" s="21"/>
      <c r="I116" s="21" t="s">
        <v>386</v>
      </c>
      <c r="J116" s="23">
        <v>17354</v>
      </c>
      <c r="K116" s="21">
        <v>66</v>
      </c>
      <c r="L116" s="21">
        <v>165</v>
      </c>
      <c r="M116" s="21">
        <v>90</v>
      </c>
      <c r="N116" s="21" t="s">
        <v>1532</v>
      </c>
      <c r="O116" s="21">
        <v>85</v>
      </c>
      <c r="P116" s="21">
        <v>95</v>
      </c>
      <c r="Q116" s="21">
        <v>5</v>
      </c>
      <c r="R116" s="21" t="s">
        <v>547</v>
      </c>
      <c r="S116" s="21">
        <v>1</v>
      </c>
      <c r="T116" s="21">
        <v>18</v>
      </c>
      <c r="U116" s="21" t="s">
        <v>272</v>
      </c>
      <c r="V116" s="21">
        <v>1</v>
      </c>
      <c r="W116" s="21">
        <v>3</v>
      </c>
      <c r="X116" s="21">
        <v>1</v>
      </c>
      <c r="Y116" s="21">
        <v>0</v>
      </c>
      <c r="Z116" s="6"/>
      <c r="AA116" s="24" t="s">
        <v>244</v>
      </c>
      <c r="AB116" s="21" t="s">
        <v>549</v>
      </c>
      <c r="AC116" s="25">
        <v>2</v>
      </c>
      <c r="AD116" s="25" t="s">
        <v>1010</v>
      </c>
      <c r="AE116" s="21" t="s">
        <v>246</v>
      </c>
      <c r="AF116" s="21" t="s">
        <v>247</v>
      </c>
      <c r="AG116" s="21" t="s">
        <v>246</v>
      </c>
      <c r="AH116" s="21" t="s">
        <v>248</v>
      </c>
      <c r="AI116" s="21" t="s">
        <v>249</v>
      </c>
      <c r="AJ116" s="21" t="s">
        <v>249</v>
      </c>
      <c r="AK116" s="21" t="s">
        <v>246</v>
      </c>
      <c r="AL116" s="21" t="s">
        <v>246</v>
      </c>
      <c r="AM116" s="21">
        <v>1.38</v>
      </c>
      <c r="AN116" s="6"/>
      <c r="AO116" s="26" t="s">
        <v>250</v>
      </c>
      <c r="AP116" s="26" t="s">
        <v>251</v>
      </c>
      <c r="AQ116" s="26"/>
      <c r="AR116" s="26" t="s">
        <v>1902</v>
      </c>
      <c r="AS116" s="26" t="s">
        <v>1905</v>
      </c>
      <c r="AT116" s="27">
        <v>1.08</v>
      </c>
      <c r="AU116" s="21">
        <v>1.38</v>
      </c>
      <c r="AV116" s="21">
        <v>2.1</v>
      </c>
      <c r="AW116" s="21">
        <v>0.82</v>
      </c>
      <c r="AX116" s="21">
        <v>0.7</v>
      </c>
      <c r="AY116" s="21"/>
      <c r="AZ116" s="21"/>
      <c r="BA116" s="21"/>
      <c r="BB116" s="21"/>
      <c r="BC116" s="28">
        <f t="shared" ref="BC116:BE116" si="334">((AU116/AT116)*100)-100</f>
        <v>27.777777777777771</v>
      </c>
      <c r="BD116" s="28">
        <f t="shared" si="334"/>
        <v>52.173913043478279</v>
      </c>
      <c r="BE116" s="28">
        <f t="shared" si="334"/>
        <v>-60.952380952380956</v>
      </c>
      <c r="BF116" s="28">
        <f t="shared" si="2"/>
        <v>94.444444444444429</v>
      </c>
      <c r="BG116" s="28">
        <f t="shared" si="3"/>
        <v>-24.074074074074076</v>
      </c>
      <c r="BH116" s="28">
        <f t="shared" si="4"/>
        <v>-40.579710144927539</v>
      </c>
      <c r="BI116" s="3">
        <f t="shared" ref="BI116:BK116" si="335">AU116-AT116</f>
        <v>0.29999999999999982</v>
      </c>
      <c r="BJ116" s="3">
        <f t="shared" si="335"/>
        <v>0.7200000000000002</v>
      </c>
      <c r="BK116" s="3">
        <f t="shared" si="335"/>
        <v>-1.2800000000000002</v>
      </c>
      <c r="BL116" s="3">
        <f t="shared" si="6"/>
        <v>1.02</v>
      </c>
      <c r="BM116" s="3">
        <f t="shared" si="7"/>
        <v>-0.26000000000000012</v>
      </c>
      <c r="BN116" s="3">
        <f t="shared" si="8"/>
        <v>-0.55999999999999994</v>
      </c>
      <c r="BO116" s="24">
        <v>194.8</v>
      </c>
      <c r="BP116" s="21">
        <v>197</v>
      </c>
      <c r="BQ116" s="21">
        <v>180.7</v>
      </c>
      <c r="BR116" s="21"/>
      <c r="BS116" s="21"/>
      <c r="BT116" s="21"/>
      <c r="BU116" s="21"/>
      <c r="BV116" s="24">
        <v>37</v>
      </c>
      <c r="BW116" s="21">
        <v>36.9</v>
      </c>
      <c r="BX116" s="21">
        <v>36.6</v>
      </c>
      <c r="BY116" s="21">
        <v>36.9</v>
      </c>
      <c r="BZ116" s="21">
        <v>37.1</v>
      </c>
      <c r="CA116" s="21"/>
      <c r="CB116" s="21"/>
      <c r="CC116" s="21"/>
      <c r="CD116" s="21"/>
      <c r="CE116" s="6"/>
      <c r="CF116" s="24" t="s">
        <v>1424</v>
      </c>
      <c r="CG116" s="21" t="s">
        <v>316</v>
      </c>
      <c r="CH116" s="21"/>
      <c r="CI116" s="21"/>
      <c r="CJ116" s="21"/>
      <c r="CK116" s="21"/>
      <c r="CL116" s="21"/>
      <c r="CM116" s="60" t="s">
        <v>2237</v>
      </c>
      <c r="CN116" s="93" t="s">
        <v>2238</v>
      </c>
      <c r="CO116" s="21"/>
      <c r="CP116" s="21"/>
      <c r="CQ116" s="21"/>
      <c r="CR116" s="21"/>
      <c r="CS116" s="21"/>
      <c r="CT116" s="24">
        <v>2</v>
      </c>
      <c r="CU116" s="21">
        <v>2</v>
      </c>
      <c r="CV116" s="21"/>
      <c r="CW116" s="21"/>
      <c r="CX116" s="21"/>
      <c r="CY116" s="21"/>
      <c r="CZ116" s="21"/>
      <c r="DA116" s="24" t="s">
        <v>2239</v>
      </c>
      <c r="DB116" s="21" t="s">
        <v>2240</v>
      </c>
      <c r="DC116" s="21"/>
      <c r="DD116" s="21"/>
      <c r="DE116" s="21"/>
      <c r="DF116" s="21"/>
      <c r="DG116" s="21"/>
      <c r="DH116" s="24" t="s">
        <v>268</v>
      </c>
      <c r="DI116" s="21" t="s">
        <v>268</v>
      </c>
      <c r="DJ116" s="21" t="s">
        <v>268</v>
      </c>
      <c r="DK116" s="21"/>
      <c r="DL116" s="21"/>
      <c r="DM116" s="21"/>
      <c r="DN116" s="21"/>
      <c r="DO116" s="26"/>
      <c r="DP116" s="6"/>
      <c r="DQ116" s="24">
        <v>82</v>
      </c>
      <c r="DR116" s="21">
        <v>97.1</v>
      </c>
      <c r="DS116" s="21">
        <v>103.5</v>
      </c>
      <c r="DT116" s="21"/>
      <c r="DU116" s="21"/>
      <c r="DV116" s="21"/>
      <c r="DW116" s="21"/>
      <c r="DX116" s="24">
        <v>0.4</v>
      </c>
      <c r="DY116" s="21">
        <v>0.4</v>
      </c>
      <c r="DZ116" s="21">
        <v>0.4</v>
      </c>
      <c r="EA116" s="21"/>
      <c r="EB116" s="21"/>
      <c r="EC116" s="21"/>
      <c r="ED116" s="21"/>
      <c r="EE116" s="78">
        <f t="shared" si="135"/>
        <v>205</v>
      </c>
      <c r="EF116" s="79">
        <f t="shared" si="192"/>
        <v>242.74999999999997</v>
      </c>
      <c r="EG116" s="79">
        <f t="shared" ref="EG116:EG146" si="336">DS116/DZ116</f>
        <v>258.75</v>
      </c>
      <c r="EH116" s="79"/>
      <c r="EI116" s="79"/>
      <c r="EJ116" s="79"/>
      <c r="EK116" s="79"/>
      <c r="EL116" s="24">
        <v>0</v>
      </c>
      <c r="EM116" s="21">
        <v>0</v>
      </c>
      <c r="EN116" s="21">
        <v>0</v>
      </c>
      <c r="EO116" s="21"/>
      <c r="EP116" s="21"/>
      <c r="EQ116" s="21"/>
      <c r="ER116" s="21"/>
      <c r="ES116" s="24">
        <v>172</v>
      </c>
      <c r="ET116" s="21">
        <v>157</v>
      </c>
      <c r="EU116" s="21">
        <v>172</v>
      </c>
      <c r="EV116" s="21"/>
      <c r="EW116" s="21"/>
      <c r="EX116" s="21"/>
      <c r="EY116" s="21"/>
      <c r="EZ116" s="24">
        <v>12.3</v>
      </c>
      <c r="FA116" s="21">
        <v>5.9</v>
      </c>
      <c r="FB116" s="21">
        <v>6.6</v>
      </c>
      <c r="FC116" s="21"/>
      <c r="FD116" s="21"/>
      <c r="FE116" s="21"/>
      <c r="FF116" s="21"/>
      <c r="FG116" s="24">
        <v>11</v>
      </c>
      <c r="FH116" s="21">
        <v>15</v>
      </c>
      <c r="FI116" s="21">
        <v>15</v>
      </c>
      <c r="FJ116" s="21"/>
      <c r="FK116" s="21"/>
      <c r="FL116" s="21"/>
      <c r="FM116" s="21"/>
      <c r="FN116" s="24">
        <v>64</v>
      </c>
      <c r="FO116" s="21">
        <v>65</v>
      </c>
      <c r="FP116" s="21">
        <v>67</v>
      </c>
      <c r="FQ116" s="21"/>
      <c r="FR116" s="21"/>
      <c r="FS116" s="21"/>
      <c r="FT116" s="21"/>
      <c r="FU116" s="24" t="s">
        <v>1194</v>
      </c>
      <c r="FV116" s="21" t="s">
        <v>803</v>
      </c>
      <c r="FW116" s="21">
        <v>0</v>
      </c>
      <c r="FX116" s="21"/>
      <c r="FY116" s="21"/>
      <c r="FZ116" s="21"/>
      <c r="GA116" s="21"/>
      <c r="GB116" s="24">
        <v>118</v>
      </c>
      <c r="GC116" s="21">
        <v>109</v>
      </c>
      <c r="GD116" s="21">
        <v>110</v>
      </c>
      <c r="GE116" s="21"/>
      <c r="GF116" s="21"/>
      <c r="GG116" s="21"/>
      <c r="GH116" s="21"/>
      <c r="GI116" s="24">
        <v>1300</v>
      </c>
      <c r="GJ116" s="21">
        <v>1420</v>
      </c>
      <c r="GK116" s="21">
        <v>405</v>
      </c>
      <c r="GL116" s="21"/>
      <c r="GM116" s="21"/>
      <c r="GN116" s="21"/>
      <c r="GO116" s="21"/>
      <c r="GP116" s="6"/>
      <c r="GQ116" s="24">
        <v>15</v>
      </c>
      <c r="GR116" s="21">
        <v>80</v>
      </c>
      <c r="GS116" s="24">
        <v>11</v>
      </c>
      <c r="GT116" s="21">
        <v>45</v>
      </c>
      <c r="GU116" s="24">
        <v>10</v>
      </c>
      <c r="GV116" s="21">
        <v>45</v>
      </c>
      <c r="GW116" s="24"/>
      <c r="GX116" s="21"/>
      <c r="GY116" s="24"/>
      <c r="GZ116" s="21"/>
      <c r="HA116" s="24"/>
      <c r="HB116" s="21"/>
      <c r="HC116" s="24"/>
      <c r="HD116" s="21"/>
      <c r="HE116" s="6"/>
      <c r="HF116" s="21">
        <v>66</v>
      </c>
      <c r="HG116" s="21">
        <v>125</v>
      </c>
      <c r="HH116" s="21">
        <v>90</v>
      </c>
      <c r="HI116" s="21">
        <v>83.8</v>
      </c>
      <c r="HJ116" s="21">
        <v>1</v>
      </c>
      <c r="HK116" s="21">
        <v>94.9</v>
      </c>
      <c r="HL116" s="21">
        <v>80</v>
      </c>
      <c r="HM116" s="21">
        <v>40</v>
      </c>
      <c r="HN116" s="21">
        <v>252.1</v>
      </c>
      <c r="HO116" s="21">
        <v>17.62</v>
      </c>
      <c r="HP116" s="21">
        <v>3.61</v>
      </c>
      <c r="HQ116" s="21">
        <v>140</v>
      </c>
      <c r="HR116" s="21">
        <v>31.3</v>
      </c>
      <c r="HS116" s="21">
        <v>7.5</v>
      </c>
      <c r="HT116" s="21">
        <v>3</v>
      </c>
      <c r="HU116" s="6"/>
      <c r="HV116" s="92"/>
      <c r="HW116" s="92"/>
      <c r="HX116" s="92"/>
      <c r="HY116" s="92"/>
      <c r="HZ116" s="92"/>
      <c r="IA116" s="92"/>
      <c r="IB116" s="92"/>
    </row>
    <row r="117" spans="1:236" ht="15.75" customHeight="1" x14ac:dyDescent="0.3">
      <c r="A117" s="99">
        <v>112</v>
      </c>
      <c r="B117" s="3">
        <v>174</v>
      </c>
      <c r="C117" s="21" t="s">
        <v>626</v>
      </c>
      <c r="D117" s="21">
        <v>1</v>
      </c>
      <c r="E117" s="22">
        <v>41490</v>
      </c>
      <c r="F117" s="22">
        <v>41491</v>
      </c>
      <c r="G117" s="21">
        <f t="shared" si="0"/>
        <v>1</v>
      </c>
      <c r="H117" s="21"/>
      <c r="I117" s="21" t="s">
        <v>989</v>
      </c>
      <c r="J117" s="23">
        <v>12736</v>
      </c>
      <c r="K117" s="21">
        <v>78</v>
      </c>
      <c r="L117" s="21">
        <v>185</v>
      </c>
      <c r="M117" s="21">
        <v>70</v>
      </c>
      <c r="N117" s="21" t="s">
        <v>1546</v>
      </c>
      <c r="O117" s="21">
        <v>71</v>
      </c>
      <c r="P117" s="21">
        <v>85</v>
      </c>
      <c r="Q117" s="21">
        <v>6</v>
      </c>
      <c r="R117" s="21" t="s">
        <v>1282</v>
      </c>
      <c r="S117" s="21">
        <v>1</v>
      </c>
      <c r="T117" s="21">
        <v>6</v>
      </c>
      <c r="U117" s="21" t="s">
        <v>1282</v>
      </c>
      <c r="V117" s="21">
        <v>1</v>
      </c>
      <c r="W117" s="21">
        <v>3</v>
      </c>
      <c r="X117" s="21">
        <v>3</v>
      </c>
      <c r="Y117" s="21">
        <v>0</v>
      </c>
      <c r="Z117" s="6"/>
      <c r="AA117" s="24" t="s">
        <v>513</v>
      </c>
      <c r="AB117" s="21" t="s">
        <v>497</v>
      </c>
      <c r="AC117" s="25">
        <v>1</v>
      </c>
      <c r="AD117" s="25"/>
      <c r="AE117" s="21" t="s">
        <v>249</v>
      </c>
      <c r="AF117" s="21"/>
      <c r="AG117" s="21" t="s">
        <v>246</v>
      </c>
      <c r="AH117" s="21" t="s">
        <v>248</v>
      </c>
      <c r="AI117" s="21" t="s">
        <v>246</v>
      </c>
      <c r="AJ117" s="21" t="s">
        <v>249</v>
      </c>
      <c r="AK117" s="21" t="s">
        <v>246</v>
      </c>
      <c r="AL117" s="21" t="s">
        <v>249</v>
      </c>
      <c r="AM117" s="21">
        <v>0.11</v>
      </c>
      <c r="AN117" s="6"/>
      <c r="AO117" s="26" t="s">
        <v>250</v>
      </c>
      <c r="AP117" s="26" t="s">
        <v>274</v>
      </c>
      <c r="AQ117" s="26"/>
      <c r="AR117" s="26" t="s">
        <v>1904</v>
      </c>
      <c r="AS117" s="26" t="s">
        <v>1905</v>
      </c>
      <c r="AT117" s="27">
        <v>0.11</v>
      </c>
      <c r="AU117" s="21">
        <v>1.41</v>
      </c>
      <c r="AV117" s="21">
        <v>3.01</v>
      </c>
      <c r="AW117" s="21">
        <v>0.87</v>
      </c>
      <c r="AX117" s="21">
        <v>0.79</v>
      </c>
      <c r="AY117" s="21">
        <v>0.46</v>
      </c>
      <c r="AZ117" s="21">
        <v>0.4</v>
      </c>
      <c r="BA117" s="21">
        <v>0.35</v>
      </c>
      <c r="BB117" s="21"/>
      <c r="BC117" s="28">
        <f t="shared" ref="BC117:BE117" si="337">((AU117/AT117)*100)-100</f>
        <v>1181.8181818181818</v>
      </c>
      <c r="BD117" s="28">
        <f t="shared" si="337"/>
        <v>113.47517730496452</v>
      </c>
      <c r="BE117" s="28">
        <f t="shared" si="337"/>
        <v>-71.096345514950173</v>
      </c>
      <c r="BF117" s="28">
        <f t="shared" si="2"/>
        <v>2636.3636363636365</v>
      </c>
      <c r="BG117" s="28">
        <f t="shared" si="3"/>
        <v>690.90909090909088</v>
      </c>
      <c r="BH117" s="28">
        <f t="shared" si="4"/>
        <v>-38.297872340425535</v>
      </c>
      <c r="BI117" s="3">
        <f t="shared" ref="BI117:BK117" si="338">AU117-AT117</f>
        <v>1.2999999999999998</v>
      </c>
      <c r="BJ117" s="3">
        <f t="shared" si="338"/>
        <v>1.5999999999999999</v>
      </c>
      <c r="BK117" s="3">
        <f t="shared" si="338"/>
        <v>-2.1399999999999997</v>
      </c>
      <c r="BL117" s="3">
        <f t="shared" si="6"/>
        <v>2.9</v>
      </c>
      <c r="BM117" s="3">
        <f t="shared" si="7"/>
        <v>0.76</v>
      </c>
      <c r="BN117" s="3">
        <f t="shared" si="8"/>
        <v>-0.53999999999999992</v>
      </c>
      <c r="BO117" s="24"/>
      <c r="BP117" s="21">
        <v>251.6</v>
      </c>
      <c r="BQ117" s="21">
        <v>219.1</v>
      </c>
      <c r="BR117" s="21"/>
      <c r="BS117" s="21">
        <v>252.3</v>
      </c>
      <c r="BT117" s="21">
        <v>320.8</v>
      </c>
      <c r="BU117" s="21"/>
      <c r="BV117" s="24">
        <v>37.9</v>
      </c>
      <c r="BW117" s="21">
        <v>36</v>
      </c>
      <c r="BX117" s="21">
        <v>36.5</v>
      </c>
      <c r="BY117" s="21">
        <v>36.4</v>
      </c>
      <c r="BZ117" s="21">
        <v>36</v>
      </c>
      <c r="CA117" s="21">
        <v>36</v>
      </c>
      <c r="CB117" s="21">
        <v>36</v>
      </c>
      <c r="CC117" s="21">
        <v>36.1</v>
      </c>
      <c r="CD117" s="21"/>
      <c r="CE117" s="6"/>
      <c r="CF117" s="24" t="s">
        <v>1547</v>
      </c>
      <c r="CG117" s="21"/>
      <c r="CH117" s="21"/>
      <c r="CI117" s="21"/>
      <c r="CJ117" s="21"/>
      <c r="CK117" s="21"/>
      <c r="CL117" s="21"/>
      <c r="CM117" s="24" t="s">
        <v>1548</v>
      </c>
      <c r="CN117" s="21"/>
      <c r="CO117" s="21"/>
      <c r="CP117" s="21"/>
      <c r="CQ117" s="21"/>
      <c r="CR117" s="21"/>
      <c r="CS117" s="21"/>
      <c r="CT117" s="24">
        <v>2</v>
      </c>
      <c r="CU117" s="21"/>
      <c r="CV117" s="21"/>
      <c r="CW117" s="21"/>
      <c r="CX117" s="21"/>
      <c r="CY117" s="21"/>
      <c r="CZ117" s="21"/>
      <c r="DA117" s="24" t="s">
        <v>735</v>
      </c>
      <c r="DB117" s="21"/>
      <c r="DC117" s="21"/>
      <c r="DD117" s="21"/>
      <c r="DE117" s="21"/>
      <c r="DF117" s="21"/>
      <c r="DG117" s="21"/>
      <c r="DH117" s="24" t="s">
        <v>374</v>
      </c>
      <c r="DI117" s="21" t="s">
        <v>374</v>
      </c>
      <c r="DJ117" s="21" t="s">
        <v>374</v>
      </c>
      <c r="DK117" s="21" t="s">
        <v>374</v>
      </c>
      <c r="DL117" s="21" t="s">
        <v>374</v>
      </c>
      <c r="DM117" s="21" t="s">
        <v>374</v>
      </c>
      <c r="DN117" s="21"/>
      <c r="DO117" s="26"/>
      <c r="DP117" s="6"/>
      <c r="DQ117" s="24">
        <v>177.1</v>
      </c>
      <c r="DR117" s="21">
        <v>117</v>
      </c>
      <c r="DS117" s="21">
        <v>122.3</v>
      </c>
      <c r="DT117" s="21">
        <v>84.3</v>
      </c>
      <c r="DU117" s="21">
        <v>76.2</v>
      </c>
      <c r="DV117" s="21">
        <v>76.2</v>
      </c>
      <c r="DW117" s="21"/>
      <c r="DX117" s="24">
        <v>0.45</v>
      </c>
      <c r="DY117" s="21">
        <v>0.4</v>
      </c>
      <c r="DZ117" s="21">
        <v>0.4</v>
      </c>
      <c r="EA117" s="21">
        <v>0.4</v>
      </c>
      <c r="EB117" s="21">
        <v>0.35</v>
      </c>
      <c r="EC117" s="21">
        <v>0.35</v>
      </c>
      <c r="ED117" s="21"/>
      <c r="EE117" s="78">
        <f t="shared" si="135"/>
        <v>393.55555555555554</v>
      </c>
      <c r="EF117" s="79">
        <f t="shared" si="192"/>
        <v>292.5</v>
      </c>
      <c r="EG117" s="79">
        <f t="shared" si="336"/>
        <v>305.75</v>
      </c>
      <c r="EH117" s="79">
        <f t="shared" ref="EH117:EJ117" si="339">DT117/EA117</f>
        <v>210.74999999999997</v>
      </c>
      <c r="EI117" s="79">
        <f t="shared" si="339"/>
        <v>217.71428571428572</v>
      </c>
      <c r="EJ117" s="79">
        <f t="shared" si="339"/>
        <v>217.71428571428572</v>
      </c>
      <c r="EK117" s="79"/>
      <c r="EL117" s="24">
        <v>1</v>
      </c>
      <c r="EM117" s="21">
        <v>1</v>
      </c>
      <c r="EN117" s="21">
        <v>1</v>
      </c>
      <c r="EO117" s="21">
        <v>0</v>
      </c>
      <c r="EP117" s="21">
        <v>0</v>
      </c>
      <c r="EQ117" s="21">
        <v>0</v>
      </c>
      <c r="ER117" s="21"/>
      <c r="ES117" s="24">
        <v>164</v>
      </c>
      <c r="ET117" s="21">
        <v>165</v>
      </c>
      <c r="EU117" s="21">
        <v>180</v>
      </c>
      <c r="EV117" s="21">
        <v>173</v>
      </c>
      <c r="EW117" s="21">
        <v>193</v>
      </c>
      <c r="EX117" s="21">
        <v>192</v>
      </c>
      <c r="EY117" s="21"/>
      <c r="EZ117" s="24">
        <v>34.6</v>
      </c>
      <c r="FA117" s="21">
        <v>9.4</v>
      </c>
      <c r="FB117" s="21">
        <v>9.1</v>
      </c>
      <c r="FC117" s="21">
        <v>9.1</v>
      </c>
      <c r="FD117" s="21">
        <v>10.7</v>
      </c>
      <c r="FE117" s="21">
        <v>9</v>
      </c>
      <c r="FF117" s="21"/>
      <c r="FG117" s="24">
        <v>7</v>
      </c>
      <c r="FH117" s="21">
        <v>10</v>
      </c>
      <c r="FI117" s="21">
        <v>10</v>
      </c>
      <c r="FJ117" s="21">
        <v>14</v>
      </c>
      <c r="FK117" s="21">
        <v>12</v>
      </c>
      <c r="FL117" s="21">
        <v>15</v>
      </c>
      <c r="FM117" s="21"/>
      <c r="FN117" s="24">
        <v>71</v>
      </c>
      <c r="FO117" s="21">
        <v>81</v>
      </c>
      <c r="FP117" s="21">
        <v>85</v>
      </c>
      <c r="FQ117" s="21">
        <v>56</v>
      </c>
      <c r="FR117" s="21">
        <v>98</v>
      </c>
      <c r="FS117" s="21">
        <v>109</v>
      </c>
      <c r="FT117" s="21"/>
      <c r="FU117" s="24" t="s">
        <v>859</v>
      </c>
      <c r="FV117" s="21" t="s">
        <v>1214</v>
      </c>
      <c r="FW117" s="21" t="s">
        <v>1214</v>
      </c>
      <c r="FX117" s="21">
        <v>0</v>
      </c>
      <c r="FY117" s="21">
        <v>0</v>
      </c>
      <c r="FZ117" s="21">
        <v>0</v>
      </c>
      <c r="GA117" s="21"/>
      <c r="GB117" s="24">
        <v>66</v>
      </c>
      <c r="GC117" s="21">
        <v>67</v>
      </c>
      <c r="GD117" s="21">
        <v>53</v>
      </c>
      <c r="GE117" s="21">
        <v>53</v>
      </c>
      <c r="GF117" s="21">
        <v>53</v>
      </c>
      <c r="GG117" s="21">
        <v>46</v>
      </c>
      <c r="GH117" s="21"/>
      <c r="GI117" s="24">
        <v>1100</v>
      </c>
      <c r="GJ117" s="21">
        <v>970</v>
      </c>
      <c r="GK117" s="21">
        <v>1670</v>
      </c>
      <c r="GL117" s="21">
        <v>1960</v>
      </c>
      <c r="GM117" s="21">
        <v>1880</v>
      </c>
      <c r="GN117" s="21">
        <v>530</v>
      </c>
      <c r="GO117" s="21"/>
      <c r="GP117" s="6"/>
      <c r="GQ117" s="24">
        <v>15</v>
      </c>
      <c r="GR117" s="21">
        <v>80</v>
      </c>
      <c r="GS117" s="24">
        <v>14</v>
      </c>
      <c r="GT117" s="21">
        <v>55</v>
      </c>
      <c r="GU117" s="24">
        <v>13</v>
      </c>
      <c r="GV117" s="21">
        <v>55</v>
      </c>
      <c r="GW117" s="24">
        <v>11</v>
      </c>
      <c r="GX117" s="21">
        <v>45</v>
      </c>
      <c r="GY117" s="24">
        <v>11</v>
      </c>
      <c r="GZ117" s="21">
        <v>45</v>
      </c>
      <c r="HA117" s="24">
        <v>9</v>
      </c>
      <c r="HB117" s="21">
        <v>18</v>
      </c>
      <c r="HC117" s="24"/>
      <c r="HD117" s="21"/>
      <c r="HE117" s="6"/>
      <c r="HF117" s="21">
        <v>78</v>
      </c>
      <c r="HG117" s="21">
        <v>49</v>
      </c>
      <c r="HH117" s="21">
        <v>75</v>
      </c>
      <c r="HI117" s="21">
        <v>37.9</v>
      </c>
      <c r="HJ117" s="21">
        <v>1</v>
      </c>
      <c r="HK117" s="21">
        <v>86.6</v>
      </c>
      <c r="HL117" s="21">
        <v>0.6</v>
      </c>
      <c r="HM117" s="21">
        <v>10</v>
      </c>
      <c r="HN117" s="21">
        <v>18.48</v>
      </c>
      <c r="HO117" s="21">
        <v>16.34</v>
      </c>
      <c r="HP117" s="21">
        <v>3.02</v>
      </c>
      <c r="HQ117" s="21">
        <v>134</v>
      </c>
      <c r="HR117" s="21">
        <v>23.1</v>
      </c>
      <c r="HS117" s="21">
        <v>34.6</v>
      </c>
      <c r="HT117" s="21">
        <v>7</v>
      </c>
      <c r="HU117" s="6"/>
    </row>
    <row r="118" spans="1:236" ht="15.75" customHeight="1" x14ac:dyDescent="0.3">
      <c r="A118" s="99">
        <v>113</v>
      </c>
      <c r="B118" s="3">
        <v>175</v>
      </c>
      <c r="C118" s="21" t="s">
        <v>874</v>
      </c>
      <c r="D118" s="21">
        <v>2</v>
      </c>
      <c r="E118" s="22">
        <v>41491</v>
      </c>
      <c r="F118" s="22">
        <v>41491</v>
      </c>
      <c r="G118" s="21">
        <f t="shared" si="0"/>
        <v>0</v>
      </c>
      <c r="H118" s="21"/>
      <c r="I118" s="21" t="s">
        <v>432</v>
      </c>
      <c r="J118" s="23">
        <v>11973</v>
      </c>
      <c r="K118" s="21">
        <v>81</v>
      </c>
      <c r="L118" s="21">
        <v>158</v>
      </c>
      <c r="M118" s="21">
        <v>76</v>
      </c>
      <c r="N118" s="21" t="s">
        <v>1549</v>
      </c>
      <c r="O118" s="21">
        <v>97</v>
      </c>
      <c r="P118" s="21">
        <v>98.1</v>
      </c>
      <c r="Q118" s="21">
        <v>9</v>
      </c>
      <c r="R118" s="21" t="s">
        <v>818</v>
      </c>
      <c r="S118" s="21">
        <v>1</v>
      </c>
      <c r="T118" s="21">
        <v>17</v>
      </c>
      <c r="U118" s="21" t="s">
        <v>272</v>
      </c>
      <c r="V118" s="21">
        <v>1</v>
      </c>
      <c r="W118" s="21">
        <v>2</v>
      </c>
      <c r="X118" s="21">
        <v>3</v>
      </c>
      <c r="Y118" s="21">
        <v>0</v>
      </c>
      <c r="Z118" s="6"/>
      <c r="AA118" s="24" t="s">
        <v>244</v>
      </c>
      <c r="AB118" s="21" t="s">
        <v>819</v>
      </c>
      <c r="AC118" s="25">
        <v>1</v>
      </c>
      <c r="AD118" s="25"/>
      <c r="AE118" s="21" t="s">
        <v>246</v>
      </c>
      <c r="AF118" s="21" t="s">
        <v>479</v>
      </c>
      <c r="AG118" s="21" t="s">
        <v>249</v>
      </c>
      <c r="AH118" s="21"/>
      <c r="AI118" s="21" t="s">
        <v>246</v>
      </c>
      <c r="AJ118" s="21" t="s">
        <v>246</v>
      </c>
      <c r="AK118" s="21" t="s">
        <v>246</v>
      </c>
      <c r="AL118" s="21" t="s">
        <v>246</v>
      </c>
      <c r="AM118" s="21">
        <v>233.25</v>
      </c>
      <c r="AN118" s="6"/>
      <c r="AO118" s="26" t="s">
        <v>250</v>
      </c>
      <c r="AP118" s="26" t="s">
        <v>251</v>
      </c>
      <c r="AQ118" s="26"/>
      <c r="AR118" s="26" t="s">
        <v>1906</v>
      </c>
      <c r="AS118" s="26" t="s">
        <v>1903</v>
      </c>
      <c r="AT118" s="33">
        <v>33.25</v>
      </c>
      <c r="AU118" s="34">
        <v>48.5</v>
      </c>
      <c r="AV118" s="34">
        <v>62.2</v>
      </c>
      <c r="AW118" s="34">
        <v>102.3</v>
      </c>
      <c r="AX118" s="34">
        <v>69.400000000000006</v>
      </c>
      <c r="AY118" s="34">
        <v>16.11</v>
      </c>
      <c r="AZ118" s="34">
        <v>12.19</v>
      </c>
      <c r="BA118" s="34">
        <v>8.34</v>
      </c>
      <c r="BB118" s="34">
        <v>5.36</v>
      </c>
      <c r="BC118" s="28">
        <f t="shared" ref="BC118:BE118" si="340">((AU118/AT118)*100)-100</f>
        <v>45.864661654135347</v>
      </c>
      <c r="BD118" s="28">
        <f t="shared" si="340"/>
        <v>28.24742268041237</v>
      </c>
      <c r="BE118" s="28">
        <f t="shared" si="340"/>
        <v>64.469453376205763</v>
      </c>
      <c r="BF118" s="28">
        <f t="shared" si="2"/>
        <v>87.067669172932341</v>
      </c>
      <c r="BG118" s="28">
        <f t="shared" si="3"/>
        <v>207.66917293233081</v>
      </c>
      <c r="BH118" s="28">
        <f t="shared" si="4"/>
        <v>110.9278350515464</v>
      </c>
      <c r="BI118" s="3">
        <f t="shared" ref="BI118:BK118" si="341">AU118-AT118</f>
        <v>15.25</v>
      </c>
      <c r="BJ118" s="3">
        <f t="shared" si="341"/>
        <v>13.700000000000003</v>
      </c>
      <c r="BK118" s="3">
        <f t="shared" si="341"/>
        <v>40.099999999999994</v>
      </c>
      <c r="BL118" s="3">
        <f t="shared" si="6"/>
        <v>28.950000000000003</v>
      </c>
      <c r="BM118" s="3">
        <f t="shared" si="7"/>
        <v>69.05</v>
      </c>
      <c r="BN118" s="3">
        <f t="shared" si="8"/>
        <v>53.8</v>
      </c>
      <c r="BO118" s="24"/>
      <c r="BP118" s="21">
        <v>345.4</v>
      </c>
      <c r="BQ118" s="21">
        <v>301</v>
      </c>
      <c r="BR118" s="21">
        <v>131.1</v>
      </c>
      <c r="BS118" s="21">
        <v>80</v>
      </c>
      <c r="BT118" s="21">
        <v>69</v>
      </c>
      <c r="BU118" s="21">
        <v>63.2</v>
      </c>
      <c r="BV118" s="24">
        <v>35.4</v>
      </c>
      <c r="BW118" s="21">
        <v>35.9</v>
      </c>
      <c r="BX118" s="21">
        <v>36.9</v>
      </c>
      <c r="BY118" s="21">
        <v>37.1</v>
      </c>
      <c r="BZ118" s="21">
        <v>37</v>
      </c>
      <c r="CA118" s="21">
        <v>36.9</v>
      </c>
      <c r="CB118" s="21">
        <v>36.6</v>
      </c>
      <c r="CC118" s="21">
        <v>36.6</v>
      </c>
      <c r="CD118" s="21">
        <v>36</v>
      </c>
      <c r="CE118" s="6"/>
      <c r="CF118" s="24" t="s">
        <v>962</v>
      </c>
      <c r="CG118" s="21"/>
      <c r="CH118" s="21"/>
      <c r="CI118" s="21"/>
      <c r="CJ118" s="21"/>
      <c r="CK118" s="21"/>
      <c r="CL118" s="21"/>
      <c r="CM118" s="24" t="s">
        <v>1550</v>
      </c>
      <c r="CN118" s="21"/>
      <c r="CO118" s="21"/>
      <c r="CP118" s="21"/>
      <c r="CQ118" s="21"/>
      <c r="CR118" s="21"/>
      <c r="CS118" s="21"/>
      <c r="CT118" s="24">
        <v>2</v>
      </c>
      <c r="CU118" s="21"/>
      <c r="CV118" s="21"/>
      <c r="CW118" s="21"/>
      <c r="CX118" s="21"/>
      <c r="CY118" s="21"/>
      <c r="CZ118" s="21"/>
      <c r="DA118" s="24" t="s">
        <v>1551</v>
      </c>
      <c r="DB118" s="21"/>
      <c r="DC118" s="21"/>
      <c r="DD118" s="21"/>
      <c r="DE118" s="21"/>
      <c r="DF118" s="21"/>
      <c r="DG118" s="21"/>
      <c r="DH118" s="24" t="s">
        <v>540</v>
      </c>
      <c r="DI118" s="21" t="s">
        <v>540</v>
      </c>
      <c r="DJ118" s="21" t="s">
        <v>1552</v>
      </c>
      <c r="DK118" s="21" t="s">
        <v>1553</v>
      </c>
      <c r="DL118" s="21" t="s">
        <v>1553</v>
      </c>
      <c r="DM118" s="21" t="s">
        <v>1553</v>
      </c>
      <c r="DN118" s="21" t="s">
        <v>1553</v>
      </c>
      <c r="DO118" s="26"/>
      <c r="DP118" s="6"/>
      <c r="DQ118" s="24">
        <v>51.2</v>
      </c>
      <c r="DR118" s="21">
        <v>117.5</v>
      </c>
      <c r="DS118" s="21">
        <v>98.7</v>
      </c>
      <c r="DT118" s="21">
        <v>116.8</v>
      </c>
      <c r="DU118" s="21">
        <v>76.5</v>
      </c>
      <c r="DV118" s="21">
        <v>74</v>
      </c>
      <c r="DW118" s="21">
        <v>108.4</v>
      </c>
      <c r="DX118" s="24">
        <v>0.5</v>
      </c>
      <c r="DY118" s="21">
        <v>0.4</v>
      </c>
      <c r="DZ118" s="21">
        <v>0.35</v>
      </c>
      <c r="EA118" s="21">
        <v>0.4</v>
      </c>
      <c r="EB118" s="21">
        <v>0.4</v>
      </c>
      <c r="EC118" s="21">
        <v>0.35</v>
      </c>
      <c r="ED118" s="21">
        <v>0.35</v>
      </c>
      <c r="EE118" s="78">
        <f t="shared" si="135"/>
        <v>102.4</v>
      </c>
      <c r="EF118" s="79">
        <f t="shared" si="192"/>
        <v>293.75</v>
      </c>
      <c r="EG118" s="79">
        <f t="shared" si="336"/>
        <v>282</v>
      </c>
      <c r="EH118" s="79">
        <f t="shared" ref="EH118:EK118" si="342">DT118/EA118</f>
        <v>292</v>
      </c>
      <c r="EI118" s="79">
        <f t="shared" si="342"/>
        <v>191.25</v>
      </c>
      <c r="EJ118" s="79">
        <f t="shared" si="342"/>
        <v>211.42857142857144</v>
      </c>
      <c r="EK118" s="79">
        <f t="shared" si="342"/>
        <v>309.71428571428572</v>
      </c>
      <c r="EL118" s="24">
        <v>1</v>
      </c>
      <c r="EM118" s="21">
        <v>1</v>
      </c>
      <c r="EN118" s="21">
        <v>1</v>
      </c>
      <c r="EO118" s="21">
        <v>0</v>
      </c>
      <c r="EP118" s="21">
        <v>0</v>
      </c>
      <c r="EQ118" s="21">
        <v>0</v>
      </c>
      <c r="ER118" s="21">
        <v>0</v>
      </c>
      <c r="ES118" s="24">
        <v>120</v>
      </c>
      <c r="ET118" s="21">
        <v>132</v>
      </c>
      <c r="EU118" s="21">
        <v>130</v>
      </c>
      <c r="EV118" s="21">
        <v>111</v>
      </c>
      <c r="EW118" s="21">
        <v>107</v>
      </c>
      <c r="EX118" s="21">
        <v>160</v>
      </c>
      <c r="EY118" s="21">
        <v>187</v>
      </c>
      <c r="EZ118" s="24">
        <v>17.7</v>
      </c>
      <c r="FA118" s="21">
        <v>10.8</v>
      </c>
      <c r="FB118" s="21">
        <v>9</v>
      </c>
      <c r="FC118" s="21">
        <v>7.6</v>
      </c>
      <c r="FD118" s="21">
        <v>6.3</v>
      </c>
      <c r="FE118" s="21">
        <v>5.5</v>
      </c>
      <c r="FF118" s="21">
        <v>5.5</v>
      </c>
      <c r="FG118" s="24">
        <v>3</v>
      </c>
      <c r="FH118" s="21">
        <v>8</v>
      </c>
      <c r="FI118" s="21">
        <v>10</v>
      </c>
      <c r="FJ118" s="21">
        <v>15</v>
      </c>
      <c r="FK118" s="21">
        <v>15</v>
      </c>
      <c r="FL118" s="21">
        <v>15</v>
      </c>
      <c r="FM118" s="21">
        <v>15</v>
      </c>
      <c r="FN118" s="24">
        <v>75</v>
      </c>
      <c r="FO118" s="21">
        <v>86</v>
      </c>
      <c r="FP118" s="21">
        <v>95</v>
      </c>
      <c r="FQ118" s="21">
        <v>80</v>
      </c>
      <c r="FR118" s="21">
        <v>89</v>
      </c>
      <c r="FS118" s="21">
        <v>95</v>
      </c>
      <c r="FT118" s="21">
        <v>90</v>
      </c>
      <c r="FU118" s="24" t="s">
        <v>1214</v>
      </c>
      <c r="FV118" s="21" t="s">
        <v>1214</v>
      </c>
      <c r="FW118" s="21" t="s">
        <v>834</v>
      </c>
      <c r="FX118" s="21">
        <v>0</v>
      </c>
      <c r="FY118" s="21">
        <v>0</v>
      </c>
      <c r="FZ118" s="21">
        <v>0</v>
      </c>
      <c r="GA118" s="21">
        <v>0</v>
      </c>
      <c r="GB118" s="24">
        <v>275</v>
      </c>
      <c r="GC118" s="21">
        <v>241</v>
      </c>
      <c r="GD118" s="21">
        <v>210</v>
      </c>
      <c r="GE118" s="21">
        <v>160</v>
      </c>
      <c r="GF118" s="21">
        <v>115</v>
      </c>
      <c r="GG118" s="21">
        <v>86</v>
      </c>
      <c r="GH118" s="21">
        <v>82</v>
      </c>
      <c r="GI118" s="24">
        <v>440</v>
      </c>
      <c r="GJ118" s="21">
        <v>2500</v>
      </c>
      <c r="GK118" s="21">
        <v>4350</v>
      </c>
      <c r="GL118" s="21">
        <v>1920</v>
      </c>
      <c r="GM118" s="21">
        <v>2640</v>
      </c>
      <c r="GN118" s="21">
        <v>2820</v>
      </c>
      <c r="GO118" s="21">
        <v>2960</v>
      </c>
      <c r="GP118" s="6"/>
      <c r="GQ118" s="24">
        <v>19</v>
      </c>
      <c r="GR118" s="21">
        <v>90</v>
      </c>
      <c r="GS118" s="24">
        <v>16</v>
      </c>
      <c r="GT118" s="21">
        <v>90</v>
      </c>
      <c r="GU118" s="24">
        <v>15</v>
      </c>
      <c r="GV118" s="21">
        <v>80</v>
      </c>
      <c r="GW118" s="24">
        <v>10</v>
      </c>
      <c r="GX118" s="21">
        <v>45</v>
      </c>
      <c r="GY118" s="24">
        <v>10</v>
      </c>
      <c r="GZ118" s="21">
        <v>45</v>
      </c>
      <c r="HA118" s="24">
        <v>8</v>
      </c>
      <c r="HB118" s="21">
        <v>18</v>
      </c>
      <c r="HC118" s="24">
        <v>7</v>
      </c>
      <c r="HD118" s="21">
        <v>18</v>
      </c>
      <c r="HE118" s="6"/>
      <c r="HF118" s="21">
        <v>81</v>
      </c>
      <c r="HG118" s="21">
        <v>122</v>
      </c>
      <c r="HH118" s="21">
        <v>88</v>
      </c>
      <c r="HI118" s="21">
        <v>37</v>
      </c>
      <c r="HJ118" s="21">
        <v>1</v>
      </c>
      <c r="HK118" s="21">
        <v>51.2</v>
      </c>
      <c r="HL118" s="21">
        <v>0.5</v>
      </c>
      <c r="HM118" s="21">
        <v>10</v>
      </c>
      <c r="HN118" s="21">
        <v>57.42</v>
      </c>
      <c r="HO118" s="21">
        <v>40.32</v>
      </c>
      <c r="HP118" s="21">
        <v>3.78</v>
      </c>
      <c r="HQ118" s="21">
        <v>134.1</v>
      </c>
      <c r="HR118" s="21">
        <v>14.7</v>
      </c>
      <c r="HS118" s="21">
        <v>17.7</v>
      </c>
      <c r="HT118" s="21">
        <v>3</v>
      </c>
      <c r="HU118" s="6"/>
    </row>
    <row r="119" spans="1:236" ht="15.75" customHeight="1" x14ac:dyDescent="0.3">
      <c r="A119" s="99">
        <v>114</v>
      </c>
      <c r="B119" s="3">
        <v>176</v>
      </c>
      <c r="C119" s="21" t="s">
        <v>626</v>
      </c>
      <c r="D119" s="21">
        <v>1</v>
      </c>
      <c r="E119" s="22">
        <v>41489</v>
      </c>
      <c r="F119" s="22">
        <v>41491</v>
      </c>
      <c r="G119" s="21">
        <f t="shared" si="0"/>
        <v>2</v>
      </c>
      <c r="H119" s="21"/>
      <c r="I119" s="21" t="s">
        <v>432</v>
      </c>
      <c r="J119" s="23">
        <v>14704</v>
      </c>
      <c r="K119" s="21">
        <v>73</v>
      </c>
      <c r="L119" s="21">
        <v>175</v>
      </c>
      <c r="M119" s="21">
        <v>90</v>
      </c>
      <c r="N119" s="21" t="s">
        <v>1472</v>
      </c>
      <c r="O119" s="21">
        <v>67</v>
      </c>
      <c r="P119" s="21">
        <v>79</v>
      </c>
      <c r="Q119" s="21">
        <v>9</v>
      </c>
      <c r="R119" s="21" t="s">
        <v>1333</v>
      </c>
      <c r="S119" s="21">
        <v>1</v>
      </c>
      <c r="T119" s="21">
        <v>51</v>
      </c>
      <c r="U119" s="21" t="s">
        <v>548</v>
      </c>
      <c r="V119" s="21">
        <v>2</v>
      </c>
      <c r="W119" s="21">
        <v>6</v>
      </c>
      <c r="X119" s="21">
        <v>3</v>
      </c>
      <c r="Y119" s="21">
        <v>0</v>
      </c>
      <c r="Z119" s="6"/>
      <c r="AA119" s="24" t="s">
        <v>244</v>
      </c>
      <c r="AB119" s="21" t="s">
        <v>1554</v>
      </c>
      <c r="AC119" s="25">
        <v>2</v>
      </c>
      <c r="AD119" s="25" t="s">
        <v>1010</v>
      </c>
      <c r="AE119" s="21" t="s">
        <v>246</v>
      </c>
      <c r="AF119" s="21" t="s">
        <v>247</v>
      </c>
      <c r="AG119" s="21" t="s">
        <v>249</v>
      </c>
      <c r="AH119" s="21"/>
      <c r="AI119" s="21" t="s">
        <v>246</v>
      </c>
      <c r="AJ119" s="21" t="s">
        <v>249</v>
      </c>
      <c r="AK119" s="21" t="s">
        <v>246</v>
      </c>
      <c r="AL119" s="21" t="s">
        <v>246</v>
      </c>
      <c r="AM119" s="21">
        <v>6.75</v>
      </c>
      <c r="AN119" s="6"/>
      <c r="AO119" s="26" t="s">
        <v>250</v>
      </c>
      <c r="AP119" s="26" t="s">
        <v>274</v>
      </c>
      <c r="AQ119" s="26"/>
      <c r="AR119" s="26" t="s">
        <v>1902</v>
      </c>
      <c r="AS119" s="26" t="s">
        <v>1917</v>
      </c>
      <c r="AT119" s="27">
        <v>6.75</v>
      </c>
      <c r="AU119" s="21">
        <v>5.96</v>
      </c>
      <c r="AV119" s="21">
        <v>5.18</v>
      </c>
      <c r="AW119" s="21">
        <v>3</v>
      </c>
      <c r="AX119" s="21">
        <v>2.2000000000000002</v>
      </c>
      <c r="AY119" s="21">
        <v>1.7</v>
      </c>
      <c r="AZ119" s="21">
        <v>1.01</v>
      </c>
      <c r="BA119" s="21">
        <v>0.63</v>
      </c>
      <c r="BB119" s="21">
        <v>0.44</v>
      </c>
      <c r="BC119" s="28">
        <f t="shared" ref="BC119:BE119" si="343">((AU119/AT119)*100)-100</f>
        <v>-11.703703703703709</v>
      </c>
      <c r="BD119" s="28">
        <f t="shared" si="343"/>
        <v>-13.087248322147659</v>
      </c>
      <c r="BE119" s="28">
        <f t="shared" si="343"/>
        <v>-42.084942084942078</v>
      </c>
      <c r="BF119" s="28">
        <f t="shared" si="2"/>
        <v>-23.259259259259267</v>
      </c>
      <c r="BG119" s="28">
        <f t="shared" si="3"/>
        <v>-55.555555555555557</v>
      </c>
      <c r="BH119" s="28">
        <f t="shared" si="4"/>
        <v>-49.664429530201339</v>
      </c>
      <c r="BI119" s="3">
        <f t="shared" ref="BI119:BK119" si="344">AU119-AT119</f>
        <v>-0.79</v>
      </c>
      <c r="BJ119" s="3">
        <f t="shared" si="344"/>
        <v>-0.78000000000000025</v>
      </c>
      <c r="BK119" s="3">
        <f t="shared" si="344"/>
        <v>-2.1799999999999997</v>
      </c>
      <c r="BL119" s="3">
        <f t="shared" si="6"/>
        <v>-1.5700000000000003</v>
      </c>
      <c r="BM119" s="3">
        <f t="shared" si="7"/>
        <v>-3.75</v>
      </c>
      <c r="BN119" s="3">
        <f t="shared" si="8"/>
        <v>-2.96</v>
      </c>
      <c r="BO119" s="24"/>
      <c r="BP119" s="21">
        <v>356.7</v>
      </c>
      <c r="BQ119" s="21"/>
      <c r="BR119" s="21">
        <v>179.8</v>
      </c>
      <c r="BS119" s="21">
        <v>142.1</v>
      </c>
      <c r="BT119" s="21">
        <v>164.5</v>
      </c>
      <c r="BU119" s="21"/>
      <c r="BV119" s="24">
        <v>36.9</v>
      </c>
      <c r="BW119" s="21">
        <v>36.5</v>
      </c>
      <c r="BX119" s="21">
        <v>37.6</v>
      </c>
      <c r="BY119" s="21">
        <v>37.5</v>
      </c>
      <c r="BZ119" s="21">
        <v>38</v>
      </c>
      <c r="CA119" s="21">
        <v>37</v>
      </c>
      <c r="CB119" s="21">
        <v>37</v>
      </c>
      <c r="CC119" s="21">
        <v>37</v>
      </c>
      <c r="CD119" s="21">
        <v>37.9</v>
      </c>
      <c r="CE119" s="6"/>
      <c r="CF119" s="24" t="s">
        <v>1555</v>
      </c>
      <c r="CG119" s="21"/>
      <c r="CH119" s="21"/>
      <c r="CI119" s="21"/>
      <c r="CJ119" s="21"/>
      <c r="CK119" s="21"/>
      <c r="CL119" s="21"/>
      <c r="CM119" s="24" t="s">
        <v>1556</v>
      </c>
      <c r="CN119" s="21"/>
      <c r="CO119" s="21"/>
      <c r="CP119" s="21"/>
      <c r="CQ119" s="21"/>
      <c r="CR119" s="21"/>
      <c r="CS119" s="21"/>
      <c r="CT119" s="24">
        <v>2</v>
      </c>
      <c r="CU119" s="21"/>
      <c r="CV119" s="21"/>
      <c r="CW119" s="21"/>
      <c r="CX119" s="21"/>
      <c r="CY119" s="21"/>
      <c r="CZ119" s="21"/>
      <c r="DA119" s="24" t="s">
        <v>1557</v>
      </c>
      <c r="DB119" s="21"/>
      <c r="DC119" s="21"/>
      <c r="DD119" s="21"/>
      <c r="DE119" s="21"/>
      <c r="DF119" s="21"/>
      <c r="DG119" s="21"/>
      <c r="DH119" s="24" t="s">
        <v>1558</v>
      </c>
      <c r="DI119" s="21" t="s">
        <v>1558</v>
      </c>
      <c r="DJ119" s="21" t="s">
        <v>1559</v>
      </c>
      <c r="DK119" s="21" t="s">
        <v>1560</v>
      </c>
      <c r="DL119" s="21" t="s">
        <v>1560</v>
      </c>
      <c r="DM119" s="21" t="s">
        <v>1560</v>
      </c>
      <c r="DN119" s="21" t="s">
        <v>1560</v>
      </c>
      <c r="DO119" s="26"/>
      <c r="DP119" s="6"/>
      <c r="DQ119" s="24">
        <v>112.4</v>
      </c>
      <c r="DR119" s="21">
        <v>110.4</v>
      </c>
      <c r="DS119" s="21">
        <v>103.9</v>
      </c>
      <c r="DT119" s="21">
        <v>131.6</v>
      </c>
      <c r="DU119" s="21">
        <v>130.6</v>
      </c>
      <c r="DV119" s="21">
        <v>83.3</v>
      </c>
      <c r="DW119" s="21">
        <v>73.8</v>
      </c>
      <c r="DX119" s="24">
        <v>0.5</v>
      </c>
      <c r="DY119" s="21">
        <v>0.5</v>
      </c>
      <c r="DZ119" s="21">
        <v>0.5</v>
      </c>
      <c r="EA119" s="21">
        <v>0.5</v>
      </c>
      <c r="EB119" s="21">
        <v>0.5</v>
      </c>
      <c r="EC119" s="21">
        <v>0.35</v>
      </c>
      <c r="ED119" s="21">
        <v>0.35</v>
      </c>
      <c r="EE119" s="78">
        <f t="shared" si="135"/>
        <v>224.8</v>
      </c>
      <c r="EF119" s="79">
        <f t="shared" si="192"/>
        <v>220.8</v>
      </c>
      <c r="EG119" s="79">
        <f t="shared" si="336"/>
        <v>207.8</v>
      </c>
      <c r="EH119" s="79">
        <f t="shared" ref="EH119:EK119" si="345">DT119/EA119</f>
        <v>263.2</v>
      </c>
      <c r="EI119" s="79">
        <f t="shared" si="345"/>
        <v>261.2</v>
      </c>
      <c r="EJ119" s="79">
        <f t="shared" si="345"/>
        <v>238</v>
      </c>
      <c r="EK119" s="79">
        <f t="shared" si="345"/>
        <v>210.85714285714286</v>
      </c>
      <c r="EL119" s="24">
        <v>1</v>
      </c>
      <c r="EM119" s="21">
        <v>1</v>
      </c>
      <c r="EN119" s="21">
        <v>1</v>
      </c>
      <c r="EO119" s="21">
        <v>1</v>
      </c>
      <c r="EP119" s="21">
        <v>0</v>
      </c>
      <c r="EQ119" s="21">
        <v>0</v>
      </c>
      <c r="ER119" s="21">
        <v>0</v>
      </c>
      <c r="ES119" s="24">
        <v>161</v>
      </c>
      <c r="ET119" s="21">
        <v>152</v>
      </c>
      <c r="EU119" s="21">
        <v>150</v>
      </c>
      <c r="EV119" s="21">
        <v>146</v>
      </c>
      <c r="EW119" s="21">
        <v>149</v>
      </c>
      <c r="EX119" s="21">
        <v>184</v>
      </c>
      <c r="EY119" s="21">
        <v>199</v>
      </c>
      <c r="EZ119" s="24">
        <v>9</v>
      </c>
      <c r="FA119" s="21">
        <v>9</v>
      </c>
      <c r="FB119" s="21">
        <v>9</v>
      </c>
      <c r="FC119" s="21">
        <v>10.7</v>
      </c>
      <c r="FD119" s="21">
        <v>7.3</v>
      </c>
      <c r="FE119" s="21">
        <v>7.5</v>
      </c>
      <c r="FF119" s="21">
        <v>7.5</v>
      </c>
      <c r="FG119" s="24">
        <v>6</v>
      </c>
      <c r="FH119" s="21">
        <v>9</v>
      </c>
      <c r="FI119" s="21">
        <v>11</v>
      </c>
      <c r="FJ119" s="21">
        <v>8</v>
      </c>
      <c r="FK119" s="21">
        <v>14</v>
      </c>
      <c r="FL119" s="21">
        <v>11</v>
      </c>
      <c r="FM119" s="21">
        <v>15</v>
      </c>
      <c r="FN119" s="24">
        <v>69</v>
      </c>
      <c r="FO119" s="21">
        <v>75</v>
      </c>
      <c r="FP119" s="21">
        <v>74</v>
      </c>
      <c r="FQ119" s="21">
        <v>84</v>
      </c>
      <c r="FR119" s="21">
        <v>94</v>
      </c>
      <c r="FS119" s="21">
        <v>69</v>
      </c>
      <c r="FT119" s="21">
        <v>89</v>
      </c>
      <c r="FU119" s="24" t="s">
        <v>1214</v>
      </c>
      <c r="FV119" s="21">
        <v>0</v>
      </c>
      <c r="FW119" s="21">
        <v>0</v>
      </c>
      <c r="FX119" s="21">
        <v>0</v>
      </c>
      <c r="FY119" s="21">
        <v>0</v>
      </c>
      <c r="FZ119" s="21">
        <v>0</v>
      </c>
      <c r="GA119" s="21">
        <v>0</v>
      </c>
      <c r="GB119" s="24">
        <v>139</v>
      </c>
      <c r="GC119" s="21">
        <v>103</v>
      </c>
      <c r="GD119" s="21">
        <v>103</v>
      </c>
      <c r="GE119" s="21">
        <v>103</v>
      </c>
      <c r="GF119" s="21">
        <v>71</v>
      </c>
      <c r="GG119" s="21">
        <v>85</v>
      </c>
      <c r="GH119" s="21">
        <v>78</v>
      </c>
      <c r="GI119" s="24">
        <v>1210</v>
      </c>
      <c r="GJ119" s="21">
        <v>2280</v>
      </c>
      <c r="GK119" s="21">
        <v>1120</v>
      </c>
      <c r="GL119" s="21">
        <v>1510</v>
      </c>
      <c r="GM119" s="21">
        <v>2460</v>
      </c>
      <c r="GN119" s="21">
        <v>1675</v>
      </c>
      <c r="GO119" s="21">
        <v>710</v>
      </c>
      <c r="GP119" s="6"/>
      <c r="GQ119" s="24">
        <v>15</v>
      </c>
      <c r="GR119" s="21">
        <v>80</v>
      </c>
      <c r="GS119" s="24">
        <v>12</v>
      </c>
      <c r="GT119" s="21">
        <v>45</v>
      </c>
      <c r="GU119" s="24">
        <v>12</v>
      </c>
      <c r="GV119" s="21">
        <v>45</v>
      </c>
      <c r="GW119" s="24">
        <v>13</v>
      </c>
      <c r="GX119" s="21">
        <v>55</v>
      </c>
      <c r="GY119" s="24">
        <v>11</v>
      </c>
      <c r="GZ119" s="21">
        <v>45</v>
      </c>
      <c r="HA119" s="24">
        <v>12</v>
      </c>
      <c r="HB119" s="21">
        <v>45</v>
      </c>
      <c r="HC119" s="24">
        <v>9</v>
      </c>
      <c r="HD119" s="21">
        <v>18</v>
      </c>
      <c r="HE119" s="6"/>
      <c r="HF119" s="21">
        <v>73</v>
      </c>
      <c r="HG119" s="21">
        <v>130</v>
      </c>
      <c r="HH119" s="21">
        <v>143</v>
      </c>
      <c r="HI119" s="21">
        <v>37</v>
      </c>
      <c r="HJ119" s="21">
        <v>1</v>
      </c>
      <c r="HK119" s="21">
        <v>80.5</v>
      </c>
      <c r="HL119" s="21">
        <v>55</v>
      </c>
      <c r="HM119" s="21">
        <v>20</v>
      </c>
      <c r="HN119" s="21">
        <v>14.84</v>
      </c>
      <c r="HO119" s="21">
        <v>4.87</v>
      </c>
      <c r="HP119" s="21">
        <v>3.72</v>
      </c>
      <c r="HQ119" s="21">
        <v>140.4</v>
      </c>
      <c r="HR119" s="21">
        <v>21.9</v>
      </c>
      <c r="HS119" s="21">
        <v>31.6</v>
      </c>
      <c r="HT119" s="21">
        <v>8</v>
      </c>
      <c r="HU119" s="6"/>
    </row>
    <row r="120" spans="1:236" ht="15.75" customHeight="1" x14ac:dyDescent="0.3">
      <c r="A120" s="99">
        <v>115</v>
      </c>
      <c r="B120" s="3">
        <v>177</v>
      </c>
      <c r="C120" s="21" t="s">
        <v>626</v>
      </c>
      <c r="D120" s="21">
        <v>1</v>
      </c>
      <c r="E120" s="22">
        <v>41491</v>
      </c>
      <c r="F120" s="22">
        <v>41493</v>
      </c>
      <c r="G120" s="21">
        <f t="shared" si="0"/>
        <v>2</v>
      </c>
      <c r="H120" s="21"/>
      <c r="I120" s="21" t="s">
        <v>432</v>
      </c>
      <c r="J120" s="23">
        <v>29683</v>
      </c>
      <c r="K120" s="21">
        <v>32</v>
      </c>
      <c r="L120" s="21">
        <v>165</v>
      </c>
      <c r="M120" s="21">
        <v>70</v>
      </c>
      <c r="N120" s="21" t="s">
        <v>1561</v>
      </c>
      <c r="O120" s="21">
        <v>29</v>
      </c>
      <c r="P120" s="21">
        <v>9</v>
      </c>
      <c r="Q120" s="21">
        <v>11</v>
      </c>
      <c r="R120" s="21" t="s">
        <v>1562</v>
      </c>
      <c r="S120" s="21">
        <v>1</v>
      </c>
      <c r="T120" s="21">
        <v>11</v>
      </c>
      <c r="U120" s="21" t="s">
        <v>1563</v>
      </c>
      <c r="V120" s="21">
        <v>1</v>
      </c>
      <c r="W120" s="21">
        <v>5</v>
      </c>
      <c r="X120" s="21">
        <v>5</v>
      </c>
      <c r="Y120" s="21">
        <v>0</v>
      </c>
      <c r="Z120" s="6"/>
      <c r="AA120" s="24" t="s">
        <v>244</v>
      </c>
      <c r="AB120" s="21" t="s">
        <v>497</v>
      </c>
      <c r="AC120" s="25">
        <v>2</v>
      </c>
      <c r="AD120" s="25" t="s">
        <v>1010</v>
      </c>
      <c r="AE120" s="21" t="s">
        <v>246</v>
      </c>
      <c r="AF120" s="21" t="s">
        <v>247</v>
      </c>
      <c r="AG120" s="21" t="s">
        <v>246</v>
      </c>
      <c r="AH120" s="21" t="s">
        <v>248</v>
      </c>
      <c r="AI120" s="21" t="s">
        <v>249</v>
      </c>
      <c r="AJ120" s="21" t="s">
        <v>249</v>
      </c>
      <c r="AK120" s="21" t="s">
        <v>246</v>
      </c>
      <c r="AL120" s="21" t="s">
        <v>246</v>
      </c>
      <c r="AM120" s="21">
        <v>3.1</v>
      </c>
      <c r="AN120" s="6"/>
      <c r="AO120" s="26" t="s">
        <v>250</v>
      </c>
      <c r="AP120" s="26" t="s">
        <v>274</v>
      </c>
      <c r="AQ120" s="26"/>
      <c r="AR120" s="26" t="s">
        <v>1904</v>
      </c>
      <c r="AS120" s="26" t="s">
        <v>1905</v>
      </c>
      <c r="AT120" s="27">
        <v>3.1</v>
      </c>
      <c r="AU120" s="21">
        <v>2.83</v>
      </c>
      <c r="AV120" s="21">
        <v>3.03</v>
      </c>
      <c r="AW120" s="21">
        <v>3.14</v>
      </c>
      <c r="AX120" s="21">
        <v>2.5</v>
      </c>
      <c r="AY120" s="21">
        <v>1.56</v>
      </c>
      <c r="AZ120" s="21">
        <v>1.08</v>
      </c>
      <c r="BA120" s="21">
        <v>0.74</v>
      </c>
      <c r="BB120" s="21">
        <v>0.52</v>
      </c>
      <c r="BC120" s="28">
        <f t="shared" ref="BC120:BE120" si="346">((AU120/AT120)*100)-100</f>
        <v>-8.709677419354847</v>
      </c>
      <c r="BD120" s="28">
        <f t="shared" si="346"/>
        <v>7.0671378091872583</v>
      </c>
      <c r="BE120" s="28">
        <f t="shared" si="346"/>
        <v>3.6303630363036348</v>
      </c>
      <c r="BF120" s="28">
        <f t="shared" si="2"/>
        <v>-2.2580645161290391</v>
      </c>
      <c r="BG120" s="28">
        <f t="shared" si="3"/>
        <v>1.2903225806451672</v>
      </c>
      <c r="BH120" s="28">
        <f t="shared" si="4"/>
        <v>10.954063604240289</v>
      </c>
      <c r="BI120" s="3">
        <f t="shared" ref="BI120:BK120" si="347">AU120-AT120</f>
        <v>-0.27</v>
      </c>
      <c r="BJ120" s="3">
        <f t="shared" si="347"/>
        <v>0.19999999999999973</v>
      </c>
      <c r="BK120" s="3">
        <f t="shared" si="347"/>
        <v>0.11000000000000032</v>
      </c>
      <c r="BL120" s="3">
        <f t="shared" si="6"/>
        <v>-7.0000000000000284E-2</v>
      </c>
      <c r="BM120" s="3">
        <f t="shared" si="7"/>
        <v>4.0000000000000036E-2</v>
      </c>
      <c r="BN120" s="3">
        <f t="shared" si="8"/>
        <v>0.31000000000000005</v>
      </c>
      <c r="BO120" s="24">
        <v>243.5</v>
      </c>
      <c r="BP120" s="21">
        <v>263</v>
      </c>
      <c r="BQ120" s="21">
        <v>245</v>
      </c>
      <c r="BR120" s="21">
        <v>237.4</v>
      </c>
      <c r="BS120" s="21"/>
      <c r="BT120" s="21"/>
      <c r="BU120" s="21"/>
      <c r="BV120" s="24">
        <v>38.1</v>
      </c>
      <c r="BW120" s="21">
        <v>38.9</v>
      </c>
      <c r="BX120" s="21">
        <v>38</v>
      </c>
      <c r="BY120" s="21">
        <v>37.1</v>
      </c>
      <c r="BZ120" s="21">
        <v>36.9</v>
      </c>
      <c r="CA120" s="21">
        <v>37.1</v>
      </c>
      <c r="CB120" s="21">
        <v>37.4</v>
      </c>
      <c r="CC120" s="21">
        <v>36</v>
      </c>
      <c r="CD120" s="21">
        <v>37.1</v>
      </c>
      <c r="CE120" s="6"/>
      <c r="CF120" s="24" t="s">
        <v>935</v>
      </c>
      <c r="CG120" s="21"/>
      <c r="CH120" s="21" t="s">
        <v>263</v>
      </c>
      <c r="CI120" s="21"/>
      <c r="CJ120" s="21"/>
      <c r="CK120" s="21"/>
      <c r="CL120" s="21"/>
      <c r="CM120" s="24" t="s">
        <v>1564</v>
      </c>
      <c r="CN120" s="21"/>
      <c r="CO120" s="21" t="s">
        <v>331</v>
      </c>
      <c r="CP120" s="21"/>
      <c r="CQ120" s="21"/>
      <c r="CR120" s="21"/>
      <c r="CS120" s="21"/>
      <c r="CT120" s="24">
        <v>2</v>
      </c>
      <c r="CU120" s="21"/>
      <c r="CV120" s="21">
        <v>1</v>
      </c>
      <c r="CW120" s="21"/>
      <c r="CX120" s="21"/>
      <c r="CY120" s="21"/>
      <c r="CZ120" s="21"/>
      <c r="DA120" s="24" t="s">
        <v>1565</v>
      </c>
      <c r="DB120" s="21"/>
      <c r="DC120" s="21" t="s">
        <v>331</v>
      </c>
      <c r="DD120" s="21"/>
      <c r="DE120" s="21"/>
      <c r="DF120" s="21"/>
      <c r="DG120" s="21"/>
      <c r="DH120" s="24" t="s">
        <v>1566</v>
      </c>
      <c r="DI120" s="21" t="s">
        <v>1203</v>
      </c>
      <c r="DJ120" s="21" t="s">
        <v>1203</v>
      </c>
      <c r="DK120" s="21" t="s">
        <v>1203</v>
      </c>
      <c r="DL120" s="21" t="s">
        <v>1203</v>
      </c>
      <c r="DM120" s="21" t="s">
        <v>1203</v>
      </c>
      <c r="DN120" s="21" t="s">
        <v>1203</v>
      </c>
      <c r="DO120" s="26"/>
      <c r="DP120" s="6"/>
      <c r="DQ120" s="24">
        <v>140</v>
      </c>
      <c r="DR120" s="21">
        <v>168.6</v>
      </c>
      <c r="DS120" s="21">
        <v>77.3</v>
      </c>
      <c r="DT120" s="21">
        <v>146.4</v>
      </c>
      <c r="DU120" s="21">
        <v>112.9</v>
      </c>
      <c r="DV120" s="21">
        <v>90.2</v>
      </c>
      <c r="DW120" s="21">
        <v>180.6</v>
      </c>
      <c r="DX120" s="24">
        <v>0.6</v>
      </c>
      <c r="DY120" s="21">
        <v>0.55000000000000004</v>
      </c>
      <c r="DZ120" s="21">
        <v>0.5</v>
      </c>
      <c r="EA120" s="21">
        <v>0.6</v>
      </c>
      <c r="EB120" s="21">
        <v>0.5</v>
      </c>
      <c r="EC120" s="21">
        <v>0.55000000000000004</v>
      </c>
      <c r="ED120" s="21">
        <v>0.4</v>
      </c>
      <c r="EE120" s="78">
        <f t="shared" si="135"/>
        <v>233.33333333333334</v>
      </c>
      <c r="EF120" s="79">
        <f t="shared" si="192"/>
        <v>306.5454545454545</v>
      </c>
      <c r="EG120" s="79">
        <f t="shared" si="336"/>
        <v>154.6</v>
      </c>
      <c r="EH120" s="79">
        <f t="shared" ref="EH120:EK120" si="348">DT120/EA120</f>
        <v>244.00000000000003</v>
      </c>
      <c r="EI120" s="79">
        <f t="shared" si="348"/>
        <v>225.8</v>
      </c>
      <c r="EJ120" s="79">
        <f t="shared" si="348"/>
        <v>164</v>
      </c>
      <c r="EK120" s="79">
        <f t="shared" si="348"/>
        <v>451.49999999999994</v>
      </c>
      <c r="EL120" s="24">
        <v>1</v>
      </c>
      <c r="EM120" s="21">
        <v>1</v>
      </c>
      <c r="EN120" s="21">
        <v>1</v>
      </c>
      <c r="EO120" s="21">
        <v>1</v>
      </c>
      <c r="EP120" s="21">
        <v>0</v>
      </c>
      <c r="EQ120" s="21">
        <v>0</v>
      </c>
      <c r="ER120" s="21">
        <v>0</v>
      </c>
      <c r="ES120" s="24">
        <v>113</v>
      </c>
      <c r="ET120" s="21">
        <v>121</v>
      </c>
      <c r="EU120" s="21">
        <v>125</v>
      </c>
      <c r="EV120" s="21">
        <v>163</v>
      </c>
      <c r="EW120" s="21">
        <v>229</v>
      </c>
      <c r="EX120" s="21">
        <v>322</v>
      </c>
      <c r="EY120" s="21">
        <v>446</v>
      </c>
      <c r="EZ120" s="24">
        <v>7.8</v>
      </c>
      <c r="FA120" s="21">
        <v>3.8</v>
      </c>
      <c r="FB120" s="21">
        <v>2</v>
      </c>
      <c r="FC120" s="21">
        <v>3.6</v>
      </c>
      <c r="FD120" s="21">
        <v>3.6</v>
      </c>
      <c r="FE120" s="21">
        <v>4</v>
      </c>
      <c r="FF120" s="21">
        <v>4</v>
      </c>
      <c r="FG120" s="24">
        <v>15</v>
      </c>
      <c r="FH120" s="21">
        <v>10</v>
      </c>
      <c r="FI120" s="21">
        <v>10</v>
      </c>
      <c r="FJ120" s="21">
        <v>10</v>
      </c>
      <c r="FK120" s="21">
        <v>15</v>
      </c>
      <c r="FL120" s="21">
        <v>15</v>
      </c>
      <c r="FM120" s="21">
        <v>15</v>
      </c>
      <c r="FN120" s="24">
        <v>81</v>
      </c>
      <c r="FO120" s="21">
        <v>75</v>
      </c>
      <c r="FP120" s="21">
        <v>81</v>
      </c>
      <c r="FQ120" s="21">
        <v>84</v>
      </c>
      <c r="FR120" s="21">
        <v>91</v>
      </c>
      <c r="FS120" s="21">
        <v>103</v>
      </c>
      <c r="FT120" s="21">
        <v>107</v>
      </c>
      <c r="FU120" s="24" t="s">
        <v>859</v>
      </c>
      <c r="FV120" s="21" t="s">
        <v>1212</v>
      </c>
      <c r="FW120" s="21" t="s">
        <v>834</v>
      </c>
      <c r="FX120" s="21" t="s">
        <v>803</v>
      </c>
      <c r="FY120" s="21">
        <v>0</v>
      </c>
      <c r="FZ120" s="21">
        <v>0</v>
      </c>
      <c r="GA120" s="21">
        <v>0</v>
      </c>
      <c r="GB120" s="24">
        <v>74</v>
      </c>
      <c r="GC120" s="21">
        <v>79</v>
      </c>
      <c r="GD120" s="21">
        <v>65</v>
      </c>
      <c r="GE120" s="21">
        <v>76</v>
      </c>
      <c r="GF120" s="21">
        <v>76</v>
      </c>
      <c r="GG120" s="21">
        <v>51</v>
      </c>
      <c r="GH120" s="21">
        <v>59</v>
      </c>
      <c r="GI120" s="24">
        <v>1250</v>
      </c>
      <c r="GJ120" s="21">
        <v>965</v>
      </c>
      <c r="GK120" s="21">
        <v>1460</v>
      </c>
      <c r="GL120" s="21">
        <v>2305</v>
      </c>
      <c r="GM120" s="21">
        <v>2395</v>
      </c>
      <c r="GN120" s="21">
        <v>4380</v>
      </c>
      <c r="GO120" s="21">
        <v>3860</v>
      </c>
      <c r="GP120" s="6"/>
      <c r="GQ120" s="24">
        <v>13</v>
      </c>
      <c r="GR120" s="21">
        <v>55</v>
      </c>
      <c r="GS120" s="24">
        <v>13</v>
      </c>
      <c r="GT120" s="21">
        <v>55</v>
      </c>
      <c r="GU120" s="24">
        <v>15</v>
      </c>
      <c r="GV120" s="21">
        <v>80</v>
      </c>
      <c r="GW120" s="24">
        <v>13</v>
      </c>
      <c r="GX120" s="21">
        <v>55</v>
      </c>
      <c r="GY120" s="24">
        <v>8</v>
      </c>
      <c r="GZ120" s="21">
        <v>18</v>
      </c>
      <c r="HA120" s="24">
        <v>8</v>
      </c>
      <c r="HB120" s="21">
        <v>18</v>
      </c>
      <c r="HC120" s="24">
        <v>6</v>
      </c>
      <c r="HD120" s="21">
        <v>10</v>
      </c>
      <c r="HE120" s="6"/>
      <c r="HF120" s="21">
        <v>32</v>
      </c>
      <c r="HG120" s="21">
        <v>124</v>
      </c>
      <c r="HH120" s="21">
        <v>85</v>
      </c>
      <c r="HI120" s="21">
        <v>38</v>
      </c>
      <c r="HJ120" s="21">
        <v>2</v>
      </c>
      <c r="HK120" s="21">
        <v>144.5</v>
      </c>
      <c r="HL120" s="21">
        <v>0.4</v>
      </c>
      <c r="HM120" s="21">
        <v>40</v>
      </c>
      <c r="HN120" s="21">
        <v>403.36</v>
      </c>
      <c r="HO120" s="21">
        <v>18</v>
      </c>
      <c r="HP120" s="21">
        <v>3.49</v>
      </c>
      <c r="HQ120" s="21">
        <v>136.1</v>
      </c>
      <c r="HR120" s="21">
        <v>19.8</v>
      </c>
      <c r="HS120" s="21">
        <v>3.4</v>
      </c>
      <c r="HT120" s="21">
        <v>15</v>
      </c>
      <c r="HU120" s="6"/>
    </row>
    <row r="121" spans="1:236" ht="15.75" customHeight="1" x14ac:dyDescent="0.3">
      <c r="A121" s="99">
        <v>116</v>
      </c>
      <c r="B121" s="3">
        <v>178</v>
      </c>
      <c r="C121" s="21" t="s">
        <v>635</v>
      </c>
      <c r="D121" s="21">
        <v>2</v>
      </c>
      <c r="E121" s="22">
        <v>41492</v>
      </c>
      <c r="F121" s="22">
        <v>41493</v>
      </c>
      <c r="G121" s="21">
        <f t="shared" si="0"/>
        <v>1</v>
      </c>
      <c r="H121" s="21"/>
      <c r="I121" s="21" t="s">
        <v>989</v>
      </c>
      <c r="J121" s="23">
        <v>10826</v>
      </c>
      <c r="K121" s="21">
        <v>84</v>
      </c>
      <c r="L121" s="21">
        <v>152</v>
      </c>
      <c r="M121" s="21">
        <v>52</v>
      </c>
      <c r="N121" s="21" t="s">
        <v>1567</v>
      </c>
      <c r="O121" s="21">
        <v>66</v>
      </c>
      <c r="P121" s="21">
        <v>78.5</v>
      </c>
      <c r="Q121" s="21">
        <v>7</v>
      </c>
      <c r="R121" s="21" t="s">
        <v>638</v>
      </c>
      <c r="S121" s="21">
        <v>1</v>
      </c>
      <c r="T121" s="21">
        <v>49</v>
      </c>
      <c r="U121" s="21" t="s">
        <v>272</v>
      </c>
      <c r="V121" s="21">
        <v>1</v>
      </c>
      <c r="W121" s="21">
        <v>1</v>
      </c>
      <c r="X121" s="21">
        <v>2</v>
      </c>
      <c r="Y121" s="21">
        <v>0</v>
      </c>
      <c r="Z121" s="6"/>
      <c r="AA121" s="24" t="s">
        <v>513</v>
      </c>
      <c r="AB121" s="21" t="s">
        <v>1568</v>
      </c>
      <c r="AC121" s="25">
        <v>1</v>
      </c>
      <c r="AD121" s="25"/>
      <c r="AE121" s="21" t="s">
        <v>246</v>
      </c>
      <c r="AF121" s="21" t="s">
        <v>479</v>
      </c>
      <c r="AG121" s="21" t="s">
        <v>246</v>
      </c>
      <c r="AH121" s="21" t="s">
        <v>248</v>
      </c>
      <c r="AI121" s="21" t="s">
        <v>246</v>
      </c>
      <c r="AJ121" s="21" t="s">
        <v>246</v>
      </c>
      <c r="AK121" s="21" t="s">
        <v>246</v>
      </c>
      <c r="AL121" s="21" t="s">
        <v>246</v>
      </c>
      <c r="AM121" s="21">
        <v>50.3</v>
      </c>
      <c r="AN121" s="6"/>
      <c r="AO121" s="26" t="s">
        <v>250</v>
      </c>
      <c r="AP121" s="26" t="s">
        <v>274</v>
      </c>
      <c r="AQ121" s="26"/>
      <c r="AR121" s="26" t="s">
        <v>1906</v>
      </c>
      <c r="AS121" s="26" t="s">
        <v>1912</v>
      </c>
      <c r="AT121" s="27">
        <v>40.299999999999997</v>
      </c>
      <c r="AU121" s="21">
        <v>53.5</v>
      </c>
      <c r="AV121" s="21">
        <v>48.91</v>
      </c>
      <c r="AW121" s="21">
        <v>41.1</v>
      </c>
      <c r="AX121" s="21">
        <v>39.14</v>
      </c>
      <c r="AY121" s="21">
        <v>56.83</v>
      </c>
      <c r="AZ121" s="21">
        <v>34.15</v>
      </c>
      <c r="BA121" s="21">
        <v>17.13</v>
      </c>
      <c r="BB121" s="21"/>
      <c r="BC121" s="28">
        <f t="shared" ref="BC121:BE121" si="349">((AU121/AT121)*100)-100</f>
        <v>32.754342431761813</v>
      </c>
      <c r="BD121" s="28">
        <f t="shared" si="349"/>
        <v>-8.5794392523364564</v>
      </c>
      <c r="BE121" s="28">
        <f t="shared" si="349"/>
        <v>-15.968104682069097</v>
      </c>
      <c r="BF121" s="28">
        <f t="shared" si="2"/>
        <v>21.364764267990083</v>
      </c>
      <c r="BG121" s="28">
        <f t="shared" si="3"/>
        <v>1.9851116625310397</v>
      </c>
      <c r="BH121" s="28">
        <f t="shared" si="4"/>
        <v>-23.177570093457945</v>
      </c>
      <c r="BI121" s="3">
        <f t="shared" ref="BI121:BK121" si="350">AU121-AT121</f>
        <v>13.200000000000003</v>
      </c>
      <c r="BJ121" s="3">
        <f t="shared" si="350"/>
        <v>-4.5900000000000034</v>
      </c>
      <c r="BK121" s="3">
        <f t="shared" si="350"/>
        <v>-7.8099999999999952</v>
      </c>
      <c r="BL121" s="3">
        <f t="shared" si="6"/>
        <v>8.61</v>
      </c>
      <c r="BM121" s="3">
        <f t="shared" si="7"/>
        <v>0.80000000000000426</v>
      </c>
      <c r="BN121" s="3">
        <f t="shared" si="8"/>
        <v>-12.399999999999999</v>
      </c>
      <c r="BO121" s="24">
        <v>189.8</v>
      </c>
      <c r="BP121" s="21">
        <v>280</v>
      </c>
      <c r="BQ121" s="21">
        <v>233.3</v>
      </c>
      <c r="BR121" s="21">
        <v>131.9</v>
      </c>
      <c r="BS121" s="21">
        <v>60.2</v>
      </c>
      <c r="BT121" s="21">
        <v>53.3</v>
      </c>
      <c r="BU121" s="21"/>
      <c r="BV121" s="24">
        <v>35.6</v>
      </c>
      <c r="BW121" s="21">
        <v>36.4</v>
      </c>
      <c r="BX121" s="21">
        <v>36</v>
      </c>
      <c r="BY121" s="21">
        <v>37</v>
      </c>
      <c r="BZ121" s="21">
        <v>37.1</v>
      </c>
      <c r="CA121" s="21">
        <v>37</v>
      </c>
      <c r="CB121" s="21">
        <v>36.5</v>
      </c>
      <c r="CC121" s="21">
        <v>36</v>
      </c>
      <c r="CD121" s="21"/>
      <c r="CE121" s="6"/>
      <c r="CF121" s="24" t="s">
        <v>1569</v>
      </c>
      <c r="CG121" s="21"/>
      <c r="CH121" s="21"/>
      <c r="CI121" s="21"/>
      <c r="CJ121" s="21"/>
      <c r="CK121" s="21"/>
      <c r="CL121" s="21"/>
      <c r="CM121" s="24" t="s">
        <v>537</v>
      </c>
      <c r="CN121" s="21"/>
      <c r="CO121" s="21"/>
      <c r="CP121" s="21"/>
      <c r="CQ121" s="21"/>
      <c r="CR121" s="21"/>
      <c r="CS121" s="21"/>
      <c r="CT121" s="24">
        <v>2</v>
      </c>
      <c r="CU121" s="21"/>
      <c r="CV121" s="21"/>
      <c r="CW121" s="21"/>
      <c r="CX121" s="21"/>
      <c r="CY121" s="21"/>
      <c r="CZ121" s="21"/>
      <c r="DA121" s="24" t="s">
        <v>735</v>
      </c>
      <c r="DB121" s="21"/>
      <c r="DC121" s="21"/>
      <c r="DD121" s="21"/>
      <c r="DE121" s="21"/>
      <c r="DF121" s="21"/>
      <c r="DG121" s="21"/>
      <c r="DH121" s="24" t="s">
        <v>606</v>
      </c>
      <c r="DI121" s="21" t="s">
        <v>606</v>
      </c>
      <c r="DJ121" s="21" t="s">
        <v>606</v>
      </c>
      <c r="DK121" s="21" t="s">
        <v>606</v>
      </c>
      <c r="DL121" s="21" t="s">
        <v>606</v>
      </c>
      <c r="DM121" s="21" t="s">
        <v>606</v>
      </c>
      <c r="DN121" s="21"/>
      <c r="DO121" s="26"/>
      <c r="DP121" s="6"/>
      <c r="DQ121" s="24">
        <v>190.4</v>
      </c>
      <c r="DR121" s="21">
        <v>126.3</v>
      </c>
      <c r="DS121" s="21">
        <v>306</v>
      </c>
      <c r="DT121" s="21">
        <v>126.3</v>
      </c>
      <c r="DU121" s="21">
        <v>126.3</v>
      </c>
      <c r="DV121" s="21">
        <v>126.3</v>
      </c>
      <c r="DW121" s="21"/>
      <c r="DX121" s="24">
        <v>0.45</v>
      </c>
      <c r="DY121" s="21">
        <v>0.4</v>
      </c>
      <c r="DZ121" s="21">
        <v>0.4</v>
      </c>
      <c r="EA121" s="21">
        <v>0.4</v>
      </c>
      <c r="EB121" s="21">
        <v>0.4</v>
      </c>
      <c r="EC121" s="21">
        <v>0.4</v>
      </c>
      <c r="ED121" s="21"/>
      <c r="EE121" s="78">
        <f t="shared" si="135"/>
        <v>423.11111111111109</v>
      </c>
      <c r="EF121" s="79">
        <f t="shared" si="192"/>
        <v>315.75</v>
      </c>
      <c r="EG121" s="79">
        <f t="shared" si="336"/>
        <v>765</v>
      </c>
      <c r="EH121" s="79">
        <f t="shared" ref="EH121:EJ121" si="351">DT121/EA121</f>
        <v>315.75</v>
      </c>
      <c r="EI121" s="79">
        <f t="shared" si="351"/>
        <v>315.75</v>
      </c>
      <c r="EJ121" s="79">
        <f t="shared" si="351"/>
        <v>315.75</v>
      </c>
      <c r="EK121" s="79"/>
      <c r="EL121" s="24">
        <v>1</v>
      </c>
      <c r="EM121" s="21">
        <v>0</v>
      </c>
      <c r="EN121" s="21">
        <v>0</v>
      </c>
      <c r="EO121" s="21">
        <v>0</v>
      </c>
      <c r="EP121" s="21">
        <v>0</v>
      </c>
      <c r="EQ121" s="21">
        <v>0</v>
      </c>
      <c r="ER121" s="21"/>
      <c r="ES121" s="24">
        <v>302</v>
      </c>
      <c r="ET121" s="21">
        <v>236</v>
      </c>
      <c r="EU121" s="21">
        <v>252</v>
      </c>
      <c r="EV121" s="21">
        <v>203</v>
      </c>
      <c r="EW121" s="21">
        <v>200</v>
      </c>
      <c r="EX121" s="21">
        <v>188</v>
      </c>
      <c r="EY121" s="21"/>
      <c r="EZ121" s="24">
        <v>13.2</v>
      </c>
      <c r="FA121" s="21">
        <v>8.4</v>
      </c>
      <c r="FB121" s="21">
        <v>10.33</v>
      </c>
      <c r="FC121" s="21">
        <v>7.9</v>
      </c>
      <c r="FD121" s="21">
        <v>5.6</v>
      </c>
      <c r="FE121" s="21">
        <v>5.2</v>
      </c>
      <c r="FF121" s="21"/>
      <c r="FG121" s="24">
        <v>5</v>
      </c>
      <c r="FH121" s="21">
        <v>5</v>
      </c>
      <c r="FI121" s="21">
        <v>15</v>
      </c>
      <c r="FJ121" s="21">
        <v>15</v>
      </c>
      <c r="FK121" s="21">
        <v>15</v>
      </c>
      <c r="FL121" s="21">
        <v>15</v>
      </c>
      <c r="FM121" s="21"/>
      <c r="FN121" s="24">
        <v>77</v>
      </c>
      <c r="FO121" s="21">
        <v>93</v>
      </c>
      <c r="FP121" s="21">
        <v>84</v>
      </c>
      <c r="FQ121" s="21">
        <v>101</v>
      </c>
      <c r="FR121" s="21">
        <v>105</v>
      </c>
      <c r="FS121" s="21">
        <v>103</v>
      </c>
      <c r="FT121" s="21"/>
      <c r="FU121" s="24" t="s">
        <v>834</v>
      </c>
      <c r="FV121" s="21">
        <v>0</v>
      </c>
      <c r="FW121" s="21">
        <v>0</v>
      </c>
      <c r="FX121" s="21">
        <v>0</v>
      </c>
      <c r="FY121" s="21">
        <v>0</v>
      </c>
      <c r="FZ121" s="21">
        <v>0</v>
      </c>
      <c r="GA121" s="21"/>
      <c r="GB121" s="24">
        <v>132</v>
      </c>
      <c r="GC121" s="21">
        <v>171</v>
      </c>
      <c r="GD121" s="21">
        <v>128</v>
      </c>
      <c r="GE121" s="21">
        <v>86</v>
      </c>
      <c r="GF121" s="21">
        <v>86</v>
      </c>
      <c r="GG121" s="21">
        <v>69</v>
      </c>
      <c r="GH121" s="21"/>
      <c r="GI121" s="24">
        <v>510</v>
      </c>
      <c r="GJ121" s="21">
        <v>1720</v>
      </c>
      <c r="GK121" s="21">
        <v>1540</v>
      </c>
      <c r="GL121" s="21">
        <v>960</v>
      </c>
      <c r="GM121" s="21">
        <v>1200</v>
      </c>
      <c r="GN121" s="21">
        <v>530</v>
      </c>
      <c r="GO121" s="21"/>
      <c r="GP121" s="6"/>
      <c r="GQ121" s="24">
        <v>15</v>
      </c>
      <c r="GR121" s="21">
        <v>80</v>
      </c>
      <c r="GS121" s="24">
        <v>12</v>
      </c>
      <c r="GT121" s="21">
        <v>45</v>
      </c>
      <c r="GU121" s="24">
        <v>7</v>
      </c>
      <c r="GV121" s="21">
        <v>18</v>
      </c>
      <c r="GW121" s="24">
        <v>8</v>
      </c>
      <c r="GX121" s="21">
        <v>15</v>
      </c>
      <c r="GY121" s="24">
        <v>7</v>
      </c>
      <c r="GZ121" s="21">
        <v>18</v>
      </c>
      <c r="HA121" s="24">
        <v>7</v>
      </c>
      <c r="HB121" s="21">
        <v>18</v>
      </c>
      <c r="HC121" s="24"/>
      <c r="HD121" s="21"/>
      <c r="HE121" s="6"/>
      <c r="HF121" s="21">
        <v>84</v>
      </c>
      <c r="HG121" s="21">
        <v>98</v>
      </c>
      <c r="HH121" s="21">
        <v>166</v>
      </c>
      <c r="HI121" s="21">
        <v>36</v>
      </c>
      <c r="HJ121" s="21">
        <v>1</v>
      </c>
      <c r="HK121" s="21">
        <v>126.3</v>
      </c>
      <c r="HL121" s="21">
        <v>0.45</v>
      </c>
      <c r="HM121" s="21">
        <v>10</v>
      </c>
      <c r="HN121" s="21">
        <v>38.65</v>
      </c>
      <c r="HO121" s="21">
        <v>19.8</v>
      </c>
      <c r="HP121" s="21">
        <v>3.44</v>
      </c>
      <c r="HQ121" s="21">
        <v>134.4</v>
      </c>
      <c r="HR121" s="21">
        <v>16.7</v>
      </c>
      <c r="HS121" s="21">
        <v>15.3</v>
      </c>
      <c r="HT121" s="21">
        <v>10</v>
      </c>
      <c r="HU121" s="6"/>
    </row>
    <row r="122" spans="1:236" ht="15.75" customHeight="1" x14ac:dyDescent="0.3">
      <c r="A122" s="99">
        <v>117</v>
      </c>
      <c r="B122" s="3">
        <v>179</v>
      </c>
      <c r="C122" s="21" t="s">
        <v>431</v>
      </c>
      <c r="D122" s="21">
        <v>1</v>
      </c>
      <c r="E122" s="22">
        <v>41493</v>
      </c>
      <c r="F122" s="22">
        <v>41494</v>
      </c>
      <c r="G122" s="21">
        <f t="shared" si="0"/>
        <v>1</v>
      </c>
      <c r="H122" s="21"/>
      <c r="I122" s="21" t="s">
        <v>1084</v>
      </c>
      <c r="J122" s="23">
        <v>15955</v>
      </c>
      <c r="K122" s="21">
        <v>70</v>
      </c>
      <c r="L122" s="21">
        <v>165</v>
      </c>
      <c r="M122" s="21">
        <v>70</v>
      </c>
      <c r="N122" s="21" t="s">
        <v>1570</v>
      </c>
      <c r="O122" s="21">
        <v>59</v>
      </c>
      <c r="P122" s="21">
        <v>66</v>
      </c>
      <c r="Q122" s="21">
        <v>3</v>
      </c>
      <c r="R122" s="21" t="s">
        <v>547</v>
      </c>
      <c r="S122" s="21">
        <v>1</v>
      </c>
      <c r="T122" s="21">
        <v>20</v>
      </c>
      <c r="U122" s="21" t="s">
        <v>272</v>
      </c>
      <c r="V122" s="21">
        <v>1</v>
      </c>
      <c r="W122" s="21">
        <v>0</v>
      </c>
      <c r="X122" s="21">
        <v>2</v>
      </c>
      <c r="Y122" s="21">
        <v>0</v>
      </c>
      <c r="Z122" s="6"/>
      <c r="AA122" s="24" t="s">
        <v>884</v>
      </c>
      <c r="AB122" s="21" t="s">
        <v>1571</v>
      </c>
      <c r="AC122" s="25">
        <v>1</v>
      </c>
      <c r="AD122" s="25"/>
      <c r="AE122" s="21" t="s">
        <v>249</v>
      </c>
      <c r="AF122" s="21"/>
      <c r="AG122" s="21" t="s">
        <v>249</v>
      </c>
      <c r="AH122" s="21"/>
      <c r="AI122" s="21" t="s">
        <v>249</v>
      </c>
      <c r="AJ122" s="21" t="s">
        <v>249</v>
      </c>
      <c r="AK122" s="21" t="s">
        <v>246</v>
      </c>
      <c r="AL122" s="21" t="s">
        <v>246</v>
      </c>
      <c r="AM122" s="21">
        <v>1.89</v>
      </c>
      <c r="AN122" s="6"/>
      <c r="AO122" s="26" t="s">
        <v>250</v>
      </c>
      <c r="AP122" s="26" t="s">
        <v>274</v>
      </c>
      <c r="AQ122" s="26"/>
      <c r="AR122" s="26" t="s">
        <v>1902</v>
      </c>
      <c r="AS122" s="26" t="s">
        <v>1919</v>
      </c>
      <c r="AT122" s="76">
        <v>1.89</v>
      </c>
      <c r="AU122" s="52">
        <v>1.68</v>
      </c>
      <c r="AV122" s="52">
        <v>1.42</v>
      </c>
      <c r="AW122" s="52">
        <v>1.2</v>
      </c>
      <c r="AX122" s="52">
        <v>0.98</v>
      </c>
      <c r="AY122" s="52"/>
      <c r="AZ122" s="52"/>
      <c r="BA122" s="52"/>
      <c r="BB122" s="52"/>
      <c r="BC122" s="28">
        <f t="shared" ref="BC122:BE122" si="352">((AU122/AT122)*100)-100</f>
        <v>-11.1111111111111</v>
      </c>
      <c r="BD122" s="28">
        <f t="shared" si="352"/>
        <v>-15.476190476190482</v>
      </c>
      <c r="BE122" s="28">
        <f t="shared" si="352"/>
        <v>-15.492957746478879</v>
      </c>
      <c r="BF122" s="28">
        <f t="shared" si="2"/>
        <v>-24.867724867724874</v>
      </c>
      <c r="BG122" s="28">
        <f t="shared" si="3"/>
        <v>-36.507936507936513</v>
      </c>
      <c r="BH122" s="28">
        <f t="shared" si="4"/>
        <v>-28.571428571428569</v>
      </c>
      <c r="BI122" s="3">
        <f t="shared" ref="BI122:BK122" si="353">AU122-AT122</f>
        <v>-0.20999999999999996</v>
      </c>
      <c r="BJ122" s="3">
        <f t="shared" si="353"/>
        <v>-0.26</v>
      </c>
      <c r="BK122" s="3">
        <f t="shared" si="353"/>
        <v>-0.21999999999999997</v>
      </c>
      <c r="BL122" s="3">
        <f t="shared" si="6"/>
        <v>-0.47</v>
      </c>
      <c r="BM122" s="3">
        <f t="shared" si="7"/>
        <v>-0.69</v>
      </c>
      <c r="BN122" s="3">
        <f t="shared" si="8"/>
        <v>-0.48</v>
      </c>
      <c r="BO122" s="24">
        <v>149</v>
      </c>
      <c r="BP122" s="21">
        <v>149.5</v>
      </c>
      <c r="BQ122" s="21">
        <v>64</v>
      </c>
      <c r="BR122" s="21"/>
      <c r="BS122" s="21"/>
      <c r="BT122" s="21"/>
      <c r="BU122" s="21"/>
      <c r="BV122" s="24">
        <v>36.5</v>
      </c>
      <c r="BW122" s="21">
        <v>36.5</v>
      </c>
      <c r="BX122" s="21">
        <v>36.6</v>
      </c>
      <c r="BY122" s="21">
        <v>36</v>
      </c>
      <c r="BZ122" s="21">
        <v>35</v>
      </c>
      <c r="CA122" s="21"/>
      <c r="CB122" s="21"/>
      <c r="CC122" s="21"/>
      <c r="CD122" s="21"/>
      <c r="CE122" s="6"/>
      <c r="CF122" s="24" t="s">
        <v>962</v>
      </c>
      <c r="CG122" s="21"/>
      <c r="CH122" s="21"/>
      <c r="CI122" s="21"/>
      <c r="CJ122" s="21"/>
      <c r="CK122" s="21"/>
      <c r="CL122" s="21"/>
      <c r="CM122" s="24" t="s">
        <v>1572</v>
      </c>
      <c r="CN122" s="21"/>
      <c r="CO122" s="21"/>
      <c r="CP122" s="21"/>
      <c r="CQ122" s="21"/>
      <c r="CR122" s="21"/>
      <c r="CS122" s="21"/>
      <c r="CT122" s="24">
        <v>3</v>
      </c>
      <c r="CU122" s="21"/>
      <c r="CV122" s="21"/>
      <c r="CW122" s="21"/>
      <c r="CX122" s="21"/>
      <c r="CY122" s="21"/>
      <c r="CZ122" s="21"/>
      <c r="DA122" s="24" t="s">
        <v>1573</v>
      </c>
      <c r="DB122" s="21"/>
      <c r="DC122" s="21"/>
      <c r="DD122" s="21"/>
      <c r="DE122" s="21"/>
      <c r="DF122" s="21"/>
      <c r="DG122" s="21"/>
      <c r="DH122" s="24" t="s">
        <v>1106</v>
      </c>
      <c r="DI122" s="21" t="s">
        <v>1106</v>
      </c>
      <c r="DJ122" s="21" t="s">
        <v>1106</v>
      </c>
      <c r="DK122" s="21"/>
      <c r="DL122" s="21"/>
      <c r="DM122" s="21"/>
      <c r="DN122" s="21"/>
      <c r="DO122" s="26"/>
      <c r="DP122" s="6"/>
      <c r="DQ122" s="24">
        <v>115.9</v>
      </c>
      <c r="DR122" s="21">
        <v>92.2</v>
      </c>
      <c r="DS122" s="21">
        <v>79</v>
      </c>
      <c r="DT122" s="21"/>
      <c r="DU122" s="21"/>
      <c r="DV122" s="21"/>
      <c r="DW122" s="21"/>
      <c r="DX122" s="24">
        <v>0.4</v>
      </c>
      <c r="DY122" s="21">
        <v>0.4</v>
      </c>
      <c r="DZ122" s="21">
        <v>0.35</v>
      </c>
      <c r="EA122" s="21"/>
      <c r="EB122" s="21"/>
      <c r="EC122" s="21"/>
      <c r="ED122" s="21"/>
      <c r="EE122" s="78">
        <f t="shared" si="135"/>
        <v>289.75</v>
      </c>
      <c r="EF122" s="79">
        <f t="shared" si="192"/>
        <v>230.5</v>
      </c>
      <c r="EG122" s="79">
        <f t="shared" si="336"/>
        <v>225.71428571428572</v>
      </c>
      <c r="EH122" s="79"/>
      <c r="EI122" s="79"/>
      <c r="EJ122" s="79"/>
      <c r="EK122" s="79"/>
      <c r="EL122" s="24">
        <v>0</v>
      </c>
      <c r="EM122" s="21">
        <v>0</v>
      </c>
      <c r="EN122" s="21">
        <v>0</v>
      </c>
      <c r="EO122" s="21"/>
      <c r="EP122" s="21"/>
      <c r="EQ122" s="21"/>
      <c r="ER122" s="21"/>
      <c r="ES122" s="24">
        <v>269</v>
      </c>
      <c r="ET122" s="21">
        <v>291</v>
      </c>
      <c r="EU122" s="21">
        <v>272</v>
      </c>
      <c r="EV122" s="21"/>
      <c r="EW122" s="21"/>
      <c r="EX122" s="21"/>
      <c r="EY122" s="21"/>
      <c r="EZ122" s="24">
        <v>201</v>
      </c>
      <c r="FA122" s="21">
        <v>189</v>
      </c>
      <c r="FB122" s="21">
        <v>159</v>
      </c>
      <c r="FC122" s="21"/>
      <c r="FD122" s="21"/>
      <c r="FE122" s="21"/>
      <c r="FF122" s="21"/>
      <c r="FG122" s="24">
        <v>14</v>
      </c>
      <c r="FH122" s="21">
        <v>14</v>
      </c>
      <c r="FI122" s="21">
        <v>15</v>
      </c>
      <c r="FJ122" s="21"/>
      <c r="FK122" s="21"/>
      <c r="FL122" s="21"/>
      <c r="FM122" s="21"/>
      <c r="FN122" s="24">
        <v>75</v>
      </c>
      <c r="FO122" s="21">
        <v>71</v>
      </c>
      <c r="FP122" s="21">
        <v>74</v>
      </c>
      <c r="FQ122" s="21"/>
      <c r="FR122" s="21"/>
      <c r="FS122" s="21"/>
      <c r="FT122" s="21"/>
      <c r="FU122" s="24" t="s">
        <v>1212</v>
      </c>
      <c r="FV122" s="21" t="s">
        <v>803</v>
      </c>
      <c r="FW122" s="21">
        <v>0</v>
      </c>
      <c r="FX122" s="21"/>
      <c r="FY122" s="21"/>
      <c r="FZ122" s="21"/>
      <c r="GA122" s="21"/>
      <c r="GB122" s="24">
        <v>312</v>
      </c>
      <c r="GC122" s="21">
        <v>267</v>
      </c>
      <c r="GD122" s="21">
        <v>252</v>
      </c>
      <c r="GE122" s="21"/>
      <c r="GF122" s="21"/>
      <c r="GG122" s="21"/>
      <c r="GH122" s="21"/>
      <c r="GI122" s="24">
        <v>1495</v>
      </c>
      <c r="GJ122" s="21">
        <v>1740</v>
      </c>
      <c r="GK122" s="21">
        <v>860</v>
      </c>
      <c r="GL122" s="21"/>
      <c r="GM122" s="21"/>
      <c r="GN122" s="21"/>
      <c r="GO122" s="21"/>
      <c r="GP122" s="6"/>
      <c r="GQ122" s="24">
        <v>14</v>
      </c>
      <c r="GR122" s="21">
        <v>55</v>
      </c>
      <c r="GS122" s="24">
        <v>14</v>
      </c>
      <c r="GT122" s="21">
        <v>55</v>
      </c>
      <c r="GU122" s="24">
        <v>10</v>
      </c>
      <c r="GV122" s="21">
        <v>45</v>
      </c>
      <c r="GW122" s="24"/>
      <c r="GX122" s="21"/>
      <c r="GY122" s="24"/>
      <c r="GZ122" s="21"/>
      <c r="HA122" s="24"/>
      <c r="HB122" s="21"/>
      <c r="HC122" s="24"/>
      <c r="HD122" s="21"/>
      <c r="HE122" s="6"/>
      <c r="HF122" s="21">
        <v>70</v>
      </c>
      <c r="HG122" s="21">
        <v>123</v>
      </c>
      <c r="HH122" s="21">
        <v>89</v>
      </c>
      <c r="HI122" s="21">
        <v>36.5</v>
      </c>
      <c r="HJ122" s="21">
        <v>2</v>
      </c>
      <c r="HK122" s="21">
        <v>80.2</v>
      </c>
      <c r="HL122" s="21">
        <v>0.4</v>
      </c>
      <c r="HM122" s="21">
        <v>5</v>
      </c>
      <c r="HN122" s="21">
        <v>69</v>
      </c>
      <c r="HO122" s="21">
        <v>10.56</v>
      </c>
      <c r="HP122" s="21">
        <v>3.66</v>
      </c>
      <c r="HQ122" s="21">
        <v>127.1</v>
      </c>
      <c r="HR122" s="21">
        <v>18</v>
      </c>
      <c r="HS122" s="21">
        <v>210</v>
      </c>
      <c r="HT122" s="21">
        <v>15</v>
      </c>
      <c r="HU122" s="6"/>
    </row>
    <row r="123" spans="1:236" ht="15.75" customHeight="1" x14ac:dyDescent="0.3">
      <c r="A123" s="99">
        <v>118</v>
      </c>
      <c r="B123" s="3">
        <v>181</v>
      </c>
      <c r="C123" s="21" t="s">
        <v>431</v>
      </c>
      <c r="D123" s="21">
        <v>2</v>
      </c>
      <c r="E123" s="22">
        <v>41487</v>
      </c>
      <c r="F123" s="22">
        <v>41498</v>
      </c>
      <c r="G123" s="21">
        <f t="shared" si="0"/>
        <v>11</v>
      </c>
      <c r="H123" s="21"/>
      <c r="I123" s="21" t="s">
        <v>432</v>
      </c>
      <c r="J123" s="23">
        <v>22064</v>
      </c>
      <c r="K123" s="21">
        <v>53</v>
      </c>
      <c r="L123" s="21">
        <v>170</v>
      </c>
      <c r="M123" s="21">
        <v>70</v>
      </c>
      <c r="N123" s="21" t="s">
        <v>1577</v>
      </c>
      <c r="O123" s="21">
        <v>28</v>
      </c>
      <c r="P123" s="21">
        <v>8</v>
      </c>
      <c r="Q123" s="21">
        <v>21</v>
      </c>
      <c r="R123" s="21" t="s">
        <v>1578</v>
      </c>
      <c r="S123" s="21">
        <v>1</v>
      </c>
      <c r="T123" s="21">
        <v>33</v>
      </c>
      <c r="U123" s="21" t="s">
        <v>272</v>
      </c>
      <c r="V123" s="21">
        <v>1</v>
      </c>
      <c r="W123" s="21">
        <v>0</v>
      </c>
      <c r="X123" s="21">
        <v>0</v>
      </c>
      <c r="Y123" s="21">
        <v>0</v>
      </c>
      <c r="Z123" s="6"/>
      <c r="AA123" s="24" t="s">
        <v>513</v>
      </c>
      <c r="AB123" s="21" t="s">
        <v>751</v>
      </c>
      <c r="AC123" s="25">
        <v>1</v>
      </c>
      <c r="AD123" s="25"/>
      <c r="AE123" s="21" t="s">
        <v>249</v>
      </c>
      <c r="AF123" s="21"/>
      <c r="AG123" s="21" t="s">
        <v>249</v>
      </c>
      <c r="AH123" s="21"/>
      <c r="AI123" s="21" t="s">
        <v>249</v>
      </c>
      <c r="AJ123" s="21" t="s">
        <v>249</v>
      </c>
      <c r="AK123" s="21" t="s">
        <v>249</v>
      </c>
      <c r="AL123" s="21" t="s">
        <v>246</v>
      </c>
      <c r="AM123" s="21">
        <v>1.74</v>
      </c>
      <c r="AN123" s="6"/>
      <c r="AO123" s="26" t="s">
        <v>250</v>
      </c>
      <c r="AP123" s="26" t="s">
        <v>274</v>
      </c>
      <c r="AQ123" s="26"/>
      <c r="AR123" s="26" t="s">
        <v>1902</v>
      </c>
      <c r="AS123" s="26" t="s">
        <v>299</v>
      </c>
      <c r="AT123" s="27">
        <v>1.74</v>
      </c>
      <c r="AU123" s="21">
        <v>2.02</v>
      </c>
      <c r="AV123" s="21">
        <v>4.1399999999999997</v>
      </c>
      <c r="AW123" s="21">
        <v>1.41</v>
      </c>
      <c r="AX123" s="21">
        <v>1.19</v>
      </c>
      <c r="AY123" s="21">
        <v>0.48</v>
      </c>
      <c r="AZ123" s="21">
        <v>0.19</v>
      </c>
      <c r="BA123" s="21">
        <v>0.12</v>
      </c>
      <c r="BB123" s="21">
        <v>0.39</v>
      </c>
      <c r="BC123" s="28">
        <f t="shared" ref="BC123:BE123" si="354">((AU123/AT123)*100)-100</f>
        <v>16.091954022988503</v>
      </c>
      <c r="BD123" s="28">
        <f t="shared" si="354"/>
        <v>104.95049504950495</v>
      </c>
      <c r="BE123" s="28">
        <f t="shared" si="354"/>
        <v>-65.94202898550725</v>
      </c>
      <c r="BF123" s="28">
        <f t="shared" si="2"/>
        <v>137.93103448275858</v>
      </c>
      <c r="BG123" s="28">
        <f t="shared" si="3"/>
        <v>-18.965517241379317</v>
      </c>
      <c r="BH123" s="28">
        <f t="shared" si="4"/>
        <v>-30.198019801980209</v>
      </c>
      <c r="BI123" s="3">
        <f t="shared" ref="BI123:BK123" si="355">AU123-AT123</f>
        <v>0.28000000000000003</v>
      </c>
      <c r="BJ123" s="3">
        <f t="shared" si="355"/>
        <v>2.1199999999999997</v>
      </c>
      <c r="BK123" s="3">
        <f t="shared" si="355"/>
        <v>-2.7299999999999995</v>
      </c>
      <c r="BL123" s="3">
        <f t="shared" si="6"/>
        <v>2.3999999999999995</v>
      </c>
      <c r="BM123" s="3">
        <f t="shared" si="7"/>
        <v>-0.33000000000000007</v>
      </c>
      <c r="BN123" s="3">
        <f t="shared" si="8"/>
        <v>-0.6100000000000001</v>
      </c>
      <c r="BO123" s="24"/>
      <c r="BP123" s="21"/>
      <c r="BQ123" s="21">
        <v>49.3</v>
      </c>
      <c r="BR123" s="21">
        <v>36.1</v>
      </c>
      <c r="BS123" s="21"/>
      <c r="BT123" s="21"/>
      <c r="BU123" s="21"/>
      <c r="BV123" s="24">
        <v>36</v>
      </c>
      <c r="BW123" s="21">
        <v>37</v>
      </c>
      <c r="BX123" s="21">
        <v>36</v>
      </c>
      <c r="BY123" s="21">
        <v>35.9</v>
      </c>
      <c r="BZ123" s="21">
        <v>36.5</v>
      </c>
      <c r="CA123" s="21">
        <v>37</v>
      </c>
      <c r="CB123" s="21">
        <v>37</v>
      </c>
      <c r="CC123" s="21">
        <v>36.5</v>
      </c>
      <c r="CD123" s="21">
        <v>37</v>
      </c>
      <c r="CE123" s="6"/>
      <c r="CF123" s="24" t="s">
        <v>1579</v>
      </c>
      <c r="CG123" s="21"/>
      <c r="CH123" s="21"/>
      <c r="CI123" s="21" t="s">
        <v>1025</v>
      </c>
      <c r="CJ123" s="21"/>
      <c r="CK123" s="21"/>
      <c r="CL123" s="21"/>
      <c r="CM123" s="24" t="s">
        <v>1580</v>
      </c>
      <c r="CN123" s="21"/>
      <c r="CO123" s="21"/>
      <c r="CP123" s="21" t="s">
        <v>1581</v>
      </c>
      <c r="CQ123" s="21"/>
      <c r="CR123" s="21"/>
      <c r="CS123" s="21"/>
      <c r="CT123" s="24">
        <v>1</v>
      </c>
      <c r="CU123" s="21"/>
      <c r="CV123" s="21"/>
      <c r="CW123" s="21">
        <v>2</v>
      </c>
      <c r="CX123" s="21"/>
      <c r="CY123" s="21"/>
      <c r="CZ123" s="21"/>
      <c r="DA123" s="24" t="s">
        <v>1582</v>
      </c>
      <c r="DB123" s="21"/>
      <c r="DC123" s="21"/>
      <c r="DD123" s="21"/>
      <c r="DE123" s="21"/>
      <c r="DF123" s="21"/>
      <c r="DG123" s="21"/>
      <c r="DH123" s="24" t="s">
        <v>1583</v>
      </c>
      <c r="DI123" s="21" t="s">
        <v>1583</v>
      </c>
      <c r="DJ123" s="21" t="s">
        <v>1584</v>
      </c>
      <c r="DK123" s="21" t="s">
        <v>897</v>
      </c>
      <c r="DL123" s="21" t="s">
        <v>897</v>
      </c>
      <c r="DM123" s="21" t="s">
        <v>897</v>
      </c>
      <c r="DN123" s="21" t="s">
        <v>897</v>
      </c>
      <c r="DO123" s="26"/>
      <c r="DP123" s="6"/>
      <c r="DQ123" s="24">
        <v>68.5</v>
      </c>
      <c r="DR123" s="21">
        <v>82.6</v>
      </c>
      <c r="DS123" s="21">
        <v>72.3</v>
      </c>
      <c r="DT123" s="21">
        <v>77.3</v>
      </c>
      <c r="DU123" s="21">
        <v>77.3</v>
      </c>
      <c r="DV123" s="21">
        <v>56.3</v>
      </c>
      <c r="DW123" s="21">
        <v>68</v>
      </c>
      <c r="DX123" s="24">
        <v>0.35</v>
      </c>
      <c r="DY123" s="21">
        <v>0.35</v>
      </c>
      <c r="DZ123" s="21">
        <v>0.35</v>
      </c>
      <c r="EA123" s="21">
        <v>0.35</v>
      </c>
      <c r="EB123" s="21">
        <v>0.21</v>
      </c>
      <c r="EC123" s="21">
        <v>0.21</v>
      </c>
      <c r="ED123" s="21">
        <v>0.21</v>
      </c>
      <c r="EE123" s="78">
        <f t="shared" si="135"/>
        <v>195.71428571428572</v>
      </c>
      <c r="EF123" s="79">
        <f t="shared" si="192"/>
        <v>236</v>
      </c>
      <c r="EG123" s="79">
        <f t="shared" si="336"/>
        <v>206.57142857142858</v>
      </c>
      <c r="EH123" s="79">
        <f t="shared" ref="EH123:EK123" si="356">DT123/EA123</f>
        <v>220.85714285714286</v>
      </c>
      <c r="EI123" s="79">
        <f t="shared" si="356"/>
        <v>368.09523809523807</v>
      </c>
      <c r="EJ123" s="79">
        <f t="shared" si="356"/>
        <v>268.09523809523807</v>
      </c>
      <c r="EK123" s="79">
        <f t="shared" si="356"/>
        <v>323.8095238095238</v>
      </c>
      <c r="EL123" s="24">
        <v>0</v>
      </c>
      <c r="EM123" s="21">
        <v>0</v>
      </c>
      <c r="EN123" s="21">
        <v>0</v>
      </c>
      <c r="EO123" s="21">
        <v>0</v>
      </c>
      <c r="EP123" s="21">
        <v>0</v>
      </c>
      <c r="EQ123" s="21">
        <v>0</v>
      </c>
      <c r="ER123" s="21">
        <v>0</v>
      </c>
      <c r="ES123" s="24">
        <v>251</v>
      </c>
      <c r="ET123" s="21">
        <v>247</v>
      </c>
      <c r="EU123" s="21">
        <v>265</v>
      </c>
      <c r="EV123" s="21">
        <v>306</v>
      </c>
      <c r="EW123" s="21">
        <v>282</v>
      </c>
      <c r="EX123" s="21">
        <v>290</v>
      </c>
      <c r="EY123" s="21">
        <v>289</v>
      </c>
      <c r="EZ123" s="24">
        <v>4</v>
      </c>
      <c r="FA123" s="21">
        <v>4</v>
      </c>
      <c r="FB123" s="21">
        <v>5.4</v>
      </c>
      <c r="FC123" s="21">
        <v>5.4</v>
      </c>
      <c r="FD123" s="21">
        <v>5.4</v>
      </c>
      <c r="FE123" s="21">
        <v>5.4</v>
      </c>
      <c r="FF123" s="21">
        <v>5.4</v>
      </c>
      <c r="FG123" s="24">
        <v>15</v>
      </c>
      <c r="FH123" s="21">
        <v>15</v>
      </c>
      <c r="FI123" s="21">
        <v>15</v>
      </c>
      <c r="FJ123" s="21">
        <v>15</v>
      </c>
      <c r="FK123" s="21">
        <v>15</v>
      </c>
      <c r="FL123" s="21">
        <v>15</v>
      </c>
      <c r="FM123" s="21">
        <v>15</v>
      </c>
      <c r="FN123" s="24">
        <v>78</v>
      </c>
      <c r="FO123" s="21">
        <v>92</v>
      </c>
      <c r="FP123" s="21">
        <v>93</v>
      </c>
      <c r="FQ123" s="21">
        <v>87</v>
      </c>
      <c r="FR123" s="21">
        <v>93</v>
      </c>
      <c r="FS123" s="21">
        <v>108</v>
      </c>
      <c r="FT123" s="21">
        <v>113</v>
      </c>
      <c r="FU123" s="24">
        <v>0</v>
      </c>
      <c r="FV123" s="21">
        <v>0</v>
      </c>
      <c r="FW123" s="21">
        <v>0</v>
      </c>
      <c r="FX123" s="21">
        <v>0</v>
      </c>
      <c r="FY123" s="21">
        <v>0</v>
      </c>
      <c r="FZ123" s="21">
        <v>0</v>
      </c>
      <c r="GA123" s="21">
        <v>0</v>
      </c>
      <c r="GB123" s="24">
        <v>26</v>
      </c>
      <c r="GC123" s="21">
        <v>26</v>
      </c>
      <c r="GD123" s="21">
        <v>24</v>
      </c>
      <c r="GE123" s="21">
        <v>21</v>
      </c>
      <c r="GF123" s="21">
        <v>28</v>
      </c>
      <c r="GG123" s="21">
        <v>24</v>
      </c>
      <c r="GH123" s="21">
        <v>24</v>
      </c>
      <c r="GI123" s="24">
        <v>2040</v>
      </c>
      <c r="GJ123" s="21">
        <v>2080</v>
      </c>
      <c r="GK123" s="21">
        <v>2570</v>
      </c>
      <c r="GL123" s="21">
        <v>2770</v>
      </c>
      <c r="GM123" s="21">
        <v>2820</v>
      </c>
      <c r="GN123" s="21">
        <v>1620</v>
      </c>
      <c r="GO123" s="21">
        <v>1940</v>
      </c>
      <c r="GP123" s="6"/>
      <c r="GQ123" s="24">
        <v>8</v>
      </c>
      <c r="GR123" s="21">
        <v>18</v>
      </c>
      <c r="GS123" s="24">
        <v>8</v>
      </c>
      <c r="GT123" s="21">
        <v>18</v>
      </c>
      <c r="GU123" s="24">
        <v>8</v>
      </c>
      <c r="GV123" s="21">
        <v>18</v>
      </c>
      <c r="GW123" s="24">
        <v>8</v>
      </c>
      <c r="GX123" s="21">
        <v>18</v>
      </c>
      <c r="GY123" s="24">
        <v>7</v>
      </c>
      <c r="GZ123" s="21">
        <v>18</v>
      </c>
      <c r="HA123" s="24">
        <v>8</v>
      </c>
      <c r="HB123" s="21">
        <v>18</v>
      </c>
      <c r="HC123" s="24">
        <v>7</v>
      </c>
      <c r="HD123" s="21">
        <v>18</v>
      </c>
      <c r="HE123" s="6"/>
      <c r="HF123" s="21">
        <v>53</v>
      </c>
      <c r="HG123" s="21">
        <v>62</v>
      </c>
      <c r="HH123" s="21">
        <v>160</v>
      </c>
      <c r="HI123" s="21">
        <v>37</v>
      </c>
      <c r="HJ123" s="21">
        <v>2</v>
      </c>
      <c r="HK123" s="21">
        <v>59</v>
      </c>
      <c r="HL123" s="21">
        <v>0.35</v>
      </c>
      <c r="HM123" s="21">
        <v>30</v>
      </c>
      <c r="HN123" s="21">
        <v>17</v>
      </c>
      <c r="HO123" s="21">
        <v>1.77</v>
      </c>
      <c r="HP123" s="21">
        <v>3.49</v>
      </c>
      <c r="HQ123" s="21">
        <v>137</v>
      </c>
      <c r="HR123" s="21">
        <v>25.6</v>
      </c>
      <c r="HS123" s="21">
        <v>15.3</v>
      </c>
      <c r="HT123" s="21">
        <v>15</v>
      </c>
      <c r="HU123" s="6"/>
    </row>
    <row r="124" spans="1:236" ht="15.75" customHeight="1" x14ac:dyDescent="0.3">
      <c r="A124" s="99">
        <v>119</v>
      </c>
      <c r="B124" s="3">
        <v>182</v>
      </c>
      <c r="C124" s="21" t="s">
        <v>635</v>
      </c>
      <c r="D124" s="21">
        <v>1</v>
      </c>
      <c r="E124" s="22">
        <v>41500</v>
      </c>
      <c r="F124" s="22">
        <v>41500</v>
      </c>
      <c r="G124" s="21">
        <f t="shared" si="0"/>
        <v>0</v>
      </c>
      <c r="H124" s="21"/>
      <c r="I124" s="21" t="s">
        <v>1084</v>
      </c>
      <c r="J124" s="23">
        <v>18470</v>
      </c>
      <c r="K124" s="21">
        <v>63</v>
      </c>
      <c r="L124" s="21">
        <v>189</v>
      </c>
      <c r="M124" s="21">
        <v>130</v>
      </c>
      <c r="N124" s="21" t="s">
        <v>1585</v>
      </c>
      <c r="O124" s="21">
        <v>50</v>
      </c>
      <c r="P124" s="21">
        <v>46.1</v>
      </c>
      <c r="Q124" s="21">
        <v>2</v>
      </c>
      <c r="R124" s="21" t="s">
        <v>893</v>
      </c>
      <c r="S124" s="21">
        <v>1</v>
      </c>
      <c r="T124" s="21">
        <v>13</v>
      </c>
      <c r="U124" s="21" t="s">
        <v>272</v>
      </c>
      <c r="V124" s="21">
        <v>1</v>
      </c>
      <c r="W124" s="21">
        <v>0</v>
      </c>
      <c r="X124" s="21">
        <v>1</v>
      </c>
      <c r="Y124" s="21">
        <v>0</v>
      </c>
      <c r="Z124" s="6"/>
      <c r="AA124" s="24" t="s">
        <v>513</v>
      </c>
      <c r="AB124" s="21" t="s">
        <v>980</v>
      </c>
      <c r="AC124" s="25">
        <v>1</v>
      </c>
      <c r="AD124" s="25"/>
      <c r="AE124" s="21" t="s">
        <v>246</v>
      </c>
      <c r="AF124" s="21" t="s">
        <v>247</v>
      </c>
      <c r="AG124" s="21" t="s">
        <v>246</v>
      </c>
      <c r="AH124" s="21" t="s">
        <v>248</v>
      </c>
      <c r="AI124" s="21" t="s">
        <v>246</v>
      </c>
      <c r="AJ124" s="21" t="s">
        <v>249</v>
      </c>
      <c r="AK124" s="21" t="s">
        <v>246</v>
      </c>
      <c r="AL124" s="21" t="s">
        <v>246</v>
      </c>
      <c r="AM124" s="21">
        <v>2.74</v>
      </c>
      <c r="AN124" s="6"/>
      <c r="AO124" s="26" t="s">
        <v>250</v>
      </c>
      <c r="AP124" s="26" t="s">
        <v>274</v>
      </c>
      <c r="AQ124" s="26"/>
      <c r="AR124" s="26" t="s">
        <v>1906</v>
      </c>
      <c r="AS124" s="26" t="s">
        <v>1912</v>
      </c>
      <c r="AT124" s="27">
        <v>2.74</v>
      </c>
      <c r="AU124" s="21">
        <v>6.81</v>
      </c>
      <c r="AV124" s="21">
        <v>27.87</v>
      </c>
      <c r="AW124" s="21">
        <v>25.9</v>
      </c>
      <c r="AX124" s="21"/>
      <c r="AY124" s="21"/>
      <c r="AZ124" s="21"/>
      <c r="BA124" s="21"/>
      <c r="BB124" s="21"/>
      <c r="BC124" s="28">
        <f t="shared" ref="BC124:BE124" si="357">((AU124/AT124)*100)-100</f>
        <v>148.54014598540144</v>
      </c>
      <c r="BD124" s="28">
        <f t="shared" si="357"/>
        <v>309.25110132158596</v>
      </c>
      <c r="BE124" s="28">
        <f t="shared" si="357"/>
        <v>-7.0685324721923308</v>
      </c>
      <c r="BF124" s="28">
        <f t="shared" si="2"/>
        <v>917.15328467153279</v>
      </c>
      <c r="BG124" s="28">
        <f t="shared" si="3"/>
        <v>845.25547445255461</v>
      </c>
      <c r="BH124" s="28">
        <f t="shared" si="4"/>
        <v>280.32305433186491</v>
      </c>
      <c r="BI124" s="3">
        <f t="shared" ref="BI124:BK124" si="358">AU124-AT124</f>
        <v>4.0699999999999994</v>
      </c>
      <c r="BJ124" s="3">
        <f t="shared" si="358"/>
        <v>21.060000000000002</v>
      </c>
      <c r="BK124" s="3">
        <f t="shared" si="358"/>
        <v>-1.9700000000000024</v>
      </c>
      <c r="BL124" s="3">
        <f t="shared" si="6"/>
        <v>25.130000000000003</v>
      </c>
      <c r="BM124" s="3">
        <f t="shared" si="7"/>
        <v>23.159999999999997</v>
      </c>
      <c r="BN124" s="3">
        <f t="shared" si="8"/>
        <v>19.09</v>
      </c>
      <c r="BO124" s="24">
        <v>273</v>
      </c>
      <c r="BP124" s="21">
        <v>442.4</v>
      </c>
      <c r="BQ124" s="21">
        <v>416.5</v>
      </c>
      <c r="BR124" s="21"/>
      <c r="BS124" s="21"/>
      <c r="BT124" s="21"/>
      <c r="BU124" s="21"/>
      <c r="BV124" s="24">
        <v>37.6</v>
      </c>
      <c r="BW124" s="21">
        <v>37</v>
      </c>
      <c r="BX124" s="21">
        <v>39</v>
      </c>
      <c r="BY124" s="21">
        <v>37.6</v>
      </c>
      <c r="BZ124" s="21">
        <v>38.5</v>
      </c>
      <c r="CA124" s="21"/>
      <c r="CB124" s="21"/>
      <c r="CC124" s="21"/>
      <c r="CD124" s="21"/>
      <c r="CE124" s="6"/>
      <c r="CF124" s="24" t="s">
        <v>1586</v>
      </c>
      <c r="CG124" s="21"/>
      <c r="CH124" s="21"/>
      <c r="CI124" s="21"/>
      <c r="CJ124" s="21"/>
      <c r="CK124" s="21"/>
      <c r="CL124" s="21"/>
      <c r="CM124" s="24" t="s">
        <v>1587</v>
      </c>
      <c r="CN124" s="21"/>
      <c r="CO124" s="21"/>
      <c r="CP124" s="21"/>
      <c r="CQ124" s="21"/>
      <c r="CR124" s="21"/>
      <c r="CS124" s="21"/>
      <c r="CT124" s="24">
        <v>7</v>
      </c>
      <c r="CU124" s="21"/>
      <c r="CV124" s="21"/>
      <c r="CW124" s="21"/>
      <c r="CX124" s="21"/>
      <c r="CY124" s="21"/>
      <c r="CZ124" s="21"/>
      <c r="DA124" s="24" t="s">
        <v>735</v>
      </c>
      <c r="DB124" s="21"/>
      <c r="DC124" s="21"/>
      <c r="DD124" s="21"/>
      <c r="DE124" s="21"/>
      <c r="DF124" s="21"/>
      <c r="DG124" s="21"/>
      <c r="DH124" s="24" t="s">
        <v>255</v>
      </c>
      <c r="DI124" s="21" t="s">
        <v>255</v>
      </c>
      <c r="DJ124" s="21" t="s">
        <v>255</v>
      </c>
      <c r="DK124" s="21"/>
      <c r="DL124" s="21"/>
      <c r="DM124" s="21"/>
      <c r="DN124" s="21"/>
      <c r="DO124" s="26"/>
      <c r="DP124" s="6"/>
      <c r="DQ124" s="24">
        <v>76.5</v>
      </c>
      <c r="DR124" s="21">
        <v>104.7</v>
      </c>
      <c r="DS124" s="21">
        <v>110.8</v>
      </c>
      <c r="DT124" s="21"/>
      <c r="DU124" s="21"/>
      <c r="DV124" s="21"/>
      <c r="DW124" s="21"/>
      <c r="DX124" s="24">
        <v>0.35</v>
      </c>
      <c r="DY124" s="21">
        <v>0.35</v>
      </c>
      <c r="DZ124" s="21">
        <v>0.35</v>
      </c>
      <c r="EA124" s="21"/>
      <c r="EB124" s="21"/>
      <c r="EC124" s="21"/>
      <c r="ED124" s="21"/>
      <c r="EE124" s="78">
        <f t="shared" si="135"/>
        <v>218.57142857142858</v>
      </c>
      <c r="EF124" s="79">
        <f t="shared" si="192"/>
        <v>299.14285714285717</v>
      </c>
      <c r="EG124" s="79">
        <f t="shared" si="336"/>
        <v>316.57142857142856</v>
      </c>
      <c r="EH124" s="79"/>
      <c r="EI124" s="79"/>
      <c r="EJ124" s="79"/>
      <c r="EK124" s="79"/>
      <c r="EL124" s="24">
        <v>0</v>
      </c>
      <c r="EM124" s="21">
        <v>0</v>
      </c>
      <c r="EN124" s="21">
        <v>0</v>
      </c>
      <c r="EO124" s="21"/>
      <c r="EP124" s="21"/>
      <c r="EQ124" s="21"/>
      <c r="ER124" s="21"/>
      <c r="ES124" s="24">
        <v>469</v>
      </c>
      <c r="ET124" s="21">
        <v>456</v>
      </c>
      <c r="EU124" s="21">
        <v>410</v>
      </c>
      <c r="EV124" s="21"/>
      <c r="EW124" s="21"/>
      <c r="EX124" s="21"/>
      <c r="EY124" s="21"/>
      <c r="EZ124" s="24">
        <v>17.3</v>
      </c>
      <c r="FA124" s="21">
        <v>10.4</v>
      </c>
      <c r="FB124" s="21">
        <v>9.5</v>
      </c>
      <c r="FC124" s="21"/>
      <c r="FD124" s="21"/>
      <c r="FE124" s="21"/>
      <c r="FF124" s="21"/>
      <c r="FG124" s="24">
        <v>15</v>
      </c>
      <c r="FH124" s="21">
        <v>15</v>
      </c>
      <c r="FI124" s="21">
        <v>15</v>
      </c>
      <c r="FJ124" s="21"/>
      <c r="FK124" s="21"/>
      <c r="FL124" s="21"/>
      <c r="FM124" s="21"/>
      <c r="FN124" s="24">
        <v>91</v>
      </c>
      <c r="FO124" s="21">
        <v>106</v>
      </c>
      <c r="FP124" s="21">
        <v>113</v>
      </c>
      <c r="FQ124" s="21"/>
      <c r="FR124" s="21"/>
      <c r="FS124" s="21"/>
      <c r="FT124" s="21"/>
      <c r="FU124" s="24">
        <v>0</v>
      </c>
      <c r="FV124" s="21">
        <v>0</v>
      </c>
      <c r="FW124" s="21">
        <v>0</v>
      </c>
      <c r="FX124" s="21"/>
      <c r="FY124" s="21"/>
      <c r="FZ124" s="21"/>
      <c r="GA124" s="21"/>
      <c r="GB124" s="24">
        <v>214</v>
      </c>
      <c r="GC124" s="21">
        <v>269</v>
      </c>
      <c r="GD124" s="21">
        <v>266</v>
      </c>
      <c r="GE124" s="21"/>
      <c r="GF124" s="21"/>
      <c r="GG124" s="21"/>
      <c r="GH124" s="21"/>
      <c r="GI124" s="24">
        <v>200</v>
      </c>
      <c r="GJ124" s="21">
        <v>1040</v>
      </c>
      <c r="GK124" s="21">
        <v>150</v>
      </c>
      <c r="GL124" s="21"/>
      <c r="GM124" s="21"/>
      <c r="GN124" s="21"/>
      <c r="GO124" s="21"/>
      <c r="GP124" s="6"/>
      <c r="GQ124" s="24">
        <v>10</v>
      </c>
      <c r="GR124" s="21">
        <v>45</v>
      </c>
      <c r="GS124" s="24">
        <v>9</v>
      </c>
      <c r="GT124" s="21">
        <v>18</v>
      </c>
      <c r="GU124" s="24">
        <v>8</v>
      </c>
      <c r="GV124" s="21">
        <v>18</v>
      </c>
      <c r="GW124" s="24"/>
      <c r="GX124" s="21"/>
      <c r="GY124" s="24"/>
      <c r="GZ124" s="21"/>
      <c r="HA124" s="24"/>
      <c r="HB124" s="21"/>
      <c r="HC124" s="24"/>
      <c r="HD124" s="21"/>
      <c r="HE124" s="6"/>
      <c r="HF124" s="21">
        <v>63</v>
      </c>
      <c r="HG124" s="21">
        <v>116</v>
      </c>
      <c r="HH124" s="21">
        <v>165</v>
      </c>
      <c r="HI124" s="21">
        <v>39</v>
      </c>
      <c r="HJ124" s="21">
        <v>2</v>
      </c>
      <c r="HK124" s="21">
        <v>76.5</v>
      </c>
      <c r="HL124" s="21">
        <v>0.35</v>
      </c>
      <c r="HM124" s="21">
        <v>0</v>
      </c>
      <c r="HN124" s="21">
        <v>71.42</v>
      </c>
      <c r="HO124" s="21">
        <v>32.93</v>
      </c>
      <c r="HP124" s="21">
        <v>4.2</v>
      </c>
      <c r="HQ124" s="21">
        <v>137.5</v>
      </c>
      <c r="HR124" s="21">
        <v>22.1</v>
      </c>
      <c r="HS124" s="21">
        <v>17.3</v>
      </c>
      <c r="HT124" s="21">
        <v>15</v>
      </c>
      <c r="HU124" s="6"/>
    </row>
    <row r="125" spans="1:236" ht="15.75" customHeight="1" x14ac:dyDescent="0.3">
      <c r="A125" s="99">
        <v>120</v>
      </c>
      <c r="B125" s="3">
        <v>183</v>
      </c>
      <c r="C125" s="21" t="s">
        <v>626</v>
      </c>
      <c r="D125" s="21">
        <v>2</v>
      </c>
      <c r="E125" s="22">
        <v>41501</v>
      </c>
      <c r="F125" s="22">
        <v>41501</v>
      </c>
      <c r="G125" s="21">
        <f t="shared" si="0"/>
        <v>0</v>
      </c>
      <c r="H125" s="21"/>
      <c r="I125" s="21" t="s">
        <v>432</v>
      </c>
      <c r="J125" s="23">
        <v>18905</v>
      </c>
      <c r="K125" s="21">
        <v>61</v>
      </c>
      <c r="L125" s="21">
        <v>170</v>
      </c>
      <c r="M125" s="21">
        <v>90</v>
      </c>
      <c r="N125" s="21" t="s">
        <v>1588</v>
      </c>
      <c r="O125" s="21">
        <v>83</v>
      </c>
      <c r="P125" s="21">
        <v>93.6</v>
      </c>
      <c r="Q125" s="21">
        <v>11</v>
      </c>
      <c r="R125" s="21" t="s">
        <v>1086</v>
      </c>
      <c r="S125" s="21">
        <v>1</v>
      </c>
      <c r="T125" s="21">
        <v>11</v>
      </c>
      <c r="U125" s="21" t="s">
        <v>1086</v>
      </c>
      <c r="V125" s="21">
        <v>1</v>
      </c>
      <c r="W125" s="21">
        <v>11</v>
      </c>
      <c r="X125" s="21">
        <v>1</v>
      </c>
      <c r="Y125" s="21">
        <v>0</v>
      </c>
      <c r="Z125" s="6"/>
      <c r="AA125" s="24" t="s">
        <v>884</v>
      </c>
      <c r="AB125" s="21" t="s">
        <v>549</v>
      </c>
      <c r="AC125" s="25">
        <v>2</v>
      </c>
      <c r="AD125" s="25" t="s">
        <v>1010</v>
      </c>
      <c r="AE125" s="21" t="s">
        <v>246</v>
      </c>
      <c r="AF125" s="21" t="s">
        <v>247</v>
      </c>
      <c r="AG125" s="21" t="s">
        <v>249</v>
      </c>
      <c r="AH125" s="21"/>
      <c r="AI125" s="21" t="s">
        <v>246</v>
      </c>
      <c r="AJ125" s="21" t="s">
        <v>246</v>
      </c>
      <c r="AK125" s="21" t="s">
        <v>249</v>
      </c>
      <c r="AL125" s="21" t="s">
        <v>246</v>
      </c>
      <c r="AM125" s="21">
        <v>11.06</v>
      </c>
      <c r="AN125" s="6"/>
      <c r="AO125" s="26" t="s">
        <v>250</v>
      </c>
      <c r="AP125" s="26" t="s">
        <v>274</v>
      </c>
      <c r="AQ125" s="26"/>
      <c r="AR125" s="26" t="s">
        <v>1902</v>
      </c>
      <c r="AS125" s="26" t="s">
        <v>1905</v>
      </c>
      <c r="AT125" s="27">
        <v>11.06</v>
      </c>
      <c r="AU125" s="21">
        <v>7.81</v>
      </c>
      <c r="AV125" s="21">
        <v>6.5</v>
      </c>
      <c r="AW125" s="21">
        <v>5.05</v>
      </c>
      <c r="AX125" s="21">
        <v>4.18</v>
      </c>
      <c r="AY125" s="21">
        <v>3.37</v>
      </c>
      <c r="AZ125" s="21">
        <v>2.23</v>
      </c>
      <c r="BA125" s="21">
        <v>1.76</v>
      </c>
      <c r="BB125" s="21">
        <v>1.27</v>
      </c>
      <c r="BC125" s="28">
        <f t="shared" ref="BC125:BE125" si="359">((AU125/AT125)*100)-100</f>
        <v>-29.385171790235091</v>
      </c>
      <c r="BD125" s="28">
        <f t="shared" si="359"/>
        <v>-16.773367477592828</v>
      </c>
      <c r="BE125" s="28">
        <f t="shared" si="359"/>
        <v>-22.307692307692307</v>
      </c>
      <c r="BF125" s="28">
        <f t="shared" si="2"/>
        <v>-41.229656419529839</v>
      </c>
      <c r="BG125" s="28">
        <f t="shared" si="3"/>
        <v>-54.339963833634727</v>
      </c>
      <c r="BH125" s="28">
        <f t="shared" si="4"/>
        <v>-35.339308578745204</v>
      </c>
      <c r="BI125" s="3">
        <f t="shared" ref="BI125:BK125" si="360">AU125-AT125</f>
        <v>-3.2500000000000009</v>
      </c>
      <c r="BJ125" s="3">
        <f t="shared" si="360"/>
        <v>-1.3099999999999996</v>
      </c>
      <c r="BK125" s="3">
        <f t="shared" si="360"/>
        <v>-1.4500000000000002</v>
      </c>
      <c r="BL125" s="3">
        <f t="shared" si="6"/>
        <v>-4.5600000000000005</v>
      </c>
      <c r="BM125" s="3">
        <f t="shared" si="7"/>
        <v>-6.0100000000000007</v>
      </c>
      <c r="BN125" s="3">
        <f t="shared" si="8"/>
        <v>-2.76</v>
      </c>
      <c r="BO125" s="24"/>
      <c r="BP125" s="21">
        <v>363.4</v>
      </c>
      <c r="BQ125" s="21">
        <v>274.5</v>
      </c>
      <c r="BR125" s="21">
        <v>212.6</v>
      </c>
      <c r="BS125" s="21">
        <v>258</v>
      </c>
      <c r="BT125" s="21">
        <v>275</v>
      </c>
      <c r="BU125" s="21">
        <v>257</v>
      </c>
      <c r="BV125" s="24">
        <v>37</v>
      </c>
      <c r="BW125" s="21">
        <v>38.6</v>
      </c>
      <c r="BX125" s="21">
        <v>38</v>
      </c>
      <c r="BY125" s="21">
        <v>37</v>
      </c>
      <c r="BZ125" s="21">
        <v>36.5</v>
      </c>
      <c r="CA125" s="21">
        <v>36.9</v>
      </c>
      <c r="CB125" s="21">
        <v>36</v>
      </c>
      <c r="CC125" s="21">
        <v>36</v>
      </c>
      <c r="CD125" s="21">
        <v>36</v>
      </c>
      <c r="CE125" s="6"/>
      <c r="CF125" s="24" t="s">
        <v>1200</v>
      </c>
      <c r="CG125" s="21"/>
      <c r="CH125" s="21"/>
      <c r="CI125" s="21"/>
      <c r="CJ125" s="21" t="s">
        <v>263</v>
      </c>
      <c r="CK125" s="21"/>
      <c r="CL125" s="21"/>
      <c r="CM125" s="60" t="s">
        <v>2241</v>
      </c>
      <c r="CN125" s="21"/>
      <c r="CO125" s="21"/>
      <c r="CP125" s="21"/>
      <c r="CQ125" s="21" t="s">
        <v>1590</v>
      </c>
      <c r="CR125" s="21"/>
      <c r="CS125" s="21"/>
      <c r="CT125" s="24">
        <v>2</v>
      </c>
      <c r="CU125" s="21"/>
      <c r="CV125" s="21"/>
      <c r="CW125" s="21"/>
      <c r="CX125" s="21">
        <v>2</v>
      </c>
      <c r="CY125" s="21"/>
      <c r="CZ125" s="21"/>
      <c r="DA125" s="24" t="s">
        <v>993</v>
      </c>
      <c r="DB125" s="21"/>
      <c r="DC125" s="21"/>
      <c r="DD125" s="21"/>
      <c r="DE125" s="93" t="s">
        <v>1591</v>
      </c>
      <c r="DF125" s="21"/>
      <c r="DG125" s="21"/>
      <c r="DH125" s="24" t="s">
        <v>1592</v>
      </c>
      <c r="DI125" s="21" t="s">
        <v>1592</v>
      </c>
      <c r="DJ125" s="21" t="s">
        <v>1592</v>
      </c>
      <c r="DK125" s="21" t="s">
        <v>1592</v>
      </c>
      <c r="DL125" s="21" t="s">
        <v>994</v>
      </c>
      <c r="DM125" s="21" t="s">
        <v>994</v>
      </c>
      <c r="DN125" s="21" t="s">
        <v>994</v>
      </c>
      <c r="DO125" s="26"/>
      <c r="DP125" s="6"/>
      <c r="DQ125" s="24">
        <v>91</v>
      </c>
      <c r="DR125" s="21">
        <v>108.2</v>
      </c>
      <c r="DS125" s="21">
        <v>80</v>
      </c>
      <c r="DT125" s="21">
        <v>88.7</v>
      </c>
      <c r="DU125" s="21">
        <v>73.3</v>
      </c>
      <c r="DV125" s="21">
        <v>82</v>
      </c>
      <c r="DW125" s="21">
        <v>89.9</v>
      </c>
      <c r="DX125" s="24">
        <v>0.5</v>
      </c>
      <c r="DY125" s="21">
        <v>0.5</v>
      </c>
      <c r="DZ125" s="21">
        <v>0.5</v>
      </c>
      <c r="EA125" s="21">
        <v>0.4</v>
      </c>
      <c r="EB125" s="21">
        <v>0.4</v>
      </c>
      <c r="EC125" s="21">
        <v>0.6</v>
      </c>
      <c r="ED125" s="21">
        <v>0.5</v>
      </c>
      <c r="EE125" s="78">
        <f t="shared" si="135"/>
        <v>182</v>
      </c>
      <c r="EF125" s="79">
        <f t="shared" si="192"/>
        <v>216.4</v>
      </c>
      <c r="EG125" s="79">
        <f t="shared" si="336"/>
        <v>160</v>
      </c>
      <c r="EH125" s="79">
        <f t="shared" ref="EH125:EK125" si="361">DT125/EA125</f>
        <v>221.75</v>
      </c>
      <c r="EI125" s="79">
        <f t="shared" si="361"/>
        <v>183.24999999999997</v>
      </c>
      <c r="EJ125" s="79">
        <f t="shared" si="361"/>
        <v>136.66666666666669</v>
      </c>
      <c r="EK125" s="79">
        <f t="shared" si="361"/>
        <v>179.8</v>
      </c>
      <c r="EL125" s="24">
        <v>1</v>
      </c>
      <c r="EM125" s="21">
        <v>1</v>
      </c>
      <c r="EN125" s="21">
        <v>1</v>
      </c>
      <c r="EO125" s="21">
        <v>1</v>
      </c>
      <c r="EP125" s="21">
        <v>1</v>
      </c>
      <c r="EQ125" s="21">
        <v>1</v>
      </c>
      <c r="ER125" s="21">
        <v>1</v>
      </c>
      <c r="ES125" s="24">
        <v>171</v>
      </c>
      <c r="ET125" s="21">
        <v>197</v>
      </c>
      <c r="EU125" s="21">
        <v>202</v>
      </c>
      <c r="EV125" s="21">
        <v>187</v>
      </c>
      <c r="EW125" s="21">
        <v>182</v>
      </c>
      <c r="EX125" s="21">
        <v>218</v>
      </c>
      <c r="EY125" s="21">
        <v>249</v>
      </c>
      <c r="EZ125" s="24">
        <v>7.1</v>
      </c>
      <c r="FA125" s="21">
        <v>7.8</v>
      </c>
      <c r="FB125" s="21">
        <v>6.4</v>
      </c>
      <c r="FC125" s="21">
        <v>7.7</v>
      </c>
      <c r="FD125" s="21">
        <v>10.4</v>
      </c>
      <c r="FE125" s="21">
        <v>10.4</v>
      </c>
      <c r="FF125" s="21">
        <v>20</v>
      </c>
      <c r="FG125" s="24">
        <v>3</v>
      </c>
      <c r="FH125" s="21">
        <v>3</v>
      </c>
      <c r="FI125" s="21">
        <v>3</v>
      </c>
      <c r="FJ125" s="21">
        <v>3</v>
      </c>
      <c r="FK125" s="21">
        <v>3</v>
      </c>
      <c r="FL125" s="21">
        <v>5</v>
      </c>
      <c r="FM125" s="21">
        <v>6</v>
      </c>
      <c r="FN125" s="24">
        <v>81</v>
      </c>
      <c r="FO125" s="21">
        <v>89</v>
      </c>
      <c r="FP125" s="21">
        <v>79</v>
      </c>
      <c r="FQ125" s="21">
        <v>75</v>
      </c>
      <c r="FR125" s="21">
        <v>85</v>
      </c>
      <c r="FS125" s="21">
        <v>83</v>
      </c>
      <c r="FT125" s="21">
        <v>73</v>
      </c>
      <c r="FU125" s="24">
        <v>0</v>
      </c>
      <c r="FV125" s="21">
        <v>0</v>
      </c>
      <c r="FW125" s="21">
        <v>0</v>
      </c>
      <c r="FX125" s="21">
        <v>0</v>
      </c>
      <c r="FY125" s="21">
        <v>0</v>
      </c>
      <c r="FZ125" s="21">
        <v>0</v>
      </c>
      <c r="GA125" s="21">
        <v>0</v>
      </c>
      <c r="GB125" s="24">
        <v>26</v>
      </c>
      <c r="GC125" s="21">
        <v>30</v>
      </c>
      <c r="GD125" s="21">
        <v>42</v>
      </c>
      <c r="GE125" s="21">
        <v>43</v>
      </c>
      <c r="GF125" s="21">
        <v>45</v>
      </c>
      <c r="GG125" s="21">
        <v>35</v>
      </c>
      <c r="GH125" s="21">
        <v>29</v>
      </c>
      <c r="GI125" s="24">
        <v>825</v>
      </c>
      <c r="GJ125" s="21">
        <v>155</v>
      </c>
      <c r="GK125" s="21">
        <v>1000</v>
      </c>
      <c r="GL125" s="21">
        <v>1720</v>
      </c>
      <c r="GM125" s="21">
        <v>3810</v>
      </c>
      <c r="GN125" s="21">
        <v>1920</v>
      </c>
      <c r="GO125" s="21">
        <v>1900</v>
      </c>
      <c r="GP125" s="6"/>
      <c r="GQ125" s="24">
        <v>14</v>
      </c>
      <c r="GR125" s="21">
        <v>55</v>
      </c>
      <c r="GS125" s="24">
        <v>13</v>
      </c>
      <c r="GT125" s="21">
        <v>55</v>
      </c>
      <c r="GU125" s="24">
        <v>14</v>
      </c>
      <c r="GV125" s="21">
        <v>55</v>
      </c>
      <c r="GW125" s="24">
        <v>13</v>
      </c>
      <c r="GX125" s="21">
        <v>55</v>
      </c>
      <c r="GY125" s="24">
        <v>14</v>
      </c>
      <c r="GZ125" s="21">
        <v>55</v>
      </c>
      <c r="HA125" s="24">
        <v>14</v>
      </c>
      <c r="HB125" s="21">
        <v>55</v>
      </c>
      <c r="HC125" s="24">
        <v>14</v>
      </c>
      <c r="HD125" s="21">
        <v>55</v>
      </c>
      <c r="HE125" s="6"/>
      <c r="HF125" s="21">
        <v>61</v>
      </c>
      <c r="HG125" s="21">
        <v>108</v>
      </c>
      <c r="HH125" s="21">
        <v>148</v>
      </c>
      <c r="HI125" s="21">
        <v>39</v>
      </c>
      <c r="HJ125" s="21">
        <v>1</v>
      </c>
      <c r="HK125" s="21">
        <v>61.6</v>
      </c>
      <c r="HL125" s="21">
        <v>0.8</v>
      </c>
      <c r="HM125" s="21">
        <v>20</v>
      </c>
      <c r="HN125" s="21">
        <v>24.08</v>
      </c>
      <c r="HO125" s="21">
        <v>11.2</v>
      </c>
      <c r="HP125" s="21">
        <v>3.05</v>
      </c>
      <c r="HQ125" s="21">
        <v>146</v>
      </c>
      <c r="HR125" s="21">
        <v>19</v>
      </c>
      <c r="HS125" s="21">
        <v>7.1</v>
      </c>
      <c r="HT125" s="21">
        <v>3</v>
      </c>
      <c r="HU125" s="6"/>
    </row>
    <row r="126" spans="1:236" ht="15.75" customHeight="1" x14ac:dyDescent="0.3">
      <c r="A126" s="99">
        <v>121</v>
      </c>
      <c r="B126" s="3">
        <v>185</v>
      </c>
      <c r="C126" s="21" t="s">
        <v>635</v>
      </c>
      <c r="D126" s="21">
        <v>2</v>
      </c>
      <c r="E126" s="22">
        <v>41515</v>
      </c>
      <c r="F126" s="22">
        <v>41515</v>
      </c>
      <c r="G126" s="21">
        <f t="shared" si="0"/>
        <v>0</v>
      </c>
      <c r="H126" s="21"/>
      <c r="I126" s="21" t="s">
        <v>440</v>
      </c>
      <c r="J126" s="23">
        <v>29558</v>
      </c>
      <c r="K126" s="21">
        <v>33</v>
      </c>
      <c r="L126" s="21">
        <v>160</v>
      </c>
      <c r="M126" s="21">
        <v>68</v>
      </c>
      <c r="N126" s="21" t="s">
        <v>1598</v>
      </c>
      <c r="O126" s="21">
        <v>46</v>
      </c>
      <c r="P126" s="21">
        <v>37</v>
      </c>
      <c r="Q126" s="21">
        <v>5</v>
      </c>
      <c r="R126" s="21" t="s">
        <v>1575</v>
      </c>
      <c r="S126" s="21">
        <v>1</v>
      </c>
      <c r="T126" s="21">
        <v>24</v>
      </c>
      <c r="U126" s="21" t="s">
        <v>272</v>
      </c>
      <c r="V126" s="21">
        <v>1</v>
      </c>
      <c r="W126" s="21">
        <v>2</v>
      </c>
      <c r="X126" s="21">
        <v>3</v>
      </c>
      <c r="Y126" s="21">
        <v>0</v>
      </c>
      <c r="Z126" s="6"/>
      <c r="AA126" s="24" t="s">
        <v>513</v>
      </c>
      <c r="AB126" s="21" t="s">
        <v>1599</v>
      </c>
      <c r="AC126" s="25">
        <v>1</v>
      </c>
      <c r="AD126" s="25"/>
      <c r="AE126" s="21" t="s">
        <v>246</v>
      </c>
      <c r="AF126" s="21" t="s">
        <v>479</v>
      </c>
      <c r="AG126" s="21" t="s">
        <v>246</v>
      </c>
      <c r="AH126" s="21" t="s">
        <v>328</v>
      </c>
      <c r="AI126" s="21" t="s">
        <v>249</v>
      </c>
      <c r="AJ126" s="21" t="s">
        <v>249</v>
      </c>
      <c r="AK126" s="21" t="s">
        <v>246</v>
      </c>
      <c r="AL126" s="21" t="s">
        <v>246</v>
      </c>
      <c r="AM126" s="21">
        <v>17.23</v>
      </c>
      <c r="AN126" s="6"/>
      <c r="AO126" s="26" t="s">
        <v>250</v>
      </c>
      <c r="AP126" s="26" t="s">
        <v>274</v>
      </c>
      <c r="AQ126" s="26"/>
      <c r="AR126" s="26" t="s">
        <v>1906</v>
      </c>
      <c r="AS126" s="26" t="s">
        <v>1912</v>
      </c>
      <c r="AT126" s="27">
        <v>7.23</v>
      </c>
      <c r="AU126" s="21">
        <v>8.85</v>
      </c>
      <c r="AV126" s="21">
        <v>10.34</v>
      </c>
      <c r="AW126" s="21">
        <v>10.91</v>
      </c>
      <c r="AX126" s="21">
        <v>75</v>
      </c>
      <c r="AY126" s="21">
        <v>39</v>
      </c>
      <c r="AZ126" s="21">
        <v>15.1</v>
      </c>
      <c r="BA126" s="21"/>
      <c r="BB126" s="21"/>
      <c r="BC126" s="28">
        <f t="shared" ref="BC126:BE126" si="362">((AU126/AT126)*100)-100</f>
        <v>22.406639004149369</v>
      </c>
      <c r="BD126" s="28">
        <f t="shared" si="362"/>
        <v>16.836158192090394</v>
      </c>
      <c r="BE126" s="28">
        <f t="shared" si="362"/>
        <v>5.5125725338491378</v>
      </c>
      <c r="BF126" s="28">
        <f t="shared" si="2"/>
        <v>43.015214384508965</v>
      </c>
      <c r="BG126" s="28">
        <f t="shared" si="3"/>
        <v>50.899031811894872</v>
      </c>
      <c r="BH126" s="28">
        <f t="shared" si="4"/>
        <v>23.276836158192097</v>
      </c>
      <c r="BI126" s="3">
        <f t="shared" ref="BI126:BK126" si="363">AU126-AT126</f>
        <v>1.6199999999999992</v>
      </c>
      <c r="BJ126" s="3">
        <f t="shared" si="363"/>
        <v>1.4900000000000002</v>
      </c>
      <c r="BK126" s="3">
        <f t="shared" si="363"/>
        <v>0.57000000000000028</v>
      </c>
      <c r="BL126" s="3">
        <f t="shared" si="6"/>
        <v>3.1099999999999994</v>
      </c>
      <c r="BM126" s="3">
        <f t="shared" si="7"/>
        <v>3.6799999999999997</v>
      </c>
      <c r="BN126" s="3">
        <f t="shared" si="8"/>
        <v>2.0600000000000005</v>
      </c>
      <c r="BO126" s="24">
        <v>501.4</v>
      </c>
      <c r="BP126" s="21">
        <v>370.1</v>
      </c>
      <c r="BQ126" s="21">
        <v>311</v>
      </c>
      <c r="BR126" s="21"/>
      <c r="BS126" s="21">
        <v>144.4</v>
      </c>
      <c r="BT126" s="21"/>
      <c r="BU126" s="21"/>
      <c r="BV126" s="24">
        <v>35.1</v>
      </c>
      <c r="BW126" s="21">
        <v>35</v>
      </c>
      <c r="BX126" s="21">
        <v>36.6</v>
      </c>
      <c r="BY126" s="21">
        <v>37</v>
      </c>
      <c r="BZ126" s="21">
        <v>37.1</v>
      </c>
      <c r="CA126" s="21">
        <v>37</v>
      </c>
      <c r="CB126" s="21">
        <v>36</v>
      </c>
      <c r="CC126" s="21"/>
      <c r="CD126" s="21"/>
      <c r="CE126" s="6"/>
      <c r="CF126" s="24" t="s">
        <v>1600</v>
      </c>
      <c r="CG126" s="21"/>
      <c r="CH126" s="21"/>
      <c r="CI126" s="21"/>
      <c r="CJ126" s="21"/>
      <c r="CK126" s="21"/>
      <c r="CL126" s="21"/>
      <c r="CM126" s="24" t="s">
        <v>1601</v>
      </c>
      <c r="CN126" s="21"/>
      <c r="CO126" s="21"/>
      <c r="CP126" s="21"/>
      <c r="CQ126" s="21"/>
      <c r="CR126" s="21"/>
      <c r="CS126" s="21"/>
      <c r="CT126" s="24">
        <v>1</v>
      </c>
      <c r="CU126" s="21"/>
      <c r="CV126" s="21"/>
      <c r="CW126" s="21"/>
      <c r="CX126" s="21"/>
      <c r="CY126" s="21"/>
      <c r="CZ126" s="21"/>
      <c r="DA126" s="24" t="s">
        <v>735</v>
      </c>
      <c r="DB126" s="21"/>
      <c r="DC126" s="21"/>
      <c r="DD126" s="21"/>
      <c r="DE126" s="21"/>
      <c r="DF126" s="21"/>
      <c r="DG126" s="21"/>
      <c r="DH126" s="24" t="s">
        <v>606</v>
      </c>
      <c r="DI126" s="21" t="s">
        <v>1211</v>
      </c>
      <c r="DJ126" s="21" t="s">
        <v>1211</v>
      </c>
      <c r="DK126" s="21" t="s">
        <v>1211</v>
      </c>
      <c r="DL126" s="21" t="s">
        <v>606</v>
      </c>
      <c r="DM126" s="21"/>
      <c r="DN126" s="21"/>
      <c r="DO126" s="26"/>
      <c r="DP126" s="6"/>
      <c r="DQ126" s="24">
        <v>395.6</v>
      </c>
      <c r="DR126" s="21">
        <v>143.6</v>
      </c>
      <c r="DS126" s="21">
        <v>163</v>
      </c>
      <c r="DT126" s="21">
        <v>155</v>
      </c>
      <c r="DU126" s="21">
        <v>155</v>
      </c>
      <c r="DV126" s="21"/>
      <c r="DW126" s="21"/>
      <c r="DX126" s="24">
        <v>0.1</v>
      </c>
      <c r="DY126" s="21">
        <v>0.3</v>
      </c>
      <c r="DZ126" s="21">
        <v>0.35</v>
      </c>
      <c r="EA126" s="21">
        <v>0.3</v>
      </c>
      <c r="EB126" s="21">
        <v>0.3</v>
      </c>
      <c r="EC126" s="21"/>
      <c r="ED126" s="21"/>
      <c r="EE126" s="78">
        <f t="shared" si="135"/>
        <v>3956</v>
      </c>
      <c r="EF126" s="79">
        <f t="shared" si="192"/>
        <v>478.66666666666669</v>
      </c>
      <c r="EG126" s="79">
        <f t="shared" si="336"/>
        <v>465.71428571428572</v>
      </c>
      <c r="EH126" s="79">
        <f t="shared" ref="EH126:EI126" si="364">DT126/EA126</f>
        <v>516.66666666666674</v>
      </c>
      <c r="EI126" s="79">
        <f t="shared" si="364"/>
        <v>516.66666666666674</v>
      </c>
      <c r="EJ126" s="79"/>
      <c r="EK126" s="79"/>
      <c r="EL126" s="24">
        <v>0</v>
      </c>
      <c r="EM126" s="21">
        <v>1</v>
      </c>
      <c r="EN126" s="21">
        <v>1</v>
      </c>
      <c r="EO126" s="21">
        <v>0</v>
      </c>
      <c r="EP126" s="21">
        <v>0</v>
      </c>
      <c r="EQ126" s="21"/>
      <c r="ER126" s="21"/>
      <c r="ES126" s="24">
        <v>237</v>
      </c>
      <c r="ET126" s="21">
        <v>250</v>
      </c>
      <c r="EU126" s="21">
        <v>190</v>
      </c>
      <c r="EV126" s="21">
        <v>166</v>
      </c>
      <c r="EW126" s="21">
        <v>169</v>
      </c>
      <c r="EX126" s="21"/>
      <c r="EY126" s="21"/>
      <c r="EZ126" s="24">
        <v>6.8</v>
      </c>
      <c r="FA126" s="21">
        <v>6.8</v>
      </c>
      <c r="FB126" s="21">
        <v>6</v>
      </c>
      <c r="FC126" s="21">
        <v>15.3</v>
      </c>
      <c r="FD126" s="21">
        <v>11.5</v>
      </c>
      <c r="FE126" s="21"/>
      <c r="FF126" s="21"/>
      <c r="FG126" s="24">
        <v>15</v>
      </c>
      <c r="FH126" s="21">
        <v>15</v>
      </c>
      <c r="FI126" s="21">
        <v>14</v>
      </c>
      <c r="FJ126" s="21">
        <v>15</v>
      </c>
      <c r="FK126" s="21">
        <v>15</v>
      </c>
      <c r="FL126" s="21"/>
      <c r="FM126" s="21"/>
      <c r="FN126" s="24">
        <v>68</v>
      </c>
      <c r="FO126" s="21">
        <v>71</v>
      </c>
      <c r="FP126" s="21">
        <v>94</v>
      </c>
      <c r="FQ126" s="21">
        <v>85</v>
      </c>
      <c r="FR126" s="21">
        <v>81</v>
      </c>
      <c r="FS126" s="21"/>
      <c r="FT126" s="21"/>
      <c r="FU126" s="24">
        <v>0</v>
      </c>
      <c r="FV126" s="21" t="s">
        <v>1465</v>
      </c>
      <c r="FW126" s="21" t="s">
        <v>859</v>
      </c>
      <c r="FX126" s="21">
        <v>0</v>
      </c>
      <c r="FY126" s="21">
        <v>0</v>
      </c>
      <c r="FZ126" s="21"/>
      <c r="GA126" s="21"/>
      <c r="GB126" s="24">
        <v>85</v>
      </c>
      <c r="GC126" s="21">
        <v>51</v>
      </c>
      <c r="GD126" s="21">
        <v>39</v>
      </c>
      <c r="GE126" s="21">
        <v>38</v>
      </c>
      <c r="GF126" s="21">
        <v>31</v>
      </c>
      <c r="GG126" s="21"/>
      <c r="GH126" s="21"/>
      <c r="GI126" s="24">
        <v>1590</v>
      </c>
      <c r="GJ126" s="21">
        <v>1280</v>
      </c>
      <c r="GK126" s="21">
        <v>1360</v>
      </c>
      <c r="GL126" s="21">
        <v>1250</v>
      </c>
      <c r="GM126" s="21">
        <v>1200</v>
      </c>
      <c r="GN126" s="21"/>
      <c r="GO126" s="21"/>
      <c r="GP126" s="6"/>
      <c r="GQ126" s="24">
        <v>9</v>
      </c>
      <c r="GR126" s="21">
        <v>18</v>
      </c>
      <c r="GS126" s="24">
        <v>10</v>
      </c>
      <c r="GT126" s="21">
        <v>45</v>
      </c>
      <c r="GU126" s="24">
        <v>11</v>
      </c>
      <c r="GV126" s="21">
        <v>45</v>
      </c>
      <c r="GW126" s="24">
        <v>8</v>
      </c>
      <c r="GX126" s="21">
        <v>18</v>
      </c>
      <c r="GY126" s="24">
        <v>7</v>
      </c>
      <c r="GZ126" s="21">
        <v>18</v>
      </c>
      <c r="HA126" s="24"/>
      <c r="HB126" s="21"/>
      <c r="HC126" s="24"/>
      <c r="HD126" s="21"/>
      <c r="HE126" s="6"/>
      <c r="HF126" s="21">
        <v>33</v>
      </c>
      <c r="HG126" s="21">
        <v>144</v>
      </c>
      <c r="HH126" s="21">
        <v>74</v>
      </c>
      <c r="HI126" s="21">
        <v>37.5</v>
      </c>
      <c r="HJ126" s="21">
        <v>1</v>
      </c>
      <c r="HK126" s="21">
        <v>395.6</v>
      </c>
      <c r="HL126" s="21">
        <v>0.6</v>
      </c>
      <c r="HM126" s="21">
        <v>25</v>
      </c>
      <c r="HN126" s="21">
        <v>30.25</v>
      </c>
      <c r="HO126" s="21">
        <v>1.24</v>
      </c>
      <c r="HP126" s="21">
        <v>2.95</v>
      </c>
      <c r="HQ126" s="21">
        <v>135.6</v>
      </c>
      <c r="HR126" s="21">
        <v>15.2</v>
      </c>
      <c r="HS126" s="21">
        <v>7.4</v>
      </c>
      <c r="HT126" s="21">
        <v>15</v>
      </c>
      <c r="HU126" s="6"/>
    </row>
    <row r="127" spans="1:236" ht="15.75" customHeight="1" x14ac:dyDescent="0.3">
      <c r="A127" s="99">
        <v>122</v>
      </c>
      <c r="B127" s="3">
        <v>186</v>
      </c>
      <c r="C127" s="21" t="s">
        <v>874</v>
      </c>
      <c r="D127" s="21">
        <v>2</v>
      </c>
      <c r="E127" s="22">
        <v>41513</v>
      </c>
      <c r="F127" s="22">
        <v>41513</v>
      </c>
      <c r="G127" s="21">
        <f t="shared" si="0"/>
        <v>0</v>
      </c>
      <c r="H127" s="21"/>
      <c r="I127" s="21" t="s">
        <v>432</v>
      </c>
      <c r="J127" s="23">
        <v>17359</v>
      </c>
      <c r="K127" s="21">
        <v>66</v>
      </c>
      <c r="L127" s="21">
        <v>165</v>
      </c>
      <c r="M127" s="21">
        <v>100</v>
      </c>
      <c r="N127" s="21" t="s">
        <v>1602</v>
      </c>
      <c r="O127" s="21">
        <v>78</v>
      </c>
      <c r="P127" s="21">
        <v>91.2</v>
      </c>
      <c r="Q127" s="21">
        <v>7</v>
      </c>
      <c r="R127" s="21" t="s">
        <v>547</v>
      </c>
      <c r="S127" s="21">
        <v>1</v>
      </c>
      <c r="T127" s="21">
        <v>16</v>
      </c>
      <c r="U127" s="21" t="s">
        <v>272</v>
      </c>
      <c r="V127" s="21">
        <v>1</v>
      </c>
      <c r="W127" s="21">
        <v>0</v>
      </c>
      <c r="X127" s="21">
        <v>3</v>
      </c>
      <c r="Y127" s="21">
        <v>0</v>
      </c>
      <c r="Z127" s="6"/>
      <c r="AA127" s="24" t="s">
        <v>884</v>
      </c>
      <c r="AB127" s="21" t="s">
        <v>956</v>
      </c>
      <c r="AC127" s="25">
        <v>1</v>
      </c>
      <c r="AD127" s="25"/>
      <c r="AE127" s="21" t="s">
        <v>249</v>
      </c>
      <c r="AF127" s="21"/>
      <c r="AG127" s="21" t="s">
        <v>249</v>
      </c>
      <c r="AH127" s="21"/>
      <c r="AI127" s="21" t="s">
        <v>249</v>
      </c>
      <c r="AJ127" s="21" t="s">
        <v>246</v>
      </c>
      <c r="AK127" s="21" t="s">
        <v>246</v>
      </c>
      <c r="AL127" s="21" t="s">
        <v>246</v>
      </c>
      <c r="AM127" s="21">
        <v>85.71</v>
      </c>
      <c r="AN127" s="6"/>
      <c r="AO127" s="26" t="s">
        <v>250</v>
      </c>
      <c r="AP127" s="26" t="s">
        <v>274</v>
      </c>
      <c r="AQ127" s="26"/>
      <c r="AR127" s="26" t="s">
        <v>1902</v>
      </c>
      <c r="AS127" s="26" t="s">
        <v>1910</v>
      </c>
      <c r="AT127" s="27">
        <v>85.71</v>
      </c>
      <c r="AU127" s="21">
        <v>57.09</v>
      </c>
      <c r="AV127" s="21">
        <v>49.49</v>
      </c>
      <c r="AW127" s="21">
        <v>31.6</v>
      </c>
      <c r="AX127" s="21">
        <v>21.27</v>
      </c>
      <c r="AY127" s="21">
        <v>8.89</v>
      </c>
      <c r="AZ127" s="21">
        <v>3.86</v>
      </c>
      <c r="BA127" s="21">
        <v>2.57</v>
      </c>
      <c r="BB127" s="21">
        <v>1.45</v>
      </c>
      <c r="BC127" s="28">
        <f t="shared" ref="BC127:BE127" si="365">((AU127/AT127)*100)-100</f>
        <v>-33.391669583479171</v>
      </c>
      <c r="BD127" s="28">
        <f t="shared" si="365"/>
        <v>-13.312313890348577</v>
      </c>
      <c r="BE127" s="28">
        <f t="shared" si="365"/>
        <v>-36.148716912507574</v>
      </c>
      <c r="BF127" s="28">
        <f t="shared" si="2"/>
        <v>-42.258779605646943</v>
      </c>
      <c r="BG127" s="28">
        <f t="shared" si="3"/>
        <v>-63.131489907828723</v>
      </c>
      <c r="BH127" s="28">
        <f t="shared" si="4"/>
        <v>-44.648800140129616</v>
      </c>
      <c r="BI127" s="3">
        <f t="shared" ref="BI127:BK127" si="366">AU127-AT127</f>
        <v>-28.61999999999999</v>
      </c>
      <c r="BJ127" s="3">
        <f t="shared" si="366"/>
        <v>-7.6000000000000014</v>
      </c>
      <c r="BK127" s="3">
        <f t="shared" si="366"/>
        <v>-17.89</v>
      </c>
      <c r="BL127" s="3">
        <f t="shared" si="6"/>
        <v>-36.219999999999992</v>
      </c>
      <c r="BM127" s="3">
        <f t="shared" si="7"/>
        <v>-54.109999999999992</v>
      </c>
      <c r="BN127" s="3">
        <f t="shared" si="8"/>
        <v>-25.490000000000002</v>
      </c>
      <c r="BO127" s="24"/>
      <c r="BP127" s="21"/>
      <c r="BQ127" s="21">
        <v>180.7</v>
      </c>
      <c r="BR127" s="21">
        <v>102.8</v>
      </c>
      <c r="BS127" s="21">
        <v>77.5</v>
      </c>
      <c r="BT127" s="21">
        <v>65</v>
      </c>
      <c r="BU127" s="21">
        <v>51.1</v>
      </c>
      <c r="BV127" s="24">
        <v>36</v>
      </c>
      <c r="BW127" s="21">
        <v>37.4</v>
      </c>
      <c r="BX127" s="21">
        <v>36.9</v>
      </c>
      <c r="BY127" s="21">
        <v>36</v>
      </c>
      <c r="BZ127" s="21">
        <v>36</v>
      </c>
      <c r="CA127" s="21">
        <v>36</v>
      </c>
      <c r="CB127" s="21">
        <v>36.1</v>
      </c>
      <c r="CC127" s="21">
        <v>36.9</v>
      </c>
      <c r="CD127" s="21">
        <v>36</v>
      </c>
      <c r="CE127" s="6"/>
      <c r="CF127" s="24" t="s">
        <v>1603</v>
      </c>
      <c r="CG127" s="21" t="s">
        <v>316</v>
      </c>
      <c r="CH127" s="21"/>
      <c r="CI127" s="21" t="s">
        <v>1025</v>
      </c>
      <c r="CJ127" s="21"/>
      <c r="CK127" s="21"/>
      <c r="CL127" s="21"/>
      <c r="CM127" s="24" t="s">
        <v>1604</v>
      </c>
      <c r="CN127" s="21" t="s">
        <v>331</v>
      </c>
      <c r="CO127" s="21"/>
      <c r="CP127" s="21" t="s">
        <v>331</v>
      </c>
      <c r="CQ127" s="21"/>
      <c r="CR127" s="21"/>
      <c r="CS127" s="21"/>
      <c r="CT127" s="24">
        <v>1</v>
      </c>
      <c r="CU127" s="21">
        <v>1</v>
      </c>
      <c r="CV127" s="21"/>
      <c r="CW127" s="21">
        <v>2</v>
      </c>
      <c r="CX127" s="21"/>
      <c r="CY127" s="21"/>
      <c r="CZ127" s="21"/>
      <c r="DA127" s="24" t="s">
        <v>1605</v>
      </c>
      <c r="DB127" s="21" t="s">
        <v>331</v>
      </c>
      <c r="DC127" s="21"/>
      <c r="DD127" s="21" t="s">
        <v>331</v>
      </c>
      <c r="DE127" s="21"/>
      <c r="DF127" s="21"/>
      <c r="DG127" s="21"/>
      <c r="DH127" s="24" t="s">
        <v>255</v>
      </c>
      <c r="DI127" s="21" t="s">
        <v>255</v>
      </c>
      <c r="DJ127" s="21" t="s">
        <v>255</v>
      </c>
      <c r="DK127" s="21" t="s">
        <v>255</v>
      </c>
      <c r="DL127" s="21" t="s">
        <v>255</v>
      </c>
      <c r="DM127" s="21" t="s">
        <v>1606</v>
      </c>
      <c r="DN127" s="21" t="s">
        <v>1606</v>
      </c>
      <c r="DO127" s="26"/>
      <c r="DP127" s="6"/>
      <c r="DQ127" s="24">
        <v>226</v>
      </c>
      <c r="DR127" s="21">
        <v>146.1</v>
      </c>
      <c r="DS127" s="21">
        <v>156</v>
      </c>
      <c r="DT127" s="21">
        <v>156</v>
      </c>
      <c r="DU127" s="21">
        <v>115.7</v>
      </c>
      <c r="DV127" s="21">
        <v>115.7</v>
      </c>
      <c r="DW127" s="21">
        <v>115.7</v>
      </c>
      <c r="DX127" s="24">
        <v>0.35</v>
      </c>
      <c r="DY127" s="21">
        <v>0.35</v>
      </c>
      <c r="DZ127" s="21">
        <v>0.35</v>
      </c>
      <c r="EA127" s="21">
        <v>0.3</v>
      </c>
      <c r="EB127" s="21">
        <v>0.3</v>
      </c>
      <c r="EC127" s="21">
        <v>0.3</v>
      </c>
      <c r="ED127" s="21">
        <v>0.3</v>
      </c>
      <c r="EE127" s="78">
        <f t="shared" si="135"/>
        <v>645.71428571428578</v>
      </c>
      <c r="EF127" s="79">
        <f t="shared" si="192"/>
        <v>417.42857142857144</v>
      </c>
      <c r="EG127" s="79">
        <f t="shared" si="336"/>
        <v>445.71428571428572</v>
      </c>
      <c r="EH127" s="79">
        <f t="shared" ref="EH127:EK127" si="367">DT127/EA127</f>
        <v>520</v>
      </c>
      <c r="EI127" s="79">
        <f t="shared" si="367"/>
        <v>385.66666666666669</v>
      </c>
      <c r="EJ127" s="79">
        <f t="shared" si="367"/>
        <v>385.66666666666669</v>
      </c>
      <c r="EK127" s="79">
        <f t="shared" si="367"/>
        <v>385.66666666666669</v>
      </c>
      <c r="EL127" s="24">
        <v>0</v>
      </c>
      <c r="EM127" s="21">
        <v>0</v>
      </c>
      <c r="EN127" s="21">
        <v>0</v>
      </c>
      <c r="EO127" s="21">
        <v>0</v>
      </c>
      <c r="EP127" s="21">
        <v>0</v>
      </c>
      <c r="EQ127" s="21">
        <v>0</v>
      </c>
      <c r="ER127" s="21">
        <v>0</v>
      </c>
      <c r="ES127" s="24">
        <v>144</v>
      </c>
      <c r="ET127" s="21">
        <v>210</v>
      </c>
      <c r="EU127" s="21">
        <v>171</v>
      </c>
      <c r="EV127" s="21">
        <v>168</v>
      </c>
      <c r="EW127" s="21">
        <v>170</v>
      </c>
      <c r="EX127" s="21">
        <v>189</v>
      </c>
      <c r="EY127" s="21">
        <v>200</v>
      </c>
      <c r="EZ127" s="24">
        <v>16</v>
      </c>
      <c r="FA127" s="21">
        <v>31.7</v>
      </c>
      <c r="FB127" s="21">
        <v>31.7</v>
      </c>
      <c r="FC127" s="21">
        <v>29.1</v>
      </c>
      <c r="FD127" s="21">
        <v>28.8</v>
      </c>
      <c r="FE127" s="21">
        <v>22</v>
      </c>
      <c r="FF127" s="21">
        <v>17.7</v>
      </c>
      <c r="FG127" s="24">
        <v>7</v>
      </c>
      <c r="FH127" s="21">
        <v>13</v>
      </c>
      <c r="FI127" s="21">
        <v>13</v>
      </c>
      <c r="FJ127" s="21">
        <v>13</v>
      </c>
      <c r="FK127" s="21">
        <v>14</v>
      </c>
      <c r="FL127" s="21">
        <v>15</v>
      </c>
      <c r="FM127" s="21">
        <v>15</v>
      </c>
      <c r="FN127" s="24">
        <v>79</v>
      </c>
      <c r="FO127" s="21">
        <v>75</v>
      </c>
      <c r="FP127" s="21">
        <v>79</v>
      </c>
      <c r="FQ127" s="21">
        <v>88</v>
      </c>
      <c r="FR127" s="21">
        <v>91</v>
      </c>
      <c r="FS127" s="21">
        <v>127</v>
      </c>
      <c r="FT127" s="21">
        <v>107</v>
      </c>
      <c r="FU127" s="24" t="s">
        <v>1458</v>
      </c>
      <c r="FV127" s="21" t="s">
        <v>1194</v>
      </c>
      <c r="FW127" s="21" t="s">
        <v>804</v>
      </c>
      <c r="FX127" s="21">
        <v>0</v>
      </c>
      <c r="FY127" s="21">
        <v>0</v>
      </c>
      <c r="FZ127" s="21">
        <v>0</v>
      </c>
      <c r="GA127" s="21">
        <v>0</v>
      </c>
      <c r="GB127" s="24">
        <v>456</v>
      </c>
      <c r="GC127" s="21">
        <v>365</v>
      </c>
      <c r="GD127" s="21">
        <v>329</v>
      </c>
      <c r="GE127" s="21">
        <v>230</v>
      </c>
      <c r="GF127" s="21">
        <v>136</v>
      </c>
      <c r="GG127" s="21">
        <v>79</v>
      </c>
      <c r="GH127" s="21">
        <v>47</v>
      </c>
      <c r="GI127" s="24">
        <v>886</v>
      </c>
      <c r="GJ127" s="21">
        <v>2300</v>
      </c>
      <c r="GK127" s="21">
        <v>1740</v>
      </c>
      <c r="GL127" s="21">
        <v>3110</v>
      </c>
      <c r="GM127" s="21">
        <v>2440</v>
      </c>
      <c r="GN127" s="21">
        <v>1680</v>
      </c>
      <c r="GO127" s="21">
        <v>620</v>
      </c>
      <c r="GP127" s="6"/>
      <c r="GQ127" s="24">
        <v>15</v>
      </c>
      <c r="GR127" s="21">
        <v>80</v>
      </c>
      <c r="GS127" s="24">
        <v>12</v>
      </c>
      <c r="GT127" s="21">
        <v>45</v>
      </c>
      <c r="GU127" s="24">
        <v>12</v>
      </c>
      <c r="GV127" s="21">
        <v>45</v>
      </c>
      <c r="GW127" s="24">
        <v>9</v>
      </c>
      <c r="GX127" s="21">
        <v>18</v>
      </c>
      <c r="GY127" s="24">
        <v>10</v>
      </c>
      <c r="GZ127" s="21">
        <v>45</v>
      </c>
      <c r="HA127" s="24">
        <v>9</v>
      </c>
      <c r="HB127" s="21">
        <v>18</v>
      </c>
      <c r="HC127" s="24">
        <v>9</v>
      </c>
      <c r="HD127" s="21">
        <v>18</v>
      </c>
      <c r="HE127" s="6"/>
      <c r="HF127" s="21">
        <v>66</v>
      </c>
      <c r="HG127" s="21">
        <v>69</v>
      </c>
      <c r="HH127" s="21">
        <v>65</v>
      </c>
      <c r="HI127" s="21">
        <v>37.5</v>
      </c>
      <c r="HJ127" s="21">
        <v>2</v>
      </c>
      <c r="HK127" s="21">
        <v>109.5</v>
      </c>
      <c r="HL127" s="21">
        <v>0.35</v>
      </c>
      <c r="HM127" s="21">
        <v>0</v>
      </c>
      <c r="HN127" s="21">
        <v>83.47</v>
      </c>
      <c r="HO127" s="21">
        <v>9</v>
      </c>
      <c r="HP127" s="21">
        <v>2.62</v>
      </c>
      <c r="HQ127" s="21">
        <v>129.4</v>
      </c>
      <c r="HR127" s="21">
        <v>19</v>
      </c>
      <c r="HS127" s="21">
        <v>31.7</v>
      </c>
      <c r="HT127" s="21">
        <v>7</v>
      </c>
      <c r="HU127" s="6"/>
    </row>
    <row r="128" spans="1:236" ht="15.75" customHeight="1" x14ac:dyDescent="0.3">
      <c r="A128" s="99">
        <v>123</v>
      </c>
      <c r="B128" s="3">
        <v>187</v>
      </c>
      <c r="C128" s="21" t="s">
        <v>874</v>
      </c>
      <c r="D128" s="21">
        <v>1</v>
      </c>
      <c r="E128" s="22">
        <v>41516</v>
      </c>
      <c r="F128" s="22">
        <v>41516</v>
      </c>
      <c r="G128" s="21">
        <f t="shared" si="0"/>
        <v>0</v>
      </c>
      <c r="H128" s="21"/>
      <c r="I128" s="21" t="s">
        <v>989</v>
      </c>
      <c r="J128" s="23">
        <v>20237</v>
      </c>
      <c r="K128" s="21">
        <v>58</v>
      </c>
      <c r="L128" s="21">
        <v>180</v>
      </c>
      <c r="M128" s="21">
        <v>60</v>
      </c>
      <c r="N128" s="21" t="s">
        <v>1607</v>
      </c>
      <c r="O128" s="21">
        <v>79</v>
      </c>
      <c r="P128" s="21">
        <v>91.9</v>
      </c>
      <c r="Q128" s="21">
        <v>6</v>
      </c>
      <c r="R128" s="21" t="s">
        <v>548</v>
      </c>
      <c r="S128" s="21">
        <v>2</v>
      </c>
      <c r="T128" s="21">
        <v>6</v>
      </c>
      <c r="U128" s="21" t="s">
        <v>548</v>
      </c>
      <c r="V128" s="21">
        <v>2</v>
      </c>
      <c r="W128" s="21">
        <v>5</v>
      </c>
      <c r="X128" s="21">
        <v>6</v>
      </c>
      <c r="Y128" s="21">
        <v>0</v>
      </c>
      <c r="Z128" s="6"/>
      <c r="AA128" s="24" t="s">
        <v>884</v>
      </c>
      <c r="AB128" s="21" t="s">
        <v>1608</v>
      </c>
      <c r="AC128" s="25">
        <v>2</v>
      </c>
      <c r="AD128" s="25" t="s">
        <v>1010</v>
      </c>
      <c r="AE128" s="21" t="s">
        <v>246</v>
      </c>
      <c r="AF128" s="21" t="s">
        <v>479</v>
      </c>
      <c r="AG128" s="21" t="s">
        <v>246</v>
      </c>
      <c r="AH128" s="21" t="s">
        <v>328</v>
      </c>
      <c r="AI128" s="21" t="s">
        <v>246</v>
      </c>
      <c r="AJ128" s="21" t="s">
        <v>246</v>
      </c>
      <c r="AK128" s="21" t="s">
        <v>246</v>
      </c>
      <c r="AL128" s="21" t="s">
        <v>246</v>
      </c>
      <c r="AM128" s="21">
        <v>2.29</v>
      </c>
      <c r="AN128" s="6"/>
      <c r="AO128" s="26" t="s">
        <v>250</v>
      </c>
      <c r="AP128" s="26" t="s">
        <v>251</v>
      </c>
      <c r="AQ128" s="26"/>
      <c r="AR128" s="26" t="s">
        <v>1902</v>
      </c>
      <c r="AS128" s="26" t="s">
        <v>1922</v>
      </c>
      <c r="AT128" s="27">
        <v>8.2899999999999991</v>
      </c>
      <c r="AU128" s="21">
        <v>9.5399999999999991</v>
      </c>
      <c r="AV128" s="21">
        <v>15.67</v>
      </c>
      <c r="AW128" s="21">
        <v>14.48</v>
      </c>
      <c r="AX128" s="21">
        <v>7.41</v>
      </c>
      <c r="AY128" s="21">
        <v>3.23</v>
      </c>
      <c r="AZ128" s="21">
        <v>1.67</v>
      </c>
      <c r="BA128" s="21"/>
      <c r="BB128" s="21"/>
      <c r="BC128" s="28">
        <f t="shared" ref="BC128:BE128" si="368">((AU128/AT128)*100)-100</f>
        <v>15.078407720144753</v>
      </c>
      <c r="BD128" s="28">
        <f t="shared" si="368"/>
        <v>64.255765199161431</v>
      </c>
      <c r="BE128" s="28">
        <f t="shared" si="368"/>
        <v>-7.5941289087428174</v>
      </c>
      <c r="BF128" s="28">
        <f t="shared" si="2"/>
        <v>89.022919179734629</v>
      </c>
      <c r="BG128" s="28">
        <f t="shared" si="3"/>
        <v>74.668275030156821</v>
      </c>
      <c r="BH128" s="28">
        <f t="shared" si="4"/>
        <v>51.781970649895214</v>
      </c>
      <c r="BI128" s="3">
        <f t="shared" ref="BI128:BK128" si="369">AU128-AT128</f>
        <v>1.25</v>
      </c>
      <c r="BJ128" s="3">
        <f t="shared" si="369"/>
        <v>6.1300000000000008</v>
      </c>
      <c r="BK128" s="3">
        <f t="shared" si="369"/>
        <v>-1.1899999999999995</v>
      </c>
      <c r="BL128" s="3">
        <f t="shared" si="6"/>
        <v>7.3800000000000008</v>
      </c>
      <c r="BM128" s="3">
        <f t="shared" si="7"/>
        <v>6.1900000000000013</v>
      </c>
      <c r="BN128" s="3">
        <f t="shared" si="8"/>
        <v>4.9400000000000013</v>
      </c>
      <c r="BO128" s="24">
        <v>223.3</v>
      </c>
      <c r="BP128" s="21">
        <v>358.2</v>
      </c>
      <c r="BQ128" s="21">
        <v>334.7</v>
      </c>
      <c r="BR128" s="21">
        <v>160.5</v>
      </c>
      <c r="BS128" s="21">
        <v>96.7</v>
      </c>
      <c r="BT128" s="21"/>
      <c r="BU128" s="21"/>
      <c r="BV128" s="24">
        <v>36</v>
      </c>
      <c r="BW128" s="21">
        <v>35.6</v>
      </c>
      <c r="BX128" s="21">
        <v>36.5</v>
      </c>
      <c r="BY128" s="21">
        <v>36.1</v>
      </c>
      <c r="BZ128" s="21">
        <v>36</v>
      </c>
      <c r="CA128" s="21">
        <v>36</v>
      </c>
      <c r="CB128" s="21">
        <v>36</v>
      </c>
      <c r="CC128" s="21"/>
      <c r="CD128" s="21"/>
      <c r="CE128" s="6"/>
      <c r="CF128" s="24" t="s">
        <v>1609</v>
      </c>
      <c r="CG128" s="21"/>
      <c r="CH128" s="21"/>
      <c r="CI128" s="21"/>
      <c r="CJ128" s="21"/>
      <c r="CK128" s="21"/>
      <c r="CL128" s="21"/>
      <c r="CM128" s="24" t="s">
        <v>1610</v>
      </c>
      <c r="CN128" s="21"/>
      <c r="CO128" s="21"/>
      <c r="CP128" s="21"/>
      <c r="CQ128" s="21"/>
      <c r="CR128" s="21"/>
      <c r="CS128" s="21"/>
      <c r="CT128" s="24">
        <v>2</v>
      </c>
      <c r="CU128" s="21"/>
      <c r="CV128" s="21"/>
      <c r="CW128" s="21"/>
      <c r="CX128" s="21"/>
      <c r="CY128" s="21"/>
      <c r="CZ128" s="21"/>
      <c r="DA128" s="24" t="s">
        <v>735</v>
      </c>
      <c r="DB128" s="21"/>
      <c r="DC128" s="21"/>
      <c r="DD128" s="21"/>
      <c r="DE128" s="21"/>
      <c r="DF128" s="21"/>
      <c r="DG128" s="21"/>
      <c r="DH128" s="24" t="s">
        <v>1611</v>
      </c>
      <c r="DI128" s="21" t="s">
        <v>1611</v>
      </c>
      <c r="DJ128" s="21" t="s">
        <v>1611</v>
      </c>
      <c r="DK128" s="21" t="s">
        <v>1612</v>
      </c>
      <c r="DL128" s="21" t="s">
        <v>994</v>
      </c>
      <c r="DM128" s="21"/>
      <c r="DN128" s="21"/>
      <c r="DO128" s="26"/>
      <c r="DP128" s="6"/>
      <c r="DQ128" s="24">
        <v>89.5</v>
      </c>
      <c r="DR128" s="21">
        <v>116.3</v>
      </c>
      <c r="DS128" s="21">
        <v>136.4</v>
      </c>
      <c r="DT128" s="21">
        <v>134.4</v>
      </c>
      <c r="DU128" s="21">
        <v>105.2</v>
      </c>
      <c r="DV128" s="21"/>
      <c r="DW128" s="21"/>
      <c r="DX128" s="24">
        <v>0.5</v>
      </c>
      <c r="DY128" s="21">
        <v>0.4</v>
      </c>
      <c r="DZ128" s="21">
        <v>0.4</v>
      </c>
      <c r="EA128" s="21">
        <v>0.35</v>
      </c>
      <c r="EB128" s="21">
        <v>0.4</v>
      </c>
      <c r="EC128" s="21"/>
      <c r="ED128" s="21"/>
      <c r="EE128" s="78">
        <f t="shared" si="135"/>
        <v>179</v>
      </c>
      <c r="EF128" s="79">
        <f t="shared" si="192"/>
        <v>290.75</v>
      </c>
      <c r="EG128" s="79">
        <f t="shared" si="336"/>
        <v>341</v>
      </c>
      <c r="EH128" s="79">
        <f t="shared" ref="EH128:EI128" si="370">DT128/EA128</f>
        <v>384.00000000000006</v>
      </c>
      <c r="EI128" s="79">
        <f t="shared" si="370"/>
        <v>263</v>
      </c>
      <c r="EJ128" s="79"/>
      <c r="EK128" s="79"/>
      <c r="EL128" s="24">
        <v>0</v>
      </c>
      <c r="EM128" s="21">
        <v>1</v>
      </c>
      <c r="EN128" s="21">
        <v>1</v>
      </c>
      <c r="EO128" s="21">
        <v>1</v>
      </c>
      <c r="EP128" s="21">
        <v>0</v>
      </c>
      <c r="EQ128" s="21"/>
      <c r="ER128" s="21"/>
      <c r="ES128" s="24">
        <v>147</v>
      </c>
      <c r="ET128" s="21">
        <v>101</v>
      </c>
      <c r="EU128" s="21">
        <v>29</v>
      </c>
      <c r="EV128" s="21">
        <v>55</v>
      </c>
      <c r="EW128" s="21">
        <v>70</v>
      </c>
      <c r="EX128" s="21"/>
      <c r="EY128" s="21"/>
      <c r="EZ128" s="24">
        <v>10.8</v>
      </c>
      <c r="FA128" s="21">
        <v>12.4</v>
      </c>
      <c r="FB128" s="21">
        <v>12.4</v>
      </c>
      <c r="FC128" s="21">
        <v>6.8</v>
      </c>
      <c r="FD128" s="21">
        <v>6.8</v>
      </c>
      <c r="FE128" s="21"/>
      <c r="FF128" s="21"/>
      <c r="FG128" s="24">
        <v>3</v>
      </c>
      <c r="FH128" s="21">
        <v>3</v>
      </c>
      <c r="FI128" s="21">
        <v>3</v>
      </c>
      <c r="FJ128" s="21">
        <v>3</v>
      </c>
      <c r="FK128" s="21">
        <v>5</v>
      </c>
      <c r="FL128" s="21"/>
      <c r="FM128" s="21"/>
      <c r="FN128" s="24">
        <v>71</v>
      </c>
      <c r="FO128" s="21">
        <v>77</v>
      </c>
      <c r="FP128" s="21">
        <v>87</v>
      </c>
      <c r="FQ128" s="21">
        <v>76</v>
      </c>
      <c r="FR128" s="21">
        <v>78</v>
      </c>
      <c r="FS128" s="21"/>
      <c r="FT128" s="21"/>
      <c r="FU128" s="24" t="s">
        <v>859</v>
      </c>
      <c r="FV128" s="21" t="s">
        <v>1459</v>
      </c>
      <c r="FW128" s="21" t="s">
        <v>1123</v>
      </c>
      <c r="FX128" s="21" t="s">
        <v>1214</v>
      </c>
      <c r="FY128" s="21" t="s">
        <v>1212</v>
      </c>
      <c r="FZ128" s="21"/>
      <c r="GA128" s="21"/>
      <c r="GB128" s="24">
        <v>100</v>
      </c>
      <c r="GC128" s="21">
        <v>84</v>
      </c>
      <c r="GD128" s="21">
        <v>51</v>
      </c>
      <c r="GE128" s="21">
        <v>38</v>
      </c>
      <c r="GF128" s="21">
        <v>34</v>
      </c>
      <c r="GG128" s="21"/>
      <c r="GH128" s="21"/>
      <c r="GI128" s="24">
        <v>460</v>
      </c>
      <c r="GJ128" s="21">
        <v>1710</v>
      </c>
      <c r="GK128" s="21">
        <v>2060</v>
      </c>
      <c r="GL128" s="21">
        <v>1300</v>
      </c>
      <c r="GM128" s="21">
        <v>1150</v>
      </c>
      <c r="GN128" s="21"/>
      <c r="GO128" s="21"/>
      <c r="GP128" s="6"/>
      <c r="GQ128" s="24">
        <v>17</v>
      </c>
      <c r="GR128" s="21">
        <v>90</v>
      </c>
      <c r="GS128" s="24">
        <v>18</v>
      </c>
      <c r="GT128" s="21">
        <v>90</v>
      </c>
      <c r="GU128" s="24">
        <v>19</v>
      </c>
      <c r="GV128" s="21">
        <v>90</v>
      </c>
      <c r="GW128" s="24">
        <v>17</v>
      </c>
      <c r="GX128" s="21">
        <v>90</v>
      </c>
      <c r="GY128" s="24">
        <v>18</v>
      </c>
      <c r="GZ128" s="21">
        <v>90</v>
      </c>
      <c r="HA128" s="24"/>
      <c r="HB128" s="21"/>
      <c r="HC128" s="24"/>
      <c r="HD128" s="21"/>
      <c r="HE128" s="6"/>
      <c r="HF128" s="21">
        <v>58</v>
      </c>
      <c r="HG128" s="21">
        <v>109</v>
      </c>
      <c r="HH128" s="21">
        <v>83</v>
      </c>
      <c r="HI128" s="21">
        <v>35</v>
      </c>
      <c r="HJ128" s="21">
        <v>1</v>
      </c>
      <c r="HK128" s="21">
        <v>77.8</v>
      </c>
      <c r="HL128" s="21">
        <v>0.5</v>
      </c>
      <c r="HM128" s="21">
        <v>0</v>
      </c>
      <c r="HN128" s="21">
        <v>5.6</v>
      </c>
      <c r="HO128" s="21">
        <v>3.14</v>
      </c>
      <c r="HP128" s="21">
        <v>2.35</v>
      </c>
      <c r="HQ128" s="21">
        <v>132.6</v>
      </c>
      <c r="HR128" s="21">
        <v>15.7</v>
      </c>
      <c r="HS128" s="21">
        <v>12.4</v>
      </c>
      <c r="HT128" s="21">
        <v>3</v>
      </c>
      <c r="HU128" s="6"/>
    </row>
    <row r="129" spans="1:229" ht="15.75" customHeight="1" x14ac:dyDescent="0.3">
      <c r="A129" s="99">
        <v>124</v>
      </c>
      <c r="B129" s="3">
        <v>188</v>
      </c>
      <c r="C129" s="21" t="s">
        <v>431</v>
      </c>
      <c r="D129" s="21">
        <v>2</v>
      </c>
      <c r="E129" s="22">
        <v>41518</v>
      </c>
      <c r="F129" s="22">
        <v>41518</v>
      </c>
      <c r="G129" s="21">
        <f t="shared" si="0"/>
        <v>0</v>
      </c>
      <c r="H129" s="21"/>
      <c r="I129" s="21" t="s">
        <v>324</v>
      </c>
      <c r="J129" s="23">
        <v>16282</v>
      </c>
      <c r="K129" s="21">
        <v>69</v>
      </c>
      <c r="L129" s="21">
        <v>150</v>
      </c>
      <c r="M129" s="21">
        <v>71</v>
      </c>
      <c r="N129" s="21" t="s">
        <v>1613</v>
      </c>
      <c r="O129" s="21">
        <v>57</v>
      </c>
      <c r="P129" s="21">
        <v>61.9</v>
      </c>
      <c r="Q129" s="21">
        <v>6</v>
      </c>
      <c r="R129" s="21" t="s">
        <v>547</v>
      </c>
      <c r="S129" s="21">
        <v>1</v>
      </c>
      <c r="T129" s="21">
        <v>16</v>
      </c>
      <c r="U129" s="21" t="s">
        <v>272</v>
      </c>
      <c r="V129" s="21">
        <v>1</v>
      </c>
      <c r="W129" s="21">
        <v>0</v>
      </c>
      <c r="X129" s="21">
        <v>3</v>
      </c>
      <c r="Y129" s="21">
        <v>0</v>
      </c>
      <c r="Z129" s="6"/>
      <c r="AA129" s="24" t="s">
        <v>884</v>
      </c>
      <c r="AB129" s="21" t="s">
        <v>1614</v>
      </c>
      <c r="AC129" s="25">
        <v>2</v>
      </c>
      <c r="AD129" s="25" t="s">
        <v>1010</v>
      </c>
      <c r="AE129" s="21" t="s">
        <v>246</v>
      </c>
      <c r="AF129" s="21" t="s">
        <v>479</v>
      </c>
      <c r="AG129" s="21" t="s">
        <v>246</v>
      </c>
      <c r="AH129" s="21" t="s">
        <v>248</v>
      </c>
      <c r="AI129" s="21" t="s">
        <v>249</v>
      </c>
      <c r="AJ129" s="21" t="s">
        <v>246</v>
      </c>
      <c r="AK129" s="21" t="s">
        <v>246</v>
      </c>
      <c r="AL129" s="21" t="s">
        <v>246</v>
      </c>
      <c r="AM129" s="21">
        <v>140</v>
      </c>
      <c r="AN129" s="6"/>
      <c r="AO129" s="26" t="s">
        <v>250</v>
      </c>
      <c r="AP129" s="26" t="s">
        <v>274</v>
      </c>
      <c r="AQ129" s="26"/>
      <c r="AR129" s="26" t="s">
        <v>1906</v>
      </c>
      <c r="AS129" s="26" t="s">
        <v>1903</v>
      </c>
      <c r="AT129" s="27">
        <v>40</v>
      </c>
      <c r="AU129" s="21">
        <v>95.9</v>
      </c>
      <c r="AV129" s="21">
        <v>148.5</v>
      </c>
      <c r="AW129" s="21">
        <v>69.2</v>
      </c>
      <c r="AX129" s="21">
        <v>59</v>
      </c>
      <c r="AY129" s="21">
        <v>28.74</v>
      </c>
      <c r="AZ129" s="21">
        <v>8.0299999999999994</v>
      </c>
      <c r="BA129" s="21">
        <v>7.95</v>
      </c>
      <c r="BB129" s="21"/>
      <c r="BC129" s="28">
        <f t="shared" ref="BC129:BE129" si="371">((AU129/AT129)*100)-100</f>
        <v>139.75</v>
      </c>
      <c r="BD129" s="28">
        <f t="shared" si="371"/>
        <v>54.848800834202279</v>
      </c>
      <c r="BE129" s="28">
        <f t="shared" si="371"/>
        <v>-53.400673400673398</v>
      </c>
      <c r="BF129" s="28">
        <f t="shared" si="2"/>
        <v>271.25</v>
      </c>
      <c r="BG129" s="28">
        <f t="shared" si="3"/>
        <v>73</v>
      </c>
      <c r="BH129" s="28">
        <f t="shared" si="4"/>
        <v>-27.841501564129302</v>
      </c>
      <c r="BI129" s="3">
        <f t="shared" ref="BI129:BK129" si="372">AU129-AT129</f>
        <v>55.900000000000006</v>
      </c>
      <c r="BJ129" s="3">
        <f t="shared" si="372"/>
        <v>52.599999999999994</v>
      </c>
      <c r="BK129" s="3">
        <f t="shared" si="372"/>
        <v>-79.3</v>
      </c>
      <c r="BL129" s="3">
        <f t="shared" si="6"/>
        <v>108.5</v>
      </c>
      <c r="BM129" s="3">
        <f t="shared" si="7"/>
        <v>29.200000000000003</v>
      </c>
      <c r="BN129" s="3">
        <f t="shared" si="8"/>
        <v>-26.700000000000003</v>
      </c>
      <c r="BO129" s="24">
        <v>131</v>
      </c>
      <c r="BP129" s="21">
        <v>322.2</v>
      </c>
      <c r="BQ129" s="21">
        <v>261.7</v>
      </c>
      <c r="BR129" s="21">
        <v>140.5</v>
      </c>
      <c r="BS129" s="21">
        <v>78</v>
      </c>
      <c r="BT129" s="21">
        <v>44.6</v>
      </c>
      <c r="BU129" s="21"/>
      <c r="BV129" s="24">
        <v>35.5</v>
      </c>
      <c r="BW129" s="21">
        <v>37.4</v>
      </c>
      <c r="BX129" s="21">
        <v>37.6</v>
      </c>
      <c r="BY129" s="21">
        <v>37.1</v>
      </c>
      <c r="BZ129" s="21">
        <v>36</v>
      </c>
      <c r="CA129" s="21">
        <v>36.5</v>
      </c>
      <c r="CB129" s="21">
        <v>36</v>
      </c>
      <c r="CC129" s="21">
        <v>35</v>
      </c>
      <c r="CD129" s="21"/>
      <c r="CE129" s="6"/>
      <c r="CF129" s="24" t="s">
        <v>1615</v>
      </c>
      <c r="CG129" s="21" t="s">
        <v>1616</v>
      </c>
      <c r="CH129" s="21"/>
      <c r="CI129" s="21" t="s">
        <v>1025</v>
      </c>
      <c r="CJ129" s="21"/>
      <c r="CK129" s="21"/>
      <c r="CL129" s="21"/>
      <c r="CM129" s="24" t="s">
        <v>1617</v>
      </c>
      <c r="CN129" s="21" t="s">
        <v>1618</v>
      </c>
      <c r="CO129" s="21"/>
      <c r="CP129" s="21" t="s">
        <v>331</v>
      </c>
      <c r="CQ129" s="21"/>
      <c r="CR129" s="21"/>
      <c r="CS129" s="21"/>
      <c r="CT129" s="24">
        <v>2</v>
      </c>
      <c r="CU129" s="21">
        <v>1</v>
      </c>
      <c r="CV129" s="21"/>
      <c r="CW129" s="21">
        <v>1</v>
      </c>
      <c r="CX129" s="21"/>
      <c r="CY129" s="21"/>
      <c r="CZ129" s="21"/>
      <c r="DA129" s="24" t="s">
        <v>1619</v>
      </c>
      <c r="DB129" s="21" t="s">
        <v>1620</v>
      </c>
      <c r="DC129" s="21"/>
      <c r="DD129" s="21" t="s">
        <v>331</v>
      </c>
      <c r="DE129" s="21"/>
      <c r="DF129" s="21"/>
      <c r="DG129" s="21"/>
      <c r="DH129" s="24" t="s">
        <v>1621</v>
      </c>
      <c r="DI129" s="21" t="s">
        <v>255</v>
      </c>
      <c r="DJ129" s="21" t="s">
        <v>255</v>
      </c>
      <c r="DK129" s="21" t="s">
        <v>255</v>
      </c>
      <c r="DL129" s="21" t="s">
        <v>255</v>
      </c>
      <c r="DM129" s="21" t="s">
        <v>1106</v>
      </c>
      <c r="DN129" s="21"/>
      <c r="DO129" s="26"/>
      <c r="DP129" s="6"/>
      <c r="DQ129" s="24">
        <v>319</v>
      </c>
      <c r="DR129" s="21">
        <v>105.4</v>
      </c>
      <c r="DS129" s="21">
        <v>189.5</v>
      </c>
      <c r="DT129" s="21">
        <v>189.5</v>
      </c>
      <c r="DU129" s="21">
        <v>134</v>
      </c>
      <c r="DV129" s="21">
        <v>134</v>
      </c>
      <c r="DW129" s="21"/>
      <c r="DX129" s="24">
        <v>0.3</v>
      </c>
      <c r="DY129" s="21">
        <v>0.3</v>
      </c>
      <c r="DZ129" s="21">
        <v>0.3</v>
      </c>
      <c r="EA129" s="21">
        <v>0.3</v>
      </c>
      <c r="EB129" s="21">
        <v>0.21</v>
      </c>
      <c r="EC129" s="21">
        <v>0.21</v>
      </c>
      <c r="ED129" s="21"/>
      <c r="EE129" s="78">
        <f t="shared" si="135"/>
        <v>1063.3333333333335</v>
      </c>
      <c r="EF129" s="79">
        <f t="shared" si="192"/>
        <v>351.33333333333337</v>
      </c>
      <c r="EG129" s="79">
        <f t="shared" si="336"/>
        <v>631.66666666666674</v>
      </c>
      <c r="EH129" s="79">
        <f t="shared" ref="EH129:EJ129" si="373">DT129/EA129</f>
        <v>631.66666666666674</v>
      </c>
      <c r="EI129" s="79">
        <f t="shared" si="373"/>
        <v>638.09523809523807</v>
      </c>
      <c r="EJ129" s="79">
        <f t="shared" si="373"/>
        <v>638.09523809523807</v>
      </c>
      <c r="EK129" s="79"/>
      <c r="EL129" s="24">
        <v>0</v>
      </c>
      <c r="EM129" s="21">
        <v>0</v>
      </c>
      <c r="EN129" s="21">
        <v>0</v>
      </c>
      <c r="EO129" s="21">
        <v>0</v>
      </c>
      <c r="EP129" s="21">
        <v>0</v>
      </c>
      <c r="EQ129" s="21">
        <v>0</v>
      </c>
      <c r="ER129" s="21"/>
      <c r="ES129" s="24">
        <v>110</v>
      </c>
      <c r="ET129" s="21">
        <v>71</v>
      </c>
      <c r="EU129" s="21">
        <v>51</v>
      </c>
      <c r="EV129" s="21">
        <v>45</v>
      </c>
      <c r="EW129" s="21">
        <v>47</v>
      </c>
      <c r="EX129" s="21">
        <v>76</v>
      </c>
      <c r="EY129" s="21"/>
      <c r="EZ129" s="24">
        <v>11.6</v>
      </c>
      <c r="FA129" s="21">
        <v>14</v>
      </c>
      <c r="FB129" s="21">
        <v>9</v>
      </c>
      <c r="FC129" s="21">
        <v>7.2</v>
      </c>
      <c r="FD129" s="21">
        <v>6.2</v>
      </c>
      <c r="FE129" s="21">
        <v>8.9</v>
      </c>
      <c r="FF129" s="21"/>
      <c r="FG129" s="24">
        <v>14</v>
      </c>
      <c r="FH129" s="21">
        <v>15</v>
      </c>
      <c r="FI129" s="21">
        <v>15</v>
      </c>
      <c r="FJ129" s="21">
        <v>15</v>
      </c>
      <c r="FK129" s="21">
        <v>15</v>
      </c>
      <c r="FL129" s="21">
        <v>15</v>
      </c>
      <c r="FM129" s="21"/>
      <c r="FN129" s="24">
        <v>67</v>
      </c>
      <c r="FO129" s="21">
        <v>78</v>
      </c>
      <c r="FP129" s="21">
        <v>80</v>
      </c>
      <c r="FQ129" s="21">
        <v>84</v>
      </c>
      <c r="FR129" s="21">
        <v>89</v>
      </c>
      <c r="FS129" s="21">
        <v>105</v>
      </c>
      <c r="FT129" s="21"/>
      <c r="FU129" s="24" t="s">
        <v>1458</v>
      </c>
      <c r="FV129" s="21" t="s">
        <v>1622</v>
      </c>
      <c r="FW129" s="21" t="s">
        <v>1214</v>
      </c>
      <c r="FX129" s="21">
        <v>0</v>
      </c>
      <c r="FY129" s="21">
        <v>0</v>
      </c>
      <c r="FZ129" s="21">
        <v>0</v>
      </c>
      <c r="GA129" s="21"/>
      <c r="GB129" s="24">
        <v>223</v>
      </c>
      <c r="GC129" s="21">
        <v>253</v>
      </c>
      <c r="GD129" s="21">
        <v>223</v>
      </c>
      <c r="GE129" s="21">
        <v>207</v>
      </c>
      <c r="GF129" s="21">
        <v>196</v>
      </c>
      <c r="GG129" s="21">
        <v>183</v>
      </c>
      <c r="GH129" s="21"/>
      <c r="GI129" s="24">
        <v>1670</v>
      </c>
      <c r="GJ129" s="21">
        <v>1195</v>
      </c>
      <c r="GK129" s="21">
        <v>940</v>
      </c>
      <c r="GL129" s="21">
        <v>1895</v>
      </c>
      <c r="GM129" s="21">
        <v>2560</v>
      </c>
      <c r="GN129" s="21">
        <v>980</v>
      </c>
      <c r="GO129" s="21"/>
      <c r="GP129" s="6"/>
      <c r="GQ129" s="24">
        <v>12</v>
      </c>
      <c r="GR129" s="21">
        <v>45</v>
      </c>
      <c r="GS129" s="24">
        <v>14</v>
      </c>
      <c r="GT129" s="21">
        <v>55</v>
      </c>
      <c r="GU129" s="24">
        <v>12</v>
      </c>
      <c r="GV129" s="21">
        <v>45</v>
      </c>
      <c r="GW129" s="24">
        <v>10</v>
      </c>
      <c r="GX129" s="21">
        <v>45</v>
      </c>
      <c r="GY129" s="24">
        <v>10</v>
      </c>
      <c r="GZ129" s="21">
        <v>45</v>
      </c>
      <c r="HA129" s="24">
        <v>9</v>
      </c>
      <c r="HB129" s="21">
        <v>18</v>
      </c>
      <c r="HC129" s="24"/>
      <c r="HD129" s="21"/>
      <c r="HE129" s="6"/>
      <c r="HF129" s="21">
        <v>69</v>
      </c>
      <c r="HG129" s="21">
        <v>60</v>
      </c>
      <c r="HH129" s="21">
        <v>78</v>
      </c>
      <c r="HI129" s="21">
        <v>37</v>
      </c>
      <c r="HJ129" s="21">
        <v>2</v>
      </c>
      <c r="HK129" s="21">
        <v>65.2</v>
      </c>
      <c r="HL129" s="21">
        <v>0.3</v>
      </c>
      <c r="HM129" s="21">
        <v>0</v>
      </c>
      <c r="HN129" s="21">
        <v>43.13</v>
      </c>
      <c r="HO129" s="21">
        <v>16.5</v>
      </c>
      <c r="HP129" s="21">
        <v>3.37</v>
      </c>
      <c r="HQ129" s="21">
        <v>134.1</v>
      </c>
      <c r="HR129" s="21">
        <v>10</v>
      </c>
      <c r="HS129" s="21">
        <v>14</v>
      </c>
      <c r="HT129" s="21">
        <v>15</v>
      </c>
      <c r="HU129" s="6"/>
    </row>
    <row r="130" spans="1:229" ht="15.75" customHeight="1" x14ac:dyDescent="0.3">
      <c r="A130" s="99">
        <v>125</v>
      </c>
      <c r="B130" s="3">
        <v>189</v>
      </c>
      <c r="C130" s="21" t="s">
        <v>874</v>
      </c>
      <c r="D130" s="21">
        <v>1</v>
      </c>
      <c r="E130" s="22">
        <v>41515</v>
      </c>
      <c r="F130" s="22">
        <v>41515</v>
      </c>
      <c r="G130" s="21">
        <f t="shared" si="0"/>
        <v>0</v>
      </c>
      <c r="H130" s="21"/>
      <c r="I130" s="21" t="s">
        <v>432</v>
      </c>
      <c r="J130" s="23">
        <v>12853</v>
      </c>
      <c r="K130" s="21">
        <v>78</v>
      </c>
      <c r="L130" s="21">
        <v>175</v>
      </c>
      <c r="M130" s="21">
        <v>60</v>
      </c>
      <c r="N130" s="21" t="s">
        <v>1623</v>
      </c>
      <c r="O130" s="21">
        <v>60</v>
      </c>
      <c r="P130" s="21">
        <v>68</v>
      </c>
      <c r="Q130" s="21">
        <v>12</v>
      </c>
      <c r="R130" s="21" t="s">
        <v>547</v>
      </c>
      <c r="S130" s="21">
        <v>1</v>
      </c>
      <c r="T130" s="21">
        <v>23</v>
      </c>
      <c r="U130" s="21" t="s">
        <v>272</v>
      </c>
      <c r="V130" s="21">
        <v>1</v>
      </c>
      <c r="W130" s="21">
        <v>1</v>
      </c>
      <c r="X130" s="21">
        <v>2</v>
      </c>
      <c r="Y130" s="21">
        <v>6</v>
      </c>
      <c r="Z130" s="6"/>
      <c r="AA130" s="24" t="s">
        <v>884</v>
      </c>
      <c r="AB130" s="21" t="s">
        <v>819</v>
      </c>
      <c r="AC130" s="25">
        <v>1</v>
      </c>
      <c r="AD130" s="25"/>
      <c r="AE130" s="21" t="s">
        <v>249</v>
      </c>
      <c r="AF130" s="21"/>
      <c r="AG130" s="21" t="s">
        <v>246</v>
      </c>
      <c r="AH130" s="21" t="s">
        <v>248</v>
      </c>
      <c r="AI130" s="21" t="s">
        <v>246</v>
      </c>
      <c r="AJ130" s="21" t="s">
        <v>249</v>
      </c>
      <c r="AK130" s="21" t="s">
        <v>246</v>
      </c>
      <c r="AL130" s="21" t="s">
        <v>246</v>
      </c>
      <c r="AM130" s="21">
        <v>6.74</v>
      </c>
      <c r="AN130" s="6"/>
      <c r="AO130" s="26" t="s">
        <v>250</v>
      </c>
      <c r="AP130" s="26" t="s">
        <v>274</v>
      </c>
      <c r="AQ130" s="26"/>
      <c r="AR130" s="26" t="s">
        <v>1902</v>
      </c>
      <c r="AS130" s="26" t="s">
        <v>1903</v>
      </c>
      <c r="AT130" s="27">
        <v>2.74</v>
      </c>
      <c r="AU130" s="21">
        <v>5.51</v>
      </c>
      <c r="AV130" s="21">
        <v>6.05</v>
      </c>
      <c r="AW130" s="21">
        <v>4.71</v>
      </c>
      <c r="AX130" s="21">
        <v>3.72</v>
      </c>
      <c r="AY130" s="21">
        <v>3.21</v>
      </c>
      <c r="AZ130" s="21">
        <v>2</v>
      </c>
      <c r="BA130" s="21">
        <v>1.8</v>
      </c>
      <c r="BB130" s="21">
        <v>1.27</v>
      </c>
      <c r="BC130" s="28">
        <f t="shared" ref="BC130:BE130" si="374">((AU130/AT130)*100)-100</f>
        <v>101.09489051094886</v>
      </c>
      <c r="BD130" s="28">
        <f t="shared" si="374"/>
        <v>9.8003629764065465</v>
      </c>
      <c r="BE130" s="28">
        <f t="shared" si="374"/>
        <v>-22.148760330578511</v>
      </c>
      <c r="BF130" s="28">
        <f t="shared" si="2"/>
        <v>120.80291970802918</v>
      </c>
      <c r="BG130" s="28">
        <f t="shared" si="3"/>
        <v>71.897810218978094</v>
      </c>
      <c r="BH130" s="28">
        <f t="shared" si="4"/>
        <v>-14.51905626134301</v>
      </c>
      <c r="BI130" s="3">
        <f t="shared" ref="BI130:BK130" si="375">AU130-AT130</f>
        <v>2.7699999999999996</v>
      </c>
      <c r="BJ130" s="3">
        <f t="shared" si="375"/>
        <v>0.54</v>
      </c>
      <c r="BK130" s="3">
        <f t="shared" si="375"/>
        <v>-1.3399999999999999</v>
      </c>
      <c r="BL130" s="3">
        <f t="shared" si="6"/>
        <v>3.3099999999999996</v>
      </c>
      <c r="BM130" s="3">
        <f t="shared" si="7"/>
        <v>1.9699999999999998</v>
      </c>
      <c r="BN130" s="3">
        <f t="shared" si="8"/>
        <v>-0.79999999999999982</v>
      </c>
      <c r="BO130" s="24">
        <v>100.4</v>
      </c>
      <c r="BP130" s="21">
        <v>141</v>
      </c>
      <c r="BQ130" s="21">
        <v>122</v>
      </c>
      <c r="BR130" s="21">
        <v>114.7</v>
      </c>
      <c r="BS130" s="21">
        <v>76</v>
      </c>
      <c r="BT130" s="21">
        <v>56.6</v>
      </c>
      <c r="BU130" s="21">
        <v>37.5</v>
      </c>
      <c r="BV130" s="24">
        <v>36.1</v>
      </c>
      <c r="BW130" s="21">
        <v>36.5</v>
      </c>
      <c r="BX130" s="21">
        <v>37.9</v>
      </c>
      <c r="BY130" s="21">
        <v>37</v>
      </c>
      <c r="BZ130" s="21">
        <v>37</v>
      </c>
      <c r="CA130" s="21">
        <v>36</v>
      </c>
      <c r="CB130" s="21">
        <v>36.5</v>
      </c>
      <c r="CC130" s="21">
        <v>36.5</v>
      </c>
      <c r="CD130" s="21">
        <v>36</v>
      </c>
      <c r="CE130" s="6"/>
      <c r="CF130" s="24" t="s">
        <v>962</v>
      </c>
      <c r="CG130" s="21"/>
      <c r="CH130" s="21"/>
      <c r="CI130" s="21"/>
      <c r="CJ130" s="21" t="s">
        <v>1025</v>
      </c>
      <c r="CK130" s="21"/>
      <c r="CL130" s="21"/>
      <c r="CM130" s="24" t="s">
        <v>1624</v>
      </c>
      <c r="CN130" s="21"/>
      <c r="CO130" s="21"/>
      <c r="CP130" s="21"/>
      <c r="CQ130" s="21" t="s">
        <v>331</v>
      </c>
      <c r="CR130" s="21"/>
      <c r="CS130" s="21"/>
      <c r="CT130" s="24">
        <v>1</v>
      </c>
      <c r="CU130" s="21"/>
      <c r="CV130" s="21"/>
      <c r="CW130" s="21"/>
      <c r="CX130" s="21">
        <v>2</v>
      </c>
      <c r="CY130" s="21"/>
      <c r="CZ130" s="21"/>
      <c r="DA130" s="24" t="s">
        <v>1625</v>
      </c>
      <c r="DB130" s="21"/>
      <c r="DC130" s="21"/>
      <c r="DD130" s="21"/>
      <c r="DE130" s="21" t="s">
        <v>331</v>
      </c>
      <c r="DF130" s="21"/>
      <c r="DG130" s="21"/>
      <c r="DH130" s="24" t="s">
        <v>409</v>
      </c>
      <c r="DI130" s="21" t="s">
        <v>409</v>
      </c>
      <c r="DJ130" s="21" t="s">
        <v>1626</v>
      </c>
      <c r="DK130" s="21" t="s">
        <v>1626</v>
      </c>
      <c r="DL130" s="21" t="s">
        <v>255</v>
      </c>
      <c r="DM130" s="21" t="s">
        <v>255</v>
      </c>
      <c r="DN130" s="21" t="s">
        <v>1106</v>
      </c>
      <c r="DO130" s="26"/>
      <c r="DP130" s="6"/>
      <c r="DQ130" s="24">
        <v>165.2</v>
      </c>
      <c r="DR130" s="21">
        <v>112.6</v>
      </c>
      <c r="DS130" s="21">
        <v>102.7</v>
      </c>
      <c r="DT130" s="21">
        <v>106.3</v>
      </c>
      <c r="DU130" s="21">
        <v>136.9</v>
      </c>
      <c r="DV130" s="21">
        <v>97</v>
      </c>
      <c r="DW130" s="21">
        <v>97</v>
      </c>
      <c r="DX130" s="24">
        <v>0.5</v>
      </c>
      <c r="DY130" s="21">
        <v>0.5</v>
      </c>
      <c r="DZ130" s="21">
        <v>0.45</v>
      </c>
      <c r="EA130" s="21">
        <v>0.3</v>
      </c>
      <c r="EB130" s="21">
        <v>0.3</v>
      </c>
      <c r="EC130" s="21">
        <v>0.35</v>
      </c>
      <c r="ED130" s="21">
        <v>0.35</v>
      </c>
      <c r="EE130" s="78">
        <f t="shared" si="135"/>
        <v>330.4</v>
      </c>
      <c r="EF130" s="79">
        <f t="shared" si="192"/>
        <v>225.2</v>
      </c>
      <c r="EG130" s="79">
        <f t="shared" si="336"/>
        <v>228.22222222222223</v>
      </c>
      <c r="EH130" s="79">
        <f t="shared" ref="EH130:EK130" si="376">DT130/EA130</f>
        <v>354.33333333333331</v>
      </c>
      <c r="EI130" s="79">
        <f t="shared" si="376"/>
        <v>456.33333333333337</v>
      </c>
      <c r="EJ130" s="79">
        <f t="shared" si="376"/>
        <v>277.14285714285717</v>
      </c>
      <c r="EK130" s="79">
        <f t="shared" si="376"/>
        <v>277.14285714285717</v>
      </c>
      <c r="EL130" s="24">
        <v>0</v>
      </c>
      <c r="EM130" s="21">
        <v>0</v>
      </c>
      <c r="EN130" s="21">
        <v>0</v>
      </c>
      <c r="EO130" s="21">
        <v>0</v>
      </c>
      <c r="EP130" s="21">
        <v>0</v>
      </c>
      <c r="EQ130" s="21">
        <v>0</v>
      </c>
      <c r="ER130" s="21">
        <v>0</v>
      </c>
      <c r="ES130" s="24">
        <v>163</v>
      </c>
      <c r="ET130" s="21">
        <v>118</v>
      </c>
      <c r="EU130" s="21">
        <v>98</v>
      </c>
      <c r="EV130" s="21">
        <v>60</v>
      </c>
      <c r="EW130" s="21">
        <v>52</v>
      </c>
      <c r="EX130" s="21">
        <v>47</v>
      </c>
      <c r="EY130" s="21">
        <v>43</v>
      </c>
      <c r="EZ130" s="24">
        <v>6.6</v>
      </c>
      <c r="FA130" s="21">
        <v>7.1</v>
      </c>
      <c r="FB130" s="21">
        <v>20.8</v>
      </c>
      <c r="FC130" s="21">
        <v>11.9</v>
      </c>
      <c r="FD130" s="21">
        <v>11.4</v>
      </c>
      <c r="FE130" s="21">
        <v>11.4</v>
      </c>
      <c r="FF130" s="21">
        <v>12.4</v>
      </c>
      <c r="FG130" s="24">
        <v>15</v>
      </c>
      <c r="FH130" s="21">
        <v>10</v>
      </c>
      <c r="FI130" s="21">
        <v>12</v>
      </c>
      <c r="FJ130" s="21">
        <v>13</v>
      </c>
      <c r="FK130" s="21">
        <v>14</v>
      </c>
      <c r="FL130" s="21">
        <v>14</v>
      </c>
      <c r="FM130" s="21">
        <v>15</v>
      </c>
      <c r="FN130" s="24">
        <v>80</v>
      </c>
      <c r="FO130" s="21">
        <v>78</v>
      </c>
      <c r="FP130" s="21">
        <v>74</v>
      </c>
      <c r="FQ130" s="21">
        <v>88</v>
      </c>
      <c r="FR130" s="21">
        <v>77</v>
      </c>
      <c r="FS130" s="21">
        <v>77</v>
      </c>
      <c r="FT130" s="21">
        <v>88</v>
      </c>
      <c r="FU130" s="24" t="s">
        <v>1194</v>
      </c>
      <c r="FV130" s="21">
        <v>0</v>
      </c>
      <c r="FW130" s="21">
        <v>0</v>
      </c>
      <c r="FX130" s="21">
        <v>0</v>
      </c>
      <c r="FY130" s="21">
        <v>0</v>
      </c>
      <c r="FZ130" s="21">
        <v>0</v>
      </c>
      <c r="GA130" s="21">
        <v>0</v>
      </c>
      <c r="GB130" s="24">
        <v>520</v>
      </c>
      <c r="GC130" s="21">
        <v>321</v>
      </c>
      <c r="GD130" s="21">
        <v>253</v>
      </c>
      <c r="GE130" s="21">
        <v>241</v>
      </c>
      <c r="GF130" s="21">
        <v>324</v>
      </c>
      <c r="GG130" s="21">
        <v>389</v>
      </c>
      <c r="GH130" s="21">
        <v>296</v>
      </c>
      <c r="GI130" s="24">
        <v>380</v>
      </c>
      <c r="GJ130" s="21">
        <v>220</v>
      </c>
      <c r="GK130" s="21">
        <v>430</v>
      </c>
      <c r="GL130" s="21">
        <v>1110</v>
      </c>
      <c r="GM130" s="21">
        <v>920</v>
      </c>
      <c r="GN130" s="21">
        <v>1150</v>
      </c>
      <c r="GO130" s="21">
        <v>1640</v>
      </c>
      <c r="GP130" s="6"/>
      <c r="GQ130" s="24">
        <v>11</v>
      </c>
      <c r="GR130" s="21">
        <v>45</v>
      </c>
      <c r="GS130" s="24">
        <v>12</v>
      </c>
      <c r="GT130" s="21">
        <v>45</v>
      </c>
      <c r="GU130" s="24">
        <v>14</v>
      </c>
      <c r="GV130" s="21">
        <v>55</v>
      </c>
      <c r="GW130" s="24">
        <v>11</v>
      </c>
      <c r="GX130" s="21">
        <v>45</v>
      </c>
      <c r="GY130" s="24">
        <v>10</v>
      </c>
      <c r="GZ130" s="21">
        <v>45</v>
      </c>
      <c r="HA130" s="24">
        <v>13</v>
      </c>
      <c r="HB130" s="21">
        <v>55</v>
      </c>
      <c r="HC130" s="24">
        <v>13</v>
      </c>
      <c r="HD130" s="21">
        <v>55</v>
      </c>
      <c r="HE130" s="6"/>
      <c r="HF130" s="21">
        <v>78</v>
      </c>
      <c r="HG130" s="21">
        <v>56</v>
      </c>
      <c r="HH130" s="21">
        <v>164</v>
      </c>
      <c r="HI130" s="21">
        <v>38</v>
      </c>
      <c r="HJ130" s="21">
        <v>2</v>
      </c>
      <c r="HK130" s="21">
        <v>165.2</v>
      </c>
      <c r="HL130" s="21">
        <v>0.5</v>
      </c>
      <c r="HM130" s="21">
        <v>0</v>
      </c>
      <c r="HN130" s="21">
        <v>74.78</v>
      </c>
      <c r="HO130" s="21">
        <v>11.2</v>
      </c>
      <c r="HP130" s="21">
        <v>6.1</v>
      </c>
      <c r="HQ130" s="21">
        <v>140.6</v>
      </c>
      <c r="HR130" s="21">
        <v>23.5</v>
      </c>
      <c r="HS130" s="21">
        <v>7.1</v>
      </c>
      <c r="HT130" s="21">
        <v>10</v>
      </c>
      <c r="HU130" s="6"/>
    </row>
    <row r="131" spans="1:229" ht="15.75" customHeight="1" x14ac:dyDescent="0.3">
      <c r="A131" s="99">
        <v>126</v>
      </c>
      <c r="B131" s="3">
        <v>190</v>
      </c>
      <c r="C131" s="21" t="s">
        <v>874</v>
      </c>
      <c r="D131" s="21">
        <v>2</v>
      </c>
      <c r="E131" s="22">
        <v>41519</v>
      </c>
      <c r="F131" s="22">
        <v>41519</v>
      </c>
      <c r="G131" s="21">
        <f t="shared" si="0"/>
        <v>0</v>
      </c>
      <c r="H131" s="21"/>
      <c r="I131" s="21"/>
      <c r="J131" s="23">
        <v>16120</v>
      </c>
      <c r="K131" s="21">
        <v>69</v>
      </c>
      <c r="L131" s="21">
        <v>162</v>
      </c>
      <c r="M131" s="21">
        <v>110</v>
      </c>
      <c r="N131" s="21" t="s">
        <v>1627</v>
      </c>
      <c r="O131" s="21">
        <v>49</v>
      </c>
      <c r="P131" s="21">
        <v>43.8</v>
      </c>
      <c r="Q131" s="21">
        <v>7</v>
      </c>
      <c r="R131" s="21" t="s">
        <v>547</v>
      </c>
      <c r="S131" s="21">
        <v>1</v>
      </c>
      <c r="T131" s="21">
        <v>17</v>
      </c>
      <c r="U131" s="21" t="s">
        <v>272</v>
      </c>
      <c r="V131" s="21">
        <v>1</v>
      </c>
      <c r="W131" s="21">
        <v>0</v>
      </c>
      <c r="X131" s="21">
        <v>2</v>
      </c>
      <c r="Y131" s="21">
        <v>0</v>
      </c>
      <c r="Z131" s="6"/>
      <c r="AA131" s="24" t="s">
        <v>884</v>
      </c>
      <c r="AB131" s="21" t="s">
        <v>819</v>
      </c>
      <c r="AC131" s="25">
        <v>2</v>
      </c>
      <c r="AD131" s="25" t="s">
        <v>1010</v>
      </c>
      <c r="AE131" s="21" t="s">
        <v>246</v>
      </c>
      <c r="AF131" s="21" t="s">
        <v>479</v>
      </c>
      <c r="AG131" s="21" t="s">
        <v>246</v>
      </c>
      <c r="AH131" s="21" t="s">
        <v>248</v>
      </c>
      <c r="AI131" s="21" t="s">
        <v>249</v>
      </c>
      <c r="AJ131" s="21" t="s">
        <v>249</v>
      </c>
      <c r="AK131" s="21" t="s">
        <v>246</v>
      </c>
      <c r="AL131" s="21" t="s">
        <v>246</v>
      </c>
      <c r="AM131" s="21">
        <v>31.33</v>
      </c>
      <c r="AN131" s="6"/>
      <c r="AO131" s="26" t="s">
        <v>250</v>
      </c>
      <c r="AP131" s="26" t="s">
        <v>274</v>
      </c>
      <c r="AQ131" s="26"/>
      <c r="AR131" s="26" t="s">
        <v>1902</v>
      </c>
      <c r="AS131" s="26" t="s">
        <v>1903</v>
      </c>
      <c r="AT131" s="27">
        <v>31.33</v>
      </c>
      <c r="AU131" s="21">
        <v>27.89</v>
      </c>
      <c r="AV131" s="21">
        <v>23.94</v>
      </c>
      <c r="AW131" s="21">
        <v>17.899999999999999</v>
      </c>
      <c r="AX131" s="21">
        <v>12.23</v>
      </c>
      <c r="AY131" s="21">
        <v>5.29</v>
      </c>
      <c r="AZ131" s="21">
        <v>2</v>
      </c>
      <c r="BA131" s="21">
        <v>1.08</v>
      </c>
      <c r="BB131" s="21">
        <v>0.4</v>
      </c>
      <c r="BC131" s="28">
        <f t="shared" ref="BC131:BE131" si="377">((AU131/AT131)*100)-100</f>
        <v>-10.979891477816778</v>
      </c>
      <c r="BD131" s="28">
        <f t="shared" si="377"/>
        <v>-14.162782359268562</v>
      </c>
      <c r="BE131" s="28">
        <f t="shared" si="377"/>
        <v>-25.229741019214714</v>
      </c>
      <c r="BF131" s="28">
        <f t="shared" si="2"/>
        <v>-23.587615703798264</v>
      </c>
      <c r="BG131" s="28">
        <f t="shared" si="3"/>
        <v>-42.866262368337061</v>
      </c>
      <c r="BH131" s="28">
        <f t="shared" si="4"/>
        <v>-35.819290068124786</v>
      </c>
      <c r="BI131" s="3">
        <f t="shared" ref="BI131:BK131" si="378">AU131-AT131</f>
        <v>-3.4399999999999977</v>
      </c>
      <c r="BJ131" s="3">
        <f t="shared" si="378"/>
        <v>-3.9499999999999993</v>
      </c>
      <c r="BK131" s="3">
        <f t="shared" si="378"/>
        <v>-6.0400000000000027</v>
      </c>
      <c r="BL131" s="3">
        <f t="shared" si="6"/>
        <v>-7.389999999999997</v>
      </c>
      <c r="BM131" s="3">
        <f t="shared" si="7"/>
        <v>-13.43</v>
      </c>
      <c r="BN131" s="3">
        <f t="shared" si="8"/>
        <v>-9.990000000000002</v>
      </c>
      <c r="BO131" s="24">
        <v>439.6</v>
      </c>
      <c r="BP131" s="21">
        <v>300.8</v>
      </c>
      <c r="BQ131" s="21">
        <v>148</v>
      </c>
      <c r="BR131" s="21">
        <v>102.4</v>
      </c>
      <c r="BS131" s="21">
        <v>112.8</v>
      </c>
      <c r="BT131" s="21">
        <v>107</v>
      </c>
      <c r="BU131" s="21">
        <v>95.5</v>
      </c>
      <c r="BV131" s="24">
        <v>36.1</v>
      </c>
      <c r="BW131" s="21">
        <v>36</v>
      </c>
      <c r="BX131" s="21">
        <v>36.1</v>
      </c>
      <c r="BY131" s="21">
        <v>36</v>
      </c>
      <c r="BZ131" s="21">
        <v>36.1</v>
      </c>
      <c r="CA131" s="21">
        <v>36.1</v>
      </c>
      <c r="CB131" s="21">
        <v>36.1</v>
      </c>
      <c r="CC131" s="21">
        <v>36</v>
      </c>
      <c r="CD131" s="21">
        <v>36</v>
      </c>
      <c r="CE131" s="6"/>
      <c r="CF131" s="24" t="s">
        <v>957</v>
      </c>
      <c r="CG131" s="21"/>
      <c r="CH131" s="21"/>
      <c r="CI131" s="21"/>
      <c r="CJ131" s="21"/>
      <c r="CK131" s="21"/>
      <c r="CL131" s="21"/>
      <c r="CM131" s="24" t="s">
        <v>1628</v>
      </c>
      <c r="CN131" s="21"/>
      <c r="CO131" s="21"/>
      <c r="CP131" s="21"/>
      <c r="CQ131" s="21"/>
      <c r="CR131" s="21"/>
      <c r="CS131" s="21"/>
      <c r="CT131" s="24">
        <v>2</v>
      </c>
      <c r="CU131" s="21"/>
      <c r="CV131" s="21"/>
      <c r="CW131" s="21"/>
      <c r="CX131" s="21"/>
      <c r="CY131" s="21"/>
      <c r="CZ131" s="21"/>
      <c r="DA131" s="24" t="s">
        <v>735</v>
      </c>
      <c r="DB131" s="21"/>
      <c r="DC131" s="21"/>
      <c r="DD131" s="21"/>
      <c r="DE131" s="21"/>
      <c r="DF131" s="21"/>
      <c r="DG131" s="21"/>
      <c r="DH131" s="24" t="s">
        <v>1186</v>
      </c>
      <c r="DI131" s="21" t="s">
        <v>465</v>
      </c>
      <c r="DJ131" s="21" t="s">
        <v>465</v>
      </c>
      <c r="DK131" s="21" t="s">
        <v>465</v>
      </c>
      <c r="DL131" s="21" t="s">
        <v>465</v>
      </c>
      <c r="DM131" s="21" t="s">
        <v>465</v>
      </c>
      <c r="DN131" s="21">
        <v>0</v>
      </c>
      <c r="DO131" s="26"/>
      <c r="DP131" s="6"/>
      <c r="DQ131" s="24">
        <v>279.7</v>
      </c>
      <c r="DR131" s="21">
        <v>159.9</v>
      </c>
      <c r="DS131" s="21">
        <v>137.1</v>
      </c>
      <c r="DT131" s="21">
        <v>94.7</v>
      </c>
      <c r="DU131" s="21">
        <v>119.2</v>
      </c>
      <c r="DV131" s="21">
        <v>99</v>
      </c>
      <c r="DW131" s="21">
        <v>107.6</v>
      </c>
      <c r="DX131" s="24">
        <v>0.4</v>
      </c>
      <c r="DY131" s="21">
        <v>0.3</v>
      </c>
      <c r="DZ131" s="21">
        <v>0.3</v>
      </c>
      <c r="EA131" s="21">
        <v>0.3</v>
      </c>
      <c r="EB131" s="21">
        <v>0.3</v>
      </c>
      <c r="EC131" s="21">
        <v>0.3</v>
      </c>
      <c r="ED131" s="21">
        <v>0.3</v>
      </c>
      <c r="EE131" s="78">
        <f t="shared" si="135"/>
        <v>699.24999999999989</v>
      </c>
      <c r="EF131" s="79">
        <f t="shared" si="192"/>
        <v>533</v>
      </c>
      <c r="EG131" s="79">
        <f t="shared" si="336"/>
        <v>457</v>
      </c>
      <c r="EH131" s="79">
        <f t="shared" ref="EH131:EK131" si="379">DT131/EA131</f>
        <v>315.66666666666669</v>
      </c>
      <c r="EI131" s="79">
        <f t="shared" si="379"/>
        <v>397.33333333333337</v>
      </c>
      <c r="EJ131" s="79">
        <f t="shared" si="379"/>
        <v>330</v>
      </c>
      <c r="EK131" s="79">
        <f t="shared" si="379"/>
        <v>358.66666666666669</v>
      </c>
      <c r="EL131" s="24">
        <v>0</v>
      </c>
      <c r="EM131" s="21">
        <v>0</v>
      </c>
      <c r="EN131" s="21">
        <v>0</v>
      </c>
      <c r="EO131" s="21">
        <v>0</v>
      </c>
      <c r="EP131" s="21">
        <v>0</v>
      </c>
      <c r="EQ131" s="21">
        <v>0</v>
      </c>
      <c r="ER131" s="21">
        <v>0</v>
      </c>
      <c r="ES131" s="24">
        <v>168</v>
      </c>
      <c r="ET131" s="21">
        <v>184</v>
      </c>
      <c r="EU131" s="21">
        <v>202</v>
      </c>
      <c r="EV131" s="21">
        <v>182</v>
      </c>
      <c r="EW131" s="21">
        <v>181</v>
      </c>
      <c r="EX131" s="21">
        <v>193</v>
      </c>
      <c r="EY131" s="21">
        <v>226</v>
      </c>
      <c r="EZ131" s="24">
        <v>11</v>
      </c>
      <c r="FA131" s="21">
        <v>6.1</v>
      </c>
      <c r="FB131" s="21">
        <v>5.6</v>
      </c>
      <c r="FC131" s="21">
        <v>6.6</v>
      </c>
      <c r="FD131" s="21">
        <v>7.9</v>
      </c>
      <c r="FE131" s="21">
        <v>5.9</v>
      </c>
      <c r="FF131" s="21">
        <v>5.9</v>
      </c>
      <c r="FG131" s="24">
        <v>15</v>
      </c>
      <c r="FH131" s="21">
        <v>15</v>
      </c>
      <c r="FI131" s="21">
        <v>15</v>
      </c>
      <c r="FJ131" s="21">
        <v>15</v>
      </c>
      <c r="FK131" s="21">
        <v>15</v>
      </c>
      <c r="FL131" s="21">
        <v>15</v>
      </c>
      <c r="FM131" s="21">
        <v>15</v>
      </c>
      <c r="FN131" s="24">
        <v>85</v>
      </c>
      <c r="FO131" s="21">
        <v>93</v>
      </c>
      <c r="FP131" s="21">
        <v>80</v>
      </c>
      <c r="FQ131" s="21">
        <v>82</v>
      </c>
      <c r="FR131" s="21">
        <v>85</v>
      </c>
      <c r="FS131" s="21">
        <v>63</v>
      </c>
      <c r="FT131" s="21">
        <v>64</v>
      </c>
      <c r="FU131" s="24" t="s">
        <v>803</v>
      </c>
      <c r="FV131" s="21" t="s">
        <v>834</v>
      </c>
      <c r="FW131" s="21">
        <v>0</v>
      </c>
      <c r="FX131" s="21">
        <v>0</v>
      </c>
      <c r="FY131" s="21">
        <v>0</v>
      </c>
      <c r="FZ131" s="21">
        <v>0</v>
      </c>
      <c r="GA131" s="21">
        <v>0</v>
      </c>
      <c r="GB131" s="24">
        <v>315</v>
      </c>
      <c r="GC131" s="21">
        <v>345</v>
      </c>
      <c r="GD131" s="21">
        <v>334</v>
      </c>
      <c r="GE131" s="21">
        <v>305</v>
      </c>
      <c r="GF131" s="21">
        <v>324</v>
      </c>
      <c r="GG131" s="21">
        <v>277</v>
      </c>
      <c r="GH131" s="21">
        <v>255</v>
      </c>
      <c r="GI131" s="24">
        <v>1400</v>
      </c>
      <c r="GJ131" s="21">
        <v>2965</v>
      </c>
      <c r="GK131" s="21">
        <v>3470</v>
      </c>
      <c r="GL131" s="21">
        <v>3730</v>
      </c>
      <c r="GM131" s="21">
        <v>3110</v>
      </c>
      <c r="GN131" s="21">
        <v>3260</v>
      </c>
      <c r="GO131" s="21">
        <v>3130</v>
      </c>
      <c r="GP131" s="6"/>
      <c r="GQ131" s="24">
        <v>10</v>
      </c>
      <c r="GR131" s="21">
        <v>45</v>
      </c>
      <c r="GS131" s="24">
        <v>10</v>
      </c>
      <c r="GT131" s="21">
        <v>45</v>
      </c>
      <c r="GU131" s="24">
        <v>6</v>
      </c>
      <c r="GV131" s="21">
        <v>10</v>
      </c>
      <c r="GW131" s="24">
        <v>8</v>
      </c>
      <c r="GX131" s="21">
        <v>18</v>
      </c>
      <c r="GY131" s="24">
        <v>8</v>
      </c>
      <c r="GZ131" s="21">
        <v>18</v>
      </c>
      <c r="HA131" s="24">
        <v>8</v>
      </c>
      <c r="HB131" s="21">
        <v>18</v>
      </c>
      <c r="HC131" s="24">
        <v>8</v>
      </c>
      <c r="HD131" s="21">
        <v>18</v>
      </c>
      <c r="HE131" s="6"/>
      <c r="HF131" s="21">
        <v>69</v>
      </c>
      <c r="HG131" s="21">
        <v>80</v>
      </c>
      <c r="HH131" s="21">
        <v>151</v>
      </c>
      <c r="HI131" s="21">
        <v>35.9</v>
      </c>
      <c r="HJ131" s="21">
        <v>2</v>
      </c>
      <c r="HK131" s="21">
        <v>279.7</v>
      </c>
      <c r="HL131" s="21">
        <v>0.4</v>
      </c>
      <c r="HM131" s="21">
        <v>30</v>
      </c>
      <c r="HN131" s="21">
        <v>71.42</v>
      </c>
      <c r="HO131" s="21">
        <v>27.47</v>
      </c>
      <c r="HP131" s="21">
        <v>2.88</v>
      </c>
      <c r="HQ131" s="21">
        <v>137</v>
      </c>
      <c r="HR131" s="21">
        <v>13.8</v>
      </c>
      <c r="HS131" s="21">
        <v>11</v>
      </c>
      <c r="HT131" s="21">
        <v>15</v>
      </c>
      <c r="HU131" s="6"/>
    </row>
    <row r="132" spans="1:229" ht="15.75" customHeight="1" x14ac:dyDescent="0.3">
      <c r="A132" s="99">
        <v>127</v>
      </c>
      <c r="B132" s="3">
        <v>191</v>
      </c>
      <c r="C132" s="21" t="s">
        <v>635</v>
      </c>
      <c r="D132" s="21">
        <v>2</v>
      </c>
      <c r="E132" s="22">
        <v>41507</v>
      </c>
      <c r="F132" s="22">
        <v>41507</v>
      </c>
      <c r="G132" s="21">
        <f t="shared" si="0"/>
        <v>0</v>
      </c>
      <c r="H132" s="21"/>
      <c r="I132" s="21" t="s">
        <v>432</v>
      </c>
      <c r="J132" s="23">
        <v>34040</v>
      </c>
      <c r="K132" s="21">
        <v>20</v>
      </c>
      <c r="L132" s="21">
        <v>164</v>
      </c>
      <c r="M132" s="21">
        <v>20</v>
      </c>
      <c r="N132" s="21" t="s">
        <v>776</v>
      </c>
      <c r="O132" s="21">
        <v>61</v>
      </c>
      <c r="P132" s="21">
        <v>70</v>
      </c>
      <c r="Q132" s="21">
        <v>20</v>
      </c>
      <c r="R132" s="21" t="s">
        <v>1629</v>
      </c>
      <c r="S132" s="21">
        <v>1</v>
      </c>
      <c r="T132" s="21">
        <v>20</v>
      </c>
      <c r="U132" s="21" t="s">
        <v>272</v>
      </c>
      <c r="V132" s="21">
        <v>1</v>
      </c>
      <c r="W132" s="21">
        <v>2</v>
      </c>
      <c r="X132" s="21">
        <v>3</v>
      </c>
      <c r="Y132" s="21">
        <v>0</v>
      </c>
      <c r="Z132" s="6"/>
      <c r="AA132" s="24" t="s">
        <v>513</v>
      </c>
      <c r="AB132" s="21" t="s">
        <v>497</v>
      </c>
      <c r="AC132" s="25">
        <v>1</v>
      </c>
      <c r="AD132" s="25"/>
      <c r="AE132" s="21" t="s">
        <v>249</v>
      </c>
      <c r="AF132" s="21"/>
      <c r="AG132" s="21" t="s">
        <v>246</v>
      </c>
      <c r="AH132" s="21" t="s">
        <v>248</v>
      </c>
      <c r="AI132" s="21" t="s">
        <v>246</v>
      </c>
      <c r="AJ132" s="21" t="s">
        <v>249</v>
      </c>
      <c r="AK132" s="21" t="s">
        <v>249</v>
      </c>
      <c r="AL132" s="21" t="s">
        <v>246</v>
      </c>
      <c r="AM132" s="21">
        <v>9.33</v>
      </c>
      <c r="AN132" s="6"/>
      <c r="AO132" s="26" t="s">
        <v>250</v>
      </c>
      <c r="AP132" s="26" t="s">
        <v>274</v>
      </c>
      <c r="AQ132" s="26"/>
      <c r="AR132" s="26" t="s">
        <v>1902</v>
      </c>
      <c r="AS132" s="26" t="s">
        <v>1905</v>
      </c>
      <c r="AT132" s="27">
        <v>9.33</v>
      </c>
      <c r="AU132" s="21">
        <v>10.23</v>
      </c>
      <c r="AV132" s="21">
        <v>5.01</v>
      </c>
      <c r="AW132" s="21">
        <v>3.97</v>
      </c>
      <c r="AX132" s="21">
        <v>2.38</v>
      </c>
      <c r="AY132" s="21">
        <v>0.96</v>
      </c>
      <c r="AZ132" s="21">
        <v>0.65</v>
      </c>
      <c r="BA132" s="21">
        <v>0.4</v>
      </c>
      <c r="BB132" s="21">
        <v>0.22</v>
      </c>
      <c r="BC132" s="28">
        <f t="shared" ref="BC132:BE132" si="380">((AU132/AT132)*100)-100</f>
        <v>9.6463022508038705</v>
      </c>
      <c r="BD132" s="28">
        <f t="shared" si="380"/>
        <v>-51.026392961876837</v>
      </c>
      <c r="BE132" s="28">
        <f t="shared" si="380"/>
        <v>-20.758483033932123</v>
      </c>
      <c r="BF132" s="28">
        <f t="shared" si="2"/>
        <v>-46.302250803858527</v>
      </c>
      <c r="BG132" s="28">
        <f t="shared" si="3"/>
        <v>-57.449088960342976</v>
      </c>
      <c r="BH132" s="28">
        <f t="shared" si="4"/>
        <v>-61.192570869990227</v>
      </c>
      <c r="BI132" s="3">
        <f t="shared" ref="BI132:BK132" si="381">AU132-AT132</f>
        <v>0.90000000000000036</v>
      </c>
      <c r="BJ132" s="3">
        <f t="shared" si="381"/>
        <v>-5.2200000000000006</v>
      </c>
      <c r="BK132" s="3">
        <f t="shared" si="381"/>
        <v>-1.0399999999999996</v>
      </c>
      <c r="BL132" s="3">
        <f t="shared" si="6"/>
        <v>-4.32</v>
      </c>
      <c r="BM132" s="3">
        <f t="shared" si="7"/>
        <v>-5.3599999999999994</v>
      </c>
      <c r="BN132" s="3">
        <f t="shared" si="8"/>
        <v>-6.26</v>
      </c>
      <c r="BO132" s="24">
        <v>41.4</v>
      </c>
      <c r="BP132" s="21">
        <v>96.3</v>
      </c>
      <c r="BQ132" s="21">
        <v>97.7</v>
      </c>
      <c r="BR132" s="21"/>
      <c r="BS132" s="21"/>
      <c r="BT132" s="21"/>
      <c r="BU132" s="21"/>
      <c r="BV132" s="24">
        <v>37</v>
      </c>
      <c r="BW132" s="21">
        <v>36.9</v>
      </c>
      <c r="BX132" s="21">
        <v>35.6</v>
      </c>
      <c r="BY132" s="21">
        <v>37</v>
      </c>
      <c r="BZ132" s="21">
        <v>37</v>
      </c>
      <c r="CA132" s="21">
        <v>37.4</v>
      </c>
      <c r="CB132" s="21">
        <v>36.5</v>
      </c>
      <c r="CC132" s="21">
        <v>36.5</v>
      </c>
      <c r="CD132" s="21">
        <v>37.6</v>
      </c>
      <c r="CE132" s="6"/>
      <c r="CF132" s="24" t="s">
        <v>1630</v>
      </c>
      <c r="CG132" s="21"/>
      <c r="CH132" s="21"/>
      <c r="CI132" s="21"/>
      <c r="CJ132" s="21"/>
      <c r="CK132" s="21"/>
      <c r="CL132" s="21"/>
      <c r="CM132" s="24" t="s">
        <v>1631</v>
      </c>
      <c r="CN132" s="21"/>
      <c r="CO132" s="21"/>
      <c r="CP132" s="21"/>
      <c r="CQ132" s="21"/>
      <c r="CR132" s="21"/>
      <c r="CS132" s="21"/>
      <c r="CT132" s="24">
        <v>2</v>
      </c>
      <c r="CU132" s="21"/>
      <c r="CV132" s="21"/>
      <c r="CW132" s="21"/>
      <c r="CX132" s="21"/>
      <c r="CY132" s="21"/>
      <c r="CZ132" s="21"/>
      <c r="DA132" s="24" t="s">
        <v>1632</v>
      </c>
      <c r="DB132" s="21"/>
      <c r="DC132" s="21"/>
      <c r="DD132" s="21"/>
      <c r="DE132" s="21"/>
      <c r="DF132" s="21"/>
      <c r="DG132" s="21"/>
      <c r="DH132" s="24" t="s">
        <v>1633</v>
      </c>
      <c r="DI132" s="21" t="s">
        <v>1633</v>
      </c>
      <c r="DJ132" s="21" t="s">
        <v>1633</v>
      </c>
      <c r="DK132" s="21" t="s">
        <v>1633</v>
      </c>
      <c r="DL132" s="21" t="s">
        <v>1633</v>
      </c>
      <c r="DM132" s="21" t="s">
        <v>1633</v>
      </c>
      <c r="DN132" s="21" t="s">
        <v>1633</v>
      </c>
      <c r="DO132" s="26"/>
      <c r="DP132" s="6"/>
      <c r="DQ132" s="24">
        <v>77</v>
      </c>
      <c r="DR132" s="21">
        <v>61.8</v>
      </c>
      <c r="DS132" s="21">
        <v>137.1</v>
      </c>
      <c r="DT132" s="21">
        <v>117.1</v>
      </c>
      <c r="DU132" s="21">
        <v>168</v>
      </c>
      <c r="DV132" s="21">
        <v>121.9</v>
      </c>
      <c r="DW132" s="21">
        <v>138</v>
      </c>
      <c r="DX132" s="24">
        <v>0.4</v>
      </c>
      <c r="DY132" s="21">
        <v>0.4</v>
      </c>
      <c r="DZ132" s="21">
        <v>0.4</v>
      </c>
      <c r="EA132" s="21">
        <v>0.4</v>
      </c>
      <c r="EB132" s="21">
        <v>0.35</v>
      </c>
      <c r="EC132" s="21">
        <v>0.35</v>
      </c>
      <c r="ED132" s="21">
        <v>0.35</v>
      </c>
      <c r="EE132" s="78">
        <f t="shared" si="135"/>
        <v>192.5</v>
      </c>
      <c r="EF132" s="79">
        <f t="shared" si="192"/>
        <v>154.49999999999997</v>
      </c>
      <c r="EG132" s="79">
        <f t="shared" si="336"/>
        <v>342.74999999999994</v>
      </c>
      <c r="EH132" s="79">
        <f t="shared" ref="EH132:EK132" si="382">DT132/EA132</f>
        <v>292.74999999999994</v>
      </c>
      <c r="EI132" s="79">
        <f t="shared" si="382"/>
        <v>480.00000000000006</v>
      </c>
      <c r="EJ132" s="79">
        <f t="shared" si="382"/>
        <v>348.28571428571433</v>
      </c>
      <c r="EK132" s="79">
        <f t="shared" si="382"/>
        <v>394.28571428571433</v>
      </c>
      <c r="EL132" s="24">
        <v>0</v>
      </c>
      <c r="EM132" s="21">
        <v>1</v>
      </c>
      <c r="EN132" s="21">
        <v>1</v>
      </c>
      <c r="EO132" s="21">
        <v>0</v>
      </c>
      <c r="EP132" s="21">
        <v>0</v>
      </c>
      <c r="EQ132" s="21">
        <v>0</v>
      </c>
      <c r="ER132" s="21">
        <v>0</v>
      </c>
      <c r="ES132" s="24">
        <v>367</v>
      </c>
      <c r="ET132" s="21">
        <v>208</v>
      </c>
      <c r="EU132" s="21">
        <v>236</v>
      </c>
      <c r="EV132" s="21">
        <v>212</v>
      </c>
      <c r="EW132" s="21">
        <v>259</v>
      </c>
      <c r="EX132" s="21">
        <v>298</v>
      </c>
      <c r="EY132" s="21">
        <v>292</v>
      </c>
      <c r="EZ132" s="24">
        <v>18</v>
      </c>
      <c r="FA132" s="21">
        <v>5.2</v>
      </c>
      <c r="FB132" s="21">
        <v>2</v>
      </c>
      <c r="FC132" s="21">
        <v>2</v>
      </c>
      <c r="FD132" s="21">
        <v>2</v>
      </c>
      <c r="FE132" s="21">
        <v>2</v>
      </c>
      <c r="FF132" s="21">
        <v>2</v>
      </c>
      <c r="FG132" s="24">
        <v>5</v>
      </c>
      <c r="FH132" s="21">
        <v>7</v>
      </c>
      <c r="FI132" s="21">
        <v>7</v>
      </c>
      <c r="FJ132" s="21">
        <v>7</v>
      </c>
      <c r="FK132" s="21">
        <v>7</v>
      </c>
      <c r="FL132" s="21">
        <v>7</v>
      </c>
      <c r="FM132" s="21">
        <v>7</v>
      </c>
      <c r="FN132" s="24">
        <v>50</v>
      </c>
      <c r="FO132" s="21">
        <v>65</v>
      </c>
      <c r="FP132" s="21">
        <v>69</v>
      </c>
      <c r="FQ132" s="21">
        <v>78</v>
      </c>
      <c r="FR132" s="21">
        <v>81</v>
      </c>
      <c r="FS132" s="21">
        <v>75</v>
      </c>
      <c r="FT132" s="21">
        <v>65</v>
      </c>
      <c r="FU132" s="24">
        <v>0</v>
      </c>
      <c r="FV132" s="21" t="s">
        <v>803</v>
      </c>
      <c r="FW132" s="21" t="s">
        <v>804</v>
      </c>
      <c r="FX132" s="21">
        <v>0</v>
      </c>
      <c r="FY132" s="21">
        <v>0</v>
      </c>
      <c r="FZ132" s="21">
        <v>0</v>
      </c>
      <c r="GA132" s="21">
        <v>0</v>
      </c>
      <c r="GB132" s="24">
        <v>39</v>
      </c>
      <c r="GC132" s="21">
        <v>21</v>
      </c>
      <c r="GD132" s="21">
        <v>1.8</v>
      </c>
      <c r="GE132" s="21">
        <v>1.8</v>
      </c>
      <c r="GF132" s="21">
        <v>1.8</v>
      </c>
      <c r="GG132" s="21">
        <v>1.8</v>
      </c>
      <c r="GH132" s="21">
        <v>1.8</v>
      </c>
      <c r="GI132" s="24">
        <v>820</v>
      </c>
      <c r="GJ132" s="21">
        <v>1490</v>
      </c>
      <c r="GK132" s="21">
        <v>2130</v>
      </c>
      <c r="GL132" s="21">
        <v>2590</v>
      </c>
      <c r="GM132" s="21">
        <v>2070</v>
      </c>
      <c r="GN132" s="21">
        <v>2140</v>
      </c>
      <c r="GO132" s="21">
        <v>1440</v>
      </c>
      <c r="GP132" s="6"/>
      <c r="GQ132" s="24">
        <v>15</v>
      </c>
      <c r="GR132" s="21">
        <v>80</v>
      </c>
      <c r="GS132" s="24">
        <v>15</v>
      </c>
      <c r="GT132" s="21">
        <v>80</v>
      </c>
      <c r="GU132" s="24">
        <v>10</v>
      </c>
      <c r="GV132" s="21">
        <v>45</v>
      </c>
      <c r="GW132" s="24">
        <v>8</v>
      </c>
      <c r="GX132" s="21">
        <v>18</v>
      </c>
      <c r="GY132" s="24">
        <v>6</v>
      </c>
      <c r="GZ132" s="21">
        <v>10</v>
      </c>
      <c r="HA132" s="24">
        <v>7</v>
      </c>
      <c r="HB132" s="21">
        <v>18</v>
      </c>
      <c r="HC132" s="24">
        <v>8</v>
      </c>
      <c r="HD132" s="21">
        <v>18</v>
      </c>
      <c r="HE132" s="6"/>
      <c r="HF132" s="21">
        <v>20</v>
      </c>
      <c r="HG132" s="21">
        <v>120</v>
      </c>
      <c r="HH132" s="21">
        <v>70</v>
      </c>
      <c r="HI132" s="21">
        <v>37</v>
      </c>
      <c r="HJ132" s="21">
        <v>1</v>
      </c>
      <c r="HK132" s="21">
        <v>54.8</v>
      </c>
      <c r="HL132" s="21">
        <v>0.4</v>
      </c>
      <c r="HM132" s="21">
        <v>10</v>
      </c>
      <c r="HN132" s="21">
        <v>10.08</v>
      </c>
      <c r="HO132" s="21">
        <v>25.55</v>
      </c>
      <c r="HP132" s="21">
        <v>1.65</v>
      </c>
      <c r="HQ132" s="21">
        <v>140.4</v>
      </c>
      <c r="HR132" s="21">
        <v>19</v>
      </c>
      <c r="HS132" s="21">
        <v>5.2</v>
      </c>
      <c r="HT132" s="21">
        <v>7</v>
      </c>
      <c r="HU132" s="6"/>
    </row>
    <row r="133" spans="1:229" ht="15.75" customHeight="1" x14ac:dyDescent="0.3">
      <c r="A133" s="99">
        <v>128</v>
      </c>
      <c r="B133" s="3">
        <v>192</v>
      </c>
      <c r="C133" s="21" t="s">
        <v>874</v>
      </c>
      <c r="D133" s="21">
        <v>2</v>
      </c>
      <c r="E133" s="22">
        <v>41534</v>
      </c>
      <c r="F133" s="22">
        <v>41534</v>
      </c>
      <c r="G133" s="21">
        <f t="shared" si="0"/>
        <v>0</v>
      </c>
      <c r="H133" s="21"/>
      <c r="I133" s="21" t="s">
        <v>1084</v>
      </c>
      <c r="J133" s="23">
        <v>11164</v>
      </c>
      <c r="K133" s="21">
        <v>83</v>
      </c>
      <c r="L133" s="21">
        <v>158</v>
      </c>
      <c r="M133" s="21">
        <v>65</v>
      </c>
      <c r="N133" s="21" t="s">
        <v>1638</v>
      </c>
      <c r="O133" s="21">
        <v>86</v>
      </c>
      <c r="P133" s="21">
        <v>95.4</v>
      </c>
      <c r="Q133" s="21">
        <v>3</v>
      </c>
      <c r="R133" s="21" t="s">
        <v>548</v>
      </c>
      <c r="S133" s="21">
        <v>2</v>
      </c>
      <c r="T133" s="21">
        <v>3</v>
      </c>
      <c r="U133" s="21" t="s">
        <v>548</v>
      </c>
      <c r="V133" s="21">
        <v>2</v>
      </c>
      <c r="W133" s="21">
        <v>0</v>
      </c>
      <c r="X133" s="21">
        <v>2</v>
      </c>
      <c r="Y133" s="21">
        <v>0</v>
      </c>
      <c r="Z133" s="6"/>
      <c r="AA133" s="24" t="s">
        <v>513</v>
      </c>
      <c r="AB133" s="21" t="s">
        <v>956</v>
      </c>
      <c r="AC133" s="25">
        <v>1</v>
      </c>
      <c r="AD133" s="25"/>
      <c r="AE133" s="21" t="s">
        <v>246</v>
      </c>
      <c r="AF133" s="21" t="s">
        <v>479</v>
      </c>
      <c r="AG133" s="21" t="s">
        <v>246</v>
      </c>
      <c r="AH133" s="21" t="s">
        <v>248</v>
      </c>
      <c r="AI133" s="21" t="s">
        <v>249</v>
      </c>
      <c r="AJ133" s="21" t="s">
        <v>246</v>
      </c>
      <c r="AK133" s="21" t="s">
        <v>246</v>
      </c>
      <c r="AL133" s="21" t="s">
        <v>246</v>
      </c>
      <c r="AM133" s="21">
        <v>11.6</v>
      </c>
      <c r="AN133" s="6"/>
      <c r="AO133" s="26" t="s">
        <v>250</v>
      </c>
      <c r="AP133" s="26" t="s">
        <v>274</v>
      </c>
      <c r="AQ133" s="26"/>
      <c r="AR133" s="26" t="s">
        <v>1902</v>
      </c>
      <c r="AS133" s="26" t="s">
        <v>1910</v>
      </c>
      <c r="AT133" s="27">
        <v>7.6</v>
      </c>
      <c r="AU133" s="21">
        <v>10.48</v>
      </c>
      <c r="AV133" s="21">
        <v>12.84</v>
      </c>
      <c r="AW133" s="21">
        <v>7.38</v>
      </c>
      <c r="AX133" s="21">
        <v>6</v>
      </c>
      <c r="AY133" s="21"/>
      <c r="AZ133" s="21"/>
      <c r="BA133" s="21"/>
      <c r="BB133" s="21"/>
      <c r="BC133" s="28">
        <f t="shared" ref="BC133:BE133" si="383">((AU133/AT133)*100)-100</f>
        <v>37.89473684210526</v>
      </c>
      <c r="BD133" s="28">
        <f t="shared" si="383"/>
        <v>22.51908396946564</v>
      </c>
      <c r="BE133" s="28">
        <f t="shared" si="383"/>
        <v>-42.523364485981304</v>
      </c>
      <c r="BF133" s="28">
        <f t="shared" si="2"/>
        <v>68.947368421052659</v>
      </c>
      <c r="BG133" s="28">
        <f t="shared" si="3"/>
        <v>-2.8947368421052602</v>
      </c>
      <c r="BH133" s="28">
        <f t="shared" si="4"/>
        <v>-29.580152671755727</v>
      </c>
      <c r="BI133" s="3">
        <f t="shared" ref="BI133:BK133" si="384">AU133-AT133</f>
        <v>2.8800000000000008</v>
      </c>
      <c r="BJ133" s="3">
        <f t="shared" si="384"/>
        <v>2.3599999999999994</v>
      </c>
      <c r="BK133" s="3">
        <f t="shared" si="384"/>
        <v>-5.46</v>
      </c>
      <c r="BL133" s="3">
        <f t="shared" si="6"/>
        <v>5.24</v>
      </c>
      <c r="BM133" s="3">
        <f t="shared" si="7"/>
        <v>-0.21999999999999975</v>
      </c>
      <c r="BN133" s="3">
        <f t="shared" si="8"/>
        <v>-3.1000000000000005</v>
      </c>
      <c r="BO133" s="24">
        <v>57</v>
      </c>
      <c r="BP133" s="21">
        <v>86.9</v>
      </c>
      <c r="BQ133" s="21">
        <v>86</v>
      </c>
      <c r="BR133" s="21"/>
      <c r="BS133" s="21"/>
      <c r="BT133" s="21"/>
      <c r="BU133" s="21"/>
      <c r="BV133" s="24">
        <v>35</v>
      </c>
      <c r="BW133" s="21">
        <v>35.9</v>
      </c>
      <c r="BX133" s="21">
        <v>35.5</v>
      </c>
      <c r="BY133" s="21">
        <v>35.5</v>
      </c>
      <c r="BZ133" s="21">
        <v>35</v>
      </c>
      <c r="CA133" s="21"/>
      <c r="CB133" s="21"/>
      <c r="CC133" s="21"/>
      <c r="CD133" s="21"/>
      <c r="CE133" s="6"/>
      <c r="CF133" s="24" t="s">
        <v>1639</v>
      </c>
      <c r="CG133" s="21"/>
      <c r="CH133" s="21"/>
      <c r="CI133" s="21"/>
      <c r="CJ133" s="21"/>
      <c r="CK133" s="21"/>
      <c r="CL133" s="21"/>
      <c r="CM133" s="24" t="s">
        <v>1640</v>
      </c>
      <c r="CN133" s="21"/>
      <c r="CO133" s="21"/>
      <c r="CP133" s="21"/>
      <c r="CQ133" s="21"/>
      <c r="CR133" s="21"/>
      <c r="CS133" s="21"/>
      <c r="CT133" s="24">
        <v>1</v>
      </c>
      <c r="CU133" s="21"/>
      <c r="CV133" s="21"/>
      <c r="CW133" s="21"/>
      <c r="CX133" s="21"/>
      <c r="CY133" s="21"/>
      <c r="CZ133" s="21"/>
      <c r="DA133" s="24" t="s">
        <v>735</v>
      </c>
      <c r="DB133" s="21"/>
      <c r="DC133" s="21"/>
      <c r="DD133" s="21"/>
      <c r="DE133" s="21"/>
      <c r="DF133" s="21"/>
      <c r="DG133" s="21"/>
      <c r="DH133" s="24" t="s">
        <v>888</v>
      </c>
      <c r="DI133" s="21" t="s">
        <v>888</v>
      </c>
      <c r="DJ133" s="21"/>
      <c r="DK133" s="21"/>
      <c r="DL133" s="21"/>
      <c r="DM133" s="21"/>
      <c r="DN133" s="21"/>
      <c r="DO133" s="26"/>
      <c r="DP133" s="6"/>
      <c r="DQ133" s="24">
        <v>101.2</v>
      </c>
      <c r="DR133" s="21">
        <v>154.5</v>
      </c>
      <c r="DS133" s="21">
        <v>47.7</v>
      </c>
      <c r="DT133" s="21"/>
      <c r="DU133" s="21"/>
      <c r="DV133" s="21"/>
      <c r="DW133" s="21"/>
      <c r="DX133" s="24">
        <v>0.4</v>
      </c>
      <c r="DY133" s="21">
        <v>0.4</v>
      </c>
      <c r="DZ133" s="21">
        <v>0.4</v>
      </c>
      <c r="EA133" s="21"/>
      <c r="EB133" s="21"/>
      <c r="EC133" s="21"/>
      <c r="ED133" s="21"/>
      <c r="EE133" s="78">
        <f t="shared" si="135"/>
        <v>253</v>
      </c>
      <c r="EF133" s="79">
        <f t="shared" si="192"/>
        <v>386.25</v>
      </c>
      <c r="EG133" s="79">
        <f t="shared" si="336"/>
        <v>119.25</v>
      </c>
      <c r="EH133" s="79"/>
      <c r="EI133" s="79"/>
      <c r="EJ133" s="79"/>
      <c r="EK133" s="79"/>
      <c r="EL133" s="24">
        <v>0</v>
      </c>
      <c r="EM133" s="21">
        <v>0</v>
      </c>
      <c r="EN133" s="21">
        <v>0</v>
      </c>
      <c r="EO133" s="21"/>
      <c r="EP133" s="21"/>
      <c r="EQ133" s="21"/>
      <c r="ER133" s="21"/>
      <c r="ES133" s="24">
        <v>10</v>
      </c>
      <c r="ET133" s="21">
        <v>33</v>
      </c>
      <c r="EU133" s="21">
        <v>23</v>
      </c>
      <c r="EV133" s="21"/>
      <c r="EW133" s="21"/>
      <c r="EX133" s="21"/>
      <c r="EY133" s="21"/>
      <c r="EZ133" s="24">
        <v>3.1</v>
      </c>
      <c r="FA133" s="21">
        <v>12.9</v>
      </c>
      <c r="FB133" s="21">
        <v>12.9</v>
      </c>
      <c r="FC133" s="21"/>
      <c r="FD133" s="21"/>
      <c r="FE133" s="21"/>
      <c r="FF133" s="21"/>
      <c r="FG133" s="24">
        <v>13</v>
      </c>
      <c r="FH133" s="21">
        <v>3</v>
      </c>
      <c r="FI133" s="21">
        <v>3</v>
      </c>
      <c r="FJ133" s="21"/>
      <c r="FK133" s="21"/>
      <c r="FL133" s="21"/>
      <c r="FM133" s="21"/>
      <c r="FN133" s="24">
        <v>84</v>
      </c>
      <c r="FO133" s="21">
        <v>47</v>
      </c>
      <c r="FP133" s="21">
        <v>29</v>
      </c>
      <c r="FQ133" s="21"/>
      <c r="FR133" s="21"/>
      <c r="FS133" s="21"/>
      <c r="FT133" s="21"/>
      <c r="FU133" s="24" t="s">
        <v>859</v>
      </c>
      <c r="FV133" s="21" t="s">
        <v>859</v>
      </c>
      <c r="FW133" s="21" t="s">
        <v>859</v>
      </c>
      <c r="FX133" s="21"/>
      <c r="FY133" s="21"/>
      <c r="FZ133" s="21"/>
      <c r="GA133" s="21"/>
      <c r="GB133" s="24">
        <v>126</v>
      </c>
      <c r="GC133" s="21">
        <v>134</v>
      </c>
      <c r="GD133" s="21">
        <v>178</v>
      </c>
      <c r="GE133" s="21"/>
      <c r="GF133" s="21"/>
      <c r="GG133" s="21"/>
      <c r="GH133" s="21"/>
      <c r="GI133" s="24">
        <v>750</v>
      </c>
      <c r="GJ133" s="21">
        <v>45</v>
      </c>
      <c r="GK133" s="21">
        <v>0</v>
      </c>
      <c r="GL133" s="21"/>
      <c r="GM133" s="21"/>
      <c r="GN133" s="21"/>
      <c r="GO133" s="21"/>
      <c r="GP133" s="6"/>
      <c r="GQ133" s="24">
        <v>16</v>
      </c>
      <c r="GR133" s="21">
        <v>90</v>
      </c>
      <c r="GS133" s="24">
        <v>19</v>
      </c>
      <c r="GT133" s="21">
        <v>90</v>
      </c>
      <c r="GU133" s="24">
        <v>20</v>
      </c>
      <c r="GV133" s="21">
        <v>90</v>
      </c>
      <c r="GW133" s="24"/>
      <c r="GX133" s="21"/>
      <c r="GY133" s="24"/>
      <c r="GZ133" s="21"/>
      <c r="HA133" s="24"/>
      <c r="HB133" s="21"/>
      <c r="HC133" s="24"/>
      <c r="HD133" s="21"/>
      <c r="HE133" s="6"/>
      <c r="HF133" s="21">
        <v>83</v>
      </c>
      <c r="HG133" s="21">
        <v>64</v>
      </c>
      <c r="HH133" s="21">
        <v>77</v>
      </c>
      <c r="HI133" s="21">
        <v>35.5</v>
      </c>
      <c r="HJ133" s="21">
        <v>2</v>
      </c>
      <c r="HK133" s="21">
        <v>97.4</v>
      </c>
      <c r="HL133" s="21">
        <v>0.4</v>
      </c>
      <c r="HM133" s="21">
        <v>0</v>
      </c>
      <c r="HN133" s="21">
        <v>24.64</v>
      </c>
      <c r="HO133" s="21">
        <v>40.96</v>
      </c>
      <c r="HP133" s="21">
        <v>3.31</v>
      </c>
      <c r="HQ133" s="21">
        <v>137.6</v>
      </c>
      <c r="HR133" s="21">
        <v>9.5</v>
      </c>
      <c r="HS133" s="21">
        <v>11.6</v>
      </c>
      <c r="HT133" s="21">
        <v>3</v>
      </c>
      <c r="HU133" s="6"/>
    </row>
    <row r="134" spans="1:229" ht="15.75" customHeight="1" x14ac:dyDescent="0.3">
      <c r="A134" s="99">
        <v>129</v>
      </c>
      <c r="B134" s="3">
        <v>193</v>
      </c>
      <c r="C134" s="21" t="s">
        <v>626</v>
      </c>
      <c r="D134" s="21">
        <v>2</v>
      </c>
      <c r="E134" s="22">
        <v>41529</v>
      </c>
      <c r="F134" s="22">
        <v>41530</v>
      </c>
      <c r="G134" s="21">
        <f t="shared" si="0"/>
        <v>1</v>
      </c>
      <c r="H134" s="21"/>
      <c r="I134" s="21" t="s">
        <v>432</v>
      </c>
      <c r="J134" s="23">
        <v>15883</v>
      </c>
      <c r="K134" s="21">
        <v>70</v>
      </c>
      <c r="L134" s="21">
        <v>168</v>
      </c>
      <c r="M134" s="21">
        <v>65</v>
      </c>
      <c r="N134" s="21" t="s">
        <v>1641</v>
      </c>
      <c r="O134" s="21">
        <v>67</v>
      </c>
      <c r="P134" s="21">
        <v>79</v>
      </c>
      <c r="Q134" s="21">
        <v>8</v>
      </c>
      <c r="R134" s="21" t="s">
        <v>1333</v>
      </c>
      <c r="S134" s="21">
        <v>1</v>
      </c>
      <c r="T134" s="21">
        <v>16</v>
      </c>
      <c r="U134" s="21" t="s">
        <v>272</v>
      </c>
      <c r="V134" s="21">
        <v>1</v>
      </c>
      <c r="W134" s="21">
        <v>4</v>
      </c>
      <c r="X134" s="21">
        <v>1</v>
      </c>
      <c r="Y134" s="21">
        <v>0</v>
      </c>
      <c r="Z134" s="6"/>
      <c r="AA134" s="24" t="s">
        <v>884</v>
      </c>
      <c r="AB134" s="21" t="s">
        <v>549</v>
      </c>
      <c r="AC134" s="25">
        <v>1</v>
      </c>
      <c r="AD134" s="25"/>
      <c r="AE134" s="21" t="s">
        <v>246</v>
      </c>
      <c r="AF134" s="21" t="s">
        <v>479</v>
      </c>
      <c r="AG134" s="21" t="s">
        <v>249</v>
      </c>
      <c r="AH134" s="21"/>
      <c r="AI134" s="21" t="s">
        <v>246</v>
      </c>
      <c r="AJ134" s="21" t="s">
        <v>246</v>
      </c>
      <c r="AK134" s="21" t="s">
        <v>1642</v>
      </c>
      <c r="AL134" s="21" t="s">
        <v>246</v>
      </c>
      <c r="AM134" s="21">
        <v>0.74</v>
      </c>
      <c r="AN134" s="6"/>
      <c r="AO134" s="26" t="s">
        <v>250</v>
      </c>
      <c r="AP134" s="26" t="s">
        <v>274</v>
      </c>
      <c r="AQ134" s="26"/>
      <c r="AR134" s="26" t="s">
        <v>1902</v>
      </c>
      <c r="AS134" s="26" t="s">
        <v>1905</v>
      </c>
      <c r="AT134" s="27">
        <v>0.72</v>
      </c>
      <c r="AU134" s="21">
        <v>0.74</v>
      </c>
      <c r="AV134" s="21">
        <v>1.43</v>
      </c>
      <c r="AW134" s="21">
        <v>0.54</v>
      </c>
      <c r="AX134" s="21">
        <v>0.5</v>
      </c>
      <c r="AY134" s="21">
        <v>0.31</v>
      </c>
      <c r="AZ134" s="21">
        <v>0.17</v>
      </c>
      <c r="BA134" s="21">
        <v>0.12</v>
      </c>
      <c r="BB134" s="21">
        <v>0.09</v>
      </c>
      <c r="BC134" s="28">
        <f t="shared" ref="BC134:BE134" si="385">((AU134/AT134)*100)-100</f>
        <v>2.7777777777777857</v>
      </c>
      <c r="BD134" s="28">
        <f t="shared" si="385"/>
        <v>93.243243243243256</v>
      </c>
      <c r="BE134" s="28">
        <f t="shared" si="385"/>
        <v>-62.237762237762233</v>
      </c>
      <c r="BF134" s="28">
        <f t="shared" si="2"/>
        <v>98.611111111111114</v>
      </c>
      <c r="BG134" s="28">
        <f t="shared" si="3"/>
        <v>-24.999999999999986</v>
      </c>
      <c r="BH134" s="28">
        <f t="shared" si="4"/>
        <v>-27.027027027027017</v>
      </c>
      <c r="BI134" s="3">
        <f t="shared" ref="BI134:BK134" si="386">AU134-AT134</f>
        <v>2.0000000000000018E-2</v>
      </c>
      <c r="BJ134" s="3">
        <f t="shared" si="386"/>
        <v>0.69</v>
      </c>
      <c r="BK134" s="3">
        <f t="shared" si="386"/>
        <v>-0.8899999999999999</v>
      </c>
      <c r="BL134" s="3">
        <f t="shared" si="6"/>
        <v>0.71</v>
      </c>
      <c r="BM134" s="3">
        <f t="shared" si="7"/>
        <v>-0.17999999999999994</v>
      </c>
      <c r="BN134" s="3">
        <f t="shared" si="8"/>
        <v>-0.19999999999999996</v>
      </c>
      <c r="BO134" s="24"/>
      <c r="BP134" s="21">
        <v>249.8</v>
      </c>
      <c r="BQ134" s="21">
        <v>229</v>
      </c>
      <c r="BR134" s="21">
        <v>145.1</v>
      </c>
      <c r="BS134" s="21">
        <v>79.8</v>
      </c>
      <c r="BT134" s="21"/>
      <c r="BU134" s="21"/>
      <c r="BV134" s="24">
        <v>36</v>
      </c>
      <c r="BW134" s="21">
        <v>36</v>
      </c>
      <c r="BX134" s="21">
        <v>35.9</v>
      </c>
      <c r="BY134" s="21">
        <v>36</v>
      </c>
      <c r="BZ134" s="21">
        <v>36.6</v>
      </c>
      <c r="CA134" s="21">
        <v>36.1</v>
      </c>
      <c r="CB134" s="21">
        <v>36</v>
      </c>
      <c r="CC134" s="21">
        <v>35</v>
      </c>
      <c r="CD134" s="21">
        <v>36.4</v>
      </c>
      <c r="CE134" s="6"/>
      <c r="CF134" s="24" t="s">
        <v>1643</v>
      </c>
      <c r="CG134" s="21" t="s">
        <v>1644</v>
      </c>
      <c r="CH134" s="21"/>
      <c r="CI134" s="21"/>
      <c r="CJ134" s="21"/>
      <c r="CK134" s="21"/>
      <c r="CL134" s="21"/>
      <c r="CM134" s="24" t="s">
        <v>1645</v>
      </c>
      <c r="CN134" s="21" t="s">
        <v>1646</v>
      </c>
      <c r="CO134" s="21"/>
      <c r="CP134" s="21"/>
      <c r="CQ134" s="21"/>
      <c r="CR134" s="21"/>
      <c r="CS134" s="21"/>
      <c r="CT134" s="24">
        <v>1</v>
      </c>
      <c r="CU134" s="21"/>
      <c r="CV134" s="21"/>
      <c r="CW134" s="21"/>
      <c r="CX134" s="21"/>
      <c r="CY134" s="21"/>
      <c r="CZ134" s="21"/>
      <c r="DA134" s="24" t="s">
        <v>735</v>
      </c>
      <c r="DB134" s="21" t="s">
        <v>735</v>
      </c>
      <c r="DC134" s="21"/>
      <c r="DD134" s="21"/>
      <c r="DE134" s="21"/>
      <c r="DF134" s="21"/>
      <c r="DG134" s="21"/>
      <c r="DH134" s="24" t="s">
        <v>465</v>
      </c>
      <c r="DI134" s="21" t="s">
        <v>1647</v>
      </c>
      <c r="DJ134" s="21" t="s">
        <v>1647</v>
      </c>
      <c r="DK134" s="21" t="s">
        <v>1647</v>
      </c>
      <c r="DL134" s="21" t="s">
        <v>1647</v>
      </c>
      <c r="DM134" s="21" t="s">
        <v>1648</v>
      </c>
      <c r="DN134" s="21" t="s">
        <v>1647</v>
      </c>
      <c r="DO134" s="26"/>
      <c r="DP134" s="6"/>
      <c r="DQ134" s="24">
        <v>63.5</v>
      </c>
      <c r="DR134" s="21">
        <v>75</v>
      </c>
      <c r="DS134" s="21">
        <v>89.6</v>
      </c>
      <c r="DT134" s="21">
        <v>70</v>
      </c>
      <c r="DU134" s="21">
        <v>77</v>
      </c>
      <c r="DV134" s="21">
        <v>128</v>
      </c>
      <c r="DW134" s="21">
        <v>98.1</v>
      </c>
      <c r="DX134" s="24">
        <v>0.5</v>
      </c>
      <c r="DY134" s="21">
        <v>0.5</v>
      </c>
      <c r="DZ134" s="21">
        <v>0.4</v>
      </c>
      <c r="EA134" s="21">
        <v>0.45</v>
      </c>
      <c r="EB134" s="21">
        <v>0.45</v>
      </c>
      <c r="EC134" s="21">
        <v>0.35</v>
      </c>
      <c r="ED134" s="21">
        <v>0.35</v>
      </c>
      <c r="EE134" s="78">
        <f t="shared" si="135"/>
        <v>127</v>
      </c>
      <c r="EF134" s="79">
        <f t="shared" si="192"/>
        <v>150</v>
      </c>
      <c r="EG134" s="79">
        <f t="shared" si="336"/>
        <v>223.99999999999997</v>
      </c>
      <c r="EH134" s="79">
        <f t="shared" ref="EH134:EK134" si="387">DT134/EA134</f>
        <v>155.55555555555554</v>
      </c>
      <c r="EI134" s="79">
        <f t="shared" si="387"/>
        <v>171.11111111111111</v>
      </c>
      <c r="EJ134" s="79">
        <f t="shared" si="387"/>
        <v>365.71428571428572</v>
      </c>
      <c r="EK134" s="79">
        <f t="shared" si="387"/>
        <v>280.28571428571428</v>
      </c>
      <c r="EL134" s="24">
        <v>1</v>
      </c>
      <c r="EM134" s="21">
        <v>1</v>
      </c>
      <c r="EN134" s="21">
        <v>1</v>
      </c>
      <c r="EO134" s="21">
        <v>1</v>
      </c>
      <c r="EP134" s="21">
        <v>1</v>
      </c>
      <c r="EQ134" s="21">
        <v>0</v>
      </c>
      <c r="ER134" s="21">
        <v>0</v>
      </c>
      <c r="ES134" s="24">
        <v>245</v>
      </c>
      <c r="ET134" s="21">
        <v>252</v>
      </c>
      <c r="EU134" s="21">
        <v>261</v>
      </c>
      <c r="EV134" s="21">
        <v>254</v>
      </c>
      <c r="EW134" s="21">
        <v>277</v>
      </c>
      <c r="EX134" s="21">
        <v>310</v>
      </c>
      <c r="EY134" s="21">
        <v>317</v>
      </c>
      <c r="EZ134" s="24">
        <v>6.2</v>
      </c>
      <c r="FA134" s="21">
        <v>6.2</v>
      </c>
      <c r="FB134" s="21">
        <v>5.2</v>
      </c>
      <c r="FC134" s="21">
        <v>4</v>
      </c>
      <c r="FD134" s="21">
        <v>5</v>
      </c>
      <c r="FE134" s="21">
        <v>5</v>
      </c>
      <c r="FF134" s="21">
        <v>5</v>
      </c>
      <c r="FG134" s="24">
        <v>6</v>
      </c>
      <c r="FH134" s="21">
        <v>11</v>
      </c>
      <c r="FI134" s="21">
        <v>13</v>
      </c>
      <c r="FJ134" s="21">
        <v>13</v>
      </c>
      <c r="FK134" s="21">
        <v>13</v>
      </c>
      <c r="FL134" s="21">
        <v>10</v>
      </c>
      <c r="FM134" s="21">
        <v>10</v>
      </c>
      <c r="FN134" s="24">
        <v>68</v>
      </c>
      <c r="FO134" s="21">
        <v>89</v>
      </c>
      <c r="FP134" s="21">
        <v>89</v>
      </c>
      <c r="FQ134" s="21">
        <v>81</v>
      </c>
      <c r="FR134" s="21">
        <v>100</v>
      </c>
      <c r="FS134" s="21">
        <v>99</v>
      </c>
      <c r="FT134" s="21">
        <v>99</v>
      </c>
      <c r="FU134" s="24" t="s">
        <v>1194</v>
      </c>
      <c r="FV134" s="21">
        <v>0</v>
      </c>
      <c r="FW134" s="21">
        <v>0</v>
      </c>
      <c r="FX134" s="21">
        <v>0</v>
      </c>
      <c r="FY134" s="21">
        <v>0</v>
      </c>
      <c r="FZ134" s="21">
        <v>0</v>
      </c>
      <c r="GA134" s="21">
        <v>0</v>
      </c>
      <c r="GB134" s="24">
        <v>84</v>
      </c>
      <c r="GC134" s="21">
        <v>51</v>
      </c>
      <c r="GD134" s="21">
        <v>44</v>
      </c>
      <c r="GE134" s="21">
        <v>53</v>
      </c>
      <c r="GF134" s="21">
        <v>37</v>
      </c>
      <c r="GG134" s="21">
        <v>35</v>
      </c>
      <c r="GH134" s="21">
        <v>62</v>
      </c>
      <c r="GI134" s="24">
        <v>1110</v>
      </c>
      <c r="GJ134" s="21">
        <v>1350</v>
      </c>
      <c r="GK134" s="21">
        <v>2420</v>
      </c>
      <c r="GL134" s="21">
        <v>2480</v>
      </c>
      <c r="GM134" s="21">
        <v>3730</v>
      </c>
      <c r="GN134" s="21">
        <v>3445</v>
      </c>
      <c r="GO134" s="21">
        <v>3150</v>
      </c>
      <c r="GP134" s="6"/>
      <c r="GQ134" s="24">
        <v>16</v>
      </c>
      <c r="GR134" s="21">
        <v>90</v>
      </c>
      <c r="GS134" s="24">
        <v>12</v>
      </c>
      <c r="GT134" s="21">
        <v>45</v>
      </c>
      <c r="GU134" s="24">
        <v>9</v>
      </c>
      <c r="GV134" s="21">
        <v>18</v>
      </c>
      <c r="GW134" s="24">
        <v>10</v>
      </c>
      <c r="GX134" s="21">
        <v>45</v>
      </c>
      <c r="GY134" s="24">
        <v>10</v>
      </c>
      <c r="GZ134" s="21">
        <v>45</v>
      </c>
      <c r="HA134" s="24">
        <v>9</v>
      </c>
      <c r="HB134" s="21">
        <v>18</v>
      </c>
      <c r="HC134" s="24">
        <v>10</v>
      </c>
      <c r="HD134" s="21">
        <v>45</v>
      </c>
      <c r="HE134" s="6"/>
      <c r="HF134" s="21">
        <v>70</v>
      </c>
      <c r="HG134" s="21">
        <v>91</v>
      </c>
      <c r="HH134" s="21">
        <v>155</v>
      </c>
      <c r="HI134" s="21">
        <v>35.9</v>
      </c>
      <c r="HJ134" s="21">
        <v>1</v>
      </c>
      <c r="HK134" s="21">
        <v>63.5</v>
      </c>
      <c r="HL134" s="21">
        <v>0.75</v>
      </c>
      <c r="HM134" s="21">
        <v>30</v>
      </c>
      <c r="HN134" s="21">
        <v>30.25</v>
      </c>
      <c r="HO134" s="21">
        <v>9.15</v>
      </c>
      <c r="HP134" s="21">
        <v>2.1</v>
      </c>
      <c r="HQ134" s="21">
        <v>142</v>
      </c>
      <c r="HR134" s="21">
        <v>22.9</v>
      </c>
      <c r="HS134" s="21">
        <v>6.2</v>
      </c>
      <c r="HT134" s="21">
        <v>6</v>
      </c>
      <c r="HU134" s="6"/>
    </row>
    <row r="135" spans="1:229" ht="15.75" customHeight="1" x14ac:dyDescent="0.3">
      <c r="A135" s="99">
        <v>130</v>
      </c>
      <c r="B135" s="3">
        <v>194</v>
      </c>
      <c r="C135" s="21" t="s">
        <v>874</v>
      </c>
      <c r="D135" s="21">
        <v>2</v>
      </c>
      <c r="E135" s="22">
        <v>41520</v>
      </c>
      <c r="F135" s="22">
        <v>41520</v>
      </c>
      <c r="G135" s="21">
        <f t="shared" si="0"/>
        <v>0</v>
      </c>
      <c r="H135" s="21"/>
      <c r="I135" s="21" t="s">
        <v>432</v>
      </c>
      <c r="J135" s="23">
        <v>21984</v>
      </c>
      <c r="K135" s="21">
        <v>53</v>
      </c>
      <c r="L135" s="21">
        <v>152</v>
      </c>
      <c r="M135" s="21">
        <v>70</v>
      </c>
      <c r="N135" s="21" t="s">
        <v>1649</v>
      </c>
      <c r="O135" s="21">
        <v>89</v>
      </c>
      <c r="P135" s="21">
        <v>96.4</v>
      </c>
      <c r="Q135" s="21">
        <v>21</v>
      </c>
      <c r="R135" s="21" t="s">
        <v>512</v>
      </c>
      <c r="S135" s="21">
        <v>1</v>
      </c>
      <c r="T135" s="21">
        <v>21</v>
      </c>
      <c r="U135" s="21" t="s">
        <v>512</v>
      </c>
      <c r="V135" s="21">
        <v>1</v>
      </c>
      <c r="W135" s="21">
        <v>13</v>
      </c>
      <c r="X135" s="21">
        <v>8</v>
      </c>
      <c r="Y135" s="21">
        <v>0</v>
      </c>
      <c r="Z135" s="6"/>
      <c r="AA135" s="24" t="s">
        <v>513</v>
      </c>
      <c r="AB135" s="21" t="s">
        <v>497</v>
      </c>
      <c r="AC135" s="25">
        <v>1</v>
      </c>
      <c r="AD135" s="25"/>
      <c r="AE135" s="21" t="s">
        <v>249</v>
      </c>
      <c r="AF135" s="21"/>
      <c r="AG135" s="21" t="s">
        <v>246</v>
      </c>
      <c r="AH135" s="21" t="s">
        <v>328</v>
      </c>
      <c r="AI135" s="21" t="s">
        <v>246</v>
      </c>
      <c r="AJ135" s="21" t="s">
        <v>246</v>
      </c>
      <c r="AK135" s="21" t="s">
        <v>246</v>
      </c>
      <c r="AL135" s="21" t="s">
        <v>246</v>
      </c>
      <c r="AM135" s="21">
        <v>90.73</v>
      </c>
      <c r="AN135" s="6"/>
      <c r="AO135" s="26" t="s">
        <v>250</v>
      </c>
      <c r="AP135" s="26" t="s">
        <v>274</v>
      </c>
      <c r="AQ135" s="26"/>
      <c r="AR135" s="26" t="s">
        <v>1906</v>
      </c>
      <c r="AS135" s="26" t="s">
        <v>1905</v>
      </c>
      <c r="AT135" s="27">
        <v>90.73</v>
      </c>
      <c r="AU135" s="21">
        <v>70.34</v>
      </c>
      <c r="AV135" s="21">
        <v>58.78</v>
      </c>
      <c r="AW135" s="21">
        <v>40.42</v>
      </c>
      <c r="AX135" s="21">
        <v>33</v>
      </c>
      <c r="AY135" s="21">
        <v>27.23</v>
      </c>
      <c r="AZ135" s="21">
        <v>35.79</v>
      </c>
      <c r="BA135" s="21">
        <v>21.17</v>
      </c>
      <c r="BB135" s="21">
        <v>7.75</v>
      </c>
      <c r="BC135" s="28">
        <f t="shared" ref="BC135:BE135" si="388">((AU135/AT135)*100)-100</f>
        <v>-22.473272346522648</v>
      </c>
      <c r="BD135" s="28">
        <f t="shared" si="388"/>
        <v>-16.434461188512941</v>
      </c>
      <c r="BE135" s="28">
        <f t="shared" si="388"/>
        <v>-31.235113984348416</v>
      </c>
      <c r="BF135" s="28">
        <f t="shared" si="2"/>
        <v>-35.214372313457503</v>
      </c>
      <c r="BG135" s="28">
        <f t="shared" si="3"/>
        <v>-55.450236966824647</v>
      </c>
      <c r="BH135" s="28">
        <f t="shared" si="4"/>
        <v>-42.536252487915839</v>
      </c>
      <c r="BI135" s="3">
        <f t="shared" ref="BI135:BK135" si="389">AU135-AT135</f>
        <v>-20.39</v>
      </c>
      <c r="BJ135" s="3">
        <f t="shared" si="389"/>
        <v>-11.560000000000002</v>
      </c>
      <c r="BK135" s="3">
        <f t="shared" si="389"/>
        <v>-18.36</v>
      </c>
      <c r="BL135" s="3">
        <f t="shared" si="6"/>
        <v>-31.950000000000003</v>
      </c>
      <c r="BM135" s="3">
        <f t="shared" si="7"/>
        <v>-50.31</v>
      </c>
      <c r="BN135" s="3">
        <f t="shared" si="8"/>
        <v>-29.92</v>
      </c>
      <c r="BO135" s="24">
        <v>521</v>
      </c>
      <c r="BP135" s="21">
        <v>768</v>
      </c>
      <c r="BQ135" s="21">
        <v>429</v>
      </c>
      <c r="BR135" s="21">
        <v>417.1</v>
      </c>
      <c r="BS135" s="21">
        <v>487</v>
      </c>
      <c r="BT135" s="21">
        <v>204.1</v>
      </c>
      <c r="BU135" s="21">
        <v>154.6</v>
      </c>
      <c r="BV135" s="24">
        <v>36.4</v>
      </c>
      <c r="BW135" s="21">
        <v>37.4</v>
      </c>
      <c r="BX135" s="21">
        <v>37.1</v>
      </c>
      <c r="BY135" s="21">
        <v>37</v>
      </c>
      <c r="BZ135" s="21">
        <v>37.4</v>
      </c>
      <c r="CA135" s="21">
        <v>37</v>
      </c>
      <c r="CB135" s="21">
        <v>36</v>
      </c>
      <c r="CC135" s="21">
        <v>37.1</v>
      </c>
      <c r="CD135" s="21">
        <v>36</v>
      </c>
      <c r="CE135" s="6"/>
      <c r="CF135" s="24" t="s">
        <v>1609</v>
      </c>
      <c r="CG135" s="21"/>
      <c r="CH135" s="21"/>
      <c r="CI135" s="21" t="s">
        <v>1650</v>
      </c>
      <c r="CJ135" s="21"/>
      <c r="CK135" s="21"/>
      <c r="CL135" s="21"/>
      <c r="CM135" s="24" t="s">
        <v>1651</v>
      </c>
      <c r="CN135" s="21"/>
      <c r="CO135" s="21"/>
      <c r="CP135" s="21" t="s">
        <v>1652</v>
      </c>
      <c r="CQ135" s="21"/>
      <c r="CR135" s="21"/>
      <c r="CS135" s="21"/>
      <c r="CT135" s="24">
        <v>1</v>
      </c>
      <c r="CU135" s="21"/>
      <c r="CV135" s="21"/>
      <c r="CW135" s="21">
        <v>2</v>
      </c>
      <c r="CX135" s="21"/>
      <c r="CY135" s="21"/>
      <c r="CZ135" s="21"/>
      <c r="DA135" s="24" t="s">
        <v>735</v>
      </c>
      <c r="DB135" s="21"/>
      <c r="DC135" s="21"/>
      <c r="DD135" s="21"/>
      <c r="DE135" s="21"/>
      <c r="DF135" s="21"/>
      <c r="DG135" s="21"/>
      <c r="DH135" s="24" t="s">
        <v>268</v>
      </c>
      <c r="DI135" s="21" t="s">
        <v>268</v>
      </c>
      <c r="DJ135" s="21" t="s">
        <v>268</v>
      </c>
      <c r="DK135" s="21" t="s">
        <v>1653</v>
      </c>
      <c r="DL135" s="21" t="s">
        <v>1654</v>
      </c>
      <c r="DM135" s="21" t="s">
        <v>1653</v>
      </c>
      <c r="DN135" s="21" t="s">
        <v>1655</v>
      </c>
      <c r="DO135" s="26"/>
      <c r="DP135" s="6"/>
      <c r="DQ135" s="24">
        <v>54.9</v>
      </c>
      <c r="DR135" s="21">
        <v>88.2</v>
      </c>
      <c r="DS135" s="21">
        <v>98.5</v>
      </c>
      <c r="DT135" s="21">
        <v>130.5</v>
      </c>
      <c r="DU135" s="21">
        <v>130.5</v>
      </c>
      <c r="DV135" s="21">
        <v>101.8</v>
      </c>
      <c r="DW135" s="21">
        <v>65</v>
      </c>
      <c r="DX135" s="24">
        <v>0.1</v>
      </c>
      <c r="DY135" s="21">
        <v>0.7</v>
      </c>
      <c r="DZ135" s="21">
        <v>0.81</v>
      </c>
      <c r="EA135" s="21">
        <v>0.1</v>
      </c>
      <c r="EB135" s="21">
        <v>0.6</v>
      </c>
      <c r="EC135" s="21">
        <v>0.5</v>
      </c>
      <c r="ED135" s="21">
        <v>0.55000000000000004</v>
      </c>
      <c r="EE135" s="78">
        <f t="shared" si="135"/>
        <v>549</v>
      </c>
      <c r="EF135" s="79">
        <f t="shared" si="192"/>
        <v>126.00000000000001</v>
      </c>
      <c r="EG135" s="79">
        <f t="shared" si="336"/>
        <v>121.60493827160494</v>
      </c>
      <c r="EH135" s="79">
        <f t="shared" ref="EH135:EK135" si="390">DT135/EA135</f>
        <v>1305</v>
      </c>
      <c r="EI135" s="79">
        <f t="shared" si="390"/>
        <v>217.5</v>
      </c>
      <c r="EJ135" s="79">
        <f t="shared" si="390"/>
        <v>203.6</v>
      </c>
      <c r="EK135" s="79">
        <f t="shared" si="390"/>
        <v>118.18181818181817</v>
      </c>
      <c r="EL135" s="24">
        <v>1</v>
      </c>
      <c r="EM135" s="21">
        <v>1</v>
      </c>
      <c r="EN135" s="21">
        <v>1</v>
      </c>
      <c r="EO135" s="21">
        <v>1</v>
      </c>
      <c r="EP135" s="21">
        <v>1</v>
      </c>
      <c r="EQ135" s="21">
        <v>1</v>
      </c>
      <c r="ER135" s="21">
        <v>1</v>
      </c>
      <c r="ES135" s="24">
        <v>150</v>
      </c>
      <c r="ET135" s="21">
        <v>136</v>
      </c>
      <c r="EU135" s="21">
        <v>139</v>
      </c>
      <c r="EV135" s="21">
        <v>132</v>
      </c>
      <c r="EW135" s="21">
        <v>112</v>
      </c>
      <c r="EX135" s="21">
        <v>118</v>
      </c>
      <c r="EY135" s="21">
        <v>131</v>
      </c>
      <c r="EZ135" s="24">
        <v>17.7</v>
      </c>
      <c r="FA135" s="21">
        <v>12.8</v>
      </c>
      <c r="FB135" s="21">
        <v>7.6</v>
      </c>
      <c r="FC135" s="21">
        <v>8</v>
      </c>
      <c r="FD135" s="21">
        <v>5.2</v>
      </c>
      <c r="FE135" s="21">
        <v>3.7</v>
      </c>
      <c r="FF135" s="21">
        <v>4</v>
      </c>
      <c r="FG135" s="24">
        <v>3</v>
      </c>
      <c r="FH135" s="21">
        <v>3</v>
      </c>
      <c r="FI135" s="21">
        <v>3</v>
      </c>
      <c r="FJ135" s="21">
        <v>3</v>
      </c>
      <c r="FK135" s="21">
        <v>3</v>
      </c>
      <c r="FL135" s="21">
        <v>3</v>
      </c>
      <c r="FM135" s="21">
        <v>3</v>
      </c>
      <c r="FN135" s="24">
        <v>82</v>
      </c>
      <c r="FO135" s="21">
        <v>81</v>
      </c>
      <c r="FP135" s="21">
        <v>93</v>
      </c>
      <c r="FQ135" s="21">
        <v>70</v>
      </c>
      <c r="FR135" s="21">
        <v>93</v>
      </c>
      <c r="FS135" s="21">
        <v>74</v>
      </c>
      <c r="FT135" s="21">
        <v>76</v>
      </c>
      <c r="FU135" s="24" t="s">
        <v>859</v>
      </c>
      <c r="FV135" s="21" t="s">
        <v>1194</v>
      </c>
      <c r="FW135" s="21" t="s">
        <v>1194</v>
      </c>
      <c r="FX135" s="21" t="s">
        <v>859</v>
      </c>
      <c r="FY135" s="21" t="s">
        <v>834</v>
      </c>
      <c r="FZ135" s="21" t="s">
        <v>803</v>
      </c>
      <c r="GA135" s="21" t="s">
        <v>803</v>
      </c>
      <c r="GB135" s="24">
        <v>95</v>
      </c>
      <c r="GC135" s="21">
        <v>64</v>
      </c>
      <c r="GD135" s="21">
        <v>56</v>
      </c>
      <c r="GE135" s="21">
        <v>73</v>
      </c>
      <c r="GF135" s="21">
        <v>100</v>
      </c>
      <c r="GG135" s="21">
        <v>87</v>
      </c>
      <c r="GH135" s="21">
        <v>52</v>
      </c>
      <c r="GI135" s="24">
        <v>1090</v>
      </c>
      <c r="GJ135" s="21">
        <v>1420</v>
      </c>
      <c r="GK135" s="21">
        <v>1490</v>
      </c>
      <c r="GL135" s="21">
        <v>2180</v>
      </c>
      <c r="GM135" s="21">
        <v>1900</v>
      </c>
      <c r="GN135" s="21">
        <v>1740</v>
      </c>
      <c r="GO135" s="21">
        <v>4150</v>
      </c>
      <c r="GP135" s="6"/>
      <c r="GQ135" s="24">
        <v>20</v>
      </c>
      <c r="GR135" s="21">
        <v>90</v>
      </c>
      <c r="GS135" s="24">
        <v>19</v>
      </c>
      <c r="GT135" s="21">
        <v>90</v>
      </c>
      <c r="GU135" s="24">
        <v>18</v>
      </c>
      <c r="GV135" s="21">
        <v>90</v>
      </c>
      <c r="GW135" s="24">
        <v>18</v>
      </c>
      <c r="GX135" s="21">
        <v>90</v>
      </c>
      <c r="GY135" s="24">
        <v>16</v>
      </c>
      <c r="GZ135" s="21">
        <v>90</v>
      </c>
      <c r="HA135" s="24">
        <v>16</v>
      </c>
      <c r="HB135" s="21">
        <v>90</v>
      </c>
      <c r="HC135" s="24">
        <v>17</v>
      </c>
      <c r="HD135" s="21">
        <v>90</v>
      </c>
      <c r="HE135" s="6"/>
      <c r="HF135" s="21">
        <v>53</v>
      </c>
      <c r="HG135" s="21">
        <v>172</v>
      </c>
      <c r="HH135" s="21">
        <v>82</v>
      </c>
      <c r="HI135" s="21">
        <v>37</v>
      </c>
      <c r="HJ135" s="21">
        <v>1</v>
      </c>
      <c r="HK135" s="21">
        <v>54.9</v>
      </c>
      <c r="HL135" s="21">
        <v>1</v>
      </c>
      <c r="HM135" s="21">
        <v>0</v>
      </c>
      <c r="HN135" s="21">
        <v>30.25</v>
      </c>
      <c r="HO135" s="21">
        <v>3.1</v>
      </c>
      <c r="HP135" s="21">
        <v>3.36</v>
      </c>
      <c r="HQ135" s="21">
        <v>148</v>
      </c>
      <c r="HR135" s="21">
        <v>20.5</v>
      </c>
      <c r="HS135" s="21">
        <v>17.7</v>
      </c>
      <c r="HT135" s="21">
        <v>3</v>
      </c>
      <c r="HU135" s="6"/>
    </row>
    <row r="136" spans="1:229" ht="15.75" customHeight="1" x14ac:dyDescent="0.3">
      <c r="A136" s="99">
        <v>131</v>
      </c>
      <c r="B136" s="3">
        <v>195</v>
      </c>
      <c r="C136" s="21" t="s">
        <v>635</v>
      </c>
      <c r="D136" s="21">
        <v>1</v>
      </c>
      <c r="E136" s="22">
        <v>41515</v>
      </c>
      <c r="F136" s="22">
        <v>41515</v>
      </c>
      <c r="G136" s="21">
        <f t="shared" si="0"/>
        <v>0</v>
      </c>
      <c r="H136" s="21"/>
      <c r="I136" s="21" t="s">
        <v>432</v>
      </c>
      <c r="J136" s="23">
        <v>23894</v>
      </c>
      <c r="K136" s="21">
        <v>48</v>
      </c>
      <c r="L136" s="21">
        <v>180</v>
      </c>
      <c r="M136" s="21">
        <v>60</v>
      </c>
      <c r="N136" s="21" t="s">
        <v>1656</v>
      </c>
      <c r="O136" s="21">
        <v>86</v>
      </c>
      <c r="P136" s="21">
        <v>95.4</v>
      </c>
      <c r="Q136" s="21">
        <v>24</v>
      </c>
      <c r="R136" s="21" t="s">
        <v>548</v>
      </c>
      <c r="S136" s="21">
        <v>2</v>
      </c>
      <c r="T136" s="21">
        <v>24</v>
      </c>
      <c r="U136" s="21" t="s">
        <v>548</v>
      </c>
      <c r="V136" s="21">
        <v>2</v>
      </c>
      <c r="W136" s="21">
        <v>14</v>
      </c>
      <c r="X136" s="21">
        <v>9</v>
      </c>
      <c r="Y136" s="21">
        <v>0</v>
      </c>
      <c r="Z136" s="6"/>
      <c r="AA136" s="24" t="s">
        <v>513</v>
      </c>
      <c r="AB136" s="21" t="s">
        <v>1657</v>
      </c>
      <c r="AC136" s="25">
        <v>1</v>
      </c>
      <c r="AD136" s="25"/>
      <c r="AE136" s="21" t="s">
        <v>249</v>
      </c>
      <c r="AF136" s="21"/>
      <c r="AG136" s="21" t="s">
        <v>246</v>
      </c>
      <c r="AH136" s="21" t="s">
        <v>248</v>
      </c>
      <c r="AI136" s="21" t="s">
        <v>246</v>
      </c>
      <c r="AJ136" s="21" t="s">
        <v>249</v>
      </c>
      <c r="AK136" s="21" t="s">
        <v>246</v>
      </c>
      <c r="AL136" s="21" t="s">
        <v>246</v>
      </c>
      <c r="AM136" s="21">
        <v>78.31</v>
      </c>
      <c r="AN136" s="6"/>
      <c r="AO136" s="26" t="s">
        <v>250</v>
      </c>
      <c r="AP136" s="26" t="s">
        <v>274</v>
      </c>
      <c r="AQ136" s="26"/>
      <c r="AR136" s="26" t="s">
        <v>1906</v>
      </c>
      <c r="AS136" s="26" t="s">
        <v>299</v>
      </c>
      <c r="AT136" s="27">
        <v>78.31</v>
      </c>
      <c r="AU136" s="21">
        <v>82.19</v>
      </c>
      <c r="AV136" s="21">
        <v>105.3</v>
      </c>
      <c r="AW136" s="21">
        <v>112.4</v>
      </c>
      <c r="AX136" s="21">
        <v>104.2</v>
      </c>
      <c r="AY136" s="21">
        <v>64</v>
      </c>
      <c r="AZ136" s="21">
        <v>48.5</v>
      </c>
      <c r="BA136" s="21">
        <v>27</v>
      </c>
      <c r="BB136" s="21">
        <v>17.5</v>
      </c>
      <c r="BC136" s="28">
        <f t="shared" ref="BC136:BE136" si="391">((AU136/AT136)*100)-100</f>
        <v>4.9546673477205871</v>
      </c>
      <c r="BD136" s="28">
        <f t="shared" si="391"/>
        <v>28.117775885144169</v>
      </c>
      <c r="BE136" s="28">
        <f t="shared" si="391"/>
        <v>6.7426400759734264</v>
      </c>
      <c r="BF136" s="28">
        <f t="shared" si="2"/>
        <v>34.465585493551259</v>
      </c>
      <c r="BG136" s="28">
        <f t="shared" si="3"/>
        <v>43.532115949431727</v>
      </c>
      <c r="BH136" s="28">
        <f t="shared" si="4"/>
        <v>36.756296386421724</v>
      </c>
      <c r="BI136" s="3">
        <f t="shared" ref="BI136:BK136" si="392">AU136-AT136</f>
        <v>3.8799999999999955</v>
      </c>
      <c r="BJ136" s="3">
        <f t="shared" si="392"/>
        <v>23.11</v>
      </c>
      <c r="BK136" s="3">
        <f t="shared" si="392"/>
        <v>7.1000000000000085</v>
      </c>
      <c r="BL136" s="3">
        <f t="shared" si="6"/>
        <v>26.989999999999995</v>
      </c>
      <c r="BM136" s="3">
        <f t="shared" si="7"/>
        <v>34.090000000000003</v>
      </c>
      <c r="BN136" s="3">
        <f t="shared" si="8"/>
        <v>30.210000000000008</v>
      </c>
      <c r="BO136" s="24">
        <v>421.8</v>
      </c>
      <c r="BP136" s="21">
        <v>305.2</v>
      </c>
      <c r="BQ136" s="21">
        <v>256.5</v>
      </c>
      <c r="BR136" s="21"/>
      <c r="BS136" s="21">
        <v>98.5</v>
      </c>
      <c r="BT136" s="21">
        <v>7</v>
      </c>
      <c r="BU136" s="21"/>
      <c r="BV136" s="24">
        <v>36.4</v>
      </c>
      <c r="BW136" s="21">
        <v>36</v>
      </c>
      <c r="BX136" s="21">
        <v>36</v>
      </c>
      <c r="BY136" s="21">
        <v>36.4</v>
      </c>
      <c r="BZ136" s="21">
        <v>37.5</v>
      </c>
      <c r="CA136" s="21">
        <v>38.5</v>
      </c>
      <c r="CB136" s="21">
        <v>37</v>
      </c>
      <c r="CC136" s="21">
        <v>37.1</v>
      </c>
      <c r="CD136" s="21">
        <v>36.1</v>
      </c>
      <c r="CE136" s="6"/>
      <c r="CF136" s="24" t="s">
        <v>1658</v>
      </c>
      <c r="CG136" s="21" t="s">
        <v>316</v>
      </c>
      <c r="CH136" s="21"/>
      <c r="CI136" s="21"/>
      <c r="CJ136" s="21" t="s">
        <v>1659</v>
      </c>
      <c r="CK136" s="21"/>
      <c r="CL136" s="21"/>
      <c r="CM136" s="24" t="s">
        <v>1660</v>
      </c>
      <c r="CN136" s="21" t="s">
        <v>537</v>
      </c>
      <c r="CO136" s="21"/>
      <c r="CP136" s="21"/>
      <c r="CQ136" s="21" t="s">
        <v>1661</v>
      </c>
      <c r="CR136" s="21"/>
      <c r="CS136" s="21"/>
      <c r="CT136" s="24">
        <v>1</v>
      </c>
      <c r="CU136" s="21">
        <v>1</v>
      </c>
      <c r="CV136" s="21"/>
      <c r="CW136" s="21"/>
      <c r="CX136" s="21">
        <v>3</v>
      </c>
      <c r="CY136" s="21"/>
      <c r="CZ136" s="21"/>
      <c r="DA136" s="24" t="s">
        <v>735</v>
      </c>
      <c r="DB136" s="21" t="s">
        <v>735</v>
      </c>
      <c r="DC136" s="21"/>
      <c r="DD136" s="21"/>
      <c r="DE136" s="21" t="s">
        <v>1662</v>
      </c>
      <c r="DF136" s="21"/>
      <c r="DG136" s="21"/>
      <c r="DH136" s="24" t="s">
        <v>611</v>
      </c>
      <c r="DI136" s="21" t="s">
        <v>1663</v>
      </c>
      <c r="DJ136" s="21" t="s">
        <v>1663</v>
      </c>
      <c r="DK136" s="21" t="s">
        <v>1663</v>
      </c>
      <c r="DL136" s="21" t="s">
        <v>1663</v>
      </c>
      <c r="DM136" s="21" t="s">
        <v>1663</v>
      </c>
      <c r="DN136" s="21" t="s">
        <v>1663</v>
      </c>
      <c r="DO136" s="26"/>
      <c r="DP136" s="6"/>
      <c r="DQ136" s="24">
        <v>193</v>
      </c>
      <c r="DR136" s="21">
        <v>122.1</v>
      </c>
      <c r="DS136" s="21">
        <v>72</v>
      </c>
      <c r="DT136" s="21">
        <v>107.6</v>
      </c>
      <c r="DU136" s="21">
        <v>107.9</v>
      </c>
      <c r="DV136" s="21">
        <v>120.4</v>
      </c>
      <c r="DW136" s="21">
        <v>120.4</v>
      </c>
      <c r="DX136" s="24">
        <v>0.5</v>
      </c>
      <c r="DY136" s="21">
        <v>0.35</v>
      </c>
      <c r="DZ136" s="21">
        <v>0.35</v>
      </c>
      <c r="EA136" s="21">
        <v>0.4</v>
      </c>
      <c r="EB136" s="21">
        <v>0.5</v>
      </c>
      <c r="EC136" s="21">
        <v>0.4</v>
      </c>
      <c r="ED136" s="21">
        <v>0.45</v>
      </c>
      <c r="EE136" s="78">
        <f t="shared" si="135"/>
        <v>386</v>
      </c>
      <c r="EF136" s="79">
        <f t="shared" si="192"/>
        <v>348.85714285714289</v>
      </c>
      <c r="EG136" s="79">
        <f t="shared" si="336"/>
        <v>205.71428571428572</v>
      </c>
      <c r="EH136" s="79">
        <f t="shared" ref="EH136:EK136" si="393">DT136/EA136</f>
        <v>268.99999999999994</v>
      </c>
      <c r="EI136" s="79">
        <f t="shared" si="393"/>
        <v>215.8</v>
      </c>
      <c r="EJ136" s="79">
        <f t="shared" si="393"/>
        <v>301</v>
      </c>
      <c r="EK136" s="79">
        <f t="shared" si="393"/>
        <v>267.55555555555554</v>
      </c>
      <c r="EL136" s="24">
        <v>1</v>
      </c>
      <c r="EM136" s="21">
        <v>1</v>
      </c>
      <c r="EN136" s="21">
        <v>1</v>
      </c>
      <c r="EO136" s="21">
        <v>1</v>
      </c>
      <c r="EP136" s="21">
        <v>1</v>
      </c>
      <c r="EQ136" s="21">
        <v>1</v>
      </c>
      <c r="ER136" s="21">
        <v>0</v>
      </c>
      <c r="ES136" s="24">
        <v>252</v>
      </c>
      <c r="ET136" s="21">
        <v>235</v>
      </c>
      <c r="EU136" s="21">
        <v>202</v>
      </c>
      <c r="EV136" s="21">
        <v>178</v>
      </c>
      <c r="EW136" s="21">
        <v>157</v>
      </c>
      <c r="EX136" s="21">
        <v>150</v>
      </c>
      <c r="EY136" s="21">
        <v>169</v>
      </c>
      <c r="EZ136" s="24">
        <v>11</v>
      </c>
      <c r="FA136" s="21">
        <v>12.1</v>
      </c>
      <c r="FB136" s="21">
        <v>12</v>
      </c>
      <c r="FC136" s="21">
        <v>12</v>
      </c>
      <c r="FD136" s="21">
        <v>8</v>
      </c>
      <c r="FE136" s="21">
        <v>8.9</v>
      </c>
      <c r="FF136" s="21">
        <v>8.9</v>
      </c>
      <c r="FG136" s="24">
        <v>3</v>
      </c>
      <c r="FH136" s="21">
        <v>3</v>
      </c>
      <c r="FI136" s="21">
        <v>3</v>
      </c>
      <c r="FJ136" s="21">
        <v>3</v>
      </c>
      <c r="FK136" s="21">
        <v>6</v>
      </c>
      <c r="FL136" s="21">
        <v>7</v>
      </c>
      <c r="FM136" s="21">
        <v>9</v>
      </c>
      <c r="FN136" s="24">
        <v>88</v>
      </c>
      <c r="FO136" s="21">
        <v>69</v>
      </c>
      <c r="FP136" s="21">
        <v>77</v>
      </c>
      <c r="FQ136" s="21">
        <v>74</v>
      </c>
      <c r="FR136" s="21">
        <v>63</v>
      </c>
      <c r="FS136" s="21">
        <v>80</v>
      </c>
      <c r="FT136" s="21">
        <v>87</v>
      </c>
      <c r="FU136" s="24" t="s">
        <v>1214</v>
      </c>
      <c r="FV136" s="21" t="s">
        <v>1212</v>
      </c>
      <c r="FW136" s="21" t="s">
        <v>1237</v>
      </c>
      <c r="FX136" s="21" t="s">
        <v>1194</v>
      </c>
      <c r="FY136" s="21" t="s">
        <v>1123</v>
      </c>
      <c r="FZ136" s="21" t="s">
        <v>1664</v>
      </c>
      <c r="GA136" s="21">
        <v>0</v>
      </c>
      <c r="GB136" s="24">
        <v>428</v>
      </c>
      <c r="GC136" s="21">
        <v>253</v>
      </c>
      <c r="GD136" s="21">
        <v>268</v>
      </c>
      <c r="GE136" s="21">
        <v>242</v>
      </c>
      <c r="GF136" s="21">
        <v>306</v>
      </c>
      <c r="GG136" s="21">
        <v>247</v>
      </c>
      <c r="GH136" s="21">
        <v>271</v>
      </c>
      <c r="GI136" s="24">
        <v>620</v>
      </c>
      <c r="GJ136" s="21">
        <v>935</v>
      </c>
      <c r="GK136" s="21">
        <v>400</v>
      </c>
      <c r="GL136" s="21">
        <v>615</v>
      </c>
      <c r="GM136" s="21">
        <v>1730</v>
      </c>
      <c r="GN136" s="21">
        <v>2670</v>
      </c>
      <c r="GO136" s="21">
        <v>2255</v>
      </c>
      <c r="GP136" s="6"/>
      <c r="GQ136" s="24">
        <v>15</v>
      </c>
      <c r="GR136" s="21">
        <v>80</v>
      </c>
      <c r="GS136" s="24">
        <v>16</v>
      </c>
      <c r="GT136" s="21">
        <v>90</v>
      </c>
      <c r="GU136" s="24">
        <v>13</v>
      </c>
      <c r="GV136" s="21">
        <v>55</v>
      </c>
      <c r="GW136" s="24">
        <v>13</v>
      </c>
      <c r="GX136" s="21">
        <v>55</v>
      </c>
      <c r="GY136" s="24">
        <v>15</v>
      </c>
      <c r="GZ136" s="21">
        <v>80</v>
      </c>
      <c r="HA136" s="24">
        <v>16</v>
      </c>
      <c r="HB136" s="21">
        <v>90</v>
      </c>
      <c r="HC136" s="24">
        <v>12</v>
      </c>
      <c r="HD136" s="21">
        <v>45</v>
      </c>
      <c r="HE136" s="6"/>
      <c r="HF136" s="21">
        <v>48</v>
      </c>
      <c r="HG136" s="21">
        <v>132</v>
      </c>
      <c r="HH136" s="21">
        <v>91</v>
      </c>
      <c r="HI136" s="21">
        <v>37.6</v>
      </c>
      <c r="HJ136" s="21">
        <v>1</v>
      </c>
      <c r="HK136" s="21">
        <v>85.1</v>
      </c>
      <c r="HL136" s="21">
        <v>0.6</v>
      </c>
      <c r="HM136" s="21">
        <v>10</v>
      </c>
      <c r="HN136" s="21">
        <v>73</v>
      </c>
      <c r="HO136" s="21">
        <v>17.96</v>
      </c>
      <c r="HP136" s="21">
        <v>3.11</v>
      </c>
      <c r="HQ136" s="21">
        <v>137</v>
      </c>
      <c r="HR136" s="21">
        <v>16.3</v>
      </c>
      <c r="HS136" s="21">
        <v>12.8</v>
      </c>
      <c r="HT136" s="21">
        <v>3</v>
      </c>
      <c r="HU136" s="6"/>
    </row>
    <row r="137" spans="1:229" ht="15.75" customHeight="1" x14ac:dyDescent="0.3">
      <c r="A137" s="99">
        <v>132</v>
      </c>
      <c r="B137" s="3">
        <v>198</v>
      </c>
      <c r="C137" s="21" t="s">
        <v>431</v>
      </c>
      <c r="D137" s="21">
        <v>2</v>
      </c>
      <c r="E137" s="22">
        <v>41537</v>
      </c>
      <c r="F137" s="22">
        <v>41537</v>
      </c>
      <c r="G137" s="21">
        <f t="shared" si="0"/>
        <v>0</v>
      </c>
      <c r="H137" s="21"/>
      <c r="I137" s="21" t="s">
        <v>432</v>
      </c>
      <c r="J137" s="23">
        <v>32328</v>
      </c>
      <c r="K137" s="21">
        <v>25</v>
      </c>
      <c r="L137" s="21">
        <v>163</v>
      </c>
      <c r="M137" s="21">
        <v>75</v>
      </c>
      <c r="N137" s="21" t="s">
        <v>1673</v>
      </c>
      <c r="O137" s="21">
        <v>38</v>
      </c>
      <c r="P137" s="21">
        <v>21.3</v>
      </c>
      <c r="Q137" s="21">
        <v>6</v>
      </c>
      <c r="R137" s="21" t="s">
        <v>900</v>
      </c>
      <c r="S137" s="21">
        <v>1</v>
      </c>
      <c r="T137" s="21">
        <v>11</v>
      </c>
      <c r="U137" s="21" t="s">
        <v>272</v>
      </c>
      <c r="V137" s="21">
        <v>1</v>
      </c>
      <c r="W137" s="21">
        <v>0</v>
      </c>
      <c r="X137" s="21">
        <v>2</v>
      </c>
      <c r="Y137" s="21">
        <v>0</v>
      </c>
      <c r="Z137" s="6"/>
      <c r="AA137" s="24" t="s">
        <v>884</v>
      </c>
      <c r="AB137" s="21" t="s">
        <v>337</v>
      </c>
      <c r="AC137" s="25">
        <v>2</v>
      </c>
      <c r="AD137" s="25" t="s">
        <v>1010</v>
      </c>
      <c r="AE137" s="21" t="s">
        <v>249</v>
      </c>
      <c r="AF137" s="21"/>
      <c r="AG137" s="21" t="s">
        <v>246</v>
      </c>
      <c r="AH137" s="21" t="s">
        <v>328</v>
      </c>
      <c r="AI137" s="21" t="s">
        <v>246</v>
      </c>
      <c r="AJ137" s="21" t="s">
        <v>249</v>
      </c>
      <c r="AK137" s="21" t="s">
        <v>246</v>
      </c>
      <c r="AL137" s="21" t="s">
        <v>246</v>
      </c>
      <c r="AM137" s="21">
        <v>12.22</v>
      </c>
      <c r="AN137" s="6"/>
      <c r="AO137" s="26" t="s">
        <v>250</v>
      </c>
      <c r="AP137" s="26" t="s">
        <v>274</v>
      </c>
      <c r="AQ137" s="26"/>
      <c r="AR137" s="26" t="s">
        <v>1902</v>
      </c>
      <c r="AS137" s="26" t="s">
        <v>1905</v>
      </c>
      <c r="AT137" s="27">
        <v>6.22</v>
      </c>
      <c r="AU137" s="21">
        <v>13.85</v>
      </c>
      <c r="AV137" s="21">
        <v>6.99</v>
      </c>
      <c r="AW137" s="21">
        <v>4.45</v>
      </c>
      <c r="AX137" s="21">
        <v>3.45</v>
      </c>
      <c r="AY137" s="21">
        <v>5.89</v>
      </c>
      <c r="AZ137" s="21">
        <v>3.09</v>
      </c>
      <c r="BA137" s="21">
        <v>1.17</v>
      </c>
      <c r="BB137" s="21">
        <v>0.8</v>
      </c>
      <c r="BC137" s="28">
        <f t="shared" ref="BC137:BE137" si="394">((AU137/AT137)*100)-100</f>
        <v>122.66881028938906</v>
      </c>
      <c r="BD137" s="28">
        <f t="shared" si="394"/>
        <v>-49.530685920577611</v>
      </c>
      <c r="BE137" s="28">
        <f t="shared" si="394"/>
        <v>-36.33762517882689</v>
      </c>
      <c r="BF137" s="28">
        <f t="shared" si="2"/>
        <v>12.379421221864945</v>
      </c>
      <c r="BG137" s="28">
        <f t="shared" si="3"/>
        <v>-28.456591639871377</v>
      </c>
      <c r="BH137" s="28">
        <f t="shared" si="4"/>
        <v>-67.870036101083031</v>
      </c>
      <c r="BI137" s="3">
        <f t="shared" ref="BI137:BK137" si="395">AU137-AT137</f>
        <v>7.63</v>
      </c>
      <c r="BJ137" s="3">
        <f t="shared" si="395"/>
        <v>-6.8599999999999994</v>
      </c>
      <c r="BK137" s="3">
        <f t="shared" si="395"/>
        <v>-2.54</v>
      </c>
      <c r="BL137" s="3">
        <f t="shared" si="6"/>
        <v>0.77000000000000046</v>
      </c>
      <c r="BM137" s="3">
        <f t="shared" si="7"/>
        <v>-1.7699999999999996</v>
      </c>
      <c r="BN137" s="3">
        <f t="shared" si="8"/>
        <v>-9.3999999999999986</v>
      </c>
      <c r="BO137" s="24">
        <v>279</v>
      </c>
      <c r="BP137" s="21">
        <v>405.6</v>
      </c>
      <c r="BQ137" s="21">
        <v>440</v>
      </c>
      <c r="BR137" s="21">
        <v>294</v>
      </c>
      <c r="BS137" s="21"/>
      <c r="BT137" s="21">
        <v>211.6</v>
      </c>
      <c r="BU137" s="21">
        <v>192.8</v>
      </c>
      <c r="BV137" s="24">
        <v>36.5</v>
      </c>
      <c r="BW137" s="21">
        <v>37.1</v>
      </c>
      <c r="BX137" s="21">
        <v>37</v>
      </c>
      <c r="BY137" s="21">
        <v>36</v>
      </c>
      <c r="BZ137" s="21">
        <v>36</v>
      </c>
      <c r="CA137" s="21">
        <v>37</v>
      </c>
      <c r="CB137" s="21">
        <v>37</v>
      </c>
      <c r="CC137" s="21">
        <v>36.9</v>
      </c>
      <c r="CD137" s="21">
        <v>36.5</v>
      </c>
      <c r="CE137" s="6"/>
      <c r="CF137" s="24" t="s">
        <v>962</v>
      </c>
      <c r="CG137" s="21"/>
      <c r="CH137" s="21"/>
      <c r="CI137" s="21"/>
      <c r="CJ137" s="21"/>
      <c r="CK137" s="21"/>
      <c r="CL137" s="21"/>
      <c r="CM137" s="24" t="s">
        <v>1674</v>
      </c>
      <c r="CN137" s="21"/>
      <c r="CO137" s="21"/>
      <c r="CP137" s="21"/>
      <c r="CQ137" s="21"/>
      <c r="CR137" s="21"/>
      <c r="CS137" s="21"/>
      <c r="CT137" s="24">
        <v>1</v>
      </c>
      <c r="CU137" s="21"/>
      <c r="CV137" s="21"/>
      <c r="CW137" s="21"/>
      <c r="CX137" s="21"/>
      <c r="CY137" s="21"/>
      <c r="CZ137" s="21"/>
      <c r="DA137" s="24" t="s">
        <v>1675</v>
      </c>
      <c r="DB137" s="21"/>
      <c r="DC137" s="21"/>
      <c r="DD137" s="21"/>
      <c r="DE137" s="21"/>
      <c r="DF137" s="21"/>
      <c r="DG137" s="21"/>
      <c r="DH137" s="24" t="s">
        <v>1676</v>
      </c>
      <c r="DI137" s="21" t="s">
        <v>1677</v>
      </c>
      <c r="DJ137" s="21" t="s">
        <v>1678</v>
      </c>
      <c r="DK137" s="21" t="s">
        <v>1679</v>
      </c>
      <c r="DL137" s="21" t="s">
        <v>1678</v>
      </c>
      <c r="DM137" s="21" t="s">
        <v>540</v>
      </c>
      <c r="DN137" s="21" t="s">
        <v>540</v>
      </c>
      <c r="DO137" s="26"/>
      <c r="DP137" s="6"/>
      <c r="DQ137" s="24">
        <v>156.5</v>
      </c>
      <c r="DR137" s="21">
        <v>121.4</v>
      </c>
      <c r="DS137" s="21">
        <v>156</v>
      </c>
      <c r="DT137" s="21">
        <v>171.1</v>
      </c>
      <c r="DU137" s="21">
        <v>133</v>
      </c>
      <c r="DV137" s="21">
        <v>87.2</v>
      </c>
      <c r="DW137" s="21">
        <v>110.6</v>
      </c>
      <c r="DX137" s="24">
        <v>0.7</v>
      </c>
      <c r="DY137" s="21">
        <v>0.5</v>
      </c>
      <c r="DZ137" s="21">
        <v>0.5</v>
      </c>
      <c r="EA137" s="21">
        <v>0.45</v>
      </c>
      <c r="EB137" s="21">
        <v>0.35</v>
      </c>
      <c r="EC137" s="21">
        <v>0.35</v>
      </c>
      <c r="ED137" s="21">
        <v>0.35</v>
      </c>
      <c r="EE137" s="78">
        <f t="shared" si="135"/>
        <v>223.57142857142858</v>
      </c>
      <c r="EF137" s="79">
        <f t="shared" si="192"/>
        <v>242.8</v>
      </c>
      <c r="EG137" s="79">
        <f t="shared" si="336"/>
        <v>312</v>
      </c>
      <c r="EH137" s="79">
        <f t="shared" ref="EH137:EK137" si="396">DT137/EA137</f>
        <v>380.22222222222223</v>
      </c>
      <c r="EI137" s="79">
        <f t="shared" si="396"/>
        <v>380</v>
      </c>
      <c r="EJ137" s="79">
        <f t="shared" si="396"/>
        <v>249.14285714285717</v>
      </c>
      <c r="EK137" s="79">
        <f t="shared" si="396"/>
        <v>316</v>
      </c>
      <c r="EL137" s="24">
        <v>0</v>
      </c>
      <c r="EM137" s="21">
        <v>0</v>
      </c>
      <c r="EN137" s="21">
        <v>0</v>
      </c>
      <c r="EO137" s="21">
        <v>0</v>
      </c>
      <c r="EP137" s="21">
        <v>0</v>
      </c>
      <c r="EQ137" s="21">
        <v>0</v>
      </c>
      <c r="ER137" s="21">
        <v>0</v>
      </c>
      <c r="ES137" s="24">
        <v>14</v>
      </c>
      <c r="ET137" s="21">
        <v>38</v>
      </c>
      <c r="EU137" s="21">
        <v>26</v>
      </c>
      <c r="EV137" s="21">
        <v>38</v>
      </c>
      <c r="EW137" s="21">
        <v>28</v>
      </c>
      <c r="EX137" s="21">
        <v>18</v>
      </c>
      <c r="EY137" s="21">
        <v>23</v>
      </c>
      <c r="EZ137" s="24">
        <v>7.4</v>
      </c>
      <c r="FA137" s="21">
        <v>7.8</v>
      </c>
      <c r="FB137" s="21">
        <v>7</v>
      </c>
      <c r="FC137" s="21">
        <v>7</v>
      </c>
      <c r="FD137" s="21">
        <v>10.6</v>
      </c>
      <c r="FE137" s="21">
        <v>14.4</v>
      </c>
      <c r="FF137" s="21">
        <v>9.5</v>
      </c>
      <c r="FG137" s="24">
        <v>15</v>
      </c>
      <c r="FH137" s="21">
        <v>15</v>
      </c>
      <c r="FI137" s="21">
        <v>15</v>
      </c>
      <c r="FJ137" s="21">
        <v>15</v>
      </c>
      <c r="FK137" s="21">
        <v>15</v>
      </c>
      <c r="FL137" s="21">
        <v>15</v>
      </c>
      <c r="FM137" s="21">
        <v>15</v>
      </c>
      <c r="FN137" s="24">
        <v>65</v>
      </c>
      <c r="FO137" s="21">
        <v>63</v>
      </c>
      <c r="FP137" s="21">
        <v>73</v>
      </c>
      <c r="FQ137" s="21">
        <v>73</v>
      </c>
      <c r="FR137" s="21">
        <v>79</v>
      </c>
      <c r="FS137" s="21">
        <v>80</v>
      </c>
      <c r="FT137" s="21">
        <v>92</v>
      </c>
      <c r="FU137" s="24">
        <v>0</v>
      </c>
      <c r="FV137" s="21" t="s">
        <v>1194</v>
      </c>
      <c r="FW137" s="21" t="s">
        <v>1194</v>
      </c>
      <c r="FX137" s="21">
        <v>0</v>
      </c>
      <c r="FY137" s="21">
        <v>0</v>
      </c>
      <c r="FZ137" s="21">
        <v>0</v>
      </c>
      <c r="GA137" s="21">
        <v>0</v>
      </c>
      <c r="GB137" s="24">
        <v>93</v>
      </c>
      <c r="GC137" s="21">
        <v>71</v>
      </c>
      <c r="GD137" s="21">
        <v>54</v>
      </c>
      <c r="GE137" s="21">
        <v>39</v>
      </c>
      <c r="GF137" s="21">
        <v>57</v>
      </c>
      <c r="GG137" s="21">
        <v>41</v>
      </c>
      <c r="GH137" s="21">
        <v>45</v>
      </c>
      <c r="GI137" s="24">
        <v>680</v>
      </c>
      <c r="GJ137" s="21">
        <v>1500</v>
      </c>
      <c r="GK137" s="21">
        <v>2430</v>
      </c>
      <c r="GL137" s="21">
        <v>2370</v>
      </c>
      <c r="GM137" s="21">
        <v>4110</v>
      </c>
      <c r="GN137" s="21">
        <v>3915</v>
      </c>
      <c r="GO137" s="21">
        <v>2560</v>
      </c>
      <c r="GP137" s="6"/>
      <c r="GQ137" s="24">
        <v>14</v>
      </c>
      <c r="GR137" s="21">
        <v>55</v>
      </c>
      <c r="GS137" s="24">
        <v>15</v>
      </c>
      <c r="GT137" s="21">
        <v>80</v>
      </c>
      <c r="GU137" s="24">
        <v>14</v>
      </c>
      <c r="GV137" s="21">
        <v>55</v>
      </c>
      <c r="GW137" s="24">
        <v>11</v>
      </c>
      <c r="GX137" s="21">
        <v>45</v>
      </c>
      <c r="GY137" s="24">
        <v>11</v>
      </c>
      <c r="GZ137" s="21">
        <v>45</v>
      </c>
      <c r="HA137" s="24">
        <v>14</v>
      </c>
      <c r="HB137" s="21">
        <v>55</v>
      </c>
      <c r="HC137" s="24">
        <v>11</v>
      </c>
      <c r="HD137" s="21">
        <v>45</v>
      </c>
      <c r="HE137" s="6"/>
      <c r="HF137" s="21">
        <v>25</v>
      </c>
      <c r="HG137" s="21">
        <v>135</v>
      </c>
      <c r="HH137" s="21">
        <v>81</v>
      </c>
      <c r="HI137" s="21">
        <v>37</v>
      </c>
      <c r="HJ137" s="21">
        <v>2</v>
      </c>
      <c r="HK137" s="21">
        <v>76.3</v>
      </c>
      <c r="HL137" s="21">
        <v>1</v>
      </c>
      <c r="HM137" s="21">
        <v>40</v>
      </c>
      <c r="HN137" s="21">
        <v>17.64</v>
      </c>
      <c r="HO137" s="21">
        <v>0.13</v>
      </c>
      <c r="HP137" s="21">
        <v>3.11</v>
      </c>
      <c r="HQ137" s="21">
        <v>140.1</v>
      </c>
      <c r="HR137" s="21">
        <v>18.8</v>
      </c>
      <c r="HS137" s="21">
        <v>5.3</v>
      </c>
      <c r="HT137" s="21">
        <v>15</v>
      </c>
      <c r="HU137" s="6"/>
    </row>
    <row r="138" spans="1:229" ht="15.75" customHeight="1" x14ac:dyDescent="0.3">
      <c r="A138" s="99">
        <v>133</v>
      </c>
      <c r="B138" s="3">
        <v>199</v>
      </c>
      <c r="C138" s="21" t="s">
        <v>431</v>
      </c>
      <c r="D138" s="21">
        <v>1</v>
      </c>
      <c r="E138" s="22">
        <v>41533</v>
      </c>
      <c r="F138" s="22">
        <v>41534</v>
      </c>
      <c r="G138" s="21">
        <f t="shared" si="0"/>
        <v>1</v>
      </c>
      <c r="H138" s="21"/>
      <c r="I138" s="21" t="s">
        <v>432</v>
      </c>
      <c r="J138" s="23">
        <v>17463</v>
      </c>
      <c r="K138" s="21">
        <v>67</v>
      </c>
      <c r="L138" s="21">
        <v>170</v>
      </c>
      <c r="M138" s="21">
        <v>110</v>
      </c>
      <c r="N138" s="21" t="s">
        <v>1680</v>
      </c>
      <c r="O138" s="21">
        <v>96</v>
      </c>
      <c r="P138" s="21">
        <v>98</v>
      </c>
      <c r="Q138" s="21">
        <v>14</v>
      </c>
      <c r="R138" s="21" t="s">
        <v>1578</v>
      </c>
      <c r="S138" s="21">
        <v>1</v>
      </c>
      <c r="T138" s="21">
        <v>30</v>
      </c>
      <c r="U138" s="21" t="s">
        <v>272</v>
      </c>
      <c r="V138" s="21">
        <v>1</v>
      </c>
      <c r="W138" s="21">
        <v>6</v>
      </c>
      <c r="X138" s="21">
        <v>4</v>
      </c>
      <c r="Y138" s="21">
        <v>0</v>
      </c>
      <c r="Z138" s="6"/>
      <c r="AA138" s="24" t="s">
        <v>513</v>
      </c>
      <c r="AB138" s="21" t="s">
        <v>969</v>
      </c>
      <c r="AC138" s="25">
        <v>1</v>
      </c>
      <c r="AD138" s="25"/>
      <c r="AE138" s="21" t="s">
        <v>249</v>
      </c>
      <c r="AF138" s="21"/>
      <c r="AG138" s="21" t="s">
        <v>246</v>
      </c>
      <c r="AH138" s="21" t="s">
        <v>248</v>
      </c>
      <c r="AI138" s="21" t="s">
        <v>246</v>
      </c>
      <c r="AJ138" s="21" t="s">
        <v>246</v>
      </c>
      <c r="AK138" s="21" t="s">
        <v>246</v>
      </c>
      <c r="AL138" s="21" t="s">
        <v>246</v>
      </c>
      <c r="AM138" s="21">
        <v>3.9</v>
      </c>
      <c r="AN138" s="6"/>
      <c r="AO138" s="26" t="s">
        <v>250</v>
      </c>
      <c r="AP138" s="26" t="s">
        <v>274</v>
      </c>
      <c r="AQ138" s="26"/>
      <c r="AR138" s="26" t="s">
        <v>1902</v>
      </c>
      <c r="AS138" s="26" t="s">
        <v>299</v>
      </c>
      <c r="AT138" s="27">
        <v>3.9</v>
      </c>
      <c r="AU138" s="21">
        <v>6.76</v>
      </c>
      <c r="AV138" s="21">
        <v>12.75</v>
      </c>
      <c r="AW138" s="21">
        <v>9.74</v>
      </c>
      <c r="AX138" s="21">
        <v>7.16</v>
      </c>
      <c r="AY138" s="21">
        <v>3.1</v>
      </c>
      <c r="AZ138" s="21">
        <v>1.54</v>
      </c>
      <c r="BA138" s="21">
        <v>1</v>
      </c>
      <c r="BB138" s="21">
        <v>0.35</v>
      </c>
      <c r="BC138" s="28">
        <f t="shared" ref="BC138:BE138" si="397">((AU138/AT138)*100)-100</f>
        <v>73.333333333333343</v>
      </c>
      <c r="BD138" s="28">
        <f t="shared" si="397"/>
        <v>88.609467455621314</v>
      </c>
      <c r="BE138" s="28">
        <f t="shared" si="397"/>
        <v>-23.607843137254903</v>
      </c>
      <c r="BF138" s="28">
        <f t="shared" si="2"/>
        <v>226.92307692307691</v>
      </c>
      <c r="BG138" s="28">
        <f t="shared" si="3"/>
        <v>149.74358974358975</v>
      </c>
      <c r="BH138" s="28">
        <f t="shared" si="4"/>
        <v>44.082840236686394</v>
      </c>
      <c r="BI138" s="3">
        <f t="shared" ref="BI138:BK138" si="398">AU138-AT138</f>
        <v>2.86</v>
      </c>
      <c r="BJ138" s="3">
        <f t="shared" si="398"/>
        <v>5.99</v>
      </c>
      <c r="BK138" s="3">
        <f t="shared" si="398"/>
        <v>-3.01</v>
      </c>
      <c r="BL138" s="3">
        <f t="shared" si="6"/>
        <v>8.85</v>
      </c>
      <c r="BM138" s="3">
        <f t="shared" si="7"/>
        <v>5.84</v>
      </c>
      <c r="BN138" s="3">
        <f t="shared" si="8"/>
        <v>2.9800000000000004</v>
      </c>
      <c r="BO138" s="24">
        <v>296</v>
      </c>
      <c r="BP138" s="21">
        <v>312.8</v>
      </c>
      <c r="BQ138" s="21">
        <v>346.6</v>
      </c>
      <c r="BR138" s="21">
        <v>276</v>
      </c>
      <c r="BS138" s="21">
        <v>203</v>
      </c>
      <c r="BT138" s="21">
        <v>146</v>
      </c>
      <c r="BU138" s="21">
        <v>101.5</v>
      </c>
      <c r="BV138" s="24">
        <v>35.9</v>
      </c>
      <c r="BW138" s="21">
        <v>36</v>
      </c>
      <c r="BX138" s="21">
        <v>36</v>
      </c>
      <c r="BY138" s="21">
        <v>36</v>
      </c>
      <c r="BZ138" s="21">
        <v>37.5</v>
      </c>
      <c r="CA138" s="21">
        <v>36</v>
      </c>
      <c r="CB138" s="21">
        <v>37.6</v>
      </c>
      <c r="CC138" s="21">
        <v>37</v>
      </c>
      <c r="CD138" s="21">
        <v>38</v>
      </c>
      <c r="CE138" s="6"/>
      <c r="CF138" s="24" t="s">
        <v>1681</v>
      </c>
      <c r="CG138" s="21"/>
      <c r="CH138" s="21"/>
      <c r="CI138" s="21" t="s">
        <v>263</v>
      </c>
      <c r="CJ138" s="21" t="s">
        <v>1682</v>
      </c>
      <c r="CK138" s="21"/>
      <c r="CL138" s="21" t="s">
        <v>1023</v>
      </c>
      <c r="CM138" s="24" t="s">
        <v>1683</v>
      </c>
      <c r="CN138" s="21"/>
      <c r="CO138" s="21"/>
      <c r="CP138" s="21" t="s">
        <v>1026</v>
      </c>
      <c r="CQ138" s="21" t="s">
        <v>331</v>
      </c>
      <c r="CR138" s="21"/>
      <c r="CS138" s="21" t="s">
        <v>331</v>
      </c>
      <c r="CT138" s="24">
        <v>6</v>
      </c>
      <c r="CU138" s="21"/>
      <c r="CV138" s="21"/>
      <c r="CW138" s="21">
        <v>5</v>
      </c>
      <c r="CX138" s="21">
        <v>3</v>
      </c>
      <c r="CY138" s="21"/>
      <c r="CZ138" s="21">
        <v>2</v>
      </c>
      <c r="DA138" s="24" t="s">
        <v>1684</v>
      </c>
      <c r="DB138" s="21"/>
      <c r="DC138" s="21"/>
      <c r="DD138" s="21"/>
      <c r="DE138" s="21" t="s">
        <v>331</v>
      </c>
      <c r="DF138" s="21"/>
      <c r="DG138" s="21" t="s">
        <v>331</v>
      </c>
      <c r="DH138" s="24" t="s">
        <v>1685</v>
      </c>
      <c r="DI138" s="21" t="s">
        <v>1685</v>
      </c>
      <c r="DJ138" s="21" t="s">
        <v>1685</v>
      </c>
      <c r="DK138" s="21" t="s">
        <v>1685</v>
      </c>
      <c r="DL138" s="21" t="s">
        <v>1685</v>
      </c>
      <c r="DM138" s="21" t="s">
        <v>1685</v>
      </c>
      <c r="DN138" s="21" t="s">
        <v>1685</v>
      </c>
      <c r="DO138" s="26"/>
      <c r="DP138" s="6"/>
      <c r="DQ138" s="24">
        <v>111</v>
      </c>
      <c r="DR138" s="21">
        <v>95.2</v>
      </c>
      <c r="DS138" s="21">
        <v>97.9</v>
      </c>
      <c r="DT138" s="21">
        <v>98.3</v>
      </c>
      <c r="DU138" s="21">
        <v>123.5</v>
      </c>
      <c r="DV138" s="21">
        <v>90.4</v>
      </c>
      <c r="DW138" s="21">
        <v>131.4</v>
      </c>
      <c r="DX138" s="24">
        <v>0.5</v>
      </c>
      <c r="DY138" s="21">
        <v>0.5</v>
      </c>
      <c r="DZ138" s="21">
        <v>0.5</v>
      </c>
      <c r="EA138" s="21">
        <v>0.4</v>
      </c>
      <c r="EB138" s="21">
        <v>0.4</v>
      </c>
      <c r="EC138" s="21">
        <v>0.4</v>
      </c>
      <c r="ED138" s="21">
        <v>0.35</v>
      </c>
      <c r="EE138" s="78">
        <f t="shared" si="135"/>
        <v>222</v>
      </c>
      <c r="EF138" s="79">
        <f t="shared" si="192"/>
        <v>190.4</v>
      </c>
      <c r="EG138" s="79">
        <f t="shared" si="336"/>
        <v>195.8</v>
      </c>
      <c r="EH138" s="79">
        <f t="shared" ref="EH138:EK138" si="399">DT138/EA138</f>
        <v>245.74999999999997</v>
      </c>
      <c r="EI138" s="79">
        <f t="shared" si="399"/>
        <v>308.75</v>
      </c>
      <c r="EJ138" s="79">
        <f t="shared" si="399"/>
        <v>226</v>
      </c>
      <c r="EK138" s="79">
        <f t="shared" si="399"/>
        <v>375.42857142857144</v>
      </c>
      <c r="EL138" s="24">
        <v>1</v>
      </c>
      <c r="EM138" s="21">
        <v>1</v>
      </c>
      <c r="EN138" s="21">
        <v>1</v>
      </c>
      <c r="EO138" s="21">
        <v>1</v>
      </c>
      <c r="EP138" s="21">
        <v>1</v>
      </c>
      <c r="EQ138" s="21">
        <v>1</v>
      </c>
      <c r="ER138" s="21">
        <v>0</v>
      </c>
      <c r="ES138" s="24">
        <v>147</v>
      </c>
      <c r="ET138" s="21">
        <v>125</v>
      </c>
      <c r="EU138" s="21">
        <v>132</v>
      </c>
      <c r="EV138" s="21">
        <v>171</v>
      </c>
      <c r="EW138" s="21">
        <v>203</v>
      </c>
      <c r="EX138" s="21">
        <v>260</v>
      </c>
      <c r="EY138" s="21">
        <v>284</v>
      </c>
      <c r="EZ138" s="24">
        <v>7.5</v>
      </c>
      <c r="FA138" s="21">
        <v>8</v>
      </c>
      <c r="FB138" s="21">
        <v>8</v>
      </c>
      <c r="FC138" s="21">
        <v>8</v>
      </c>
      <c r="FD138" s="21">
        <v>7</v>
      </c>
      <c r="FE138" s="21">
        <v>7.3</v>
      </c>
      <c r="FF138" s="21">
        <v>9</v>
      </c>
      <c r="FG138" s="24">
        <v>3</v>
      </c>
      <c r="FH138" s="21">
        <v>3</v>
      </c>
      <c r="FI138" s="21">
        <v>3</v>
      </c>
      <c r="FJ138" s="21">
        <v>3</v>
      </c>
      <c r="FK138" s="21">
        <v>3</v>
      </c>
      <c r="FL138" s="21">
        <v>5</v>
      </c>
      <c r="FM138" s="21">
        <v>8</v>
      </c>
      <c r="FN138" s="24">
        <v>56</v>
      </c>
      <c r="FO138" s="21">
        <v>64</v>
      </c>
      <c r="FP138" s="21">
        <v>69</v>
      </c>
      <c r="FQ138" s="21">
        <v>74</v>
      </c>
      <c r="FR138" s="21">
        <v>80</v>
      </c>
      <c r="FS138" s="21">
        <v>85</v>
      </c>
      <c r="FT138" s="21">
        <v>87</v>
      </c>
      <c r="FU138" s="24" t="s">
        <v>1686</v>
      </c>
      <c r="FV138" s="21" t="s">
        <v>1194</v>
      </c>
      <c r="FW138" s="21" t="s">
        <v>1194</v>
      </c>
      <c r="FX138" s="21" t="s">
        <v>1194</v>
      </c>
      <c r="FY138" s="21">
        <v>0</v>
      </c>
      <c r="FZ138" s="21">
        <v>0</v>
      </c>
      <c r="GA138" s="21">
        <v>0</v>
      </c>
      <c r="GB138" s="24">
        <v>177</v>
      </c>
      <c r="GC138" s="21">
        <v>229</v>
      </c>
      <c r="GD138" s="21">
        <v>209</v>
      </c>
      <c r="GE138" s="21">
        <v>145</v>
      </c>
      <c r="GF138" s="21">
        <v>108</v>
      </c>
      <c r="GG138" s="21">
        <v>96</v>
      </c>
      <c r="GH138" s="21">
        <v>80</v>
      </c>
      <c r="GI138" s="24">
        <v>500</v>
      </c>
      <c r="GJ138" s="21">
        <v>1570</v>
      </c>
      <c r="GK138" s="21">
        <v>2840</v>
      </c>
      <c r="GL138" s="21">
        <v>2170</v>
      </c>
      <c r="GM138" s="21">
        <v>1990</v>
      </c>
      <c r="GN138" s="21">
        <v>2110</v>
      </c>
      <c r="GO138" s="21">
        <v>2105</v>
      </c>
      <c r="GP138" s="6"/>
      <c r="GQ138" s="24">
        <v>17</v>
      </c>
      <c r="GR138" s="21">
        <v>90</v>
      </c>
      <c r="GS138" s="24">
        <v>18</v>
      </c>
      <c r="GT138" s="21">
        <v>90</v>
      </c>
      <c r="GU138" s="24">
        <v>18</v>
      </c>
      <c r="GV138" s="21">
        <v>90</v>
      </c>
      <c r="GW138" s="24">
        <v>16</v>
      </c>
      <c r="GX138" s="21">
        <v>90</v>
      </c>
      <c r="GY138" s="24">
        <v>12</v>
      </c>
      <c r="GZ138" s="21">
        <v>45</v>
      </c>
      <c r="HA138" s="24">
        <v>13</v>
      </c>
      <c r="HB138" s="21">
        <v>55</v>
      </c>
      <c r="HC138" s="24">
        <v>11</v>
      </c>
      <c r="HD138" s="21">
        <v>45</v>
      </c>
      <c r="HE138" s="6"/>
      <c r="HF138" s="21">
        <v>67</v>
      </c>
      <c r="HG138" s="21">
        <v>49</v>
      </c>
      <c r="HH138" s="21">
        <v>79</v>
      </c>
      <c r="HI138" s="21">
        <v>35.9</v>
      </c>
      <c r="HJ138" s="21">
        <v>1</v>
      </c>
      <c r="HK138" s="21">
        <v>100.2</v>
      </c>
      <c r="HL138" s="21">
        <v>0.8</v>
      </c>
      <c r="HM138" s="21">
        <v>0</v>
      </c>
      <c r="HN138" s="21">
        <v>45.09</v>
      </c>
      <c r="HO138" s="21">
        <v>26.45</v>
      </c>
      <c r="HP138" s="21">
        <v>3.37</v>
      </c>
      <c r="HQ138" s="21">
        <v>128</v>
      </c>
      <c r="HR138" s="21">
        <v>16.3</v>
      </c>
      <c r="HS138" s="21">
        <v>7.5</v>
      </c>
      <c r="HT138" s="21">
        <v>3</v>
      </c>
      <c r="HU138" s="6"/>
    </row>
    <row r="139" spans="1:229" ht="15.75" customHeight="1" x14ac:dyDescent="0.3">
      <c r="A139" s="99">
        <v>134</v>
      </c>
      <c r="B139" s="3">
        <v>200</v>
      </c>
      <c r="C139" s="21" t="s">
        <v>874</v>
      </c>
      <c r="D139" s="21">
        <v>1</v>
      </c>
      <c r="E139" s="22">
        <v>41537</v>
      </c>
      <c r="F139" s="22">
        <v>41538</v>
      </c>
      <c r="G139" s="21">
        <f t="shared" si="0"/>
        <v>1</v>
      </c>
      <c r="H139" s="21" t="s">
        <v>1687</v>
      </c>
      <c r="I139" s="21" t="s">
        <v>432</v>
      </c>
      <c r="J139" s="23">
        <v>21245</v>
      </c>
      <c r="K139" s="21">
        <v>55</v>
      </c>
      <c r="L139" s="21">
        <v>170</v>
      </c>
      <c r="M139" s="21">
        <v>65</v>
      </c>
      <c r="N139" s="21" t="s">
        <v>1688</v>
      </c>
      <c r="O139" s="21">
        <v>88</v>
      </c>
      <c r="P139" s="21">
        <v>96.1</v>
      </c>
      <c r="Q139" s="21">
        <v>11</v>
      </c>
      <c r="R139" s="21" t="s">
        <v>512</v>
      </c>
      <c r="S139" s="21">
        <v>1</v>
      </c>
      <c r="T139" s="21">
        <v>11</v>
      </c>
      <c r="U139" s="21" t="s">
        <v>512</v>
      </c>
      <c r="V139" s="21">
        <v>1</v>
      </c>
      <c r="W139" s="21">
        <v>5</v>
      </c>
      <c r="X139" s="21">
        <v>2</v>
      </c>
      <c r="Y139" s="21">
        <v>0</v>
      </c>
      <c r="Z139" s="6"/>
      <c r="AA139" s="24" t="s">
        <v>884</v>
      </c>
      <c r="AB139" s="21" t="s">
        <v>497</v>
      </c>
      <c r="AC139" s="25">
        <v>1</v>
      </c>
      <c r="AD139" s="25"/>
      <c r="AE139" s="21" t="s">
        <v>249</v>
      </c>
      <c r="AF139" s="21"/>
      <c r="AG139" s="21" t="s">
        <v>246</v>
      </c>
      <c r="AH139" s="21" t="s">
        <v>248</v>
      </c>
      <c r="AI139" s="21" t="s">
        <v>246</v>
      </c>
      <c r="AJ139" s="21" t="s">
        <v>246</v>
      </c>
      <c r="AK139" s="21" t="s">
        <v>246</v>
      </c>
      <c r="AL139" s="21" t="s">
        <v>246</v>
      </c>
      <c r="AM139" s="21">
        <v>6.23</v>
      </c>
      <c r="AN139" s="6"/>
      <c r="AO139" s="26" t="s">
        <v>250</v>
      </c>
      <c r="AP139" s="26" t="s">
        <v>274</v>
      </c>
      <c r="AQ139" s="26"/>
      <c r="AR139" s="26" t="s">
        <v>1902</v>
      </c>
      <c r="AS139" s="26" t="s">
        <v>1905</v>
      </c>
      <c r="AT139" s="27">
        <v>6.23</v>
      </c>
      <c r="AU139" s="21">
        <v>5.57</v>
      </c>
      <c r="AV139" s="21">
        <v>3.76</v>
      </c>
      <c r="AW139" s="21">
        <v>2</v>
      </c>
      <c r="AX139" s="21">
        <v>1.66</v>
      </c>
      <c r="AY139" s="21">
        <v>0.87</v>
      </c>
      <c r="AZ139" s="21">
        <v>0.5</v>
      </c>
      <c r="BA139" s="21">
        <v>0.34</v>
      </c>
      <c r="BB139" s="21">
        <v>0.23</v>
      </c>
      <c r="BC139" s="28">
        <f t="shared" ref="BC139:BE139" si="400">((AU139/AT139)*100)-100</f>
        <v>-10.593900481540928</v>
      </c>
      <c r="BD139" s="28">
        <f t="shared" si="400"/>
        <v>-32.495511669658896</v>
      </c>
      <c r="BE139" s="28">
        <f t="shared" si="400"/>
        <v>-46.808510638297875</v>
      </c>
      <c r="BF139" s="28">
        <f t="shared" si="2"/>
        <v>-39.64686998394864</v>
      </c>
      <c r="BG139" s="28">
        <f t="shared" si="3"/>
        <v>-67.897271268057779</v>
      </c>
      <c r="BH139" s="28">
        <f t="shared" si="4"/>
        <v>-64.093357271095158</v>
      </c>
      <c r="BI139" s="3">
        <f t="shared" ref="BI139:BK139" si="401">AU139-AT139</f>
        <v>-0.66000000000000014</v>
      </c>
      <c r="BJ139" s="3">
        <f t="shared" si="401"/>
        <v>-1.8100000000000005</v>
      </c>
      <c r="BK139" s="3">
        <f t="shared" si="401"/>
        <v>-1.7599999999999998</v>
      </c>
      <c r="BL139" s="3">
        <f t="shared" si="6"/>
        <v>-2.4700000000000006</v>
      </c>
      <c r="BM139" s="3">
        <f t="shared" si="7"/>
        <v>-4.2300000000000004</v>
      </c>
      <c r="BN139" s="3">
        <f t="shared" si="8"/>
        <v>-3.5700000000000003</v>
      </c>
      <c r="BO139" s="24">
        <v>150</v>
      </c>
      <c r="BP139" s="21">
        <v>190</v>
      </c>
      <c r="BQ139" s="21">
        <v>126.3</v>
      </c>
      <c r="BR139" s="21">
        <v>63.5</v>
      </c>
      <c r="BS139" s="21">
        <v>42.5</v>
      </c>
      <c r="BT139" s="21">
        <v>35</v>
      </c>
      <c r="BU139" s="21">
        <v>28.3</v>
      </c>
      <c r="BV139" s="24">
        <v>36.1</v>
      </c>
      <c r="BW139" s="21">
        <v>36</v>
      </c>
      <c r="BX139" s="21">
        <v>36.6</v>
      </c>
      <c r="BY139" s="21">
        <v>36</v>
      </c>
      <c r="BZ139" s="21">
        <v>37</v>
      </c>
      <c r="CA139" s="21">
        <v>37</v>
      </c>
      <c r="CB139" s="21">
        <v>37.5</v>
      </c>
      <c r="CC139" s="21">
        <v>36</v>
      </c>
      <c r="CD139" s="21">
        <v>36.4</v>
      </c>
      <c r="CE139" s="6"/>
      <c r="CF139" s="24" t="s">
        <v>1689</v>
      </c>
      <c r="CG139" s="21"/>
      <c r="CH139" s="21"/>
      <c r="CI139" s="21"/>
      <c r="CJ139" s="21"/>
      <c r="CK139" s="21"/>
      <c r="CL139" s="21"/>
      <c r="CM139" s="24" t="s">
        <v>1690</v>
      </c>
      <c r="CN139" s="21"/>
      <c r="CO139" s="21"/>
      <c r="CP139" s="21"/>
      <c r="CQ139" s="21"/>
      <c r="CR139" s="21"/>
      <c r="CS139" s="21"/>
      <c r="CT139" s="24">
        <v>1</v>
      </c>
      <c r="CU139" s="21"/>
      <c r="CV139" s="21"/>
      <c r="CW139" s="21"/>
      <c r="CX139" s="21"/>
      <c r="CY139" s="21"/>
      <c r="CZ139" s="21"/>
      <c r="DA139" s="24" t="s">
        <v>1691</v>
      </c>
      <c r="DB139" s="21"/>
      <c r="DC139" s="21"/>
      <c r="DD139" s="21"/>
      <c r="DE139" s="21"/>
      <c r="DF139" s="21"/>
      <c r="DG139" s="21"/>
      <c r="DH139" s="24" t="s">
        <v>255</v>
      </c>
      <c r="DI139" s="21" t="s">
        <v>255</v>
      </c>
      <c r="DJ139" s="21" t="s">
        <v>1692</v>
      </c>
      <c r="DK139" s="21" t="s">
        <v>400</v>
      </c>
      <c r="DL139" s="21" t="s">
        <v>400</v>
      </c>
      <c r="DM139" s="21" t="s">
        <v>1693</v>
      </c>
      <c r="DN139" s="21" t="s">
        <v>1693</v>
      </c>
      <c r="DO139" s="26"/>
      <c r="DP139" s="6"/>
      <c r="DQ139" s="24">
        <v>93.6</v>
      </c>
      <c r="DR139" s="21">
        <v>126.7</v>
      </c>
      <c r="DS139" s="21">
        <v>85.9</v>
      </c>
      <c r="DT139" s="21">
        <v>80.7</v>
      </c>
      <c r="DU139" s="21">
        <v>85.6</v>
      </c>
      <c r="DV139" s="21">
        <v>166.2</v>
      </c>
      <c r="DW139" s="21">
        <v>95.6</v>
      </c>
      <c r="DX139" s="24">
        <v>0.6</v>
      </c>
      <c r="DY139" s="21">
        <v>0.5</v>
      </c>
      <c r="DZ139" s="21">
        <v>0.45</v>
      </c>
      <c r="EA139" s="21">
        <v>0.45</v>
      </c>
      <c r="EB139" s="21">
        <v>0.45</v>
      </c>
      <c r="EC139" s="21">
        <v>0.35</v>
      </c>
      <c r="ED139" s="21">
        <v>0.35</v>
      </c>
      <c r="EE139" s="78">
        <f t="shared" si="135"/>
        <v>156</v>
      </c>
      <c r="EF139" s="79">
        <f t="shared" si="192"/>
        <v>253.4</v>
      </c>
      <c r="EG139" s="79">
        <f t="shared" si="336"/>
        <v>190.88888888888889</v>
      </c>
      <c r="EH139" s="79">
        <f t="shared" ref="EH139:EK139" si="402">DT139/EA139</f>
        <v>179.33333333333334</v>
      </c>
      <c r="EI139" s="79">
        <f t="shared" si="402"/>
        <v>190.2222222222222</v>
      </c>
      <c r="EJ139" s="79">
        <f t="shared" si="402"/>
        <v>474.85714285714283</v>
      </c>
      <c r="EK139" s="79">
        <f t="shared" si="402"/>
        <v>273.14285714285717</v>
      </c>
      <c r="EL139" s="24">
        <v>1</v>
      </c>
      <c r="EM139" s="21">
        <v>1</v>
      </c>
      <c r="EN139" s="21">
        <v>1</v>
      </c>
      <c r="EO139" s="21">
        <v>1</v>
      </c>
      <c r="EP139" s="21">
        <v>1</v>
      </c>
      <c r="EQ139" s="21">
        <v>0</v>
      </c>
      <c r="ER139" s="21">
        <v>0</v>
      </c>
      <c r="ES139" s="24">
        <v>278</v>
      </c>
      <c r="ET139" s="21">
        <v>198</v>
      </c>
      <c r="EU139" s="21">
        <v>141</v>
      </c>
      <c r="EV139" s="21">
        <v>131</v>
      </c>
      <c r="EW139" s="21">
        <v>139</v>
      </c>
      <c r="EX139" s="21">
        <v>151</v>
      </c>
      <c r="EY139" s="21">
        <v>202</v>
      </c>
      <c r="EZ139" s="24">
        <v>3.7</v>
      </c>
      <c r="FA139" s="21">
        <v>3.2</v>
      </c>
      <c r="FB139" s="21">
        <v>4.2</v>
      </c>
      <c r="FC139" s="21">
        <v>4.8</v>
      </c>
      <c r="FD139" s="21">
        <v>4.8</v>
      </c>
      <c r="FE139" s="21">
        <v>5</v>
      </c>
      <c r="FF139" s="21">
        <v>5</v>
      </c>
      <c r="FG139" s="24">
        <v>3</v>
      </c>
      <c r="FH139" s="21">
        <v>6</v>
      </c>
      <c r="FI139" s="21">
        <v>5</v>
      </c>
      <c r="FJ139" s="21">
        <v>7</v>
      </c>
      <c r="FK139" s="21">
        <v>11</v>
      </c>
      <c r="FL139" s="21">
        <v>15</v>
      </c>
      <c r="FM139" s="21">
        <v>14</v>
      </c>
      <c r="FN139" s="24">
        <v>91</v>
      </c>
      <c r="FO139" s="21">
        <v>83</v>
      </c>
      <c r="FP139" s="21">
        <v>89</v>
      </c>
      <c r="FQ139" s="21">
        <v>91</v>
      </c>
      <c r="FR139" s="21">
        <v>96</v>
      </c>
      <c r="FS139" s="21">
        <v>112</v>
      </c>
      <c r="FT139" s="21">
        <v>91</v>
      </c>
      <c r="FU139" s="24" t="s">
        <v>1694</v>
      </c>
      <c r="FV139" s="21" t="s">
        <v>1194</v>
      </c>
      <c r="FW139" s="21">
        <v>0</v>
      </c>
      <c r="FX139" s="21">
        <v>0</v>
      </c>
      <c r="FY139" s="21">
        <v>0</v>
      </c>
      <c r="FZ139" s="21">
        <v>0</v>
      </c>
      <c r="GA139" s="21">
        <v>0</v>
      </c>
      <c r="GB139" s="24">
        <v>87</v>
      </c>
      <c r="GC139" s="21">
        <v>83</v>
      </c>
      <c r="GD139" s="21">
        <v>62</v>
      </c>
      <c r="GE139" s="21">
        <v>48</v>
      </c>
      <c r="GF139" s="21">
        <v>45</v>
      </c>
      <c r="GG139" s="21">
        <v>47</v>
      </c>
      <c r="GH139" s="21">
        <v>44</v>
      </c>
      <c r="GI139" s="24">
        <v>3270</v>
      </c>
      <c r="GJ139" s="21">
        <v>2620</v>
      </c>
      <c r="GK139" s="21">
        <v>2280</v>
      </c>
      <c r="GL139" s="21">
        <v>2170</v>
      </c>
      <c r="GM139" s="21">
        <v>2640</v>
      </c>
      <c r="GN139" s="21">
        <v>5600</v>
      </c>
      <c r="GO139" s="21">
        <v>3070</v>
      </c>
      <c r="GP139" s="6"/>
      <c r="GQ139" s="24">
        <v>16</v>
      </c>
      <c r="GR139" s="21">
        <v>90</v>
      </c>
      <c r="GS139" s="24">
        <v>14</v>
      </c>
      <c r="GT139" s="21">
        <v>55</v>
      </c>
      <c r="GU139" s="24">
        <v>14</v>
      </c>
      <c r="GV139" s="21">
        <v>55</v>
      </c>
      <c r="GW139" s="24">
        <v>13</v>
      </c>
      <c r="GX139" s="21">
        <v>55</v>
      </c>
      <c r="GY139" s="24">
        <v>12</v>
      </c>
      <c r="GZ139" s="21">
        <v>45</v>
      </c>
      <c r="HA139" s="24">
        <v>6</v>
      </c>
      <c r="HB139" s="21">
        <v>10</v>
      </c>
      <c r="HC139" s="24">
        <v>9</v>
      </c>
      <c r="HD139" s="21">
        <v>18</v>
      </c>
      <c r="HE139" s="6"/>
      <c r="HF139" s="21">
        <v>55</v>
      </c>
      <c r="HG139" s="21">
        <v>210</v>
      </c>
      <c r="HH139" s="21">
        <v>65</v>
      </c>
      <c r="HI139" s="21">
        <v>36.1</v>
      </c>
      <c r="HJ139" s="21">
        <v>1</v>
      </c>
      <c r="HK139" s="21">
        <v>224.1</v>
      </c>
      <c r="HL139" s="21">
        <v>0.8</v>
      </c>
      <c r="HM139" s="21">
        <v>30</v>
      </c>
      <c r="HN139" s="21">
        <v>19.04</v>
      </c>
      <c r="HO139" s="21">
        <v>44.76</v>
      </c>
      <c r="HP139" s="21">
        <v>2</v>
      </c>
      <c r="HQ139" s="21">
        <v>150.5</v>
      </c>
      <c r="HR139" s="21">
        <v>14.2</v>
      </c>
      <c r="HS139" s="21">
        <v>3.9</v>
      </c>
      <c r="HT139" s="21">
        <v>3</v>
      </c>
      <c r="HU139" s="6"/>
    </row>
    <row r="140" spans="1:229" ht="15.75" customHeight="1" x14ac:dyDescent="0.3">
      <c r="A140" s="99">
        <v>135</v>
      </c>
      <c r="B140" s="3">
        <v>202</v>
      </c>
      <c r="C140" s="21" t="s">
        <v>635</v>
      </c>
      <c r="D140" s="21">
        <v>1</v>
      </c>
      <c r="E140" s="22">
        <v>41542</v>
      </c>
      <c r="F140" s="22">
        <v>41542</v>
      </c>
      <c r="G140" s="21">
        <f t="shared" si="0"/>
        <v>0</v>
      </c>
      <c r="H140" s="21"/>
      <c r="I140" s="21" t="s">
        <v>432</v>
      </c>
      <c r="J140" s="23">
        <v>18545</v>
      </c>
      <c r="K140" s="21">
        <v>65</v>
      </c>
      <c r="L140" s="21">
        <v>185</v>
      </c>
      <c r="M140" s="21">
        <v>70</v>
      </c>
      <c r="N140" s="21" t="s">
        <v>1702</v>
      </c>
      <c r="O140" s="21">
        <v>86</v>
      </c>
      <c r="P140" s="21">
        <v>95.4</v>
      </c>
      <c r="Q140" s="21">
        <v>7</v>
      </c>
      <c r="R140" s="21" t="s">
        <v>893</v>
      </c>
      <c r="S140" s="21">
        <v>1</v>
      </c>
      <c r="T140" s="21">
        <v>16</v>
      </c>
      <c r="U140" s="21" t="s">
        <v>272</v>
      </c>
      <c r="V140" s="21">
        <v>1</v>
      </c>
      <c r="W140" s="21">
        <v>3</v>
      </c>
      <c r="X140" s="21">
        <v>4</v>
      </c>
      <c r="Y140" s="21">
        <v>0</v>
      </c>
      <c r="Z140" s="6"/>
      <c r="AA140" s="24" t="s">
        <v>884</v>
      </c>
      <c r="AB140" s="93" t="s">
        <v>1703</v>
      </c>
      <c r="AC140" s="25">
        <v>1</v>
      </c>
      <c r="AD140" s="25"/>
      <c r="AE140" s="21" t="s">
        <v>249</v>
      </c>
      <c r="AF140" s="21"/>
      <c r="AG140" s="21" t="s">
        <v>249</v>
      </c>
      <c r="AH140" s="21"/>
      <c r="AI140" s="21" t="s">
        <v>249</v>
      </c>
      <c r="AJ140" s="21" t="s">
        <v>246</v>
      </c>
      <c r="AK140" s="21" t="s">
        <v>246</v>
      </c>
      <c r="AL140" s="21" t="s">
        <v>246</v>
      </c>
      <c r="AM140" s="21">
        <v>2.58</v>
      </c>
      <c r="AN140" s="6"/>
      <c r="AO140" s="26" t="s">
        <v>250</v>
      </c>
      <c r="AP140" s="26" t="s">
        <v>274</v>
      </c>
      <c r="AQ140" s="26"/>
      <c r="AR140" s="26" t="s">
        <v>1906</v>
      </c>
      <c r="AS140" s="26" t="s">
        <v>1913</v>
      </c>
      <c r="AT140" s="27">
        <v>2.58</v>
      </c>
      <c r="AU140" s="21">
        <v>6.29</v>
      </c>
      <c r="AV140" s="21">
        <v>12.74</v>
      </c>
      <c r="AW140" s="21">
        <v>5.26</v>
      </c>
      <c r="AX140" s="21">
        <v>3.68</v>
      </c>
      <c r="AY140" s="21">
        <v>1.66</v>
      </c>
      <c r="AZ140" s="21">
        <v>0.78</v>
      </c>
      <c r="BA140" s="21">
        <v>0.38</v>
      </c>
      <c r="BB140" s="21">
        <v>0.28000000000000003</v>
      </c>
      <c r="BC140" s="28">
        <f t="shared" ref="BC140:BE140" si="403">((AU140/AT140)*100)-100</f>
        <v>143.79844961240309</v>
      </c>
      <c r="BD140" s="28">
        <f t="shared" si="403"/>
        <v>102.54372019077903</v>
      </c>
      <c r="BE140" s="28">
        <f t="shared" si="403"/>
        <v>-58.712715855573002</v>
      </c>
      <c r="BF140" s="28">
        <f t="shared" si="2"/>
        <v>393.79844961240309</v>
      </c>
      <c r="BG140" s="28">
        <f t="shared" si="3"/>
        <v>103.87596899224806</v>
      </c>
      <c r="BH140" s="28">
        <f t="shared" si="4"/>
        <v>-16.375198728139907</v>
      </c>
      <c r="BI140" s="3">
        <f t="shared" ref="BI140:BK140" si="404">AU140-AT140</f>
        <v>3.71</v>
      </c>
      <c r="BJ140" s="3">
        <f t="shared" si="404"/>
        <v>6.45</v>
      </c>
      <c r="BK140" s="3">
        <f t="shared" si="404"/>
        <v>-7.48</v>
      </c>
      <c r="BL140" s="3">
        <f t="shared" si="6"/>
        <v>10.16</v>
      </c>
      <c r="BM140" s="3">
        <f t="shared" si="7"/>
        <v>2.6799999999999997</v>
      </c>
      <c r="BN140" s="3">
        <f t="shared" si="8"/>
        <v>-1.0300000000000002</v>
      </c>
      <c r="BO140" s="24">
        <v>160.9</v>
      </c>
      <c r="BP140" s="21">
        <v>202.8</v>
      </c>
      <c r="BQ140" s="21"/>
      <c r="BR140" s="21"/>
      <c r="BS140" s="21"/>
      <c r="BT140" s="21"/>
      <c r="BU140" s="21"/>
      <c r="BV140" s="24">
        <v>36</v>
      </c>
      <c r="BW140" s="21">
        <v>37.6</v>
      </c>
      <c r="BX140" s="21">
        <v>36</v>
      </c>
      <c r="BY140" s="21">
        <v>36</v>
      </c>
      <c r="BZ140" s="21">
        <v>37</v>
      </c>
      <c r="CA140" s="21">
        <v>36.4</v>
      </c>
      <c r="CB140" s="21">
        <v>36</v>
      </c>
      <c r="CC140" s="21">
        <v>36</v>
      </c>
      <c r="CD140" s="21">
        <v>35.6</v>
      </c>
      <c r="CE140" s="6"/>
      <c r="CF140" s="24" t="s">
        <v>1704</v>
      </c>
      <c r="CG140" s="21"/>
      <c r="CH140" s="21"/>
      <c r="CI140" s="21"/>
      <c r="CJ140" s="21"/>
      <c r="CK140" s="21"/>
      <c r="CL140" s="21"/>
      <c r="CM140" s="60" t="s">
        <v>1705</v>
      </c>
      <c r="CN140" s="21"/>
      <c r="CO140" s="21"/>
      <c r="CP140" s="21"/>
      <c r="CQ140" s="21"/>
      <c r="CR140" s="21"/>
      <c r="CS140" s="21"/>
      <c r="CT140" s="24">
        <v>2</v>
      </c>
      <c r="CU140" s="21"/>
      <c r="CV140" s="21"/>
      <c r="CW140" s="21"/>
      <c r="CX140" s="21"/>
      <c r="CY140" s="21"/>
      <c r="CZ140" s="21"/>
      <c r="DA140" s="60" t="s">
        <v>1706</v>
      </c>
      <c r="DB140" s="21"/>
      <c r="DC140" s="21"/>
      <c r="DD140" s="21"/>
      <c r="DE140" s="21"/>
      <c r="DF140" s="21"/>
      <c r="DG140" s="21"/>
      <c r="DH140" s="24" t="s">
        <v>1707</v>
      </c>
      <c r="DI140" s="21" t="s">
        <v>1707</v>
      </c>
      <c r="DJ140" s="21" t="s">
        <v>1708</v>
      </c>
      <c r="DK140" s="21" t="s">
        <v>284</v>
      </c>
      <c r="DL140" s="21" t="s">
        <v>284</v>
      </c>
      <c r="DM140" s="21" t="s">
        <v>284</v>
      </c>
      <c r="DN140" s="21" t="s">
        <v>284</v>
      </c>
      <c r="DO140" s="26"/>
      <c r="DP140" s="6"/>
      <c r="DQ140" s="24">
        <v>128.6</v>
      </c>
      <c r="DR140" s="21">
        <v>220.1</v>
      </c>
      <c r="DS140" s="21">
        <v>165</v>
      </c>
      <c r="DT140" s="21">
        <v>153</v>
      </c>
      <c r="DU140" s="21">
        <v>122</v>
      </c>
      <c r="DV140" s="21">
        <v>89.3</v>
      </c>
      <c r="DW140" s="21">
        <v>89.3</v>
      </c>
      <c r="DX140" s="24">
        <v>0.45</v>
      </c>
      <c r="DY140" s="21">
        <v>0.4</v>
      </c>
      <c r="DZ140" s="21">
        <v>0.5</v>
      </c>
      <c r="EA140" s="21">
        <v>0.4</v>
      </c>
      <c r="EB140" s="21">
        <v>0.35</v>
      </c>
      <c r="EC140" s="21">
        <v>0.35</v>
      </c>
      <c r="ED140" s="21">
        <v>0.35</v>
      </c>
      <c r="EE140" s="78">
        <f t="shared" si="135"/>
        <v>285.77777777777777</v>
      </c>
      <c r="EF140" s="79">
        <f t="shared" si="192"/>
        <v>550.25</v>
      </c>
      <c r="EG140" s="79">
        <f t="shared" si="336"/>
        <v>330</v>
      </c>
      <c r="EH140" s="79">
        <f t="shared" ref="EH140:EK140" si="405">DT140/EA140</f>
        <v>382.5</v>
      </c>
      <c r="EI140" s="79">
        <f t="shared" si="405"/>
        <v>348.57142857142861</v>
      </c>
      <c r="EJ140" s="79">
        <f t="shared" si="405"/>
        <v>255.14285714285714</v>
      </c>
      <c r="EK140" s="79">
        <f t="shared" si="405"/>
        <v>255.14285714285714</v>
      </c>
      <c r="EL140" s="24">
        <v>0</v>
      </c>
      <c r="EM140" s="21">
        <v>1</v>
      </c>
      <c r="EN140" s="21">
        <v>1</v>
      </c>
      <c r="EO140" s="21">
        <v>1</v>
      </c>
      <c r="EP140" s="21">
        <v>0</v>
      </c>
      <c r="EQ140" s="21">
        <v>0</v>
      </c>
      <c r="ER140" s="21">
        <v>0</v>
      </c>
      <c r="ES140" s="24">
        <v>27</v>
      </c>
      <c r="ET140" s="21">
        <v>9</v>
      </c>
      <c r="EU140" s="21">
        <v>6</v>
      </c>
      <c r="EV140" s="21">
        <v>4</v>
      </c>
      <c r="EW140" s="21">
        <v>23</v>
      </c>
      <c r="EX140" s="21">
        <v>11</v>
      </c>
      <c r="EY140" s="21">
        <v>50</v>
      </c>
      <c r="EZ140" s="24">
        <v>6.2</v>
      </c>
      <c r="FA140" s="21">
        <v>25.9</v>
      </c>
      <c r="FB140" s="21">
        <v>26.8</v>
      </c>
      <c r="FC140" s="21">
        <v>40</v>
      </c>
      <c r="FD140" s="21">
        <v>30</v>
      </c>
      <c r="FE140" s="21">
        <v>28.5</v>
      </c>
      <c r="FF140" s="21">
        <v>21</v>
      </c>
      <c r="FG140" s="24">
        <v>3</v>
      </c>
      <c r="FH140" s="21">
        <v>3</v>
      </c>
      <c r="FI140" s="21">
        <v>3</v>
      </c>
      <c r="FJ140" s="21">
        <v>15</v>
      </c>
      <c r="FK140" s="21">
        <v>15</v>
      </c>
      <c r="FL140" s="21">
        <v>15</v>
      </c>
      <c r="FM140" s="21">
        <v>15</v>
      </c>
      <c r="FN140" s="24">
        <v>74</v>
      </c>
      <c r="FO140" s="21">
        <v>78</v>
      </c>
      <c r="FP140" s="21">
        <v>109</v>
      </c>
      <c r="FQ140" s="21">
        <v>95</v>
      </c>
      <c r="FR140" s="21">
        <v>67</v>
      </c>
      <c r="FS140" s="21">
        <v>85</v>
      </c>
      <c r="FT140" s="21">
        <v>95</v>
      </c>
      <c r="FU140" s="24">
        <v>0</v>
      </c>
      <c r="FV140" s="21" t="s">
        <v>1237</v>
      </c>
      <c r="FW140" s="21" t="s">
        <v>1709</v>
      </c>
      <c r="FX140" s="21" t="s">
        <v>804</v>
      </c>
      <c r="FY140" s="21" t="s">
        <v>1710</v>
      </c>
      <c r="FZ140" s="21">
        <v>0</v>
      </c>
      <c r="GA140" s="21">
        <v>0</v>
      </c>
      <c r="GB140" s="24">
        <v>132</v>
      </c>
      <c r="GC140" s="21">
        <v>79</v>
      </c>
      <c r="GD140" s="21">
        <v>64</v>
      </c>
      <c r="GE140" s="21">
        <v>55</v>
      </c>
      <c r="GF140" s="21">
        <v>30</v>
      </c>
      <c r="GG140" s="21">
        <v>33</v>
      </c>
      <c r="GH140" s="21">
        <v>39</v>
      </c>
      <c r="GI140" s="24">
        <v>4010</v>
      </c>
      <c r="GJ140" s="21">
        <v>2150</v>
      </c>
      <c r="GK140" s="21">
        <v>1630</v>
      </c>
      <c r="GL140" s="21">
        <v>2250</v>
      </c>
      <c r="GM140" s="21">
        <v>1870</v>
      </c>
      <c r="GN140" s="21">
        <v>1665</v>
      </c>
      <c r="GO140" s="21">
        <v>1130</v>
      </c>
      <c r="GP140" s="6"/>
      <c r="GQ140" s="24">
        <v>16</v>
      </c>
      <c r="GR140" s="21">
        <v>90</v>
      </c>
      <c r="GS140" s="24">
        <v>19</v>
      </c>
      <c r="GT140" s="21">
        <v>90</v>
      </c>
      <c r="GU140" s="24">
        <v>20</v>
      </c>
      <c r="GV140" s="21">
        <v>90</v>
      </c>
      <c r="GW140" s="24">
        <v>16</v>
      </c>
      <c r="GX140" s="21">
        <v>90</v>
      </c>
      <c r="GY140" s="24">
        <v>15</v>
      </c>
      <c r="GZ140" s="21">
        <v>80</v>
      </c>
      <c r="HA140" s="24">
        <v>14</v>
      </c>
      <c r="HB140" s="21">
        <v>55</v>
      </c>
      <c r="HC140" s="24">
        <v>13</v>
      </c>
      <c r="HD140" s="21">
        <v>55</v>
      </c>
      <c r="HE140" s="6"/>
      <c r="HF140" s="21">
        <v>65</v>
      </c>
      <c r="HG140" s="21">
        <v>120</v>
      </c>
      <c r="HH140" s="21">
        <v>148</v>
      </c>
      <c r="HI140" s="21">
        <v>37.6</v>
      </c>
      <c r="HJ140" s="21">
        <v>1</v>
      </c>
      <c r="HK140" s="21">
        <v>169.8</v>
      </c>
      <c r="HL140" s="21">
        <v>0.45</v>
      </c>
      <c r="HM140" s="21">
        <v>10</v>
      </c>
      <c r="HN140" s="21">
        <v>48.45</v>
      </c>
      <c r="HO140" s="21">
        <v>3.83</v>
      </c>
      <c r="HP140" s="21">
        <v>3.81</v>
      </c>
      <c r="HQ140" s="21">
        <v>131.4</v>
      </c>
      <c r="HR140" s="21">
        <v>6.9</v>
      </c>
      <c r="HS140" s="21">
        <v>27.9</v>
      </c>
      <c r="HT140" s="21">
        <v>3</v>
      </c>
      <c r="HU140" s="6"/>
    </row>
    <row r="141" spans="1:229" ht="15.75" customHeight="1" x14ac:dyDescent="0.3">
      <c r="A141" s="99">
        <v>136</v>
      </c>
      <c r="B141" s="3">
        <v>203</v>
      </c>
      <c r="C141" s="21" t="s">
        <v>874</v>
      </c>
      <c r="D141" s="21">
        <v>1</v>
      </c>
      <c r="E141" s="22">
        <v>41533</v>
      </c>
      <c r="F141" s="22">
        <v>41533</v>
      </c>
      <c r="G141" s="21">
        <f t="shared" si="0"/>
        <v>0</v>
      </c>
      <c r="H141" s="21" t="s">
        <v>240</v>
      </c>
      <c r="I141" s="21"/>
      <c r="J141" s="23">
        <v>11603</v>
      </c>
      <c r="K141" s="21">
        <v>81</v>
      </c>
      <c r="L141" s="21">
        <v>170</v>
      </c>
      <c r="M141" s="21">
        <v>70</v>
      </c>
      <c r="N141" s="21" t="s">
        <v>1711</v>
      </c>
      <c r="O141" s="21">
        <v>94</v>
      </c>
      <c r="P141" s="21">
        <v>97.6</v>
      </c>
      <c r="Q141" s="21">
        <v>18</v>
      </c>
      <c r="R141" s="21" t="s">
        <v>547</v>
      </c>
      <c r="S141" s="21">
        <v>1</v>
      </c>
      <c r="T141" s="21">
        <v>22</v>
      </c>
      <c r="U141" s="21" t="s">
        <v>548</v>
      </c>
      <c r="V141" s="21">
        <v>2</v>
      </c>
      <c r="W141" s="21">
        <v>13</v>
      </c>
      <c r="X141" s="21">
        <v>4</v>
      </c>
      <c r="Y141" s="21">
        <v>0</v>
      </c>
      <c r="Z141" s="6"/>
      <c r="AA141" s="24" t="s">
        <v>884</v>
      </c>
      <c r="AB141" s="21" t="s">
        <v>486</v>
      </c>
      <c r="AC141" s="25" t="s">
        <v>486</v>
      </c>
      <c r="AD141" s="25" t="s">
        <v>486</v>
      </c>
      <c r="AE141" s="21" t="s">
        <v>249</v>
      </c>
      <c r="AF141" s="21"/>
      <c r="AG141" s="21" t="s">
        <v>246</v>
      </c>
      <c r="AH141" s="21" t="s">
        <v>248</v>
      </c>
      <c r="AI141" s="21" t="s">
        <v>246</v>
      </c>
      <c r="AJ141" s="21" t="s">
        <v>246</v>
      </c>
      <c r="AK141" s="21" t="s">
        <v>246</v>
      </c>
      <c r="AL141" s="21" t="s">
        <v>246</v>
      </c>
      <c r="AM141" s="21">
        <v>12.85</v>
      </c>
      <c r="AN141" s="6"/>
      <c r="AO141" s="26" t="s">
        <v>250</v>
      </c>
      <c r="AP141" s="26" t="s">
        <v>274</v>
      </c>
      <c r="AQ141" s="26"/>
      <c r="AR141" s="26" t="s">
        <v>1902</v>
      </c>
      <c r="AS141" s="26" t="s">
        <v>1905</v>
      </c>
      <c r="AT141" s="27">
        <v>12.85</v>
      </c>
      <c r="AU141" s="21">
        <v>14.43</v>
      </c>
      <c r="AV141" s="21">
        <v>16.3</v>
      </c>
      <c r="AW141" s="21">
        <v>8.69</v>
      </c>
      <c r="AX141" s="21">
        <v>6.77</v>
      </c>
      <c r="AY141" s="21">
        <v>4.28</v>
      </c>
      <c r="AZ141" s="21">
        <v>2</v>
      </c>
      <c r="BA141" s="21">
        <v>1.5</v>
      </c>
      <c r="BB141" s="21">
        <v>1.01</v>
      </c>
      <c r="BC141" s="28">
        <f t="shared" ref="BC141:BE141" si="406">((AU141/AT141)*100)-100</f>
        <v>12.295719844357976</v>
      </c>
      <c r="BD141" s="28">
        <f t="shared" si="406"/>
        <v>12.959112959112957</v>
      </c>
      <c r="BE141" s="28">
        <f t="shared" si="406"/>
        <v>-46.687116564417188</v>
      </c>
      <c r="BF141" s="28">
        <f t="shared" si="2"/>
        <v>26.848249027237372</v>
      </c>
      <c r="BG141" s="28">
        <f t="shared" si="3"/>
        <v>-32.373540856031141</v>
      </c>
      <c r="BH141" s="28">
        <f t="shared" si="4"/>
        <v>-39.778239778239779</v>
      </c>
      <c r="BI141" s="3">
        <f t="shared" ref="BI141:BK141" si="407">AU141-AT141</f>
        <v>1.58</v>
      </c>
      <c r="BJ141" s="3">
        <f t="shared" si="407"/>
        <v>1.870000000000001</v>
      </c>
      <c r="BK141" s="3">
        <f t="shared" si="407"/>
        <v>-7.6100000000000012</v>
      </c>
      <c r="BL141" s="3">
        <f t="shared" si="6"/>
        <v>3.4500000000000011</v>
      </c>
      <c r="BM141" s="3">
        <f t="shared" si="7"/>
        <v>-4.16</v>
      </c>
      <c r="BN141" s="3">
        <f t="shared" si="8"/>
        <v>-5.74</v>
      </c>
      <c r="BO141" s="24">
        <v>145</v>
      </c>
      <c r="BP141" s="21">
        <v>146</v>
      </c>
      <c r="BQ141" s="21">
        <v>107.8</v>
      </c>
      <c r="BR141" s="21">
        <v>70.8</v>
      </c>
      <c r="BS141" s="21">
        <v>71.5</v>
      </c>
      <c r="BT141" s="21">
        <v>76.2</v>
      </c>
      <c r="BU141" s="21">
        <v>79</v>
      </c>
      <c r="BV141" s="24">
        <v>36</v>
      </c>
      <c r="BW141" s="21">
        <v>36</v>
      </c>
      <c r="BX141" s="21">
        <v>35.9</v>
      </c>
      <c r="BY141" s="21">
        <v>35</v>
      </c>
      <c r="BZ141" s="21">
        <v>36</v>
      </c>
      <c r="CA141" s="21">
        <v>36</v>
      </c>
      <c r="CB141" s="21">
        <v>36</v>
      </c>
      <c r="CC141" s="21">
        <v>36.5</v>
      </c>
      <c r="CD141" s="21">
        <v>37</v>
      </c>
      <c r="CE141" s="6"/>
      <c r="CF141" s="24" t="s">
        <v>1689</v>
      </c>
      <c r="CG141" s="21"/>
      <c r="CH141" s="21"/>
      <c r="CI141" s="21"/>
      <c r="CJ141" s="21"/>
      <c r="CK141" s="21"/>
      <c r="CL141" s="21"/>
      <c r="CM141" s="24" t="s">
        <v>1712</v>
      </c>
      <c r="CN141" s="21"/>
      <c r="CO141" s="21"/>
      <c r="CP141" s="21"/>
      <c r="CQ141" s="21"/>
      <c r="CR141" s="21"/>
      <c r="CS141" s="21"/>
      <c r="CT141" s="24">
        <v>3</v>
      </c>
      <c r="CU141" s="21"/>
      <c r="CV141" s="21"/>
      <c r="CW141" s="21"/>
      <c r="CX141" s="21"/>
      <c r="CY141" s="21"/>
      <c r="CZ141" s="21"/>
      <c r="DA141" s="24" t="s">
        <v>735</v>
      </c>
      <c r="DB141" s="21"/>
      <c r="DC141" s="21"/>
      <c r="DD141" s="21"/>
      <c r="DE141" s="21"/>
      <c r="DF141" s="21"/>
      <c r="DG141" s="21"/>
      <c r="DH141" s="24" t="s">
        <v>787</v>
      </c>
      <c r="DI141" s="21" t="s">
        <v>787</v>
      </c>
      <c r="DJ141" s="21" t="s">
        <v>611</v>
      </c>
      <c r="DK141" s="21" t="s">
        <v>787</v>
      </c>
      <c r="DL141" s="21" t="s">
        <v>787</v>
      </c>
      <c r="DM141" s="21">
        <v>0</v>
      </c>
      <c r="DN141" s="21">
        <v>0</v>
      </c>
      <c r="DO141" s="26"/>
      <c r="DP141" s="6"/>
      <c r="DQ141" s="24">
        <v>68</v>
      </c>
      <c r="DR141" s="21">
        <v>125.6</v>
      </c>
      <c r="DS141" s="21">
        <v>93.7</v>
      </c>
      <c r="DT141" s="21">
        <v>95.3</v>
      </c>
      <c r="DU141" s="21">
        <v>64</v>
      </c>
      <c r="DV141" s="21">
        <v>71</v>
      </c>
      <c r="DW141" s="21">
        <v>150</v>
      </c>
      <c r="DX141" s="24">
        <v>0.4</v>
      </c>
      <c r="DY141" s="21">
        <v>0.6</v>
      </c>
      <c r="DZ141" s="21">
        <v>0.4</v>
      </c>
      <c r="EA141" s="21">
        <v>0.4</v>
      </c>
      <c r="EB141" s="21">
        <v>0.45</v>
      </c>
      <c r="EC141" s="21">
        <v>0.6</v>
      </c>
      <c r="ED141" s="21">
        <v>0.9</v>
      </c>
      <c r="EE141" s="78">
        <f t="shared" si="135"/>
        <v>170</v>
      </c>
      <c r="EF141" s="79">
        <f t="shared" si="192"/>
        <v>209.33333333333334</v>
      </c>
      <c r="EG141" s="79">
        <f t="shared" si="336"/>
        <v>234.25</v>
      </c>
      <c r="EH141" s="79">
        <f t="shared" ref="EH141:EK141" si="408">DT141/EA141</f>
        <v>238.24999999999997</v>
      </c>
      <c r="EI141" s="79">
        <f t="shared" si="408"/>
        <v>142.22222222222223</v>
      </c>
      <c r="EJ141" s="79">
        <f t="shared" si="408"/>
        <v>118.33333333333334</v>
      </c>
      <c r="EK141" s="79">
        <f t="shared" si="408"/>
        <v>166.66666666666666</v>
      </c>
      <c r="EL141" s="24">
        <v>0</v>
      </c>
      <c r="EM141" s="21">
        <v>1</v>
      </c>
      <c r="EN141" s="21">
        <v>1</v>
      </c>
      <c r="EO141" s="21">
        <v>1</v>
      </c>
      <c r="EP141" s="21">
        <v>0</v>
      </c>
      <c r="EQ141" s="21">
        <v>0</v>
      </c>
      <c r="ER141" s="21">
        <v>1</v>
      </c>
      <c r="ES141" s="24">
        <v>150</v>
      </c>
      <c r="ET141" s="21">
        <v>224</v>
      </c>
      <c r="EU141" s="21">
        <v>220</v>
      </c>
      <c r="EV141" s="21">
        <v>190</v>
      </c>
      <c r="EW141" s="21">
        <v>148</v>
      </c>
      <c r="EX141" s="21">
        <v>148</v>
      </c>
      <c r="EY141" s="21">
        <v>284</v>
      </c>
      <c r="EZ141" s="24">
        <v>6.1</v>
      </c>
      <c r="FA141" s="21">
        <v>6.9</v>
      </c>
      <c r="FB141" s="21">
        <v>6.6</v>
      </c>
      <c r="FC141" s="21">
        <v>6</v>
      </c>
      <c r="FD141" s="21">
        <v>6.6</v>
      </c>
      <c r="FE141" s="21">
        <v>6.6</v>
      </c>
      <c r="FF141" s="21">
        <v>6.6</v>
      </c>
      <c r="FG141" s="24">
        <v>15</v>
      </c>
      <c r="FH141" s="21">
        <v>10</v>
      </c>
      <c r="FI141" s="21">
        <v>3</v>
      </c>
      <c r="FJ141" s="21">
        <v>15</v>
      </c>
      <c r="FK141" s="21">
        <v>15</v>
      </c>
      <c r="FL141" s="21">
        <v>15</v>
      </c>
      <c r="FM141" s="21">
        <v>3</v>
      </c>
      <c r="FN141" s="24">
        <v>68</v>
      </c>
      <c r="FO141" s="21">
        <v>68</v>
      </c>
      <c r="FP141" s="21">
        <v>71</v>
      </c>
      <c r="FQ141" s="21">
        <v>90</v>
      </c>
      <c r="FR141" s="21">
        <v>83</v>
      </c>
      <c r="FS141" s="21">
        <v>91</v>
      </c>
      <c r="FT141" s="21">
        <v>83</v>
      </c>
      <c r="FU141" s="24" t="s">
        <v>834</v>
      </c>
      <c r="FV141" s="21" t="s">
        <v>1237</v>
      </c>
      <c r="FW141" s="21" t="s">
        <v>1212</v>
      </c>
      <c r="FX141" s="21" t="s">
        <v>1194</v>
      </c>
      <c r="FY141" s="21">
        <v>0</v>
      </c>
      <c r="FZ141" s="21">
        <v>0</v>
      </c>
      <c r="GA141" s="21">
        <v>0</v>
      </c>
      <c r="GB141" s="24">
        <v>160</v>
      </c>
      <c r="GC141" s="21">
        <v>203</v>
      </c>
      <c r="GD141" s="21">
        <v>235</v>
      </c>
      <c r="GE141" s="21">
        <v>204</v>
      </c>
      <c r="GF141" s="21">
        <v>177</v>
      </c>
      <c r="GG141" s="21">
        <v>177</v>
      </c>
      <c r="GH141" s="21">
        <v>162</v>
      </c>
      <c r="GI141" s="24">
        <v>1130</v>
      </c>
      <c r="GJ141" s="21">
        <v>790</v>
      </c>
      <c r="GK141" s="21">
        <v>1335</v>
      </c>
      <c r="GL141" s="21">
        <v>1580</v>
      </c>
      <c r="GM141" s="21">
        <v>3060</v>
      </c>
      <c r="GN141" s="21">
        <v>3750</v>
      </c>
      <c r="GO141" s="21">
        <v>1140</v>
      </c>
      <c r="GP141" s="6"/>
      <c r="GQ141" s="24">
        <v>13</v>
      </c>
      <c r="GR141" s="21">
        <v>55</v>
      </c>
      <c r="GS141" s="24">
        <v>14</v>
      </c>
      <c r="GT141" s="21">
        <v>55</v>
      </c>
      <c r="GU141" s="24">
        <v>16</v>
      </c>
      <c r="GV141" s="21">
        <v>90</v>
      </c>
      <c r="GW141" s="24">
        <v>12</v>
      </c>
      <c r="GX141" s="21">
        <v>45</v>
      </c>
      <c r="GY141" s="24">
        <v>10</v>
      </c>
      <c r="GZ141" s="21">
        <v>45</v>
      </c>
      <c r="HA141" s="24">
        <v>10</v>
      </c>
      <c r="HB141" s="21">
        <v>45</v>
      </c>
      <c r="HC141" s="24">
        <v>14</v>
      </c>
      <c r="HD141" s="21">
        <v>55</v>
      </c>
      <c r="HE141" s="6"/>
      <c r="HF141" s="21">
        <v>70</v>
      </c>
      <c r="HG141" s="21">
        <v>148</v>
      </c>
      <c r="HH141" s="21">
        <v>125</v>
      </c>
      <c r="HI141" s="21">
        <v>35.9</v>
      </c>
      <c r="HJ141" s="21">
        <v>1</v>
      </c>
      <c r="HK141" s="21">
        <v>64.5</v>
      </c>
      <c r="HL141" s="21">
        <v>1</v>
      </c>
      <c r="HM141" s="21">
        <v>20</v>
      </c>
      <c r="HN141" s="21">
        <v>55.74</v>
      </c>
      <c r="HO141" s="21">
        <v>62.17</v>
      </c>
      <c r="HP141" s="21">
        <v>4.08</v>
      </c>
      <c r="HQ141" s="21">
        <v>131.9</v>
      </c>
      <c r="HR141" s="21">
        <v>14.7</v>
      </c>
      <c r="HS141" s="21">
        <v>6.9</v>
      </c>
      <c r="HT141" s="21">
        <v>3</v>
      </c>
      <c r="HU141" s="6"/>
    </row>
    <row r="142" spans="1:229" ht="15.75" customHeight="1" x14ac:dyDescent="0.3">
      <c r="A142" s="99">
        <v>137</v>
      </c>
      <c r="B142" s="3">
        <v>204</v>
      </c>
      <c r="C142" s="21" t="s">
        <v>431</v>
      </c>
      <c r="D142" s="21">
        <v>2</v>
      </c>
      <c r="E142" s="22">
        <v>41548</v>
      </c>
      <c r="F142" s="22">
        <v>41548</v>
      </c>
      <c r="G142" s="21">
        <f t="shared" si="0"/>
        <v>0</v>
      </c>
      <c r="H142" s="21"/>
      <c r="I142" s="21" t="s">
        <v>432</v>
      </c>
      <c r="J142" s="23">
        <v>9500</v>
      </c>
      <c r="K142" s="21">
        <v>87</v>
      </c>
      <c r="L142" s="21">
        <v>152</v>
      </c>
      <c r="M142" s="21">
        <v>60</v>
      </c>
      <c r="N142" s="21" t="s">
        <v>1713</v>
      </c>
      <c r="O142" s="21">
        <v>94</v>
      </c>
      <c r="P142" s="21">
        <v>97.6</v>
      </c>
      <c r="Q142" s="21">
        <v>7</v>
      </c>
      <c r="R142" s="21" t="s">
        <v>547</v>
      </c>
      <c r="S142" s="21">
        <v>1</v>
      </c>
      <c r="T142" s="21">
        <v>17</v>
      </c>
      <c r="U142" s="21" t="s">
        <v>272</v>
      </c>
      <c r="V142" s="21">
        <v>1</v>
      </c>
      <c r="W142" s="21">
        <v>3</v>
      </c>
      <c r="X142" s="21">
        <v>4</v>
      </c>
      <c r="Y142" s="21">
        <v>0</v>
      </c>
      <c r="Z142" s="6"/>
      <c r="AA142" s="24" t="s">
        <v>884</v>
      </c>
      <c r="AB142" s="21" t="s">
        <v>1714</v>
      </c>
      <c r="AC142" s="25">
        <v>2</v>
      </c>
      <c r="AD142" s="25" t="s">
        <v>1010</v>
      </c>
      <c r="AE142" s="21" t="s">
        <v>249</v>
      </c>
      <c r="AF142" s="21"/>
      <c r="AG142" s="21" t="s">
        <v>246</v>
      </c>
      <c r="AH142" s="21" t="s">
        <v>248</v>
      </c>
      <c r="AI142" s="21" t="s">
        <v>246</v>
      </c>
      <c r="AJ142" s="21" t="s">
        <v>246</v>
      </c>
      <c r="AK142" s="21" t="s">
        <v>246</v>
      </c>
      <c r="AL142" s="21" t="s">
        <v>246</v>
      </c>
      <c r="AM142" s="21">
        <v>18.21</v>
      </c>
      <c r="AN142" s="6"/>
      <c r="AO142" s="26" t="s">
        <v>250</v>
      </c>
      <c r="AP142" s="26" t="s">
        <v>274</v>
      </c>
      <c r="AQ142" s="26"/>
      <c r="AR142" s="26" t="s">
        <v>1906</v>
      </c>
      <c r="AS142" s="26" t="s">
        <v>1905</v>
      </c>
      <c r="AT142" s="27">
        <v>6.21</v>
      </c>
      <c r="AU142" s="21">
        <v>22.41</v>
      </c>
      <c r="AV142" s="21">
        <v>73</v>
      </c>
      <c r="AW142" s="21">
        <v>79.349999999999994</v>
      </c>
      <c r="AX142" s="21">
        <v>99.45</v>
      </c>
      <c r="AY142" s="21">
        <v>55.3</v>
      </c>
      <c r="AZ142" s="21">
        <v>19.46</v>
      </c>
      <c r="BA142" s="21">
        <v>8</v>
      </c>
      <c r="BB142" s="21">
        <v>3.92</v>
      </c>
      <c r="BC142" s="28">
        <f t="shared" ref="BC142:BE142" si="409">((AU142/AT142)*100)-100</f>
        <v>260.86956521739131</v>
      </c>
      <c r="BD142" s="28">
        <f t="shared" si="409"/>
        <v>225.74743418116913</v>
      </c>
      <c r="BE142" s="28">
        <f t="shared" si="409"/>
        <v>8.6986301369862815</v>
      </c>
      <c r="BF142" s="28">
        <f t="shared" si="2"/>
        <v>1075.5233494363929</v>
      </c>
      <c r="BG142" s="28">
        <f t="shared" si="3"/>
        <v>1177.7777777777776</v>
      </c>
      <c r="BH142" s="28">
        <f t="shared" si="4"/>
        <v>254.08299866131188</v>
      </c>
      <c r="BI142" s="3">
        <f t="shared" ref="BI142:BK142" si="410">AU142-AT142</f>
        <v>16.2</v>
      </c>
      <c r="BJ142" s="3">
        <f t="shared" si="410"/>
        <v>50.59</v>
      </c>
      <c r="BK142" s="3">
        <f t="shared" si="410"/>
        <v>6.3499999999999943</v>
      </c>
      <c r="BL142" s="3">
        <f t="shared" si="6"/>
        <v>66.790000000000006</v>
      </c>
      <c r="BM142" s="3">
        <f t="shared" si="7"/>
        <v>73.14</v>
      </c>
      <c r="BN142" s="3">
        <f t="shared" si="8"/>
        <v>56.94</v>
      </c>
      <c r="BO142" s="24">
        <v>146</v>
      </c>
      <c r="BP142" s="21">
        <v>388.7</v>
      </c>
      <c r="BQ142" s="21">
        <v>425</v>
      </c>
      <c r="BR142" s="21">
        <v>261</v>
      </c>
      <c r="BS142" s="21">
        <v>149.4</v>
      </c>
      <c r="BT142" s="21">
        <v>100.8</v>
      </c>
      <c r="BU142" s="21">
        <v>49.8</v>
      </c>
      <c r="BV142" s="24">
        <v>36</v>
      </c>
      <c r="BW142" s="21">
        <v>36</v>
      </c>
      <c r="BX142" s="21">
        <v>36</v>
      </c>
      <c r="BY142" s="21">
        <v>35</v>
      </c>
      <c r="BZ142" s="21">
        <v>36.1</v>
      </c>
      <c r="CA142" s="21">
        <v>36</v>
      </c>
      <c r="CB142" s="21">
        <v>36.6</v>
      </c>
      <c r="CC142" s="21">
        <v>35</v>
      </c>
      <c r="CD142" s="21">
        <v>36</v>
      </c>
      <c r="CE142" s="6"/>
      <c r="CF142" s="24" t="s">
        <v>1715</v>
      </c>
      <c r="CG142" s="21"/>
      <c r="CH142" s="21"/>
      <c r="CI142" s="21"/>
      <c r="CJ142" s="21"/>
      <c r="CK142" s="21"/>
      <c r="CL142" s="21"/>
      <c r="CM142" s="24" t="s">
        <v>1716</v>
      </c>
      <c r="CN142" s="21"/>
      <c r="CO142" s="21"/>
      <c r="CP142" s="21"/>
      <c r="CQ142" s="21"/>
      <c r="CR142" s="21"/>
      <c r="CS142" s="21"/>
      <c r="CT142" s="24">
        <v>2</v>
      </c>
      <c r="CU142" s="21"/>
      <c r="CV142" s="21"/>
      <c r="CW142" s="21"/>
      <c r="CX142" s="21"/>
      <c r="CY142" s="21"/>
      <c r="CZ142" s="21"/>
      <c r="DA142" s="24" t="s">
        <v>1717</v>
      </c>
      <c r="DB142" s="21"/>
      <c r="DC142" s="21"/>
      <c r="DD142" s="21"/>
      <c r="DE142" s="21"/>
      <c r="DF142" s="21"/>
      <c r="DG142" s="21"/>
      <c r="DH142" s="24" t="s">
        <v>255</v>
      </c>
      <c r="DI142" s="21" t="s">
        <v>255</v>
      </c>
      <c r="DJ142" s="21" t="s">
        <v>255</v>
      </c>
      <c r="DK142" s="21" t="s">
        <v>255</v>
      </c>
      <c r="DL142" s="21" t="s">
        <v>255</v>
      </c>
      <c r="DM142" s="21" t="s">
        <v>255</v>
      </c>
      <c r="DN142" s="21">
        <v>0</v>
      </c>
      <c r="DO142" s="26"/>
      <c r="DP142" s="6"/>
      <c r="DQ142" s="24">
        <v>127.7</v>
      </c>
      <c r="DR142" s="21">
        <v>107</v>
      </c>
      <c r="DS142" s="21">
        <v>125.5</v>
      </c>
      <c r="DT142" s="21">
        <v>110.4</v>
      </c>
      <c r="DU142" s="21">
        <v>125.4</v>
      </c>
      <c r="DV142" s="21">
        <v>94.6</v>
      </c>
      <c r="DW142" s="21">
        <v>94.6</v>
      </c>
      <c r="DX142" s="24">
        <v>0.5</v>
      </c>
      <c r="DY142" s="21">
        <v>0.35</v>
      </c>
      <c r="DZ142" s="21">
        <v>0.35</v>
      </c>
      <c r="EA142" s="21">
        <v>0.35</v>
      </c>
      <c r="EB142" s="21">
        <v>0.35</v>
      </c>
      <c r="EC142" s="21">
        <v>0.35</v>
      </c>
      <c r="ED142" s="21">
        <v>0.35</v>
      </c>
      <c r="EE142" s="78">
        <f t="shared" si="135"/>
        <v>255.4</v>
      </c>
      <c r="EF142" s="79">
        <f t="shared" si="192"/>
        <v>305.71428571428572</v>
      </c>
      <c r="EG142" s="79">
        <f t="shared" si="336"/>
        <v>358.57142857142861</v>
      </c>
      <c r="EH142" s="79">
        <f t="shared" ref="EH142:EK142" si="411">DT142/EA142</f>
        <v>315.42857142857144</v>
      </c>
      <c r="EI142" s="79">
        <f t="shared" si="411"/>
        <v>358.28571428571433</v>
      </c>
      <c r="EJ142" s="79">
        <f t="shared" si="411"/>
        <v>270.28571428571428</v>
      </c>
      <c r="EK142" s="79">
        <f t="shared" si="411"/>
        <v>270.28571428571428</v>
      </c>
      <c r="EL142" s="24">
        <v>1</v>
      </c>
      <c r="EM142" s="21">
        <v>1</v>
      </c>
      <c r="EN142" s="21">
        <v>1</v>
      </c>
      <c r="EO142" s="21">
        <v>0</v>
      </c>
      <c r="EP142" s="21">
        <v>0</v>
      </c>
      <c r="EQ142" s="21">
        <v>0</v>
      </c>
      <c r="ER142" s="21">
        <v>0</v>
      </c>
      <c r="ES142" s="24">
        <v>207</v>
      </c>
      <c r="ET142" s="21">
        <v>118</v>
      </c>
      <c r="EU142" s="21">
        <v>118</v>
      </c>
      <c r="EV142" s="21">
        <v>73</v>
      </c>
      <c r="EW142" s="21">
        <v>60</v>
      </c>
      <c r="EX142" s="21">
        <v>80</v>
      </c>
      <c r="EY142" s="21">
        <v>131</v>
      </c>
      <c r="EZ142" s="24">
        <v>43.8</v>
      </c>
      <c r="FA142" s="21">
        <v>34.1</v>
      </c>
      <c r="FB142" s="21">
        <v>28.2</v>
      </c>
      <c r="FC142" s="21">
        <v>12.6</v>
      </c>
      <c r="FD142" s="21">
        <v>8</v>
      </c>
      <c r="FE142" s="21">
        <v>8</v>
      </c>
      <c r="FF142" s="21">
        <v>8</v>
      </c>
      <c r="FG142" s="24">
        <v>15</v>
      </c>
      <c r="FH142" s="21">
        <v>3</v>
      </c>
      <c r="FI142" s="21">
        <v>8</v>
      </c>
      <c r="FJ142" s="21">
        <v>15</v>
      </c>
      <c r="FK142" s="21">
        <v>15</v>
      </c>
      <c r="FL142" s="21">
        <v>15</v>
      </c>
      <c r="FM142" s="21">
        <v>15</v>
      </c>
      <c r="FN142" s="24">
        <v>77</v>
      </c>
      <c r="FO142" s="21">
        <v>82</v>
      </c>
      <c r="FP142" s="21">
        <v>82</v>
      </c>
      <c r="FQ142" s="21">
        <v>86</v>
      </c>
      <c r="FR142" s="21">
        <v>98</v>
      </c>
      <c r="FS142" s="21">
        <v>92</v>
      </c>
      <c r="FT142" s="21">
        <v>112</v>
      </c>
      <c r="FU142" s="24" t="s">
        <v>859</v>
      </c>
      <c r="FV142" s="21" t="s">
        <v>1123</v>
      </c>
      <c r="FW142" s="21" t="s">
        <v>1123</v>
      </c>
      <c r="FX142" s="21" t="s">
        <v>1237</v>
      </c>
      <c r="FY142" s="21">
        <v>0</v>
      </c>
      <c r="FZ142" s="21">
        <v>0</v>
      </c>
      <c r="GA142" s="21">
        <v>0</v>
      </c>
      <c r="GB142" s="24">
        <v>109</v>
      </c>
      <c r="GC142" s="21">
        <v>139</v>
      </c>
      <c r="GD142" s="21">
        <v>136</v>
      </c>
      <c r="GE142" s="21">
        <v>96</v>
      </c>
      <c r="GF142" s="21">
        <v>71</v>
      </c>
      <c r="GG142" s="21">
        <v>46</v>
      </c>
      <c r="GH142" s="21">
        <v>46</v>
      </c>
      <c r="GI142" s="24">
        <v>515</v>
      </c>
      <c r="GJ142" s="21">
        <v>855</v>
      </c>
      <c r="GK142" s="21">
        <v>855</v>
      </c>
      <c r="GL142" s="21">
        <v>1830</v>
      </c>
      <c r="GM142" s="21">
        <v>2720</v>
      </c>
      <c r="GN142" s="21">
        <v>1635</v>
      </c>
      <c r="GO142" s="21">
        <v>520</v>
      </c>
      <c r="GP142" s="6"/>
      <c r="GQ142" s="24">
        <v>13</v>
      </c>
      <c r="GR142" s="21">
        <v>55</v>
      </c>
      <c r="GS142" s="24">
        <v>17</v>
      </c>
      <c r="GT142" s="21">
        <v>90</v>
      </c>
      <c r="GU142" s="24">
        <v>16</v>
      </c>
      <c r="GV142" s="21">
        <v>90</v>
      </c>
      <c r="GW142" s="24">
        <v>14</v>
      </c>
      <c r="GX142" s="21">
        <v>55</v>
      </c>
      <c r="GY142" s="24">
        <v>10</v>
      </c>
      <c r="GZ142" s="21">
        <v>45</v>
      </c>
      <c r="HA142" s="24">
        <v>11</v>
      </c>
      <c r="HB142" s="21">
        <v>45</v>
      </c>
      <c r="HC142" s="24">
        <v>10</v>
      </c>
      <c r="HD142" s="21">
        <v>45</v>
      </c>
      <c r="HE142" s="6"/>
      <c r="HF142" s="21">
        <v>87</v>
      </c>
      <c r="HG142" s="21">
        <v>126</v>
      </c>
      <c r="HH142" s="21">
        <v>89</v>
      </c>
      <c r="HI142" s="21">
        <v>37</v>
      </c>
      <c r="HJ142" s="21">
        <v>1</v>
      </c>
      <c r="HK142" s="21">
        <v>99.2</v>
      </c>
      <c r="HL142" s="21">
        <v>0.5</v>
      </c>
      <c r="HM142" s="21">
        <v>0</v>
      </c>
      <c r="HN142" s="21">
        <v>22.96</v>
      </c>
      <c r="HO142" s="21">
        <v>44.49</v>
      </c>
      <c r="HP142" s="21">
        <v>3.39</v>
      </c>
      <c r="HQ142" s="21">
        <v>135</v>
      </c>
      <c r="HR142" s="21">
        <v>16.5</v>
      </c>
      <c r="HS142" s="21">
        <v>43.8</v>
      </c>
      <c r="HT142" s="21">
        <v>3</v>
      </c>
      <c r="HU142" s="6"/>
    </row>
    <row r="143" spans="1:229" ht="15.75" customHeight="1" x14ac:dyDescent="0.3">
      <c r="A143" s="99">
        <v>138</v>
      </c>
      <c r="B143" s="3">
        <v>206</v>
      </c>
      <c r="C143" s="21" t="s">
        <v>874</v>
      </c>
      <c r="D143" s="21">
        <v>1</v>
      </c>
      <c r="E143" s="22">
        <v>41549</v>
      </c>
      <c r="F143" s="22">
        <v>41549</v>
      </c>
      <c r="G143" s="21">
        <f t="shared" si="0"/>
        <v>0</v>
      </c>
      <c r="H143" s="21"/>
      <c r="I143" s="21" t="s">
        <v>835</v>
      </c>
      <c r="J143" s="23">
        <v>16140</v>
      </c>
      <c r="K143" s="21">
        <v>69</v>
      </c>
      <c r="L143" s="21">
        <v>180</v>
      </c>
      <c r="M143" s="21">
        <v>90</v>
      </c>
      <c r="N143" s="21" t="s">
        <v>1724</v>
      </c>
      <c r="O143" s="21">
        <v>80</v>
      </c>
      <c r="P143" s="21">
        <v>92.5</v>
      </c>
      <c r="Q143" s="21">
        <v>5</v>
      </c>
      <c r="R143" s="21" t="s">
        <v>548</v>
      </c>
      <c r="S143" s="21">
        <v>2</v>
      </c>
      <c r="T143" s="21">
        <v>5</v>
      </c>
      <c r="U143" s="21" t="s">
        <v>548</v>
      </c>
      <c r="V143" s="21">
        <v>2</v>
      </c>
      <c r="W143" s="21">
        <v>4</v>
      </c>
      <c r="X143" s="21">
        <v>5</v>
      </c>
      <c r="Y143" s="21">
        <v>0</v>
      </c>
      <c r="Z143" s="6"/>
      <c r="AA143" s="24" t="s">
        <v>884</v>
      </c>
      <c r="AB143" s="21" t="s">
        <v>1725</v>
      </c>
      <c r="AC143" s="25">
        <v>1</v>
      </c>
      <c r="AD143" s="25"/>
      <c r="AE143" s="21" t="s">
        <v>246</v>
      </c>
      <c r="AF143" s="21" t="s">
        <v>247</v>
      </c>
      <c r="AG143" s="21" t="s">
        <v>246</v>
      </c>
      <c r="AH143" s="21" t="s">
        <v>248</v>
      </c>
      <c r="AI143" s="21" t="s">
        <v>246</v>
      </c>
      <c r="AJ143" s="21" t="s">
        <v>246</v>
      </c>
      <c r="AK143" s="21" t="s">
        <v>246</v>
      </c>
      <c r="AL143" s="21" t="s">
        <v>246</v>
      </c>
      <c r="AM143" s="21">
        <v>10.94</v>
      </c>
      <c r="AN143" s="6"/>
      <c r="AO143" s="26" t="s">
        <v>250</v>
      </c>
      <c r="AP143" s="26" t="s">
        <v>274</v>
      </c>
      <c r="AQ143" s="26"/>
      <c r="AR143" s="26" t="s">
        <v>1902</v>
      </c>
      <c r="AS143" s="26" t="s">
        <v>1905</v>
      </c>
      <c r="AT143" s="27">
        <v>4.9400000000000004</v>
      </c>
      <c r="AU143" s="21">
        <v>10.35</v>
      </c>
      <c r="AV143" s="21">
        <v>17.850000000000001</v>
      </c>
      <c r="AW143" s="21">
        <v>9.61</v>
      </c>
      <c r="AX143" s="21">
        <v>7.58</v>
      </c>
      <c r="AY143" s="21">
        <v>5</v>
      </c>
      <c r="AZ143" s="21"/>
      <c r="BA143" s="21"/>
      <c r="BB143" s="21"/>
      <c r="BC143" s="28">
        <f t="shared" ref="BC143:BE143" si="412">((AU143/AT143)*100)-100</f>
        <v>109.51417004048579</v>
      </c>
      <c r="BD143" s="28">
        <f t="shared" si="412"/>
        <v>72.463768115942031</v>
      </c>
      <c r="BE143" s="28">
        <f t="shared" si="412"/>
        <v>-46.162464985994397</v>
      </c>
      <c r="BF143" s="28">
        <f t="shared" si="2"/>
        <v>261.33603238866397</v>
      </c>
      <c r="BG143" s="28">
        <f t="shared" si="3"/>
        <v>94.534412955465569</v>
      </c>
      <c r="BH143" s="28">
        <f t="shared" si="4"/>
        <v>-7.1497584541062764</v>
      </c>
      <c r="BI143" s="3">
        <f t="shared" ref="BI143:BK143" si="413">AU143-AT143</f>
        <v>5.4099999999999993</v>
      </c>
      <c r="BJ143" s="3">
        <f t="shared" si="413"/>
        <v>7.5000000000000018</v>
      </c>
      <c r="BK143" s="3">
        <f t="shared" si="413"/>
        <v>-8.240000000000002</v>
      </c>
      <c r="BL143" s="3">
        <f t="shared" si="6"/>
        <v>12.91</v>
      </c>
      <c r="BM143" s="3">
        <f t="shared" si="7"/>
        <v>4.669999999999999</v>
      </c>
      <c r="BN143" s="3">
        <f t="shared" si="8"/>
        <v>-0.74000000000000021</v>
      </c>
      <c r="BO143" s="24">
        <v>210.2</v>
      </c>
      <c r="BP143" s="21">
        <v>229</v>
      </c>
      <c r="BQ143" s="21">
        <v>108.1</v>
      </c>
      <c r="BR143" s="21">
        <v>93.3</v>
      </c>
      <c r="BS143" s="21"/>
      <c r="BT143" s="21"/>
      <c r="BU143" s="21"/>
      <c r="BV143" s="24">
        <v>38</v>
      </c>
      <c r="BW143" s="21">
        <v>35.9</v>
      </c>
      <c r="BX143" s="21">
        <v>36</v>
      </c>
      <c r="BY143" s="21">
        <v>36.6</v>
      </c>
      <c r="BZ143" s="21">
        <v>36.5</v>
      </c>
      <c r="CA143" s="21">
        <v>37.5</v>
      </c>
      <c r="CB143" s="21"/>
      <c r="CC143" s="21"/>
      <c r="CD143" s="21"/>
      <c r="CE143" s="6"/>
      <c r="CF143" s="24" t="s">
        <v>1726</v>
      </c>
      <c r="CG143" s="21"/>
      <c r="CH143" s="21"/>
      <c r="CI143" s="21"/>
      <c r="CJ143" s="21"/>
      <c r="CK143" s="21"/>
      <c r="CL143" s="21"/>
      <c r="CM143" s="24" t="s">
        <v>1727</v>
      </c>
      <c r="CN143" s="21"/>
      <c r="CO143" s="21"/>
      <c r="CP143" s="21"/>
      <c r="CQ143" s="21"/>
      <c r="CR143" s="21"/>
      <c r="CS143" s="21"/>
      <c r="CT143" s="24">
        <v>4</v>
      </c>
      <c r="CU143" s="21"/>
      <c r="CV143" s="21"/>
      <c r="CW143" s="21"/>
      <c r="CX143" s="21"/>
      <c r="CY143" s="21"/>
      <c r="CZ143" s="21"/>
      <c r="DA143" s="24" t="s">
        <v>735</v>
      </c>
      <c r="DB143" s="21"/>
      <c r="DC143" s="21"/>
      <c r="DD143" s="21"/>
      <c r="DE143" s="21"/>
      <c r="DF143" s="21"/>
      <c r="DG143" s="21"/>
      <c r="DH143" s="24" t="s">
        <v>1728</v>
      </c>
      <c r="DI143" s="21" t="s">
        <v>1729</v>
      </c>
      <c r="DJ143" s="21" t="s">
        <v>1730</v>
      </c>
      <c r="DK143" s="21" t="s">
        <v>1731</v>
      </c>
      <c r="DL143" s="21"/>
      <c r="DM143" s="21"/>
      <c r="DN143" s="21"/>
      <c r="DO143" s="26"/>
      <c r="DP143" s="6"/>
      <c r="DQ143" s="24">
        <v>175.1</v>
      </c>
      <c r="DR143" s="21">
        <v>96.7</v>
      </c>
      <c r="DS143" s="21">
        <v>141</v>
      </c>
      <c r="DT143" s="21">
        <v>141</v>
      </c>
      <c r="DU143" s="21"/>
      <c r="DV143" s="21"/>
      <c r="DW143" s="21"/>
      <c r="DX143" s="24">
        <v>0.45</v>
      </c>
      <c r="DY143" s="21">
        <v>0.45</v>
      </c>
      <c r="DZ143" s="21">
        <v>0.45</v>
      </c>
      <c r="EA143" s="21">
        <v>0.45</v>
      </c>
      <c r="EB143" s="21"/>
      <c r="EC143" s="21"/>
      <c r="ED143" s="21"/>
      <c r="EE143" s="78">
        <f t="shared" si="135"/>
        <v>389.11111111111109</v>
      </c>
      <c r="EF143" s="79">
        <f t="shared" si="192"/>
        <v>214.88888888888889</v>
      </c>
      <c r="EG143" s="79">
        <f t="shared" si="336"/>
        <v>313.33333333333331</v>
      </c>
      <c r="EH143" s="79">
        <f t="shared" ref="EH143:EH146" si="414">DT143/EA143</f>
        <v>313.33333333333331</v>
      </c>
      <c r="EI143" s="79"/>
      <c r="EJ143" s="79"/>
      <c r="EK143" s="79"/>
      <c r="EL143" s="24">
        <v>1</v>
      </c>
      <c r="EM143" s="21">
        <v>1</v>
      </c>
      <c r="EN143" s="21">
        <v>1</v>
      </c>
      <c r="EO143" s="21">
        <v>0</v>
      </c>
      <c r="EP143" s="21"/>
      <c r="EQ143" s="21"/>
      <c r="ER143" s="21"/>
      <c r="ES143" s="24">
        <v>178</v>
      </c>
      <c r="ET143" s="21">
        <v>195</v>
      </c>
      <c r="EU143" s="21">
        <v>176</v>
      </c>
      <c r="EV143" s="21">
        <v>128</v>
      </c>
      <c r="EW143" s="21"/>
      <c r="EX143" s="21"/>
      <c r="EY143" s="21"/>
      <c r="EZ143" s="24">
        <v>14.5</v>
      </c>
      <c r="FA143" s="21">
        <v>5.5</v>
      </c>
      <c r="FB143" s="21">
        <v>4</v>
      </c>
      <c r="FC143" s="21">
        <v>6.7</v>
      </c>
      <c r="FD143" s="21"/>
      <c r="FE143" s="21"/>
      <c r="FF143" s="21"/>
      <c r="FG143" s="24">
        <v>3</v>
      </c>
      <c r="FH143" s="21">
        <v>3</v>
      </c>
      <c r="FI143" s="21">
        <v>8</v>
      </c>
      <c r="FJ143" s="21">
        <v>15</v>
      </c>
      <c r="FK143" s="21"/>
      <c r="FL143" s="21"/>
      <c r="FM143" s="21"/>
      <c r="FN143" s="24">
        <v>77</v>
      </c>
      <c r="FO143" s="21">
        <v>82</v>
      </c>
      <c r="FP143" s="21">
        <v>104</v>
      </c>
      <c r="FQ143" s="21">
        <v>79</v>
      </c>
      <c r="FR143" s="21"/>
      <c r="FS143" s="21"/>
      <c r="FT143" s="21"/>
      <c r="FU143" s="24" t="s">
        <v>1214</v>
      </c>
      <c r="FV143" s="21" t="s">
        <v>1694</v>
      </c>
      <c r="FW143" s="21" t="s">
        <v>834</v>
      </c>
      <c r="FX143" s="21" t="s">
        <v>1709</v>
      </c>
      <c r="FY143" s="21"/>
      <c r="FZ143" s="21"/>
      <c r="GA143" s="21"/>
      <c r="GB143" s="24">
        <v>271</v>
      </c>
      <c r="GC143" s="21">
        <v>247</v>
      </c>
      <c r="GD143" s="21">
        <v>264</v>
      </c>
      <c r="GE143" s="21">
        <v>245</v>
      </c>
      <c r="GF143" s="21"/>
      <c r="GG143" s="21"/>
      <c r="GH143" s="21"/>
      <c r="GI143" s="24">
        <v>260</v>
      </c>
      <c r="GJ143" s="21">
        <v>1100</v>
      </c>
      <c r="GK143" s="21">
        <v>2170</v>
      </c>
      <c r="GL143" s="21">
        <v>2050</v>
      </c>
      <c r="GM143" s="21"/>
      <c r="GN143" s="21"/>
      <c r="GO143" s="21"/>
      <c r="GP143" s="6"/>
      <c r="GQ143" s="24">
        <v>16</v>
      </c>
      <c r="GR143" s="21">
        <v>90</v>
      </c>
      <c r="GS143" s="24">
        <v>15</v>
      </c>
      <c r="GT143" s="21">
        <v>80</v>
      </c>
      <c r="GU143" s="24">
        <v>13</v>
      </c>
      <c r="GV143" s="21">
        <v>55</v>
      </c>
      <c r="GW143" s="24">
        <v>12</v>
      </c>
      <c r="GX143" s="21">
        <v>45</v>
      </c>
      <c r="GY143" s="24"/>
      <c r="GZ143" s="21"/>
      <c r="HA143" s="24"/>
      <c r="HB143" s="21"/>
      <c r="HC143" s="24"/>
      <c r="HD143" s="21"/>
      <c r="HE143" s="6"/>
      <c r="HF143" s="21">
        <v>69</v>
      </c>
      <c r="HG143" s="21">
        <v>55</v>
      </c>
      <c r="HH143" s="21">
        <v>157</v>
      </c>
      <c r="HI143" s="21">
        <v>35.9</v>
      </c>
      <c r="HJ143" s="21">
        <v>1</v>
      </c>
      <c r="HK143" s="21">
        <v>451.6</v>
      </c>
      <c r="HL143" s="21">
        <v>0.4</v>
      </c>
      <c r="HM143" s="21">
        <v>30</v>
      </c>
      <c r="HN143" s="21">
        <v>40.61</v>
      </c>
      <c r="HO143" s="21">
        <v>44.46</v>
      </c>
      <c r="HP143" s="21">
        <v>3.86</v>
      </c>
      <c r="HQ143" s="21">
        <v>140.1</v>
      </c>
      <c r="HR143" s="21">
        <v>13.1</v>
      </c>
      <c r="HS143" s="21">
        <v>14.5</v>
      </c>
      <c r="HT143" s="21">
        <v>3</v>
      </c>
      <c r="HU143" s="6"/>
    </row>
    <row r="144" spans="1:229" ht="15.75" customHeight="1" x14ac:dyDescent="0.3">
      <c r="A144" s="99">
        <v>139</v>
      </c>
      <c r="B144" s="3">
        <v>207</v>
      </c>
      <c r="C144" s="21" t="s">
        <v>626</v>
      </c>
      <c r="D144" s="21">
        <v>1</v>
      </c>
      <c r="E144" s="22">
        <v>41544</v>
      </c>
      <c r="F144" s="22">
        <v>41547</v>
      </c>
      <c r="G144" s="21">
        <f t="shared" si="0"/>
        <v>3</v>
      </c>
      <c r="H144" s="21"/>
      <c r="I144" s="21" t="s">
        <v>1732</v>
      </c>
      <c r="J144" s="23">
        <v>30834</v>
      </c>
      <c r="K144" s="21">
        <v>29</v>
      </c>
      <c r="L144" s="21">
        <v>185</v>
      </c>
      <c r="M144" s="21">
        <v>80</v>
      </c>
      <c r="N144" s="21" t="s">
        <v>1733</v>
      </c>
      <c r="O144" s="21">
        <v>55</v>
      </c>
      <c r="P144" s="21">
        <v>57.5</v>
      </c>
      <c r="Q144" s="21">
        <v>14</v>
      </c>
      <c r="R144" s="21" t="s">
        <v>1333</v>
      </c>
      <c r="S144" s="21">
        <v>1</v>
      </c>
      <c r="T144" s="21">
        <v>68</v>
      </c>
      <c r="U144" s="21" t="s">
        <v>1734</v>
      </c>
      <c r="V144" s="21">
        <v>1</v>
      </c>
      <c r="W144" s="21">
        <v>8</v>
      </c>
      <c r="X144" s="21">
        <v>6</v>
      </c>
      <c r="Y144" s="21">
        <v>0</v>
      </c>
      <c r="Z144" s="6"/>
      <c r="AA144" s="24" t="s">
        <v>884</v>
      </c>
      <c r="AB144" s="21" t="s">
        <v>1735</v>
      </c>
      <c r="AC144" s="25">
        <v>2</v>
      </c>
      <c r="AD144" s="25" t="s">
        <v>549</v>
      </c>
      <c r="AE144" s="21" t="s">
        <v>246</v>
      </c>
      <c r="AF144" s="21" t="s">
        <v>247</v>
      </c>
      <c r="AG144" s="21" t="s">
        <v>246</v>
      </c>
      <c r="AH144" s="21" t="s">
        <v>248</v>
      </c>
      <c r="AI144" s="21" t="s">
        <v>246</v>
      </c>
      <c r="AJ144" s="21" t="s">
        <v>246</v>
      </c>
      <c r="AK144" s="21" t="s">
        <v>246</v>
      </c>
      <c r="AL144" s="21" t="s">
        <v>246</v>
      </c>
      <c r="AM144" s="21">
        <v>4</v>
      </c>
      <c r="AN144" s="6"/>
      <c r="AO144" s="26" t="s">
        <v>250</v>
      </c>
      <c r="AP144" s="26" t="s">
        <v>274</v>
      </c>
      <c r="AQ144" s="26"/>
      <c r="AR144" s="26" t="s">
        <v>1902</v>
      </c>
      <c r="AS144" s="26" t="s">
        <v>1917</v>
      </c>
      <c r="AT144" s="27">
        <v>1.4</v>
      </c>
      <c r="AU144" s="21">
        <v>4</v>
      </c>
      <c r="AV144" s="21">
        <v>5.2</v>
      </c>
      <c r="AW144" s="21">
        <v>3.24</v>
      </c>
      <c r="AX144" s="21">
        <v>3.04</v>
      </c>
      <c r="AY144" s="21">
        <v>2.2000000000000002</v>
      </c>
      <c r="AZ144" s="21">
        <v>1.03</v>
      </c>
      <c r="BA144" s="21">
        <v>0.49</v>
      </c>
      <c r="BB144" s="21">
        <v>0.38</v>
      </c>
      <c r="BC144" s="28">
        <f t="shared" ref="BC144:BE144" si="415">((AU144/AT144)*100)-100</f>
        <v>185.71428571428572</v>
      </c>
      <c r="BD144" s="28">
        <f t="shared" si="415"/>
        <v>30</v>
      </c>
      <c r="BE144" s="28">
        <f t="shared" si="415"/>
        <v>-37.692307692307693</v>
      </c>
      <c r="BF144" s="28">
        <f t="shared" si="2"/>
        <v>271.4285714285715</v>
      </c>
      <c r="BG144" s="28">
        <f t="shared" si="3"/>
        <v>131.42857142857144</v>
      </c>
      <c r="BH144" s="28">
        <f t="shared" si="4"/>
        <v>-19</v>
      </c>
      <c r="BI144" s="3">
        <f t="shared" ref="BI144:BK144" si="416">AU144-AT144</f>
        <v>2.6</v>
      </c>
      <c r="BJ144" s="3">
        <f t="shared" si="416"/>
        <v>1.2000000000000002</v>
      </c>
      <c r="BK144" s="3">
        <f t="shared" si="416"/>
        <v>-1.96</v>
      </c>
      <c r="BL144" s="3">
        <f t="shared" si="6"/>
        <v>3.8000000000000003</v>
      </c>
      <c r="BM144" s="3">
        <f t="shared" si="7"/>
        <v>1.8400000000000003</v>
      </c>
      <c r="BN144" s="3">
        <f t="shared" si="8"/>
        <v>-0.75999999999999979</v>
      </c>
      <c r="BO144" s="24"/>
      <c r="BP144" s="21"/>
      <c r="BQ144" s="21"/>
      <c r="BR144" s="21"/>
      <c r="BS144" s="21"/>
      <c r="BT144" s="21"/>
      <c r="BU144" s="21"/>
      <c r="BV144" s="24">
        <v>38</v>
      </c>
      <c r="BW144" s="21"/>
      <c r="BX144" s="21">
        <v>38.1</v>
      </c>
      <c r="BY144" s="21">
        <v>38</v>
      </c>
      <c r="BZ144" s="21">
        <v>36</v>
      </c>
      <c r="CA144" s="21">
        <v>37.1</v>
      </c>
      <c r="CB144" s="21">
        <v>36.5</v>
      </c>
      <c r="CC144" s="21">
        <v>37</v>
      </c>
      <c r="CD144" s="21">
        <v>37.6</v>
      </c>
      <c r="CE144" s="6"/>
      <c r="CF144" s="24" t="s">
        <v>1736</v>
      </c>
      <c r="CG144" s="21"/>
      <c r="CH144" s="21"/>
      <c r="CI144" s="21"/>
      <c r="CJ144" s="21"/>
      <c r="CK144" s="21"/>
      <c r="CL144" s="21"/>
      <c r="CM144" s="24" t="s">
        <v>1737</v>
      </c>
      <c r="CN144" s="21"/>
      <c r="CO144" s="21"/>
      <c r="CP144" s="21"/>
      <c r="CQ144" s="21"/>
      <c r="CR144" s="21"/>
      <c r="CS144" s="21"/>
      <c r="CT144" s="24">
        <v>2</v>
      </c>
      <c r="CU144" s="21"/>
      <c r="CV144" s="21"/>
      <c r="CW144" s="21"/>
      <c r="CX144" s="21"/>
      <c r="CY144" s="21"/>
      <c r="CZ144" s="21"/>
      <c r="DA144" s="24" t="s">
        <v>735</v>
      </c>
      <c r="DB144" s="21"/>
      <c r="DC144" s="21"/>
      <c r="DD144" s="21"/>
      <c r="DE144" s="21"/>
      <c r="DF144" s="21"/>
      <c r="DG144" s="21"/>
      <c r="DH144" s="24" t="s">
        <v>1028</v>
      </c>
      <c r="DI144" s="21" t="s">
        <v>1028</v>
      </c>
      <c r="DJ144" s="21" t="s">
        <v>1738</v>
      </c>
      <c r="DK144" s="21" t="s">
        <v>1739</v>
      </c>
      <c r="DL144" s="21" t="s">
        <v>1739</v>
      </c>
      <c r="DM144" s="21" t="s">
        <v>1739</v>
      </c>
      <c r="DN144" s="21" t="s">
        <v>1740</v>
      </c>
      <c r="DO144" s="26"/>
      <c r="DP144" s="6"/>
      <c r="DQ144" s="24">
        <v>98.2</v>
      </c>
      <c r="DR144" s="21">
        <v>93.8</v>
      </c>
      <c r="DS144" s="21">
        <v>178.4</v>
      </c>
      <c r="DT144" s="21">
        <v>131.6</v>
      </c>
      <c r="DU144" s="21">
        <v>175.5</v>
      </c>
      <c r="DV144" s="21">
        <v>173.5</v>
      </c>
      <c r="DW144" s="21">
        <v>148</v>
      </c>
      <c r="DX144" s="24">
        <v>0.4</v>
      </c>
      <c r="DY144" s="21">
        <v>0.5</v>
      </c>
      <c r="DZ144" s="21">
        <v>0.5</v>
      </c>
      <c r="EA144" s="21">
        <v>0.4</v>
      </c>
      <c r="EB144" s="21">
        <v>0.4</v>
      </c>
      <c r="EC144" s="21">
        <v>0.4</v>
      </c>
      <c r="ED144" s="21">
        <v>0.35</v>
      </c>
      <c r="EE144" s="78">
        <f t="shared" si="135"/>
        <v>245.5</v>
      </c>
      <c r="EF144" s="79">
        <f t="shared" si="192"/>
        <v>187.6</v>
      </c>
      <c r="EG144" s="79">
        <f t="shared" si="336"/>
        <v>356.8</v>
      </c>
      <c r="EH144" s="79">
        <f t="shared" si="414"/>
        <v>328.99999999999994</v>
      </c>
      <c r="EI144" s="79">
        <f t="shared" ref="EI144:EK144" si="417">DU144/EB144</f>
        <v>438.75</v>
      </c>
      <c r="EJ144" s="79">
        <f t="shared" si="417"/>
        <v>433.75</v>
      </c>
      <c r="EK144" s="79">
        <f t="shared" si="417"/>
        <v>422.85714285714289</v>
      </c>
      <c r="EL144" s="24">
        <v>1</v>
      </c>
      <c r="EM144" s="21">
        <v>1</v>
      </c>
      <c r="EN144" s="21">
        <v>1</v>
      </c>
      <c r="EO144" s="21">
        <v>1</v>
      </c>
      <c r="EP144" s="21">
        <v>1</v>
      </c>
      <c r="EQ144" s="21">
        <v>1</v>
      </c>
      <c r="ER144" s="21">
        <v>0</v>
      </c>
      <c r="ES144" s="24">
        <v>151</v>
      </c>
      <c r="ET144" s="21">
        <v>192</v>
      </c>
      <c r="EU144" s="21">
        <v>203</v>
      </c>
      <c r="EV144" s="21">
        <v>190</v>
      </c>
      <c r="EW144" s="21">
        <v>249</v>
      </c>
      <c r="EX144" s="21">
        <v>352</v>
      </c>
      <c r="EY144" s="21">
        <v>457</v>
      </c>
      <c r="EZ144" s="24">
        <v>9.1</v>
      </c>
      <c r="FA144" s="21">
        <v>9.1</v>
      </c>
      <c r="FB144" s="21">
        <v>4</v>
      </c>
      <c r="FC144" s="21">
        <v>4</v>
      </c>
      <c r="FD144" s="21">
        <v>6.5</v>
      </c>
      <c r="FE144" s="21">
        <v>6.5</v>
      </c>
      <c r="FF144" s="21">
        <v>6.5</v>
      </c>
      <c r="FG144" s="24">
        <v>3</v>
      </c>
      <c r="FH144" s="21">
        <v>3</v>
      </c>
      <c r="FI144" s="21">
        <v>3</v>
      </c>
      <c r="FJ144" s="21">
        <v>3</v>
      </c>
      <c r="FK144" s="21">
        <v>3</v>
      </c>
      <c r="FL144" s="21">
        <v>5</v>
      </c>
      <c r="FM144" s="21">
        <v>7</v>
      </c>
      <c r="FN144" s="24">
        <v>89</v>
      </c>
      <c r="FO144" s="21">
        <v>86</v>
      </c>
      <c r="FP144" s="21">
        <v>82</v>
      </c>
      <c r="FQ144" s="21">
        <v>85</v>
      </c>
      <c r="FR144" s="21">
        <v>82</v>
      </c>
      <c r="FS144" s="21">
        <v>99</v>
      </c>
      <c r="FT144" s="21">
        <v>105</v>
      </c>
      <c r="FU144" s="24" t="s">
        <v>1214</v>
      </c>
      <c r="FV144" s="21" t="s">
        <v>1458</v>
      </c>
      <c r="FW144" s="21" t="s">
        <v>1395</v>
      </c>
      <c r="FX144" s="21" t="s">
        <v>1709</v>
      </c>
      <c r="FY144" s="21">
        <v>0</v>
      </c>
      <c r="FZ144" s="21">
        <v>0</v>
      </c>
      <c r="GA144" s="21">
        <v>0</v>
      </c>
      <c r="GB144" s="24">
        <v>67</v>
      </c>
      <c r="GC144" s="21">
        <v>87</v>
      </c>
      <c r="GD144" s="21">
        <v>68</v>
      </c>
      <c r="GE144" s="21">
        <v>65</v>
      </c>
      <c r="GF144" s="21">
        <v>55</v>
      </c>
      <c r="GG144" s="21">
        <v>50</v>
      </c>
      <c r="GH144" s="21">
        <v>50</v>
      </c>
      <c r="GI144" s="24">
        <v>2920</v>
      </c>
      <c r="GJ144" s="21">
        <v>3485</v>
      </c>
      <c r="GK144" s="21">
        <v>2390</v>
      </c>
      <c r="GL144" s="21">
        <v>1495</v>
      </c>
      <c r="GM144" s="21">
        <v>3020</v>
      </c>
      <c r="GN144" s="21">
        <v>2660</v>
      </c>
      <c r="GO144" s="21">
        <v>3770</v>
      </c>
      <c r="GP144" s="6"/>
      <c r="GQ144" s="24">
        <v>16</v>
      </c>
      <c r="GR144" s="21">
        <v>90</v>
      </c>
      <c r="GS144" s="24">
        <v>17</v>
      </c>
      <c r="GT144" s="21">
        <v>90</v>
      </c>
      <c r="GU144" s="24">
        <v>14</v>
      </c>
      <c r="GV144" s="21">
        <v>55</v>
      </c>
      <c r="GW144" s="24">
        <v>14</v>
      </c>
      <c r="GX144" s="21">
        <v>55</v>
      </c>
      <c r="GY144" s="24">
        <v>11</v>
      </c>
      <c r="GZ144" s="21">
        <v>45</v>
      </c>
      <c r="HA144" s="24">
        <v>11</v>
      </c>
      <c r="HB144" s="21">
        <v>45</v>
      </c>
      <c r="HC144" s="24">
        <v>10</v>
      </c>
      <c r="HD144" s="21">
        <v>45</v>
      </c>
      <c r="HE144" s="6"/>
      <c r="HF144" s="21">
        <v>29</v>
      </c>
      <c r="HG144" s="21">
        <v>56</v>
      </c>
      <c r="HH144" s="21">
        <v>163</v>
      </c>
      <c r="HI144" s="21">
        <v>33</v>
      </c>
      <c r="HJ144" s="21">
        <v>1</v>
      </c>
      <c r="HK144" s="21">
        <v>253.2</v>
      </c>
      <c r="HL144" s="21">
        <v>0.4</v>
      </c>
      <c r="HM144" s="21">
        <v>50</v>
      </c>
      <c r="HN144" s="21">
        <v>12.88</v>
      </c>
      <c r="HO144" s="21">
        <v>25.2</v>
      </c>
      <c r="HP144" s="21">
        <v>2.44</v>
      </c>
      <c r="HQ144" s="21">
        <v>137.4</v>
      </c>
      <c r="HR144" s="21">
        <v>21.3</v>
      </c>
      <c r="HS144" s="21">
        <v>17.5</v>
      </c>
      <c r="HT144" s="21">
        <v>3</v>
      </c>
      <c r="HU144" s="6"/>
    </row>
    <row r="145" spans="1:229" ht="15.75" customHeight="1" x14ac:dyDescent="0.3">
      <c r="A145" s="99">
        <v>140</v>
      </c>
      <c r="B145" s="3">
        <v>208</v>
      </c>
      <c r="C145" s="21" t="s">
        <v>874</v>
      </c>
      <c r="D145" s="21">
        <v>1</v>
      </c>
      <c r="E145" s="22">
        <v>41518</v>
      </c>
      <c r="F145" s="22">
        <v>41519</v>
      </c>
      <c r="G145" s="21">
        <f t="shared" si="0"/>
        <v>1</v>
      </c>
      <c r="H145" s="21"/>
      <c r="I145" s="21" t="s">
        <v>432</v>
      </c>
      <c r="J145" s="23">
        <v>33691</v>
      </c>
      <c r="K145" s="21">
        <v>21</v>
      </c>
      <c r="L145" s="21">
        <v>181</v>
      </c>
      <c r="M145" s="21">
        <v>70</v>
      </c>
      <c r="N145" s="21" t="s">
        <v>1741</v>
      </c>
      <c r="O145" s="21">
        <v>60</v>
      </c>
      <c r="P145" s="21">
        <v>60.1</v>
      </c>
      <c r="Q145" s="21">
        <v>50</v>
      </c>
      <c r="R145" s="21" t="s">
        <v>1742</v>
      </c>
      <c r="S145" s="21">
        <v>1</v>
      </c>
      <c r="T145" s="21">
        <v>50</v>
      </c>
      <c r="U145" s="21" t="s">
        <v>1734</v>
      </c>
      <c r="V145" s="21">
        <v>1</v>
      </c>
      <c r="W145" s="21">
        <v>13</v>
      </c>
      <c r="X145" s="21">
        <v>3</v>
      </c>
      <c r="Y145" s="21">
        <v>0</v>
      </c>
      <c r="Z145" s="6"/>
      <c r="AA145" s="24" t="s">
        <v>884</v>
      </c>
      <c r="AB145" s="21" t="s">
        <v>1743</v>
      </c>
      <c r="AC145" s="25">
        <v>1</v>
      </c>
      <c r="AD145" s="25"/>
      <c r="AE145" s="21" t="s">
        <v>246</v>
      </c>
      <c r="AF145" s="21" t="s">
        <v>479</v>
      </c>
      <c r="AG145" s="21" t="s">
        <v>246</v>
      </c>
      <c r="AH145" s="21" t="s">
        <v>248</v>
      </c>
      <c r="AI145" s="21" t="s">
        <v>246</v>
      </c>
      <c r="AJ145" s="21" t="s">
        <v>246</v>
      </c>
      <c r="AK145" s="21" t="s">
        <v>246</v>
      </c>
      <c r="AL145" s="21" t="s">
        <v>246</v>
      </c>
      <c r="AM145" s="21">
        <v>16.98</v>
      </c>
      <c r="AN145" s="6"/>
      <c r="AO145" s="26" t="s">
        <v>250</v>
      </c>
      <c r="AP145" s="26" t="s">
        <v>274</v>
      </c>
      <c r="AQ145" s="26"/>
      <c r="AR145" s="26" t="s">
        <v>1904</v>
      </c>
      <c r="AS145" s="26" t="s">
        <v>1905</v>
      </c>
      <c r="AT145" s="27">
        <v>16.98</v>
      </c>
      <c r="AU145" s="21">
        <v>13.86</v>
      </c>
      <c r="AV145" s="21">
        <v>13.84</v>
      </c>
      <c r="AW145" s="21">
        <v>9.9</v>
      </c>
      <c r="AX145" s="21">
        <v>7.51</v>
      </c>
      <c r="AY145" s="21">
        <v>4.58</v>
      </c>
      <c r="AZ145" s="21">
        <v>2.17</v>
      </c>
      <c r="BA145" s="21">
        <v>1.25</v>
      </c>
      <c r="BB145" s="21">
        <v>0.95</v>
      </c>
      <c r="BC145" s="28">
        <f t="shared" ref="BC145:BE145" si="418">((AU145/AT145)*100)-100</f>
        <v>-18.374558303886928</v>
      </c>
      <c r="BD145" s="28">
        <f t="shared" si="418"/>
        <v>-0.14430014430013216</v>
      </c>
      <c r="BE145" s="28">
        <f t="shared" si="418"/>
        <v>-28.468208092485554</v>
      </c>
      <c r="BF145" s="28">
        <f t="shared" si="2"/>
        <v>-18.492343934040051</v>
      </c>
      <c r="BG145" s="28">
        <f t="shared" si="3"/>
        <v>-41.696113074204945</v>
      </c>
      <c r="BH145" s="28">
        <f t="shared" si="4"/>
        <v>-28.571428571428569</v>
      </c>
      <c r="BI145" s="3">
        <f t="shared" ref="BI145:BK145" si="419">AU145-AT145</f>
        <v>-3.120000000000001</v>
      </c>
      <c r="BJ145" s="3">
        <f t="shared" si="419"/>
        <v>-1.9999999999999574E-2</v>
      </c>
      <c r="BK145" s="3">
        <f t="shared" si="419"/>
        <v>-3.9399999999999995</v>
      </c>
      <c r="BL145" s="3">
        <f t="shared" si="6"/>
        <v>-3.1400000000000006</v>
      </c>
      <c r="BM145" s="3">
        <f t="shared" si="7"/>
        <v>-7.08</v>
      </c>
      <c r="BN145" s="3">
        <f t="shared" si="8"/>
        <v>-3.9599999999999991</v>
      </c>
      <c r="BO145" s="24">
        <v>269.5</v>
      </c>
      <c r="BP145" s="21">
        <v>269.5</v>
      </c>
      <c r="BQ145" s="21">
        <v>225.1</v>
      </c>
      <c r="BR145" s="21">
        <v>154.5</v>
      </c>
      <c r="BS145" s="21">
        <v>125.8</v>
      </c>
      <c r="BT145" s="21">
        <v>146</v>
      </c>
      <c r="BU145" s="21">
        <v>135</v>
      </c>
      <c r="BV145" s="24">
        <v>37.1</v>
      </c>
      <c r="BW145" s="21">
        <v>37</v>
      </c>
      <c r="BX145" s="21">
        <v>36.6</v>
      </c>
      <c r="BY145" s="21">
        <v>36.4</v>
      </c>
      <c r="BZ145" s="21">
        <v>36</v>
      </c>
      <c r="CA145" s="21">
        <v>37.1</v>
      </c>
      <c r="CB145" s="21">
        <v>37.5</v>
      </c>
      <c r="CC145" s="21">
        <v>38.4</v>
      </c>
      <c r="CD145" s="21">
        <v>38.4</v>
      </c>
      <c r="CE145" s="6"/>
      <c r="CF145" s="24" t="s">
        <v>1744</v>
      </c>
      <c r="CG145" s="21"/>
      <c r="CH145" s="21"/>
      <c r="CI145" s="21"/>
      <c r="CJ145" s="21"/>
      <c r="CK145" s="21"/>
      <c r="CL145" s="21"/>
      <c r="CM145" s="24" t="s">
        <v>1745</v>
      </c>
      <c r="CN145" s="21"/>
      <c r="CO145" s="21"/>
      <c r="CP145" s="21"/>
      <c r="CQ145" s="21"/>
      <c r="CR145" s="21"/>
      <c r="CS145" s="21"/>
      <c r="CT145" s="24">
        <v>1</v>
      </c>
      <c r="CU145" s="21"/>
      <c r="CV145" s="21"/>
      <c r="CW145" s="21"/>
      <c r="CX145" s="21"/>
      <c r="CY145" s="21"/>
      <c r="CZ145" s="21"/>
      <c r="DA145" s="24" t="s">
        <v>1746</v>
      </c>
      <c r="DB145" s="21"/>
      <c r="DC145" s="21"/>
      <c r="DD145" s="21"/>
      <c r="DE145" s="21"/>
      <c r="DF145" s="21"/>
      <c r="DG145" s="21"/>
      <c r="DH145" s="24" t="s">
        <v>1747</v>
      </c>
      <c r="DI145" s="21" t="s">
        <v>1747</v>
      </c>
      <c r="DJ145" s="21" t="s">
        <v>400</v>
      </c>
      <c r="DK145" s="21" t="s">
        <v>400</v>
      </c>
      <c r="DL145" s="21" t="s">
        <v>400</v>
      </c>
      <c r="DM145" s="21">
        <v>0</v>
      </c>
      <c r="DN145" s="21">
        <v>0</v>
      </c>
      <c r="DO145" s="26"/>
      <c r="DP145" s="6"/>
      <c r="DQ145" s="24">
        <v>114.6</v>
      </c>
      <c r="DR145" s="21">
        <v>114.6</v>
      </c>
      <c r="DS145" s="21">
        <v>112.6</v>
      </c>
      <c r="DT145" s="21">
        <v>131</v>
      </c>
      <c r="DU145" s="21">
        <v>116</v>
      </c>
      <c r="DV145" s="21">
        <v>133</v>
      </c>
      <c r="DW145" s="21">
        <v>96.8</v>
      </c>
      <c r="DX145" s="24">
        <v>0.5</v>
      </c>
      <c r="DY145" s="21">
        <v>0.45</v>
      </c>
      <c r="DZ145" s="21">
        <v>0.45</v>
      </c>
      <c r="EA145" s="21">
        <v>0.4</v>
      </c>
      <c r="EB145" s="21">
        <v>0.4</v>
      </c>
      <c r="EC145" s="21">
        <v>0.4</v>
      </c>
      <c r="ED145" s="21">
        <v>0.4</v>
      </c>
      <c r="EE145" s="78">
        <f t="shared" si="135"/>
        <v>229.2</v>
      </c>
      <c r="EF145" s="79">
        <f t="shared" si="192"/>
        <v>254.66666666666666</v>
      </c>
      <c r="EG145" s="79">
        <f t="shared" si="336"/>
        <v>250.2222222222222</v>
      </c>
      <c r="EH145" s="79">
        <f t="shared" si="414"/>
        <v>327.5</v>
      </c>
      <c r="EI145" s="79">
        <f t="shared" ref="EI145:EK145" si="420">DU145/EB145</f>
        <v>290</v>
      </c>
      <c r="EJ145" s="79">
        <f t="shared" si="420"/>
        <v>332.5</v>
      </c>
      <c r="EK145" s="79">
        <f t="shared" si="420"/>
        <v>241.99999999999997</v>
      </c>
      <c r="EL145" s="24">
        <v>1</v>
      </c>
      <c r="EM145" s="21">
        <v>1</v>
      </c>
      <c r="EN145" s="21">
        <v>1</v>
      </c>
      <c r="EO145" s="21">
        <v>1</v>
      </c>
      <c r="EP145" s="21">
        <v>1</v>
      </c>
      <c r="EQ145" s="21">
        <v>1</v>
      </c>
      <c r="ER145" s="21">
        <v>1</v>
      </c>
      <c r="ES145" s="24">
        <v>224</v>
      </c>
      <c r="ET145" s="21">
        <v>168</v>
      </c>
      <c r="EU145" s="21">
        <v>126</v>
      </c>
      <c r="EV145" s="21">
        <v>155</v>
      </c>
      <c r="EW145" s="21">
        <v>165</v>
      </c>
      <c r="EX145" s="21">
        <v>206</v>
      </c>
      <c r="EY145" s="21">
        <v>230</v>
      </c>
      <c r="EZ145" s="24">
        <v>4</v>
      </c>
      <c r="FA145" s="21">
        <v>3.8</v>
      </c>
      <c r="FB145" s="21">
        <v>2</v>
      </c>
      <c r="FC145" s="21">
        <v>7.2</v>
      </c>
      <c r="FD145" s="21">
        <v>6.7</v>
      </c>
      <c r="FE145" s="21">
        <v>10.1</v>
      </c>
      <c r="FF145" s="21">
        <v>10.1</v>
      </c>
      <c r="FG145" s="24">
        <v>3</v>
      </c>
      <c r="FH145" s="21">
        <v>3</v>
      </c>
      <c r="FI145" s="21">
        <v>3</v>
      </c>
      <c r="FJ145" s="21">
        <v>3</v>
      </c>
      <c r="FK145" s="21">
        <v>3</v>
      </c>
      <c r="FL145" s="21">
        <v>3</v>
      </c>
      <c r="FM145" s="21">
        <v>3</v>
      </c>
      <c r="FN145" s="24">
        <v>89</v>
      </c>
      <c r="FO145" s="21">
        <v>81</v>
      </c>
      <c r="FP145" s="21">
        <v>80</v>
      </c>
      <c r="FQ145" s="21">
        <v>104</v>
      </c>
      <c r="FR145" s="21">
        <v>102</v>
      </c>
      <c r="FS145" s="21">
        <v>119</v>
      </c>
      <c r="FT145" s="21">
        <v>102</v>
      </c>
      <c r="FU145" s="24" t="s">
        <v>1494</v>
      </c>
      <c r="FV145" s="21">
        <v>0</v>
      </c>
      <c r="FW145" s="21">
        <v>0</v>
      </c>
      <c r="FX145" s="21">
        <v>0</v>
      </c>
      <c r="FY145" s="21">
        <v>0</v>
      </c>
      <c r="FZ145" s="21">
        <v>0</v>
      </c>
      <c r="GA145" s="21">
        <v>0</v>
      </c>
      <c r="GB145" s="24">
        <v>125</v>
      </c>
      <c r="GC145" s="21">
        <v>121</v>
      </c>
      <c r="GD145" s="21">
        <v>119</v>
      </c>
      <c r="GE145" s="21">
        <v>93</v>
      </c>
      <c r="GF145" s="21">
        <v>94</v>
      </c>
      <c r="GG145" s="21">
        <v>83</v>
      </c>
      <c r="GH145" s="21">
        <v>78</v>
      </c>
      <c r="GI145" s="24">
        <v>4120</v>
      </c>
      <c r="GJ145" s="21">
        <v>780</v>
      </c>
      <c r="GK145" s="21">
        <v>1860</v>
      </c>
      <c r="GL145" s="21">
        <v>2980</v>
      </c>
      <c r="GM145" s="21">
        <v>2320</v>
      </c>
      <c r="GN145" s="21">
        <v>2730</v>
      </c>
      <c r="GO145" s="21">
        <v>2910</v>
      </c>
      <c r="GP145" s="6"/>
      <c r="GQ145" s="24">
        <v>15</v>
      </c>
      <c r="GR145" s="21">
        <v>80</v>
      </c>
      <c r="GS145" s="24">
        <v>12</v>
      </c>
      <c r="GT145" s="21">
        <v>45</v>
      </c>
      <c r="GU145" s="24">
        <v>13</v>
      </c>
      <c r="GV145" s="21">
        <v>55</v>
      </c>
      <c r="GW145" s="24">
        <v>12</v>
      </c>
      <c r="GX145" s="21">
        <v>45</v>
      </c>
      <c r="GY145" s="24">
        <v>13</v>
      </c>
      <c r="GZ145" s="21">
        <v>55</v>
      </c>
      <c r="HA145" s="24">
        <v>12</v>
      </c>
      <c r="HB145" s="21">
        <v>45</v>
      </c>
      <c r="HC145" s="24">
        <v>13</v>
      </c>
      <c r="HD145" s="21">
        <v>55</v>
      </c>
      <c r="HE145" s="6"/>
      <c r="HF145" s="21">
        <v>21</v>
      </c>
      <c r="HG145" s="21">
        <v>112</v>
      </c>
      <c r="HH145" s="21">
        <v>151</v>
      </c>
      <c r="HI145" s="21">
        <v>37</v>
      </c>
      <c r="HJ145" s="21">
        <v>1</v>
      </c>
      <c r="HK145" s="21">
        <v>92.5</v>
      </c>
      <c r="HL145" s="21">
        <v>0.5</v>
      </c>
      <c r="HM145" s="21">
        <v>20</v>
      </c>
      <c r="HN145" s="21">
        <v>17</v>
      </c>
      <c r="HO145" s="21">
        <v>21.83</v>
      </c>
      <c r="HP145" s="21">
        <v>3.69</v>
      </c>
      <c r="HQ145" s="21">
        <v>155</v>
      </c>
      <c r="HR145" s="21">
        <v>26.7</v>
      </c>
      <c r="HS145" s="21">
        <v>4</v>
      </c>
      <c r="HT145" s="21">
        <v>3</v>
      </c>
      <c r="HU145" s="6"/>
    </row>
    <row r="146" spans="1:229" ht="15.75" customHeight="1" x14ac:dyDescent="0.3">
      <c r="A146" s="99">
        <v>141</v>
      </c>
      <c r="B146" s="3">
        <v>209</v>
      </c>
      <c r="C146" s="21" t="s">
        <v>431</v>
      </c>
      <c r="D146" s="21">
        <v>1</v>
      </c>
      <c r="E146" s="22">
        <v>41545</v>
      </c>
      <c r="F146" s="22">
        <v>41545</v>
      </c>
      <c r="G146" s="21">
        <f t="shared" si="0"/>
        <v>0</v>
      </c>
      <c r="H146" s="21"/>
      <c r="I146" s="21" t="s">
        <v>432</v>
      </c>
      <c r="J146" s="23">
        <v>16709</v>
      </c>
      <c r="K146" s="21">
        <v>68</v>
      </c>
      <c r="L146" s="21">
        <v>172</v>
      </c>
      <c r="M146" s="21">
        <v>97</v>
      </c>
      <c r="N146" s="21" t="s">
        <v>1748</v>
      </c>
      <c r="O146" s="21">
        <v>85</v>
      </c>
      <c r="P146" s="21">
        <v>95</v>
      </c>
      <c r="Q146" s="21">
        <v>28</v>
      </c>
      <c r="R146" s="21" t="s">
        <v>547</v>
      </c>
      <c r="S146" s="21">
        <v>1</v>
      </c>
      <c r="T146" s="21">
        <v>68</v>
      </c>
      <c r="U146" s="21" t="s">
        <v>272</v>
      </c>
      <c r="V146" s="21">
        <v>1</v>
      </c>
      <c r="W146" s="21">
        <v>15</v>
      </c>
      <c r="X146" s="21">
        <v>10</v>
      </c>
      <c r="Y146" s="21">
        <v>8</v>
      </c>
      <c r="Z146" s="6"/>
      <c r="AA146" s="24" t="s">
        <v>513</v>
      </c>
      <c r="AB146" s="21" t="s">
        <v>885</v>
      </c>
      <c r="AC146" s="25">
        <v>1</v>
      </c>
      <c r="AD146" s="25"/>
      <c r="AE146" s="21" t="s">
        <v>246</v>
      </c>
      <c r="AF146" s="21" t="s">
        <v>479</v>
      </c>
      <c r="AG146" s="21" t="s">
        <v>246</v>
      </c>
      <c r="AH146" s="21" t="s">
        <v>248</v>
      </c>
      <c r="AI146" s="21" t="s">
        <v>246</v>
      </c>
      <c r="AJ146" s="21" t="s">
        <v>246</v>
      </c>
      <c r="AK146" s="21" t="s">
        <v>246</v>
      </c>
      <c r="AL146" s="21" t="s">
        <v>246</v>
      </c>
      <c r="AM146" s="21">
        <v>16.95</v>
      </c>
      <c r="AN146" s="6"/>
      <c r="AO146" s="26" t="s">
        <v>250</v>
      </c>
      <c r="AP146" s="26" t="s">
        <v>274</v>
      </c>
      <c r="AQ146" s="26"/>
      <c r="AR146" s="26" t="s">
        <v>1902</v>
      </c>
      <c r="AS146" s="26" t="s">
        <v>1919</v>
      </c>
      <c r="AT146" s="27">
        <v>6.95</v>
      </c>
      <c r="AU146" s="21">
        <v>16.57</v>
      </c>
      <c r="AV146" s="21">
        <v>14.07</v>
      </c>
      <c r="AW146" s="21">
        <v>9.51</v>
      </c>
      <c r="AX146" s="21">
        <v>7.85</v>
      </c>
      <c r="AY146" s="21">
        <v>6.66</v>
      </c>
      <c r="AZ146" s="21">
        <v>5.46</v>
      </c>
      <c r="BA146" s="21">
        <v>4.82</v>
      </c>
      <c r="BB146" s="21">
        <v>3.59</v>
      </c>
      <c r="BC146" s="28">
        <f t="shared" ref="BC146:BE146" si="421">((AU146/AT146)*100)-100</f>
        <v>138.41726618705036</v>
      </c>
      <c r="BD146" s="28">
        <f t="shared" si="421"/>
        <v>-15.087507543753773</v>
      </c>
      <c r="BE146" s="28">
        <f t="shared" si="421"/>
        <v>-32.40938166311301</v>
      </c>
      <c r="BF146" s="28">
        <f t="shared" si="2"/>
        <v>102.44604316546764</v>
      </c>
      <c r="BG146" s="28">
        <f t="shared" si="3"/>
        <v>36.834532374100718</v>
      </c>
      <c r="BH146" s="28">
        <f t="shared" si="4"/>
        <v>-42.60712130356066</v>
      </c>
      <c r="BI146" s="3">
        <f t="shared" ref="BI146:BK146" si="422">AU146-AT146</f>
        <v>9.620000000000001</v>
      </c>
      <c r="BJ146" s="3">
        <f t="shared" si="422"/>
        <v>-2.5</v>
      </c>
      <c r="BK146" s="3">
        <f t="shared" si="422"/>
        <v>-4.5600000000000005</v>
      </c>
      <c r="BL146" s="3">
        <f t="shared" si="6"/>
        <v>7.12</v>
      </c>
      <c r="BM146" s="3">
        <f t="shared" si="7"/>
        <v>2.5599999999999996</v>
      </c>
      <c r="BN146" s="3">
        <f t="shared" si="8"/>
        <v>-7.0600000000000005</v>
      </c>
      <c r="BO146" s="24">
        <v>405.5</v>
      </c>
      <c r="BP146" s="21">
        <v>371.3</v>
      </c>
      <c r="BQ146" s="21">
        <v>322</v>
      </c>
      <c r="BR146" s="21">
        <v>350.7</v>
      </c>
      <c r="BS146" s="21">
        <v>290</v>
      </c>
      <c r="BT146" s="21">
        <v>245.9</v>
      </c>
      <c r="BU146" s="21">
        <v>174</v>
      </c>
      <c r="BV146" s="24">
        <v>35</v>
      </c>
      <c r="BW146" s="21">
        <v>36</v>
      </c>
      <c r="BX146" s="21">
        <v>37.4</v>
      </c>
      <c r="BY146" s="21">
        <v>36.9</v>
      </c>
      <c r="BZ146" s="21">
        <v>37</v>
      </c>
      <c r="CA146" s="21">
        <v>37</v>
      </c>
      <c r="CB146" s="21">
        <v>37.9</v>
      </c>
      <c r="CC146" s="21">
        <v>37</v>
      </c>
      <c r="CD146" s="21">
        <v>37</v>
      </c>
      <c r="CE146" s="6"/>
      <c r="CF146" s="24" t="s">
        <v>1749</v>
      </c>
      <c r="CG146" s="21"/>
      <c r="CH146" s="21"/>
      <c r="CI146" s="21"/>
      <c r="CJ146" s="21"/>
      <c r="CK146" s="21"/>
      <c r="CL146" s="21"/>
      <c r="CM146" s="24" t="s">
        <v>1750</v>
      </c>
      <c r="CN146" s="21"/>
      <c r="CO146" s="21"/>
      <c r="CP146" s="21"/>
      <c r="CQ146" s="21"/>
      <c r="CR146" s="21"/>
      <c r="CS146" s="21"/>
      <c r="CT146" s="24">
        <v>11</v>
      </c>
      <c r="CU146" s="21"/>
      <c r="CV146" s="21"/>
      <c r="CW146" s="21"/>
      <c r="CX146" s="21"/>
      <c r="CY146" s="21"/>
      <c r="CZ146" s="21"/>
      <c r="DA146" s="24" t="s">
        <v>1751</v>
      </c>
      <c r="DB146" s="21"/>
      <c r="DC146" s="21"/>
      <c r="DD146" s="21"/>
      <c r="DE146" s="21"/>
      <c r="DF146" s="21"/>
      <c r="DG146" s="21"/>
      <c r="DH146" s="24" t="s">
        <v>255</v>
      </c>
      <c r="DI146" s="21" t="s">
        <v>255</v>
      </c>
      <c r="DJ146" s="21" t="s">
        <v>255</v>
      </c>
      <c r="DK146" s="21" t="s">
        <v>255</v>
      </c>
      <c r="DL146" s="21" t="s">
        <v>255</v>
      </c>
      <c r="DM146" s="21" t="s">
        <v>255</v>
      </c>
      <c r="DN146" s="21" t="s">
        <v>255</v>
      </c>
      <c r="DO146" s="26"/>
      <c r="DP146" s="6"/>
      <c r="DQ146" s="24">
        <v>66</v>
      </c>
      <c r="DR146" s="21">
        <v>112.8</v>
      </c>
      <c r="DS146" s="21">
        <v>89.9</v>
      </c>
      <c r="DT146" s="21">
        <v>112</v>
      </c>
      <c r="DU146" s="21">
        <v>104.8</v>
      </c>
      <c r="DV146" s="21">
        <v>109.5</v>
      </c>
      <c r="DW146" s="21">
        <v>107.8</v>
      </c>
      <c r="DX146" s="24">
        <v>0.6</v>
      </c>
      <c r="DY146" s="21">
        <v>0.7</v>
      </c>
      <c r="DZ146" s="21">
        <v>0.6</v>
      </c>
      <c r="EA146" s="21">
        <v>0.6</v>
      </c>
      <c r="EB146" s="21">
        <v>0.6</v>
      </c>
      <c r="EC146" s="21">
        <v>0.6</v>
      </c>
      <c r="ED146" s="21">
        <v>0.5</v>
      </c>
      <c r="EE146" s="29">
        <f t="shared" si="135"/>
        <v>110</v>
      </c>
      <c r="EF146" s="30">
        <f t="shared" si="192"/>
        <v>161.14285714285714</v>
      </c>
      <c r="EG146" s="30">
        <f t="shared" si="336"/>
        <v>149.83333333333334</v>
      </c>
      <c r="EH146" s="30">
        <f t="shared" si="414"/>
        <v>186.66666666666669</v>
      </c>
      <c r="EI146" s="30">
        <f t="shared" ref="EI146:EK146" si="423">DU146/EB146</f>
        <v>174.66666666666666</v>
      </c>
      <c r="EJ146" s="30">
        <f t="shared" si="423"/>
        <v>182.5</v>
      </c>
      <c r="EK146" s="30">
        <f t="shared" si="423"/>
        <v>215.6</v>
      </c>
      <c r="EL146" s="24">
        <v>0</v>
      </c>
      <c r="EM146" s="21">
        <v>1</v>
      </c>
      <c r="EN146" s="21">
        <v>1</v>
      </c>
      <c r="EO146" s="21">
        <v>1</v>
      </c>
      <c r="EP146" s="21">
        <v>1</v>
      </c>
      <c r="EQ146" s="21">
        <v>1</v>
      </c>
      <c r="ER146" s="21">
        <v>1</v>
      </c>
      <c r="ES146" s="24">
        <v>125</v>
      </c>
      <c r="ET146" s="21">
        <v>178</v>
      </c>
      <c r="EU146" s="21">
        <v>146</v>
      </c>
      <c r="EV146" s="21">
        <v>150</v>
      </c>
      <c r="EW146" s="21">
        <v>176</v>
      </c>
      <c r="EX146" s="21">
        <v>191</v>
      </c>
      <c r="EY146" s="21">
        <v>211</v>
      </c>
      <c r="EZ146" s="24">
        <v>27.5</v>
      </c>
      <c r="FA146" s="21">
        <v>17.5</v>
      </c>
      <c r="FB146" s="21">
        <v>17.5</v>
      </c>
      <c r="FC146" s="21">
        <v>16</v>
      </c>
      <c r="FD146" s="21">
        <v>12.7</v>
      </c>
      <c r="FE146" s="21">
        <v>10.5</v>
      </c>
      <c r="FF146" s="21">
        <v>15.2</v>
      </c>
      <c r="FG146" s="24">
        <v>13</v>
      </c>
      <c r="FH146" s="21">
        <v>4</v>
      </c>
      <c r="FI146" s="21">
        <v>3</v>
      </c>
      <c r="FJ146" s="21">
        <v>3</v>
      </c>
      <c r="FK146" s="21">
        <v>3</v>
      </c>
      <c r="FL146" s="21">
        <v>5</v>
      </c>
      <c r="FM146" s="21">
        <v>8</v>
      </c>
      <c r="FN146" s="24">
        <v>83</v>
      </c>
      <c r="FO146" s="21">
        <v>93</v>
      </c>
      <c r="FP146" s="21">
        <v>74</v>
      </c>
      <c r="FQ146" s="21">
        <v>74</v>
      </c>
      <c r="FR146" s="21">
        <v>83</v>
      </c>
      <c r="FS146" s="21">
        <v>84</v>
      </c>
      <c r="FT146" s="21">
        <v>71</v>
      </c>
      <c r="FU146" s="24">
        <v>0</v>
      </c>
      <c r="FV146" s="21" t="s">
        <v>1669</v>
      </c>
      <c r="FW146" s="21" t="s">
        <v>1212</v>
      </c>
      <c r="FX146" s="21" t="s">
        <v>1212</v>
      </c>
      <c r="FY146" s="21" t="s">
        <v>1160</v>
      </c>
      <c r="FZ146" s="21" t="s">
        <v>1752</v>
      </c>
      <c r="GA146" s="21" t="s">
        <v>804</v>
      </c>
      <c r="GB146" s="24">
        <v>614</v>
      </c>
      <c r="GC146" s="21">
        <v>539</v>
      </c>
      <c r="GD146" s="21">
        <v>469</v>
      </c>
      <c r="GE146" s="21">
        <v>457</v>
      </c>
      <c r="GF146" s="21">
        <v>426</v>
      </c>
      <c r="GG146" s="21">
        <v>436</v>
      </c>
      <c r="GH146" s="21">
        <v>420</v>
      </c>
      <c r="GI146" s="24">
        <v>240</v>
      </c>
      <c r="GJ146" s="21">
        <v>330</v>
      </c>
      <c r="GK146" s="21">
        <v>280</v>
      </c>
      <c r="GL146" s="21">
        <v>150</v>
      </c>
      <c r="GM146" s="21">
        <v>160</v>
      </c>
      <c r="GN146" s="21">
        <v>160</v>
      </c>
      <c r="GO146" s="21">
        <v>490</v>
      </c>
      <c r="GP146" s="6"/>
      <c r="GQ146" s="24">
        <v>12</v>
      </c>
      <c r="GR146" s="21">
        <v>45</v>
      </c>
      <c r="GS146" s="24">
        <v>18</v>
      </c>
      <c r="GT146" s="21">
        <v>90</v>
      </c>
      <c r="GU146" s="24">
        <v>19</v>
      </c>
      <c r="GV146" s="21">
        <v>90</v>
      </c>
      <c r="GW146" s="24">
        <v>19</v>
      </c>
      <c r="GX146" s="21">
        <v>90</v>
      </c>
      <c r="GY146" s="24">
        <v>18</v>
      </c>
      <c r="GZ146" s="21">
        <v>90</v>
      </c>
      <c r="HA146" s="24">
        <v>17</v>
      </c>
      <c r="HB146" s="21">
        <v>90</v>
      </c>
      <c r="HC146" s="24">
        <v>16</v>
      </c>
      <c r="HD146" s="21">
        <v>90</v>
      </c>
      <c r="HE146" s="6"/>
      <c r="HF146" s="21">
        <v>68</v>
      </c>
      <c r="HG146" s="21">
        <v>99</v>
      </c>
      <c r="HH146" s="21">
        <v>163</v>
      </c>
      <c r="HI146" s="21">
        <v>37.4</v>
      </c>
      <c r="HJ146" s="21">
        <v>1</v>
      </c>
      <c r="HK146" s="21">
        <v>59.9</v>
      </c>
      <c r="HL146" s="21">
        <v>1</v>
      </c>
      <c r="HM146" s="21">
        <v>0</v>
      </c>
      <c r="HN146" s="21">
        <v>92.1</v>
      </c>
      <c r="HO146" s="21">
        <v>19</v>
      </c>
      <c r="HP146" s="21">
        <v>3.18</v>
      </c>
      <c r="HQ146" s="21">
        <v>139</v>
      </c>
      <c r="HR146" s="21">
        <v>19</v>
      </c>
      <c r="HS146" s="21">
        <v>27.5</v>
      </c>
      <c r="HT146" s="21">
        <v>4</v>
      </c>
      <c r="HU146" s="6"/>
    </row>
    <row r="147" spans="1:229" ht="15.75" customHeight="1" x14ac:dyDescent="0.3"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  <c r="BP147" s="6"/>
      <c r="BQ147" s="6"/>
      <c r="BR147" s="6"/>
      <c r="BS147" s="6"/>
      <c r="BT147" s="6"/>
      <c r="BU147" s="6"/>
      <c r="BV147" s="6"/>
      <c r="BW147" s="6"/>
      <c r="BX147" s="6"/>
      <c r="BY147" s="6"/>
      <c r="BZ147" s="6"/>
      <c r="CA147" s="6"/>
      <c r="CB147" s="6"/>
      <c r="CC147" s="6"/>
      <c r="CD147" s="6"/>
      <c r="CE147" s="6"/>
      <c r="CF147" s="6"/>
      <c r="CG147" s="6"/>
      <c r="CH147" s="6"/>
      <c r="CI147" s="6"/>
      <c r="CJ147" s="6"/>
      <c r="CK147" s="6"/>
      <c r="CL147" s="6"/>
      <c r="CM147" s="6"/>
      <c r="CN147" s="6"/>
      <c r="CO147" s="6"/>
      <c r="CP147" s="6"/>
      <c r="CQ147" s="6"/>
      <c r="CR147" s="6"/>
      <c r="CS147" s="6"/>
      <c r="CT147" s="6"/>
      <c r="CU147" s="6"/>
      <c r="CV147" s="6"/>
      <c r="CW147" s="6"/>
      <c r="CX147" s="6"/>
      <c r="CY147" s="6"/>
      <c r="CZ147" s="6"/>
      <c r="DA147" s="6"/>
      <c r="DB147" s="6"/>
      <c r="DC147" s="6"/>
      <c r="DD147" s="6"/>
      <c r="DE147" s="6"/>
      <c r="DF147" s="6"/>
      <c r="DG147" s="6"/>
      <c r="DH147" s="6"/>
      <c r="DI147" s="6"/>
      <c r="DJ147" s="6"/>
      <c r="DK147" s="6"/>
      <c r="DL147" s="6"/>
      <c r="DM147" s="6"/>
      <c r="DN147" s="6"/>
      <c r="DO147" s="6"/>
      <c r="DP147" s="6"/>
      <c r="DQ147" s="6"/>
      <c r="DR147" s="6"/>
      <c r="DS147" s="6"/>
      <c r="DT147" s="6"/>
      <c r="DU147" s="6"/>
      <c r="DV147" s="6"/>
      <c r="DW147" s="6"/>
      <c r="DX147" s="6"/>
      <c r="DY147" s="6"/>
      <c r="DZ147" s="6"/>
      <c r="EA147" s="6"/>
      <c r="EB147" s="6"/>
      <c r="EC147" s="6"/>
      <c r="ED147" s="6"/>
      <c r="EE147" s="6"/>
      <c r="EF147" s="6"/>
      <c r="EG147" s="6"/>
      <c r="EH147" s="6"/>
      <c r="EI147" s="6"/>
      <c r="EJ147" s="6"/>
      <c r="EK147" s="6"/>
      <c r="EL147" s="6"/>
      <c r="EM147" s="6"/>
      <c r="EN147" s="6"/>
      <c r="EO147" s="6"/>
      <c r="EP147" s="6"/>
      <c r="EQ147" s="6"/>
      <c r="ER147" s="6"/>
      <c r="ES147" s="6"/>
      <c r="ET147" s="6"/>
      <c r="EU147" s="6"/>
      <c r="EV147" s="6"/>
      <c r="EW147" s="6"/>
      <c r="EX147" s="6"/>
      <c r="EY147" s="6"/>
      <c r="EZ147" s="6"/>
      <c r="FA147" s="6"/>
      <c r="FB147" s="6"/>
      <c r="FC147" s="6"/>
      <c r="FD147" s="6"/>
      <c r="FE147" s="6"/>
      <c r="FF147" s="6"/>
      <c r="FG147" s="6"/>
      <c r="FH147" s="6"/>
      <c r="FI147" s="6"/>
      <c r="FJ147" s="6"/>
      <c r="FK147" s="6"/>
      <c r="FL147" s="6"/>
      <c r="FM147" s="6"/>
      <c r="FN147" s="6"/>
      <c r="FO147" s="6"/>
      <c r="FP147" s="6"/>
      <c r="FQ147" s="6"/>
      <c r="FR147" s="6"/>
      <c r="FS147" s="6"/>
      <c r="FT147" s="6"/>
      <c r="FU147" s="6"/>
      <c r="FV147" s="6"/>
      <c r="FW147" s="6"/>
      <c r="FX147" s="6"/>
      <c r="FY147" s="6"/>
      <c r="FZ147" s="6"/>
      <c r="GA147" s="6"/>
      <c r="GB147" s="6"/>
      <c r="GC147" s="6"/>
      <c r="GD147" s="6"/>
      <c r="GE147" s="6"/>
      <c r="GF147" s="6"/>
      <c r="GG147" s="6"/>
      <c r="GH147" s="6"/>
      <c r="GI147" s="6"/>
      <c r="GJ147" s="6"/>
      <c r="GK147" s="6"/>
      <c r="GL147" s="6"/>
      <c r="GM147" s="6"/>
      <c r="GN147" s="6"/>
      <c r="GO147" s="6"/>
      <c r="GP147" s="6"/>
      <c r="GQ147" s="6"/>
      <c r="GR147" s="6"/>
      <c r="GS147" s="6"/>
      <c r="GT147" s="6"/>
      <c r="GU147" s="6"/>
      <c r="GV147" s="6"/>
      <c r="GW147" s="6"/>
      <c r="GX147" s="6"/>
      <c r="GY147" s="6"/>
      <c r="GZ147" s="6"/>
      <c r="HA147" s="6"/>
      <c r="HB147" s="6"/>
      <c r="HC147" s="6"/>
      <c r="HD147" s="6"/>
      <c r="HE147" s="6"/>
      <c r="HF147" s="6"/>
      <c r="HG147" s="6"/>
      <c r="HH147" s="6"/>
      <c r="HI147" s="6"/>
      <c r="HJ147" s="6"/>
      <c r="HK147" s="6"/>
      <c r="HL147" s="6"/>
      <c r="HM147" s="6"/>
      <c r="HN147" s="6"/>
      <c r="HO147" s="6"/>
      <c r="HP147" s="6"/>
      <c r="HQ147" s="6"/>
      <c r="HR147" s="6"/>
      <c r="HS147" s="6"/>
      <c r="HT147" s="6"/>
      <c r="HU147" s="6"/>
    </row>
    <row r="148" spans="1:229" ht="15.75" customHeight="1" x14ac:dyDescent="0.3"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  <c r="CC148" s="15"/>
      <c r="CD148" s="15"/>
      <c r="CE148" s="15"/>
      <c r="CF148" s="15"/>
      <c r="CG148" s="15"/>
      <c r="CH148" s="15"/>
      <c r="CI148" s="15"/>
      <c r="CJ148" s="15"/>
      <c r="CK148" s="15"/>
      <c r="CL148" s="15"/>
      <c r="CM148" s="15"/>
      <c r="CN148" s="15"/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  <c r="CZ148" s="15"/>
      <c r="DA148" s="15"/>
      <c r="DB148" s="15"/>
      <c r="DC148" s="15"/>
      <c r="DD148" s="15"/>
      <c r="DE148" s="15"/>
      <c r="DF148" s="15"/>
      <c r="DG148" s="15"/>
      <c r="DH148" s="15"/>
      <c r="DI148" s="15"/>
      <c r="DJ148" s="15"/>
      <c r="DK148" s="15"/>
      <c r="DL148" s="15"/>
      <c r="DM148" s="15"/>
      <c r="DN148" s="15"/>
      <c r="DO148" s="15"/>
      <c r="DP148" s="15"/>
      <c r="DQ148" s="15"/>
      <c r="DR148" s="15"/>
      <c r="DS148" s="15"/>
      <c r="DT148" s="15"/>
      <c r="DU148" s="15"/>
      <c r="DV148" s="15"/>
      <c r="DW148" s="15"/>
      <c r="DX148" s="15"/>
      <c r="DY148" s="15"/>
      <c r="DZ148" s="15"/>
      <c r="EA148" s="15"/>
      <c r="EB148" s="15"/>
      <c r="EC148" s="15"/>
      <c r="ED148" s="15"/>
      <c r="EE148" s="15"/>
      <c r="EF148" s="15"/>
      <c r="EG148" s="15"/>
      <c r="EH148" s="15"/>
      <c r="EI148" s="15"/>
      <c r="EJ148" s="15"/>
      <c r="EK148" s="15"/>
      <c r="EL148" s="15"/>
      <c r="EM148" s="15"/>
      <c r="EN148" s="15"/>
      <c r="EO148" s="15"/>
      <c r="EP148" s="15"/>
      <c r="EQ148" s="15"/>
      <c r="ER148" s="15"/>
      <c r="ES148" s="15"/>
      <c r="ET148" s="15"/>
      <c r="EU148" s="15"/>
      <c r="EV148" s="15"/>
      <c r="EW148" s="15"/>
      <c r="EX148" s="15"/>
      <c r="EY148" s="15"/>
      <c r="EZ148" s="15"/>
      <c r="FA148" s="15"/>
      <c r="FB148" s="15"/>
      <c r="FC148" s="15"/>
      <c r="FD148" s="15"/>
      <c r="FE148" s="15"/>
      <c r="FF148" s="15"/>
      <c r="FG148" s="15"/>
      <c r="FH148" s="15"/>
      <c r="FI148" s="15"/>
      <c r="FJ148" s="15"/>
      <c r="FK148" s="15"/>
      <c r="FL148" s="15"/>
      <c r="FM148" s="15"/>
      <c r="FN148" s="15"/>
      <c r="FO148" s="15"/>
      <c r="FP148" s="15"/>
      <c r="FQ148" s="15"/>
      <c r="FR148" s="15"/>
      <c r="FS148" s="15"/>
      <c r="FT148" s="15"/>
      <c r="FU148" s="15"/>
      <c r="FV148" s="15"/>
      <c r="FW148" s="15"/>
      <c r="FX148" s="15"/>
      <c r="FY148" s="15"/>
      <c r="FZ148" s="15"/>
      <c r="GA148" s="15"/>
      <c r="GB148" s="15"/>
      <c r="GC148" s="15"/>
      <c r="GD148" s="15"/>
      <c r="GE148" s="15"/>
      <c r="GF148" s="15"/>
      <c r="GG148" s="15"/>
      <c r="GH148" s="15"/>
      <c r="GI148" s="15"/>
      <c r="GJ148" s="15"/>
      <c r="GK148" s="15"/>
      <c r="GL148" s="15"/>
      <c r="GM148" s="15"/>
      <c r="GN148" s="15"/>
      <c r="GO148" s="15"/>
      <c r="GP148" s="15"/>
      <c r="GQ148" s="15"/>
      <c r="GR148" s="15"/>
      <c r="GS148" s="15"/>
      <c r="GT148" s="15"/>
      <c r="GU148" s="15"/>
      <c r="GV148" s="15"/>
      <c r="GW148" s="15"/>
      <c r="GX148" s="15"/>
      <c r="GY148" s="15"/>
      <c r="GZ148" s="15"/>
      <c r="HA148" s="15"/>
      <c r="HB148" s="15"/>
      <c r="HC148" s="15"/>
      <c r="HD148" s="15"/>
      <c r="HE148" s="15"/>
      <c r="HF148" s="15"/>
      <c r="HG148" s="15"/>
      <c r="HH148" s="15"/>
      <c r="HI148" s="15"/>
      <c r="HJ148" s="15"/>
      <c r="HK148" s="15"/>
      <c r="HL148" s="15"/>
      <c r="HM148" s="15"/>
      <c r="HN148" s="15"/>
      <c r="HO148" s="15"/>
      <c r="HP148" s="15"/>
      <c r="HQ148" s="15"/>
      <c r="HR148" s="15"/>
      <c r="HS148" s="15"/>
      <c r="HT148" s="15"/>
    </row>
    <row r="149" spans="1:229" ht="15.75" customHeight="1" x14ac:dyDescent="0.3"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>
        <f>COUNTIFS(AO6:AO146,"Yes")</f>
        <v>141</v>
      </c>
      <c r="AP149" s="15">
        <f>COUNTIFS(AP6:AP146,"Eff")</f>
        <v>108</v>
      </c>
      <c r="AQ149" s="15">
        <f>COUNTIFS(AQ6:AQ146,"Csak neg.")</f>
        <v>0</v>
      </c>
      <c r="AR149" s="15">
        <f>COUNTIFS(AR6:AR146,"B")</f>
        <v>91</v>
      </c>
      <c r="AS149" s="6" t="s">
        <v>2082</v>
      </c>
      <c r="AT149" s="110">
        <f t="shared" ref="AT149:CD149" si="424">AVERAGE(AT6:AT146)</f>
        <v>14.510496453900707</v>
      </c>
      <c r="AU149" s="110">
        <f t="shared" si="424"/>
        <v>19.012340425531917</v>
      </c>
      <c r="AV149" s="110">
        <f t="shared" si="424"/>
        <v>25.662340425531916</v>
      </c>
      <c r="AW149" s="110">
        <f t="shared" si="424"/>
        <v>22.125815602836873</v>
      </c>
      <c r="AX149" s="110">
        <f t="shared" si="424"/>
        <v>20.873059701492529</v>
      </c>
      <c r="AY149" s="110">
        <f t="shared" si="424"/>
        <v>13.804836065573774</v>
      </c>
      <c r="AZ149" s="110">
        <f t="shared" si="424"/>
        <v>9.0668468468468451</v>
      </c>
      <c r="BA149" s="110">
        <f t="shared" si="424"/>
        <v>5.7313999999999998</v>
      </c>
      <c r="BB149" s="110">
        <f t="shared" si="424"/>
        <v>3.9299999999999997</v>
      </c>
      <c r="BC149" s="110">
        <f t="shared" si="424"/>
        <v>89.144940976539857</v>
      </c>
      <c r="BD149" s="110">
        <f t="shared" si="424"/>
        <v>59.336660589083714</v>
      </c>
      <c r="BE149" s="110">
        <f t="shared" si="424"/>
        <v>-12.556413241527578</v>
      </c>
      <c r="BF149" s="110">
        <f t="shared" si="424"/>
        <v>241.99593343162869</v>
      </c>
      <c r="BG149" s="110">
        <f t="shared" si="424"/>
        <v>189.32112102667153</v>
      </c>
      <c r="BH149" s="110">
        <f t="shared" si="424"/>
        <v>39.47532936360593</v>
      </c>
      <c r="BI149" s="110">
        <f t="shared" si="424"/>
        <v>4.5018439716312058</v>
      </c>
      <c r="BJ149" s="110">
        <f t="shared" si="424"/>
        <v>6.6500000000000075</v>
      </c>
      <c r="BK149" s="110">
        <f t="shared" si="424"/>
        <v>-3.5365248226950374</v>
      </c>
      <c r="BL149" s="110">
        <f t="shared" si="424"/>
        <v>11.151843971631205</v>
      </c>
      <c r="BM149" s="110">
        <f t="shared" si="424"/>
        <v>7.6153191489361731</v>
      </c>
      <c r="BN149" s="110">
        <f t="shared" si="424"/>
        <v>3.113475177304962</v>
      </c>
      <c r="BO149" s="110">
        <f t="shared" si="424"/>
        <v>216.77669902912621</v>
      </c>
      <c r="BP149" s="110">
        <f t="shared" si="424"/>
        <v>248.01438016528931</v>
      </c>
      <c r="BQ149" s="110">
        <f t="shared" si="424"/>
        <v>234.49203539823</v>
      </c>
      <c r="BR149" s="110">
        <f t="shared" si="424"/>
        <v>173.65789473684205</v>
      </c>
      <c r="BS149" s="110">
        <f t="shared" si="424"/>
        <v>141.77530864197527</v>
      </c>
      <c r="BT149" s="110">
        <f t="shared" si="424"/>
        <v>123.99044117647063</v>
      </c>
      <c r="BU149" s="110">
        <f t="shared" si="424"/>
        <v>97.237735849056605</v>
      </c>
      <c r="BV149" s="110">
        <f t="shared" si="424"/>
        <v>36.722302158273394</v>
      </c>
      <c r="BW149" s="110">
        <f t="shared" si="424"/>
        <v>36.769343065693427</v>
      </c>
      <c r="BX149" s="110">
        <f t="shared" si="424"/>
        <v>36.835000000000015</v>
      </c>
      <c r="BY149" s="110">
        <f t="shared" si="424"/>
        <v>36.777857142857144</v>
      </c>
      <c r="BZ149" s="110">
        <f t="shared" si="424"/>
        <v>36.865441176470597</v>
      </c>
      <c r="CA149" s="110">
        <f t="shared" si="424"/>
        <v>36.873983739837399</v>
      </c>
      <c r="CB149" s="110">
        <f t="shared" si="424"/>
        <v>36.791964285714286</v>
      </c>
      <c r="CC149" s="110">
        <f t="shared" si="424"/>
        <v>36.55858585858585</v>
      </c>
      <c r="CD149" s="110">
        <f t="shared" si="424"/>
        <v>36.718518518518522</v>
      </c>
      <c r="CE149" s="15"/>
      <c r="CF149" s="15"/>
      <c r="CG149" s="15"/>
      <c r="CH149" s="15"/>
      <c r="CI149" s="15"/>
      <c r="CJ149" s="15"/>
      <c r="CK149" s="15"/>
      <c r="CL149" s="15"/>
      <c r="CM149" s="15"/>
      <c r="CN149" s="15"/>
      <c r="CO149" s="15"/>
      <c r="CP149" s="15"/>
      <c r="CQ149" s="15"/>
      <c r="CR149" s="15"/>
      <c r="CS149" s="15"/>
      <c r="CT149" s="15"/>
      <c r="CU149" s="15"/>
      <c r="CV149" s="15"/>
      <c r="CW149" s="15"/>
      <c r="CX149" s="15"/>
      <c r="CY149" s="15"/>
      <c r="CZ149" s="15"/>
      <c r="DA149" s="15"/>
      <c r="DB149" s="15"/>
      <c r="DC149" s="15"/>
      <c r="DD149" s="15"/>
      <c r="DE149" s="15"/>
      <c r="DF149" s="15"/>
      <c r="DG149" s="15"/>
      <c r="DH149" s="15"/>
      <c r="DI149" s="15"/>
      <c r="DJ149" s="15"/>
      <c r="DK149" s="15"/>
      <c r="DL149" s="15"/>
      <c r="DM149" s="15"/>
      <c r="DN149" s="15"/>
      <c r="DO149" s="15"/>
      <c r="DP149" s="15"/>
      <c r="DQ149" s="15"/>
      <c r="DR149" s="15"/>
      <c r="DS149" s="15"/>
      <c r="DT149" s="15"/>
      <c r="DU149" s="15"/>
      <c r="DV149" s="15"/>
      <c r="DW149" s="15"/>
      <c r="DX149" s="15"/>
      <c r="DY149" s="15"/>
      <c r="DZ149" s="15"/>
      <c r="EA149" s="15"/>
      <c r="EB149" s="15"/>
      <c r="EC149" s="15"/>
      <c r="ED149" s="15"/>
      <c r="EE149" s="15"/>
      <c r="EF149" s="15"/>
      <c r="EG149" s="15"/>
      <c r="EH149" s="15"/>
      <c r="EI149" s="15"/>
      <c r="EJ149" s="15"/>
      <c r="EK149" s="15"/>
      <c r="EL149" s="15"/>
      <c r="EM149" s="15"/>
      <c r="EN149" s="15"/>
      <c r="EO149" s="15"/>
      <c r="EP149" s="15"/>
      <c r="EQ149" s="15"/>
      <c r="ER149" s="15"/>
      <c r="ES149" s="15"/>
      <c r="ET149" s="15"/>
      <c r="EU149" s="15"/>
      <c r="EV149" s="15"/>
      <c r="EW149" s="15"/>
      <c r="EX149" s="15"/>
      <c r="EY149" s="15"/>
      <c r="EZ149" s="15"/>
      <c r="FA149" s="15"/>
      <c r="FB149" s="15"/>
      <c r="FC149" s="15"/>
      <c r="FD149" s="15"/>
      <c r="FE149" s="15"/>
      <c r="FF149" s="15"/>
      <c r="FG149" s="15"/>
      <c r="FH149" s="15"/>
      <c r="FI149" s="15"/>
      <c r="FJ149" s="15"/>
      <c r="FK149" s="15"/>
      <c r="FL149" s="15"/>
      <c r="FM149" s="15"/>
      <c r="FN149" s="15"/>
      <c r="FO149" s="15"/>
      <c r="FP149" s="15"/>
      <c r="FQ149" s="15"/>
      <c r="FR149" s="15"/>
      <c r="FS149" s="15"/>
      <c r="FT149" s="15"/>
      <c r="FU149" s="15"/>
      <c r="FV149" s="15"/>
      <c r="FW149" s="15"/>
      <c r="FX149" s="15"/>
      <c r="FY149" s="15"/>
      <c r="FZ149" s="15"/>
      <c r="GA149" s="15"/>
      <c r="GB149" s="15"/>
      <c r="GC149" s="15"/>
      <c r="GD149" s="15"/>
      <c r="GE149" s="15"/>
      <c r="GF149" s="15"/>
      <c r="GG149" s="15"/>
      <c r="GH149" s="15"/>
      <c r="GI149" s="15"/>
      <c r="GJ149" s="15"/>
      <c r="GK149" s="15"/>
      <c r="GL149" s="15"/>
      <c r="GM149" s="15"/>
      <c r="GN149" s="15"/>
      <c r="GO149" s="15"/>
      <c r="GP149" s="15"/>
      <c r="GQ149" s="15"/>
      <c r="GR149" s="15"/>
      <c r="GS149" s="15"/>
      <c r="GT149" s="15"/>
      <c r="GU149" s="15"/>
      <c r="GV149" s="15"/>
      <c r="GW149" s="15"/>
      <c r="GX149" s="15"/>
      <c r="GY149" s="15"/>
      <c r="GZ149" s="15"/>
      <c r="HA149" s="15"/>
      <c r="HB149" s="15"/>
      <c r="HC149" s="15"/>
      <c r="HD149" s="15"/>
      <c r="HE149" s="15"/>
      <c r="HF149" s="15"/>
      <c r="HG149" s="15"/>
      <c r="HH149" s="15"/>
      <c r="HI149" s="15"/>
      <c r="HJ149" s="15"/>
      <c r="HK149" s="15"/>
      <c r="HL149" s="15"/>
      <c r="HM149" s="15"/>
      <c r="HN149" s="15"/>
      <c r="HO149" s="15"/>
      <c r="HP149" s="15"/>
      <c r="HQ149" s="15"/>
      <c r="HR149" s="15"/>
      <c r="HS149" s="15"/>
      <c r="HT149" s="15"/>
    </row>
    <row r="150" spans="1:229" ht="15.75" customHeight="1" x14ac:dyDescent="0.3"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>
        <f>COUNTIFS(AP6:AP146,"Ineff")</f>
        <v>33</v>
      </c>
      <c r="AQ150" s="15"/>
      <c r="AR150" s="15">
        <f>COUNTIFS(AR6:AR146,"S")</f>
        <v>42</v>
      </c>
      <c r="AS150" s="6" t="s">
        <v>2083</v>
      </c>
      <c r="AT150" s="15">
        <f t="shared" ref="AT150:CD150" si="425">MEDIAN(AT6:AT146)</f>
        <v>3.98</v>
      </c>
      <c r="AU150" s="15">
        <f t="shared" si="425"/>
        <v>5.9</v>
      </c>
      <c r="AV150" s="15">
        <f t="shared" si="425"/>
        <v>8</v>
      </c>
      <c r="AW150" s="15">
        <f t="shared" si="425"/>
        <v>8</v>
      </c>
      <c r="AX150" s="15">
        <f t="shared" si="425"/>
        <v>5.7249999999999996</v>
      </c>
      <c r="AY150" s="15">
        <f t="shared" si="425"/>
        <v>3.4450000000000003</v>
      </c>
      <c r="AZ150" s="15">
        <f t="shared" si="425"/>
        <v>2</v>
      </c>
      <c r="BA150" s="15">
        <f t="shared" si="425"/>
        <v>1.2549999999999999</v>
      </c>
      <c r="BB150" s="15">
        <f t="shared" si="425"/>
        <v>0.94</v>
      </c>
      <c r="BC150" s="110">
        <f t="shared" si="425"/>
        <v>35.271317829457359</v>
      </c>
      <c r="BD150" s="110">
        <f t="shared" si="425"/>
        <v>28.117775885144169</v>
      </c>
      <c r="BE150" s="110">
        <f t="shared" si="425"/>
        <v>-30.79584775086505</v>
      </c>
      <c r="BF150" s="110">
        <f t="shared" si="425"/>
        <v>89.022919179734629</v>
      </c>
      <c r="BG150" s="110">
        <f t="shared" si="425"/>
        <v>36.834532374100718</v>
      </c>
      <c r="BH150" s="110">
        <f t="shared" si="425"/>
        <v>-8.6705202312138567</v>
      </c>
      <c r="BI150" s="15">
        <f t="shared" si="425"/>
        <v>1.2399999999999984</v>
      </c>
      <c r="BJ150" s="15">
        <f t="shared" si="425"/>
        <v>1.1900000000000004</v>
      </c>
      <c r="BK150" s="15">
        <f t="shared" si="425"/>
        <v>-1.7400000000000002</v>
      </c>
      <c r="BL150" s="15">
        <f t="shared" si="425"/>
        <v>3.3</v>
      </c>
      <c r="BM150" s="15">
        <f t="shared" si="425"/>
        <v>0.76</v>
      </c>
      <c r="BN150" s="15">
        <f t="shared" si="425"/>
        <v>-0.29000000000000004</v>
      </c>
      <c r="BO150" s="15">
        <f t="shared" si="425"/>
        <v>210.8</v>
      </c>
      <c r="BP150" s="15">
        <f t="shared" si="425"/>
        <v>241</v>
      </c>
      <c r="BQ150" s="15">
        <f t="shared" si="425"/>
        <v>226</v>
      </c>
      <c r="BR150" s="15">
        <f t="shared" si="425"/>
        <v>154.5</v>
      </c>
      <c r="BS150" s="15">
        <f t="shared" si="425"/>
        <v>120.6</v>
      </c>
      <c r="BT150" s="15">
        <f t="shared" si="425"/>
        <v>100</v>
      </c>
      <c r="BU150" s="15">
        <f t="shared" si="425"/>
        <v>79</v>
      </c>
      <c r="BV150" s="15">
        <f t="shared" si="425"/>
        <v>36.6</v>
      </c>
      <c r="BW150" s="15">
        <f t="shared" si="425"/>
        <v>36.9</v>
      </c>
      <c r="BX150" s="15">
        <f t="shared" si="425"/>
        <v>36.9</v>
      </c>
      <c r="BY150" s="15">
        <f t="shared" si="425"/>
        <v>36.9</v>
      </c>
      <c r="BZ150" s="15">
        <f t="shared" si="425"/>
        <v>36.9</v>
      </c>
      <c r="CA150" s="15">
        <f t="shared" si="425"/>
        <v>36.6</v>
      </c>
      <c r="CB150" s="15">
        <f t="shared" si="425"/>
        <v>36.6</v>
      </c>
      <c r="CC150" s="15">
        <f t="shared" si="425"/>
        <v>36.5</v>
      </c>
      <c r="CD150" s="15">
        <f t="shared" si="425"/>
        <v>36.5</v>
      </c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  <c r="CP150" s="15"/>
      <c r="CQ150" s="15"/>
      <c r="CR150" s="15"/>
      <c r="CS150" s="15"/>
      <c r="CT150" s="15"/>
      <c r="CU150" s="15"/>
      <c r="CV150" s="15"/>
      <c r="CW150" s="15"/>
      <c r="CX150" s="15"/>
      <c r="CY150" s="15"/>
      <c r="CZ150" s="15"/>
      <c r="DA150" s="15"/>
      <c r="DB150" s="15"/>
      <c r="DC150" s="15"/>
      <c r="DD150" s="15"/>
      <c r="DE150" s="15"/>
      <c r="DF150" s="15"/>
      <c r="DG150" s="15"/>
      <c r="DH150" s="15"/>
      <c r="DI150" s="15"/>
      <c r="DJ150" s="15"/>
      <c r="DK150" s="15"/>
      <c r="DL150" s="15"/>
      <c r="DM150" s="15"/>
      <c r="DN150" s="15"/>
      <c r="DO150" s="15"/>
      <c r="DP150" s="15"/>
      <c r="DQ150" s="15"/>
      <c r="DR150" s="15"/>
      <c r="DS150" s="15"/>
      <c r="DT150" s="15"/>
      <c r="DU150" s="15"/>
      <c r="DV150" s="15"/>
      <c r="DW150" s="15"/>
      <c r="DX150" s="15"/>
      <c r="DY150" s="15"/>
      <c r="DZ150" s="15"/>
      <c r="EA150" s="15"/>
      <c r="EB150" s="15"/>
      <c r="EC150" s="15"/>
      <c r="ED150" s="15"/>
      <c r="EE150" s="15"/>
      <c r="EF150" s="15"/>
      <c r="EG150" s="15"/>
      <c r="EH150" s="15"/>
      <c r="EI150" s="15"/>
      <c r="EJ150" s="15"/>
      <c r="EK150" s="15"/>
      <c r="EL150" s="15"/>
      <c r="EM150" s="15"/>
      <c r="EN150" s="15"/>
      <c r="EO150" s="15"/>
      <c r="EP150" s="15"/>
      <c r="EQ150" s="15"/>
      <c r="ER150" s="15"/>
      <c r="ES150" s="15"/>
      <c r="ET150" s="15"/>
      <c r="EU150" s="15"/>
      <c r="EV150" s="15"/>
      <c r="EW150" s="15"/>
      <c r="EX150" s="15"/>
      <c r="EY150" s="15"/>
      <c r="EZ150" s="15"/>
      <c r="FA150" s="15"/>
      <c r="FB150" s="15"/>
      <c r="FC150" s="15"/>
      <c r="FD150" s="15"/>
      <c r="FE150" s="15"/>
      <c r="FF150" s="15"/>
      <c r="FG150" s="15"/>
      <c r="FH150" s="15"/>
      <c r="FI150" s="15"/>
      <c r="FJ150" s="15"/>
      <c r="FK150" s="15"/>
      <c r="FL150" s="15"/>
      <c r="FM150" s="15"/>
      <c r="FN150" s="15"/>
      <c r="FO150" s="15"/>
      <c r="FP150" s="15"/>
      <c r="FQ150" s="15"/>
      <c r="FR150" s="15"/>
      <c r="FS150" s="15"/>
      <c r="FT150" s="15"/>
      <c r="FU150" s="15"/>
      <c r="FV150" s="15"/>
      <c r="FW150" s="15"/>
      <c r="FX150" s="15"/>
      <c r="FY150" s="15"/>
      <c r="FZ150" s="15"/>
      <c r="GA150" s="15"/>
      <c r="GB150" s="15"/>
      <c r="GC150" s="15"/>
      <c r="GD150" s="15"/>
      <c r="GE150" s="15"/>
      <c r="GF150" s="15"/>
      <c r="GG150" s="15"/>
      <c r="GH150" s="15"/>
      <c r="GI150" s="15"/>
      <c r="GJ150" s="15"/>
      <c r="GK150" s="15"/>
      <c r="GL150" s="15"/>
      <c r="GM150" s="15"/>
      <c r="GN150" s="15"/>
      <c r="GO150" s="15"/>
      <c r="GP150" s="15"/>
      <c r="GQ150" s="15"/>
      <c r="GR150" s="15"/>
      <c r="GS150" s="15"/>
      <c r="GT150" s="15"/>
      <c r="GU150" s="15"/>
      <c r="GV150" s="15"/>
      <c r="GW150" s="15"/>
      <c r="GX150" s="15"/>
      <c r="GY150" s="15"/>
      <c r="GZ150" s="15"/>
      <c r="HA150" s="15"/>
      <c r="HB150" s="15"/>
      <c r="HC150" s="15"/>
      <c r="HD150" s="15"/>
      <c r="HE150" s="15"/>
      <c r="HF150" s="15"/>
      <c r="HG150" s="15"/>
      <c r="HH150" s="15"/>
      <c r="HI150" s="15"/>
      <c r="HJ150" s="15"/>
      <c r="HK150" s="15"/>
      <c r="HL150" s="15"/>
      <c r="HM150" s="15"/>
      <c r="HN150" s="15"/>
      <c r="HO150" s="15"/>
      <c r="HP150" s="15"/>
      <c r="HQ150" s="15"/>
      <c r="HR150" s="15"/>
      <c r="HS150" s="15"/>
      <c r="HT150" s="15"/>
    </row>
    <row r="151" spans="1:229" ht="15.75" customHeight="1" x14ac:dyDescent="0.3"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>
        <f>COUNTIFS(AO6:AO146,"No")</f>
        <v>0</v>
      </c>
      <c r="AP151" s="15"/>
      <c r="AQ151" s="15"/>
      <c r="AR151" s="15">
        <f>COUNTIFS(AR6:AR146,"T")</f>
        <v>8</v>
      </c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  <c r="CC151" s="15"/>
      <c r="CD151" s="15"/>
      <c r="CE151" s="15"/>
      <c r="CF151" s="15"/>
      <c r="CG151" s="15"/>
      <c r="CH151" s="15"/>
      <c r="CI151" s="15"/>
      <c r="CJ151" s="15"/>
      <c r="CK151" s="15"/>
      <c r="CL151" s="15"/>
      <c r="CM151" s="15"/>
      <c r="CN151" s="15"/>
      <c r="CO151" s="15"/>
      <c r="CP151" s="15"/>
      <c r="CQ151" s="15"/>
      <c r="CR151" s="15"/>
      <c r="CS151" s="15"/>
      <c r="CT151" s="15"/>
      <c r="CU151" s="15"/>
      <c r="CV151" s="15"/>
      <c r="CW151" s="15"/>
      <c r="CX151" s="15"/>
      <c r="CY151" s="15"/>
      <c r="CZ151" s="15"/>
      <c r="DA151" s="15"/>
      <c r="DB151" s="15"/>
      <c r="DC151" s="15"/>
      <c r="DD151" s="15"/>
      <c r="DE151" s="15"/>
      <c r="DF151" s="15"/>
      <c r="DG151" s="15"/>
      <c r="DH151" s="15"/>
      <c r="DI151" s="15"/>
      <c r="DJ151" s="15"/>
      <c r="DK151" s="15"/>
      <c r="DL151" s="15"/>
      <c r="DM151" s="15"/>
      <c r="DN151" s="15"/>
      <c r="DO151" s="15"/>
      <c r="DP151" s="15"/>
      <c r="DQ151" s="15"/>
      <c r="DR151" s="15"/>
      <c r="DS151" s="15"/>
      <c r="DT151" s="15"/>
      <c r="DU151" s="15"/>
      <c r="DV151" s="15"/>
      <c r="DW151" s="15"/>
      <c r="DX151" s="15"/>
      <c r="DY151" s="15"/>
      <c r="DZ151" s="15"/>
      <c r="EA151" s="15"/>
      <c r="EB151" s="15"/>
      <c r="EC151" s="15"/>
      <c r="ED151" s="15"/>
      <c r="EE151" s="15"/>
      <c r="EF151" s="15"/>
      <c r="EG151" s="15"/>
      <c r="EH151" s="15"/>
      <c r="EI151" s="15"/>
      <c r="EJ151" s="15"/>
      <c r="EK151" s="15"/>
      <c r="EL151" s="15"/>
      <c r="EM151" s="15"/>
      <c r="EN151" s="15"/>
      <c r="EO151" s="15"/>
      <c r="EP151" s="15"/>
      <c r="EQ151" s="15"/>
      <c r="ER151" s="15"/>
      <c r="ES151" s="15"/>
      <c r="ET151" s="15"/>
      <c r="EU151" s="15"/>
      <c r="EV151" s="15"/>
      <c r="EW151" s="15"/>
      <c r="EX151" s="15"/>
      <c r="EY151" s="15"/>
      <c r="EZ151" s="15"/>
      <c r="FA151" s="15"/>
      <c r="FB151" s="15"/>
      <c r="FC151" s="15"/>
      <c r="FD151" s="15"/>
      <c r="FE151" s="15"/>
      <c r="FF151" s="15"/>
      <c r="FG151" s="15"/>
      <c r="FH151" s="15"/>
      <c r="FI151" s="15"/>
      <c r="FJ151" s="15"/>
      <c r="FK151" s="15"/>
      <c r="FL151" s="15"/>
      <c r="FM151" s="15"/>
      <c r="FN151" s="15"/>
      <c r="FO151" s="15"/>
      <c r="FP151" s="15"/>
      <c r="FQ151" s="15"/>
      <c r="FR151" s="15"/>
      <c r="FS151" s="15"/>
      <c r="FT151" s="15"/>
      <c r="FU151" s="15"/>
      <c r="FV151" s="15"/>
      <c r="FW151" s="15"/>
      <c r="FX151" s="15"/>
      <c r="FY151" s="15"/>
      <c r="FZ151" s="15"/>
      <c r="GA151" s="15"/>
      <c r="GB151" s="15"/>
      <c r="GC151" s="15"/>
      <c r="GD151" s="15"/>
      <c r="GE151" s="15"/>
      <c r="GF151" s="15"/>
      <c r="GG151" s="15"/>
      <c r="GH151" s="15"/>
      <c r="GI151" s="15"/>
      <c r="GJ151" s="15"/>
      <c r="GK151" s="15"/>
      <c r="GL151" s="15"/>
      <c r="GM151" s="15"/>
      <c r="GN151" s="15"/>
      <c r="GO151" s="15"/>
      <c r="GP151" s="15"/>
      <c r="GQ151" s="15"/>
      <c r="GR151" s="15"/>
      <c r="GS151" s="15"/>
      <c r="GT151" s="15"/>
      <c r="GU151" s="15"/>
      <c r="GV151" s="15"/>
      <c r="GW151" s="15"/>
      <c r="GX151" s="15"/>
      <c r="GY151" s="15"/>
      <c r="GZ151" s="15"/>
      <c r="HA151" s="15"/>
      <c r="HB151" s="15"/>
      <c r="HC151" s="15"/>
      <c r="HD151" s="15"/>
      <c r="HE151" s="15"/>
      <c r="HF151" s="15"/>
      <c r="HG151" s="15"/>
      <c r="HH151" s="15"/>
      <c r="HI151" s="15"/>
      <c r="HJ151" s="15"/>
      <c r="HK151" s="15"/>
      <c r="HL151" s="15"/>
      <c r="HM151" s="15"/>
      <c r="HN151" s="15"/>
      <c r="HO151" s="15"/>
      <c r="HP151" s="15"/>
      <c r="HQ151" s="15"/>
      <c r="HR151" s="15"/>
      <c r="HS151" s="15"/>
      <c r="HT151" s="15"/>
    </row>
    <row r="152" spans="1:229" ht="15.75" customHeight="1" x14ac:dyDescent="0.3"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>
        <f>SUM(AO149:AO151)</f>
        <v>141</v>
      </c>
      <c r="AP152" s="15">
        <f>SUM(AP149:AP150)</f>
        <v>141</v>
      </c>
      <c r="AQ152" s="15"/>
      <c r="AR152" s="15">
        <f>SUM(AR149:AR151)</f>
        <v>141</v>
      </c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15"/>
      <c r="CH152" s="15"/>
      <c r="CI152" s="15"/>
      <c r="CJ152" s="15"/>
      <c r="CK152" s="15"/>
      <c r="CL152" s="15"/>
      <c r="CM152" s="15"/>
      <c r="CN152" s="15"/>
      <c r="CO152" s="15"/>
      <c r="CP152" s="15"/>
      <c r="CQ152" s="15"/>
      <c r="CR152" s="15"/>
      <c r="CS152" s="15"/>
      <c r="CT152" s="15"/>
      <c r="CU152" s="15"/>
      <c r="CV152" s="15"/>
      <c r="CW152" s="15"/>
      <c r="CX152" s="15"/>
      <c r="CY152" s="15"/>
      <c r="CZ152" s="15"/>
      <c r="DA152" s="15"/>
      <c r="DB152" s="15"/>
      <c r="DC152" s="15"/>
      <c r="DD152" s="15"/>
      <c r="DE152" s="15"/>
      <c r="DF152" s="15"/>
      <c r="DG152" s="15"/>
      <c r="DH152" s="15"/>
      <c r="DI152" s="15"/>
      <c r="DJ152" s="15"/>
      <c r="DK152" s="15"/>
      <c r="DL152" s="15"/>
      <c r="DM152" s="15"/>
      <c r="DN152" s="15"/>
      <c r="DO152" s="15"/>
      <c r="DP152" s="15"/>
      <c r="DQ152" s="15"/>
      <c r="DR152" s="15"/>
      <c r="DS152" s="15"/>
      <c r="DT152" s="15"/>
      <c r="DU152" s="15"/>
      <c r="DV152" s="15"/>
      <c r="DW152" s="15"/>
      <c r="DX152" s="15"/>
      <c r="DY152" s="15"/>
      <c r="DZ152" s="15"/>
      <c r="EA152" s="15"/>
      <c r="EB152" s="15"/>
      <c r="EC152" s="15"/>
      <c r="ED152" s="15"/>
      <c r="EE152" s="15"/>
      <c r="EF152" s="15"/>
      <c r="EG152" s="15"/>
      <c r="EH152" s="15"/>
      <c r="EI152" s="15"/>
      <c r="EJ152" s="15"/>
      <c r="EK152" s="15"/>
      <c r="EL152" s="15"/>
      <c r="EM152" s="15"/>
      <c r="EN152" s="15"/>
      <c r="EO152" s="15"/>
      <c r="EP152" s="15"/>
      <c r="EQ152" s="15"/>
      <c r="ER152" s="15"/>
      <c r="ES152" s="15"/>
      <c r="ET152" s="15"/>
      <c r="EU152" s="15"/>
      <c r="EV152" s="15"/>
      <c r="EW152" s="15"/>
      <c r="EX152" s="15"/>
      <c r="EY152" s="15"/>
      <c r="EZ152" s="15"/>
      <c r="FA152" s="15"/>
      <c r="FB152" s="15"/>
      <c r="FC152" s="15"/>
      <c r="FD152" s="15"/>
      <c r="FE152" s="15"/>
      <c r="FF152" s="15"/>
      <c r="FG152" s="15"/>
      <c r="FH152" s="15"/>
      <c r="FI152" s="15"/>
      <c r="FJ152" s="15"/>
      <c r="FK152" s="15"/>
      <c r="FL152" s="15"/>
      <c r="FM152" s="15"/>
      <c r="FN152" s="15"/>
      <c r="FO152" s="15"/>
      <c r="FP152" s="15"/>
      <c r="FQ152" s="15"/>
      <c r="FR152" s="15"/>
      <c r="FS152" s="15"/>
      <c r="FT152" s="15"/>
      <c r="FU152" s="15"/>
      <c r="FV152" s="15"/>
      <c r="FW152" s="15"/>
      <c r="FX152" s="15"/>
      <c r="FY152" s="15"/>
      <c r="FZ152" s="15"/>
      <c r="GA152" s="15"/>
      <c r="GB152" s="15"/>
      <c r="GC152" s="15"/>
      <c r="GD152" s="15"/>
      <c r="GE152" s="15"/>
      <c r="GF152" s="15"/>
      <c r="GG152" s="15"/>
      <c r="GH152" s="15"/>
      <c r="GI152" s="15"/>
      <c r="GJ152" s="15"/>
      <c r="GK152" s="15"/>
      <c r="GL152" s="15"/>
      <c r="GM152" s="15"/>
      <c r="GN152" s="15"/>
      <c r="GO152" s="15"/>
      <c r="GP152" s="15"/>
      <c r="GQ152" s="15"/>
      <c r="GR152" s="15"/>
      <c r="GS152" s="15"/>
      <c r="GT152" s="15"/>
      <c r="GU152" s="15"/>
      <c r="GV152" s="15"/>
      <c r="GW152" s="15"/>
      <c r="GX152" s="15"/>
      <c r="GY152" s="15"/>
      <c r="GZ152" s="15"/>
      <c r="HA152" s="15"/>
      <c r="HB152" s="15"/>
      <c r="HC152" s="15"/>
      <c r="HD152" s="15"/>
      <c r="HE152" s="15"/>
      <c r="HF152" s="15"/>
      <c r="HG152" s="15"/>
      <c r="HH152" s="15"/>
      <c r="HI152" s="15"/>
      <c r="HJ152" s="15"/>
      <c r="HK152" s="15"/>
      <c r="HL152" s="15"/>
      <c r="HM152" s="15"/>
      <c r="HN152" s="15"/>
      <c r="HO152" s="15"/>
      <c r="HP152" s="15"/>
      <c r="HQ152" s="15"/>
      <c r="HR152" s="15"/>
      <c r="HS152" s="15"/>
      <c r="HT152" s="15"/>
      <c r="HU152" s="92"/>
    </row>
    <row r="153" spans="1:229" ht="15.75" customHeight="1" x14ac:dyDescent="0.3"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15"/>
      <c r="CH153" s="15"/>
      <c r="CI153" s="15"/>
      <c r="CJ153" s="15"/>
      <c r="CK153" s="15"/>
      <c r="CL153" s="15"/>
      <c r="CM153" s="15"/>
      <c r="CN153" s="15"/>
      <c r="CO153" s="15"/>
      <c r="CP153" s="15"/>
      <c r="CQ153" s="15"/>
      <c r="CR153" s="15"/>
      <c r="CS153" s="15"/>
      <c r="CT153" s="15"/>
      <c r="CU153" s="15"/>
      <c r="CV153" s="15"/>
      <c r="CW153" s="15"/>
      <c r="CX153" s="15"/>
      <c r="CY153" s="15"/>
      <c r="CZ153" s="15"/>
      <c r="DA153" s="15"/>
      <c r="DB153" s="15"/>
      <c r="DC153" s="15"/>
      <c r="DD153" s="15"/>
      <c r="DE153" s="15"/>
      <c r="DF153" s="15"/>
      <c r="DG153" s="15"/>
      <c r="DH153" s="15"/>
      <c r="DI153" s="15"/>
      <c r="DJ153" s="15"/>
      <c r="DK153" s="15"/>
      <c r="DL153" s="15"/>
      <c r="DM153" s="15"/>
      <c r="DN153" s="15"/>
      <c r="DO153" s="15"/>
      <c r="DP153" s="15"/>
      <c r="DQ153" s="15"/>
      <c r="DR153" s="15"/>
      <c r="DS153" s="15"/>
      <c r="DT153" s="15"/>
      <c r="DU153" s="15"/>
      <c r="DV153" s="15"/>
      <c r="DW153" s="15"/>
      <c r="DX153" s="15"/>
      <c r="DY153" s="15"/>
      <c r="DZ153" s="15"/>
      <c r="EA153" s="15"/>
      <c r="EB153" s="15"/>
      <c r="EC153" s="15"/>
      <c r="ED153" s="15"/>
      <c r="EE153" s="15"/>
      <c r="EF153" s="15"/>
      <c r="EG153" s="15"/>
      <c r="EH153" s="15"/>
      <c r="EI153" s="15"/>
      <c r="EJ153" s="15"/>
      <c r="EK153" s="15"/>
      <c r="EL153" s="15"/>
      <c r="EM153" s="15"/>
      <c r="EN153" s="15"/>
      <c r="EO153" s="15"/>
      <c r="EP153" s="15"/>
      <c r="EQ153" s="15"/>
      <c r="ER153" s="15"/>
      <c r="ES153" s="15"/>
      <c r="ET153" s="15"/>
      <c r="EU153" s="15"/>
      <c r="EV153" s="15"/>
      <c r="EW153" s="15"/>
      <c r="EX153" s="15"/>
      <c r="EY153" s="15"/>
      <c r="EZ153" s="15"/>
      <c r="FA153" s="15"/>
      <c r="FB153" s="15"/>
      <c r="FC153" s="15"/>
      <c r="FD153" s="15"/>
      <c r="FE153" s="15"/>
      <c r="FF153" s="15"/>
      <c r="FG153" s="15"/>
      <c r="FH153" s="15"/>
      <c r="FI153" s="15"/>
      <c r="FJ153" s="15"/>
      <c r="FK153" s="15"/>
      <c r="FL153" s="15"/>
      <c r="FM153" s="15"/>
      <c r="FN153" s="15"/>
      <c r="FO153" s="15"/>
      <c r="FP153" s="15"/>
      <c r="FQ153" s="15"/>
      <c r="FR153" s="15"/>
      <c r="FS153" s="15"/>
      <c r="FT153" s="15"/>
      <c r="FU153" s="15"/>
      <c r="FV153" s="15"/>
      <c r="FW153" s="15"/>
      <c r="FX153" s="15"/>
      <c r="FY153" s="15"/>
      <c r="FZ153" s="15"/>
      <c r="GA153" s="15"/>
      <c r="GB153" s="15"/>
      <c r="GC153" s="15"/>
      <c r="GD153" s="15"/>
      <c r="GE153" s="15"/>
      <c r="GF153" s="15"/>
      <c r="GG153" s="15"/>
      <c r="GH153" s="15"/>
      <c r="GI153" s="15"/>
      <c r="GJ153" s="15"/>
      <c r="GK153" s="15"/>
      <c r="GL153" s="15"/>
      <c r="GM153" s="15"/>
      <c r="GN153" s="15"/>
      <c r="GO153" s="15"/>
      <c r="GP153" s="15"/>
      <c r="GQ153" s="15"/>
      <c r="GR153" s="15"/>
      <c r="GS153" s="15"/>
      <c r="GT153" s="15"/>
      <c r="GU153" s="15"/>
      <c r="GV153" s="15"/>
      <c r="GW153" s="15"/>
      <c r="GX153" s="15"/>
      <c r="GY153" s="15"/>
      <c r="GZ153" s="15"/>
      <c r="HA153" s="15"/>
      <c r="HB153" s="15"/>
      <c r="HC153" s="15"/>
      <c r="HD153" s="15"/>
      <c r="HE153" s="15"/>
      <c r="HF153" s="15"/>
      <c r="HG153" s="15"/>
      <c r="HH153" s="15"/>
      <c r="HI153" s="15"/>
      <c r="HJ153" s="15"/>
      <c r="HK153" s="15"/>
      <c r="HL153" s="15"/>
      <c r="HM153" s="15"/>
      <c r="HN153" s="15"/>
      <c r="HO153" s="15"/>
      <c r="HP153" s="15"/>
      <c r="HQ153" s="15"/>
      <c r="HR153" s="15"/>
      <c r="HS153" s="15"/>
      <c r="HT153" s="15"/>
    </row>
    <row r="154" spans="1:229" ht="15.75" customHeight="1" x14ac:dyDescent="0.3">
      <c r="GN154" s="15"/>
      <c r="GO154" s="15"/>
    </row>
    <row r="155" spans="1:229" ht="15.75" customHeight="1" x14ac:dyDescent="0.3">
      <c r="GN155" s="15"/>
      <c r="GO155" s="15"/>
    </row>
    <row r="156" spans="1:229" ht="15.75" customHeight="1" x14ac:dyDescent="0.3">
      <c r="GN156" s="15"/>
      <c r="GO156" s="15"/>
    </row>
    <row r="157" spans="1:229" ht="15.75" customHeight="1" x14ac:dyDescent="0.3">
      <c r="GN157" s="15"/>
      <c r="GO157" s="15"/>
    </row>
    <row r="158" spans="1:229" ht="15.75" customHeight="1" x14ac:dyDescent="0.3">
      <c r="GN158" s="15"/>
      <c r="GO158" s="15"/>
    </row>
    <row r="159" spans="1:229" ht="15.75" customHeight="1" x14ac:dyDescent="0.3">
      <c r="GN159" s="15"/>
      <c r="GO159" s="15"/>
    </row>
    <row r="160" spans="1:229" ht="15.75" customHeight="1" x14ac:dyDescent="0.3">
      <c r="GN160" s="15"/>
      <c r="GO160" s="15"/>
    </row>
    <row r="161" spans="196:197" ht="15.75" customHeight="1" x14ac:dyDescent="0.3">
      <c r="GN161" s="15"/>
      <c r="GO161" s="15"/>
    </row>
    <row r="162" spans="196:197" ht="15.75" customHeight="1" x14ac:dyDescent="0.3">
      <c r="GN162" s="15"/>
      <c r="GO162" s="15"/>
    </row>
    <row r="163" spans="196:197" ht="15.75" customHeight="1" x14ac:dyDescent="0.3">
      <c r="GN163" s="15"/>
      <c r="GO163" s="15"/>
    </row>
    <row r="164" spans="196:197" ht="15.75" customHeight="1" x14ac:dyDescent="0.3">
      <c r="GN164" s="15"/>
      <c r="GO164" s="15"/>
    </row>
    <row r="165" spans="196:197" ht="15.75" customHeight="1" x14ac:dyDescent="0.3">
      <c r="GN165" s="15"/>
      <c r="GO165" s="15"/>
    </row>
    <row r="166" spans="196:197" ht="15.75" customHeight="1" x14ac:dyDescent="0.3">
      <c r="GN166" s="15"/>
      <c r="GO166" s="15"/>
    </row>
    <row r="167" spans="196:197" ht="15.75" customHeight="1" x14ac:dyDescent="0.3">
      <c r="GN167" s="15"/>
      <c r="GO167" s="15"/>
    </row>
    <row r="168" spans="196:197" ht="15.75" customHeight="1" x14ac:dyDescent="0.3">
      <c r="GN168" s="15"/>
      <c r="GO168" s="15"/>
    </row>
    <row r="169" spans="196:197" ht="15.75" customHeight="1" x14ac:dyDescent="0.3">
      <c r="GN169" s="15"/>
      <c r="GO169" s="15"/>
    </row>
    <row r="170" spans="196:197" ht="15.75" customHeight="1" x14ac:dyDescent="0.3">
      <c r="GN170" s="15"/>
      <c r="GO170" s="15"/>
    </row>
    <row r="171" spans="196:197" ht="15.75" customHeight="1" x14ac:dyDescent="0.3">
      <c r="GN171" s="15"/>
      <c r="GO171" s="15"/>
    </row>
    <row r="172" spans="196:197" ht="15.75" customHeight="1" x14ac:dyDescent="0.3">
      <c r="GN172" s="15"/>
      <c r="GO172" s="15"/>
    </row>
    <row r="173" spans="196:197" ht="15.75" customHeight="1" x14ac:dyDescent="0.3">
      <c r="GN173" s="15"/>
      <c r="GO173" s="15"/>
    </row>
    <row r="174" spans="196:197" ht="15.75" customHeight="1" x14ac:dyDescent="0.3">
      <c r="GN174" s="15"/>
      <c r="GO174" s="15"/>
    </row>
    <row r="175" spans="196:197" ht="15.75" customHeight="1" x14ac:dyDescent="0.3">
      <c r="GN175" s="15"/>
      <c r="GO175" s="15"/>
    </row>
    <row r="176" spans="196:197" ht="15.75" customHeight="1" x14ac:dyDescent="0.3">
      <c r="GN176" s="15"/>
      <c r="GO176" s="15"/>
    </row>
    <row r="177" spans="196:197" ht="15.75" customHeight="1" x14ac:dyDescent="0.3">
      <c r="GN177" s="15"/>
      <c r="GO177" s="15"/>
    </row>
    <row r="178" spans="196:197" ht="15.75" customHeight="1" x14ac:dyDescent="0.3">
      <c r="GN178" s="15"/>
      <c r="GO178" s="15"/>
    </row>
    <row r="179" spans="196:197" ht="15.75" customHeight="1" x14ac:dyDescent="0.3">
      <c r="GN179" s="15"/>
      <c r="GO179" s="15"/>
    </row>
    <row r="180" spans="196:197" ht="15.75" customHeight="1" x14ac:dyDescent="0.3">
      <c r="GN180" s="15"/>
      <c r="GO180" s="15"/>
    </row>
    <row r="181" spans="196:197" ht="15.75" customHeight="1" x14ac:dyDescent="0.3">
      <c r="GN181" s="15"/>
      <c r="GO181" s="15"/>
    </row>
    <row r="182" spans="196:197" ht="15.75" customHeight="1" x14ac:dyDescent="0.3">
      <c r="GN182" s="15"/>
      <c r="GO182" s="15"/>
    </row>
    <row r="183" spans="196:197" ht="15.75" customHeight="1" x14ac:dyDescent="0.3">
      <c r="GN183" s="15"/>
      <c r="GO183" s="15"/>
    </row>
    <row r="184" spans="196:197" ht="15.75" customHeight="1" x14ac:dyDescent="0.3">
      <c r="GN184" s="15"/>
      <c r="GO184" s="15"/>
    </row>
    <row r="185" spans="196:197" ht="15.75" customHeight="1" x14ac:dyDescent="0.3">
      <c r="GN185" s="15"/>
      <c r="GO185" s="15"/>
    </row>
    <row r="186" spans="196:197" ht="15.75" customHeight="1" x14ac:dyDescent="0.3">
      <c r="GN186" s="15"/>
      <c r="GO186" s="15"/>
    </row>
    <row r="187" spans="196:197" ht="15.75" customHeight="1" x14ac:dyDescent="0.3">
      <c r="GN187" s="15"/>
      <c r="GO187" s="15"/>
    </row>
    <row r="188" spans="196:197" ht="15.75" customHeight="1" x14ac:dyDescent="0.3">
      <c r="GN188" s="15"/>
      <c r="GO188" s="15"/>
    </row>
    <row r="189" spans="196:197" ht="15.75" customHeight="1" x14ac:dyDescent="0.3">
      <c r="GN189" s="15"/>
      <c r="GO189" s="15"/>
    </row>
    <row r="190" spans="196:197" ht="15.75" customHeight="1" x14ac:dyDescent="0.3">
      <c r="GN190" s="15"/>
      <c r="GO190" s="15"/>
    </row>
    <row r="191" spans="196:197" ht="15.75" customHeight="1" x14ac:dyDescent="0.3">
      <c r="GN191" s="15"/>
      <c r="GO191" s="15"/>
    </row>
    <row r="192" spans="196:197" ht="15.75" customHeight="1" x14ac:dyDescent="0.3">
      <c r="GN192" s="15"/>
      <c r="GO192" s="15"/>
    </row>
    <row r="193" spans="196:197" ht="15.75" customHeight="1" x14ac:dyDescent="0.3">
      <c r="GN193" s="15"/>
      <c r="GO193" s="15"/>
    </row>
    <row r="194" spans="196:197" ht="15.75" customHeight="1" x14ac:dyDescent="0.3">
      <c r="GN194" s="15"/>
      <c r="GO194" s="15"/>
    </row>
    <row r="195" spans="196:197" ht="15.75" customHeight="1" x14ac:dyDescent="0.3">
      <c r="GN195" s="15"/>
      <c r="GO195" s="15"/>
    </row>
    <row r="196" spans="196:197" ht="15.75" customHeight="1" x14ac:dyDescent="0.3">
      <c r="GN196" s="15"/>
      <c r="GO196" s="15"/>
    </row>
    <row r="197" spans="196:197" ht="15.75" customHeight="1" x14ac:dyDescent="0.3">
      <c r="GN197" s="15"/>
      <c r="GO197" s="15"/>
    </row>
    <row r="198" spans="196:197" ht="15.75" customHeight="1" x14ac:dyDescent="0.3">
      <c r="GN198" s="15"/>
      <c r="GO198" s="15"/>
    </row>
    <row r="199" spans="196:197" ht="15.75" customHeight="1" x14ac:dyDescent="0.3">
      <c r="GN199" s="15"/>
      <c r="GO199" s="15"/>
    </row>
    <row r="200" spans="196:197" ht="15.75" customHeight="1" x14ac:dyDescent="0.3">
      <c r="GN200" s="15"/>
      <c r="GO200" s="15"/>
    </row>
    <row r="201" spans="196:197" ht="15.75" customHeight="1" x14ac:dyDescent="0.3">
      <c r="GN201" s="15"/>
      <c r="GO201" s="15"/>
    </row>
    <row r="202" spans="196:197" ht="15.75" customHeight="1" x14ac:dyDescent="0.3">
      <c r="GN202" s="15"/>
      <c r="GO202" s="15"/>
    </row>
    <row r="203" spans="196:197" ht="15.75" customHeight="1" x14ac:dyDescent="0.3">
      <c r="GN203" s="15"/>
      <c r="GO203" s="15"/>
    </row>
    <row r="204" spans="196:197" ht="15.75" customHeight="1" x14ac:dyDescent="0.3">
      <c r="GN204" s="15"/>
      <c r="GO204" s="15"/>
    </row>
    <row r="205" spans="196:197" ht="15.75" customHeight="1" x14ac:dyDescent="0.3">
      <c r="GN205" s="15"/>
      <c r="GO205" s="15"/>
    </row>
    <row r="206" spans="196:197" ht="15.75" customHeight="1" x14ac:dyDescent="0.3">
      <c r="GN206" s="15"/>
      <c r="GO206" s="15"/>
    </row>
    <row r="207" spans="196:197" ht="15.75" customHeight="1" x14ac:dyDescent="0.3">
      <c r="GN207" s="15"/>
      <c r="GO207" s="15"/>
    </row>
    <row r="208" spans="196:197" ht="15.75" customHeight="1" x14ac:dyDescent="0.3">
      <c r="GN208" s="15"/>
      <c r="GO208" s="15"/>
    </row>
    <row r="209" spans="196:197" ht="15.75" customHeight="1" x14ac:dyDescent="0.3">
      <c r="GN209" s="15"/>
      <c r="GO209" s="15"/>
    </row>
    <row r="210" spans="196:197" ht="15.75" customHeight="1" x14ac:dyDescent="0.3">
      <c r="GN210" s="15"/>
      <c r="GO210" s="15"/>
    </row>
    <row r="211" spans="196:197" ht="15.75" customHeight="1" x14ac:dyDescent="0.3">
      <c r="GN211" s="15"/>
      <c r="GO211" s="15"/>
    </row>
    <row r="212" spans="196:197" ht="15.75" customHeight="1" x14ac:dyDescent="0.3">
      <c r="GN212" s="15"/>
      <c r="GO212" s="15"/>
    </row>
    <row r="213" spans="196:197" ht="15.75" customHeight="1" x14ac:dyDescent="0.3">
      <c r="GN213" s="15"/>
      <c r="GO213" s="15"/>
    </row>
    <row r="214" spans="196:197" ht="15.75" customHeight="1" x14ac:dyDescent="0.3">
      <c r="GN214" s="15"/>
      <c r="GO214" s="15"/>
    </row>
    <row r="215" spans="196:197" ht="15.75" customHeight="1" x14ac:dyDescent="0.3">
      <c r="GN215" s="15"/>
      <c r="GO215" s="15"/>
    </row>
    <row r="216" spans="196:197" ht="15.75" customHeight="1" x14ac:dyDescent="0.3">
      <c r="GN216" s="15"/>
      <c r="GO216" s="15"/>
    </row>
    <row r="217" spans="196:197" ht="15.75" customHeight="1" x14ac:dyDescent="0.3">
      <c r="GN217" s="15"/>
      <c r="GO217" s="15"/>
    </row>
    <row r="218" spans="196:197" ht="15.75" customHeight="1" x14ac:dyDescent="0.3">
      <c r="GN218" s="15"/>
      <c r="GO218" s="15"/>
    </row>
    <row r="219" spans="196:197" ht="15.75" customHeight="1" x14ac:dyDescent="0.3">
      <c r="GN219" s="15"/>
      <c r="GO219" s="15"/>
    </row>
    <row r="220" spans="196:197" ht="15.75" customHeight="1" x14ac:dyDescent="0.3">
      <c r="GN220" s="15"/>
      <c r="GO220" s="15"/>
    </row>
    <row r="221" spans="196:197" ht="15.75" customHeight="1" x14ac:dyDescent="0.3">
      <c r="GN221" s="15"/>
      <c r="GO221" s="15"/>
    </row>
    <row r="222" spans="196:197" ht="15.75" customHeight="1" x14ac:dyDescent="0.3">
      <c r="GN222" s="15"/>
      <c r="GO222" s="15"/>
    </row>
    <row r="223" spans="196:197" ht="15.75" customHeight="1" x14ac:dyDescent="0.3">
      <c r="GN223" s="15"/>
      <c r="GO223" s="15"/>
    </row>
    <row r="224" spans="196:197" ht="15.75" customHeight="1" x14ac:dyDescent="0.3">
      <c r="GN224" s="15"/>
      <c r="GO224" s="15"/>
    </row>
    <row r="225" spans="196:197" ht="15.75" customHeight="1" x14ac:dyDescent="0.3">
      <c r="GN225" s="15"/>
      <c r="GO225" s="15"/>
    </row>
    <row r="226" spans="196:197" ht="15.75" customHeight="1" x14ac:dyDescent="0.3">
      <c r="GN226" s="15"/>
      <c r="GO226" s="15"/>
    </row>
    <row r="227" spans="196:197" ht="15.75" customHeight="1" x14ac:dyDescent="0.3">
      <c r="GN227" s="15"/>
      <c r="GO227" s="15"/>
    </row>
    <row r="228" spans="196:197" ht="15.75" customHeight="1" x14ac:dyDescent="0.3">
      <c r="GN228" s="15"/>
      <c r="GO228" s="15"/>
    </row>
    <row r="229" spans="196:197" ht="15.75" customHeight="1" x14ac:dyDescent="0.3">
      <c r="GN229" s="15"/>
      <c r="GO229" s="15"/>
    </row>
    <row r="230" spans="196:197" ht="15.75" customHeight="1" x14ac:dyDescent="0.3">
      <c r="GN230" s="15"/>
      <c r="GO230" s="15"/>
    </row>
    <row r="231" spans="196:197" ht="15.75" customHeight="1" x14ac:dyDescent="0.3">
      <c r="GN231" s="15"/>
      <c r="GO231" s="15"/>
    </row>
    <row r="232" spans="196:197" ht="15.75" customHeight="1" x14ac:dyDescent="0.3">
      <c r="GN232" s="15"/>
      <c r="GO232" s="15"/>
    </row>
    <row r="233" spans="196:197" ht="15.75" customHeight="1" x14ac:dyDescent="0.3">
      <c r="GN233" s="15"/>
      <c r="GO233" s="15"/>
    </row>
    <row r="234" spans="196:197" ht="15.75" customHeight="1" x14ac:dyDescent="0.3">
      <c r="GN234" s="15"/>
      <c r="GO234" s="15"/>
    </row>
    <row r="235" spans="196:197" ht="15.75" customHeight="1" x14ac:dyDescent="0.3">
      <c r="GN235" s="15"/>
      <c r="GO235" s="15"/>
    </row>
    <row r="236" spans="196:197" ht="15.75" customHeight="1" x14ac:dyDescent="0.3">
      <c r="GN236" s="15"/>
      <c r="GO236" s="15"/>
    </row>
    <row r="237" spans="196:197" ht="15.75" customHeight="1" x14ac:dyDescent="0.3">
      <c r="GN237" s="15"/>
      <c r="GO237" s="15"/>
    </row>
    <row r="238" spans="196:197" ht="15.75" customHeight="1" x14ac:dyDescent="0.3">
      <c r="GN238" s="15"/>
      <c r="GO238" s="15"/>
    </row>
    <row r="239" spans="196:197" ht="15.75" customHeight="1" x14ac:dyDescent="0.3">
      <c r="GN239" s="15"/>
      <c r="GO239" s="15"/>
    </row>
    <row r="240" spans="196:197" ht="15.75" customHeight="1" x14ac:dyDescent="0.3">
      <c r="GN240" s="15"/>
      <c r="GO240" s="15"/>
    </row>
    <row r="241" spans="196:197" ht="15.75" customHeight="1" x14ac:dyDescent="0.3">
      <c r="GN241" s="15"/>
      <c r="GO241" s="15"/>
    </row>
    <row r="242" spans="196:197" ht="15.75" customHeight="1" x14ac:dyDescent="0.3">
      <c r="GN242" s="15"/>
      <c r="GO242" s="15"/>
    </row>
    <row r="243" spans="196:197" ht="15.75" customHeight="1" x14ac:dyDescent="0.3">
      <c r="GN243" s="15"/>
      <c r="GO243" s="15"/>
    </row>
    <row r="244" spans="196:197" ht="15.75" customHeight="1" x14ac:dyDescent="0.3">
      <c r="GN244" s="15"/>
      <c r="GO244" s="15"/>
    </row>
    <row r="245" spans="196:197" ht="15.75" customHeight="1" x14ac:dyDescent="0.3">
      <c r="GN245" s="15"/>
      <c r="GO245" s="15"/>
    </row>
    <row r="246" spans="196:197" ht="15.75" customHeight="1" x14ac:dyDescent="0.3">
      <c r="GN246" s="15"/>
      <c r="GO246" s="15"/>
    </row>
    <row r="247" spans="196:197" ht="15.75" customHeight="1" x14ac:dyDescent="0.3">
      <c r="GN247" s="15"/>
      <c r="GO247" s="15"/>
    </row>
    <row r="248" spans="196:197" ht="15.75" customHeight="1" x14ac:dyDescent="0.3">
      <c r="GN248" s="15"/>
      <c r="GO248" s="15"/>
    </row>
    <row r="249" spans="196:197" ht="15.75" customHeight="1" x14ac:dyDescent="0.3">
      <c r="GN249" s="15"/>
      <c r="GO249" s="15"/>
    </row>
    <row r="250" spans="196:197" ht="15.75" customHeight="1" x14ac:dyDescent="0.3">
      <c r="GN250" s="15"/>
      <c r="GO250" s="15"/>
    </row>
    <row r="251" spans="196:197" ht="15.75" customHeight="1" x14ac:dyDescent="0.3">
      <c r="GN251" s="15"/>
      <c r="GO251" s="15"/>
    </row>
    <row r="252" spans="196:197" ht="15.75" customHeight="1" x14ac:dyDescent="0.3">
      <c r="GN252" s="15"/>
      <c r="GO252" s="15"/>
    </row>
    <row r="253" spans="196:197" ht="15.75" customHeight="1" x14ac:dyDescent="0.3">
      <c r="GN253" s="15"/>
      <c r="GO253" s="15"/>
    </row>
    <row r="254" spans="196:197" ht="15.75" customHeight="1" x14ac:dyDescent="0.3">
      <c r="GN254" s="15"/>
      <c r="GO254" s="15"/>
    </row>
    <row r="255" spans="196:197" ht="15.75" customHeight="1" x14ac:dyDescent="0.3">
      <c r="GN255" s="15"/>
      <c r="GO255" s="15"/>
    </row>
    <row r="256" spans="196:197" ht="15.75" customHeight="1" x14ac:dyDescent="0.3">
      <c r="GN256" s="15"/>
      <c r="GO256" s="15"/>
    </row>
    <row r="257" spans="196:197" ht="15.75" customHeight="1" x14ac:dyDescent="0.3">
      <c r="GN257" s="15"/>
      <c r="GO257" s="15"/>
    </row>
    <row r="258" spans="196:197" ht="15.75" customHeight="1" x14ac:dyDescent="0.3">
      <c r="GN258" s="15"/>
      <c r="GO258" s="15"/>
    </row>
    <row r="259" spans="196:197" ht="15.75" customHeight="1" x14ac:dyDescent="0.3">
      <c r="GN259" s="15"/>
      <c r="GO259" s="15"/>
    </row>
    <row r="260" spans="196:197" ht="15.75" customHeight="1" x14ac:dyDescent="0.3">
      <c r="GN260" s="15"/>
      <c r="GO260" s="15"/>
    </row>
    <row r="261" spans="196:197" ht="15.75" customHeight="1" x14ac:dyDescent="0.3">
      <c r="GN261" s="15"/>
      <c r="GO261" s="15"/>
    </row>
    <row r="262" spans="196:197" ht="15.75" customHeight="1" x14ac:dyDescent="0.3">
      <c r="GN262" s="15"/>
      <c r="GO262" s="15"/>
    </row>
    <row r="263" spans="196:197" ht="15.75" customHeight="1" x14ac:dyDescent="0.3">
      <c r="GN263" s="15"/>
      <c r="GO263" s="15"/>
    </row>
    <row r="264" spans="196:197" ht="15.75" customHeight="1" x14ac:dyDescent="0.3">
      <c r="GN264" s="15"/>
      <c r="GO264" s="15"/>
    </row>
    <row r="265" spans="196:197" ht="15.75" customHeight="1" x14ac:dyDescent="0.3">
      <c r="GN265" s="15"/>
      <c r="GO265" s="15"/>
    </row>
    <row r="266" spans="196:197" ht="15.75" customHeight="1" x14ac:dyDescent="0.3">
      <c r="GN266" s="15"/>
      <c r="GO266" s="15"/>
    </row>
    <row r="267" spans="196:197" ht="15.75" customHeight="1" x14ac:dyDescent="0.3">
      <c r="GN267" s="15"/>
      <c r="GO267" s="15"/>
    </row>
    <row r="268" spans="196:197" ht="15.75" customHeight="1" x14ac:dyDescent="0.3">
      <c r="GN268" s="15"/>
      <c r="GO268" s="15"/>
    </row>
    <row r="269" spans="196:197" ht="15.75" customHeight="1" x14ac:dyDescent="0.3">
      <c r="GN269" s="15"/>
      <c r="GO269" s="15"/>
    </row>
    <row r="270" spans="196:197" ht="15.75" customHeight="1" x14ac:dyDescent="0.3">
      <c r="GN270" s="15"/>
      <c r="GO270" s="15"/>
    </row>
    <row r="271" spans="196:197" ht="15.75" customHeight="1" x14ac:dyDescent="0.3">
      <c r="GN271" s="15"/>
      <c r="GO271" s="15"/>
    </row>
    <row r="272" spans="196:197" ht="15.75" customHeight="1" x14ac:dyDescent="0.3">
      <c r="GN272" s="15"/>
      <c r="GO272" s="15"/>
    </row>
    <row r="273" spans="196:197" ht="15.75" customHeight="1" x14ac:dyDescent="0.3">
      <c r="GN273" s="15"/>
      <c r="GO273" s="15"/>
    </row>
    <row r="274" spans="196:197" ht="15.75" customHeight="1" x14ac:dyDescent="0.3">
      <c r="GN274" s="15"/>
      <c r="GO274" s="15"/>
    </row>
    <row r="275" spans="196:197" ht="15.75" customHeight="1" x14ac:dyDescent="0.3">
      <c r="GN275" s="15"/>
      <c r="GO275" s="15"/>
    </row>
    <row r="276" spans="196:197" ht="15.75" customHeight="1" x14ac:dyDescent="0.3">
      <c r="GN276" s="15"/>
      <c r="GO276" s="15"/>
    </row>
    <row r="277" spans="196:197" ht="15.75" customHeight="1" x14ac:dyDescent="0.3">
      <c r="GN277" s="15"/>
      <c r="GO277" s="15"/>
    </row>
    <row r="278" spans="196:197" ht="15.75" customHeight="1" x14ac:dyDescent="0.3">
      <c r="GN278" s="15"/>
      <c r="GO278" s="15"/>
    </row>
    <row r="279" spans="196:197" ht="15.75" customHeight="1" x14ac:dyDescent="0.3">
      <c r="GN279" s="15"/>
      <c r="GO279" s="15"/>
    </row>
    <row r="280" spans="196:197" ht="15.75" customHeight="1" x14ac:dyDescent="0.3">
      <c r="GN280" s="15"/>
      <c r="GO280" s="15"/>
    </row>
    <row r="281" spans="196:197" ht="15.75" customHeight="1" x14ac:dyDescent="0.3">
      <c r="GN281" s="15"/>
      <c r="GO281" s="15"/>
    </row>
    <row r="282" spans="196:197" ht="15.75" customHeight="1" x14ac:dyDescent="0.3">
      <c r="GN282" s="15"/>
      <c r="GO282" s="15"/>
    </row>
    <row r="283" spans="196:197" ht="15.75" customHeight="1" x14ac:dyDescent="0.3">
      <c r="GN283" s="15"/>
      <c r="GO283" s="15"/>
    </row>
    <row r="284" spans="196:197" ht="15.75" customHeight="1" x14ac:dyDescent="0.3">
      <c r="GN284" s="15"/>
      <c r="GO284" s="15"/>
    </row>
    <row r="285" spans="196:197" ht="15.75" customHeight="1" x14ac:dyDescent="0.3">
      <c r="GN285" s="15"/>
      <c r="GO285" s="15"/>
    </row>
    <row r="286" spans="196:197" ht="15.75" customHeight="1" x14ac:dyDescent="0.3">
      <c r="GN286" s="15"/>
      <c r="GO286" s="15"/>
    </row>
    <row r="287" spans="196:197" ht="15.75" customHeight="1" x14ac:dyDescent="0.3">
      <c r="GN287" s="15"/>
      <c r="GO287" s="15"/>
    </row>
    <row r="288" spans="196:197" ht="15.75" customHeight="1" x14ac:dyDescent="0.3">
      <c r="GN288" s="15"/>
      <c r="GO288" s="15"/>
    </row>
    <row r="289" spans="196:197" ht="15.75" customHeight="1" x14ac:dyDescent="0.3">
      <c r="GN289" s="15"/>
      <c r="GO289" s="15"/>
    </row>
    <row r="290" spans="196:197" ht="15.75" customHeight="1" x14ac:dyDescent="0.3">
      <c r="GN290" s="15"/>
      <c r="GO290" s="15"/>
    </row>
    <row r="291" spans="196:197" ht="15.75" customHeight="1" x14ac:dyDescent="0.3">
      <c r="GN291" s="15"/>
      <c r="GO291" s="15"/>
    </row>
    <row r="292" spans="196:197" ht="15.75" customHeight="1" x14ac:dyDescent="0.3">
      <c r="GN292" s="15"/>
      <c r="GO292" s="15"/>
    </row>
    <row r="293" spans="196:197" ht="15.75" customHeight="1" x14ac:dyDescent="0.3">
      <c r="GN293" s="15"/>
      <c r="GO293" s="15"/>
    </row>
    <row r="294" spans="196:197" ht="15.75" customHeight="1" x14ac:dyDescent="0.3">
      <c r="GN294" s="15"/>
      <c r="GO294" s="15"/>
    </row>
    <row r="295" spans="196:197" ht="15.75" customHeight="1" x14ac:dyDescent="0.3">
      <c r="GN295" s="15"/>
      <c r="GO295" s="15"/>
    </row>
    <row r="296" spans="196:197" ht="15.75" customHeight="1" x14ac:dyDescent="0.3">
      <c r="GN296" s="15"/>
      <c r="GO296" s="15"/>
    </row>
    <row r="297" spans="196:197" ht="15.75" customHeight="1" x14ac:dyDescent="0.3">
      <c r="GN297" s="15"/>
      <c r="GO297" s="15"/>
    </row>
    <row r="298" spans="196:197" ht="15.75" customHeight="1" x14ac:dyDescent="0.3">
      <c r="GN298" s="15"/>
      <c r="GO298" s="15"/>
    </row>
    <row r="299" spans="196:197" ht="15.75" customHeight="1" x14ac:dyDescent="0.3">
      <c r="GN299" s="15"/>
      <c r="GO299" s="15"/>
    </row>
    <row r="300" spans="196:197" ht="15.75" customHeight="1" x14ac:dyDescent="0.3">
      <c r="GN300" s="15"/>
      <c r="GO300" s="15"/>
    </row>
    <row r="301" spans="196:197" ht="15.75" customHeight="1" x14ac:dyDescent="0.3">
      <c r="GN301" s="15"/>
      <c r="GO301" s="15"/>
    </row>
    <row r="302" spans="196:197" ht="15.75" customHeight="1" x14ac:dyDescent="0.3">
      <c r="GN302" s="15"/>
      <c r="GO302" s="15"/>
    </row>
    <row r="303" spans="196:197" ht="15.75" customHeight="1" x14ac:dyDescent="0.3">
      <c r="GN303" s="15"/>
      <c r="GO303" s="15"/>
    </row>
    <row r="304" spans="196:197" ht="15.75" customHeight="1" x14ac:dyDescent="0.3">
      <c r="GN304" s="15"/>
      <c r="GO304" s="15"/>
    </row>
    <row r="305" spans="196:197" ht="15.75" customHeight="1" x14ac:dyDescent="0.3">
      <c r="GN305" s="15"/>
      <c r="GO305" s="15"/>
    </row>
    <row r="306" spans="196:197" ht="15.75" customHeight="1" x14ac:dyDescent="0.3">
      <c r="GN306" s="15"/>
      <c r="GO306" s="15"/>
    </row>
    <row r="307" spans="196:197" ht="15.75" customHeight="1" x14ac:dyDescent="0.3">
      <c r="GN307" s="15"/>
      <c r="GO307" s="15"/>
    </row>
    <row r="308" spans="196:197" ht="15.75" customHeight="1" x14ac:dyDescent="0.3">
      <c r="GN308" s="15"/>
      <c r="GO308" s="15"/>
    </row>
    <row r="309" spans="196:197" ht="15.75" customHeight="1" x14ac:dyDescent="0.3">
      <c r="GN309" s="15"/>
      <c r="GO309" s="15"/>
    </row>
    <row r="310" spans="196:197" ht="15.75" customHeight="1" x14ac:dyDescent="0.3">
      <c r="GN310" s="15"/>
      <c r="GO310" s="15"/>
    </row>
    <row r="311" spans="196:197" ht="15.75" customHeight="1" x14ac:dyDescent="0.3">
      <c r="GN311" s="15"/>
      <c r="GO311" s="15"/>
    </row>
    <row r="312" spans="196:197" ht="15.75" customHeight="1" x14ac:dyDescent="0.3">
      <c r="GN312" s="15"/>
      <c r="GO312" s="15"/>
    </row>
    <row r="313" spans="196:197" ht="15.75" customHeight="1" x14ac:dyDescent="0.3">
      <c r="GN313" s="15"/>
      <c r="GO313" s="15"/>
    </row>
    <row r="314" spans="196:197" ht="15.75" customHeight="1" x14ac:dyDescent="0.3">
      <c r="GN314" s="15"/>
      <c r="GO314" s="15"/>
    </row>
    <row r="315" spans="196:197" ht="15.75" customHeight="1" x14ac:dyDescent="0.3">
      <c r="GN315" s="15"/>
      <c r="GO315" s="15"/>
    </row>
    <row r="316" spans="196:197" ht="15.75" customHeight="1" x14ac:dyDescent="0.3">
      <c r="GN316" s="15"/>
      <c r="GO316" s="15"/>
    </row>
    <row r="317" spans="196:197" ht="15.75" customHeight="1" x14ac:dyDescent="0.3">
      <c r="GN317" s="15"/>
      <c r="GO317" s="15"/>
    </row>
    <row r="318" spans="196:197" ht="15.75" customHeight="1" x14ac:dyDescent="0.3">
      <c r="GN318" s="15"/>
      <c r="GO318" s="15"/>
    </row>
    <row r="319" spans="196:197" ht="15.75" customHeight="1" x14ac:dyDescent="0.3">
      <c r="GN319" s="15"/>
      <c r="GO319" s="15"/>
    </row>
    <row r="320" spans="196:197" ht="15.75" customHeight="1" x14ac:dyDescent="0.3">
      <c r="GN320" s="15"/>
      <c r="GO320" s="15"/>
    </row>
    <row r="321" spans="196:197" ht="15.75" customHeight="1" x14ac:dyDescent="0.3">
      <c r="GN321" s="15"/>
      <c r="GO321" s="15"/>
    </row>
    <row r="322" spans="196:197" ht="15.75" customHeight="1" x14ac:dyDescent="0.3">
      <c r="GN322" s="15"/>
      <c r="GO322" s="15"/>
    </row>
    <row r="323" spans="196:197" ht="15.75" customHeight="1" x14ac:dyDescent="0.3">
      <c r="GN323" s="15"/>
      <c r="GO323" s="15"/>
    </row>
    <row r="324" spans="196:197" ht="15.75" customHeight="1" x14ac:dyDescent="0.3">
      <c r="GN324" s="15"/>
      <c r="GO324" s="15"/>
    </row>
    <row r="325" spans="196:197" ht="15.75" customHeight="1" x14ac:dyDescent="0.3">
      <c r="GN325" s="15"/>
      <c r="GO325" s="15"/>
    </row>
    <row r="326" spans="196:197" ht="15.75" customHeight="1" x14ac:dyDescent="0.3">
      <c r="GN326" s="15"/>
      <c r="GO326" s="15"/>
    </row>
    <row r="327" spans="196:197" ht="15.75" customHeight="1" x14ac:dyDescent="0.3">
      <c r="GN327" s="15"/>
      <c r="GO327" s="15"/>
    </row>
    <row r="328" spans="196:197" ht="15.75" customHeight="1" x14ac:dyDescent="0.3">
      <c r="GN328" s="15"/>
      <c r="GO328" s="15"/>
    </row>
    <row r="329" spans="196:197" ht="15.75" customHeight="1" x14ac:dyDescent="0.3">
      <c r="GN329" s="15"/>
      <c r="GO329" s="15"/>
    </row>
    <row r="330" spans="196:197" ht="15.75" customHeight="1" x14ac:dyDescent="0.3">
      <c r="GN330" s="15"/>
      <c r="GO330" s="15"/>
    </row>
    <row r="331" spans="196:197" ht="15.75" customHeight="1" x14ac:dyDescent="0.3">
      <c r="GN331" s="15"/>
      <c r="GO331" s="15"/>
    </row>
    <row r="332" spans="196:197" ht="15.75" customHeight="1" x14ac:dyDescent="0.3">
      <c r="GN332" s="15"/>
      <c r="GO332" s="15"/>
    </row>
    <row r="333" spans="196:197" ht="15.75" customHeight="1" x14ac:dyDescent="0.3">
      <c r="GN333" s="15"/>
      <c r="GO333" s="15"/>
    </row>
    <row r="334" spans="196:197" ht="15.75" customHeight="1" x14ac:dyDescent="0.3">
      <c r="GN334" s="15"/>
      <c r="GO334" s="15"/>
    </row>
    <row r="335" spans="196:197" ht="15.75" customHeight="1" x14ac:dyDescent="0.3">
      <c r="GN335" s="15"/>
      <c r="GO335" s="15"/>
    </row>
    <row r="336" spans="196:197" ht="15.75" customHeight="1" x14ac:dyDescent="0.3">
      <c r="GN336" s="15"/>
      <c r="GO336" s="15"/>
    </row>
    <row r="337" spans="196:197" ht="15.75" customHeight="1" x14ac:dyDescent="0.3">
      <c r="GN337" s="15"/>
      <c r="GO337" s="15"/>
    </row>
    <row r="338" spans="196:197" ht="15.75" customHeight="1" x14ac:dyDescent="0.3">
      <c r="GN338" s="15"/>
      <c r="GO338" s="15"/>
    </row>
    <row r="339" spans="196:197" ht="15.75" customHeight="1" x14ac:dyDescent="0.3">
      <c r="GN339" s="15"/>
      <c r="GO339" s="15"/>
    </row>
    <row r="340" spans="196:197" ht="15.75" customHeight="1" x14ac:dyDescent="0.3">
      <c r="GN340" s="15"/>
      <c r="GO340" s="15"/>
    </row>
    <row r="341" spans="196:197" ht="15.75" customHeight="1" x14ac:dyDescent="0.3">
      <c r="GN341" s="15"/>
      <c r="GO341" s="15"/>
    </row>
    <row r="342" spans="196:197" ht="15.75" customHeight="1" x14ac:dyDescent="0.3">
      <c r="GN342" s="15"/>
      <c r="GO342" s="15"/>
    </row>
    <row r="343" spans="196:197" ht="15.75" customHeight="1" x14ac:dyDescent="0.3">
      <c r="GN343" s="15"/>
      <c r="GO343" s="15"/>
    </row>
    <row r="344" spans="196:197" ht="15.75" customHeight="1" x14ac:dyDescent="0.3">
      <c r="GN344" s="15"/>
      <c r="GO344" s="15"/>
    </row>
    <row r="345" spans="196:197" ht="15.75" customHeight="1" x14ac:dyDescent="0.3">
      <c r="GN345" s="15"/>
      <c r="GO345" s="15"/>
    </row>
    <row r="346" spans="196:197" ht="15.75" customHeight="1" x14ac:dyDescent="0.3">
      <c r="GN346" s="15"/>
      <c r="GO346" s="15"/>
    </row>
    <row r="347" spans="196:197" ht="15.75" customHeight="1" x14ac:dyDescent="0.3">
      <c r="GN347" s="15"/>
      <c r="GO347" s="15"/>
    </row>
    <row r="348" spans="196:197" ht="15.75" customHeight="1" x14ac:dyDescent="0.3">
      <c r="GN348" s="15"/>
      <c r="GO348" s="15"/>
    </row>
    <row r="349" spans="196:197" ht="15.75" customHeight="1" x14ac:dyDescent="0.3">
      <c r="GN349" s="15"/>
      <c r="GO349" s="15"/>
    </row>
    <row r="350" spans="196:197" ht="15.75" customHeight="1" x14ac:dyDescent="0.3">
      <c r="GN350" s="15"/>
      <c r="GO350" s="15"/>
    </row>
    <row r="351" spans="196:197" ht="15.75" customHeight="1" x14ac:dyDescent="0.3">
      <c r="GN351" s="15"/>
      <c r="GO351" s="15"/>
    </row>
    <row r="352" spans="196:197" ht="15.75" customHeight="1" x14ac:dyDescent="0.3">
      <c r="GN352" s="15"/>
      <c r="GO352" s="15"/>
    </row>
  </sheetData>
  <mergeCells count="35">
    <mergeCell ref="HA1:HB1"/>
    <mergeCell ref="HC1:HD1"/>
    <mergeCell ref="ES2:EY2"/>
    <mergeCell ref="EZ2:FF2"/>
    <mergeCell ref="FG2:FM2"/>
    <mergeCell ref="FN2:FT2"/>
    <mergeCell ref="FU2:GA2"/>
    <mergeCell ref="GB2:GH2"/>
    <mergeCell ref="GI2:GO2"/>
    <mergeCell ref="GQ1:GR1"/>
    <mergeCell ref="GS1:GT1"/>
    <mergeCell ref="GU1:GV1"/>
    <mergeCell ref="GW1:GX1"/>
    <mergeCell ref="GY1:GZ1"/>
    <mergeCell ref="CT2:CZ2"/>
    <mergeCell ref="DA2:DG2"/>
    <mergeCell ref="DH2:DN2"/>
    <mergeCell ref="DQ2:DW2"/>
    <mergeCell ref="DX2:ED2"/>
    <mergeCell ref="GQ4:HD4"/>
    <mergeCell ref="HF4:HT4"/>
    <mergeCell ref="C4:Y4"/>
    <mergeCell ref="E1:G1"/>
    <mergeCell ref="AO2:AS2"/>
    <mergeCell ref="AT2:BN2"/>
    <mergeCell ref="BO2:BU2"/>
    <mergeCell ref="BV2:CD2"/>
    <mergeCell ref="CF2:CL2"/>
    <mergeCell ref="CM2:CS2"/>
    <mergeCell ref="EE2:EK2"/>
    <mergeCell ref="EL2:ER2"/>
    <mergeCell ref="AA4:AM4"/>
    <mergeCell ref="AO4:CD4"/>
    <mergeCell ref="CF4:DO4"/>
    <mergeCell ref="DQ4:GO4"/>
  </mergeCell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8080"/>
  </sheetPr>
  <dimension ref="A1:IA244"/>
  <sheetViews>
    <sheetView workbookViewId="0">
      <selection activeCell="B6" sqref="B6:B15"/>
    </sheetView>
  </sheetViews>
  <sheetFormatPr defaultColWidth="14.44140625" defaultRowHeight="15" customHeight="1" x14ac:dyDescent="0.3"/>
  <cols>
    <col min="1" max="1" width="4.44140625" customWidth="1"/>
    <col min="2" max="2" width="5" customWidth="1"/>
    <col min="3" max="3" width="11.109375" customWidth="1"/>
    <col min="4" max="4" width="5.88671875" customWidth="1"/>
    <col min="5" max="5" width="15.6640625" customWidth="1"/>
    <col min="6" max="6" width="19.33203125" customWidth="1"/>
    <col min="7" max="7" width="28.5546875" customWidth="1"/>
    <col min="8" max="8" width="22.88671875" customWidth="1"/>
    <col min="9" max="9" width="28.109375" customWidth="1"/>
    <col min="10" max="10" width="15.88671875" customWidth="1"/>
    <col min="11" max="11" width="5" customWidth="1"/>
    <col min="12" max="12" width="10.109375" customWidth="1"/>
    <col min="13" max="13" width="5.33203125" customWidth="1"/>
    <col min="14" max="14" width="11.5546875" customWidth="1"/>
    <col min="15" max="15" width="14" customWidth="1"/>
    <col min="16" max="16" width="7.33203125" customWidth="1"/>
    <col min="17" max="17" width="12" customWidth="1"/>
    <col min="18" max="18" width="23.5546875" customWidth="1"/>
    <col min="19" max="19" width="18.109375" customWidth="1"/>
    <col min="20" max="20" width="15.6640625" customWidth="1"/>
    <col min="21" max="21" width="20.5546875" customWidth="1"/>
    <col min="22" max="22" width="8.44140625" customWidth="1"/>
    <col min="23" max="25" width="9.109375" customWidth="1"/>
    <col min="26" max="26" width="17.5546875" customWidth="1"/>
    <col min="27" max="27" width="36.6640625" customWidth="1"/>
    <col min="28" max="28" width="8.44140625" customWidth="1"/>
    <col min="29" max="29" width="7.88671875" customWidth="1"/>
    <col min="30" max="30" width="16.109375" customWidth="1"/>
    <col min="31" max="31" width="11.33203125" customWidth="1"/>
    <col min="32" max="32" width="16.88671875" customWidth="1"/>
    <col min="33" max="33" width="13.88671875" customWidth="1"/>
    <col min="34" max="35" width="15" customWidth="1"/>
    <col min="36" max="36" width="26.6640625" customWidth="1"/>
    <col min="37" max="37" width="16" customWidth="1"/>
    <col min="38" max="38" width="11.33203125" customWidth="1"/>
    <col min="39" max="39" width="9.109375" customWidth="1"/>
    <col min="40" max="42" width="14.6640625" customWidth="1"/>
    <col min="43" max="43" width="11.6640625" customWidth="1"/>
    <col min="44" max="44" width="11" customWidth="1"/>
    <col min="45" max="45" width="11.44140625" customWidth="1"/>
    <col min="46" max="46" width="9.5546875" customWidth="1"/>
    <col min="47" max="47" width="9.6640625" customWidth="1"/>
    <col min="48" max="48" width="11.33203125" customWidth="1"/>
    <col min="49" max="49" width="9.44140625" customWidth="1"/>
    <col min="50" max="50" width="9.33203125" customWidth="1"/>
    <col min="51" max="51" width="9.88671875" customWidth="1"/>
    <col min="52" max="52" width="10.88671875" customWidth="1"/>
    <col min="53" max="53" width="10.5546875" customWidth="1"/>
    <col min="54" max="54" width="10.33203125" customWidth="1"/>
    <col min="55" max="55" width="10.6640625" customWidth="1"/>
    <col min="56" max="56" width="10" customWidth="1"/>
    <col min="57" max="57" width="9" customWidth="1"/>
    <col min="58" max="58" width="16" customWidth="1"/>
    <col min="59" max="59" width="15.88671875" customWidth="1"/>
    <col min="60" max="60" width="14.6640625" customWidth="1"/>
    <col min="61" max="63" width="14" customWidth="1"/>
    <col min="64" max="64" width="11.44140625" customWidth="1"/>
    <col min="65" max="65" width="10.6640625" customWidth="1"/>
    <col min="66" max="68" width="11.88671875" customWidth="1"/>
    <col min="69" max="69" width="11.6640625" customWidth="1"/>
    <col min="70" max="71" width="7.44140625" customWidth="1"/>
    <col min="72" max="72" width="8.6640625" customWidth="1"/>
    <col min="73" max="74" width="7.44140625" customWidth="1"/>
    <col min="75" max="75" width="8.6640625" customWidth="1"/>
    <col min="76" max="76" width="7.44140625" customWidth="1"/>
    <col min="77" max="86" width="6.33203125" customWidth="1"/>
    <col min="87" max="87" width="9.109375" customWidth="1"/>
    <col min="88" max="88" width="41" customWidth="1"/>
    <col min="89" max="89" width="29.88671875" customWidth="1"/>
    <col min="90" max="90" width="35.5546875" customWidth="1"/>
    <col min="91" max="91" width="29.5546875" customWidth="1"/>
    <col min="92" max="92" width="23" customWidth="1"/>
    <col min="93" max="93" width="19.6640625" customWidth="1"/>
    <col min="94" max="94" width="22.88671875" customWidth="1"/>
    <col min="95" max="95" width="92.88671875" customWidth="1"/>
    <col min="96" max="96" width="58.88671875" customWidth="1"/>
    <col min="97" max="97" width="34" customWidth="1"/>
    <col min="98" max="98" width="36.88671875" customWidth="1"/>
    <col min="99" max="99" width="85.33203125" customWidth="1"/>
    <col min="100" max="100" width="21.6640625" customWidth="1"/>
    <col min="101" max="101" width="47.109375" customWidth="1"/>
    <col min="102" max="102" width="3.44140625" customWidth="1"/>
    <col min="103" max="108" width="5.33203125" customWidth="1"/>
    <col min="109" max="109" width="144.88671875" customWidth="1"/>
    <col min="110" max="110" width="74.109375" customWidth="1"/>
    <col min="111" max="111" width="42.6640625" customWidth="1"/>
    <col min="112" max="112" width="32.88671875" customWidth="1"/>
    <col min="113" max="113" width="94.44140625" customWidth="1"/>
    <col min="114" max="114" width="21.109375" customWidth="1"/>
    <col min="115" max="115" width="39.109375" customWidth="1"/>
    <col min="116" max="116" width="47" customWidth="1"/>
    <col min="117" max="117" width="46.44140625" customWidth="1"/>
    <col min="118" max="118" width="54" customWidth="1"/>
    <col min="119" max="119" width="55.33203125" customWidth="1"/>
    <col min="120" max="120" width="59.44140625" customWidth="1"/>
    <col min="121" max="121" width="48.33203125" customWidth="1"/>
    <col min="122" max="122" width="47.44140625" customWidth="1"/>
    <col min="123" max="123" width="25.33203125" customWidth="1"/>
    <col min="124" max="131" width="9.109375" customWidth="1"/>
    <col min="132" max="138" width="6.33203125" customWidth="1"/>
    <col min="139" max="140" width="9.33203125" customWidth="1"/>
    <col min="141" max="141" width="8.109375" customWidth="1"/>
    <col min="142" max="143" width="9.33203125" customWidth="1"/>
    <col min="144" max="145" width="8.109375" customWidth="1"/>
    <col min="146" max="146" width="3.88671875" customWidth="1"/>
    <col min="147" max="152" width="6" customWidth="1"/>
    <col min="153" max="153" width="5" customWidth="1"/>
    <col min="154" max="159" width="6" customWidth="1"/>
    <col min="160" max="221" width="9.109375" customWidth="1"/>
    <col min="222" max="222" width="9.44140625" customWidth="1"/>
    <col min="223" max="235" width="9.109375" customWidth="1"/>
  </cols>
  <sheetData>
    <row r="1" spans="1:235" ht="18.75" customHeight="1" x14ac:dyDescent="0.3">
      <c r="A1" s="98"/>
      <c r="B1" s="1"/>
      <c r="C1" s="2" t="s">
        <v>0</v>
      </c>
      <c r="D1" s="2" t="s">
        <v>1753</v>
      </c>
      <c r="E1" s="126" t="s">
        <v>1</v>
      </c>
      <c r="F1" s="124"/>
      <c r="G1" s="125"/>
      <c r="H1" s="2" t="s">
        <v>2</v>
      </c>
      <c r="I1" s="2" t="s">
        <v>3</v>
      </c>
      <c r="J1" s="2" t="s">
        <v>4</v>
      </c>
      <c r="K1" s="2" t="s">
        <v>5</v>
      </c>
      <c r="L1" s="2" t="s">
        <v>6</v>
      </c>
      <c r="M1" s="2" t="s">
        <v>7</v>
      </c>
      <c r="N1" s="2" t="s">
        <v>8</v>
      </c>
      <c r="O1" s="2" t="s">
        <v>9</v>
      </c>
      <c r="P1" s="2" t="s">
        <v>10</v>
      </c>
      <c r="Q1" s="2" t="s">
        <v>11</v>
      </c>
      <c r="R1" s="2" t="s">
        <v>12</v>
      </c>
      <c r="S1" s="2" t="s">
        <v>13</v>
      </c>
      <c r="T1" s="2" t="s">
        <v>14</v>
      </c>
      <c r="U1" s="2" t="s">
        <v>15</v>
      </c>
      <c r="V1" s="2" t="s">
        <v>13</v>
      </c>
      <c r="W1" s="2" t="s">
        <v>16</v>
      </c>
      <c r="X1" s="2" t="s">
        <v>17</v>
      </c>
      <c r="Y1" s="2" t="s">
        <v>18</v>
      </c>
      <c r="Z1" s="1"/>
      <c r="AA1" s="2" t="s">
        <v>19</v>
      </c>
      <c r="AB1" s="2" t="s">
        <v>1754</v>
      </c>
      <c r="AC1" s="2" t="s">
        <v>21</v>
      </c>
      <c r="AD1" s="2" t="s">
        <v>22</v>
      </c>
      <c r="AE1" s="2" t="s">
        <v>23</v>
      </c>
      <c r="AF1" s="2" t="s">
        <v>2391</v>
      </c>
      <c r="AG1" s="2" t="s">
        <v>25</v>
      </c>
      <c r="AH1" s="2" t="s">
        <v>26</v>
      </c>
      <c r="AI1" s="2" t="s">
        <v>27</v>
      </c>
      <c r="AJ1" s="2" t="s">
        <v>28</v>
      </c>
      <c r="AK1" s="2" t="s">
        <v>29</v>
      </c>
      <c r="AL1" s="2" t="s">
        <v>30</v>
      </c>
      <c r="AM1" s="2" t="s">
        <v>31</v>
      </c>
      <c r="AN1" s="1"/>
      <c r="AO1" s="3" t="s">
        <v>32</v>
      </c>
      <c r="AP1" s="3" t="s">
        <v>33</v>
      </c>
      <c r="AQ1" s="5" t="s">
        <v>1756</v>
      </c>
      <c r="AR1" s="2" t="s">
        <v>1757</v>
      </c>
      <c r="AS1" s="2" t="s">
        <v>1758</v>
      </c>
      <c r="AT1" s="2" t="s">
        <v>2392</v>
      </c>
      <c r="AU1" s="2" t="s">
        <v>2393</v>
      </c>
      <c r="AV1" s="2" t="s">
        <v>2394</v>
      </c>
      <c r="AW1" s="2" t="s">
        <v>2395</v>
      </c>
      <c r="AX1" s="2" t="s">
        <v>2396</v>
      </c>
      <c r="AY1" s="2" t="s">
        <v>2397</v>
      </c>
      <c r="AZ1" s="2" t="s">
        <v>2398</v>
      </c>
      <c r="BA1" s="2" t="s">
        <v>2399</v>
      </c>
      <c r="BB1" s="2" t="s">
        <v>2400</v>
      </c>
      <c r="BC1" s="2" t="s">
        <v>49</v>
      </c>
      <c r="BD1" s="2" t="s">
        <v>50</v>
      </c>
      <c r="BE1" s="2" t="s">
        <v>51</v>
      </c>
      <c r="BF1" s="2" t="s">
        <v>52</v>
      </c>
      <c r="BG1" s="2" t="s">
        <v>53</v>
      </c>
      <c r="BH1" s="2" t="s">
        <v>54</v>
      </c>
      <c r="BI1" s="5" t="s">
        <v>55</v>
      </c>
      <c r="BJ1" s="5" t="s">
        <v>56</v>
      </c>
      <c r="BK1" s="5" t="s">
        <v>57</v>
      </c>
      <c r="BL1" s="5" t="s">
        <v>58</v>
      </c>
      <c r="BM1" s="5" t="s">
        <v>59</v>
      </c>
      <c r="BN1" s="5" t="s">
        <v>60</v>
      </c>
      <c r="BO1" s="2" t="s">
        <v>2401</v>
      </c>
      <c r="BP1" s="2" t="s">
        <v>2402</v>
      </c>
      <c r="BQ1" s="2" t="s">
        <v>2403</v>
      </c>
      <c r="BR1" s="2" t="s">
        <v>2404</v>
      </c>
      <c r="BS1" s="2" t="s">
        <v>2405</v>
      </c>
      <c r="BT1" s="2" t="s">
        <v>2406</v>
      </c>
      <c r="BU1" s="2" t="s">
        <v>2407</v>
      </c>
      <c r="BV1" s="2" t="s">
        <v>2408</v>
      </c>
      <c r="BW1" s="2" t="s">
        <v>2409</v>
      </c>
      <c r="BX1" s="2" t="s">
        <v>2410</v>
      </c>
      <c r="BY1" s="2" t="s">
        <v>2411</v>
      </c>
      <c r="BZ1" s="2" t="s">
        <v>2412</v>
      </c>
      <c r="CA1" s="2" t="s">
        <v>2413</v>
      </c>
      <c r="CB1" s="2" t="s">
        <v>2414</v>
      </c>
      <c r="CC1" s="2" t="s">
        <v>2415</v>
      </c>
      <c r="CD1" s="2" t="s">
        <v>2416</v>
      </c>
      <c r="CE1" s="1"/>
      <c r="CF1" s="2" t="s">
        <v>2417</v>
      </c>
      <c r="CG1" s="2" t="s">
        <v>2418</v>
      </c>
      <c r="CH1" s="2" t="s">
        <v>2419</v>
      </c>
      <c r="CI1" s="2" t="s">
        <v>2420</v>
      </c>
      <c r="CJ1" s="2" t="s">
        <v>2421</v>
      </c>
      <c r="CK1" s="2" t="s">
        <v>2422</v>
      </c>
      <c r="CL1" s="2" t="s">
        <v>2423</v>
      </c>
      <c r="CM1" s="2" t="s">
        <v>2424</v>
      </c>
      <c r="CN1" s="2" t="s">
        <v>2425</v>
      </c>
      <c r="CO1" s="2" t="s">
        <v>2426</v>
      </c>
      <c r="CP1" s="2" t="s">
        <v>2427</v>
      </c>
      <c r="CQ1" s="2" t="s">
        <v>2428</v>
      </c>
      <c r="CR1" s="2" t="s">
        <v>2429</v>
      </c>
      <c r="CS1" s="2" t="s">
        <v>2430</v>
      </c>
      <c r="CT1" s="2" t="s">
        <v>2431</v>
      </c>
      <c r="CU1" s="2" t="s">
        <v>2432</v>
      </c>
      <c r="CV1" s="2" t="s">
        <v>2433</v>
      </c>
      <c r="CW1" s="2" t="s">
        <v>2434</v>
      </c>
      <c r="CX1" s="2" t="s">
        <v>2435</v>
      </c>
      <c r="CY1" s="2" t="s">
        <v>2436</v>
      </c>
      <c r="CZ1" s="2" t="s">
        <v>2437</v>
      </c>
      <c r="DA1" s="2" t="s">
        <v>2438</v>
      </c>
      <c r="DB1" s="2" t="s">
        <v>2439</v>
      </c>
      <c r="DC1" s="2" t="s">
        <v>2440</v>
      </c>
      <c r="DD1" s="2" t="s">
        <v>2441</v>
      </c>
      <c r="DE1" s="2" t="s">
        <v>2442</v>
      </c>
      <c r="DF1" s="2" t="s">
        <v>2443</v>
      </c>
      <c r="DG1" s="2" t="s">
        <v>2444</v>
      </c>
      <c r="DH1" s="2" t="s">
        <v>2445</v>
      </c>
      <c r="DI1" s="2" t="s">
        <v>2446</v>
      </c>
      <c r="DJ1" s="2" t="s">
        <v>2447</v>
      </c>
      <c r="DK1" s="2" t="s">
        <v>2448</v>
      </c>
      <c r="DL1" s="2" t="s">
        <v>2449</v>
      </c>
      <c r="DM1" s="2" t="s">
        <v>2450</v>
      </c>
      <c r="DN1" s="5" t="s">
        <v>2451</v>
      </c>
      <c r="DO1" s="5" t="s">
        <v>112</v>
      </c>
      <c r="DP1" s="6"/>
      <c r="DQ1" s="7" t="s">
        <v>2452</v>
      </c>
      <c r="DR1" s="7" t="s">
        <v>2453</v>
      </c>
      <c r="DS1" s="7" t="s">
        <v>2454</v>
      </c>
      <c r="DT1" s="7" t="s">
        <v>2455</v>
      </c>
      <c r="DU1" s="7" t="s">
        <v>2456</v>
      </c>
      <c r="DV1" s="7" t="s">
        <v>2457</v>
      </c>
      <c r="DW1" s="7" t="s">
        <v>2458</v>
      </c>
      <c r="DX1" s="7" t="s">
        <v>2459</v>
      </c>
      <c r="DY1" s="7" t="s">
        <v>2460</v>
      </c>
      <c r="DZ1" s="7" t="s">
        <v>2461</v>
      </c>
      <c r="EA1" s="7" t="s">
        <v>2462</v>
      </c>
      <c r="EB1" s="7" t="s">
        <v>2463</v>
      </c>
      <c r="EC1" s="7" t="s">
        <v>2464</v>
      </c>
      <c r="ED1" s="7" t="s">
        <v>2465</v>
      </c>
      <c r="EE1" s="7" t="s">
        <v>2466</v>
      </c>
      <c r="EF1" s="7" t="s">
        <v>2467</v>
      </c>
      <c r="EG1" s="7" t="s">
        <v>2468</v>
      </c>
      <c r="EH1" s="7" t="s">
        <v>2469</v>
      </c>
      <c r="EI1" s="7" t="s">
        <v>2470</v>
      </c>
      <c r="EJ1" s="7" t="s">
        <v>2471</v>
      </c>
      <c r="EK1" s="7" t="s">
        <v>2472</v>
      </c>
      <c r="EL1" s="7" t="s">
        <v>2473</v>
      </c>
      <c r="EM1" s="7" t="s">
        <v>2474</v>
      </c>
      <c r="EN1" s="7" t="s">
        <v>2475</v>
      </c>
      <c r="EO1" s="7" t="s">
        <v>2476</v>
      </c>
      <c r="EP1" s="7" t="s">
        <v>2477</v>
      </c>
      <c r="EQ1" s="7" t="s">
        <v>2478</v>
      </c>
      <c r="ER1" s="7" t="s">
        <v>2479</v>
      </c>
      <c r="ES1" s="7" t="s">
        <v>2480</v>
      </c>
      <c r="ET1" s="7" t="s">
        <v>2481</v>
      </c>
      <c r="EU1" s="7" t="s">
        <v>2482</v>
      </c>
      <c r="EV1" s="7" t="s">
        <v>2483</v>
      </c>
      <c r="EW1" s="7" t="s">
        <v>2484</v>
      </c>
      <c r="EX1" s="7" t="s">
        <v>2485</v>
      </c>
      <c r="EY1" s="7" t="s">
        <v>2486</v>
      </c>
      <c r="EZ1" s="7" t="s">
        <v>2487</v>
      </c>
      <c r="FA1" s="7" t="s">
        <v>2488</v>
      </c>
      <c r="FB1" s="7" t="s">
        <v>2489</v>
      </c>
      <c r="FC1" s="7" t="s">
        <v>2490</v>
      </c>
      <c r="FD1" s="7" t="s">
        <v>2491</v>
      </c>
      <c r="FE1" s="7" t="s">
        <v>2492</v>
      </c>
      <c r="FF1" s="7" t="s">
        <v>2493</v>
      </c>
      <c r="FG1" s="7" t="s">
        <v>2494</v>
      </c>
      <c r="FH1" s="7" t="s">
        <v>2495</v>
      </c>
      <c r="FI1" s="7" t="s">
        <v>2496</v>
      </c>
      <c r="FJ1" s="7" t="s">
        <v>2497</v>
      </c>
      <c r="FK1" s="7" t="s">
        <v>2498</v>
      </c>
      <c r="FL1" s="7" t="s">
        <v>2499</v>
      </c>
      <c r="FM1" s="7" t="s">
        <v>2500</v>
      </c>
      <c r="FN1" s="7" t="s">
        <v>2501</v>
      </c>
      <c r="FO1" s="7" t="s">
        <v>2502</v>
      </c>
      <c r="FP1" s="7" t="s">
        <v>2503</v>
      </c>
      <c r="FQ1" s="7" t="s">
        <v>2504</v>
      </c>
      <c r="FR1" s="7" t="s">
        <v>2505</v>
      </c>
      <c r="FS1" s="7" t="s">
        <v>2506</v>
      </c>
      <c r="FT1" s="7" t="s">
        <v>2507</v>
      </c>
      <c r="FU1" s="7" t="s">
        <v>2508</v>
      </c>
      <c r="FV1" s="7" t="s">
        <v>2509</v>
      </c>
      <c r="FW1" s="7" t="s">
        <v>2510</v>
      </c>
      <c r="FX1" s="7" t="s">
        <v>2511</v>
      </c>
      <c r="FY1" s="7" t="s">
        <v>2512</v>
      </c>
      <c r="FZ1" s="7" t="s">
        <v>2513</v>
      </c>
      <c r="GA1" s="7" t="s">
        <v>2514</v>
      </c>
      <c r="GB1" s="7" t="s">
        <v>2515</v>
      </c>
      <c r="GC1" s="7" t="s">
        <v>2516</v>
      </c>
      <c r="GD1" s="7" t="s">
        <v>2517</v>
      </c>
      <c r="GE1" s="7" t="s">
        <v>2518</v>
      </c>
      <c r="GF1" s="7" t="s">
        <v>2519</v>
      </c>
      <c r="GG1" s="7" t="s">
        <v>2520</v>
      </c>
      <c r="GH1" s="7" t="s">
        <v>2521</v>
      </c>
      <c r="GI1" s="7" t="s">
        <v>2522</v>
      </c>
      <c r="GJ1" s="7" t="s">
        <v>2523</v>
      </c>
      <c r="GK1" s="7" t="s">
        <v>2524</v>
      </c>
      <c r="GL1" s="7" t="s">
        <v>2525</v>
      </c>
      <c r="GM1" s="7" t="s">
        <v>2526</v>
      </c>
      <c r="GN1" s="7" t="s">
        <v>2527</v>
      </c>
      <c r="GO1" s="8" t="s">
        <v>2528</v>
      </c>
      <c r="GP1" s="9"/>
      <c r="GQ1" s="126" t="s">
        <v>2529</v>
      </c>
      <c r="GR1" s="125"/>
      <c r="GS1" s="126" t="s">
        <v>191</v>
      </c>
      <c r="GT1" s="125"/>
      <c r="GU1" s="126" t="s">
        <v>192</v>
      </c>
      <c r="GV1" s="125"/>
      <c r="GW1" s="126" t="s">
        <v>193</v>
      </c>
      <c r="GX1" s="125"/>
      <c r="GY1" s="126" t="s">
        <v>2530</v>
      </c>
      <c r="GZ1" s="125"/>
      <c r="HA1" s="126" t="s">
        <v>2531</v>
      </c>
      <c r="HB1" s="125"/>
      <c r="HC1" s="126" t="s">
        <v>2532</v>
      </c>
      <c r="HD1" s="125"/>
      <c r="HE1" s="6"/>
      <c r="HF1" s="10" t="s">
        <v>5</v>
      </c>
      <c r="HG1" s="7" t="s">
        <v>197</v>
      </c>
      <c r="HH1" s="7" t="s">
        <v>198</v>
      </c>
      <c r="HI1" s="7" t="s">
        <v>199</v>
      </c>
      <c r="HJ1" s="7" t="s">
        <v>200</v>
      </c>
      <c r="HK1" s="7" t="s">
        <v>201</v>
      </c>
      <c r="HL1" s="7" t="s">
        <v>202</v>
      </c>
      <c r="HM1" s="7" t="s">
        <v>203</v>
      </c>
      <c r="HN1" s="7" t="s">
        <v>204</v>
      </c>
      <c r="HO1" s="7" t="s">
        <v>205</v>
      </c>
      <c r="HP1" s="7" t="s">
        <v>206</v>
      </c>
      <c r="HQ1" s="7" t="s">
        <v>207</v>
      </c>
      <c r="HR1" s="7" t="s">
        <v>208</v>
      </c>
      <c r="HS1" s="7" t="s">
        <v>209</v>
      </c>
      <c r="HT1" s="7" t="s">
        <v>210</v>
      </c>
      <c r="HU1" s="6"/>
      <c r="HV1" s="98"/>
      <c r="HW1" s="6"/>
      <c r="HX1" s="6"/>
      <c r="HY1" s="6"/>
      <c r="HZ1" s="6"/>
      <c r="IA1" s="6"/>
    </row>
    <row r="2" spans="1:235" ht="18.75" customHeight="1" x14ac:dyDescent="0.3">
      <c r="A2" s="98"/>
      <c r="B2" s="6"/>
      <c r="C2" s="11"/>
      <c r="D2" s="11"/>
      <c r="E2" s="3" t="s">
        <v>211</v>
      </c>
      <c r="F2" s="3" t="s">
        <v>212</v>
      </c>
      <c r="G2" s="3" t="s">
        <v>213</v>
      </c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6"/>
      <c r="AO2" s="126" t="s">
        <v>214</v>
      </c>
      <c r="AP2" s="124"/>
      <c r="AQ2" s="124"/>
      <c r="AR2" s="124"/>
      <c r="AS2" s="125"/>
      <c r="AT2" s="127"/>
      <c r="AU2" s="124"/>
      <c r="AV2" s="124"/>
      <c r="AW2" s="124"/>
      <c r="AX2" s="124"/>
      <c r="AY2" s="124"/>
      <c r="AZ2" s="124"/>
      <c r="BA2" s="124"/>
      <c r="BB2" s="124"/>
      <c r="BC2" s="124"/>
      <c r="BD2" s="124"/>
      <c r="BE2" s="124"/>
      <c r="BF2" s="124"/>
      <c r="BG2" s="124"/>
      <c r="BH2" s="124"/>
      <c r="BI2" s="124"/>
      <c r="BJ2" s="124"/>
      <c r="BK2" s="124"/>
      <c r="BL2" s="124"/>
      <c r="BM2" s="124"/>
      <c r="BN2" s="125"/>
      <c r="BO2" s="127"/>
      <c r="BP2" s="124"/>
      <c r="BQ2" s="124"/>
      <c r="BR2" s="124"/>
      <c r="BS2" s="124"/>
      <c r="BT2" s="124"/>
      <c r="BU2" s="125"/>
      <c r="BV2" s="127"/>
      <c r="BW2" s="124"/>
      <c r="BX2" s="124"/>
      <c r="BY2" s="124"/>
      <c r="BZ2" s="124"/>
      <c r="CA2" s="124"/>
      <c r="CB2" s="124"/>
      <c r="CC2" s="124"/>
      <c r="CD2" s="125"/>
      <c r="CE2" s="6"/>
      <c r="CF2" s="126" t="s">
        <v>215</v>
      </c>
      <c r="CG2" s="124"/>
      <c r="CH2" s="124"/>
      <c r="CI2" s="124"/>
      <c r="CJ2" s="124"/>
      <c r="CK2" s="124"/>
      <c r="CL2" s="125"/>
      <c r="CM2" s="126" t="s">
        <v>216</v>
      </c>
      <c r="CN2" s="124"/>
      <c r="CO2" s="124"/>
      <c r="CP2" s="124"/>
      <c r="CQ2" s="124"/>
      <c r="CR2" s="124"/>
      <c r="CS2" s="125"/>
      <c r="CT2" s="126" t="s">
        <v>217</v>
      </c>
      <c r="CU2" s="124"/>
      <c r="CV2" s="124"/>
      <c r="CW2" s="124"/>
      <c r="CX2" s="124"/>
      <c r="CY2" s="124"/>
      <c r="CZ2" s="125"/>
      <c r="DA2" s="126" t="s">
        <v>218</v>
      </c>
      <c r="DB2" s="124"/>
      <c r="DC2" s="124"/>
      <c r="DD2" s="124"/>
      <c r="DE2" s="124"/>
      <c r="DF2" s="124"/>
      <c r="DG2" s="125"/>
      <c r="DH2" s="126" t="s">
        <v>219</v>
      </c>
      <c r="DI2" s="124"/>
      <c r="DJ2" s="124"/>
      <c r="DK2" s="124"/>
      <c r="DL2" s="124"/>
      <c r="DM2" s="124"/>
      <c r="DN2" s="125"/>
      <c r="DO2" s="12"/>
      <c r="DP2" s="6"/>
      <c r="DQ2" s="126" t="s">
        <v>2533</v>
      </c>
      <c r="DR2" s="124"/>
      <c r="DS2" s="124"/>
      <c r="DT2" s="124"/>
      <c r="DU2" s="124"/>
      <c r="DV2" s="124"/>
      <c r="DW2" s="125"/>
      <c r="DX2" s="126" t="s">
        <v>2534</v>
      </c>
      <c r="DY2" s="124"/>
      <c r="DZ2" s="124"/>
      <c r="EA2" s="124"/>
      <c r="EB2" s="124"/>
      <c r="EC2" s="124"/>
      <c r="ED2" s="125"/>
      <c r="EE2" s="126" t="s">
        <v>222</v>
      </c>
      <c r="EF2" s="124"/>
      <c r="EG2" s="124"/>
      <c r="EH2" s="124"/>
      <c r="EI2" s="124"/>
      <c r="EJ2" s="124"/>
      <c r="EK2" s="125"/>
      <c r="EL2" s="126" t="s">
        <v>223</v>
      </c>
      <c r="EM2" s="124"/>
      <c r="EN2" s="124"/>
      <c r="EO2" s="124"/>
      <c r="EP2" s="124"/>
      <c r="EQ2" s="124"/>
      <c r="ER2" s="125"/>
      <c r="ES2" s="126" t="s">
        <v>224</v>
      </c>
      <c r="ET2" s="124"/>
      <c r="EU2" s="124"/>
      <c r="EV2" s="124"/>
      <c r="EW2" s="124"/>
      <c r="EX2" s="124"/>
      <c r="EY2" s="125"/>
      <c r="EZ2" s="126" t="s">
        <v>225</v>
      </c>
      <c r="FA2" s="124"/>
      <c r="FB2" s="124"/>
      <c r="FC2" s="124"/>
      <c r="FD2" s="124"/>
      <c r="FE2" s="124"/>
      <c r="FF2" s="125"/>
      <c r="FG2" s="126" t="s">
        <v>210</v>
      </c>
      <c r="FH2" s="124"/>
      <c r="FI2" s="124"/>
      <c r="FJ2" s="124"/>
      <c r="FK2" s="124"/>
      <c r="FL2" s="124"/>
      <c r="FM2" s="125"/>
      <c r="FN2" s="126" t="s">
        <v>226</v>
      </c>
      <c r="FO2" s="124"/>
      <c r="FP2" s="124"/>
      <c r="FQ2" s="124"/>
      <c r="FR2" s="124"/>
      <c r="FS2" s="124"/>
      <c r="FT2" s="125"/>
      <c r="FU2" s="126" t="s">
        <v>227</v>
      </c>
      <c r="FV2" s="124"/>
      <c r="FW2" s="124"/>
      <c r="FX2" s="124"/>
      <c r="FY2" s="124"/>
      <c r="FZ2" s="124"/>
      <c r="GA2" s="125"/>
      <c r="GB2" s="126" t="s">
        <v>228</v>
      </c>
      <c r="GC2" s="124"/>
      <c r="GD2" s="124"/>
      <c r="GE2" s="124"/>
      <c r="GF2" s="124"/>
      <c r="GG2" s="124"/>
      <c r="GH2" s="125"/>
      <c r="GI2" s="126" t="s">
        <v>229</v>
      </c>
      <c r="GJ2" s="124"/>
      <c r="GK2" s="124"/>
      <c r="GL2" s="124"/>
      <c r="GM2" s="124"/>
      <c r="GN2" s="124"/>
      <c r="GO2" s="125"/>
      <c r="GP2" s="6"/>
      <c r="GQ2" s="3" t="s">
        <v>230</v>
      </c>
      <c r="GR2" s="3" t="s">
        <v>231</v>
      </c>
      <c r="GS2" s="3" t="s">
        <v>230</v>
      </c>
      <c r="GT2" s="3" t="s">
        <v>231</v>
      </c>
      <c r="GU2" s="3" t="s">
        <v>230</v>
      </c>
      <c r="GV2" s="3" t="s">
        <v>231</v>
      </c>
      <c r="GW2" s="3" t="s">
        <v>230</v>
      </c>
      <c r="GX2" s="3" t="s">
        <v>231</v>
      </c>
      <c r="GY2" s="3" t="s">
        <v>230</v>
      </c>
      <c r="GZ2" s="3" t="s">
        <v>231</v>
      </c>
      <c r="HA2" s="3" t="s">
        <v>230</v>
      </c>
      <c r="HB2" s="3" t="s">
        <v>231</v>
      </c>
      <c r="HC2" s="3" t="s">
        <v>230</v>
      </c>
      <c r="HD2" s="3" t="s">
        <v>231</v>
      </c>
      <c r="HE2" s="6"/>
      <c r="HF2" s="11"/>
      <c r="HG2" s="11"/>
      <c r="HH2" s="11"/>
      <c r="HI2" s="11"/>
      <c r="HJ2" s="11"/>
      <c r="HK2" s="11"/>
      <c r="HL2" s="11"/>
      <c r="HM2" s="11"/>
      <c r="HN2" s="11"/>
      <c r="HO2" s="11"/>
      <c r="HP2" s="11"/>
      <c r="HQ2" s="11"/>
      <c r="HR2" s="11"/>
      <c r="HS2" s="11"/>
      <c r="HT2" s="11"/>
      <c r="HU2" s="6"/>
      <c r="HV2" s="98"/>
      <c r="HW2" s="6"/>
      <c r="HX2" s="6"/>
      <c r="HY2" s="6"/>
      <c r="HZ2" s="6"/>
      <c r="IA2" s="6"/>
    </row>
    <row r="3" spans="1:235" ht="15.75" customHeight="1" x14ac:dyDescent="0.3">
      <c r="A3" s="98"/>
      <c r="B3" s="6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6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6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6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3"/>
      <c r="DP3" s="6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  <c r="FV3" s="14"/>
      <c r="FW3" s="14"/>
      <c r="FX3" s="14"/>
      <c r="FY3" s="14"/>
      <c r="FZ3" s="14"/>
      <c r="GA3" s="14"/>
      <c r="GB3" s="14"/>
      <c r="GC3" s="14"/>
      <c r="GD3" s="14"/>
      <c r="GE3" s="14"/>
      <c r="GF3" s="14"/>
      <c r="GG3" s="14"/>
      <c r="GH3" s="14"/>
      <c r="GI3" s="14"/>
      <c r="GJ3" s="14"/>
      <c r="GK3" s="14"/>
      <c r="GL3" s="14"/>
      <c r="GM3" s="14"/>
      <c r="GN3" s="14"/>
      <c r="GO3" s="14"/>
      <c r="GP3" s="6"/>
      <c r="GQ3" s="6"/>
      <c r="GR3" s="6"/>
      <c r="GS3" s="6"/>
      <c r="GT3" s="6"/>
      <c r="GU3" s="6"/>
      <c r="GV3" s="6"/>
      <c r="GW3" s="6"/>
      <c r="GX3" s="6"/>
      <c r="GY3" s="6"/>
      <c r="GZ3" s="6"/>
      <c r="HA3" s="6"/>
      <c r="HB3" s="6"/>
      <c r="HC3" s="6"/>
      <c r="HD3" s="6"/>
      <c r="HE3" s="6"/>
      <c r="HF3" s="6"/>
      <c r="HG3" s="6"/>
      <c r="HH3" s="6"/>
      <c r="HI3" s="6"/>
      <c r="HJ3" s="6"/>
      <c r="HK3" s="6"/>
      <c r="HL3" s="6"/>
      <c r="HM3" s="6"/>
      <c r="HN3" s="6"/>
      <c r="HO3" s="6"/>
      <c r="HP3" s="6"/>
      <c r="HQ3" s="6"/>
      <c r="HR3" s="6"/>
      <c r="HS3" s="6"/>
      <c r="HT3" s="6"/>
      <c r="HU3" s="6"/>
      <c r="HV3" s="98"/>
      <c r="HW3" s="6"/>
      <c r="HX3" s="6"/>
      <c r="HY3" s="6"/>
      <c r="HZ3" s="6"/>
      <c r="IA3" s="6"/>
    </row>
    <row r="4" spans="1:235" ht="15.75" customHeight="1" x14ac:dyDescent="0.3">
      <c r="A4" s="98"/>
      <c r="B4" s="6"/>
      <c r="C4" s="131" t="s">
        <v>232</v>
      </c>
      <c r="D4" s="124"/>
      <c r="E4" s="124"/>
      <c r="F4" s="124"/>
      <c r="G4" s="124"/>
      <c r="H4" s="124"/>
      <c r="I4" s="124"/>
      <c r="J4" s="124"/>
      <c r="K4" s="124"/>
      <c r="L4" s="124"/>
      <c r="M4" s="124"/>
      <c r="N4" s="124"/>
      <c r="O4" s="124"/>
      <c r="P4" s="124"/>
      <c r="Q4" s="124"/>
      <c r="R4" s="124"/>
      <c r="S4" s="124"/>
      <c r="T4" s="124"/>
      <c r="U4" s="124"/>
      <c r="V4" s="124"/>
      <c r="W4" s="124"/>
      <c r="X4" s="124"/>
      <c r="Y4" s="125"/>
      <c r="Z4" s="6"/>
      <c r="AA4" s="131" t="s">
        <v>233</v>
      </c>
      <c r="AB4" s="124"/>
      <c r="AC4" s="124"/>
      <c r="AD4" s="124"/>
      <c r="AE4" s="124"/>
      <c r="AF4" s="124"/>
      <c r="AG4" s="124"/>
      <c r="AH4" s="124"/>
      <c r="AI4" s="124"/>
      <c r="AJ4" s="124"/>
      <c r="AK4" s="124"/>
      <c r="AL4" s="124"/>
      <c r="AM4" s="125"/>
      <c r="AN4" s="6"/>
      <c r="AO4" s="131" t="s">
        <v>234</v>
      </c>
      <c r="AP4" s="124"/>
      <c r="AQ4" s="124"/>
      <c r="AR4" s="124"/>
      <c r="AS4" s="124"/>
      <c r="AT4" s="124"/>
      <c r="AU4" s="124"/>
      <c r="AV4" s="124"/>
      <c r="AW4" s="124"/>
      <c r="AX4" s="124"/>
      <c r="AY4" s="124"/>
      <c r="AZ4" s="124"/>
      <c r="BA4" s="124"/>
      <c r="BB4" s="124"/>
      <c r="BC4" s="124"/>
      <c r="BD4" s="124"/>
      <c r="BE4" s="124"/>
      <c r="BF4" s="124"/>
      <c r="BG4" s="124"/>
      <c r="BH4" s="124"/>
      <c r="BI4" s="124"/>
      <c r="BJ4" s="124"/>
      <c r="BK4" s="124"/>
      <c r="BL4" s="124"/>
      <c r="BM4" s="124"/>
      <c r="BN4" s="124"/>
      <c r="BO4" s="124"/>
      <c r="BP4" s="124"/>
      <c r="BQ4" s="124"/>
      <c r="BR4" s="124"/>
      <c r="BS4" s="124"/>
      <c r="BT4" s="124"/>
      <c r="BU4" s="124"/>
      <c r="BV4" s="124"/>
      <c r="BW4" s="124"/>
      <c r="BX4" s="124"/>
      <c r="BY4" s="124"/>
      <c r="BZ4" s="124"/>
      <c r="CA4" s="124"/>
      <c r="CB4" s="124"/>
      <c r="CC4" s="124"/>
      <c r="CD4" s="125"/>
      <c r="CE4" s="6"/>
      <c r="CF4" s="131" t="s">
        <v>235</v>
      </c>
      <c r="CG4" s="124"/>
      <c r="CH4" s="124"/>
      <c r="CI4" s="124"/>
      <c r="CJ4" s="124"/>
      <c r="CK4" s="124"/>
      <c r="CL4" s="124"/>
      <c r="CM4" s="124"/>
      <c r="CN4" s="124"/>
      <c r="CO4" s="124"/>
      <c r="CP4" s="124"/>
      <c r="CQ4" s="124"/>
      <c r="CR4" s="124"/>
      <c r="CS4" s="124"/>
      <c r="CT4" s="124"/>
      <c r="CU4" s="124"/>
      <c r="CV4" s="124"/>
      <c r="CW4" s="124"/>
      <c r="CX4" s="124"/>
      <c r="CY4" s="124"/>
      <c r="CZ4" s="124"/>
      <c r="DA4" s="124"/>
      <c r="DB4" s="124"/>
      <c r="DC4" s="124"/>
      <c r="DD4" s="124"/>
      <c r="DE4" s="124"/>
      <c r="DF4" s="124"/>
      <c r="DG4" s="124"/>
      <c r="DH4" s="124"/>
      <c r="DI4" s="124"/>
      <c r="DJ4" s="124"/>
      <c r="DK4" s="124"/>
      <c r="DL4" s="124"/>
      <c r="DM4" s="124"/>
      <c r="DN4" s="124"/>
      <c r="DO4" s="125"/>
      <c r="DP4" s="6"/>
      <c r="DQ4" s="131" t="s">
        <v>236</v>
      </c>
      <c r="DR4" s="124"/>
      <c r="DS4" s="124"/>
      <c r="DT4" s="124"/>
      <c r="DU4" s="124"/>
      <c r="DV4" s="124"/>
      <c r="DW4" s="124"/>
      <c r="DX4" s="124"/>
      <c r="DY4" s="124"/>
      <c r="DZ4" s="124"/>
      <c r="EA4" s="124"/>
      <c r="EB4" s="124"/>
      <c r="EC4" s="124"/>
      <c r="ED4" s="124"/>
      <c r="EE4" s="124"/>
      <c r="EF4" s="124"/>
      <c r="EG4" s="124"/>
      <c r="EH4" s="124"/>
      <c r="EI4" s="124"/>
      <c r="EJ4" s="124"/>
      <c r="EK4" s="124"/>
      <c r="EL4" s="124"/>
      <c r="EM4" s="124"/>
      <c r="EN4" s="124"/>
      <c r="EO4" s="124"/>
      <c r="EP4" s="124"/>
      <c r="EQ4" s="124"/>
      <c r="ER4" s="124"/>
      <c r="ES4" s="124"/>
      <c r="ET4" s="124"/>
      <c r="EU4" s="124"/>
      <c r="EV4" s="124"/>
      <c r="EW4" s="124"/>
      <c r="EX4" s="124"/>
      <c r="EY4" s="124"/>
      <c r="EZ4" s="124"/>
      <c r="FA4" s="124"/>
      <c r="FB4" s="124"/>
      <c r="FC4" s="124"/>
      <c r="FD4" s="124"/>
      <c r="FE4" s="124"/>
      <c r="FF4" s="124"/>
      <c r="FG4" s="124"/>
      <c r="FH4" s="124"/>
      <c r="FI4" s="124"/>
      <c r="FJ4" s="124"/>
      <c r="FK4" s="124"/>
      <c r="FL4" s="124"/>
      <c r="FM4" s="124"/>
      <c r="FN4" s="124"/>
      <c r="FO4" s="124"/>
      <c r="FP4" s="124"/>
      <c r="FQ4" s="124"/>
      <c r="FR4" s="124"/>
      <c r="FS4" s="124"/>
      <c r="FT4" s="124"/>
      <c r="FU4" s="124"/>
      <c r="FV4" s="124"/>
      <c r="FW4" s="124"/>
      <c r="FX4" s="124"/>
      <c r="FY4" s="124"/>
      <c r="FZ4" s="124"/>
      <c r="GA4" s="124"/>
      <c r="GB4" s="124"/>
      <c r="GC4" s="124"/>
      <c r="GD4" s="124"/>
      <c r="GE4" s="124"/>
      <c r="GF4" s="124"/>
      <c r="GG4" s="124"/>
      <c r="GH4" s="124"/>
      <c r="GI4" s="124"/>
      <c r="GJ4" s="124"/>
      <c r="GK4" s="124"/>
      <c r="GL4" s="124"/>
      <c r="GM4" s="124"/>
      <c r="GN4" s="124"/>
      <c r="GO4" s="125"/>
      <c r="GP4" s="20"/>
      <c r="GQ4" s="131" t="s">
        <v>237</v>
      </c>
      <c r="GR4" s="124"/>
      <c r="GS4" s="124"/>
      <c r="GT4" s="124"/>
      <c r="GU4" s="124"/>
      <c r="GV4" s="124"/>
      <c r="GW4" s="124"/>
      <c r="GX4" s="124"/>
      <c r="GY4" s="124"/>
      <c r="GZ4" s="124"/>
      <c r="HA4" s="124"/>
      <c r="HB4" s="124"/>
      <c r="HC4" s="124"/>
      <c r="HD4" s="125"/>
      <c r="HE4" s="6"/>
      <c r="HF4" s="131" t="s">
        <v>238</v>
      </c>
      <c r="HG4" s="124"/>
      <c r="HH4" s="124"/>
      <c r="HI4" s="124"/>
      <c r="HJ4" s="124"/>
      <c r="HK4" s="124"/>
      <c r="HL4" s="124"/>
      <c r="HM4" s="124"/>
      <c r="HN4" s="124"/>
      <c r="HO4" s="124"/>
      <c r="HP4" s="124"/>
      <c r="HQ4" s="124"/>
      <c r="HR4" s="124"/>
      <c r="HS4" s="124"/>
      <c r="HT4" s="125"/>
      <c r="HU4" s="6"/>
      <c r="HV4" s="98"/>
      <c r="HW4" s="20"/>
      <c r="HX4" s="20"/>
      <c r="HY4" s="20"/>
      <c r="HZ4" s="20"/>
      <c r="IA4" s="6"/>
    </row>
    <row r="5" spans="1:235" ht="15.75" customHeight="1" x14ac:dyDescent="0.3">
      <c r="A5" s="98"/>
      <c r="B5" s="6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6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6"/>
      <c r="AO5" s="6"/>
      <c r="AP5" s="6"/>
      <c r="AQ5" s="6"/>
      <c r="AR5" s="6"/>
      <c r="AS5" s="6"/>
      <c r="AT5" s="19"/>
      <c r="AU5" s="19"/>
      <c r="AV5" s="19"/>
      <c r="AW5" s="19"/>
      <c r="AX5" s="19"/>
      <c r="AY5" s="19"/>
      <c r="AZ5" s="19"/>
      <c r="BA5" s="19"/>
      <c r="BB5" s="19"/>
      <c r="BC5" s="19"/>
      <c r="BD5" s="19"/>
      <c r="BE5" s="19"/>
      <c r="BF5" s="19"/>
      <c r="BG5" s="19"/>
      <c r="BH5" s="19"/>
      <c r="BI5" s="19"/>
      <c r="BJ5" s="19"/>
      <c r="BK5" s="19"/>
      <c r="BL5" s="19"/>
      <c r="BM5" s="19"/>
      <c r="BN5" s="19"/>
      <c r="BO5" s="19"/>
      <c r="BP5" s="19"/>
      <c r="BQ5" s="19"/>
      <c r="BR5" s="19"/>
      <c r="BS5" s="19"/>
      <c r="BT5" s="19"/>
      <c r="BU5" s="19"/>
      <c r="BV5" s="19"/>
      <c r="BW5" s="19"/>
      <c r="BX5" s="19"/>
      <c r="BY5" s="19"/>
      <c r="BZ5" s="19"/>
      <c r="CA5" s="19"/>
      <c r="CB5" s="19"/>
      <c r="CC5" s="19"/>
      <c r="CD5" s="19"/>
      <c r="CE5" s="6"/>
      <c r="CF5" s="19"/>
      <c r="CG5" s="19"/>
      <c r="CH5" s="19"/>
      <c r="CI5" s="19"/>
      <c r="CJ5" s="19"/>
      <c r="CK5" s="19"/>
      <c r="CL5" s="19"/>
      <c r="CM5" s="19"/>
      <c r="CN5" s="19"/>
      <c r="CO5" s="19"/>
      <c r="CP5" s="19"/>
      <c r="CQ5" s="19"/>
      <c r="CR5" s="19"/>
      <c r="CS5" s="19"/>
      <c r="CT5" s="19"/>
      <c r="CU5" s="19"/>
      <c r="CV5" s="19"/>
      <c r="CW5" s="19"/>
      <c r="CX5" s="19"/>
      <c r="CY5" s="19"/>
      <c r="CZ5" s="19"/>
      <c r="DA5" s="19"/>
      <c r="DB5" s="19"/>
      <c r="DC5" s="19"/>
      <c r="DD5" s="19"/>
      <c r="DE5" s="19"/>
      <c r="DF5" s="19"/>
      <c r="DG5" s="19"/>
      <c r="DH5" s="19"/>
      <c r="DI5" s="19"/>
      <c r="DJ5" s="19"/>
      <c r="DK5" s="19"/>
      <c r="DL5" s="19"/>
      <c r="DM5" s="19"/>
      <c r="DN5" s="19"/>
      <c r="DO5" s="19"/>
      <c r="DP5" s="6"/>
      <c r="DQ5" s="19"/>
      <c r="DR5" s="19"/>
      <c r="DS5" s="19"/>
      <c r="DT5" s="19"/>
      <c r="DU5" s="19"/>
      <c r="DV5" s="19"/>
      <c r="DW5" s="19"/>
      <c r="DX5" s="19"/>
      <c r="DY5" s="19"/>
      <c r="DZ5" s="19"/>
      <c r="EA5" s="19"/>
      <c r="EB5" s="19"/>
      <c r="EC5" s="19"/>
      <c r="ED5" s="19"/>
      <c r="EE5" s="19"/>
      <c r="EF5" s="19"/>
      <c r="EG5" s="19"/>
      <c r="EH5" s="19"/>
      <c r="EI5" s="19"/>
      <c r="EJ5" s="19"/>
      <c r="EK5" s="19"/>
      <c r="EL5" s="19"/>
      <c r="EM5" s="19"/>
      <c r="EN5" s="19"/>
      <c r="EO5" s="19"/>
      <c r="EP5" s="19"/>
      <c r="EQ5" s="19"/>
      <c r="ER5" s="19"/>
      <c r="ES5" s="19"/>
      <c r="ET5" s="19"/>
      <c r="EU5" s="19"/>
      <c r="EV5" s="19"/>
      <c r="EW5" s="19"/>
      <c r="EX5" s="19"/>
      <c r="EY5" s="19"/>
      <c r="EZ5" s="19"/>
      <c r="FA5" s="19"/>
      <c r="FB5" s="19"/>
      <c r="FC5" s="19"/>
      <c r="FD5" s="19"/>
      <c r="FE5" s="19"/>
      <c r="FF5" s="19"/>
      <c r="FG5" s="19"/>
      <c r="FH5" s="19"/>
      <c r="FI5" s="19"/>
      <c r="FJ5" s="19"/>
      <c r="FK5" s="19"/>
      <c r="FL5" s="19"/>
      <c r="FM5" s="19"/>
      <c r="FN5" s="19"/>
      <c r="FO5" s="19"/>
      <c r="FP5" s="19"/>
      <c r="FQ5" s="19"/>
      <c r="FR5" s="19"/>
      <c r="FS5" s="19"/>
      <c r="FT5" s="19"/>
      <c r="FU5" s="19"/>
      <c r="FV5" s="19"/>
      <c r="FW5" s="19"/>
      <c r="FX5" s="19"/>
      <c r="FY5" s="19"/>
      <c r="FZ5" s="19"/>
      <c r="GA5" s="19"/>
      <c r="GB5" s="19"/>
      <c r="GC5" s="19"/>
      <c r="GD5" s="19"/>
      <c r="GE5" s="19"/>
      <c r="GF5" s="19"/>
      <c r="GG5" s="19"/>
      <c r="GH5" s="19"/>
      <c r="GI5" s="19"/>
      <c r="GJ5" s="19"/>
      <c r="GK5" s="19"/>
      <c r="GL5" s="19"/>
      <c r="GM5" s="19"/>
      <c r="GN5" s="19"/>
      <c r="GO5" s="19"/>
      <c r="GP5" s="20"/>
      <c r="GQ5" s="6"/>
      <c r="GR5" s="6"/>
      <c r="GS5" s="6"/>
      <c r="GT5" s="6"/>
      <c r="GU5" s="6"/>
      <c r="GV5" s="6"/>
      <c r="GW5" s="6"/>
      <c r="GX5" s="6"/>
      <c r="GY5" s="6"/>
      <c r="GZ5" s="6"/>
      <c r="HA5" s="6"/>
      <c r="HB5" s="6"/>
      <c r="HC5" s="6"/>
      <c r="HD5" s="6"/>
      <c r="HE5" s="6"/>
      <c r="HF5" s="6"/>
      <c r="HG5" s="6"/>
      <c r="HH5" s="6"/>
      <c r="HI5" s="6"/>
      <c r="HJ5" s="6"/>
      <c r="HK5" s="6"/>
      <c r="HL5" s="6"/>
      <c r="HM5" s="6"/>
      <c r="HN5" s="6"/>
      <c r="HO5" s="6"/>
      <c r="HP5" s="6"/>
      <c r="HQ5" s="6"/>
      <c r="HR5" s="6"/>
      <c r="HS5" s="6"/>
      <c r="HT5" s="6"/>
      <c r="HU5" s="6"/>
      <c r="HV5" s="98"/>
      <c r="HW5" s="6"/>
      <c r="HX5" s="6"/>
      <c r="HY5" s="6"/>
      <c r="HZ5" s="6"/>
      <c r="IA5" s="6"/>
    </row>
    <row r="6" spans="1:235" ht="15.75" customHeight="1" x14ac:dyDescent="0.3">
      <c r="A6" s="98">
        <v>1</v>
      </c>
      <c r="B6" s="3">
        <v>1</v>
      </c>
      <c r="C6" s="21" t="s">
        <v>239</v>
      </c>
      <c r="D6" s="21">
        <v>2</v>
      </c>
      <c r="E6" s="22">
        <v>41190</v>
      </c>
      <c r="F6" s="22">
        <v>41190</v>
      </c>
      <c r="G6" s="21">
        <f t="shared" ref="G6:G38" si="0">F6-E6</f>
        <v>0</v>
      </c>
      <c r="H6" s="21" t="s">
        <v>240</v>
      </c>
      <c r="I6" s="21" t="s">
        <v>241</v>
      </c>
      <c r="J6" s="23">
        <v>10087</v>
      </c>
      <c r="K6" s="21">
        <v>85</v>
      </c>
      <c r="L6" s="21"/>
      <c r="M6" s="21"/>
      <c r="N6" s="21" t="s">
        <v>242</v>
      </c>
      <c r="O6" s="21">
        <v>85</v>
      </c>
      <c r="P6" s="21">
        <v>95</v>
      </c>
      <c r="Q6" s="21">
        <v>3</v>
      </c>
      <c r="R6" s="21" t="s">
        <v>243</v>
      </c>
      <c r="S6" s="21">
        <v>2</v>
      </c>
      <c r="T6" s="21">
        <v>4</v>
      </c>
      <c r="U6" s="21" t="s">
        <v>243</v>
      </c>
      <c r="V6" s="21">
        <v>2</v>
      </c>
      <c r="W6" s="21">
        <v>3</v>
      </c>
      <c r="X6" s="21">
        <v>3</v>
      </c>
      <c r="Y6" s="21">
        <v>3</v>
      </c>
      <c r="Z6" s="6"/>
      <c r="AA6" s="24" t="s">
        <v>244</v>
      </c>
      <c r="AB6" s="21" t="s">
        <v>245</v>
      </c>
      <c r="AC6" s="25"/>
      <c r="AD6" s="25"/>
      <c r="AE6" s="21" t="s">
        <v>246</v>
      </c>
      <c r="AF6" s="21" t="s">
        <v>247</v>
      </c>
      <c r="AG6" s="21" t="s">
        <v>246</v>
      </c>
      <c r="AH6" s="21" t="s">
        <v>248</v>
      </c>
      <c r="AI6" s="21" t="s">
        <v>249</v>
      </c>
      <c r="AJ6" s="21" t="s">
        <v>246</v>
      </c>
      <c r="AK6" s="21" t="s">
        <v>246</v>
      </c>
      <c r="AL6" s="21" t="s">
        <v>246</v>
      </c>
      <c r="AM6" s="21">
        <v>2.75</v>
      </c>
      <c r="AN6" s="6"/>
      <c r="AO6" s="26" t="s">
        <v>250</v>
      </c>
      <c r="AP6" s="26" t="s">
        <v>251</v>
      </c>
      <c r="AQ6" s="26"/>
      <c r="AR6" s="26" t="s">
        <v>1902</v>
      </c>
      <c r="AS6" s="26" t="s">
        <v>1903</v>
      </c>
      <c r="AT6" s="27">
        <v>1</v>
      </c>
      <c r="AU6" s="21">
        <v>2.25</v>
      </c>
      <c r="AV6" s="21">
        <v>5.0199999999999996</v>
      </c>
      <c r="AW6" s="21">
        <v>5.54</v>
      </c>
      <c r="AX6" s="21">
        <v>6.1</v>
      </c>
      <c r="AY6" s="21"/>
      <c r="AZ6" s="21"/>
      <c r="BA6" s="21"/>
      <c r="BB6" s="21"/>
      <c r="BC6" s="28">
        <f t="shared" ref="BC6:BE6" si="1">((AU6/AT6)*100)-100</f>
        <v>125</v>
      </c>
      <c r="BD6" s="28">
        <f t="shared" si="1"/>
        <v>123.11111111111109</v>
      </c>
      <c r="BE6" s="28">
        <f t="shared" si="1"/>
        <v>10.358565737051805</v>
      </c>
      <c r="BF6" s="28">
        <f t="shared" ref="BF6:BF38" si="2">((AV6/AT6)*100)-100</f>
        <v>401.99999999999994</v>
      </c>
      <c r="BG6" s="28">
        <f t="shared" ref="BG6:BG38" si="3">((AW6/AT6)*100)-100</f>
        <v>454</v>
      </c>
      <c r="BH6" s="28">
        <f t="shared" ref="BH6:BH38" si="4">((AW6/AU6)*100)-100</f>
        <v>146.2222222222222</v>
      </c>
      <c r="BI6" s="3">
        <f t="shared" ref="BI6:BK6" si="5">AU6-AT6</f>
        <v>1.25</v>
      </c>
      <c r="BJ6" s="3">
        <f t="shared" si="5"/>
        <v>2.7699999999999996</v>
      </c>
      <c r="BK6" s="3">
        <f t="shared" si="5"/>
        <v>0.52000000000000046</v>
      </c>
      <c r="BL6" s="3">
        <f t="shared" ref="BL6:BL38" si="6">AV6-AT6</f>
        <v>4.0199999999999996</v>
      </c>
      <c r="BM6" s="3">
        <f t="shared" ref="BM6:BM38" si="7">AW6-AT6</f>
        <v>4.54</v>
      </c>
      <c r="BN6" s="3">
        <f t="shared" ref="BN6:BN38" si="8">AW6-AU6</f>
        <v>3.29</v>
      </c>
      <c r="BO6" s="24">
        <v>7.5</v>
      </c>
      <c r="BP6" s="21">
        <v>18</v>
      </c>
      <c r="BQ6" s="21">
        <v>32</v>
      </c>
      <c r="BR6" s="21"/>
      <c r="BS6" s="21"/>
      <c r="BT6" s="21"/>
      <c r="BU6" s="21"/>
      <c r="BV6" s="24">
        <v>35.1</v>
      </c>
      <c r="BW6" s="21">
        <v>36</v>
      </c>
      <c r="BX6" s="21">
        <v>36</v>
      </c>
      <c r="BY6" s="21">
        <v>37.5</v>
      </c>
      <c r="BZ6" s="21">
        <v>36</v>
      </c>
      <c r="CA6" s="21"/>
      <c r="CB6" s="21"/>
      <c r="CC6" s="21"/>
      <c r="CD6" s="21"/>
      <c r="CE6" s="6"/>
      <c r="CF6" s="24" t="s">
        <v>252</v>
      </c>
      <c r="CG6" s="21"/>
      <c r="CH6" s="21"/>
      <c r="CI6" s="21"/>
      <c r="CJ6" s="21"/>
      <c r="CK6" s="21"/>
      <c r="CL6" s="21"/>
      <c r="CM6" s="24" t="s">
        <v>253</v>
      </c>
      <c r="CN6" s="21"/>
      <c r="CO6" s="21"/>
      <c r="CP6" s="21"/>
      <c r="CQ6" s="21"/>
      <c r="CR6" s="21"/>
      <c r="CS6" s="21"/>
      <c r="CT6" s="24">
        <v>3</v>
      </c>
      <c r="CU6" s="21"/>
      <c r="CV6" s="21"/>
      <c r="CW6" s="21"/>
      <c r="CX6" s="21"/>
      <c r="CY6" s="21"/>
      <c r="CZ6" s="21"/>
      <c r="DA6" s="24" t="s">
        <v>254</v>
      </c>
      <c r="DB6" s="21"/>
      <c r="DC6" s="21"/>
      <c r="DD6" s="21"/>
      <c r="DE6" s="21"/>
      <c r="DF6" s="21"/>
      <c r="DG6" s="21"/>
      <c r="DH6" s="24" t="s">
        <v>255</v>
      </c>
      <c r="DI6" s="21" t="s">
        <v>256</v>
      </c>
      <c r="DJ6" s="21" t="s">
        <v>256</v>
      </c>
      <c r="DK6" s="21"/>
      <c r="DL6" s="21"/>
      <c r="DM6" s="21"/>
      <c r="DN6" s="21"/>
      <c r="DO6" s="26">
        <v>9</v>
      </c>
      <c r="DP6" s="6"/>
      <c r="DQ6" s="24">
        <v>57</v>
      </c>
      <c r="DR6" s="21">
        <v>100</v>
      </c>
      <c r="DS6" s="21">
        <v>139</v>
      </c>
      <c r="DT6" s="21"/>
      <c r="DU6" s="21"/>
      <c r="DV6" s="21"/>
      <c r="DW6" s="21"/>
      <c r="DX6" s="24">
        <v>1</v>
      </c>
      <c r="DY6" s="21">
        <v>0.6</v>
      </c>
      <c r="DZ6" s="21">
        <v>0.45</v>
      </c>
      <c r="EA6" s="21"/>
      <c r="EB6" s="21"/>
      <c r="EC6" s="21"/>
      <c r="ED6" s="21"/>
      <c r="EE6" s="29">
        <f t="shared" ref="EE6:EG6" si="9">DQ6/DX6</f>
        <v>57</v>
      </c>
      <c r="EF6" s="30">
        <f t="shared" si="9"/>
        <v>166.66666666666669</v>
      </c>
      <c r="EG6" s="30">
        <f t="shared" si="9"/>
        <v>308.88888888888886</v>
      </c>
      <c r="EH6" s="30"/>
      <c r="EI6" s="30"/>
      <c r="EJ6" s="30"/>
      <c r="EK6" s="30"/>
      <c r="EL6" s="24">
        <v>1</v>
      </c>
      <c r="EM6" s="21">
        <v>1</v>
      </c>
      <c r="EN6" s="21">
        <v>1</v>
      </c>
      <c r="EO6" s="21"/>
      <c r="EP6" s="21"/>
      <c r="EQ6" s="21"/>
      <c r="ER6" s="21"/>
      <c r="ES6" s="24">
        <v>168</v>
      </c>
      <c r="ET6" s="21">
        <v>130</v>
      </c>
      <c r="EU6" s="21">
        <v>142</v>
      </c>
      <c r="EV6" s="21"/>
      <c r="EW6" s="21"/>
      <c r="EX6" s="21"/>
      <c r="EY6" s="21"/>
      <c r="EZ6" s="24">
        <v>15</v>
      </c>
      <c r="FA6" s="21">
        <v>39</v>
      </c>
      <c r="FB6" s="21">
        <v>56.4</v>
      </c>
      <c r="FC6" s="21"/>
      <c r="FD6" s="21"/>
      <c r="FE6" s="21"/>
      <c r="FF6" s="21"/>
      <c r="FG6" s="24">
        <v>5</v>
      </c>
      <c r="FH6" s="21">
        <v>8</v>
      </c>
      <c r="FI6" s="21">
        <v>1</v>
      </c>
      <c r="FJ6" s="21"/>
      <c r="FK6" s="21"/>
      <c r="FL6" s="21"/>
      <c r="FM6" s="21"/>
      <c r="FN6" s="24">
        <v>40</v>
      </c>
      <c r="FO6" s="21">
        <v>89</v>
      </c>
      <c r="FP6" s="21">
        <v>61</v>
      </c>
      <c r="FQ6" s="21"/>
      <c r="FR6" s="21"/>
      <c r="FS6" s="21"/>
      <c r="FT6" s="21"/>
      <c r="FU6" s="24" t="s">
        <v>257</v>
      </c>
      <c r="FV6" s="21" t="s">
        <v>258</v>
      </c>
      <c r="FW6" s="21" t="s">
        <v>258</v>
      </c>
      <c r="FX6" s="21"/>
      <c r="FY6" s="21"/>
      <c r="FZ6" s="21"/>
      <c r="GA6" s="21"/>
      <c r="GB6" s="24">
        <v>203</v>
      </c>
      <c r="GC6" s="21">
        <v>174</v>
      </c>
      <c r="GD6" s="21">
        <v>247</v>
      </c>
      <c r="GE6" s="21"/>
      <c r="GF6" s="21"/>
      <c r="GG6" s="21"/>
      <c r="GH6" s="21"/>
      <c r="GI6" s="24">
        <v>0</v>
      </c>
      <c r="GJ6" s="21">
        <v>1160</v>
      </c>
      <c r="GK6" s="21">
        <v>645</v>
      </c>
      <c r="GL6" s="21"/>
      <c r="GM6" s="21"/>
      <c r="GN6" s="21"/>
      <c r="GO6" s="31"/>
      <c r="GP6" s="9"/>
      <c r="GQ6" s="32">
        <v>20</v>
      </c>
      <c r="GR6" s="21">
        <v>90</v>
      </c>
      <c r="GS6" s="24">
        <v>19</v>
      </c>
      <c r="GT6" s="21">
        <v>90</v>
      </c>
      <c r="GU6" s="24">
        <v>18</v>
      </c>
      <c r="GV6" s="21">
        <v>90</v>
      </c>
      <c r="GW6" s="24"/>
      <c r="GX6" s="21"/>
      <c r="GY6" s="24"/>
      <c r="GZ6" s="21"/>
      <c r="HA6" s="24"/>
      <c r="HB6" s="21"/>
      <c r="HC6" s="24"/>
      <c r="HD6" s="21"/>
      <c r="HE6" s="6"/>
      <c r="HF6" s="21"/>
      <c r="HG6" s="21"/>
      <c r="HH6" s="21"/>
      <c r="HI6" s="21"/>
      <c r="HJ6" s="21"/>
      <c r="HK6" s="21"/>
      <c r="HL6" s="21"/>
      <c r="HM6" s="21"/>
      <c r="HN6" s="21"/>
      <c r="HO6" s="21"/>
      <c r="HP6" s="21"/>
      <c r="HQ6" s="21"/>
      <c r="HR6" s="21"/>
      <c r="HS6" s="21"/>
      <c r="HT6" s="21"/>
      <c r="HU6" s="6"/>
      <c r="HV6" s="98">
        <f t="shared" ref="HV6:HV38" si="10">GQ6-GS6</f>
        <v>1</v>
      </c>
      <c r="HW6" s="6"/>
      <c r="HX6" s="6"/>
      <c r="HY6" s="6"/>
      <c r="HZ6" s="6"/>
      <c r="IA6" s="6"/>
    </row>
    <row r="7" spans="1:235" ht="15.75" customHeight="1" x14ac:dyDescent="0.3">
      <c r="A7" s="98">
        <v>2</v>
      </c>
      <c r="B7" s="3">
        <v>2</v>
      </c>
      <c r="C7" s="21" t="s">
        <v>259</v>
      </c>
      <c r="D7" s="21">
        <v>1</v>
      </c>
      <c r="E7" s="22">
        <v>41190</v>
      </c>
      <c r="F7" s="22">
        <v>41190</v>
      </c>
      <c r="G7" s="21">
        <f t="shared" si="0"/>
        <v>0</v>
      </c>
      <c r="H7" s="21" t="s">
        <v>240</v>
      </c>
      <c r="I7" s="21"/>
      <c r="J7" s="23">
        <v>13520</v>
      </c>
      <c r="K7" s="21">
        <v>75</v>
      </c>
      <c r="L7" s="21"/>
      <c r="M7" s="21"/>
      <c r="N7" s="21" t="s">
        <v>260</v>
      </c>
      <c r="O7" s="21">
        <v>53</v>
      </c>
      <c r="P7" s="21">
        <v>53</v>
      </c>
      <c r="Q7" s="21">
        <v>18</v>
      </c>
      <c r="R7" s="21" t="s">
        <v>243</v>
      </c>
      <c r="S7" s="21">
        <v>2</v>
      </c>
      <c r="T7" s="21">
        <v>19</v>
      </c>
      <c r="U7" s="21" t="s">
        <v>243</v>
      </c>
      <c r="V7" s="21">
        <v>2</v>
      </c>
      <c r="W7" s="21">
        <v>18</v>
      </c>
      <c r="X7" s="21">
        <v>5</v>
      </c>
      <c r="Y7" s="21">
        <v>5</v>
      </c>
      <c r="Z7" s="6"/>
      <c r="AA7" s="24" t="s">
        <v>244</v>
      </c>
      <c r="AB7" s="21" t="s">
        <v>261</v>
      </c>
      <c r="AC7" s="25"/>
      <c r="AD7" s="25"/>
      <c r="AE7" s="21" t="s">
        <v>249</v>
      </c>
      <c r="AF7" s="21"/>
      <c r="AG7" s="21" t="s">
        <v>246</v>
      </c>
      <c r="AH7" s="21" t="s">
        <v>248</v>
      </c>
      <c r="AI7" s="21" t="s">
        <v>249</v>
      </c>
      <c r="AJ7" s="21" t="s">
        <v>249</v>
      </c>
      <c r="AK7" s="21" t="s">
        <v>249</v>
      </c>
      <c r="AL7" s="21" t="s">
        <v>246</v>
      </c>
      <c r="AM7" s="21">
        <v>0.69</v>
      </c>
      <c r="AN7" s="6"/>
      <c r="AO7" s="26" t="s">
        <v>250</v>
      </c>
      <c r="AP7" s="26" t="s">
        <v>251</v>
      </c>
      <c r="AQ7" s="26"/>
      <c r="AR7" s="26" t="s">
        <v>1904</v>
      </c>
      <c r="AS7" s="26" t="s">
        <v>1905</v>
      </c>
      <c r="AT7" s="100">
        <v>0.69</v>
      </c>
      <c r="AU7" s="101">
        <v>2.63</v>
      </c>
      <c r="AV7" s="101">
        <v>7.6</v>
      </c>
      <c r="AW7" s="101">
        <v>18.52</v>
      </c>
      <c r="AX7" s="101">
        <v>12.1</v>
      </c>
      <c r="AY7" s="101">
        <v>10.27</v>
      </c>
      <c r="AZ7" s="101">
        <v>5.22</v>
      </c>
      <c r="BA7" s="101">
        <v>1.26</v>
      </c>
      <c r="BB7" s="101">
        <v>0.28000000000000003</v>
      </c>
      <c r="BC7" s="28">
        <f t="shared" ref="BC7:BE7" si="11">((AU7/AT7)*100)-100</f>
        <v>281.15942028985506</v>
      </c>
      <c r="BD7" s="28">
        <f t="shared" si="11"/>
        <v>188.97338403041823</v>
      </c>
      <c r="BE7" s="28">
        <f t="shared" si="11"/>
        <v>143.68421052631581</v>
      </c>
      <c r="BF7" s="28">
        <f t="shared" si="2"/>
        <v>1001.449275362319</v>
      </c>
      <c r="BG7" s="28">
        <f t="shared" si="3"/>
        <v>2584.057971014493</v>
      </c>
      <c r="BH7" s="28">
        <f t="shared" si="4"/>
        <v>604.18250950570348</v>
      </c>
      <c r="BI7" s="3">
        <f t="shared" ref="BI7:BK7" si="12">AU7-AT7</f>
        <v>1.94</v>
      </c>
      <c r="BJ7" s="3">
        <f t="shared" si="12"/>
        <v>4.97</v>
      </c>
      <c r="BK7" s="3">
        <f t="shared" si="12"/>
        <v>10.92</v>
      </c>
      <c r="BL7" s="3">
        <f t="shared" si="6"/>
        <v>6.91</v>
      </c>
      <c r="BM7" s="3">
        <f t="shared" si="7"/>
        <v>17.829999999999998</v>
      </c>
      <c r="BN7" s="3">
        <f t="shared" si="8"/>
        <v>15.89</v>
      </c>
      <c r="BO7" s="24">
        <v>117.1</v>
      </c>
      <c r="BP7" s="21">
        <v>127.9</v>
      </c>
      <c r="BQ7" s="21">
        <v>101.9</v>
      </c>
      <c r="BR7" s="21">
        <v>71</v>
      </c>
      <c r="BS7" s="21">
        <v>93.7</v>
      </c>
      <c r="BT7" s="21">
        <v>136</v>
      </c>
      <c r="BU7" s="21">
        <v>171.7</v>
      </c>
      <c r="BV7" s="24">
        <v>34</v>
      </c>
      <c r="BW7" s="21">
        <v>36</v>
      </c>
      <c r="BX7" s="21">
        <v>36</v>
      </c>
      <c r="BY7" s="21">
        <v>36</v>
      </c>
      <c r="BZ7" s="21">
        <v>33.9</v>
      </c>
      <c r="CA7" s="21">
        <v>35</v>
      </c>
      <c r="CB7" s="21">
        <v>36</v>
      </c>
      <c r="CC7" s="21">
        <v>36.5</v>
      </c>
      <c r="CD7" s="21">
        <v>36</v>
      </c>
      <c r="CE7" s="6"/>
      <c r="CF7" s="24" t="s">
        <v>262</v>
      </c>
      <c r="CG7" s="21"/>
      <c r="CH7" s="21"/>
      <c r="CI7" s="21"/>
      <c r="CJ7" s="21"/>
      <c r="CK7" s="21"/>
      <c r="CL7" s="21" t="s">
        <v>263</v>
      </c>
      <c r="CM7" s="24" t="s">
        <v>264</v>
      </c>
      <c r="CN7" s="21"/>
      <c r="CO7" s="21"/>
      <c r="CP7" s="21"/>
      <c r="CQ7" s="21"/>
      <c r="CR7" s="21"/>
      <c r="CS7" s="21" t="s">
        <v>265</v>
      </c>
      <c r="CT7" s="24">
        <v>2</v>
      </c>
      <c r="CU7" s="21"/>
      <c r="CV7" s="21"/>
      <c r="CW7" s="21"/>
      <c r="CX7" s="21"/>
      <c r="CY7" s="21"/>
      <c r="CZ7" s="21" t="s">
        <v>266</v>
      </c>
      <c r="DA7" s="24" t="s">
        <v>267</v>
      </c>
      <c r="DB7" s="21"/>
      <c r="DC7" s="21"/>
      <c r="DD7" s="21"/>
      <c r="DE7" s="21"/>
      <c r="DF7" s="21"/>
      <c r="DG7" s="21" t="s">
        <v>266</v>
      </c>
      <c r="DH7" s="24" t="s">
        <v>268</v>
      </c>
      <c r="DI7" s="21" t="s">
        <v>268</v>
      </c>
      <c r="DJ7" s="21" t="s">
        <v>268</v>
      </c>
      <c r="DK7" s="21"/>
      <c r="DL7" s="21"/>
      <c r="DM7" s="21"/>
      <c r="DN7" s="21"/>
      <c r="DO7" s="26">
        <v>9</v>
      </c>
      <c r="DP7" s="6"/>
      <c r="DQ7" s="24">
        <v>224</v>
      </c>
      <c r="DR7" s="21">
        <v>75.8</v>
      </c>
      <c r="DS7" s="21">
        <v>86.4</v>
      </c>
      <c r="DT7" s="21">
        <v>64.8</v>
      </c>
      <c r="DU7" s="21">
        <v>79.5</v>
      </c>
      <c r="DV7" s="21">
        <v>105.5</v>
      </c>
      <c r="DW7" s="21">
        <v>112.3</v>
      </c>
      <c r="DX7" s="24">
        <v>1</v>
      </c>
      <c r="DY7" s="21">
        <v>0.75</v>
      </c>
      <c r="DZ7" s="21">
        <v>0.5</v>
      </c>
      <c r="EA7" s="21">
        <v>0.7</v>
      </c>
      <c r="EB7" s="21">
        <v>0.65</v>
      </c>
      <c r="EC7" s="21">
        <v>0.6</v>
      </c>
      <c r="ED7" s="21">
        <v>0.6</v>
      </c>
      <c r="EE7" s="29">
        <f t="shared" ref="EE7:EK7" si="13">DQ7/DX7</f>
        <v>224</v>
      </c>
      <c r="EF7" s="30">
        <f t="shared" si="13"/>
        <v>101.06666666666666</v>
      </c>
      <c r="EG7" s="30">
        <f t="shared" si="13"/>
        <v>172.8</v>
      </c>
      <c r="EH7" s="30">
        <f t="shared" si="13"/>
        <v>92.571428571428569</v>
      </c>
      <c r="EI7" s="30">
        <f t="shared" si="13"/>
        <v>122.30769230769231</v>
      </c>
      <c r="EJ7" s="30">
        <f t="shared" si="13"/>
        <v>175.83333333333334</v>
      </c>
      <c r="EK7" s="30">
        <f t="shared" si="13"/>
        <v>187.16666666666666</v>
      </c>
      <c r="EL7" s="24">
        <v>1</v>
      </c>
      <c r="EM7" s="21">
        <v>1</v>
      </c>
      <c r="EN7" s="21">
        <v>1</v>
      </c>
      <c r="EO7" s="21">
        <v>1</v>
      </c>
      <c r="EP7" s="21">
        <v>1</v>
      </c>
      <c r="EQ7" s="21">
        <v>1</v>
      </c>
      <c r="ER7" s="21">
        <v>1</v>
      </c>
      <c r="ES7" s="24">
        <v>222</v>
      </c>
      <c r="ET7" s="21">
        <v>168</v>
      </c>
      <c r="EU7" s="21">
        <v>177</v>
      </c>
      <c r="EV7" s="21">
        <v>156</v>
      </c>
      <c r="EW7" s="21">
        <v>165</v>
      </c>
      <c r="EX7" s="21">
        <v>156</v>
      </c>
      <c r="EY7" s="21">
        <v>152</v>
      </c>
      <c r="EZ7" s="24">
        <v>21.4</v>
      </c>
      <c r="FA7" s="21">
        <v>19.2</v>
      </c>
      <c r="FB7" s="21">
        <v>25.6</v>
      </c>
      <c r="FC7" s="21">
        <v>26.1</v>
      </c>
      <c r="FD7" s="21">
        <v>27.3</v>
      </c>
      <c r="FE7" s="21">
        <v>31.4</v>
      </c>
      <c r="FF7" s="21">
        <v>36</v>
      </c>
      <c r="FG7" s="24">
        <v>14</v>
      </c>
      <c r="FH7" s="21">
        <v>6</v>
      </c>
      <c r="FI7" s="21">
        <v>3</v>
      </c>
      <c r="FJ7" s="21">
        <v>3</v>
      </c>
      <c r="FK7" s="21">
        <v>3</v>
      </c>
      <c r="FL7" s="21">
        <v>3</v>
      </c>
      <c r="FM7" s="21">
        <v>3</v>
      </c>
      <c r="FN7" s="24">
        <v>93</v>
      </c>
      <c r="FO7" s="21">
        <v>97</v>
      </c>
      <c r="FP7" s="21">
        <v>86</v>
      </c>
      <c r="FQ7" s="21">
        <v>83</v>
      </c>
      <c r="FR7" s="21">
        <v>77</v>
      </c>
      <c r="FS7" s="21">
        <v>78</v>
      </c>
      <c r="FT7" s="21">
        <v>86</v>
      </c>
      <c r="FU7" s="24">
        <v>0</v>
      </c>
      <c r="FV7" s="21">
        <v>0</v>
      </c>
      <c r="FW7" s="21">
        <v>0</v>
      </c>
      <c r="FX7" s="21">
        <v>0</v>
      </c>
      <c r="FY7" s="21">
        <v>0</v>
      </c>
      <c r="FZ7" s="21">
        <v>0</v>
      </c>
      <c r="GA7" s="21">
        <v>0</v>
      </c>
      <c r="GB7" s="24">
        <v>187</v>
      </c>
      <c r="GC7" s="21">
        <v>175</v>
      </c>
      <c r="GD7" s="21">
        <v>155</v>
      </c>
      <c r="GE7" s="21">
        <v>144</v>
      </c>
      <c r="GF7" s="21">
        <v>143</v>
      </c>
      <c r="GG7" s="21">
        <v>138</v>
      </c>
      <c r="GH7" s="21">
        <v>126</v>
      </c>
      <c r="GI7" s="24">
        <v>1200</v>
      </c>
      <c r="GJ7" s="21">
        <v>2380</v>
      </c>
      <c r="GK7" s="21">
        <v>1630</v>
      </c>
      <c r="GL7" s="21">
        <v>1450</v>
      </c>
      <c r="GM7" s="21">
        <v>1670</v>
      </c>
      <c r="GN7" s="21">
        <v>1300</v>
      </c>
      <c r="GO7" s="31">
        <v>1900</v>
      </c>
      <c r="GP7" s="9"/>
      <c r="GQ7" s="32">
        <v>11</v>
      </c>
      <c r="GR7" s="21">
        <v>45</v>
      </c>
      <c r="GS7" s="24">
        <v>11</v>
      </c>
      <c r="GT7" s="21">
        <v>45</v>
      </c>
      <c r="GU7" s="24">
        <v>12</v>
      </c>
      <c r="GV7" s="21">
        <v>45</v>
      </c>
      <c r="GW7" s="24">
        <v>12</v>
      </c>
      <c r="GX7" s="21">
        <v>45</v>
      </c>
      <c r="GY7" s="24">
        <v>12</v>
      </c>
      <c r="GZ7" s="21">
        <v>45</v>
      </c>
      <c r="HA7" s="24">
        <v>12</v>
      </c>
      <c r="HB7" s="21">
        <v>45</v>
      </c>
      <c r="HC7" s="24">
        <v>12</v>
      </c>
      <c r="HD7" s="21">
        <v>45</v>
      </c>
      <c r="HE7" s="6"/>
      <c r="HF7" s="21"/>
      <c r="HG7" s="21"/>
      <c r="HH7" s="21"/>
      <c r="HI7" s="21"/>
      <c r="HJ7" s="21"/>
      <c r="HK7" s="21"/>
      <c r="HL7" s="21"/>
      <c r="HM7" s="21"/>
      <c r="HN7" s="21"/>
      <c r="HO7" s="21"/>
      <c r="HP7" s="21"/>
      <c r="HQ7" s="21"/>
      <c r="HR7" s="21"/>
      <c r="HS7" s="21"/>
      <c r="HT7" s="21"/>
      <c r="HU7" s="6"/>
      <c r="HV7" s="98">
        <f t="shared" si="10"/>
        <v>0</v>
      </c>
      <c r="HW7" s="6"/>
      <c r="HX7" s="6"/>
      <c r="HY7" s="6"/>
      <c r="HZ7" s="6"/>
      <c r="IA7" s="6"/>
    </row>
    <row r="8" spans="1:235" ht="15.75" customHeight="1" x14ac:dyDescent="0.3">
      <c r="A8" s="98">
        <v>3</v>
      </c>
      <c r="B8" s="3">
        <v>10</v>
      </c>
      <c r="C8" s="21" t="s">
        <v>239</v>
      </c>
      <c r="D8" s="21">
        <v>2</v>
      </c>
      <c r="E8" s="22">
        <v>41210</v>
      </c>
      <c r="F8" s="22">
        <v>41211</v>
      </c>
      <c r="G8" s="21">
        <f t="shared" si="0"/>
        <v>1</v>
      </c>
      <c r="H8" s="21" t="s">
        <v>240</v>
      </c>
      <c r="I8" s="21"/>
      <c r="J8" s="23">
        <v>31789</v>
      </c>
      <c r="K8" s="21">
        <v>25</v>
      </c>
      <c r="L8" s="21"/>
      <c r="M8" s="21"/>
      <c r="N8" s="21" t="s">
        <v>353</v>
      </c>
      <c r="O8" s="21">
        <v>39</v>
      </c>
      <c r="P8" s="21">
        <v>23</v>
      </c>
      <c r="Q8" s="21">
        <v>13</v>
      </c>
      <c r="R8" s="21" t="s">
        <v>354</v>
      </c>
      <c r="S8" s="21">
        <v>1</v>
      </c>
      <c r="T8" s="21">
        <v>19</v>
      </c>
      <c r="U8" s="21" t="s">
        <v>272</v>
      </c>
      <c r="V8" s="21">
        <v>1</v>
      </c>
      <c r="W8" s="21">
        <v>6</v>
      </c>
      <c r="X8" s="21">
        <v>5</v>
      </c>
      <c r="Y8" s="21">
        <v>5</v>
      </c>
      <c r="Z8" s="6"/>
      <c r="AA8" s="24" t="s">
        <v>298</v>
      </c>
      <c r="AB8" s="21" t="s">
        <v>355</v>
      </c>
      <c r="AC8" s="25"/>
      <c r="AD8" s="25"/>
      <c r="AE8" s="21" t="s">
        <v>249</v>
      </c>
      <c r="AF8" s="21"/>
      <c r="AG8" s="21" t="s">
        <v>249</v>
      </c>
      <c r="AH8" s="21"/>
      <c r="AI8" s="21" t="s">
        <v>246</v>
      </c>
      <c r="AJ8" s="21" t="s">
        <v>249</v>
      </c>
      <c r="AK8" s="21" t="s">
        <v>249</v>
      </c>
      <c r="AL8" s="21" t="s">
        <v>246</v>
      </c>
      <c r="AM8" s="21">
        <v>0.84</v>
      </c>
      <c r="AN8" s="6"/>
      <c r="AO8" s="26" t="s">
        <v>250</v>
      </c>
      <c r="AP8" s="26" t="s">
        <v>251</v>
      </c>
      <c r="AQ8" s="26"/>
      <c r="AR8" s="26" t="s">
        <v>1902</v>
      </c>
      <c r="AS8" s="26" t="s">
        <v>299</v>
      </c>
      <c r="AT8" s="27">
        <v>0.84</v>
      </c>
      <c r="AU8" s="21">
        <v>0.67</v>
      </c>
      <c r="AV8" s="21">
        <v>0.62</v>
      </c>
      <c r="AW8" s="21">
        <v>0.53</v>
      </c>
      <c r="AX8" s="21">
        <v>0.27</v>
      </c>
      <c r="AY8" s="21">
        <v>0.22</v>
      </c>
      <c r="AZ8" s="21">
        <v>0.15</v>
      </c>
      <c r="BA8" s="21">
        <v>0.1</v>
      </c>
      <c r="BB8" s="21">
        <v>0.09</v>
      </c>
      <c r="BC8" s="28">
        <f t="shared" ref="BC8:BE8" si="14">((AU8/AT8)*100)-100</f>
        <v>-20.238095238095227</v>
      </c>
      <c r="BD8" s="28">
        <f t="shared" si="14"/>
        <v>-7.4626865671641838</v>
      </c>
      <c r="BE8" s="28">
        <f t="shared" si="14"/>
        <v>-14.516129032258064</v>
      </c>
      <c r="BF8" s="28">
        <f t="shared" si="2"/>
        <v>-26.19047619047619</v>
      </c>
      <c r="BG8" s="28">
        <f t="shared" si="3"/>
        <v>-36.904761904761898</v>
      </c>
      <c r="BH8" s="28">
        <f t="shared" si="4"/>
        <v>-20.895522388059703</v>
      </c>
      <c r="BI8" s="3">
        <f t="shared" ref="BI8:BK8" si="15">AU8-AT8</f>
        <v>-0.16999999999999993</v>
      </c>
      <c r="BJ8" s="3">
        <f t="shared" si="15"/>
        <v>-5.0000000000000044E-2</v>
      </c>
      <c r="BK8" s="3">
        <f t="shared" si="15"/>
        <v>-8.9999999999999969E-2</v>
      </c>
      <c r="BL8" s="3">
        <f t="shared" si="6"/>
        <v>-0.21999999999999997</v>
      </c>
      <c r="BM8" s="3">
        <f t="shared" si="7"/>
        <v>-0.30999999999999994</v>
      </c>
      <c r="BN8" s="3">
        <f t="shared" si="8"/>
        <v>-0.14000000000000001</v>
      </c>
      <c r="BO8" s="24">
        <v>323.5</v>
      </c>
      <c r="BP8" s="21">
        <v>170.5</v>
      </c>
      <c r="BQ8" s="21">
        <v>172.4</v>
      </c>
      <c r="BR8" s="21">
        <v>168</v>
      </c>
      <c r="BS8" s="21">
        <v>116.1</v>
      </c>
      <c r="BT8" s="21">
        <v>67</v>
      </c>
      <c r="BU8" s="21">
        <v>61.5</v>
      </c>
      <c r="BV8" s="24">
        <v>35</v>
      </c>
      <c r="BW8" s="21">
        <v>36.1</v>
      </c>
      <c r="BX8" s="21">
        <v>36</v>
      </c>
      <c r="BY8" s="21">
        <v>36</v>
      </c>
      <c r="BZ8" s="21">
        <v>37</v>
      </c>
      <c r="CA8" s="21">
        <v>36</v>
      </c>
      <c r="CB8" s="21">
        <v>37.5</v>
      </c>
      <c r="CC8" s="21">
        <v>37</v>
      </c>
      <c r="CD8" s="21">
        <v>36</v>
      </c>
      <c r="CE8" s="6"/>
      <c r="CF8" s="24" t="s">
        <v>356</v>
      </c>
      <c r="CG8" s="21" t="s">
        <v>357</v>
      </c>
      <c r="CH8" s="21" t="s">
        <v>358</v>
      </c>
      <c r="CI8" s="21"/>
      <c r="CJ8" s="21"/>
      <c r="CK8" s="21"/>
      <c r="CL8" s="21"/>
      <c r="CM8" s="24" t="s">
        <v>359</v>
      </c>
      <c r="CN8" s="21" t="s">
        <v>360</v>
      </c>
      <c r="CO8" s="21" t="s">
        <v>361</v>
      </c>
      <c r="CP8" s="21"/>
      <c r="CQ8" s="21"/>
      <c r="CR8" s="21"/>
      <c r="CS8" s="21"/>
      <c r="CT8" s="24">
        <v>7</v>
      </c>
      <c r="CU8" s="21">
        <v>2</v>
      </c>
      <c r="CV8" s="21">
        <v>15</v>
      </c>
      <c r="CW8" s="21"/>
      <c r="CX8" s="21"/>
      <c r="CY8" s="21"/>
      <c r="CZ8" s="21"/>
      <c r="DA8" s="24" t="s">
        <v>362</v>
      </c>
      <c r="DB8" s="21" t="s">
        <v>363</v>
      </c>
      <c r="DC8" s="21"/>
      <c r="DD8" s="21"/>
      <c r="DE8" s="21"/>
      <c r="DF8" s="21"/>
      <c r="DG8" s="21"/>
      <c r="DH8" s="24" t="s">
        <v>364</v>
      </c>
      <c r="DI8" s="21" t="s">
        <v>364</v>
      </c>
      <c r="DJ8" s="21" t="s">
        <v>365</v>
      </c>
      <c r="DK8" s="21" t="s">
        <v>366</v>
      </c>
      <c r="DL8" s="21" t="s">
        <v>366</v>
      </c>
      <c r="DM8" s="21" t="s">
        <v>366</v>
      </c>
      <c r="DN8" s="21" t="s">
        <v>366</v>
      </c>
      <c r="DO8" s="26">
        <v>8</v>
      </c>
      <c r="DP8" s="6"/>
      <c r="DQ8" s="24">
        <v>854</v>
      </c>
      <c r="DR8" s="21">
        <v>99</v>
      </c>
      <c r="DS8" s="21">
        <v>265</v>
      </c>
      <c r="DT8" s="21">
        <v>177.1</v>
      </c>
      <c r="DU8" s="21">
        <v>242.7</v>
      </c>
      <c r="DV8" s="21">
        <v>183.5</v>
      </c>
      <c r="DW8" s="21">
        <v>202.4</v>
      </c>
      <c r="DX8" s="24">
        <v>0.21</v>
      </c>
      <c r="DY8" s="21">
        <v>0.8</v>
      </c>
      <c r="DZ8" s="21">
        <v>0.75</v>
      </c>
      <c r="EA8" s="21">
        <v>0.4</v>
      </c>
      <c r="EB8" s="21">
        <v>0.4</v>
      </c>
      <c r="EC8" s="21">
        <v>0.4</v>
      </c>
      <c r="ED8" s="21">
        <v>0.4</v>
      </c>
      <c r="EE8" s="29">
        <f t="shared" ref="EE8:EK8" si="16">DQ8/DX8</f>
        <v>4066.666666666667</v>
      </c>
      <c r="EF8" s="30">
        <f t="shared" si="16"/>
        <v>123.75</v>
      </c>
      <c r="EG8" s="30">
        <f t="shared" si="16"/>
        <v>353.33333333333331</v>
      </c>
      <c r="EH8" s="30">
        <f t="shared" si="16"/>
        <v>442.74999999999994</v>
      </c>
      <c r="EI8" s="30">
        <f t="shared" si="16"/>
        <v>606.74999999999989</v>
      </c>
      <c r="EJ8" s="30">
        <f t="shared" si="16"/>
        <v>458.75</v>
      </c>
      <c r="EK8" s="30">
        <f t="shared" si="16"/>
        <v>506</v>
      </c>
      <c r="EL8" s="24">
        <v>1</v>
      </c>
      <c r="EM8" s="21">
        <v>1</v>
      </c>
      <c r="EN8" s="21">
        <v>1</v>
      </c>
      <c r="EO8" s="21">
        <v>1</v>
      </c>
      <c r="EP8" s="21">
        <v>1</v>
      </c>
      <c r="EQ8" s="21">
        <v>1</v>
      </c>
      <c r="ER8" s="21">
        <v>1</v>
      </c>
      <c r="ES8" s="24">
        <v>173</v>
      </c>
      <c r="ET8" s="21">
        <v>208</v>
      </c>
      <c r="EU8" s="21">
        <v>345</v>
      </c>
      <c r="EV8" s="21">
        <v>404</v>
      </c>
      <c r="EW8" s="21">
        <v>503</v>
      </c>
      <c r="EX8" s="21">
        <v>386</v>
      </c>
      <c r="EY8" s="21">
        <v>327</v>
      </c>
      <c r="EZ8" s="24">
        <v>6.5</v>
      </c>
      <c r="FA8" s="21">
        <v>5.8</v>
      </c>
      <c r="FB8" s="21">
        <v>5.4</v>
      </c>
      <c r="FC8" s="21">
        <v>5</v>
      </c>
      <c r="FD8" s="21">
        <v>4</v>
      </c>
      <c r="FE8" s="21">
        <v>4</v>
      </c>
      <c r="FF8" s="21">
        <v>4.7</v>
      </c>
      <c r="FG8" s="24">
        <v>15</v>
      </c>
      <c r="FH8" s="21">
        <v>15</v>
      </c>
      <c r="FI8" s="21">
        <v>15</v>
      </c>
      <c r="FJ8" s="21">
        <v>15</v>
      </c>
      <c r="FK8" s="21">
        <v>15</v>
      </c>
      <c r="FL8" s="21">
        <v>15</v>
      </c>
      <c r="FM8" s="21">
        <v>15</v>
      </c>
      <c r="FN8" s="24">
        <v>69</v>
      </c>
      <c r="FO8" s="21">
        <v>69</v>
      </c>
      <c r="FP8" s="21">
        <v>73</v>
      </c>
      <c r="FQ8" s="21">
        <v>77</v>
      </c>
      <c r="FR8" s="21">
        <v>97</v>
      </c>
      <c r="FS8" s="21">
        <v>82</v>
      </c>
      <c r="FT8" s="21">
        <v>94</v>
      </c>
      <c r="FU8" s="24">
        <v>0</v>
      </c>
      <c r="FV8" s="21">
        <v>0</v>
      </c>
      <c r="FW8" s="21" t="s">
        <v>345</v>
      </c>
      <c r="FX8" s="21" t="s">
        <v>321</v>
      </c>
      <c r="FY8" s="21" t="s">
        <v>310</v>
      </c>
      <c r="FZ8" s="21" t="s">
        <v>311</v>
      </c>
      <c r="GA8" s="21">
        <v>0</v>
      </c>
      <c r="GB8" s="24">
        <v>52</v>
      </c>
      <c r="GC8" s="21">
        <v>44</v>
      </c>
      <c r="GD8" s="21">
        <v>37</v>
      </c>
      <c r="GE8" s="21">
        <v>35</v>
      </c>
      <c r="GF8" s="21">
        <v>35</v>
      </c>
      <c r="GG8" s="21">
        <v>39</v>
      </c>
      <c r="GH8" s="21">
        <v>35</v>
      </c>
      <c r="GI8" s="24">
        <v>1100</v>
      </c>
      <c r="GJ8" s="21">
        <v>2570</v>
      </c>
      <c r="GK8" s="21">
        <v>6430</v>
      </c>
      <c r="GL8" s="21">
        <v>6940</v>
      </c>
      <c r="GM8" s="21">
        <v>6940</v>
      </c>
      <c r="GN8" s="21">
        <v>4740</v>
      </c>
      <c r="GO8" s="31">
        <v>4410</v>
      </c>
      <c r="GP8" s="9"/>
      <c r="GQ8" s="32">
        <v>9</v>
      </c>
      <c r="GR8" s="21">
        <v>18</v>
      </c>
      <c r="GS8" s="24">
        <v>12</v>
      </c>
      <c r="GT8" s="21">
        <v>45</v>
      </c>
      <c r="GU8" s="24">
        <v>11</v>
      </c>
      <c r="GV8" s="21">
        <v>45</v>
      </c>
      <c r="GW8" s="24">
        <v>9</v>
      </c>
      <c r="GX8" s="21">
        <v>18</v>
      </c>
      <c r="GY8" s="24">
        <v>11</v>
      </c>
      <c r="GZ8" s="21">
        <v>45</v>
      </c>
      <c r="HA8" s="24">
        <v>11</v>
      </c>
      <c r="HB8" s="21">
        <v>45</v>
      </c>
      <c r="HC8" s="24">
        <v>8</v>
      </c>
      <c r="HD8" s="21">
        <v>18</v>
      </c>
      <c r="HE8" s="6"/>
      <c r="HF8" s="21"/>
      <c r="HG8" s="21"/>
      <c r="HH8" s="21"/>
      <c r="HI8" s="21"/>
      <c r="HJ8" s="21"/>
      <c r="HK8" s="21"/>
      <c r="HL8" s="21"/>
      <c r="HM8" s="21"/>
      <c r="HN8" s="21"/>
      <c r="HO8" s="21"/>
      <c r="HP8" s="21"/>
      <c r="HQ8" s="21"/>
      <c r="HR8" s="21"/>
      <c r="HS8" s="21"/>
      <c r="HT8" s="21"/>
      <c r="HU8" s="6"/>
      <c r="HV8" s="98">
        <f t="shared" si="10"/>
        <v>-3</v>
      </c>
      <c r="HW8" s="6"/>
      <c r="HX8" s="6"/>
      <c r="HY8" s="6"/>
      <c r="HZ8" s="6"/>
      <c r="IA8" s="6"/>
    </row>
    <row r="9" spans="1:235" ht="15.75" customHeight="1" x14ac:dyDescent="0.3">
      <c r="A9" s="98">
        <v>4</v>
      </c>
      <c r="B9" s="3">
        <v>11</v>
      </c>
      <c r="C9" s="21" t="s">
        <v>269</v>
      </c>
      <c r="D9" s="21">
        <v>1</v>
      </c>
      <c r="E9" s="22">
        <v>41210</v>
      </c>
      <c r="F9" s="22">
        <v>41212</v>
      </c>
      <c r="G9" s="21">
        <f t="shared" si="0"/>
        <v>2</v>
      </c>
      <c r="H9" s="21"/>
      <c r="I9" s="21"/>
      <c r="J9" s="23">
        <v>18790</v>
      </c>
      <c r="K9" s="21">
        <v>61</v>
      </c>
      <c r="L9" s="21"/>
      <c r="M9" s="21"/>
      <c r="N9" s="21" t="s">
        <v>367</v>
      </c>
      <c r="O9" s="21">
        <v>56</v>
      </c>
      <c r="P9" s="21">
        <v>59.8</v>
      </c>
      <c r="Q9" s="21">
        <v>11</v>
      </c>
      <c r="R9" s="21" t="s">
        <v>368</v>
      </c>
      <c r="S9" s="21">
        <v>1</v>
      </c>
      <c r="T9" s="21">
        <v>19</v>
      </c>
      <c r="U9" s="21" t="s">
        <v>272</v>
      </c>
      <c r="V9" s="21">
        <v>1</v>
      </c>
      <c r="W9" s="21">
        <v>7</v>
      </c>
      <c r="X9" s="21">
        <v>4</v>
      </c>
      <c r="Y9" s="21">
        <v>4</v>
      </c>
      <c r="Z9" s="6"/>
      <c r="AA9" s="24" t="s">
        <v>369</v>
      </c>
      <c r="AB9" s="21" t="s">
        <v>261</v>
      </c>
      <c r="AC9" s="25"/>
      <c r="AD9" s="25"/>
      <c r="AE9" s="21" t="s">
        <v>246</v>
      </c>
      <c r="AF9" s="21" t="s">
        <v>247</v>
      </c>
      <c r="AG9" s="21" t="s">
        <v>246</v>
      </c>
      <c r="AH9" s="21" t="s">
        <v>248</v>
      </c>
      <c r="AI9" s="21" t="s">
        <v>246</v>
      </c>
      <c r="AJ9" s="21" t="s">
        <v>249</v>
      </c>
      <c r="AK9" s="21" t="s">
        <v>246</v>
      </c>
      <c r="AL9" s="21" t="s">
        <v>246</v>
      </c>
      <c r="AM9" s="21">
        <v>3.69</v>
      </c>
      <c r="AN9" s="6"/>
      <c r="AO9" s="26" t="s">
        <v>250</v>
      </c>
      <c r="AP9" s="26" t="s">
        <v>251</v>
      </c>
      <c r="AQ9" s="38"/>
      <c r="AR9" s="26" t="s">
        <v>1904</v>
      </c>
      <c r="AS9" s="26" t="s">
        <v>1905</v>
      </c>
      <c r="AT9" s="33">
        <v>5.69</v>
      </c>
      <c r="AU9" s="34">
        <v>8.41</v>
      </c>
      <c r="AV9" s="34">
        <v>16.21</v>
      </c>
      <c r="AW9" s="34">
        <v>36.799999999999997</v>
      </c>
      <c r="AX9" s="34">
        <v>30.7</v>
      </c>
      <c r="AY9" s="34"/>
      <c r="AZ9" s="34">
        <v>11.87</v>
      </c>
      <c r="BA9" s="34">
        <v>6.3</v>
      </c>
      <c r="BB9" s="34">
        <v>5.3</v>
      </c>
      <c r="BC9" s="28">
        <f t="shared" ref="BC9:BE9" si="17">((AU9/AT9)*100)-100</f>
        <v>47.803163444639694</v>
      </c>
      <c r="BD9" s="28">
        <f t="shared" si="17"/>
        <v>92.74673008323424</v>
      </c>
      <c r="BE9" s="28">
        <f t="shared" si="17"/>
        <v>127.02035780382479</v>
      </c>
      <c r="BF9" s="28">
        <f t="shared" si="2"/>
        <v>184.88576449912125</v>
      </c>
      <c r="BG9" s="28">
        <f t="shared" si="3"/>
        <v>546.74868189806659</v>
      </c>
      <c r="BH9" s="28">
        <f t="shared" si="4"/>
        <v>337.57431629013075</v>
      </c>
      <c r="BI9" s="3">
        <f t="shared" ref="BI9:BK9" si="18">AU9-AT9</f>
        <v>2.7199999999999998</v>
      </c>
      <c r="BJ9" s="3">
        <f t="shared" si="18"/>
        <v>7.8000000000000007</v>
      </c>
      <c r="BK9" s="3">
        <f t="shared" si="18"/>
        <v>20.589999999999996</v>
      </c>
      <c r="BL9" s="3">
        <f t="shared" si="6"/>
        <v>10.52</v>
      </c>
      <c r="BM9" s="3">
        <f t="shared" si="7"/>
        <v>31.109999999999996</v>
      </c>
      <c r="BN9" s="3">
        <f t="shared" si="8"/>
        <v>28.389999999999997</v>
      </c>
      <c r="BO9" s="24">
        <v>371.1</v>
      </c>
      <c r="BP9" s="21">
        <v>391</v>
      </c>
      <c r="BQ9" s="21">
        <v>405</v>
      </c>
      <c r="BR9" s="21">
        <v>320</v>
      </c>
      <c r="BS9" s="21">
        <v>263</v>
      </c>
      <c r="BT9" s="21">
        <v>110.8</v>
      </c>
      <c r="BU9" s="21">
        <v>11.2</v>
      </c>
      <c r="BV9" s="24">
        <v>37</v>
      </c>
      <c r="BW9" s="21">
        <v>38</v>
      </c>
      <c r="BX9" s="21">
        <v>38</v>
      </c>
      <c r="BY9" s="21">
        <v>37.9</v>
      </c>
      <c r="BZ9" s="21">
        <v>37.6</v>
      </c>
      <c r="CA9" s="21">
        <v>36.6</v>
      </c>
      <c r="CB9" s="21">
        <v>37</v>
      </c>
      <c r="CC9" s="21">
        <v>37</v>
      </c>
      <c r="CD9" s="21">
        <v>36.6</v>
      </c>
      <c r="CE9" s="6"/>
      <c r="CF9" s="24" t="s">
        <v>370</v>
      </c>
      <c r="CG9" s="21"/>
      <c r="CH9" s="21" t="s">
        <v>371</v>
      </c>
      <c r="CI9" s="21"/>
      <c r="CJ9" s="21"/>
      <c r="CK9" s="21"/>
      <c r="CL9" s="21"/>
      <c r="CM9" s="24" t="s">
        <v>372</v>
      </c>
      <c r="CN9" s="21"/>
      <c r="CO9" s="21" t="s">
        <v>303</v>
      </c>
      <c r="CP9" s="21"/>
      <c r="CQ9" s="21"/>
      <c r="CR9" s="21"/>
      <c r="CS9" s="21"/>
      <c r="CT9" s="24">
        <v>2</v>
      </c>
      <c r="CU9" s="21"/>
      <c r="CV9" s="21">
        <v>6</v>
      </c>
      <c r="CW9" s="21"/>
      <c r="CX9" s="21"/>
      <c r="CY9" s="21"/>
      <c r="CZ9" s="21"/>
      <c r="DA9" s="24" t="s">
        <v>373</v>
      </c>
      <c r="DB9" s="21"/>
      <c r="DC9" s="21" t="s">
        <v>266</v>
      </c>
      <c r="DD9" s="21"/>
      <c r="DE9" s="21"/>
      <c r="DF9" s="21"/>
      <c r="DG9" s="21"/>
      <c r="DH9" s="24" t="s">
        <v>374</v>
      </c>
      <c r="DI9" s="21" t="s">
        <v>374</v>
      </c>
      <c r="DJ9" s="21" t="s">
        <v>375</v>
      </c>
      <c r="DK9" s="21" t="s">
        <v>376</v>
      </c>
      <c r="DL9" s="21" t="s">
        <v>377</v>
      </c>
      <c r="DM9" s="21" t="s">
        <v>377</v>
      </c>
      <c r="DN9" s="21" t="s">
        <v>377</v>
      </c>
      <c r="DO9" s="26">
        <v>9</v>
      </c>
      <c r="DP9" s="6"/>
      <c r="DQ9" s="24">
        <v>109.8</v>
      </c>
      <c r="DR9" s="21">
        <v>79</v>
      </c>
      <c r="DS9" s="21">
        <v>116.8</v>
      </c>
      <c r="DT9" s="21">
        <v>106</v>
      </c>
      <c r="DU9" s="21">
        <v>119.3</v>
      </c>
      <c r="DV9" s="21">
        <v>99.2</v>
      </c>
      <c r="DW9" s="21">
        <v>88.4</v>
      </c>
      <c r="DX9" s="24">
        <v>0.4</v>
      </c>
      <c r="DY9" s="21">
        <v>0.5</v>
      </c>
      <c r="DZ9" s="21">
        <v>0.6</v>
      </c>
      <c r="EA9" s="21">
        <v>0.45</v>
      </c>
      <c r="EB9" s="21">
        <v>0.6</v>
      </c>
      <c r="EC9" s="21">
        <v>0.55000000000000004</v>
      </c>
      <c r="ED9" s="21">
        <v>0.55000000000000004</v>
      </c>
      <c r="EE9" s="29">
        <f t="shared" ref="EE9:EK9" si="19">DQ9/DX9</f>
        <v>274.5</v>
      </c>
      <c r="EF9" s="30">
        <f t="shared" si="19"/>
        <v>158</v>
      </c>
      <c r="EG9" s="30">
        <f t="shared" si="19"/>
        <v>194.66666666666666</v>
      </c>
      <c r="EH9" s="30">
        <f t="shared" si="19"/>
        <v>235.55555555555554</v>
      </c>
      <c r="EI9" s="30">
        <f t="shared" si="19"/>
        <v>198.83333333333334</v>
      </c>
      <c r="EJ9" s="30">
        <f t="shared" si="19"/>
        <v>180.36363636363635</v>
      </c>
      <c r="EK9" s="30">
        <f t="shared" si="19"/>
        <v>160.72727272727272</v>
      </c>
      <c r="EL9" s="24">
        <v>1</v>
      </c>
      <c r="EM9" s="21">
        <v>1</v>
      </c>
      <c r="EN9" s="21">
        <v>1</v>
      </c>
      <c r="EO9" s="21">
        <v>1</v>
      </c>
      <c r="EP9" s="21">
        <v>1</v>
      </c>
      <c r="EQ9" s="21">
        <v>1</v>
      </c>
      <c r="ER9" s="21">
        <v>1</v>
      </c>
      <c r="ES9" s="24">
        <v>171</v>
      </c>
      <c r="ET9" s="21">
        <v>154</v>
      </c>
      <c r="EU9" s="21">
        <v>193</v>
      </c>
      <c r="EV9" s="21">
        <v>204</v>
      </c>
      <c r="EW9" s="21">
        <v>263</v>
      </c>
      <c r="EX9" s="21">
        <v>303</v>
      </c>
      <c r="EY9" s="21">
        <v>332</v>
      </c>
      <c r="EZ9" s="24">
        <v>9</v>
      </c>
      <c r="FA9" s="21">
        <v>9</v>
      </c>
      <c r="FB9" s="21">
        <v>11.7</v>
      </c>
      <c r="FC9" s="21">
        <v>13</v>
      </c>
      <c r="FD9" s="21">
        <v>8</v>
      </c>
      <c r="FE9" s="21">
        <v>5.8</v>
      </c>
      <c r="FF9" s="21">
        <v>5.6</v>
      </c>
      <c r="FG9" s="24">
        <v>7</v>
      </c>
      <c r="FH9" s="21">
        <v>7</v>
      </c>
      <c r="FI9" s="21">
        <v>11</v>
      </c>
      <c r="FJ9" s="21">
        <v>14</v>
      </c>
      <c r="FK9" s="21">
        <v>11</v>
      </c>
      <c r="FL9" s="21">
        <v>11</v>
      </c>
      <c r="FM9" s="21">
        <v>11</v>
      </c>
      <c r="FN9" s="24">
        <v>82</v>
      </c>
      <c r="FO9" s="21">
        <v>95</v>
      </c>
      <c r="FP9" s="21">
        <v>99</v>
      </c>
      <c r="FQ9" s="21">
        <v>93</v>
      </c>
      <c r="FR9" s="21">
        <v>115</v>
      </c>
      <c r="FS9" s="21">
        <v>106</v>
      </c>
      <c r="FT9" s="21">
        <v>93</v>
      </c>
      <c r="FU9" s="24" t="s">
        <v>378</v>
      </c>
      <c r="FV9" s="21">
        <v>0</v>
      </c>
      <c r="FW9" s="21">
        <v>0</v>
      </c>
      <c r="FX9" s="21">
        <v>0</v>
      </c>
      <c r="FY9" s="21">
        <v>0</v>
      </c>
      <c r="FZ9" s="21">
        <v>0</v>
      </c>
      <c r="GA9" s="21">
        <v>0</v>
      </c>
      <c r="GB9" s="24">
        <v>80</v>
      </c>
      <c r="GC9" s="21">
        <v>80</v>
      </c>
      <c r="GD9" s="21">
        <v>82</v>
      </c>
      <c r="GE9" s="21">
        <v>83</v>
      </c>
      <c r="GF9" s="21">
        <v>80</v>
      </c>
      <c r="GG9" s="21">
        <v>78</v>
      </c>
      <c r="GH9" s="21">
        <v>70</v>
      </c>
      <c r="GI9" s="24">
        <v>1930</v>
      </c>
      <c r="GJ9" s="21">
        <v>2770</v>
      </c>
      <c r="GK9" s="21">
        <v>1735</v>
      </c>
      <c r="GL9" s="21">
        <v>1630</v>
      </c>
      <c r="GM9" s="21">
        <v>1980</v>
      </c>
      <c r="GN9" s="21">
        <v>3260</v>
      </c>
      <c r="GO9" s="31">
        <v>1940</v>
      </c>
      <c r="GP9" s="9"/>
      <c r="GQ9" s="32">
        <v>14</v>
      </c>
      <c r="GR9" s="21">
        <v>55</v>
      </c>
      <c r="GS9" s="24">
        <v>11</v>
      </c>
      <c r="GT9" s="21">
        <v>45</v>
      </c>
      <c r="GU9" s="24">
        <v>10</v>
      </c>
      <c r="GV9" s="21">
        <v>45</v>
      </c>
      <c r="GW9" s="24">
        <v>11</v>
      </c>
      <c r="GX9" s="21">
        <v>45</v>
      </c>
      <c r="GY9" s="24">
        <v>9</v>
      </c>
      <c r="GZ9" s="21">
        <v>18</v>
      </c>
      <c r="HA9" s="24">
        <v>10</v>
      </c>
      <c r="HB9" s="21">
        <v>45</v>
      </c>
      <c r="HC9" s="24">
        <v>10</v>
      </c>
      <c r="HD9" s="21">
        <v>45</v>
      </c>
      <c r="HE9" s="6"/>
      <c r="HF9" s="21"/>
      <c r="HG9" s="21"/>
      <c r="HH9" s="21"/>
      <c r="HI9" s="21"/>
      <c r="HJ9" s="21"/>
      <c r="HK9" s="21"/>
      <c r="HL9" s="21"/>
      <c r="HM9" s="21"/>
      <c r="HN9" s="21"/>
      <c r="HO9" s="21"/>
      <c r="HP9" s="21"/>
      <c r="HQ9" s="21"/>
      <c r="HR9" s="21"/>
      <c r="HS9" s="21"/>
      <c r="HT9" s="21"/>
      <c r="HU9" s="6"/>
      <c r="HV9" s="98">
        <f t="shared" si="10"/>
        <v>3</v>
      </c>
      <c r="HW9" s="6"/>
      <c r="HX9" s="6"/>
      <c r="HY9" s="6"/>
      <c r="HZ9" s="6"/>
      <c r="IA9" s="6"/>
    </row>
    <row r="10" spans="1:235" ht="15.75" customHeight="1" x14ac:dyDescent="0.3">
      <c r="A10" s="98">
        <v>5</v>
      </c>
      <c r="B10" s="3">
        <v>14</v>
      </c>
      <c r="C10" s="21" t="s">
        <v>323</v>
      </c>
      <c r="D10" s="21">
        <v>1</v>
      </c>
      <c r="E10" s="22">
        <v>41216</v>
      </c>
      <c r="F10" s="22">
        <v>41219</v>
      </c>
      <c r="G10" s="21">
        <f t="shared" si="0"/>
        <v>3</v>
      </c>
      <c r="H10" s="21" t="s">
        <v>395</v>
      </c>
      <c r="I10" s="21" t="s">
        <v>324</v>
      </c>
      <c r="J10" s="23">
        <v>9315</v>
      </c>
      <c r="K10" s="21">
        <v>87</v>
      </c>
      <c r="L10" s="21"/>
      <c r="M10" s="21"/>
      <c r="N10" s="21" t="s">
        <v>396</v>
      </c>
      <c r="O10" s="21">
        <v>81</v>
      </c>
      <c r="P10" s="21">
        <v>93.1</v>
      </c>
      <c r="Q10" s="21">
        <v>4</v>
      </c>
      <c r="R10" s="21" t="s">
        <v>243</v>
      </c>
      <c r="S10" s="21">
        <v>2</v>
      </c>
      <c r="T10" s="21">
        <v>8</v>
      </c>
      <c r="U10" s="21" t="s">
        <v>243</v>
      </c>
      <c r="V10" s="21">
        <v>2</v>
      </c>
      <c r="W10" s="21">
        <v>4</v>
      </c>
      <c r="X10" s="21">
        <v>4</v>
      </c>
      <c r="Y10" s="21">
        <v>4</v>
      </c>
      <c r="Z10" s="6"/>
      <c r="AA10" s="24" t="s">
        <v>369</v>
      </c>
      <c r="AB10" s="21" t="s">
        <v>261</v>
      </c>
      <c r="AC10" s="25"/>
      <c r="AD10" s="25"/>
      <c r="AE10" s="21" t="s">
        <v>246</v>
      </c>
      <c r="AF10" s="21" t="s">
        <v>247</v>
      </c>
      <c r="AG10" s="21" t="s">
        <v>246</v>
      </c>
      <c r="AH10" s="21" t="s">
        <v>248</v>
      </c>
      <c r="AI10" s="21" t="s">
        <v>246</v>
      </c>
      <c r="AJ10" s="21" t="s">
        <v>246</v>
      </c>
      <c r="AK10" s="21" t="s">
        <v>246</v>
      </c>
      <c r="AL10" s="21" t="s">
        <v>246</v>
      </c>
      <c r="AM10" s="21">
        <v>1.83</v>
      </c>
      <c r="AN10" s="6"/>
      <c r="AO10" s="26" t="s">
        <v>250</v>
      </c>
      <c r="AP10" s="26" t="s">
        <v>251</v>
      </c>
      <c r="AQ10" s="26"/>
      <c r="AR10" s="26" t="s">
        <v>1902</v>
      </c>
      <c r="AS10" s="26" t="s">
        <v>1905</v>
      </c>
      <c r="AT10" s="27">
        <v>1.83</v>
      </c>
      <c r="AU10" s="21">
        <v>9.4600000000000009</v>
      </c>
      <c r="AV10" s="21">
        <v>38.89</v>
      </c>
      <c r="AW10" s="21">
        <v>35.229999999999997</v>
      </c>
      <c r="AX10" s="21">
        <v>23.54</v>
      </c>
      <c r="AY10" s="21">
        <v>8.8699999999999992</v>
      </c>
      <c r="AZ10" s="21">
        <v>6.25</v>
      </c>
      <c r="BA10" s="21">
        <v>5.0599999999999996</v>
      </c>
      <c r="BB10" s="21"/>
      <c r="BC10" s="28">
        <f t="shared" ref="BC10:BE10" si="20">((AU10/AT10)*100)-100</f>
        <v>416.93989071038254</v>
      </c>
      <c r="BD10" s="28">
        <f t="shared" si="20"/>
        <v>311.09936575052853</v>
      </c>
      <c r="BE10" s="28">
        <f t="shared" si="20"/>
        <v>-9.411159681151986</v>
      </c>
      <c r="BF10" s="28">
        <f t="shared" si="2"/>
        <v>2025.1366120218577</v>
      </c>
      <c r="BG10" s="28">
        <f t="shared" si="3"/>
        <v>1825.1366120218577</v>
      </c>
      <c r="BH10" s="28">
        <f t="shared" si="4"/>
        <v>272.41014799154328</v>
      </c>
      <c r="BI10" s="3">
        <f t="shared" ref="BI10:BK10" si="21">AU10-AT10</f>
        <v>7.6300000000000008</v>
      </c>
      <c r="BJ10" s="3">
        <f t="shared" si="21"/>
        <v>29.43</v>
      </c>
      <c r="BK10" s="3">
        <f t="shared" si="21"/>
        <v>-3.6600000000000037</v>
      </c>
      <c r="BL10" s="3">
        <f t="shared" si="6"/>
        <v>37.06</v>
      </c>
      <c r="BM10" s="3">
        <f t="shared" si="7"/>
        <v>33.4</v>
      </c>
      <c r="BN10" s="3">
        <f t="shared" si="8"/>
        <v>25.769999999999996</v>
      </c>
      <c r="BO10" s="24">
        <v>185.2</v>
      </c>
      <c r="BP10" s="21">
        <v>307.5</v>
      </c>
      <c r="BQ10" s="21">
        <v>390.9</v>
      </c>
      <c r="BR10" s="21">
        <v>416</v>
      </c>
      <c r="BS10" s="21">
        <v>273</v>
      </c>
      <c r="BT10" s="21">
        <v>210.5</v>
      </c>
      <c r="BU10" s="21"/>
      <c r="BV10" s="24">
        <v>37.5</v>
      </c>
      <c r="BW10" s="21">
        <v>37.5</v>
      </c>
      <c r="BX10" s="21">
        <v>38</v>
      </c>
      <c r="BY10" s="21">
        <v>37.1</v>
      </c>
      <c r="BZ10" s="21">
        <v>37</v>
      </c>
      <c r="CA10" s="21">
        <v>39</v>
      </c>
      <c r="CB10" s="21">
        <v>38.1</v>
      </c>
      <c r="CC10" s="21">
        <v>36</v>
      </c>
      <c r="CD10" s="21"/>
      <c r="CE10" s="6"/>
      <c r="CF10" s="24" t="s">
        <v>381</v>
      </c>
      <c r="CG10" s="21"/>
      <c r="CH10" s="21" t="s">
        <v>397</v>
      </c>
      <c r="CI10" s="21"/>
      <c r="CJ10" s="21"/>
      <c r="CK10" s="21"/>
      <c r="CL10" s="21"/>
      <c r="CM10" s="24" t="s">
        <v>398</v>
      </c>
      <c r="CN10" s="21"/>
      <c r="CO10" s="21" t="s">
        <v>303</v>
      </c>
      <c r="CP10" s="21"/>
      <c r="CQ10" s="21"/>
      <c r="CR10" s="21"/>
      <c r="CS10" s="21"/>
      <c r="CT10" s="24">
        <v>3</v>
      </c>
      <c r="CU10" s="21"/>
      <c r="CV10" s="21" t="s">
        <v>266</v>
      </c>
      <c r="CW10" s="21"/>
      <c r="CX10" s="21"/>
      <c r="CY10" s="21"/>
      <c r="CZ10" s="21"/>
      <c r="DA10" s="24" t="s">
        <v>399</v>
      </c>
      <c r="DB10" s="21"/>
      <c r="DC10" s="21" t="s">
        <v>266</v>
      </c>
      <c r="DD10" s="21"/>
      <c r="DE10" s="21"/>
      <c r="DF10" s="21"/>
      <c r="DG10" s="21"/>
      <c r="DH10" s="24" t="s">
        <v>400</v>
      </c>
      <c r="DI10" s="21" t="s">
        <v>401</v>
      </c>
      <c r="DJ10" s="21" t="s">
        <v>399</v>
      </c>
      <c r="DK10" s="21" t="s">
        <v>402</v>
      </c>
      <c r="DL10" s="21" t="s">
        <v>402</v>
      </c>
      <c r="DM10" s="21" t="s">
        <v>402</v>
      </c>
      <c r="DN10" s="21"/>
      <c r="DO10" s="26">
        <v>9</v>
      </c>
      <c r="DP10" s="6"/>
      <c r="DQ10" s="24">
        <v>91.9</v>
      </c>
      <c r="DR10" s="21">
        <v>88.4</v>
      </c>
      <c r="DS10" s="21">
        <v>119.9</v>
      </c>
      <c r="DT10" s="21">
        <v>121.2</v>
      </c>
      <c r="DU10" s="21">
        <v>83.3</v>
      </c>
      <c r="DV10" s="21">
        <v>125.1</v>
      </c>
      <c r="DW10" s="21"/>
      <c r="DX10" s="24">
        <v>0.4</v>
      </c>
      <c r="DY10" s="21">
        <v>0.43</v>
      </c>
      <c r="DZ10" s="21">
        <v>0.5</v>
      </c>
      <c r="EA10" s="21">
        <v>0.4</v>
      </c>
      <c r="EB10" s="21">
        <v>0.4</v>
      </c>
      <c r="EC10" s="21">
        <v>0.4</v>
      </c>
      <c r="ED10" s="21"/>
      <c r="EE10" s="29">
        <f t="shared" ref="EE10:EJ10" si="22">DQ10/DX10</f>
        <v>229.75</v>
      </c>
      <c r="EF10" s="30">
        <f t="shared" si="22"/>
        <v>205.58139534883722</v>
      </c>
      <c r="EG10" s="30">
        <f t="shared" si="22"/>
        <v>239.8</v>
      </c>
      <c r="EH10" s="30">
        <f t="shared" si="22"/>
        <v>303</v>
      </c>
      <c r="EI10" s="30">
        <f t="shared" si="22"/>
        <v>208.24999999999997</v>
      </c>
      <c r="EJ10" s="30">
        <f t="shared" si="22"/>
        <v>312.74999999999994</v>
      </c>
      <c r="EK10" s="30"/>
      <c r="EL10" s="24">
        <v>1</v>
      </c>
      <c r="EM10" s="21">
        <v>1</v>
      </c>
      <c r="EN10" s="21">
        <v>1</v>
      </c>
      <c r="EO10" s="21">
        <v>1</v>
      </c>
      <c r="EP10" s="21">
        <v>1</v>
      </c>
      <c r="EQ10" s="21">
        <v>1</v>
      </c>
      <c r="ER10" s="21"/>
      <c r="ES10" s="24">
        <v>82</v>
      </c>
      <c r="ET10" s="21">
        <v>127</v>
      </c>
      <c r="EU10" s="21">
        <v>119</v>
      </c>
      <c r="EV10" s="21">
        <v>122</v>
      </c>
      <c r="EW10" s="21">
        <v>122</v>
      </c>
      <c r="EX10" s="21">
        <v>91</v>
      </c>
      <c r="EY10" s="21"/>
      <c r="EZ10" s="24">
        <v>26.8</v>
      </c>
      <c r="FA10" s="21">
        <v>26.8</v>
      </c>
      <c r="FB10" s="21">
        <v>16</v>
      </c>
      <c r="FC10" s="21">
        <v>16</v>
      </c>
      <c r="FD10" s="21">
        <v>12</v>
      </c>
      <c r="FE10" s="21">
        <v>12</v>
      </c>
      <c r="FF10" s="21"/>
      <c r="FG10" s="24">
        <v>5</v>
      </c>
      <c r="FH10" s="21">
        <v>3</v>
      </c>
      <c r="FI10" s="21">
        <v>3</v>
      </c>
      <c r="FJ10" s="21">
        <v>3</v>
      </c>
      <c r="FK10" s="21">
        <v>3</v>
      </c>
      <c r="FL10" s="21">
        <v>3</v>
      </c>
      <c r="FM10" s="21"/>
      <c r="FN10" s="24">
        <v>46</v>
      </c>
      <c r="FO10" s="21">
        <v>57</v>
      </c>
      <c r="FP10" s="21">
        <v>71</v>
      </c>
      <c r="FQ10" s="21">
        <v>78</v>
      </c>
      <c r="FR10" s="21">
        <v>67</v>
      </c>
      <c r="FS10" s="21">
        <v>73</v>
      </c>
      <c r="FT10" s="21"/>
      <c r="FU10" s="24" t="s">
        <v>295</v>
      </c>
      <c r="FV10" s="21" t="s">
        <v>403</v>
      </c>
      <c r="FW10" s="21" t="s">
        <v>403</v>
      </c>
      <c r="FX10" s="21" t="s">
        <v>345</v>
      </c>
      <c r="FY10" s="21" t="s">
        <v>345</v>
      </c>
      <c r="FZ10" s="21" t="s">
        <v>311</v>
      </c>
      <c r="GA10" s="21"/>
      <c r="GB10" s="24">
        <v>187</v>
      </c>
      <c r="GC10" s="21">
        <v>211</v>
      </c>
      <c r="GD10" s="21">
        <v>253</v>
      </c>
      <c r="GE10" s="21">
        <v>230</v>
      </c>
      <c r="GF10" s="21">
        <v>232</v>
      </c>
      <c r="GG10" s="21">
        <v>236</v>
      </c>
      <c r="GH10" s="21"/>
      <c r="GI10" s="24">
        <v>590</v>
      </c>
      <c r="GJ10" s="21">
        <v>820</v>
      </c>
      <c r="GK10" s="21">
        <v>1110</v>
      </c>
      <c r="GL10" s="21">
        <v>2260</v>
      </c>
      <c r="GM10" s="21">
        <v>1945</v>
      </c>
      <c r="GN10" s="21">
        <v>210</v>
      </c>
      <c r="GO10" s="31"/>
      <c r="GP10" s="9"/>
      <c r="GQ10" s="32">
        <v>18</v>
      </c>
      <c r="GR10" s="21">
        <v>90</v>
      </c>
      <c r="GS10" s="24">
        <v>19</v>
      </c>
      <c r="GT10" s="21">
        <v>90</v>
      </c>
      <c r="GU10" s="24">
        <v>17</v>
      </c>
      <c r="GV10" s="21">
        <v>90</v>
      </c>
      <c r="GW10" s="24">
        <v>17</v>
      </c>
      <c r="GX10" s="21">
        <v>90</v>
      </c>
      <c r="GY10" s="24">
        <v>14</v>
      </c>
      <c r="GZ10" s="21">
        <v>55</v>
      </c>
      <c r="HA10" s="24">
        <v>14</v>
      </c>
      <c r="HB10" s="21">
        <v>55</v>
      </c>
      <c r="HC10" s="24"/>
      <c r="HD10" s="21"/>
      <c r="HE10" s="6"/>
      <c r="HF10" s="21"/>
      <c r="HG10" s="21"/>
      <c r="HH10" s="21"/>
      <c r="HI10" s="21"/>
      <c r="HJ10" s="21"/>
      <c r="HK10" s="21"/>
      <c r="HL10" s="21"/>
      <c r="HM10" s="21"/>
      <c r="HN10" s="21"/>
      <c r="HO10" s="21"/>
      <c r="HP10" s="21"/>
      <c r="HQ10" s="21"/>
      <c r="HR10" s="21"/>
      <c r="HS10" s="21"/>
      <c r="HT10" s="21"/>
      <c r="HU10" s="6"/>
      <c r="HV10" s="98">
        <f t="shared" si="10"/>
        <v>-1</v>
      </c>
      <c r="HW10" s="6"/>
      <c r="HX10" s="6"/>
      <c r="HY10" s="6"/>
      <c r="HZ10" s="6"/>
      <c r="IA10" s="6"/>
    </row>
    <row r="11" spans="1:235" ht="15.75" customHeight="1" x14ac:dyDescent="0.3">
      <c r="A11" s="98">
        <v>6</v>
      </c>
      <c r="B11" s="3">
        <v>17</v>
      </c>
      <c r="C11" s="21" t="s">
        <v>239</v>
      </c>
      <c r="D11" s="21">
        <v>1</v>
      </c>
      <c r="E11" s="22">
        <v>41220</v>
      </c>
      <c r="F11" s="22">
        <v>41220</v>
      </c>
      <c r="G11" s="21">
        <f t="shared" si="0"/>
        <v>0</v>
      </c>
      <c r="H11" s="21" t="s">
        <v>410</v>
      </c>
      <c r="I11" s="21"/>
      <c r="J11" s="23">
        <v>14838</v>
      </c>
      <c r="K11" s="21">
        <v>72</v>
      </c>
      <c r="L11" s="21"/>
      <c r="M11" s="21"/>
      <c r="N11" s="21" t="s">
        <v>242</v>
      </c>
      <c r="O11" s="21">
        <v>74</v>
      </c>
      <c r="P11" s="21">
        <v>88</v>
      </c>
      <c r="Q11" s="21">
        <v>7</v>
      </c>
      <c r="R11" s="21" t="s">
        <v>243</v>
      </c>
      <c r="S11" s="21">
        <v>2</v>
      </c>
      <c r="T11" s="21">
        <v>8</v>
      </c>
      <c r="U11" s="21" t="s">
        <v>243</v>
      </c>
      <c r="V11" s="21">
        <v>2</v>
      </c>
      <c r="W11" s="21">
        <v>7</v>
      </c>
      <c r="X11" s="21">
        <v>6</v>
      </c>
      <c r="Y11" s="21">
        <v>6</v>
      </c>
      <c r="Z11" s="6"/>
      <c r="AA11" s="24" t="s">
        <v>369</v>
      </c>
      <c r="AB11" s="21" t="s">
        <v>421</v>
      </c>
      <c r="AC11" s="25"/>
      <c r="AD11" s="25"/>
      <c r="AE11" s="21" t="s">
        <v>249</v>
      </c>
      <c r="AF11" s="21"/>
      <c r="AG11" s="21" t="s">
        <v>246</v>
      </c>
      <c r="AH11" s="21" t="s">
        <v>248</v>
      </c>
      <c r="AI11" s="21" t="s">
        <v>246</v>
      </c>
      <c r="AJ11" s="21" t="s">
        <v>246</v>
      </c>
      <c r="AK11" s="21" t="s">
        <v>246</v>
      </c>
      <c r="AL11" s="21" t="s">
        <v>246</v>
      </c>
      <c r="AM11" s="21">
        <v>6.72</v>
      </c>
      <c r="AN11" s="6"/>
      <c r="AO11" s="26" t="s">
        <v>250</v>
      </c>
      <c r="AP11" s="26" t="s">
        <v>251</v>
      </c>
      <c r="AQ11" s="26"/>
      <c r="AR11" s="26" t="s">
        <v>1902</v>
      </c>
      <c r="AS11" s="26" t="s">
        <v>1905</v>
      </c>
      <c r="AT11" s="27">
        <v>5.72</v>
      </c>
      <c r="AU11" s="21">
        <v>6.26</v>
      </c>
      <c r="AV11" s="21">
        <v>6.33</v>
      </c>
      <c r="AW11" s="21">
        <v>7.54</v>
      </c>
      <c r="AX11" s="21">
        <v>3.53</v>
      </c>
      <c r="AY11" s="21">
        <v>3.45</v>
      </c>
      <c r="AZ11" s="21">
        <v>2.91</v>
      </c>
      <c r="BA11" s="21">
        <v>2.44</v>
      </c>
      <c r="BB11" s="21">
        <v>2</v>
      </c>
      <c r="BC11" s="28">
        <f t="shared" ref="BC11:BE11" si="23">((AU11/AT11)*100)-100</f>
        <v>9.44055944055944</v>
      </c>
      <c r="BD11" s="28">
        <f t="shared" si="23"/>
        <v>1.1182108626198044</v>
      </c>
      <c r="BE11" s="28">
        <f t="shared" si="23"/>
        <v>19.115323854660346</v>
      </c>
      <c r="BF11" s="28">
        <f t="shared" si="2"/>
        <v>10.664335664335667</v>
      </c>
      <c r="BG11" s="28">
        <f t="shared" si="3"/>
        <v>31.818181818181841</v>
      </c>
      <c r="BH11" s="28">
        <f t="shared" si="4"/>
        <v>20.447284345047919</v>
      </c>
      <c r="BI11" s="3">
        <f t="shared" ref="BI11:BK11" si="24">AU11-AT11</f>
        <v>0.54</v>
      </c>
      <c r="BJ11" s="3">
        <f t="shared" si="24"/>
        <v>7.0000000000000284E-2</v>
      </c>
      <c r="BK11" s="3">
        <f t="shared" si="24"/>
        <v>1.21</v>
      </c>
      <c r="BL11" s="3">
        <f t="shared" si="6"/>
        <v>0.61000000000000032</v>
      </c>
      <c r="BM11" s="3">
        <f t="shared" si="7"/>
        <v>1.8200000000000003</v>
      </c>
      <c r="BN11" s="3">
        <f t="shared" si="8"/>
        <v>1.2800000000000002</v>
      </c>
      <c r="BO11" s="24">
        <v>212.6</v>
      </c>
      <c r="BP11" s="21">
        <v>158</v>
      </c>
      <c r="BQ11" s="21">
        <v>194.6</v>
      </c>
      <c r="BR11" s="21">
        <v>167.1</v>
      </c>
      <c r="BS11" s="21">
        <v>120.6</v>
      </c>
      <c r="BT11" s="21">
        <v>82.8</v>
      </c>
      <c r="BU11" s="21">
        <v>36.6</v>
      </c>
      <c r="BV11" s="24">
        <v>36</v>
      </c>
      <c r="BW11" s="21">
        <v>36</v>
      </c>
      <c r="BX11" s="21">
        <v>35</v>
      </c>
      <c r="BY11" s="21">
        <v>37.4</v>
      </c>
      <c r="BZ11" s="21">
        <v>37</v>
      </c>
      <c r="CA11" s="21">
        <v>36</v>
      </c>
      <c r="CB11" s="21">
        <v>37.4</v>
      </c>
      <c r="CC11" s="21">
        <v>36</v>
      </c>
      <c r="CD11" s="21">
        <v>34</v>
      </c>
      <c r="CE11" s="6"/>
      <c r="CF11" s="24" t="s">
        <v>422</v>
      </c>
      <c r="CG11" s="21" t="s">
        <v>423</v>
      </c>
      <c r="CH11" s="21"/>
      <c r="CI11" s="21"/>
      <c r="CJ11" s="21"/>
      <c r="CK11" s="21"/>
      <c r="CL11" s="21"/>
      <c r="CM11" s="24" t="s">
        <v>424</v>
      </c>
      <c r="CN11" s="21" t="s">
        <v>425</v>
      </c>
      <c r="CO11" s="21"/>
      <c r="CP11" s="21"/>
      <c r="CQ11" s="21"/>
      <c r="CR11" s="21"/>
      <c r="CS11" s="21"/>
      <c r="CT11" s="24">
        <v>3</v>
      </c>
      <c r="CU11" s="21">
        <v>4</v>
      </c>
      <c r="CV11" s="21"/>
      <c r="CW11" s="21"/>
      <c r="CX11" s="21"/>
      <c r="CY11" s="21"/>
      <c r="CZ11" s="21"/>
      <c r="DA11" s="24" t="s">
        <v>399</v>
      </c>
      <c r="DB11" s="21" t="s">
        <v>426</v>
      </c>
      <c r="DC11" s="21"/>
      <c r="DD11" s="21"/>
      <c r="DE11" s="21"/>
      <c r="DF11" s="21"/>
      <c r="DG11" s="21"/>
      <c r="DH11" s="24" t="s">
        <v>427</v>
      </c>
      <c r="DI11" s="21" t="s">
        <v>256</v>
      </c>
      <c r="DJ11" s="21" t="s">
        <v>428</v>
      </c>
      <c r="DK11" s="21" t="s">
        <v>428</v>
      </c>
      <c r="DL11" s="21" t="s">
        <v>428</v>
      </c>
      <c r="DM11" s="21" t="s">
        <v>428</v>
      </c>
      <c r="DN11" s="21" t="s">
        <v>429</v>
      </c>
      <c r="DO11" s="26">
        <v>9</v>
      </c>
      <c r="DP11" s="6"/>
      <c r="DQ11" s="24">
        <v>114.5</v>
      </c>
      <c r="DR11" s="21">
        <v>98.4</v>
      </c>
      <c r="DS11" s="21">
        <v>98.7</v>
      </c>
      <c r="DT11" s="21">
        <v>111.1</v>
      </c>
      <c r="DU11" s="21">
        <v>113.8</v>
      </c>
      <c r="DV11" s="21">
        <v>131.1</v>
      </c>
      <c r="DW11" s="21">
        <v>146.4</v>
      </c>
      <c r="DX11" s="24">
        <v>0.7</v>
      </c>
      <c r="DY11" s="21">
        <v>0.5</v>
      </c>
      <c r="DZ11" s="21">
        <v>0.4</v>
      </c>
      <c r="EA11" s="21">
        <v>0.4</v>
      </c>
      <c r="EB11" s="21">
        <v>0.4</v>
      </c>
      <c r="EC11" s="21">
        <v>0.4</v>
      </c>
      <c r="ED11" s="21">
        <v>0.4</v>
      </c>
      <c r="EE11" s="29">
        <f t="shared" ref="EE11:EK11" si="25">DQ11/DX11</f>
        <v>163.57142857142858</v>
      </c>
      <c r="EF11" s="30">
        <f t="shared" si="25"/>
        <v>196.8</v>
      </c>
      <c r="EG11" s="30">
        <f t="shared" si="25"/>
        <v>246.75</v>
      </c>
      <c r="EH11" s="30">
        <f t="shared" si="25"/>
        <v>277.74999999999994</v>
      </c>
      <c r="EI11" s="30">
        <f t="shared" si="25"/>
        <v>284.5</v>
      </c>
      <c r="EJ11" s="30">
        <f t="shared" si="25"/>
        <v>327.74999999999994</v>
      </c>
      <c r="EK11" s="30">
        <f t="shared" si="25"/>
        <v>366</v>
      </c>
      <c r="EL11" s="24">
        <v>1</v>
      </c>
      <c r="EM11" s="21">
        <v>1</v>
      </c>
      <c r="EN11" s="21">
        <v>1</v>
      </c>
      <c r="EO11" s="21">
        <v>1</v>
      </c>
      <c r="EP11" s="21">
        <v>1</v>
      </c>
      <c r="EQ11" s="21">
        <v>1</v>
      </c>
      <c r="ER11" s="21">
        <v>1</v>
      </c>
      <c r="ES11" s="24">
        <v>271</v>
      </c>
      <c r="ET11" s="21">
        <v>160</v>
      </c>
      <c r="EU11" s="21">
        <v>161</v>
      </c>
      <c r="EV11" s="21">
        <v>80</v>
      </c>
      <c r="EW11" s="21">
        <v>93</v>
      </c>
      <c r="EX11" s="21">
        <v>81</v>
      </c>
      <c r="EY11" s="21">
        <v>97</v>
      </c>
      <c r="EZ11" s="24">
        <v>7.6</v>
      </c>
      <c r="FA11" s="21">
        <v>9</v>
      </c>
      <c r="FB11" s="21">
        <v>19</v>
      </c>
      <c r="FC11" s="21">
        <v>27.9</v>
      </c>
      <c r="FD11" s="21">
        <v>31.3</v>
      </c>
      <c r="FE11" s="21">
        <v>34</v>
      </c>
      <c r="FF11" s="21">
        <v>29.7</v>
      </c>
      <c r="FG11" s="24">
        <v>8</v>
      </c>
      <c r="FH11" s="21">
        <v>3</v>
      </c>
      <c r="FI11" s="21">
        <v>3</v>
      </c>
      <c r="FJ11" s="21">
        <v>3</v>
      </c>
      <c r="FK11" s="21">
        <v>3</v>
      </c>
      <c r="FL11" s="21">
        <v>3</v>
      </c>
      <c r="FM11" s="21">
        <v>3</v>
      </c>
      <c r="FN11" s="24">
        <v>66</v>
      </c>
      <c r="FO11" s="21">
        <v>76</v>
      </c>
      <c r="FP11" s="21">
        <v>78</v>
      </c>
      <c r="FQ11" s="21">
        <v>79</v>
      </c>
      <c r="FR11" s="21">
        <v>77</v>
      </c>
      <c r="FS11" s="21">
        <v>79</v>
      </c>
      <c r="FT11" s="21">
        <v>67</v>
      </c>
      <c r="FU11" s="24" t="s">
        <v>295</v>
      </c>
      <c r="FV11" s="21" t="s">
        <v>430</v>
      </c>
      <c r="FW11" s="21" t="s">
        <v>430</v>
      </c>
      <c r="FX11" s="21">
        <v>0</v>
      </c>
      <c r="FY11" s="21">
        <v>0</v>
      </c>
      <c r="FZ11" s="21">
        <v>0</v>
      </c>
      <c r="GA11" s="21">
        <v>0</v>
      </c>
      <c r="GB11" s="24">
        <v>316</v>
      </c>
      <c r="GC11" s="21">
        <v>284</v>
      </c>
      <c r="GD11" s="21">
        <v>291</v>
      </c>
      <c r="GE11" s="21">
        <v>343</v>
      </c>
      <c r="GF11" s="21">
        <v>381</v>
      </c>
      <c r="GG11" s="21">
        <v>403</v>
      </c>
      <c r="GH11" s="21">
        <v>268</v>
      </c>
      <c r="GI11" s="24">
        <v>1340</v>
      </c>
      <c r="GJ11" s="21">
        <v>1640</v>
      </c>
      <c r="GK11" s="21">
        <v>670</v>
      </c>
      <c r="GL11" s="21">
        <v>670</v>
      </c>
      <c r="GM11" s="21">
        <v>1800</v>
      </c>
      <c r="GN11" s="21">
        <v>1270</v>
      </c>
      <c r="GO11" s="31">
        <v>1500</v>
      </c>
      <c r="GP11" s="9"/>
      <c r="GQ11" s="32">
        <v>15</v>
      </c>
      <c r="GR11" s="21">
        <v>80</v>
      </c>
      <c r="GS11" s="24">
        <v>16</v>
      </c>
      <c r="GT11" s="21">
        <v>90</v>
      </c>
      <c r="GU11" s="24">
        <v>16</v>
      </c>
      <c r="GV11" s="21">
        <v>90</v>
      </c>
      <c r="GW11" s="24">
        <v>14</v>
      </c>
      <c r="GX11" s="21">
        <v>55</v>
      </c>
      <c r="GY11" s="24">
        <v>14</v>
      </c>
      <c r="GZ11" s="21">
        <v>55</v>
      </c>
      <c r="HA11" s="24">
        <v>14</v>
      </c>
      <c r="HB11" s="21">
        <v>55</v>
      </c>
      <c r="HC11" s="24">
        <v>15</v>
      </c>
      <c r="HD11" s="21">
        <v>80</v>
      </c>
      <c r="HE11" s="6"/>
      <c r="HF11" s="21"/>
      <c r="HG11" s="21"/>
      <c r="HH11" s="21"/>
      <c r="HI11" s="21"/>
      <c r="HJ11" s="21"/>
      <c r="HK11" s="21"/>
      <c r="HL11" s="21"/>
      <c r="HM11" s="21"/>
      <c r="HN11" s="21"/>
      <c r="HO11" s="21"/>
      <c r="HP11" s="21"/>
      <c r="HQ11" s="21"/>
      <c r="HR11" s="21"/>
      <c r="HS11" s="21"/>
      <c r="HT11" s="21"/>
      <c r="HU11" s="6"/>
      <c r="HV11" s="98">
        <f t="shared" si="10"/>
        <v>-1</v>
      </c>
      <c r="HW11" s="6"/>
      <c r="HX11" s="6"/>
      <c r="HY11" s="6"/>
      <c r="HZ11" s="6"/>
      <c r="IA11" s="6"/>
    </row>
    <row r="12" spans="1:235" ht="15.75" customHeight="1" x14ac:dyDescent="0.3">
      <c r="A12" s="98">
        <v>7</v>
      </c>
      <c r="B12" s="3">
        <v>18</v>
      </c>
      <c r="C12" s="21" t="s">
        <v>431</v>
      </c>
      <c r="D12" s="21">
        <v>1</v>
      </c>
      <c r="E12" s="22">
        <v>41218</v>
      </c>
      <c r="F12" s="22">
        <v>41218</v>
      </c>
      <c r="G12" s="21">
        <f t="shared" si="0"/>
        <v>0</v>
      </c>
      <c r="H12" s="21" t="s">
        <v>410</v>
      </c>
      <c r="I12" s="21" t="s">
        <v>432</v>
      </c>
      <c r="J12" s="23">
        <v>15466</v>
      </c>
      <c r="K12" s="21">
        <v>70</v>
      </c>
      <c r="L12" s="21"/>
      <c r="M12" s="21"/>
      <c r="N12" s="21" t="s">
        <v>421</v>
      </c>
      <c r="O12" s="21">
        <v>63</v>
      </c>
      <c r="P12" s="21">
        <v>73</v>
      </c>
      <c r="Q12" s="21">
        <v>8</v>
      </c>
      <c r="R12" s="21" t="s">
        <v>243</v>
      </c>
      <c r="S12" s="21">
        <v>2</v>
      </c>
      <c r="T12" s="21">
        <v>26</v>
      </c>
      <c r="U12" s="21" t="s">
        <v>243</v>
      </c>
      <c r="V12" s="21">
        <v>2</v>
      </c>
      <c r="W12" s="21">
        <v>7</v>
      </c>
      <c r="X12" s="21">
        <v>7</v>
      </c>
      <c r="Y12" s="21">
        <v>7</v>
      </c>
      <c r="Z12" s="6"/>
      <c r="AA12" s="24" t="s">
        <v>369</v>
      </c>
      <c r="AB12" s="21" t="s">
        <v>337</v>
      </c>
      <c r="AC12" s="25"/>
      <c r="AD12" s="25"/>
      <c r="AE12" s="21" t="s">
        <v>249</v>
      </c>
      <c r="AF12" s="21"/>
      <c r="AG12" s="21" t="s">
        <v>246</v>
      </c>
      <c r="AH12" s="21" t="s">
        <v>248</v>
      </c>
      <c r="AI12" s="21" t="s">
        <v>246</v>
      </c>
      <c r="AJ12" s="21" t="s">
        <v>246</v>
      </c>
      <c r="AK12" s="21" t="s">
        <v>246</v>
      </c>
      <c r="AL12" s="21" t="s">
        <v>246</v>
      </c>
      <c r="AM12" s="21">
        <v>1</v>
      </c>
      <c r="AN12" s="6"/>
      <c r="AO12" s="26" t="s">
        <v>250</v>
      </c>
      <c r="AP12" s="26" t="s">
        <v>251</v>
      </c>
      <c r="AQ12" s="26"/>
      <c r="AR12" s="26" t="s">
        <v>1902</v>
      </c>
      <c r="AS12" s="26" t="s">
        <v>1905</v>
      </c>
      <c r="AT12" s="27">
        <v>1</v>
      </c>
      <c r="AU12" s="21">
        <v>2.3199999999999998</v>
      </c>
      <c r="AV12" s="21">
        <v>4.9000000000000004</v>
      </c>
      <c r="AW12" s="21">
        <v>7</v>
      </c>
      <c r="AX12" s="21">
        <v>4.5</v>
      </c>
      <c r="AY12" s="21">
        <v>3.48</v>
      </c>
      <c r="AZ12" s="21">
        <v>2.66</v>
      </c>
      <c r="BA12" s="21">
        <v>2.91</v>
      </c>
      <c r="BB12" s="21">
        <v>3.75</v>
      </c>
      <c r="BC12" s="28">
        <f t="shared" ref="BC12:BE12" si="26">((AU12/AT12)*100)-100</f>
        <v>131.99999999999997</v>
      </c>
      <c r="BD12" s="28">
        <f t="shared" si="26"/>
        <v>111.20689655172416</v>
      </c>
      <c r="BE12" s="28">
        <f t="shared" si="26"/>
        <v>42.857142857142833</v>
      </c>
      <c r="BF12" s="28">
        <f t="shared" si="2"/>
        <v>390.00000000000006</v>
      </c>
      <c r="BG12" s="28">
        <f t="shared" si="3"/>
        <v>600</v>
      </c>
      <c r="BH12" s="28">
        <f t="shared" si="4"/>
        <v>201.72413793103453</v>
      </c>
      <c r="BI12" s="3">
        <f t="shared" ref="BI12:BK12" si="27">AU12-AT12</f>
        <v>1.3199999999999998</v>
      </c>
      <c r="BJ12" s="3">
        <f t="shared" si="27"/>
        <v>2.5800000000000005</v>
      </c>
      <c r="BK12" s="3">
        <f t="shared" si="27"/>
        <v>2.0999999999999996</v>
      </c>
      <c r="BL12" s="3">
        <f t="shared" si="6"/>
        <v>3.9000000000000004</v>
      </c>
      <c r="BM12" s="3">
        <f t="shared" si="7"/>
        <v>6</v>
      </c>
      <c r="BN12" s="3">
        <f t="shared" si="8"/>
        <v>4.68</v>
      </c>
      <c r="BO12" s="24">
        <v>114.5</v>
      </c>
      <c r="BP12" s="21">
        <v>155</v>
      </c>
      <c r="BQ12" s="21">
        <v>168.2</v>
      </c>
      <c r="BR12" s="21">
        <v>128.1</v>
      </c>
      <c r="BS12" s="21">
        <v>238.5</v>
      </c>
      <c r="BT12" s="21">
        <v>238</v>
      </c>
      <c r="BU12" s="21">
        <v>209</v>
      </c>
      <c r="BV12" s="24">
        <v>36.9</v>
      </c>
      <c r="BW12" s="21">
        <v>37.4</v>
      </c>
      <c r="BX12" s="21">
        <v>37</v>
      </c>
      <c r="BY12" s="21">
        <v>38.1</v>
      </c>
      <c r="BZ12" s="21">
        <v>38.5</v>
      </c>
      <c r="CA12" s="21">
        <v>37.9</v>
      </c>
      <c r="CB12" s="21">
        <v>37</v>
      </c>
      <c r="CC12" s="21">
        <v>37.1</v>
      </c>
      <c r="CD12" s="21">
        <v>38</v>
      </c>
      <c r="CE12" s="6"/>
      <c r="CF12" s="24" t="s">
        <v>422</v>
      </c>
      <c r="CG12" s="21"/>
      <c r="CH12" s="21"/>
      <c r="CI12" s="21"/>
      <c r="CJ12" s="21"/>
      <c r="CK12" s="21"/>
      <c r="CL12" s="21" t="s">
        <v>433</v>
      </c>
      <c r="CM12" s="24" t="s">
        <v>434</v>
      </c>
      <c r="CN12" s="21"/>
      <c r="CO12" s="21"/>
      <c r="CP12" s="21"/>
      <c r="CQ12" s="21"/>
      <c r="CR12" s="21"/>
      <c r="CS12" s="21" t="s">
        <v>435</v>
      </c>
      <c r="CT12" s="24">
        <v>3</v>
      </c>
      <c r="CU12" s="21"/>
      <c r="CV12" s="21"/>
      <c r="CW12" s="21"/>
      <c r="CX12" s="21"/>
      <c r="CY12" s="21"/>
      <c r="CZ12" s="21">
        <v>3</v>
      </c>
      <c r="DA12" s="24" t="s">
        <v>399</v>
      </c>
      <c r="DB12" s="21"/>
      <c r="DC12" s="21"/>
      <c r="DD12" s="21"/>
      <c r="DE12" s="21"/>
      <c r="DF12" s="21"/>
      <c r="DG12" s="21" t="s">
        <v>399</v>
      </c>
      <c r="DH12" s="24" t="s">
        <v>436</v>
      </c>
      <c r="DI12" s="21" t="s">
        <v>436</v>
      </c>
      <c r="DJ12" s="21" t="s">
        <v>437</v>
      </c>
      <c r="DK12" s="21" t="s">
        <v>399</v>
      </c>
      <c r="DL12" s="21" t="s">
        <v>399</v>
      </c>
      <c r="DM12" s="21" t="s">
        <v>399</v>
      </c>
      <c r="DN12" s="21" t="s">
        <v>402</v>
      </c>
      <c r="DO12" s="26">
        <v>9</v>
      </c>
      <c r="DP12" s="6"/>
      <c r="DQ12" s="24">
        <v>74.5</v>
      </c>
      <c r="DR12" s="21">
        <v>80.2</v>
      </c>
      <c r="DS12" s="21">
        <v>115.3</v>
      </c>
      <c r="DT12" s="21">
        <v>88.7</v>
      </c>
      <c r="DU12" s="21">
        <v>83.1</v>
      </c>
      <c r="DV12" s="21">
        <v>70</v>
      </c>
      <c r="DW12" s="21">
        <v>103.1</v>
      </c>
      <c r="DX12" s="24">
        <v>0.6</v>
      </c>
      <c r="DY12" s="21">
        <v>0.4</v>
      </c>
      <c r="DZ12" s="21">
        <v>0.4</v>
      </c>
      <c r="EA12" s="21">
        <v>0.4</v>
      </c>
      <c r="EB12" s="21">
        <v>0.5</v>
      </c>
      <c r="EC12" s="21">
        <v>0.4</v>
      </c>
      <c r="ED12" s="21">
        <v>0.6</v>
      </c>
      <c r="EE12" s="29">
        <f t="shared" ref="EE12:EK12" si="28">DQ12/DX12</f>
        <v>124.16666666666667</v>
      </c>
      <c r="EF12" s="30">
        <f t="shared" si="28"/>
        <v>200.5</v>
      </c>
      <c r="EG12" s="30">
        <f t="shared" si="28"/>
        <v>288.25</v>
      </c>
      <c r="EH12" s="30">
        <f t="shared" si="28"/>
        <v>221.75</v>
      </c>
      <c r="EI12" s="30">
        <f t="shared" si="28"/>
        <v>166.2</v>
      </c>
      <c r="EJ12" s="30">
        <f t="shared" si="28"/>
        <v>175</v>
      </c>
      <c r="EK12" s="30">
        <f t="shared" si="28"/>
        <v>171.83333333333334</v>
      </c>
      <c r="EL12" s="24">
        <v>1</v>
      </c>
      <c r="EM12" s="21">
        <v>1</v>
      </c>
      <c r="EN12" s="21">
        <v>1</v>
      </c>
      <c r="EO12" s="21">
        <v>1</v>
      </c>
      <c r="EP12" s="21">
        <v>1</v>
      </c>
      <c r="EQ12" s="21">
        <v>1</v>
      </c>
      <c r="ER12" s="21">
        <v>1</v>
      </c>
      <c r="ES12" s="24">
        <v>282</v>
      </c>
      <c r="ET12" s="21">
        <v>288</v>
      </c>
      <c r="EU12" s="21">
        <v>287</v>
      </c>
      <c r="EV12" s="21">
        <v>245</v>
      </c>
      <c r="EW12" s="21">
        <v>193</v>
      </c>
      <c r="EX12" s="21">
        <v>113</v>
      </c>
      <c r="EY12" s="21">
        <v>42</v>
      </c>
      <c r="EZ12" s="24">
        <v>15.1</v>
      </c>
      <c r="FA12" s="21">
        <v>9</v>
      </c>
      <c r="FB12" s="21">
        <v>7.3</v>
      </c>
      <c r="FC12" s="21">
        <v>7</v>
      </c>
      <c r="FD12" s="21">
        <v>9.6</v>
      </c>
      <c r="FE12" s="21">
        <v>11.8</v>
      </c>
      <c r="FF12" s="21">
        <v>14.4</v>
      </c>
      <c r="FG12" s="24">
        <v>13</v>
      </c>
      <c r="FH12" s="21">
        <v>13</v>
      </c>
      <c r="FI12" s="21">
        <v>14</v>
      </c>
      <c r="FJ12" s="21">
        <v>15</v>
      </c>
      <c r="FK12" s="21">
        <v>15</v>
      </c>
      <c r="FL12" s="21">
        <v>15</v>
      </c>
      <c r="FM12" s="21">
        <v>7</v>
      </c>
      <c r="FN12" s="24">
        <v>74</v>
      </c>
      <c r="FO12" s="21">
        <v>72</v>
      </c>
      <c r="FP12" s="21">
        <v>69</v>
      </c>
      <c r="FQ12" s="21">
        <v>69</v>
      </c>
      <c r="FR12" s="21">
        <v>63</v>
      </c>
      <c r="FS12" s="21">
        <v>74</v>
      </c>
      <c r="FT12" s="21">
        <v>71</v>
      </c>
      <c r="FU12" s="24" t="s">
        <v>392</v>
      </c>
      <c r="FV12" s="21" t="s">
        <v>438</v>
      </c>
      <c r="FW12" s="21" t="s">
        <v>439</v>
      </c>
      <c r="FX12" s="21" t="s">
        <v>334</v>
      </c>
      <c r="FY12" s="21" t="s">
        <v>310</v>
      </c>
      <c r="FZ12" s="21" t="s">
        <v>334</v>
      </c>
      <c r="GA12" s="21" t="s">
        <v>296</v>
      </c>
      <c r="GB12" s="24">
        <v>343</v>
      </c>
      <c r="GC12" s="21">
        <v>417</v>
      </c>
      <c r="GD12" s="21">
        <v>336</v>
      </c>
      <c r="GE12" s="21">
        <v>281</v>
      </c>
      <c r="GF12" s="21">
        <v>286</v>
      </c>
      <c r="GG12" s="21">
        <v>414</v>
      </c>
      <c r="GH12" s="21">
        <v>344</v>
      </c>
      <c r="GI12" s="24">
        <v>0</v>
      </c>
      <c r="GJ12" s="21">
        <v>0</v>
      </c>
      <c r="GK12" s="21">
        <v>0</v>
      </c>
      <c r="GL12" s="21">
        <v>2</v>
      </c>
      <c r="GM12" s="21">
        <v>25</v>
      </c>
      <c r="GN12" s="21">
        <v>25</v>
      </c>
      <c r="GO12" s="31">
        <v>10</v>
      </c>
      <c r="GP12" s="9"/>
      <c r="GQ12" s="32">
        <v>13</v>
      </c>
      <c r="GR12" s="21">
        <v>55</v>
      </c>
      <c r="GS12" s="24">
        <v>13</v>
      </c>
      <c r="GT12" s="21">
        <v>55</v>
      </c>
      <c r="GU12" s="24">
        <v>13</v>
      </c>
      <c r="GV12" s="21">
        <v>55</v>
      </c>
      <c r="GW12" s="24">
        <v>10</v>
      </c>
      <c r="GX12" s="21">
        <v>45</v>
      </c>
      <c r="GY12" s="24">
        <v>11</v>
      </c>
      <c r="GZ12" s="21">
        <v>45</v>
      </c>
      <c r="HA12" s="24">
        <v>15</v>
      </c>
      <c r="HB12" s="21">
        <v>80</v>
      </c>
      <c r="HC12" s="24">
        <v>81</v>
      </c>
      <c r="HD12" s="21">
        <v>90</v>
      </c>
      <c r="HE12" s="6"/>
      <c r="HF12" s="21"/>
      <c r="HG12" s="21"/>
      <c r="HH12" s="21"/>
      <c r="HI12" s="21"/>
      <c r="HJ12" s="21"/>
      <c r="HK12" s="21"/>
      <c r="HL12" s="21"/>
      <c r="HM12" s="21"/>
      <c r="HN12" s="21"/>
      <c r="HO12" s="21"/>
      <c r="HP12" s="21"/>
      <c r="HQ12" s="21"/>
      <c r="HR12" s="21"/>
      <c r="HS12" s="21"/>
      <c r="HT12" s="21"/>
      <c r="HU12" s="6"/>
      <c r="HV12" s="98">
        <f t="shared" si="10"/>
        <v>0</v>
      </c>
      <c r="HW12" s="6"/>
      <c r="HX12" s="6"/>
      <c r="HY12" s="6"/>
      <c r="HZ12" s="6"/>
      <c r="IA12" s="6"/>
    </row>
    <row r="13" spans="1:235" ht="15.75" customHeight="1" x14ac:dyDescent="0.3">
      <c r="A13" s="98">
        <v>8</v>
      </c>
      <c r="B13" s="3">
        <v>19</v>
      </c>
      <c r="C13" s="21" t="s">
        <v>323</v>
      </c>
      <c r="D13" s="21">
        <v>2</v>
      </c>
      <c r="E13" s="22">
        <v>41221</v>
      </c>
      <c r="F13" s="22">
        <v>41221</v>
      </c>
      <c r="G13" s="21">
        <f t="shared" si="0"/>
        <v>0</v>
      </c>
      <c r="H13" s="21"/>
      <c r="I13" s="21" t="s">
        <v>440</v>
      </c>
      <c r="J13" s="23">
        <v>13713</v>
      </c>
      <c r="K13" s="21">
        <v>75</v>
      </c>
      <c r="L13" s="21"/>
      <c r="M13" s="21"/>
      <c r="N13" s="21" t="s">
        <v>441</v>
      </c>
      <c r="O13" s="21">
        <v>105</v>
      </c>
      <c r="P13" s="21">
        <v>99</v>
      </c>
      <c r="Q13" s="21">
        <v>5</v>
      </c>
      <c r="R13" s="21" t="s">
        <v>243</v>
      </c>
      <c r="S13" s="21">
        <v>2</v>
      </c>
      <c r="T13" s="21">
        <v>8</v>
      </c>
      <c r="U13" s="21" t="s">
        <v>243</v>
      </c>
      <c r="V13" s="21">
        <v>2</v>
      </c>
      <c r="W13" s="21">
        <v>5</v>
      </c>
      <c r="X13" s="21">
        <v>5</v>
      </c>
      <c r="Y13" s="21">
        <v>5</v>
      </c>
      <c r="Z13" s="6"/>
      <c r="AA13" s="24" t="s">
        <v>369</v>
      </c>
      <c r="AB13" s="21" t="s">
        <v>442</v>
      </c>
      <c r="AC13" s="25"/>
      <c r="AD13" s="25"/>
      <c r="AE13" s="21" t="s">
        <v>246</v>
      </c>
      <c r="AF13" s="21" t="s">
        <v>247</v>
      </c>
      <c r="AG13" s="21" t="s">
        <v>246</v>
      </c>
      <c r="AH13" s="21" t="s">
        <v>248</v>
      </c>
      <c r="AI13" s="21" t="s">
        <v>246</v>
      </c>
      <c r="AJ13" s="21" t="s">
        <v>246</v>
      </c>
      <c r="AK13" s="21" t="s">
        <v>246</v>
      </c>
      <c r="AL13" s="21" t="s">
        <v>246</v>
      </c>
      <c r="AM13" s="21">
        <v>2.41</v>
      </c>
      <c r="AN13" s="6"/>
      <c r="AO13" s="26" t="s">
        <v>250</v>
      </c>
      <c r="AP13" s="26" t="s">
        <v>251</v>
      </c>
      <c r="AQ13" s="26"/>
      <c r="AR13" s="26" t="s">
        <v>1906</v>
      </c>
      <c r="AS13" s="26" t="s">
        <v>1912</v>
      </c>
      <c r="AT13" s="33">
        <v>2.41</v>
      </c>
      <c r="AU13" s="34">
        <v>5.67</v>
      </c>
      <c r="AV13" s="34">
        <v>8.6300000000000008</v>
      </c>
      <c r="AW13" s="34">
        <v>13.3</v>
      </c>
      <c r="AX13" s="34">
        <v>5.3</v>
      </c>
      <c r="AY13" s="34">
        <v>1.8</v>
      </c>
      <c r="AZ13" s="34">
        <v>1.41</v>
      </c>
      <c r="BA13" s="21"/>
      <c r="BB13" s="21"/>
      <c r="BC13" s="28">
        <f t="shared" ref="BC13:BE13" si="29">((AU13/AT13)*100)-100</f>
        <v>135.26970954356844</v>
      </c>
      <c r="BD13" s="28">
        <f t="shared" si="29"/>
        <v>52.204585537918888</v>
      </c>
      <c r="BE13" s="28">
        <f t="shared" si="29"/>
        <v>54.113557358053299</v>
      </c>
      <c r="BF13" s="28">
        <f t="shared" si="2"/>
        <v>258.09128630705396</v>
      </c>
      <c r="BG13" s="28">
        <f t="shared" si="3"/>
        <v>451.86721991701245</v>
      </c>
      <c r="BH13" s="28">
        <f t="shared" si="4"/>
        <v>134.56790123456793</v>
      </c>
      <c r="BI13" s="3">
        <f t="shared" ref="BI13:BK13" si="30">AU13-AT13</f>
        <v>3.26</v>
      </c>
      <c r="BJ13" s="3">
        <f t="shared" si="30"/>
        <v>2.9600000000000009</v>
      </c>
      <c r="BK13" s="3">
        <f t="shared" si="30"/>
        <v>4.67</v>
      </c>
      <c r="BL13" s="3">
        <f t="shared" si="6"/>
        <v>6.2200000000000006</v>
      </c>
      <c r="BM13" s="3">
        <f t="shared" si="7"/>
        <v>10.89</v>
      </c>
      <c r="BN13" s="3">
        <f t="shared" si="8"/>
        <v>7.6300000000000008</v>
      </c>
      <c r="BO13" s="24">
        <v>84.7</v>
      </c>
      <c r="BP13" s="21">
        <v>262.3</v>
      </c>
      <c r="BQ13" s="21">
        <v>120.1</v>
      </c>
      <c r="BR13" s="21">
        <v>85.9</v>
      </c>
      <c r="BS13" s="21"/>
      <c r="BT13" s="21"/>
      <c r="BU13" s="21"/>
      <c r="BV13" s="24">
        <v>38.4</v>
      </c>
      <c r="BW13" s="21"/>
      <c r="BX13" s="21">
        <v>38</v>
      </c>
      <c r="BY13" s="21">
        <v>37</v>
      </c>
      <c r="BZ13" s="21">
        <v>37.6</v>
      </c>
      <c r="CA13" s="21">
        <v>38</v>
      </c>
      <c r="CB13" s="21">
        <v>38</v>
      </c>
      <c r="CC13" s="21"/>
      <c r="CD13" s="21"/>
      <c r="CE13" s="6"/>
      <c r="CF13" s="24" t="s">
        <v>443</v>
      </c>
      <c r="CG13" s="21"/>
      <c r="CH13" s="21"/>
      <c r="CI13" s="21"/>
      <c r="CJ13" s="21"/>
      <c r="CK13" s="21"/>
      <c r="CL13" s="21"/>
      <c r="CM13" s="24" t="s">
        <v>318</v>
      </c>
      <c r="CN13" s="21"/>
      <c r="CO13" s="21"/>
      <c r="CP13" s="21"/>
      <c r="CQ13" s="21"/>
      <c r="CR13" s="21"/>
      <c r="CS13" s="21"/>
      <c r="CT13" s="24">
        <v>1</v>
      </c>
      <c r="CU13" s="21"/>
      <c r="CV13" s="21"/>
      <c r="CW13" s="21"/>
      <c r="CX13" s="21"/>
      <c r="CY13" s="21"/>
      <c r="CZ13" s="21"/>
      <c r="DA13" s="24" t="s">
        <v>444</v>
      </c>
      <c r="DB13" s="21"/>
      <c r="DC13" s="21"/>
      <c r="DD13" s="21"/>
      <c r="DE13" s="21"/>
      <c r="DF13" s="21"/>
      <c r="DG13" s="21"/>
      <c r="DH13" s="24" t="s">
        <v>445</v>
      </c>
      <c r="DI13" s="21" t="s">
        <v>446</v>
      </c>
      <c r="DJ13" s="21" t="s">
        <v>445</v>
      </c>
      <c r="DK13" s="21" t="s">
        <v>446</v>
      </c>
      <c r="DL13" s="21" t="s">
        <v>445</v>
      </c>
      <c r="DM13" s="21"/>
      <c r="DN13" s="21"/>
      <c r="DO13" s="26">
        <v>9</v>
      </c>
      <c r="DP13" s="6"/>
      <c r="DQ13" s="24">
        <v>66</v>
      </c>
      <c r="DR13" s="21">
        <v>86.6</v>
      </c>
      <c r="DS13" s="21">
        <v>78.8</v>
      </c>
      <c r="DT13" s="21">
        <v>88.8</v>
      </c>
      <c r="DU13" s="21">
        <v>87.3</v>
      </c>
      <c r="DV13" s="21"/>
      <c r="DW13" s="21"/>
      <c r="DX13" s="24">
        <v>0.6</v>
      </c>
      <c r="DY13" s="21">
        <v>0.6</v>
      </c>
      <c r="DZ13" s="21">
        <v>0.4</v>
      </c>
      <c r="EA13" s="21">
        <v>0.45</v>
      </c>
      <c r="EB13" s="21">
        <v>0.45</v>
      </c>
      <c r="EC13" s="21"/>
      <c r="ED13" s="21"/>
      <c r="EE13" s="29">
        <f t="shared" ref="EE13:EI13" si="31">DQ13/DX13</f>
        <v>110</v>
      </c>
      <c r="EF13" s="30">
        <f t="shared" si="31"/>
        <v>144.33333333333334</v>
      </c>
      <c r="EG13" s="30">
        <f t="shared" si="31"/>
        <v>196.99999999999997</v>
      </c>
      <c r="EH13" s="30">
        <f t="shared" si="31"/>
        <v>197.33333333333331</v>
      </c>
      <c r="EI13" s="30">
        <f t="shared" si="31"/>
        <v>194</v>
      </c>
      <c r="EJ13" s="30"/>
      <c r="EK13" s="30"/>
      <c r="EL13" s="24">
        <v>1</v>
      </c>
      <c r="EM13" s="21">
        <v>1</v>
      </c>
      <c r="EN13" s="21">
        <v>1</v>
      </c>
      <c r="EO13" s="21">
        <v>1</v>
      </c>
      <c r="EP13" s="21">
        <v>1</v>
      </c>
      <c r="EQ13" s="21"/>
      <c r="ER13" s="21"/>
      <c r="ES13" s="24">
        <v>490</v>
      </c>
      <c r="ET13" s="21">
        <v>376</v>
      </c>
      <c r="EU13" s="21">
        <v>314</v>
      </c>
      <c r="EV13" s="21">
        <v>314</v>
      </c>
      <c r="EW13" s="21">
        <v>314</v>
      </c>
      <c r="EX13" s="21"/>
      <c r="EY13" s="21"/>
      <c r="EZ13" s="24">
        <v>10.4</v>
      </c>
      <c r="FA13" s="21">
        <v>8.6</v>
      </c>
      <c r="FB13" s="21">
        <v>8.9</v>
      </c>
      <c r="FC13" s="21">
        <v>9</v>
      </c>
      <c r="FD13" s="21">
        <v>12.9</v>
      </c>
      <c r="FE13" s="21"/>
      <c r="FF13" s="21"/>
      <c r="FG13" s="24">
        <v>3</v>
      </c>
      <c r="FH13" s="21">
        <v>3</v>
      </c>
      <c r="FI13" s="21">
        <v>3</v>
      </c>
      <c r="FJ13" s="21">
        <v>3</v>
      </c>
      <c r="FK13" s="21">
        <v>3</v>
      </c>
      <c r="FL13" s="21"/>
      <c r="FM13" s="21"/>
      <c r="FN13" s="24">
        <v>59</v>
      </c>
      <c r="FO13" s="21">
        <v>74</v>
      </c>
      <c r="FP13" s="21">
        <v>84</v>
      </c>
      <c r="FQ13" s="21">
        <v>76</v>
      </c>
      <c r="FR13" s="21">
        <v>53</v>
      </c>
      <c r="FS13" s="21"/>
      <c r="FT13" s="21"/>
      <c r="FU13" s="24" t="s">
        <v>447</v>
      </c>
      <c r="FV13" s="21" t="s">
        <v>448</v>
      </c>
      <c r="FW13" s="21" t="s">
        <v>257</v>
      </c>
      <c r="FX13" s="21" t="s">
        <v>257</v>
      </c>
      <c r="FY13" s="21" t="s">
        <v>257</v>
      </c>
      <c r="FZ13" s="21"/>
      <c r="GA13" s="21"/>
      <c r="GB13" s="24">
        <v>162</v>
      </c>
      <c r="GC13" s="21">
        <v>156</v>
      </c>
      <c r="GD13" s="21">
        <v>158</v>
      </c>
      <c r="GE13" s="21">
        <v>158</v>
      </c>
      <c r="GF13" s="21">
        <v>191</v>
      </c>
      <c r="GG13" s="21"/>
      <c r="GH13" s="21"/>
      <c r="GI13" s="24">
        <v>1150</v>
      </c>
      <c r="GJ13" s="21">
        <v>1460</v>
      </c>
      <c r="GK13" s="21">
        <v>1350</v>
      </c>
      <c r="GL13" s="21">
        <v>980</v>
      </c>
      <c r="GM13" s="21">
        <v>1150</v>
      </c>
      <c r="GN13" s="21"/>
      <c r="GO13" s="31"/>
      <c r="GP13" s="9"/>
      <c r="GQ13" s="32">
        <v>16</v>
      </c>
      <c r="GR13" s="21">
        <v>90</v>
      </c>
      <c r="GS13" s="24">
        <v>16</v>
      </c>
      <c r="GT13" s="21">
        <v>90</v>
      </c>
      <c r="GU13" s="24">
        <v>16</v>
      </c>
      <c r="GV13" s="21">
        <v>90</v>
      </c>
      <c r="GW13" s="24">
        <v>16</v>
      </c>
      <c r="GX13" s="21">
        <v>90</v>
      </c>
      <c r="GY13" s="24">
        <v>16</v>
      </c>
      <c r="GZ13" s="21">
        <v>90</v>
      </c>
      <c r="HA13" s="24"/>
      <c r="HB13" s="21"/>
      <c r="HC13" s="24"/>
      <c r="HD13" s="21"/>
      <c r="HE13" s="6"/>
      <c r="HF13" s="21"/>
      <c r="HG13" s="21"/>
      <c r="HH13" s="21"/>
      <c r="HI13" s="21"/>
      <c r="HJ13" s="21"/>
      <c r="HK13" s="21"/>
      <c r="HL13" s="21"/>
      <c r="HM13" s="21"/>
      <c r="HN13" s="21"/>
      <c r="HO13" s="21"/>
      <c r="HP13" s="21"/>
      <c r="HQ13" s="21"/>
      <c r="HR13" s="21"/>
      <c r="HS13" s="21"/>
      <c r="HT13" s="21"/>
      <c r="HU13" s="6"/>
      <c r="HV13" s="98">
        <f t="shared" si="10"/>
        <v>0</v>
      </c>
      <c r="HW13" s="6"/>
      <c r="HX13" s="6"/>
      <c r="HY13" s="6"/>
      <c r="HZ13" s="6"/>
      <c r="IA13" s="6"/>
    </row>
    <row r="14" spans="1:235" ht="15.75" customHeight="1" x14ac:dyDescent="0.3">
      <c r="A14" s="98">
        <v>9</v>
      </c>
      <c r="B14" s="3">
        <v>22</v>
      </c>
      <c r="C14" s="21" t="s">
        <v>269</v>
      </c>
      <c r="D14" s="21">
        <v>2</v>
      </c>
      <c r="E14" s="22">
        <v>41208</v>
      </c>
      <c r="F14" s="22">
        <v>41219</v>
      </c>
      <c r="G14" s="21">
        <f t="shared" si="0"/>
        <v>11</v>
      </c>
      <c r="H14" s="21"/>
      <c r="I14" s="21" t="s">
        <v>324</v>
      </c>
      <c r="J14" s="23">
        <v>21941</v>
      </c>
      <c r="K14" s="21">
        <v>52</v>
      </c>
      <c r="L14" s="21"/>
      <c r="M14" s="21"/>
      <c r="N14" s="21" t="s">
        <v>336</v>
      </c>
      <c r="O14" s="21">
        <v>61</v>
      </c>
      <c r="P14" s="21">
        <v>70</v>
      </c>
      <c r="Q14" s="21">
        <v>25</v>
      </c>
      <c r="R14" s="21" t="s">
        <v>461</v>
      </c>
      <c r="S14" s="21">
        <v>1</v>
      </c>
      <c r="T14" s="21">
        <v>32</v>
      </c>
      <c r="U14" s="21" t="s">
        <v>272</v>
      </c>
      <c r="V14" s="21">
        <v>1</v>
      </c>
      <c r="W14" s="21">
        <v>5</v>
      </c>
      <c r="X14" s="21">
        <v>13</v>
      </c>
      <c r="Y14" s="21">
        <v>13</v>
      </c>
      <c r="Z14" s="6"/>
      <c r="AA14" s="24" t="s">
        <v>462</v>
      </c>
      <c r="AB14" s="21" t="s">
        <v>337</v>
      </c>
      <c r="AC14" s="25"/>
      <c r="AD14" s="25"/>
      <c r="AE14" s="21" t="s">
        <v>246</v>
      </c>
      <c r="AF14" s="21" t="s">
        <v>247</v>
      </c>
      <c r="AG14" s="21" t="s">
        <v>246</v>
      </c>
      <c r="AH14" s="21" t="s">
        <v>328</v>
      </c>
      <c r="AI14" s="21" t="s">
        <v>246</v>
      </c>
      <c r="AJ14" s="21" t="s">
        <v>249</v>
      </c>
      <c r="AK14" s="21" t="s">
        <v>246</v>
      </c>
      <c r="AL14" s="21" t="s">
        <v>246</v>
      </c>
      <c r="AM14" s="21">
        <v>2.41</v>
      </c>
      <c r="AN14" s="6"/>
      <c r="AO14" s="26" t="s">
        <v>250</v>
      </c>
      <c r="AP14" s="26" t="s">
        <v>251</v>
      </c>
      <c r="AQ14" s="26"/>
      <c r="AR14" s="26" t="s">
        <v>1902</v>
      </c>
      <c r="AS14" s="26" t="s">
        <v>1905</v>
      </c>
      <c r="AT14" s="27">
        <v>2.41</v>
      </c>
      <c r="AU14" s="21">
        <v>3.01</v>
      </c>
      <c r="AV14" s="21">
        <v>4.2</v>
      </c>
      <c r="AW14" s="21">
        <v>2</v>
      </c>
      <c r="AX14" s="21">
        <v>1.32</v>
      </c>
      <c r="AY14" s="21">
        <v>0.55000000000000004</v>
      </c>
      <c r="AZ14" s="21">
        <v>0.25</v>
      </c>
      <c r="BA14" s="21">
        <v>0.17</v>
      </c>
      <c r="BB14" s="21">
        <v>0.09</v>
      </c>
      <c r="BC14" s="28">
        <f t="shared" ref="BC14:BE14" si="32">((AU14/AT14)*100)-100</f>
        <v>24.896265560165958</v>
      </c>
      <c r="BD14" s="28">
        <f t="shared" si="32"/>
        <v>39.534883720930253</v>
      </c>
      <c r="BE14" s="28">
        <f t="shared" si="32"/>
        <v>-52.380952380952387</v>
      </c>
      <c r="BF14" s="28">
        <f t="shared" si="2"/>
        <v>74.273858921161832</v>
      </c>
      <c r="BG14" s="28">
        <f t="shared" si="3"/>
        <v>-17.012448132780094</v>
      </c>
      <c r="BH14" s="28">
        <f t="shared" si="4"/>
        <v>-33.55481727574751</v>
      </c>
      <c r="BI14" s="3">
        <f t="shared" ref="BI14:BK14" si="33">AU14-AT14</f>
        <v>0.59999999999999964</v>
      </c>
      <c r="BJ14" s="3">
        <f t="shared" si="33"/>
        <v>1.1900000000000004</v>
      </c>
      <c r="BK14" s="3">
        <f t="shared" si="33"/>
        <v>-2.2000000000000002</v>
      </c>
      <c r="BL14" s="3">
        <f t="shared" si="6"/>
        <v>1.79</v>
      </c>
      <c r="BM14" s="3">
        <f t="shared" si="7"/>
        <v>-0.41000000000000014</v>
      </c>
      <c r="BN14" s="3">
        <f t="shared" si="8"/>
        <v>-1.0099999999999998</v>
      </c>
      <c r="BO14" s="24">
        <v>83.6</v>
      </c>
      <c r="BP14" s="21">
        <v>151.1</v>
      </c>
      <c r="BQ14" s="21"/>
      <c r="BR14" s="21"/>
      <c r="BS14" s="21">
        <v>67.3</v>
      </c>
      <c r="BT14" s="21">
        <v>80</v>
      </c>
      <c r="BU14" s="21"/>
      <c r="BV14" s="24">
        <v>38</v>
      </c>
      <c r="BW14" s="21">
        <v>36.6</v>
      </c>
      <c r="BX14" s="21">
        <v>37.1</v>
      </c>
      <c r="BY14" s="21">
        <v>36</v>
      </c>
      <c r="BZ14" s="21">
        <v>36.5</v>
      </c>
      <c r="CA14" s="21">
        <v>36.1</v>
      </c>
      <c r="CB14" s="21">
        <v>36</v>
      </c>
      <c r="CC14" s="21">
        <v>36</v>
      </c>
      <c r="CD14" s="21">
        <v>36.5</v>
      </c>
      <c r="CE14" s="6"/>
      <c r="CF14" s="24" t="s">
        <v>463</v>
      </c>
      <c r="CG14" s="21"/>
      <c r="CH14" s="21"/>
      <c r="CI14" s="21"/>
      <c r="CJ14" s="21"/>
      <c r="CK14" s="21"/>
      <c r="CL14" s="21"/>
      <c r="CM14" s="24" t="s">
        <v>464</v>
      </c>
      <c r="CN14" s="21"/>
      <c r="CO14" s="21"/>
      <c r="CP14" s="21"/>
      <c r="CQ14" s="21"/>
      <c r="CR14" s="21"/>
      <c r="CS14" s="21"/>
      <c r="CT14" s="24">
        <v>3</v>
      </c>
      <c r="CU14" s="21"/>
      <c r="CV14" s="21"/>
      <c r="CW14" s="21"/>
      <c r="CX14" s="21"/>
      <c r="CY14" s="21"/>
      <c r="CZ14" s="21"/>
      <c r="DA14" s="24" t="s">
        <v>465</v>
      </c>
      <c r="DB14" s="21"/>
      <c r="DC14" s="21"/>
      <c r="DD14" s="21"/>
      <c r="DE14" s="21"/>
      <c r="DF14" s="21"/>
      <c r="DG14" s="21"/>
      <c r="DH14" s="24" t="s">
        <v>384</v>
      </c>
      <c r="DI14" s="21" t="s">
        <v>466</v>
      </c>
      <c r="DJ14" s="21" t="s">
        <v>465</v>
      </c>
      <c r="DK14" s="21" t="s">
        <v>465</v>
      </c>
      <c r="DL14" s="21" t="s">
        <v>465</v>
      </c>
      <c r="DM14" s="21" t="s">
        <v>465</v>
      </c>
      <c r="DN14" s="21" t="s">
        <v>465</v>
      </c>
      <c r="DO14" s="26">
        <v>9</v>
      </c>
      <c r="DP14" s="6"/>
      <c r="DQ14" s="24">
        <v>121.6</v>
      </c>
      <c r="DR14" s="21">
        <v>107.8</v>
      </c>
      <c r="DS14" s="21">
        <v>175.3</v>
      </c>
      <c r="DT14" s="21">
        <v>128.6</v>
      </c>
      <c r="DU14" s="21">
        <v>183.5</v>
      </c>
      <c r="DV14" s="21">
        <v>145.9</v>
      </c>
      <c r="DW14" s="21">
        <v>158</v>
      </c>
      <c r="DX14" s="24">
        <v>0.4</v>
      </c>
      <c r="DY14" s="21">
        <v>0.4</v>
      </c>
      <c r="DZ14" s="21">
        <v>0.4</v>
      </c>
      <c r="EA14" s="21">
        <v>0.4</v>
      </c>
      <c r="EB14" s="21">
        <v>0.4</v>
      </c>
      <c r="EC14" s="21">
        <v>0.4</v>
      </c>
      <c r="ED14" s="21">
        <v>0.4</v>
      </c>
      <c r="EE14" s="29">
        <f t="shared" ref="EE14:EK14" si="34">DQ14/DX14</f>
        <v>303.99999999999994</v>
      </c>
      <c r="EF14" s="30">
        <f t="shared" si="34"/>
        <v>269.5</v>
      </c>
      <c r="EG14" s="30">
        <f t="shared" si="34"/>
        <v>438.25</v>
      </c>
      <c r="EH14" s="30">
        <f t="shared" si="34"/>
        <v>321.49999999999994</v>
      </c>
      <c r="EI14" s="30">
        <f t="shared" si="34"/>
        <v>458.75</v>
      </c>
      <c r="EJ14" s="30">
        <f t="shared" si="34"/>
        <v>364.75</v>
      </c>
      <c r="EK14" s="30">
        <f t="shared" si="34"/>
        <v>395</v>
      </c>
      <c r="EL14" s="24">
        <v>1</v>
      </c>
      <c r="EM14" s="21">
        <v>1</v>
      </c>
      <c r="EN14" s="21">
        <v>1</v>
      </c>
      <c r="EO14" s="21">
        <v>1</v>
      </c>
      <c r="EP14" s="21">
        <v>1</v>
      </c>
      <c r="EQ14" s="21">
        <v>1</v>
      </c>
      <c r="ER14" s="21">
        <v>1</v>
      </c>
      <c r="ES14" s="24">
        <v>272</v>
      </c>
      <c r="ET14" s="21">
        <v>303</v>
      </c>
      <c r="EU14" s="21">
        <v>311</v>
      </c>
      <c r="EV14" s="21">
        <v>353</v>
      </c>
      <c r="EW14" s="21">
        <v>391</v>
      </c>
      <c r="EX14" s="21">
        <v>378</v>
      </c>
      <c r="EY14" s="21">
        <v>390</v>
      </c>
      <c r="EZ14" s="24">
        <v>8.5</v>
      </c>
      <c r="FA14" s="21">
        <v>29.2</v>
      </c>
      <c r="FB14" s="21">
        <v>12.3</v>
      </c>
      <c r="FC14" s="21">
        <v>9</v>
      </c>
      <c r="FD14" s="21">
        <v>10.4</v>
      </c>
      <c r="FE14" s="21">
        <v>10</v>
      </c>
      <c r="FF14" s="21">
        <v>10</v>
      </c>
      <c r="FG14" s="24">
        <v>14</v>
      </c>
      <c r="FH14" s="21">
        <v>15</v>
      </c>
      <c r="FI14" s="21">
        <v>15</v>
      </c>
      <c r="FJ14" s="21">
        <v>15</v>
      </c>
      <c r="FK14" s="21">
        <v>15</v>
      </c>
      <c r="FL14" s="21">
        <v>15</v>
      </c>
      <c r="FM14" s="21">
        <v>15</v>
      </c>
      <c r="FN14" s="24">
        <v>77</v>
      </c>
      <c r="FO14" s="21">
        <v>88</v>
      </c>
      <c r="FP14" s="21">
        <v>100</v>
      </c>
      <c r="FQ14" s="21">
        <v>84</v>
      </c>
      <c r="FR14" s="21">
        <v>69</v>
      </c>
      <c r="FS14" s="21">
        <v>75</v>
      </c>
      <c r="FT14" s="21">
        <v>85</v>
      </c>
      <c r="FU14" s="24">
        <v>0</v>
      </c>
      <c r="FV14" s="21" t="s">
        <v>311</v>
      </c>
      <c r="FW14" s="21" t="s">
        <v>467</v>
      </c>
      <c r="FX14" s="21">
        <v>0</v>
      </c>
      <c r="FY14" s="21">
        <v>0</v>
      </c>
      <c r="FZ14" s="21">
        <v>0</v>
      </c>
      <c r="GA14" s="21">
        <v>0</v>
      </c>
      <c r="GB14" s="24">
        <v>39</v>
      </c>
      <c r="GC14" s="21">
        <v>41</v>
      </c>
      <c r="GD14" s="21">
        <v>39</v>
      </c>
      <c r="GE14" s="21">
        <v>40</v>
      </c>
      <c r="GF14" s="21">
        <v>34</v>
      </c>
      <c r="GG14" s="21">
        <v>32</v>
      </c>
      <c r="GH14" s="21">
        <v>32</v>
      </c>
      <c r="GI14" s="24">
        <v>3775</v>
      </c>
      <c r="GJ14" s="21">
        <v>2260</v>
      </c>
      <c r="GK14" s="21">
        <v>3530</v>
      </c>
      <c r="GL14" s="21">
        <v>3400</v>
      </c>
      <c r="GM14" s="21">
        <v>2660</v>
      </c>
      <c r="GN14" s="21">
        <v>2720</v>
      </c>
      <c r="GO14" s="31">
        <v>2500</v>
      </c>
      <c r="GP14" s="9"/>
      <c r="GQ14" s="32">
        <v>9</v>
      </c>
      <c r="GR14" s="21">
        <v>18</v>
      </c>
      <c r="GS14" s="24">
        <v>11</v>
      </c>
      <c r="GT14" s="21">
        <v>45</v>
      </c>
      <c r="GU14" s="24">
        <v>12</v>
      </c>
      <c r="GV14" s="21">
        <v>45</v>
      </c>
      <c r="GW14" s="24">
        <v>8</v>
      </c>
      <c r="GX14" s="21">
        <v>18</v>
      </c>
      <c r="GY14" s="24">
        <v>9</v>
      </c>
      <c r="GZ14" s="21">
        <v>18</v>
      </c>
      <c r="HA14" s="24">
        <v>7</v>
      </c>
      <c r="HB14" s="21">
        <v>18</v>
      </c>
      <c r="HC14" s="24">
        <v>7</v>
      </c>
      <c r="HD14" s="21">
        <v>18</v>
      </c>
      <c r="HE14" s="6"/>
      <c r="HF14" s="21"/>
      <c r="HG14" s="21"/>
      <c r="HH14" s="21"/>
      <c r="HI14" s="21"/>
      <c r="HJ14" s="21"/>
      <c r="HK14" s="21"/>
      <c r="HL14" s="21"/>
      <c r="HM14" s="21"/>
      <c r="HN14" s="21"/>
      <c r="HO14" s="21"/>
      <c r="HP14" s="21"/>
      <c r="HQ14" s="21"/>
      <c r="HR14" s="21"/>
      <c r="HS14" s="21"/>
      <c r="HT14" s="21"/>
      <c r="HU14" s="6"/>
      <c r="HV14" s="98">
        <f t="shared" si="10"/>
        <v>-2</v>
      </c>
      <c r="HW14" s="6"/>
      <c r="HX14" s="6"/>
      <c r="HY14" s="6"/>
      <c r="HZ14" s="6"/>
      <c r="IA14" s="6"/>
    </row>
    <row r="15" spans="1:235" ht="15.75" customHeight="1" x14ac:dyDescent="0.3">
      <c r="A15" s="98">
        <v>10</v>
      </c>
      <c r="B15" s="3">
        <v>24</v>
      </c>
      <c r="C15" s="21" t="s">
        <v>323</v>
      </c>
      <c r="D15" s="21">
        <v>2</v>
      </c>
      <c r="E15" s="22">
        <v>41226</v>
      </c>
      <c r="F15" s="22">
        <v>41227</v>
      </c>
      <c r="G15" s="21">
        <f t="shared" si="0"/>
        <v>1</v>
      </c>
      <c r="H15" s="21"/>
      <c r="I15" s="21"/>
      <c r="J15" s="23">
        <v>14849</v>
      </c>
      <c r="K15" s="21">
        <v>72</v>
      </c>
      <c r="L15" s="21"/>
      <c r="M15" s="21"/>
      <c r="N15" s="21" t="s">
        <v>476</v>
      </c>
      <c r="O15" s="21">
        <v>65</v>
      </c>
      <c r="P15" s="21">
        <v>76</v>
      </c>
      <c r="Q15" s="21">
        <v>9</v>
      </c>
      <c r="R15" s="21" t="s">
        <v>477</v>
      </c>
      <c r="S15" s="21">
        <v>1</v>
      </c>
      <c r="T15" s="21">
        <v>35</v>
      </c>
      <c r="U15" s="21" t="s">
        <v>272</v>
      </c>
      <c r="V15" s="21">
        <v>1</v>
      </c>
      <c r="W15" s="21">
        <v>0</v>
      </c>
      <c r="X15" s="21">
        <v>5</v>
      </c>
      <c r="Y15" s="21">
        <v>5</v>
      </c>
      <c r="Z15" s="6"/>
      <c r="AA15" s="24" t="s">
        <v>298</v>
      </c>
      <c r="AB15" s="21" t="s">
        <v>478</v>
      </c>
      <c r="AC15" s="25"/>
      <c r="AD15" s="25"/>
      <c r="AE15" s="21" t="s">
        <v>246</v>
      </c>
      <c r="AF15" s="21" t="s">
        <v>479</v>
      </c>
      <c r="AG15" s="21" t="s">
        <v>249</v>
      </c>
      <c r="AH15" s="21"/>
      <c r="AI15" s="21" t="s">
        <v>249</v>
      </c>
      <c r="AJ15" s="21" t="s">
        <v>246</v>
      </c>
      <c r="AK15" s="21" t="s">
        <v>246</v>
      </c>
      <c r="AL15" s="21" t="s">
        <v>246</v>
      </c>
      <c r="AM15" s="21">
        <v>8</v>
      </c>
      <c r="AN15" s="6"/>
      <c r="AO15" s="26" t="s">
        <v>250</v>
      </c>
      <c r="AP15" s="26" t="s">
        <v>251</v>
      </c>
      <c r="AQ15" s="26"/>
      <c r="AR15" s="26" t="s">
        <v>1906</v>
      </c>
      <c r="AS15" s="26" t="s">
        <v>1912</v>
      </c>
      <c r="AT15" s="33">
        <v>8</v>
      </c>
      <c r="AU15" s="34">
        <v>16.09</v>
      </c>
      <c r="AV15" s="34">
        <v>23.85</v>
      </c>
      <c r="AW15" s="34">
        <v>46.51</v>
      </c>
      <c r="AX15" s="34">
        <v>35.94</v>
      </c>
      <c r="AY15" s="34">
        <v>42.42</v>
      </c>
      <c r="AZ15" s="34">
        <v>53.83</v>
      </c>
      <c r="BA15" s="34">
        <v>66.58</v>
      </c>
      <c r="BB15" s="34">
        <v>71.66</v>
      </c>
      <c r="BC15" s="28">
        <f t="shared" ref="BC15:BE15" si="35">((AU15/AT15)*100)-100</f>
        <v>101.125</v>
      </c>
      <c r="BD15" s="28">
        <f t="shared" si="35"/>
        <v>48.228713486637673</v>
      </c>
      <c r="BE15" s="28">
        <f t="shared" si="35"/>
        <v>95.010482180293479</v>
      </c>
      <c r="BF15" s="28">
        <f t="shared" si="2"/>
        <v>198.125</v>
      </c>
      <c r="BG15" s="28">
        <f t="shared" si="3"/>
        <v>481.375</v>
      </c>
      <c r="BH15" s="28">
        <f t="shared" si="4"/>
        <v>189.06152889993785</v>
      </c>
      <c r="BI15" s="3">
        <f t="shared" ref="BI15:BK15" si="36">AU15-AT15</f>
        <v>8.09</v>
      </c>
      <c r="BJ15" s="3">
        <f t="shared" si="36"/>
        <v>7.7600000000000016</v>
      </c>
      <c r="BK15" s="3">
        <f t="shared" si="36"/>
        <v>22.659999999999997</v>
      </c>
      <c r="BL15" s="3">
        <f t="shared" si="6"/>
        <v>15.850000000000001</v>
      </c>
      <c r="BM15" s="3">
        <f t="shared" si="7"/>
        <v>38.51</v>
      </c>
      <c r="BN15" s="3">
        <f t="shared" si="8"/>
        <v>30.419999999999998</v>
      </c>
      <c r="BO15" s="24">
        <v>228.4</v>
      </c>
      <c r="BP15" s="21"/>
      <c r="BQ15" s="21">
        <v>259.7</v>
      </c>
      <c r="BR15" s="21">
        <v>145</v>
      </c>
      <c r="BS15" s="21"/>
      <c r="BT15" s="21">
        <v>111.9</v>
      </c>
      <c r="BU15" s="21">
        <v>98.8</v>
      </c>
      <c r="BV15" s="24">
        <v>35</v>
      </c>
      <c r="BW15" s="21">
        <v>36.9</v>
      </c>
      <c r="BX15" s="21">
        <v>37.1</v>
      </c>
      <c r="BY15" s="21">
        <v>36.5</v>
      </c>
      <c r="BZ15" s="21">
        <v>37</v>
      </c>
      <c r="CA15" s="21">
        <v>36.5</v>
      </c>
      <c r="CB15" s="21">
        <v>36</v>
      </c>
      <c r="CC15" s="21">
        <v>36.5</v>
      </c>
      <c r="CD15" s="21">
        <v>36.5</v>
      </c>
      <c r="CE15" s="6"/>
      <c r="CF15" s="24"/>
      <c r="CG15" s="21"/>
      <c r="CH15" s="21"/>
      <c r="CI15" s="21"/>
      <c r="CJ15" s="21" t="s">
        <v>480</v>
      </c>
      <c r="CK15" s="21" t="s">
        <v>316</v>
      </c>
      <c r="CL15" s="21" t="s">
        <v>481</v>
      </c>
      <c r="CM15" s="24"/>
      <c r="CN15" s="21"/>
      <c r="CO15" s="21"/>
      <c r="CP15" s="21"/>
      <c r="CQ15" s="21" t="s">
        <v>482</v>
      </c>
      <c r="CR15" s="21" t="s">
        <v>303</v>
      </c>
      <c r="CS15" s="21" t="s">
        <v>303</v>
      </c>
      <c r="CT15" s="24"/>
      <c r="CU15" s="21"/>
      <c r="CV15" s="21"/>
      <c r="CW15" s="21"/>
      <c r="CX15" s="21">
        <v>3</v>
      </c>
      <c r="CY15" s="21">
        <v>3</v>
      </c>
      <c r="CZ15" s="21">
        <v>3</v>
      </c>
      <c r="DA15" s="24"/>
      <c r="DB15" s="21"/>
      <c r="DC15" s="21"/>
      <c r="DD15" s="40"/>
      <c r="DE15" s="21" t="s">
        <v>256</v>
      </c>
      <c r="DF15" s="21" t="s">
        <v>266</v>
      </c>
      <c r="DG15" s="21" t="s">
        <v>266</v>
      </c>
      <c r="DH15" s="24" t="s">
        <v>483</v>
      </c>
      <c r="DI15" s="21" t="s">
        <v>484</v>
      </c>
      <c r="DJ15" s="21" t="s">
        <v>255</v>
      </c>
      <c r="DK15" s="21" t="s">
        <v>255</v>
      </c>
      <c r="DL15" s="21" t="s">
        <v>255</v>
      </c>
      <c r="DM15" s="21" t="s">
        <v>255</v>
      </c>
      <c r="DN15" s="21" t="s">
        <v>255</v>
      </c>
      <c r="DO15" s="26">
        <v>9</v>
      </c>
      <c r="DP15" s="6"/>
      <c r="DQ15" s="24">
        <v>131</v>
      </c>
      <c r="DR15" s="21">
        <v>128.6</v>
      </c>
      <c r="DS15" s="21">
        <v>82.1</v>
      </c>
      <c r="DT15" s="21">
        <v>90.6</v>
      </c>
      <c r="DU15" s="21">
        <v>72</v>
      </c>
      <c r="DV15" s="21">
        <v>226</v>
      </c>
      <c r="DW15" s="21">
        <v>104.7</v>
      </c>
      <c r="DX15" s="24">
        <v>0.4</v>
      </c>
      <c r="DY15" s="21">
        <v>0.4</v>
      </c>
      <c r="DZ15" s="21">
        <v>0.4</v>
      </c>
      <c r="EA15" s="21">
        <v>0.4</v>
      </c>
      <c r="EB15" s="21">
        <v>0.4</v>
      </c>
      <c r="EC15" s="21">
        <v>0.4</v>
      </c>
      <c r="ED15" s="21">
        <v>0.21</v>
      </c>
      <c r="EE15" s="29">
        <f t="shared" ref="EE15:EK15" si="37">DQ15/DX15</f>
        <v>327.5</v>
      </c>
      <c r="EF15" s="30">
        <f t="shared" si="37"/>
        <v>321.49999999999994</v>
      </c>
      <c r="EG15" s="30">
        <f t="shared" si="37"/>
        <v>205.24999999999997</v>
      </c>
      <c r="EH15" s="30">
        <f t="shared" si="37"/>
        <v>226.49999999999997</v>
      </c>
      <c r="EI15" s="30">
        <f t="shared" si="37"/>
        <v>180</v>
      </c>
      <c r="EJ15" s="30">
        <f t="shared" si="37"/>
        <v>565</v>
      </c>
      <c r="EK15" s="30">
        <f t="shared" si="37"/>
        <v>498.57142857142861</v>
      </c>
      <c r="EL15" s="24">
        <v>1</v>
      </c>
      <c r="EM15" s="21">
        <v>1</v>
      </c>
      <c r="EN15" s="21">
        <v>1</v>
      </c>
      <c r="EO15" s="21">
        <v>1</v>
      </c>
      <c r="EP15" s="21">
        <v>1</v>
      </c>
      <c r="EQ15" s="21">
        <v>1</v>
      </c>
      <c r="ER15" s="21">
        <v>1</v>
      </c>
      <c r="ES15" s="24">
        <v>209</v>
      </c>
      <c r="ET15" s="21">
        <v>223</v>
      </c>
      <c r="EU15" s="21">
        <v>181</v>
      </c>
      <c r="EV15" s="21">
        <v>173</v>
      </c>
      <c r="EW15" s="21">
        <v>188</v>
      </c>
      <c r="EX15" s="21">
        <v>209</v>
      </c>
      <c r="EY15" s="21">
        <v>257</v>
      </c>
      <c r="EZ15" s="24">
        <v>21.4</v>
      </c>
      <c r="FA15" s="21">
        <v>7</v>
      </c>
      <c r="FB15" s="21">
        <v>8</v>
      </c>
      <c r="FC15" s="21">
        <v>9.4</v>
      </c>
      <c r="FD15" s="21">
        <v>8</v>
      </c>
      <c r="FE15" s="21">
        <v>6.5</v>
      </c>
      <c r="FF15" s="21">
        <v>6.7</v>
      </c>
      <c r="FG15" s="24">
        <v>15</v>
      </c>
      <c r="FH15" s="21">
        <v>14</v>
      </c>
      <c r="FI15" s="21">
        <v>14</v>
      </c>
      <c r="FJ15" s="21">
        <v>15</v>
      </c>
      <c r="FK15" s="21">
        <v>15</v>
      </c>
      <c r="FL15" s="21">
        <v>14</v>
      </c>
      <c r="FM15" s="21">
        <v>15</v>
      </c>
      <c r="FN15" s="24">
        <v>80</v>
      </c>
      <c r="FO15" s="21">
        <v>73</v>
      </c>
      <c r="FP15" s="21">
        <v>81</v>
      </c>
      <c r="FQ15" s="21">
        <v>85</v>
      </c>
      <c r="FR15" s="21">
        <v>91</v>
      </c>
      <c r="FS15" s="21">
        <v>86</v>
      </c>
      <c r="FT15" s="21">
        <v>90</v>
      </c>
      <c r="FU15" s="24" t="s">
        <v>346</v>
      </c>
      <c r="FV15" s="21" t="s">
        <v>346</v>
      </c>
      <c r="FW15" s="21" t="s">
        <v>296</v>
      </c>
      <c r="FX15" s="21" t="s">
        <v>334</v>
      </c>
      <c r="FY15" s="21">
        <v>0</v>
      </c>
      <c r="FZ15" s="21">
        <v>0</v>
      </c>
      <c r="GA15" s="21">
        <v>0</v>
      </c>
      <c r="GB15" s="24">
        <v>62</v>
      </c>
      <c r="GC15" s="21">
        <v>70</v>
      </c>
      <c r="GD15" s="21">
        <v>70</v>
      </c>
      <c r="GE15" s="21">
        <v>60</v>
      </c>
      <c r="GF15" s="21">
        <v>60</v>
      </c>
      <c r="GG15" s="21">
        <v>57</v>
      </c>
      <c r="GH15" s="21">
        <v>46</v>
      </c>
      <c r="GI15" s="24">
        <v>1360</v>
      </c>
      <c r="GJ15" s="21">
        <v>1060</v>
      </c>
      <c r="GK15" s="21">
        <v>1230</v>
      </c>
      <c r="GL15" s="21">
        <v>1625</v>
      </c>
      <c r="GM15" s="21">
        <v>500</v>
      </c>
      <c r="GN15" s="21">
        <v>950</v>
      </c>
      <c r="GO15" s="31">
        <v>1050</v>
      </c>
      <c r="GP15" s="9"/>
      <c r="GQ15" s="32">
        <v>12</v>
      </c>
      <c r="GR15" s="21">
        <v>45</v>
      </c>
      <c r="GS15" s="24">
        <v>12</v>
      </c>
      <c r="GT15" s="21">
        <v>45</v>
      </c>
      <c r="GU15" s="24">
        <v>13</v>
      </c>
      <c r="GV15" s="21">
        <v>55</v>
      </c>
      <c r="GW15" s="24">
        <v>11</v>
      </c>
      <c r="GX15" s="21">
        <v>45</v>
      </c>
      <c r="GY15" s="24">
        <v>10</v>
      </c>
      <c r="GZ15" s="21">
        <v>45</v>
      </c>
      <c r="HA15" s="24">
        <v>9</v>
      </c>
      <c r="HB15" s="21">
        <v>18</v>
      </c>
      <c r="HC15" s="24">
        <v>8</v>
      </c>
      <c r="HD15" s="21">
        <v>18</v>
      </c>
      <c r="HE15" s="6"/>
      <c r="HF15" s="21"/>
      <c r="HG15" s="21"/>
      <c r="HH15" s="21"/>
      <c r="HI15" s="21"/>
      <c r="HJ15" s="21"/>
      <c r="HK15" s="21"/>
      <c r="HL15" s="21"/>
      <c r="HM15" s="21"/>
      <c r="HN15" s="21"/>
      <c r="HO15" s="21"/>
      <c r="HP15" s="21"/>
      <c r="HQ15" s="21"/>
      <c r="HR15" s="21"/>
      <c r="HS15" s="21"/>
      <c r="HT15" s="21"/>
      <c r="HU15" s="6"/>
      <c r="HV15" s="98">
        <f t="shared" si="10"/>
        <v>0</v>
      </c>
      <c r="HW15" s="6"/>
      <c r="HX15" s="6"/>
      <c r="HY15" s="6"/>
      <c r="HZ15" s="6"/>
      <c r="IA15" s="6"/>
    </row>
    <row r="16" spans="1:235" ht="15.75" customHeight="1" x14ac:dyDescent="0.3">
      <c r="A16" s="98">
        <v>11</v>
      </c>
      <c r="B16" s="3">
        <v>25</v>
      </c>
      <c r="C16" s="21" t="s">
        <v>323</v>
      </c>
      <c r="D16" s="21">
        <v>2</v>
      </c>
      <c r="E16" s="22">
        <v>41212</v>
      </c>
      <c r="F16" s="22">
        <v>41212</v>
      </c>
      <c r="G16" s="21">
        <f t="shared" si="0"/>
        <v>0</v>
      </c>
      <c r="H16" s="21"/>
      <c r="I16" s="21"/>
      <c r="J16" s="23">
        <v>18113</v>
      </c>
      <c r="K16" s="21">
        <v>63</v>
      </c>
      <c r="L16" s="21"/>
      <c r="M16" s="21"/>
      <c r="N16" s="21" t="s">
        <v>485</v>
      </c>
      <c r="O16" s="21">
        <v>80</v>
      </c>
      <c r="P16" s="21">
        <v>92.5</v>
      </c>
      <c r="Q16" s="21">
        <v>19</v>
      </c>
      <c r="R16" s="21" t="s">
        <v>243</v>
      </c>
      <c r="S16" s="21">
        <v>2</v>
      </c>
      <c r="T16" s="21">
        <v>26</v>
      </c>
      <c r="U16" s="21" t="s">
        <v>243</v>
      </c>
      <c r="V16" s="21">
        <v>2</v>
      </c>
      <c r="W16" s="21">
        <v>16</v>
      </c>
      <c r="X16" s="21">
        <v>9</v>
      </c>
      <c r="Y16" s="21">
        <v>9</v>
      </c>
      <c r="Z16" s="6"/>
      <c r="AA16" s="24" t="s">
        <v>249</v>
      </c>
      <c r="AB16" s="21" t="s">
        <v>486</v>
      </c>
      <c r="AC16" s="25"/>
      <c r="AD16" s="25"/>
      <c r="AE16" s="21" t="s">
        <v>246</v>
      </c>
      <c r="AF16" s="21" t="s">
        <v>247</v>
      </c>
      <c r="AG16" s="21" t="s">
        <v>246</v>
      </c>
      <c r="AH16" s="21" t="s">
        <v>248</v>
      </c>
      <c r="AI16" s="21" t="s">
        <v>249</v>
      </c>
      <c r="AJ16" s="21" t="s">
        <v>246</v>
      </c>
      <c r="AK16" s="21" t="s">
        <v>246</v>
      </c>
      <c r="AL16" s="21" t="s">
        <v>246</v>
      </c>
      <c r="AM16" s="21">
        <v>3.03</v>
      </c>
      <c r="AN16" s="6"/>
      <c r="AO16" s="26" t="s">
        <v>250</v>
      </c>
      <c r="AP16" s="26" t="s">
        <v>251</v>
      </c>
      <c r="AQ16" s="26"/>
      <c r="AR16" s="26" t="s">
        <v>1902</v>
      </c>
      <c r="AS16" s="26" t="s">
        <v>299</v>
      </c>
      <c r="AT16" s="27">
        <v>3.03</v>
      </c>
      <c r="AU16" s="21">
        <v>3.63</v>
      </c>
      <c r="AV16" s="21">
        <v>27.65</v>
      </c>
      <c r="AW16" s="21">
        <v>20.45</v>
      </c>
      <c r="AX16" s="21">
        <v>46.2</v>
      </c>
      <c r="AY16" s="21">
        <v>35.76</v>
      </c>
      <c r="AZ16" s="21">
        <v>22.3</v>
      </c>
      <c r="BA16" s="21">
        <v>10</v>
      </c>
      <c r="BB16" s="21">
        <v>5.29</v>
      </c>
      <c r="BC16" s="28">
        <f t="shared" ref="BC16:BE16" si="38">((AU16/AT16)*100)-100</f>
        <v>19.801980198019791</v>
      </c>
      <c r="BD16" s="28">
        <f t="shared" si="38"/>
        <v>661.70798898071621</v>
      </c>
      <c r="BE16" s="28">
        <f t="shared" si="38"/>
        <v>-26.039783001808317</v>
      </c>
      <c r="BF16" s="28">
        <f t="shared" si="2"/>
        <v>812.54125412541248</v>
      </c>
      <c r="BG16" s="28">
        <f t="shared" si="3"/>
        <v>574.91749174917493</v>
      </c>
      <c r="BH16" s="28">
        <f t="shared" si="4"/>
        <v>463.36088154269976</v>
      </c>
      <c r="BI16" s="3">
        <f>AU16-AT16</f>
        <v>0.60000000000000009</v>
      </c>
      <c r="BJ16" s="3">
        <f t="shared" ref="BJ16:BK16" si="39">AV16-AU16</f>
        <v>24.02</v>
      </c>
      <c r="BK16" s="3">
        <f t="shared" si="39"/>
        <v>-7.1999999999999993</v>
      </c>
      <c r="BL16" s="3">
        <f t="shared" si="6"/>
        <v>24.619999999999997</v>
      </c>
      <c r="BM16" s="3">
        <f t="shared" si="7"/>
        <v>17.419999999999998</v>
      </c>
      <c r="BN16" s="3">
        <f t="shared" si="8"/>
        <v>16.82</v>
      </c>
      <c r="BO16" s="24">
        <v>222.2</v>
      </c>
      <c r="BP16" s="21">
        <v>284</v>
      </c>
      <c r="BQ16" s="21">
        <v>307</v>
      </c>
      <c r="BR16" s="21"/>
      <c r="BS16" s="21"/>
      <c r="BT16" s="21"/>
      <c r="BU16" s="21"/>
      <c r="BV16" s="24">
        <v>38.9</v>
      </c>
      <c r="BW16" s="21">
        <v>38.6</v>
      </c>
      <c r="BX16" s="21">
        <v>37</v>
      </c>
      <c r="BY16" s="21">
        <v>37</v>
      </c>
      <c r="BZ16" s="21">
        <v>38.9</v>
      </c>
      <c r="CA16" s="21">
        <v>39.9</v>
      </c>
      <c r="CB16" s="21">
        <v>38.1</v>
      </c>
      <c r="CC16" s="21">
        <v>37.9</v>
      </c>
      <c r="CD16" s="21">
        <v>37.6</v>
      </c>
      <c r="CE16" s="6"/>
      <c r="CF16" s="24" t="s">
        <v>487</v>
      </c>
      <c r="CG16" s="21" t="s">
        <v>488</v>
      </c>
      <c r="CH16" s="21" t="s">
        <v>489</v>
      </c>
      <c r="CI16" s="21"/>
      <c r="CJ16" s="21"/>
      <c r="CK16" s="21"/>
      <c r="CL16" s="21"/>
      <c r="CM16" s="24" t="s">
        <v>490</v>
      </c>
      <c r="CN16" s="21"/>
      <c r="CO16" s="21"/>
      <c r="CP16" s="21"/>
      <c r="CQ16" s="21"/>
      <c r="CR16" s="21"/>
      <c r="CS16" s="21"/>
      <c r="CT16" s="24">
        <v>2</v>
      </c>
      <c r="CU16" s="21"/>
      <c r="CV16" s="21"/>
      <c r="CW16" s="21"/>
      <c r="CX16" s="21"/>
      <c r="CY16" s="21"/>
      <c r="CZ16" s="21"/>
      <c r="DA16" s="24" t="s">
        <v>352</v>
      </c>
      <c r="DB16" s="21"/>
      <c r="DC16" s="21"/>
      <c r="DD16" s="21"/>
      <c r="DE16" s="21"/>
      <c r="DF16" s="21"/>
      <c r="DG16" s="21"/>
      <c r="DH16" s="24" t="s">
        <v>491</v>
      </c>
      <c r="DI16" s="21" t="s">
        <v>492</v>
      </c>
      <c r="DJ16" s="21" t="s">
        <v>493</v>
      </c>
      <c r="DK16" s="21" t="s">
        <v>352</v>
      </c>
      <c r="DL16" s="21" t="s">
        <v>352</v>
      </c>
      <c r="DM16" s="21" t="s">
        <v>352</v>
      </c>
      <c r="DN16" s="21" t="s">
        <v>352</v>
      </c>
      <c r="DO16" s="26">
        <v>9</v>
      </c>
      <c r="DP16" s="6"/>
      <c r="DQ16" s="24">
        <v>75.5</v>
      </c>
      <c r="DR16" s="21">
        <v>71.3</v>
      </c>
      <c r="DS16" s="21">
        <v>84.2</v>
      </c>
      <c r="DT16" s="21">
        <v>96.9</v>
      </c>
      <c r="DU16" s="21">
        <v>123.7</v>
      </c>
      <c r="DV16" s="21">
        <v>94</v>
      </c>
      <c r="DW16" s="21">
        <v>82.6</v>
      </c>
      <c r="DX16" s="24">
        <v>0.4</v>
      </c>
      <c r="DY16" s="21">
        <v>0.4</v>
      </c>
      <c r="DZ16" s="21">
        <v>0.6</v>
      </c>
      <c r="EA16" s="21">
        <v>0.4</v>
      </c>
      <c r="EB16" s="21">
        <v>0.4</v>
      </c>
      <c r="EC16" s="21">
        <v>0.4</v>
      </c>
      <c r="ED16" s="21">
        <v>0.4</v>
      </c>
      <c r="EE16" s="29">
        <f t="shared" ref="EE16:EK16" si="40">DQ16/DX16</f>
        <v>188.75</v>
      </c>
      <c r="EF16" s="30">
        <f t="shared" si="40"/>
        <v>178.24999999999997</v>
      </c>
      <c r="EG16" s="30">
        <f t="shared" si="40"/>
        <v>140.33333333333334</v>
      </c>
      <c r="EH16" s="30">
        <f t="shared" si="40"/>
        <v>242.25</v>
      </c>
      <c r="EI16" s="30">
        <f t="shared" si="40"/>
        <v>309.25</v>
      </c>
      <c r="EJ16" s="30">
        <f t="shared" si="40"/>
        <v>235</v>
      </c>
      <c r="EK16" s="30">
        <f t="shared" si="40"/>
        <v>206.49999999999997</v>
      </c>
      <c r="EL16" s="24">
        <v>1</v>
      </c>
      <c r="EM16" s="21">
        <v>1</v>
      </c>
      <c r="EN16" s="21">
        <v>1</v>
      </c>
      <c r="EO16" s="21">
        <v>1</v>
      </c>
      <c r="EP16" s="21">
        <v>1</v>
      </c>
      <c r="EQ16" s="21">
        <v>1</v>
      </c>
      <c r="ER16" s="21">
        <v>1</v>
      </c>
      <c r="ES16" s="24">
        <v>278</v>
      </c>
      <c r="ET16" s="21">
        <v>370</v>
      </c>
      <c r="EU16" s="21">
        <v>405</v>
      </c>
      <c r="EV16" s="21">
        <v>445</v>
      </c>
      <c r="EW16" s="21">
        <v>326</v>
      </c>
      <c r="EX16" s="21">
        <v>326</v>
      </c>
      <c r="EY16" s="21">
        <v>299</v>
      </c>
      <c r="EZ16" s="24">
        <v>12.9</v>
      </c>
      <c r="FA16" s="21">
        <v>13.6</v>
      </c>
      <c r="FB16" s="21">
        <v>9</v>
      </c>
      <c r="FC16" s="21">
        <v>7.5</v>
      </c>
      <c r="FD16" s="21">
        <v>7.9</v>
      </c>
      <c r="FE16" s="21">
        <v>7.1</v>
      </c>
      <c r="FF16" s="21">
        <v>6.8</v>
      </c>
      <c r="FG16" s="24">
        <v>15</v>
      </c>
      <c r="FH16" s="21">
        <v>15</v>
      </c>
      <c r="FI16" s="21">
        <v>5</v>
      </c>
      <c r="FJ16" s="21">
        <v>6</v>
      </c>
      <c r="FK16" s="21">
        <v>8</v>
      </c>
      <c r="FL16" s="21">
        <v>15</v>
      </c>
      <c r="FM16" s="21">
        <v>9</v>
      </c>
      <c r="FN16" s="24">
        <v>41</v>
      </c>
      <c r="FO16" s="21">
        <v>66</v>
      </c>
      <c r="FP16" s="21">
        <v>87</v>
      </c>
      <c r="FQ16" s="21">
        <v>70</v>
      </c>
      <c r="FR16" s="21">
        <v>78</v>
      </c>
      <c r="FS16" s="21">
        <v>76</v>
      </c>
      <c r="FT16" s="21">
        <v>78</v>
      </c>
      <c r="FU16" s="24" t="s">
        <v>494</v>
      </c>
      <c r="FV16" s="21" t="s">
        <v>295</v>
      </c>
      <c r="FW16" s="21" t="s">
        <v>403</v>
      </c>
      <c r="FX16" s="21" t="s">
        <v>495</v>
      </c>
      <c r="FY16" s="21" t="s">
        <v>311</v>
      </c>
      <c r="FZ16" s="21" t="s">
        <v>345</v>
      </c>
      <c r="GA16" s="21">
        <v>0</v>
      </c>
      <c r="GB16" s="24">
        <v>99</v>
      </c>
      <c r="GC16" s="21">
        <v>121</v>
      </c>
      <c r="GD16" s="21">
        <v>107</v>
      </c>
      <c r="GE16" s="21">
        <v>121</v>
      </c>
      <c r="GF16" s="21">
        <v>115</v>
      </c>
      <c r="GG16" s="21">
        <v>72</v>
      </c>
      <c r="GH16" s="21">
        <v>63</v>
      </c>
      <c r="GI16" s="24">
        <v>150</v>
      </c>
      <c r="GJ16" s="21">
        <v>1700</v>
      </c>
      <c r="GK16" s="21">
        <v>2145</v>
      </c>
      <c r="GL16" s="21">
        <v>2850</v>
      </c>
      <c r="GM16" s="21">
        <v>2400</v>
      </c>
      <c r="GN16" s="21">
        <v>2600</v>
      </c>
      <c r="GO16" s="31">
        <v>1800</v>
      </c>
      <c r="GP16" s="9"/>
      <c r="GQ16" s="32">
        <v>12</v>
      </c>
      <c r="GR16" s="21">
        <v>45</v>
      </c>
      <c r="GS16" s="24">
        <v>12</v>
      </c>
      <c r="GT16" s="21">
        <v>45</v>
      </c>
      <c r="GU16" s="24">
        <v>16</v>
      </c>
      <c r="GV16" s="21">
        <v>90</v>
      </c>
      <c r="GW16" s="24">
        <v>15</v>
      </c>
      <c r="GX16" s="21">
        <v>80</v>
      </c>
      <c r="GY16" s="24">
        <v>14</v>
      </c>
      <c r="GZ16" s="21">
        <v>55</v>
      </c>
      <c r="HA16" s="24">
        <v>13</v>
      </c>
      <c r="HB16" s="21">
        <v>55</v>
      </c>
      <c r="HC16" s="24">
        <v>11</v>
      </c>
      <c r="HD16" s="21">
        <v>45</v>
      </c>
      <c r="HE16" s="6"/>
      <c r="HF16" s="21"/>
      <c r="HG16" s="21"/>
      <c r="HH16" s="21"/>
      <c r="HI16" s="21"/>
      <c r="HJ16" s="21"/>
      <c r="HK16" s="21"/>
      <c r="HL16" s="21"/>
      <c r="HM16" s="21"/>
      <c r="HN16" s="21"/>
      <c r="HO16" s="21"/>
      <c r="HP16" s="21"/>
      <c r="HQ16" s="21"/>
      <c r="HR16" s="21"/>
      <c r="HS16" s="21"/>
      <c r="HT16" s="21"/>
      <c r="HU16" s="6"/>
      <c r="HV16" s="98">
        <f t="shared" si="10"/>
        <v>0</v>
      </c>
      <c r="HW16" s="6"/>
      <c r="HX16" s="6"/>
      <c r="HY16" s="6"/>
      <c r="HZ16" s="6"/>
      <c r="IA16" s="6"/>
    </row>
    <row r="17" spans="1:235" ht="15.75" customHeight="1" x14ac:dyDescent="0.3">
      <c r="A17" s="98">
        <v>12</v>
      </c>
      <c r="B17" s="3">
        <v>26</v>
      </c>
      <c r="C17" s="21" t="s">
        <v>431</v>
      </c>
      <c r="D17" s="21">
        <v>1</v>
      </c>
      <c r="E17" s="22">
        <v>41213</v>
      </c>
      <c r="F17" s="22">
        <v>41213</v>
      </c>
      <c r="G17" s="21">
        <f t="shared" si="0"/>
        <v>0</v>
      </c>
      <c r="H17" s="21"/>
      <c r="I17" s="21"/>
      <c r="J17" s="23">
        <v>19035</v>
      </c>
      <c r="K17" s="21">
        <v>60</v>
      </c>
      <c r="L17" s="21"/>
      <c r="M17" s="21"/>
      <c r="N17" s="21" t="s">
        <v>496</v>
      </c>
      <c r="O17" s="21">
        <v>77</v>
      </c>
      <c r="P17" s="21">
        <v>90.5</v>
      </c>
      <c r="Q17" s="21">
        <v>21</v>
      </c>
      <c r="R17" s="21" t="s">
        <v>243</v>
      </c>
      <c r="S17" s="21">
        <v>2</v>
      </c>
      <c r="T17" s="21">
        <v>21</v>
      </c>
      <c r="U17" s="21" t="s">
        <v>243</v>
      </c>
      <c r="V17" s="21">
        <v>2</v>
      </c>
      <c r="W17" s="21">
        <v>21</v>
      </c>
      <c r="X17" s="21">
        <v>21</v>
      </c>
      <c r="Y17" s="21">
        <v>21</v>
      </c>
      <c r="Z17" s="6"/>
      <c r="AA17" s="24" t="s">
        <v>462</v>
      </c>
      <c r="AB17" s="21" t="s">
        <v>497</v>
      </c>
      <c r="AC17" s="25"/>
      <c r="AD17" s="25"/>
      <c r="AE17" s="21" t="s">
        <v>249</v>
      </c>
      <c r="AF17" s="21"/>
      <c r="AG17" s="21" t="s">
        <v>246</v>
      </c>
      <c r="AH17" s="21" t="s">
        <v>248</v>
      </c>
      <c r="AI17" s="21" t="s">
        <v>246</v>
      </c>
      <c r="AJ17" s="21" t="s">
        <v>246</v>
      </c>
      <c r="AK17" s="21" t="s">
        <v>246</v>
      </c>
      <c r="AL17" s="21" t="s">
        <v>246</v>
      </c>
      <c r="AM17" s="21">
        <v>126.9</v>
      </c>
      <c r="AN17" s="6"/>
      <c r="AO17" s="26" t="s">
        <v>250</v>
      </c>
      <c r="AP17" s="26" t="s">
        <v>251</v>
      </c>
      <c r="AQ17" s="26"/>
      <c r="AR17" s="26" t="s">
        <v>1906</v>
      </c>
      <c r="AS17" s="26" t="s">
        <v>1905</v>
      </c>
      <c r="AT17" s="33">
        <v>106.9</v>
      </c>
      <c r="AU17" s="34">
        <v>93.2</v>
      </c>
      <c r="AV17" s="34">
        <v>48.26</v>
      </c>
      <c r="AW17" s="34">
        <v>183.4</v>
      </c>
      <c r="AX17" s="34">
        <v>131.6</v>
      </c>
      <c r="AY17" s="34">
        <v>98.4</v>
      </c>
      <c r="AZ17" s="34">
        <v>83.68</v>
      </c>
      <c r="BA17" s="34">
        <v>54.17</v>
      </c>
      <c r="BB17" s="34">
        <v>24.42</v>
      </c>
      <c r="BC17" s="28">
        <f t="shared" ref="BC17:BE17" si="41">((AU17/AT17)*100)-100</f>
        <v>-12.815715622076709</v>
      </c>
      <c r="BD17" s="28">
        <f t="shared" si="41"/>
        <v>-48.21888412017168</v>
      </c>
      <c r="BE17" s="28">
        <f t="shared" si="41"/>
        <v>280.02486531288855</v>
      </c>
      <c r="BF17" s="28">
        <f t="shared" si="2"/>
        <v>-54.855004677268482</v>
      </c>
      <c r="BG17" s="28">
        <f t="shared" si="3"/>
        <v>71.562207670720312</v>
      </c>
      <c r="BH17" s="28">
        <f t="shared" si="4"/>
        <v>96.78111587982832</v>
      </c>
      <c r="BI17" s="3">
        <f t="shared" ref="BI17:BK17" si="42">AU17-AT17</f>
        <v>-13.700000000000003</v>
      </c>
      <c r="BJ17" s="3">
        <f t="shared" si="42"/>
        <v>-44.940000000000005</v>
      </c>
      <c r="BK17" s="3">
        <f t="shared" si="42"/>
        <v>135.14000000000001</v>
      </c>
      <c r="BL17" s="3">
        <f t="shared" si="6"/>
        <v>-58.640000000000008</v>
      </c>
      <c r="BM17" s="3">
        <f t="shared" si="7"/>
        <v>76.5</v>
      </c>
      <c r="BN17" s="3">
        <f t="shared" si="8"/>
        <v>90.2</v>
      </c>
      <c r="BO17" s="24">
        <v>323</v>
      </c>
      <c r="BP17" s="21">
        <v>354</v>
      </c>
      <c r="BQ17" s="21">
        <v>342</v>
      </c>
      <c r="BR17" s="21">
        <v>336.6</v>
      </c>
      <c r="BS17" s="21">
        <v>271.3</v>
      </c>
      <c r="BT17" s="21">
        <v>304.3</v>
      </c>
      <c r="BU17" s="21">
        <v>217.2</v>
      </c>
      <c r="BV17" s="24">
        <v>37</v>
      </c>
      <c r="BW17" s="21">
        <v>37.1</v>
      </c>
      <c r="BX17" s="21">
        <v>37</v>
      </c>
      <c r="BY17" s="21">
        <v>37.6</v>
      </c>
      <c r="BZ17" s="21">
        <v>37.1</v>
      </c>
      <c r="CA17" s="21">
        <v>36.1</v>
      </c>
      <c r="CB17" s="21">
        <v>35.4</v>
      </c>
      <c r="CC17" s="21">
        <v>35</v>
      </c>
      <c r="CD17" s="21">
        <v>35.9</v>
      </c>
      <c r="CE17" s="6"/>
      <c r="CF17" s="24" t="s">
        <v>498</v>
      </c>
      <c r="CG17" s="21"/>
      <c r="CH17" s="21"/>
      <c r="CI17" s="21"/>
      <c r="CJ17" s="21"/>
      <c r="CK17" s="21"/>
      <c r="CL17" s="21"/>
      <c r="CM17" s="24" t="s">
        <v>499</v>
      </c>
      <c r="CN17" s="21"/>
      <c r="CO17" s="21"/>
      <c r="CP17" s="21"/>
      <c r="CQ17" s="21"/>
      <c r="CR17" s="21"/>
      <c r="CS17" s="21"/>
      <c r="CT17" s="24">
        <v>2</v>
      </c>
      <c r="CU17" s="21"/>
      <c r="CV17" s="21"/>
      <c r="CW17" s="21"/>
      <c r="CX17" s="21"/>
      <c r="CY17" s="21"/>
      <c r="CZ17" s="21"/>
      <c r="DA17" s="24" t="s">
        <v>400</v>
      </c>
      <c r="DB17" s="21"/>
      <c r="DC17" s="21"/>
      <c r="DD17" s="21"/>
      <c r="DE17" s="21"/>
      <c r="DF17" s="21"/>
      <c r="DG17" s="21"/>
      <c r="DH17" s="24" t="s">
        <v>500</v>
      </c>
      <c r="DI17" s="21" t="s">
        <v>501</v>
      </c>
      <c r="DJ17" s="21" t="s">
        <v>400</v>
      </c>
      <c r="DK17" s="21" t="s">
        <v>400</v>
      </c>
      <c r="DL17" s="21" t="s">
        <v>400</v>
      </c>
      <c r="DM17" s="21" t="s">
        <v>400</v>
      </c>
      <c r="DN17" s="21" t="s">
        <v>400</v>
      </c>
      <c r="DO17" s="26">
        <v>9</v>
      </c>
      <c r="DP17" s="6"/>
      <c r="DQ17" s="24">
        <v>144</v>
      </c>
      <c r="DR17" s="21">
        <v>108.3</v>
      </c>
      <c r="DS17" s="21">
        <v>73</v>
      </c>
      <c r="DT17" s="21">
        <v>85.3</v>
      </c>
      <c r="DU17" s="21">
        <v>61.8</v>
      </c>
      <c r="DV17" s="21">
        <v>122.1</v>
      </c>
      <c r="DW17" s="21">
        <v>92.4</v>
      </c>
      <c r="DX17" s="24">
        <v>0.6</v>
      </c>
      <c r="DY17" s="21">
        <v>0.4</v>
      </c>
      <c r="DZ17" s="21">
        <v>0.4</v>
      </c>
      <c r="EA17" s="21">
        <v>0.4</v>
      </c>
      <c r="EB17" s="21">
        <v>0.4</v>
      </c>
      <c r="EC17" s="21">
        <v>0.4</v>
      </c>
      <c r="ED17" s="21">
        <v>0.5</v>
      </c>
      <c r="EE17" s="29">
        <f t="shared" ref="EE17:EK17" si="43">DQ17/DX17</f>
        <v>240</v>
      </c>
      <c r="EF17" s="30">
        <f t="shared" si="43"/>
        <v>270.75</v>
      </c>
      <c r="EG17" s="30">
        <f t="shared" si="43"/>
        <v>182.5</v>
      </c>
      <c r="EH17" s="30">
        <f t="shared" si="43"/>
        <v>213.24999999999997</v>
      </c>
      <c r="EI17" s="30">
        <f t="shared" si="43"/>
        <v>154.49999999999997</v>
      </c>
      <c r="EJ17" s="30">
        <f t="shared" si="43"/>
        <v>305.24999999999994</v>
      </c>
      <c r="EK17" s="30">
        <f t="shared" si="43"/>
        <v>184.8</v>
      </c>
      <c r="EL17" s="24">
        <v>1</v>
      </c>
      <c r="EM17" s="21">
        <v>1</v>
      </c>
      <c r="EN17" s="21">
        <v>1</v>
      </c>
      <c r="EO17" s="21">
        <v>1</v>
      </c>
      <c r="EP17" s="21">
        <v>1</v>
      </c>
      <c r="EQ17" s="21">
        <v>1</v>
      </c>
      <c r="ER17" s="21">
        <v>1</v>
      </c>
      <c r="ES17" s="24">
        <v>161</v>
      </c>
      <c r="ET17" s="21">
        <v>151</v>
      </c>
      <c r="EU17" s="21">
        <v>209</v>
      </c>
      <c r="EV17" s="21">
        <v>260</v>
      </c>
      <c r="EW17" s="21">
        <v>333</v>
      </c>
      <c r="EX17" s="21">
        <v>425</v>
      </c>
      <c r="EY17" s="21">
        <v>501</v>
      </c>
      <c r="EZ17" s="24">
        <v>14.7</v>
      </c>
      <c r="FA17" s="21">
        <v>17</v>
      </c>
      <c r="FB17" s="21">
        <v>10.9</v>
      </c>
      <c r="FC17" s="21">
        <v>10</v>
      </c>
      <c r="FD17" s="21">
        <v>9</v>
      </c>
      <c r="FE17" s="21">
        <v>8</v>
      </c>
      <c r="FF17" s="21">
        <v>7.8</v>
      </c>
      <c r="FG17" s="24">
        <v>8</v>
      </c>
      <c r="FH17" s="21">
        <v>8</v>
      </c>
      <c r="FI17" s="21">
        <v>8</v>
      </c>
      <c r="FJ17" s="21">
        <v>5</v>
      </c>
      <c r="FK17" s="21">
        <v>5</v>
      </c>
      <c r="FL17" s="21">
        <v>6</v>
      </c>
      <c r="FM17" s="21">
        <v>6</v>
      </c>
      <c r="FN17" s="24">
        <v>83</v>
      </c>
      <c r="FO17" s="21">
        <v>66</v>
      </c>
      <c r="FP17" s="21">
        <v>67</v>
      </c>
      <c r="FQ17" s="21">
        <v>84</v>
      </c>
      <c r="FR17" s="21">
        <v>87</v>
      </c>
      <c r="FS17" s="21">
        <v>63</v>
      </c>
      <c r="FT17" s="21">
        <v>73</v>
      </c>
      <c r="FU17" s="24" t="s">
        <v>378</v>
      </c>
      <c r="FV17" s="21" t="s">
        <v>311</v>
      </c>
      <c r="FW17" s="21" t="s">
        <v>321</v>
      </c>
      <c r="FX17" s="21" t="s">
        <v>310</v>
      </c>
      <c r="FY17" s="21" t="s">
        <v>310</v>
      </c>
      <c r="FZ17" s="21" t="s">
        <v>430</v>
      </c>
      <c r="GA17" s="21" t="s">
        <v>295</v>
      </c>
      <c r="GB17" s="24">
        <v>83.4</v>
      </c>
      <c r="GC17" s="21">
        <v>544</v>
      </c>
      <c r="GD17" s="21">
        <v>698</v>
      </c>
      <c r="GE17" s="21">
        <v>482</v>
      </c>
      <c r="GF17" s="21">
        <v>597</v>
      </c>
      <c r="GG17" s="21">
        <v>483</v>
      </c>
      <c r="GH17" s="21">
        <v>562</v>
      </c>
      <c r="GI17" s="24">
        <v>0</v>
      </c>
      <c r="GJ17" s="21">
        <v>720</v>
      </c>
      <c r="GK17" s="21">
        <v>600</v>
      </c>
      <c r="GL17" s="21">
        <v>360</v>
      </c>
      <c r="GM17" s="21">
        <v>120</v>
      </c>
      <c r="GN17" s="21">
        <v>10</v>
      </c>
      <c r="GO17" s="31">
        <v>10</v>
      </c>
      <c r="GP17" s="9"/>
      <c r="GQ17" s="32">
        <v>18</v>
      </c>
      <c r="GR17" s="21">
        <v>90</v>
      </c>
      <c r="GS17" s="24">
        <v>14</v>
      </c>
      <c r="GT17" s="21">
        <v>55</v>
      </c>
      <c r="GU17" s="24">
        <v>14</v>
      </c>
      <c r="GV17" s="21">
        <v>55</v>
      </c>
      <c r="GW17" s="24">
        <v>14</v>
      </c>
      <c r="GX17" s="21">
        <v>55</v>
      </c>
      <c r="GY17" s="24">
        <v>16</v>
      </c>
      <c r="GZ17" s="21">
        <v>90</v>
      </c>
      <c r="HA17" s="24">
        <v>14</v>
      </c>
      <c r="HB17" s="21">
        <v>55</v>
      </c>
      <c r="HC17" s="24">
        <v>15</v>
      </c>
      <c r="HD17" s="21">
        <v>80</v>
      </c>
      <c r="HE17" s="6"/>
      <c r="HF17" s="21"/>
      <c r="HG17" s="21"/>
      <c r="HH17" s="21"/>
      <c r="HI17" s="21"/>
      <c r="HJ17" s="21"/>
      <c r="HK17" s="21"/>
      <c r="HL17" s="21"/>
      <c r="HM17" s="21"/>
      <c r="HN17" s="21"/>
      <c r="HO17" s="21"/>
      <c r="HP17" s="21"/>
      <c r="HQ17" s="21"/>
      <c r="HR17" s="21"/>
      <c r="HS17" s="21"/>
      <c r="HT17" s="21"/>
      <c r="HU17" s="6"/>
      <c r="HV17" s="98">
        <f t="shared" si="10"/>
        <v>4</v>
      </c>
      <c r="HW17" s="6"/>
      <c r="HX17" s="6"/>
      <c r="HY17" s="6"/>
      <c r="HZ17" s="6"/>
      <c r="IA17" s="6"/>
    </row>
    <row r="18" spans="1:235" ht="15.75" customHeight="1" x14ac:dyDescent="0.3">
      <c r="A18" s="98">
        <v>13</v>
      </c>
      <c r="B18" s="3">
        <v>30</v>
      </c>
      <c r="C18" s="21" t="s">
        <v>525</v>
      </c>
      <c r="D18" s="21">
        <v>1</v>
      </c>
      <c r="E18" s="22">
        <v>41232</v>
      </c>
      <c r="F18" s="22">
        <v>41234</v>
      </c>
      <c r="G18" s="21">
        <f t="shared" si="0"/>
        <v>2</v>
      </c>
      <c r="H18" s="21" t="s">
        <v>410</v>
      </c>
      <c r="I18" s="21"/>
      <c r="J18" s="23">
        <v>20499</v>
      </c>
      <c r="K18" s="21">
        <v>56</v>
      </c>
      <c r="L18" s="21"/>
      <c r="M18" s="21"/>
      <c r="N18" s="21" t="s">
        <v>336</v>
      </c>
      <c r="O18" s="21">
        <v>41</v>
      </c>
      <c r="P18" s="21">
        <v>26.6</v>
      </c>
      <c r="Q18" s="21">
        <v>15</v>
      </c>
      <c r="R18" s="21" t="s">
        <v>526</v>
      </c>
      <c r="S18" s="21">
        <v>1</v>
      </c>
      <c r="T18" s="21">
        <v>18</v>
      </c>
      <c r="U18" s="21" t="s">
        <v>272</v>
      </c>
      <c r="V18" s="21">
        <v>1</v>
      </c>
      <c r="W18" s="21">
        <v>7</v>
      </c>
      <c r="X18" s="21">
        <v>7</v>
      </c>
      <c r="Y18" s="21">
        <v>7</v>
      </c>
      <c r="Z18" s="6"/>
      <c r="AA18" s="24" t="s">
        <v>462</v>
      </c>
      <c r="AB18" s="21" t="s">
        <v>497</v>
      </c>
      <c r="AC18" s="25"/>
      <c r="AD18" s="25"/>
      <c r="AE18" s="21" t="s">
        <v>246</v>
      </c>
      <c r="AF18" s="21" t="s">
        <v>247</v>
      </c>
      <c r="AG18" s="21" t="s">
        <v>246</v>
      </c>
      <c r="AH18" s="21" t="s">
        <v>248</v>
      </c>
      <c r="AI18" s="21" t="s">
        <v>246</v>
      </c>
      <c r="AJ18" s="21" t="s">
        <v>246</v>
      </c>
      <c r="AK18" s="21" t="s">
        <v>246</v>
      </c>
      <c r="AL18" s="21" t="s">
        <v>246</v>
      </c>
      <c r="AM18" s="21">
        <v>3.6</v>
      </c>
      <c r="AN18" s="6"/>
      <c r="AO18" s="26" t="s">
        <v>250</v>
      </c>
      <c r="AP18" s="26" t="s">
        <v>251</v>
      </c>
      <c r="AQ18" s="26"/>
      <c r="AR18" s="26" t="s">
        <v>1902</v>
      </c>
      <c r="AS18" s="26" t="s">
        <v>1905</v>
      </c>
      <c r="AT18" s="27">
        <v>2.8</v>
      </c>
      <c r="AU18" s="21">
        <v>3.6</v>
      </c>
      <c r="AV18" s="21">
        <v>10.57</v>
      </c>
      <c r="AW18" s="39">
        <v>18.04</v>
      </c>
      <c r="AX18" s="21">
        <v>14.1</v>
      </c>
      <c r="AY18" s="21">
        <v>6.08</v>
      </c>
      <c r="AZ18" s="21">
        <v>5.27</v>
      </c>
      <c r="BA18" s="21">
        <v>3.8</v>
      </c>
      <c r="BB18" s="21">
        <v>2.31</v>
      </c>
      <c r="BC18" s="28">
        <f t="shared" ref="BC18:BE18" si="44">((AU18/AT18)*100)-100</f>
        <v>28.571428571428584</v>
      </c>
      <c r="BD18" s="28">
        <f t="shared" si="44"/>
        <v>193.61111111111114</v>
      </c>
      <c r="BE18" s="28">
        <f t="shared" si="44"/>
        <v>70.671712393566679</v>
      </c>
      <c r="BF18" s="28">
        <f t="shared" si="2"/>
        <v>277.50000000000006</v>
      </c>
      <c r="BG18" s="28">
        <f t="shared" si="3"/>
        <v>544.28571428571433</v>
      </c>
      <c r="BH18" s="28">
        <f t="shared" si="4"/>
        <v>401.11111111111109</v>
      </c>
      <c r="BI18" s="3">
        <f t="shared" ref="BI18:BK18" si="45">AU18-AT18</f>
        <v>0.80000000000000027</v>
      </c>
      <c r="BJ18" s="3">
        <f t="shared" si="45"/>
        <v>6.9700000000000006</v>
      </c>
      <c r="BK18" s="3">
        <f t="shared" si="45"/>
        <v>7.4699999999999989</v>
      </c>
      <c r="BL18" s="3">
        <f t="shared" si="6"/>
        <v>7.7700000000000005</v>
      </c>
      <c r="BM18" s="3">
        <f t="shared" si="7"/>
        <v>15.239999999999998</v>
      </c>
      <c r="BN18" s="3">
        <f t="shared" si="8"/>
        <v>14.44</v>
      </c>
      <c r="BO18" s="24"/>
      <c r="BP18" s="21">
        <v>428.7</v>
      </c>
      <c r="BQ18" s="21">
        <v>550</v>
      </c>
      <c r="BR18" s="21">
        <v>410</v>
      </c>
      <c r="BS18" s="21">
        <v>214.8</v>
      </c>
      <c r="BT18" s="21">
        <v>122</v>
      </c>
      <c r="BU18" s="21">
        <v>91.3</v>
      </c>
      <c r="BV18" s="24">
        <v>36</v>
      </c>
      <c r="BW18" s="21">
        <v>37.1</v>
      </c>
      <c r="BX18" s="21">
        <v>37.9</v>
      </c>
      <c r="BY18" s="21">
        <v>38.1</v>
      </c>
      <c r="BZ18" s="21">
        <v>39.1</v>
      </c>
      <c r="CA18" s="21">
        <v>41.1</v>
      </c>
      <c r="CB18" s="21">
        <v>37.5</v>
      </c>
      <c r="CC18" s="21">
        <v>36.9</v>
      </c>
      <c r="CD18" s="21">
        <v>36.6</v>
      </c>
      <c r="CE18" s="6"/>
      <c r="CF18" s="24" t="s">
        <v>527</v>
      </c>
      <c r="CG18" s="21"/>
      <c r="CH18" s="21"/>
      <c r="CI18" s="21"/>
      <c r="CJ18" s="21" t="s">
        <v>528</v>
      </c>
      <c r="CK18" s="21"/>
      <c r="CL18" s="21"/>
      <c r="CM18" s="24" t="s">
        <v>529</v>
      </c>
      <c r="CN18" s="21"/>
      <c r="CO18" s="21"/>
      <c r="CP18" s="21"/>
      <c r="CQ18" s="21" t="s">
        <v>303</v>
      </c>
      <c r="CR18" s="21"/>
      <c r="CS18" s="21"/>
      <c r="CT18" s="24">
        <v>2</v>
      </c>
      <c r="CU18" s="21"/>
      <c r="CV18" s="21"/>
      <c r="CW18" s="21"/>
      <c r="CX18" s="21">
        <v>2</v>
      </c>
      <c r="CY18" s="21"/>
      <c r="CZ18" s="21"/>
      <c r="DA18" s="24" t="s">
        <v>284</v>
      </c>
      <c r="DB18" s="21"/>
      <c r="DC18" s="21"/>
      <c r="DD18" s="21"/>
      <c r="DE18" s="21" t="s">
        <v>266</v>
      </c>
      <c r="DF18" s="21"/>
      <c r="DG18" s="21"/>
      <c r="DH18" s="24" t="s">
        <v>400</v>
      </c>
      <c r="DI18" s="21" t="s">
        <v>530</v>
      </c>
      <c r="DJ18" s="21" t="s">
        <v>530</v>
      </c>
      <c r="DK18" s="21" t="s">
        <v>531</v>
      </c>
      <c r="DL18" s="21" t="s">
        <v>531</v>
      </c>
      <c r="DM18" s="21" t="s">
        <v>531</v>
      </c>
      <c r="DN18" s="21" t="s">
        <v>532</v>
      </c>
      <c r="DO18" s="26">
        <v>9</v>
      </c>
      <c r="DP18" s="6"/>
      <c r="DQ18" s="24">
        <v>88.8</v>
      </c>
      <c r="DR18" s="21">
        <v>132.1</v>
      </c>
      <c r="DS18" s="21">
        <v>100.6</v>
      </c>
      <c r="DT18" s="21">
        <v>88</v>
      </c>
      <c r="DU18" s="21">
        <v>150</v>
      </c>
      <c r="DV18" s="21">
        <v>46.6</v>
      </c>
      <c r="DW18" s="21">
        <v>86.3</v>
      </c>
      <c r="DX18" s="24">
        <v>0.4</v>
      </c>
      <c r="DY18" s="21">
        <v>0.5</v>
      </c>
      <c r="DZ18" s="21">
        <v>0.5</v>
      </c>
      <c r="EA18" s="21">
        <v>0.5</v>
      </c>
      <c r="EB18" s="21">
        <v>0.5</v>
      </c>
      <c r="EC18" s="21">
        <v>0.4</v>
      </c>
      <c r="ED18" s="21">
        <v>0.4</v>
      </c>
      <c r="EE18" s="29">
        <f t="shared" ref="EE18:EK18" si="46">DQ18/DX18</f>
        <v>221.99999999999997</v>
      </c>
      <c r="EF18" s="30">
        <f t="shared" si="46"/>
        <v>264.2</v>
      </c>
      <c r="EG18" s="30">
        <f t="shared" si="46"/>
        <v>201.2</v>
      </c>
      <c r="EH18" s="30">
        <f t="shared" si="46"/>
        <v>176</v>
      </c>
      <c r="EI18" s="30">
        <f t="shared" si="46"/>
        <v>300</v>
      </c>
      <c r="EJ18" s="30">
        <f t="shared" si="46"/>
        <v>116.5</v>
      </c>
      <c r="EK18" s="30">
        <f t="shared" si="46"/>
        <v>215.74999999999997</v>
      </c>
      <c r="EL18" s="24">
        <v>1</v>
      </c>
      <c r="EM18" s="21">
        <v>1</v>
      </c>
      <c r="EN18" s="21">
        <v>1</v>
      </c>
      <c r="EO18" s="21">
        <v>1</v>
      </c>
      <c r="EP18" s="21">
        <v>1</v>
      </c>
      <c r="EQ18" s="21">
        <v>1</v>
      </c>
      <c r="ER18" s="21">
        <v>1</v>
      </c>
      <c r="ES18" s="24">
        <v>320</v>
      </c>
      <c r="ET18" s="21">
        <v>313</v>
      </c>
      <c r="EU18" s="21">
        <v>417</v>
      </c>
      <c r="EV18" s="21">
        <v>437</v>
      </c>
      <c r="EW18" s="21">
        <v>448</v>
      </c>
      <c r="EX18" s="21">
        <v>256</v>
      </c>
      <c r="EY18" s="21">
        <v>214</v>
      </c>
      <c r="EZ18" s="24">
        <v>12</v>
      </c>
      <c r="FA18" s="21">
        <v>12.1</v>
      </c>
      <c r="FB18" s="21">
        <v>15</v>
      </c>
      <c r="FC18" s="21">
        <v>10.3</v>
      </c>
      <c r="FD18" s="21">
        <v>11.1</v>
      </c>
      <c r="FE18" s="21">
        <v>9</v>
      </c>
      <c r="FF18" s="21">
        <v>8.5</v>
      </c>
      <c r="FG18" s="24">
        <v>9</v>
      </c>
      <c r="FH18" s="21">
        <v>3</v>
      </c>
      <c r="FI18" s="21">
        <v>4</v>
      </c>
      <c r="FJ18" s="21">
        <v>4</v>
      </c>
      <c r="FK18" s="21">
        <v>3</v>
      </c>
      <c r="FL18" s="21">
        <v>4</v>
      </c>
      <c r="FM18" s="21">
        <v>6</v>
      </c>
      <c r="FN18" s="24">
        <v>82</v>
      </c>
      <c r="FO18" s="21">
        <v>46</v>
      </c>
      <c r="FP18" s="21">
        <v>65</v>
      </c>
      <c r="FQ18" s="21">
        <v>67</v>
      </c>
      <c r="FR18" s="21">
        <v>98</v>
      </c>
      <c r="FS18" s="21">
        <v>80</v>
      </c>
      <c r="FT18" s="21">
        <v>93</v>
      </c>
      <c r="FU18" s="24" t="s">
        <v>439</v>
      </c>
      <c r="FV18" s="21" t="s">
        <v>533</v>
      </c>
      <c r="FW18" s="21" t="s">
        <v>494</v>
      </c>
      <c r="FX18" s="21" t="s">
        <v>439</v>
      </c>
      <c r="FY18" s="21" t="s">
        <v>295</v>
      </c>
      <c r="FZ18" s="21" t="s">
        <v>430</v>
      </c>
      <c r="GA18" s="21">
        <v>0</v>
      </c>
      <c r="GB18" s="24">
        <v>170</v>
      </c>
      <c r="GC18" s="21">
        <v>169</v>
      </c>
      <c r="GD18" s="21">
        <v>158</v>
      </c>
      <c r="GE18" s="21">
        <v>195</v>
      </c>
      <c r="GF18" s="21">
        <v>210</v>
      </c>
      <c r="GG18" s="21">
        <v>187</v>
      </c>
      <c r="GH18" s="21">
        <v>125</v>
      </c>
      <c r="GI18" s="24">
        <v>2190</v>
      </c>
      <c r="GJ18" s="21">
        <v>3350</v>
      </c>
      <c r="GK18" s="21">
        <v>2760</v>
      </c>
      <c r="GL18" s="21">
        <v>2930</v>
      </c>
      <c r="GM18" s="21">
        <v>2480</v>
      </c>
      <c r="GN18" s="21">
        <v>4760</v>
      </c>
      <c r="GO18" s="31">
        <v>2810</v>
      </c>
      <c r="GP18" s="9"/>
      <c r="GQ18" s="32">
        <v>11</v>
      </c>
      <c r="GR18" s="21">
        <v>45</v>
      </c>
      <c r="GS18" s="24">
        <v>16</v>
      </c>
      <c r="GT18" s="21">
        <v>90</v>
      </c>
      <c r="GU18" s="24">
        <v>16</v>
      </c>
      <c r="GV18" s="21">
        <v>90</v>
      </c>
      <c r="GW18" s="24">
        <v>19</v>
      </c>
      <c r="GX18" s="21">
        <v>90</v>
      </c>
      <c r="GY18" s="24">
        <v>18</v>
      </c>
      <c r="GZ18" s="21">
        <v>90</v>
      </c>
      <c r="HA18" s="24">
        <v>16</v>
      </c>
      <c r="HB18" s="21">
        <v>90</v>
      </c>
      <c r="HC18" s="24">
        <v>11</v>
      </c>
      <c r="HD18" s="21">
        <v>45</v>
      </c>
      <c r="HE18" s="6"/>
      <c r="HF18" s="21"/>
      <c r="HG18" s="21"/>
      <c r="HH18" s="21"/>
      <c r="HI18" s="21"/>
      <c r="HJ18" s="21"/>
      <c r="HK18" s="21"/>
      <c r="HL18" s="21"/>
      <c r="HM18" s="21"/>
      <c r="HN18" s="21"/>
      <c r="HO18" s="21"/>
      <c r="HP18" s="21"/>
      <c r="HQ18" s="21"/>
      <c r="HR18" s="21"/>
      <c r="HS18" s="21"/>
      <c r="HT18" s="21"/>
      <c r="HU18" s="6"/>
      <c r="HV18" s="98">
        <f t="shared" si="10"/>
        <v>-5</v>
      </c>
      <c r="HW18" s="6"/>
      <c r="HX18" s="6"/>
      <c r="HY18" s="6"/>
      <c r="HZ18" s="6"/>
      <c r="IA18" s="6"/>
    </row>
    <row r="19" spans="1:235" ht="15.75" customHeight="1" x14ac:dyDescent="0.3">
      <c r="A19" s="98">
        <v>14</v>
      </c>
      <c r="B19" s="3">
        <v>36</v>
      </c>
      <c r="C19" s="52" t="s">
        <v>431</v>
      </c>
      <c r="D19" s="52">
        <v>2</v>
      </c>
      <c r="E19" s="53">
        <v>41243</v>
      </c>
      <c r="F19" s="53">
        <v>41246</v>
      </c>
      <c r="G19" s="21">
        <f t="shared" si="0"/>
        <v>3</v>
      </c>
      <c r="H19" s="52"/>
      <c r="I19" s="52" t="s">
        <v>579</v>
      </c>
      <c r="J19" s="54">
        <v>9712</v>
      </c>
      <c r="K19" s="52">
        <v>86</v>
      </c>
      <c r="L19" s="52"/>
      <c r="M19" s="52"/>
      <c r="N19" s="52" t="s">
        <v>580</v>
      </c>
      <c r="O19" s="52">
        <v>66</v>
      </c>
      <c r="P19" s="52">
        <v>78.5</v>
      </c>
      <c r="Q19" s="52">
        <v>11</v>
      </c>
      <c r="R19" s="52" t="s">
        <v>548</v>
      </c>
      <c r="S19" s="52">
        <v>2</v>
      </c>
      <c r="T19" s="52">
        <v>11</v>
      </c>
      <c r="U19" s="52" t="s">
        <v>548</v>
      </c>
      <c r="V19" s="52">
        <v>2</v>
      </c>
      <c r="W19" s="52">
        <v>11</v>
      </c>
      <c r="X19" s="52">
        <v>6</v>
      </c>
      <c r="Y19" s="52">
        <v>0</v>
      </c>
      <c r="Z19" s="9"/>
      <c r="AA19" s="55" t="s">
        <v>513</v>
      </c>
      <c r="AB19" s="52" t="s">
        <v>497</v>
      </c>
      <c r="AC19" s="56"/>
      <c r="AD19" s="56"/>
      <c r="AE19" s="52" t="s">
        <v>249</v>
      </c>
      <c r="AF19" s="52"/>
      <c r="AG19" s="52" t="s">
        <v>246</v>
      </c>
      <c r="AH19" s="52" t="s">
        <v>248</v>
      </c>
      <c r="AI19" s="52" t="s">
        <v>246</v>
      </c>
      <c r="AJ19" s="52" t="s">
        <v>246</v>
      </c>
      <c r="AK19" s="52" t="s">
        <v>246</v>
      </c>
      <c r="AL19" s="52" t="s">
        <v>246</v>
      </c>
      <c r="AM19" s="52">
        <v>1.24</v>
      </c>
      <c r="AN19" s="47"/>
      <c r="AO19" s="26" t="s">
        <v>250</v>
      </c>
      <c r="AP19" s="57" t="s">
        <v>251</v>
      </c>
      <c r="AQ19" s="57"/>
      <c r="AR19" s="57" t="s">
        <v>1902</v>
      </c>
      <c r="AS19" s="57" t="s">
        <v>1905</v>
      </c>
      <c r="AT19" s="76">
        <v>1.24</v>
      </c>
      <c r="AU19" s="52">
        <v>2.04</v>
      </c>
      <c r="AV19" s="52">
        <v>4.62</v>
      </c>
      <c r="AW19" s="52">
        <v>4.41</v>
      </c>
      <c r="AX19" s="52">
        <v>5.33</v>
      </c>
      <c r="AY19" s="52">
        <v>3.58</v>
      </c>
      <c r="AZ19" s="52">
        <v>2.83</v>
      </c>
      <c r="BA19" s="52">
        <v>1.55</v>
      </c>
      <c r="BB19" s="52">
        <v>0.87</v>
      </c>
      <c r="BC19" s="28">
        <f t="shared" ref="BC19:BE19" si="47">((AU19/AT19)*100)-100</f>
        <v>64.516129032258078</v>
      </c>
      <c r="BD19" s="28">
        <f t="shared" si="47"/>
        <v>126.47058823529412</v>
      </c>
      <c r="BE19" s="28">
        <f t="shared" si="47"/>
        <v>-4.5454545454545467</v>
      </c>
      <c r="BF19" s="28">
        <f t="shared" si="2"/>
        <v>272.58064516129036</v>
      </c>
      <c r="BG19" s="28">
        <f t="shared" si="3"/>
        <v>255.64516129032262</v>
      </c>
      <c r="BH19" s="28">
        <f t="shared" si="4"/>
        <v>116.17647058823528</v>
      </c>
      <c r="BI19" s="3">
        <f t="shared" ref="BI19:BK19" si="48">AU19-AT19</f>
        <v>0.8</v>
      </c>
      <c r="BJ19" s="3">
        <f t="shared" si="48"/>
        <v>2.58</v>
      </c>
      <c r="BK19" s="3">
        <f t="shared" si="48"/>
        <v>-0.20999999999999996</v>
      </c>
      <c r="BL19" s="3">
        <f t="shared" si="6"/>
        <v>3.38</v>
      </c>
      <c r="BM19" s="3">
        <f t="shared" si="7"/>
        <v>3.17</v>
      </c>
      <c r="BN19" s="3">
        <f t="shared" si="8"/>
        <v>2.37</v>
      </c>
      <c r="BO19" s="55"/>
      <c r="BP19" s="52">
        <v>281</v>
      </c>
      <c r="BQ19" s="52">
        <v>248.6</v>
      </c>
      <c r="BR19" s="52">
        <v>149.5</v>
      </c>
      <c r="BS19" s="52">
        <v>88.5</v>
      </c>
      <c r="BT19" s="52">
        <v>58.3</v>
      </c>
      <c r="BU19" s="52">
        <v>39.6</v>
      </c>
      <c r="BV19" s="55">
        <v>37.9</v>
      </c>
      <c r="BW19" s="52">
        <v>37.9</v>
      </c>
      <c r="BX19" s="52">
        <v>38</v>
      </c>
      <c r="BY19" s="52">
        <v>38</v>
      </c>
      <c r="BZ19" s="52">
        <v>38.4</v>
      </c>
      <c r="CA19" s="52">
        <v>38</v>
      </c>
      <c r="CB19" s="52">
        <v>38.4</v>
      </c>
      <c r="CC19" s="52">
        <v>37</v>
      </c>
      <c r="CD19" s="52">
        <v>38.5</v>
      </c>
      <c r="CE19" s="6"/>
      <c r="CF19" s="55" t="s">
        <v>581</v>
      </c>
      <c r="CG19" s="52" t="s">
        <v>582</v>
      </c>
      <c r="CH19" s="52" t="s">
        <v>583</v>
      </c>
      <c r="CI19" s="52"/>
      <c r="CJ19" s="52"/>
      <c r="CK19" s="52"/>
      <c r="CL19" s="52"/>
      <c r="CM19" s="55" t="s">
        <v>584</v>
      </c>
      <c r="CN19" s="52"/>
      <c r="CO19" s="52" t="s">
        <v>303</v>
      </c>
      <c r="CP19" s="52"/>
      <c r="CQ19" s="52"/>
      <c r="CR19" s="52"/>
      <c r="CS19" s="52"/>
      <c r="CT19" s="55">
        <v>1</v>
      </c>
      <c r="CU19" s="52"/>
      <c r="CV19" s="52"/>
      <c r="CW19" s="52"/>
      <c r="CX19" s="52"/>
      <c r="CY19" s="52"/>
      <c r="CZ19" s="52"/>
      <c r="DA19" s="55" t="s">
        <v>255</v>
      </c>
      <c r="DB19" s="52"/>
      <c r="DC19" s="52"/>
      <c r="DD19" s="52"/>
      <c r="DE19" s="52"/>
      <c r="DF19" s="52"/>
      <c r="DG19" s="52"/>
      <c r="DH19" s="55" t="s">
        <v>585</v>
      </c>
      <c r="DI19" s="52" t="s">
        <v>585</v>
      </c>
      <c r="DJ19" s="52" t="s">
        <v>586</v>
      </c>
      <c r="DK19" s="52" t="s">
        <v>586</v>
      </c>
      <c r="DL19" s="52" t="s">
        <v>586</v>
      </c>
      <c r="DM19" s="52" t="s">
        <v>586</v>
      </c>
      <c r="DN19" s="52"/>
      <c r="DO19" s="26">
        <v>8</v>
      </c>
      <c r="DP19" s="41"/>
      <c r="DQ19" s="55">
        <v>60.4</v>
      </c>
      <c r="DR19" s="52">
        <v>128</v>
      </c>
      <c r="DS19" s="52">
        <v>142</v>
      </c>
      <c r="DT19" s="52">
        <v>100.4</v>
      </c>
      <c r="DU19" s="52">
        <v>75.2</v>
      </c>
      <c r="DV19" s="52">
        <v>74.3</v>
      </c>
      <c r="DW19" s="52">
        <v>90</v>
      </c>
      <c r="DX19" s="55">
        <v>0.5</v>
      </c>
      <c r="DY19" s="52">
        <v>0.7</v>
      </c>
      <c r="DZ19" s="52">
        <v>0.5</v>
      </c>
      <c r="EA19" s="52">
        <v>0.5</v>
      </c>
      <c r="EB19" s="52">
        <v>0.5</v>
      </c>
      <c r="EC19" s="52">
        <v>0.5</v>
      </c>
      <c r="ED19" s="52">
        <v>0.5</v>
      </c>
      <c r="EE19" s="29">
        <f t="shared" ref="EE19:EK19" si="49">DQ19/DX19</f>
        <v>120.8</v>
      </c>
      <c r="EF19" s="30">
        <f t="shared" si="49"/>
        <v>182.85714285714286</v>
      </c>
      <c r="EG19" s="30">
        <f t="shared" si="49"/>
        <v>284</v>
      </c>
      <c r="EH19" s="30">
        <f t="shared" si="49"/>
        <v>200.8</v>
      </c>
      <c r="EI19" s="30">
        <f t="shared" si="49"/>
        <v>150.4</v>
      </c>
      <c r="EJ19" s="30">
        <f t="shared" si="49"/>
        <v>148.6</v>
      </c>
      <c r="EK19" s="30">
        <f t="shared" si="49"/>
        <v>180</v>
      </c>
      <c r="EL19" s="24">
        <v>1</v>
      </c>
      <c r="EM19" s="21">
        <v>1</v>
      </c>
      <c r="EN19" s="21">
        <v>1</v>
      </c>
      <c r="EO19" s="21">
        <v>1</v>
      </c>
      <c r="EP19" s="21">
        <v>1</v>
      </c>
      <c r="EQ19" s="21">
        <v>1</v>
      </c>
      <c r="ER19" s="21">
        <v>1</v>
      </c>
      <c r="ES19" s="55">
        <v>183</v>
      </c>
      <c r="ET19" s="52">
        <v>183</v>
      </c>
      <c r="EU19" s="52">
        <v>203</v>
      </c>
      <c r="EV19" s="52">
        <v>201</v>
      </c>
      <c r="EW19" s="52">
        <v>156</v>
      </c>
      <c r="EX19" s="52">
        <v>150</v>
      </c>
      <c r="EY19" s="52">
        <v>165</v>
      </c>
      <c r="EZ19" s="55">
        <v>8.4</v>
      </c>
      <c r="FA19" s="52">
        <v>8.4</v>
      </c>
      <c r="FB19" s="52">
        <v>7.6</v>
      </c>
      <c r="FC19" s="52">
        <v>7.6</v>
      </c>
      <c r="FD19" s="52">
        <v>6.4</v>
      </c>
      <c r="FE19" s="52">
        <v>6.6</v>
      </c>
      <c r="FF19" s="52">
        <v>5</v>
      </c>
      <c r="FG19" s="55">
        <v>11</v>
      </c>
      <c r="FH19" s="52">
        <v>9</v>
      </c>
      <c r="FI19" s="52">
        <v>9</v>
      </c>
      <c r="FJ19" s="52">
        <v>6</v>
      </c>
      <c r="FK19" s="52">
        <v>8</v>
      </c>
      <c r="FL19" s="52">
        <v>6</v>
      </c>
      <c r="FM19" s="52">
        <v>6</v>
      </c>
      <c r="FN19" s="55">
        <v>65</v>
      </c>
      <c r="FO19" s="52">
        <v>70</v>
      </c>
      <c r="FP19" s="52">
        <v>70</v>
      </c>
      <c r="FQ19" s="52">
        <v>80</v>
      </c>
      <c r="FR19" s="52">
        <v>66</v>
      </c>
      <c r="FS19" s="52">
        <v>73</v>
      </c>
      <c r="FT19" s="52">
        <v>66</v>
      </c>
      <c r="FU19" s="55" t="s">
        <v>587</v>
      </c>
      <c r="FV19" s="52" t="s">
        <v>508</v>
      </c>
      <c r="FW19" s="52" t="s">
        <v>430</v>
      </c>
      <c r="FX19" s="52" t="s">
        <v>345</v>
      </c>
      <c r="FY19" s="52">
        <v>0</v>
      </c>
      <c r="FZ19" s="52">
        <v>0</v>
      </c>
      <c r="GA19" s="52">
        <v>0</v>
      </c>
      <c r="GB19" s="55">
        <v>140</v>
      </c>
      <c r="GC19" s="52">
        <v>140</v>
      </c>
      <c r="GD19" s="52">
        <v>154</v>
      </c>
      <c r="GE19" s="52">
        <v>167</v>
      </c>
      <c r="GF19" s="52">
        <v>180</v>
      </c>
      <c r="GG19" s="52">
        <v>159</v>
      </c>
      <c r="GH19" s="52">
        <v>148</v>
      </c>
      <c r="GI19" s="55">
        <v>1180</v>
      </c>
      <c r="GJ19" s="52">
        <v>1690</v>
      </c>
      <c r="GK19" s="52">
        <v>1680</v>
      </c>
      <c r="GL19" s="52">
        <v>1879</v>
      </c>
      <c r="GM19" s="52">
        <v>2050</v>
      </c>
      <c r="GN19" s="52">
        <v>2110</v>
      </c>
      <c r="GO19" s="58">
        <v>2130</v>
      </c>
      <c r="GP19" s="9"/>
      <c r="GQ19" s="59">
        <v>15</v>
      </c>
      <c r="GR19" s="52">
        <v>80</v>
      </c>
      <c r="GS19" s="55">
        <v>17</v>
      </c>
      <c r="GT19" s="52">
        <v>90</v>
      </c>
      <c r="GU19" s="55">
        <v>14</v>
      </c>
      <c r="GV19" s="52">
        <v>55</v>
      </c>
      <c r="GW19" s="55">
        <v>16</v>
      </c>
      <c r="GX19" s="52">
        <v>90</v>
      </c>
      <c r="GY19" s="55">
        <v>14</v>
      </c>
      <c r="GZ19" s="52">
        <v>55</v>
      </c>
      <c r="HA19" s="55">
        <v>14</v>
      </c>
      <c r="HB19" s="52">
        <v>55</v>
      </c>
      <c r="HC19" s="55">
        <v>13</v>
      </c>
      <c r="HD19" s="52">
        <v>55</v>
      </c>
      <c r="HE19" s="6"/>
      <c r="HF19" s="21"/>
      <c r="HG19" s="21"/>
      <c r="HH19" s="21"/>
      <c r="HI19" s="21"/>
      <c r="HJ19" s="21"/>
      <c r="HK19" s="21"/>
      <c r="HL19" s="21"/>
      <c r="HM19" s="21"/>
      <c r="HN19" s="21"/>
      <c r="HO19" s="21"/>
      <c r="HP19" s="21"/>
      <c r="HQ19" s="21"/>
      <c r="HR19" s="21"/>
      <c r="HS19" s="21"/>
      <c r="HT19" s="21"/>
      <c r="HU19" s="6"/>
      <c r="HV19" s="98">
        <f t="shared" si="10"/>
        <v>-2</v>
      </c>
      <c r="HW19" s="6"/>
      <c r="HX19" s="6"/>
      <c r="HY19" s="6"/>
      <c r="HZ19" s="6"/>
      <c r="IA19" s="6"/>
    </row>
    <row r="20" spans="1:235" ht="15.75" customHeight="1" x14ac:dyDescent="0.3">
      <c r="A20" s="98">
        <v>15</v>
      </c>
      <c r="B20" s="3">
        <v>40</v>
      </c>
      <c r="C20" s="21" t="s">
        <v>525</v>
      </c>
      <c r="D20" s="21">
        <v>1</v>
      </c>
      <c r="E20" s="22">
        <v>41242</v>
      </c>
      <c r="F20" s="22">
        <v>41242</v>
      </c>
      <c r="G20" s="21">
        <f t="shared" si="0"/>
        <v>0</v>
      </c>
      <c r="H20" s="21"/>
      <c r="I20" s="21" t="s">
        <v>579</v>
      </c>
      <c r="J20" s="23">
        <v>15515</v>
      </c>
      <c r="K20" s="21">
        <v>70</v>
      </c>
      <c r="L20" s="21"/>
      <c r="M20" s="21"/>
      <c r="N20" s="21" t="s">
        <v>616</v>
      </c>
      <c r="O20" s="21">
        <v>73</v>
      </c>
      <c r="P20" s="21">
        <v>87.1</v>
      </c>
      <c r="Q20" s="21">
        <v>11</v>
      </c>
      <c r="R20" s="21" t="s">
        <v>548</v>
      </c>
      <c r="S20" s="21">
        <v>2</v>
      </c>
      <c r="T20" s="21">
        <v>12</v>
      </c>
      <c r="U20" s="21" t="s">
        <v>548</v>
      </c>
      <c r="V20" s="21">
        <v>2</v>
      </c>
      <c r="W20" s="21">
        <v>7</v>
      </c>
      <c r="X20" s="21">
        <v>8</v>
      </c>
      <c r="Y20" s="21">
        <v>0</v>
      </c>
      <c r="Z20" s="6"/>
      <c r="AA20" s="24" t="s">
        <v>462</v>
      </c>
      <c r="AB20" s="21" t="s">
        <v>617</v>
      </c>
      <c r="AC20" s="25"/>
      <c r="AD20" s="25"/>
      <c r="AE20" s="21" t="s">
        <v>249</v>
      </c>
      <c r="AF20" s="21"/>
      <c r="AG20" s="21" t="s">
        <v>249</v>
      </c>
      <c r="AH20" s="21"/>
      <c r="AI20" s="21" t="s">
        <v>246</v>
      </c>
      <c r="AJ20" s="21" t="s">
        <v>246</v>
      </c>
      <c r="AK20" s="21" t="s">
        <v>246</v>
      </c>
      <c r="AL20" s="21" t="s">
        <v>249</v>
      </c>
      <c r="AM20" s="21">
        <v>0.12</v>
      </c>
      <c r="AN20" s="6"/>
      <c r="AO20" s="26" t="s">
        <v>250</v>
      </c>
      <c r="AP20" s="26" t="s">
        <v>251</v>
      </c>
      <c r="AQ20" s="26"/>
      <c r="AR20" s="26" t="s">
        <v>1902</v>
      </c>
      <c r="AS20" s="26" t="s">
        <v>299</v>
      </c>
      <c r="AT20" s="27">
        <v>0.12</v>
      </c>
      <c r="AU20" s="21">
        <v>0.17</v>
      </c>
      <c r="AV20" s="21">
        <v>0.21</v>
      </c>
      <c r="AW20" s="39">
        <v>0.24</v>
      </c>
      <c r="AX20" s="21">
        <v>0.16</v>
      </c>
      <c r="AY20" s="21">
        <v>0.12</v>
      </c>
      <c r="AZ20" s="21">
        <v>0.18</v>
      </c>
      <c r="BA20" s="21">
        <v>0.06</v>
      </c>
      <c r="BB20" s="21">
        <v>0.09</v>
      </c>
      <c r="BC20" s="28">
        <f t="shared" ref="BC20:BE20" si="50">((AU20/AT20)*100)-100</f>
        <v>41.666666666666686</v>
      </c>
      <c r="BD20" s="28">
        <f t="shared" si="50"/>
        <v>23.52941176470587</v>
      </c>
      <c r="BE20" s="28">
        <f t="shared" si="50"/>
        <v>14.285714285714278</v>
      </c>
      <c r="BF20" s="28">
        <f t="shared" si="2"/>
        <v>75</v>
      </c>
      <c r="BG20" s="28">
        <f t="shared" si="3"/>
        <v>100</v>
      </c>
      <c r="BH20" s="28">
        <f t="shared" si="4"/>
        <v>41.176470588235276</v>
      </c>
      <c r="BI20" s="3">
        <f t="shared" ref="BI20:BK20" si="51">AU20-AT20</f>
        <v>5.0000000000000017E-2</v>
      </c>
      <c r="BJ20" s="3">
        <f t="shared" si="51"/>
        <v>3.999999999999998E-2</v>
      </c>
      <c r="BK20" s="3">
        <f t="shared" si="51"/>
        <v>0.03</v>
      </c>
      <c r="BL20" s="3">
        <f t="shared" si="6"/>
        <v>0.09</v>
      </c>
      <c r="BM20" s="3">
        <f t="shared" si="7"/>
        <v>0.12</v>
      </c>
      <c r="BN20" s="3">
        <f t="shared" si="8"/>
        <v>6.9999999999999979E-2</v>
      </c>
      <c r="BO20" s="24">
        <v>45.9</v>
      </c>
      <c r="BP20" s="21">
        <v>59.6</v>
      </c>
      <c r="BQ20" s="21">
        <v>70.5</v>
      </c>
      <c r="BR20" s="21">
        <v>39</v>
      </c>
      <c r="BS20" s="21">
        <v>28.7</v>
      </c>
      <c r="BT20" s="21"/>
      <c r="BU20" s="21"/>
      <c r="BV20" s="24">
        <v>36</v>
      </c>
      <c r="BW20" s="21">
        <v>37</v>
      </c>
      <c r="BX20" s="21">
        <v>36</v>
      </c>
      <c r="BY20" s="21">
        <v>36.1</v>
      </c>
      <c r="BZ20" s="21">
        <v>36</v>
      </c>
      <c r="CA20" s="21">
        <v>36.6</v>
      </c>
      <c r="CB20" s="21">
        <v>36</v>
      </c>
      <c r="CC20" s="21">
        <v>36.4</v>
      </c>
      <c r="CD20" s="21">
        <v>36.4</v>
      </c>
      <c r="CE20" s="6"/>
      <c r="CF20" s="24" t="s">
        <v>618</v>
      </c>
      <c r="CG20" s="21"/>
      <c r="CH20" s="21"/>
      <c r="CI20" s="21"/>
      <c r="CJ20" s="21"/>
      <c r="CK20" s="21"/>
      <c r="CL20" s="21"/>
      <c r="CM20" s="24" t="s">
        <v>619</v>
      </c>
      <c r="CN20" s="21"/>
      <c r="CO20" s="21"/>
      <c r="CP20" s="21"/>
      <c r="CQ20" s="21"/>
      <c r="CR20" s="21"/>
      <c r="CS20" s="21"/>
      <c r="CT20" s="24">
        <v>2</v>
      </c>
      <c r="CU20" s="21"/>
      <c r="CV20" s="21"/>
      <c r="CW20" s="21"/>
      <c r="CX20" s="21"/>
      <c r="CY20" s="21"/>
      <c r="CZ20" s="21"/>
      <c r="DA20" s="24" t="s">
        <v>620</v>
      </c>
      <c r="DB20" s="21"/>
      <c r="DC20" s="21"/>
      <c r="DD20" s="21"/>
      <c r="DE20" s="21"/>
      <c r="DF20" s="21"/>
      <c r="DG20" s="21"/>
      <c r="DH20" s="24" t="s">
        <v>374</v>
      </c>
      <c r="DI20" s="21" t="s">
        <v>621</v>
      </c>
      <c r="DJ20" s="21" t="s">
        <v>622</v>
      </c>
      <c r="DK20" s="21" t="s">
        <v>623</v>
      </c>
      <c r="DL20" s="21" t="s">
        <v>623</v>
      </c>
      <c r="DM20" s="21" t="s">
        <v>623</v>
      </c>
      <c r="DN20" s="21" t="s">
        <v>623</v>
      </c>
      <c r="DO20" s="26">
        <v>9</v>
      </c>
      <c r="DP20" s="6"/>
      <c r="DQ20" s="24">
        <v>96.3</v>
      </c>
      <c r="DR20" s="21">
        <v>78.5</v>
      </c>
      <c r="DS20" s="21">
        <v>114.8</v>
      </c>
      <c r="DT20" s="21">
        <v>67</v>
      </c>
      <c r="DU20" s="21">
        <v>93.6</v>
      </c>
      <c r="DV20" s="21">
        <v>101.6</v>
      </c>
      <c r="DW20" s="21">
        <v>121.4</v>
      </c>
      <c r="DX20" s="24">
        <v>0.1</v>
      </c>
      <c r="DY20" s="21">
        <v>0.6</v>
      </c>
      <c r="DZ20" s="21">
        <v>0.5</v>
      </c>
      <c r="EA20" s="21">
        <v>0.5</v>
      </c>
      <c r="EB20" s="21">
        <v>0.4</v>
      </c>
      <c r="EC20" s="21">
        <v>0.4</v>
      </c>
      <c r="ED20" s="21">
        <v>0.5</v>
      </c>
      <c r="EE20" s="29">
        <f t="shared" ref="EE20:EK20" si="52">DQ20/DX20</f>
        <v>962.99999999999989</v>
      </c>
      <c r="EF20" s="30">
        <f t="shared" si="52"/>
        <v>130.83333333333334</v>
      </c>
      <c r="EG20" s="30">
        <f t="shared" si="52"/>
        <v>229.6</v>
      </c>
      <c r="EH20" s="30">
        <f t="shared" si="52"/>
        <v>134</v>
      </c>
      <c r="EI20" s="30">
        <f t="shared" si="52"/>
        <v>233.99999999999997</v>
      </c>
      <c r="EJ20" s="30">
        <f t="shared" si="52"/>
        <v>253.99999999999997</v>
      </c>
      <c r="EK20" s="30">
        <f t="shared" si="52"/>
        <v>242.8</v>
      </c>
      <c r="EL20" s="24">
        <v>1</v>
      </c>
      <c r="EM20" s="21">
        <v>1</v>
      </c>
      <c r="EN20" s="21">
        <v>1</v>
      </c>
      <c r="EO20" s="21">
        <v>1</v>
      </c>
      <c r="EP20" s="21">
        <v>1</v>
      </c>
      <c r="EQ20" s="21">
        <v>1</v>
      </c>
      <c r="ER20" s="21">
        <v>1</v>
      </c>
      <c r="ES20" s="24">
        <v>316</v>
      </c>
      <c r="ET20" s="21">
        <v>314</v>
      </c>
      <c r="EU20" s="21">
        <v>361</v>
      </c>
      <c r="EV20" s="21">
        <v>325</v>
      </c>
      <c r="EW20" s="21">
        <v>139</v>
      </c>
      <c r="EX20" s="21">
        <v>569</v>
      </c>
      <c r="EY20" s="21">
        <v>380</v>
      </c>
      <c r="EZ20" s="24">
        <v>13.5</v>
      </c>
      <c r="FA20" s="21">
        <v>13.5</v>
      </c>
      <c r="FB20" s="21">
        <v>6.6</v>
      </c>
      <c r="FC20" s="21">
        <v>6.5</v>
      </c>
      <c r="FD20" s="21">
        <v>10.9</v>
      </c>
      <c r="FE20" s="21">
        <v>9.9</v>
      </c>
      <c r="FF20" s="21">
        <v>9.9</v>
      </c>
      <c r="FG20" s="24">
        <v>14</v>
      </c>
      <c r="FH20" s="21">
        <v>14</v>
      </c>
      <c r="FI20" s="21">
        <v>14</v>
      </c>
      <c r="FJ20" s="21">
        <v>15</v>
      </c>
      <c r="FK20" s="21">
        <v>15</v>
      </c>
      <c r="FL20" s="21">
        <v>15</v>
      </c>
      <c r="FM20" s="21">
        <v>15</v>
      </c>
      <c r="FN20" s="24">
        <v>126</v>
      </c>
      <c r="FO20" s="21">
        <v>82</v>
      </c>
      <c r="FP20" s="21">
        <v>89</v>
      </c>
      <c r="FQ20" s="21">
        <v>83</v>
      </c>
      <c r="FR20" s="21">
        <v>77</v>
      </c>
      <c r="FS20" s="21">
        <v>85</v>
      </c>
      <c r="FT20" s="21">
        <v>91</v>
      </c>
      <c r="FU20" s="24" t="s">
        <v>296</v>
      </c>
      <c r="FV20" s="21" t="s">
        <v>345</v>
      </c>
      <c r="FW20" s="21" t="s">
        <v>624</v>
      </c>
      <c r="FX20" s="21">
        <v>0</v>
      </c>
      <c r="FY20" s="21">
        <v>0</v>
      </c>
      <c r="FZ20" s="21">
        <v>0</v>
      </c>
      <c r="GA20" s="21" t="s">
        <v>625</v>
      </c>
      <c r="GB20" s="24">
        <v>152</v>
      </c>
      <c r="GC20" s="21">
        <v>143</v>
      </c>
      <c r="GD20" s="21">
        <v>139</v>
      </c>
      <c r="GE20" s="21">
        <v>120</v>
      </c>
      <c r="GF20" s="21">
        <v>51</v>
      </c>
      <c r="GG20" s="21">
        <v>114</v>
      </c>
      <c r="GH20" s="21">
        <v>137</v>
      </c>
      <c r="GI20" s="24">
        <v>1770</v>
      </c>
      <c r="GJ20" s="21">
        <v>2670</v>
      </c>
      <c r="GK20" s="21">
        <v>2890</v>
      </c>
      <c r="GL20" s="21">
        <v>2010</v>
      </c>
      <c r="GM20" s="21">
        <v>1770</v>
      </c>
      <c r="GN20" s="21">
        <v>1020</v>
      </c>
      <c r="GO20" s="31">
        <v>1020</v>
      </c>
      <c r="GP20" s="9"/>
      <c r="GQ20" s="32">
        <v>13</v>
      </c>
      <c r="GR20" s="21">
        <v>55</v>
      </c>
      <c r="GS20" s="24">
        <v>14</v>
      </c>
      <c r="GT20" s="21">
        <v>55</v>
      </c>
      <c r="GU20" s="24">
        <v>13</v>
      </c>
      <c r="GV20" s="21">
        <v>55</v>
      </c>
      <c r="GW20" s="24">
        <v>9</v>
      </c>
      <c r="GX20" s="21">
        <v>20</v>
      </c>
      <c r="GY20" s="24">
        <v>10</v>
      </c>
      <c r="GZ20" s="21">
        <v>45</v>
      </c>
      <c r="HA20" s="24">
        <v>9</v>
      </c>
      <c r="HB20" s="21">
        <v>20</v>
      </c>
      <c r="HC20" s="24">
        <v>12</v>
      </c>
      <c r="HD20" s="21">
        <v>45</v>
      </c>
      <c r="HE20" s="6"/>
      <c r="HF20" s="21"/>
      <c r="HG20" s="21"/>
      <c r="HH20" s="21"/>
      <c r="HI20" s="21"/>
      <c r="HJ20" s="21"/>
      <c r="HK20" s="21"/>
      <c r="HL20" s="21"/>
      <c r="HM20" s="21"/>
      <c r="HN20" s="21"/>
      <c r="HO20" s="21"/>
      <c r="HP20" s="21"/>
      <c r="HQ20" s="21"/>
      <c r="HR20" s="21"/>
      <c r="HS20" s="21"/>
      <c r="HT20" s="21"/>
      <c r="HU20" s="6"/>
      <c r="HV20" s="98">
        <f t="shared" si="10"/>
        <v>-1</v>
      </c>
      <c r="HW20" s="6"/>
      <c r="HX20" s="6"/>
      <c r="HY20" s="6"/>
      <c r="HZ20" s="6"/>
      <c r="IA20" s="6"/>
    </row>
    <row r="21" spans="1:235" ht="15.75" customHeight="1" x14ac:dyDescent="0.3">
      <c r="A21" s="98">
        <v>16</v>
      </c>
      <c r="B21" s="3">
        <v>46</v>
      </c>
      <c r="C21" s="21" t="s">
        <v>239</v>
      </c>
      <c r="D21" s="21">
        <v>1</v>
      </c>
      <c r="E21" s="22">
        <v>41254</v>
      </c>
      <c r="F21" s="22">
        <v>41255</v>
      </c>
      <c r="G21" s="21">
        <f t="shared" si="0"/>
        <v>1</v>
      </c>
      <c r="H21" s="21"/>
      <c r="I21" s="21" t="s">
        <v>432</v>
      </c>
      <c r="J21" s="23">
        <v>13002</v>
      </c>
      <c r="K21" s="21">
        <v>77</v>
      </c>
      <c r="L21" s="21"/>
      <c r="M21" s="21"/>
      <c r="N21" s="21" t="s">
        <v>661</v>
      </c>
      <c r="O21" s="21">
        <v>59</v>
      </c>
      <c r="P21" s="21">
        <v>66</v>
      </c>
      <c r="Q21" s="21">
        <v>9</v>
      </c>
      <c r="R21" s="21" t="s">
        <v>450</v>
      </c>
      <c r="S21" s="21">
        <v>1</v>
      </c>
      <c r="T21" s="21">
        <v>47</v>
      </c>
      <c r="U21" s="21" t="s">
        <v>548</v>
      </c>
      <c r="V21" s="21">
        <v>2</v>
      </c>
      <c r="W21" s="21">
        <v>5</v>
      </c>
      <c r="X21" s="21">
        <v>8</v>
      </c>
      <c r="Y21" s="21">
        <v>0</v>
      </c>
      <c r="Z21" s="6"/>
      <c r="AA21" s="24" t="s">
        <v>513</v>
      </c>
      <c r="AB21" s="21" t="s">
        <v>572</v>
      </c>
      <c r="AC21" s="25"/>
      <c r="AD21" s="25"/>
      <c r="AE21" s="21" t="s">
        <v>246</v>
      </c>
      <c r="AF21" s="21" t="s">
        <v>247</v>
      </c>
      <c r="AG21" s="21" t="s">
        <v>246</v>
      </c>
      <c r="AH21" s="21" t="s">
        <v>248</v>
      </c>
      <c r="AI21" s="21" t="s">
        <v>246</v>
      </c>
      <c r="AJ21" s="21" t="s">
        <v>246</v>
      </c>
      <c r="AK21" s="21" t="s">
        <v>246</v>
      </c>
      <c r="AL21" s="21" t="s">
        <v>246</v>
      </c>
      <c r="AM21" s="21">
        <v>23.06</v>
      </c>
      <c r="AN21" s="6"/>
      <c r="AO21" s="26" t="s">
        <v>250</v>
      </c>
      <c r="AP21" s="26" t="s">
        <v>251</v>
      </c>
      <c r="AQ21" s="26"/>
      <c r="AR21" s="26" t="s">
        <v>1902</v>
      </c>
      <c r="AS21" s="26" t="s">
        <v>1905</v>
      </c>
      <c r="AT21" s="27">
        <v>31.06</v>
      </c>
      <c r="AU21" s="21">
        <v>20.27</v>
      </c>
      <c r="AV21" s="21">
        <v>15.94</v>
      </c>
      <c r="AW21" s="21">
        <v>14.55</v>
      </c>
      <c r="AX21" s="21">
        <v>5.99</v>
      </c>
      <c r="AY21" s="21">
        <v>2.19</v>
      </c>
      <c r="AZ21" s="21">
        <v>1.34</v>
      </c>
      <c r="BA21" s="21">
        <v>1.02</v>
      </c>
      <c r="BB21" s="21">
        <v>0.63</v>
      </c>
      <c r="BC21" s="28">
        <f t="shared" ref="BC21:BE21" si="53">((AU21/AT21)*100)-100</f>
        <v>-34.739214423696069</v>
      </c>
      <c r="BD21" s="28">
        <f t="shared" si="53"/>
        <v>-21.36161815490874</v>
      </c>
      <c r="BE21" s="28">
        <f t="shared" si="53"/>
        <v>-8.7202007528230752</v>
      </c>
      <c r="BF21" s="28">
        <f t="shared" si="2"/>
        <v>-48.679974243399869</v>
      </c>
      <c r="BG21" s="28">
        <f t="shared" si="3"/>
        <v>-53.15518351577591</v>
      </c>
      <c r="BH21" s="28">
        <f t="shared" si="4"/>
        <v>-28.219042920572264</v>
      </c>
      <c r="BI21" s="3">
        <f t="shared" ref="BI21:BK21" si="54">AU21-AT21</f>
        <v>-10.79</v>
      </c>
      <c r="BJ21" s="3">
        <f t="shared" si="54"/>
        <v>-4.33</v>
      </c>
      <c r="BK21" s="3">
        <f t="shared" si="54"/>
        <v>-1.3899999999999988</v>
      </c>
      <c r="BL21" s="3">
        <f t="shared" si="6"/>
        <v>-15.12</v>
      </c>
      <c r="BM21" s="3">
        <f t="shared" si="7"/>
        <v>-16.509999999999998</v>
      </c>
      <c r="BN21" s="3">
        <f t="shared" si="8"/>
        <v>-5.7199999999999989</v>
      </c>
      <c r="BO21" s="24">
        <v>297.5</v>
      </c>
      <c r="BP21" s="21">
        <v>262</v>
      </c>
      <c r="BQ21" s="21">
        <v>124.7</v>
      </c>
      <c r="BR21" s="21">
        <v>157.6</v>
      </c>
      <c r="BS21" s="21">
        <v>170.2</v>
      </c>
      <c r="BT21" s="21">
        <v>166.4</v>
      </c>
      <c r="BU21" s="21"/>
      <c r="BV21" s="24">
        <v>35.6</v>
      </c>
      <c r="BW21" s="21">
        <v>36.5</v>
      </c>
      <c r="BX21" s="21">
        <v>36.5</v>
      </c>
      <c r="BY21" s="21">
        <v>36</v>
      </c>
      <c r="BZ21" s="21">
        <v>37.1</v>
      </c>
      <c r="CA21" s="21">
        <v>37.1</v>
      </c>
      <c r="CB21" s="21">
        <v>37.1</v>
      </c>
      <c r="CC21" s="21">
        <v>36.9</v>
      </c>
      <c r="CD21" s="21">
        <v>37.1</v>
      </c>
      <c r="CE21" s="6"/>
      <c r="CF21" s="24" t="s">
        <v>662</v>
      </c>
      <c r="CG21" s="21"/>
      <c r="CH21" s="21"/>
      <c r="CI21" s="21" t="s">
        <v>663</v>
      </c>
      <c r="CJ21" s="21"/>
      <c r="CK21" s="21"/>
      <c r="CL21" s="21"/>
      <c r="CM21" s="24" t="s">
        <v>664</v>
      </c>
      <c r="CN21" s="21"/>
      <c r="CO21" s="21"/>
      <c r="CP21" s="21" t="s">
        <v>303</v>
      </c>
      <c r="CQ21" s="21"/>
      <c r="CR21" s="21"/>
      <c r="CS21" s="21"/>
      <c r="CT21" s="24">
        <v>1</v>
      </c>
      <c r="CU21" s="21"/>
      <c r="CV21" s="21"/>
      <c r="CW21" s="21"/>
      <c r="CX21" s="21"/>
      <c r="CY21" s="21"/>
      <c r="CZ21" s="21"/>
      <c r="DA21" s="24" t="s">
        <v>653</v>
      </c>
      <c r="DB21" s="21"/>
      <c r="DC21" s="21"/>
      <c r="DD21" s="21"/>
      <c r="DE21" s="21"/>
      <c r="DF21" s="21"/>
      <c r="DG21" s="21"/>
      <c r="DH21" s="24" t="s">
        <v>377</v>
      </c>
      <c r="DI21" s="21" t="s">
        <v>377</v>
      </c>
      <c r="DJ21" s="21" t="s">
        <v>377</v>
      </c>
      <c r="DK21" s="21" t="s">
        <v>377</v>
      </c>
      <c r="DL21" s="21" t="s">
        <v>377</v>
      </c>
      <c r="DM21" s="21"/>
      <c r="DN21" s="21"/>
      <c r="DO21" s="26">
        <v>9</v>
      </c>
      <c r="DP21" s="6"/>
      <c r="DQ21" s="24">
        <v>136.5</v>
      </c>
      <c r="DR21" s="21">
        <v>127.6</v>
      </c>
      <c r="DS21" s="21">
        <v>95.8</v>
      </c>
      <c r="DT21" s="21">
        <v>183.3</v>
      </c>
      <c r="DU21" s="21">
        <v>128</v>
      </c>
      <c r="DV21" s="21">
        <v>112.4</v>
      </c>
      <c r="DW21" s="21">
        <v>86.2</v>
      </c>
      <c r="DX21" s="24">
        <v>0.4</v>
      </c>
      <c r="DY21" s="21">
        <v>0.4</v>
      </c>
      <c r="DZ21" s="21">
        <v>0.4</v>
      </c>
      <c r="EA21" s="21">
        <v>0.4</v>
      </c>
      <c r="EB21" s="21">
        <v>0.5</v>
      </c>
      <c r="EC21" s="21">
        <v>0.4</v>
      </c>
      <c r="ED21" s="21">
        <v>0.4</v>
      </c>
      <c r="EE21" s="29">
        <f t="shared" ref="EE21:EK21" si="55">DQ21/DX21</f>
        <v>341.25</v>
      </c>
      <c r="EF21" s="30">
        <f t="shared" si="55"/>
        <v>318.99999999999994</v>
      </c>
      <c r="EG21" s="30">
        <f t="shared" si="55"/>
        <v>239.49999999999997</v>
      </c>
      <c r="EH21" s="30">
        <f t="shared" si="55"/>
        <v>458.25</v>
      </c>
      <c r="EI21" s="30">
        <f t="shared" si="55"/>
        <v>256</v>
      </c>
      <c r="EJ21" s="30">
        <f t="shared" si="55"/>
        <v>281</v>
      </c>
      <c r="EK21" s="30">
        <f t="shared" si="55"/>
        <v>215.5</v>
      </c>
      <c r="EL21" s="24">
        <v>1</v>
      </c>
      <c r="EM21" s="21">
        <v>1</v>
      </c>
      <c r="EN21" s="21">
        <v>1</v>
      </c>
      <c r="EO21" s="21">
        <v>1</v>
      </c>
      <c r="EP21" s="21">
        <v>1</v>
      </c>
      <c r="EQ21" s="21">
        <v>1</v>
      </c>
      <c r="ER21" s="21">
        <v>1</v>
      </c>
      <c r="ES21" s="24">
        <v>392</v>
      </c>
      <c r="ET21" s="21">
        <v>408</v>
      </c>
      <c r="EU21" s="21">
        <v>393</v>
      </c>
      <c r="EV21" s="21">
        <v>360</v>
      </c>
      <c r="EW21" s="21">
        <v>420</v>
      </c>
      <c r="EX21" s="21">
        <v>390</v>
      </c>
      <c r="EY21" s="21">
        <v>361</v>
      </c>
      <c r="EZ21" s="24">
        <v>9.4</v>
      </c>
      <c r="FA21" s="21">
        <v>4.5</v>
      </c>
      <c r="FB21" s="21">
        <v>5.2</v>
      </c>
      <c r="FC21" s="21">
        <v>5.6</v>
      </c>
      <c r="FD21" s="21">
        <v>5.6</v>
      </c>
      <c r="FE21" s="21">
        <v>5.6</v>
      </c>
      <c r="FF21" s="21">
        <v>5.2</v>
      </c>
      <c r="FG21" s="24">
        <v>8</v>
      </c>
      <c r="FH21" s="21">
        <v>8</v>
      </c>
      <c r="FI21" s="21">
        <v>8</v>
      </c>
      <c r="FJ21" s="21">
        <v>8</v>
      </c>
      <c r="FK21" s="21">
        <v>7</v>
      </c>
      <c r="FL21" s="21">
        <v>13</v>
      </c>
      <c r="FM21" s="21">
        <v>10</v>
      </c>
      <c r="FN21" s="24">
        <v>80</v>
      </c>
      <c r="FO21" s="21">
        <v>83</v>
      </c>
      <c r="FP21" s="21">
        <v>66</v>
      </c>
      <c r="FQ21" s="21">
        <v>95</v>
      </c>
      <c r="FR21" s="21">
        <v>65</v>
      </c>
      <c r="FS21" s="21">
        <v>67</v>
      </c>
      <c r="FT21" s="21">
        <v>64</v>
      </c>
      <c r="FU21" s="24" t="s">
        <v>296</v>
      </c>
      <c r="FV21" s="21" t="s">
        <v>257</v>
      </c>
      <c r="FW21" s="21" t="s">
        <v>311</v>
      </c>
      <c r="FX21" s="21" t="s">
        <v>311</v>
      </c>
      <c r="FY21" s="21" t="s">
        <v>311</v>
      </c>
      <c r="FZ21" s="21" t="s">
        <v>665</v>
      </c>
      <c r="GA21" s="21" t="s">
        <v>666</v>
      </c>
      <c r="GB21" s="24">
        <v>72</v>
      </c>
      <c r="GC21" s="21">
        <v>69</v>
      </c>
      <c r="GD21" s="21">
        <v>87</v>
      </c>
      <c r="GE21" s="21">
        <v>68</v>
      </c>
      <c r="GF21" s="21">
        <v>74</v>
      </c>
      <c r="GG21" s="21">
        <v>64</v>
      </c>
      <c r="GH21" s="21">
        <v>68</v>
      </c>
      <c r="GI21" s="24">
        <v>5080</v>
      </c>
      <c r="GJ21" s="21">
        <v>3240</v>
      </c>
      <c r="GK21" s="21">
        <v>3230</v>
      </c>
      <c r="GL21" s="21">
        <v>3180</v>
      </c>
      <c r="GM21" s="21">
        <v>2740</v>
      </c>
      <c r="GN21" s="21">
        <v>2040</v>
      </c>
      <c r="GO21" s="31">
        <v>1900</v>
      </c>
      <c r="GP21" s="9"/>
      <c r="GQ21" s="32">
        <v>15</v>
      </c>
      <c r="GR21" s="21">
        <v>80</v>
      </c>
      <c r="GS21" s="24">
        <v>14</v>
      </c>
      <c r="GT21" s="21">
        <v>55</v>
      </c>
      <c r="GU21" s="24">
        <v>14</v>
      </c>
      <c r="GV21" s="21">
        <v>55</v>
      </c>
      <c r="GW21" s="24">
        <v>14</v>
      </c>
      <c r="GX21" s="21">
        <v>55</v>
      </c>
      <c r="GY21" s="24">
        <v>14</v>
      </c>
      <c r="GZ21" s="21">
        <v>55</v>
      </c>
      <c r="HA21" s="24">
        <v>13</v>
      </c>
      <c r="HB21" s="21">
        <v>55</v>
      </c>
      <c r="HC21" s="24">
        <v>13</v>
      </c>
      <c r="HD21" s="21">
        <v>55</v>
      </c>
      <c r="HE21" s="6"/>
      <c r="HF21" s="21">
        <v>77</v>
      </c>
      <c r="HG21" s="21">
        <v>101</v>
      </c>
      <c r="HH21" s="21">
        <v>162</v>
      </c>
      <c r="HI21" s="21">
        <v>36.5</v>
      </c>
      <c r="HJ21" s="21">
        <v>1</v>
      </c>
      <c r="HK21" s="21">
        <v>136</v>
      </c>
      <c r="HL21" s="21">
        <v>0.6</v>
      </c>
      <c r="HM21" s="21">
        <v>160</v>
      </c>
      <c r="HN21" s="21">
        <v>6</v>
      </c>
      <c r="HO21" s="21">
        <v>17.54</v>
      </c>
      <c r="HP21" s="21">
        <v>3.19</v>
      </c>
      <c r="HQ21" s="21">
        <v>136</v>
      </c>
      <c r="HR21" s="21">
        <v>9.4</v>
      </c>
      <c r="HS21" s="21">
        <v>20.7</v>
      </c>
      <c r="HT21" s="21">
        <v>12</v>
      </c>
      <c r="HU21" s="6"/>
      <c r="HV21" s="98">
        <f t="shared" si="10"/>
        <v>1</v>
      </c>
      <c r="HW21" s="6"/>
      <c r="HX21" s="6"/>
      <c r="HY21" s="6"/>
      <c r="HZ21" s="6"/>
      <c r="IA21" s="6"/>
    </row>
    <row r="22" spans="1:235" ht="15.75" customHeight="1" x14ac:dyDescent="0.3">
      <c r="A22" s="98">
        <v>17</v>
      </c>
      <c r="B22" s="3">
        <v>87</v>
      </c>
      <c r="C22" s="21" t="s">
        <v>874</v>
      </c>
      <c r="D22" s="21">
        <v>1</v>
      </c>
      <c r="E22" s="22">
        <v>41329</v>
      </c>
      <c r="F22" s="22">
        <v>41329</v>
      </c>
      <c r="G22" s="21">
        <f t="shared" si="0"/>
        <v>0</v>
      </c>
      <c r="H22" s="21" t="s">
        <v>923</v>
      </c>
      <c r="I22" s="21" t="s">
        <v>924</v>
      </c>
      <c r="J22" s="23">
        <v>12374</v>
      </c>
      <c r="K22" s="21">
        <v>79</v>
      </c>
      <c r="L22" s="21">
        <v>180</v>
      </c>
      <c r="M22" s="21">
        <v>65</v>
      </c>
      <c r="N22" s="21" t="s">
        <v>421</v>
      </c>
      <c r="O22" s="21">
        <v>65</v>
      </c>
      <c r="P22" s="21">
        <v>76</v>
      </c>
      <c r="Q22" s="21">
        <v>6</v>
      </c>
      <c r="R22" s="21" t="s">
        <v>548</v>
      </c>
      <c r="S22" s="21">
        <v>2</v>
      </c>
      <c r="T22" s="21">
        <v>6</v>
      </c>
      <c r="U22" s="21" t="s">
        <v>548</v>
      </c>
      <c r="V22" s="21">
        <v>2</v>
      </c>
      <c r="W22" s="21">
        <v>6</v>
      </c>
      <c r="X22" s="21">
        <v>5</v>
      </c>
      <c r="Y22" s="21">
        <v>0</v>
      </c>
      <c r="Z22" s="6"/>
      <c r="AA22" s="24" t="s">
        <v>884</v>
      </c>
      <c r="AB22" s="21" t="s">
        <v>497</v>
      </c>
      <c r="AC22" s="25">
        <v>2</v>
      </c>
      <c r="AD22" s="25" t="s">
        <v>673</v>
      </c>
      <c r="AE22" s="21" t="s">
        <v>246</v>
      </c>
      <c r="AF22" s="21" t="s">
        <v>247</v>
      </c>
      <c r="AG22" s="21" t="s">
        <v>249</v>
      </c>
      <c r="AH22" s="21"/>
      <c r="AI22" s="21" t="s">
        <v>246</v>
      </c>
      <c r="AJ22" s="21" t="s">
        <v>249</v>
      </c>
      <c r="AK22" s="21" t="s">
        <v>246</v>
      </c>
      <c r="AL22" s="21" t="s">
        <v>246</v>
      </c>
      <c r="AM22" s="21">
        <v>3.83</v>
      </c>
      <c r="AN22" s="6"/>
      <c r="AO22" s="26" t="s">
        <v>250</v>
      </c>
      <c r="AP22" s="26" t="s">
        <v>251</v>
      </c>
      <c r="AQ22" s="26"/>
      <c r="AR22" s="26" t="s">
        <v>1902</v>
      </c>
      <c r="AS22" s="26" t="s">
        <v>1905</v>
      </c>
      <c r="AT22" s="27">
        <v>22.62</v>
      </c>
      <c r="AU22" s="21">
        <v>28.94</v>
      </c>
      <c r="AV22" s="21">
        <v>36.89</v>
      </c>
      <c r="AW22" s="21">
        <v>47.62</v>
      </c>
      <c r="AX22" s="21">
        <v>34</v>
      </c>
      <c r="AY22" s="21">
        <v>17.25</v>
      </c>
      <c r="AZ22" s="21">
        <v>10.220000000000001</v>
      </c>
      <c r="BA22" s="21">
        <v>5.68</v>
      </c>
      <c r="BB22" s="21"/>
      <c r="BC22" s="28">
        <f t="shared" ref="BC22:BE22" si="56">((AU22/AT22)*100)-100</f>
        <v>27.939876215738281</v>
      </c>
      <c r="BD22" s="28">
        <f t="shared" si="56"/>
        <v>27.470628887353143</v>
      </c>
      <c r="BE22" s="28">
        <f t="shared" si="56"/>
        <v>29.086473298997021</v>
      </c>
      <c r="BF22" s="28">
        <f t="shared" si="2"/>
        <v>63.085764809902741</v>
      </c>
      <c r="BG22" s="28">
        <f t="shared" si="3"/>
        <v>110.52166224580014</v>
      </c>
      <c r="BH22" s="28">
        <f t="shared" si="4"/>
        <v>64.54733932273669</v>
      </c>
      <c r="BI22" s="3">
        <f t="shared" ref="BI22:BK22" si="57">AU22-AT22</f>
        <v>6.32</v>
      </c>
      <c r="BJ22" s="3">
        <f t="shared" si="57"/>
        <v>7.9499999999999993</v>
      </c>
      <c r="BK22" s="3">
        <f t="shared" si="57"/>
        <v>10.729999999999997</v>
      </c>
      <c r="BL22" s="3">
        <f t="shared" si="6"/>
        <v>14.27</v>
      </c>
      <c r="BM22" s="3">
        <f t="shared" si="7"/>
        <v>24.999999999999996</v>
      </c>
      <c r="BN22" s="3">
        <f t="shared" si="8"/>
        <v>18.679999999999996</v>
      </c>
      <c r="BO22" s="24">
        <v>307</v>
      </c>
      <c r="BP22" s="21">
        <v>307</v>
      </c>
      <c r="BQ22" s="21">
        <v>313</v>
      </c>
      <c r="BR22" s="21">
        <v>316</v>
      </c>
      <c r="BS22" s="21">
        <v>303</v>
      </c>
      <c r="BT22" s="21">
        <v>290.7</v>
      </c>
      <c r="BU22" s="21"/>
      <c r="BV22" s="24">
        <v>36</v>
      </c>
      <c r="BW22" s="21">
        <v>36.5</v>
      </c>
      <c r="BX22" s="21">
        <v>36.5</v>
      </c>
      <c r="BY22" s="21">
        <v>36</v>
      </c>
      <c r="BZ22" s="21">
        <v>36.4</v>
      </c>
      <c r="CA22" s="21">
        <v>37</v>
      </c>
      <c r="CB22" s="21">
        <v>36.9</v>
      </c>
      <c r="CC22" s="21">
        <v>37</v>
      </c>
      <c r="CD22" s="21"/>
      <c r="CE22" s="6"/>
      <c r="CF22" s="24" t="s">
        <v>925</v>
      </c>
      <c r="CG22" s="21"/>
      <c r="CH22" s="21" t="s">
        <v>926</v>
      </c>
      <c r="CI22" s="21"/>
      <c r="CJ22" s="21"/>
      <c r="CK22" s="21"/>
      <c r="CL22" s="21"/>
      <c r="CM22" s="24" t="s">
        <v>331</v>
      </c>
      <c r="CN22" s="21"/>
      <c r="CO22" s="21" t="s">
        <v>670</v>
      </c>
      <c r="CP22" s="21"/>
      <c r="CQ22" s="21"/>
      <c r="CR22" s="21"/>
      <c r="CS22" s="21"/>
      <c r="CT22" s="24">
        <v>2</v>
      </c>
      <c r="CU22" s="21"/>
      <c r="CV22" s="21">
        <v>1</v>
      </c>
      <c r="CW22" s="21"/>
      <c r="CX22" s="21"/>
      <c r="CY22" s="21"/>
      <c r="CZ22" s="21"/>
      <c r="DA22" s="24" t="s">
        <v>607</v>
      </c>
      <c r="DB22" s="21"/>
      <c r="DC22" s="21" t="s">
        <v>927</v>
      </c>
      <c r="DD22" s="21"/>
      <c r="DE22" s="21"/>
      <c r="DF22" s="21"/>
      <c r="DG22" s="21"/>
      <c r="DH22" s="24" t="s">
        <v>928</v>
      </c>
      <c r="DI22" s="21" t="s">
        <v>929</v>
      </c>
      <c r="DJ22" s="21" t="s">
        <v>930</v>
      </c>
      <c r="DK22" s="21" t="s">
        <v>930</v>
      </c>
      <c r="DL22" s="21" t="s">
        <v>931</v>
      </c>
      <c r="DM22" s="21" t="s">
        <v>932</v>
      </c>
      <c r="DN22" s="21"/>
      <c r="DO22" s="26" t="s">
        <v>673</v>
      </c>
      <c r="DP22" s="6"/>
      <c r="DQ22" s="24">
        <v>51.9</v>
      </c>
      <c r="DR22" s="21">
        <v>85</v>
      </c>
      <c r="DS22" s="21">
        <v>72</v>
      </c>
      <c r="DT22" s="21">
        <v>91.7</v>
      </c>
      <c r="DU22" s="21">
        <v>81</v>
      </c>
      <c r="DV22" s="21">
        <v>69.2</v>
      </c>
      <c r="DW22" s="21"/>
      <c r="DX22" s="24">
        <v>0.1</v>
      </c>
      <c r="DY22" s="21">
        <v>0.8</v>
      </c>
      <c r="DZ22" s="21">
        <v>0.8</v>
      </c>
      <c r="EA22" s="21">
        <v>0.6</v>
      </c>
      <c r="EB22" s="21">
        <v>0.5</v>
      </c>
      <c r="EC22" s="21">
        <v>0.5</v>
      </c>
      <c r="ED22" s="21"/>
      <c r="EE22" s="29">
        <f t="shared" ref="EE22:EJ22" si="58">DQ22/DX22</f>
        <v>519</v>
      </c>
      <c r="EF22" s="30">
        <f t="shared" si="58"/>
        <v>106.25</v>
      </c>
      <c r="EG22" s="30">
        <f t="shared" si="58"/>
        <v>90</v>
      </c>
      <c r="EH22" s="30">
        <f t="shared" si="58"/>
        <v>152.83333333333334</v>
      </c>
      <c r="EI22" s="30">
        <f t="shared" si="58"/>
        <v>162</v>
      </c>
      <c r="EJ22" s="30">
        <f t="shared" si="58"/>
        <v>138.4</v>
      </c>
      <c r="EK22" s="30"/>
      <c r="EL22" s="24">
        <v>0</v>
      </c>
      <c r="EM22" s="21">
        <v>0</v>
      </c>
      <c r="EN22" s="21">
        <v>0</v>
      </c>
      <c r="EO22" s="21">
        <v>1</v>
      </c>
      <c r="EP22" s="21">
        <v>1</v>
      </c>
      <c r="EQ22" s="21">
        <v>1</v>
      </c>
      <c r="ER22" s="21"/>
      <c r="ES22" s="24">
        <v>151</v>
      </c>
      <c r="ET22" s="21">
        <v>151</v>
      </c>
      <c r="EU22" s="21">
        <v>125</v>
      </c>
      <c r="EV22" s="21">
        <v>134</v>
      </c>
      <c r="EW22" s="21">
        <v>129</v>
      </c>
      <c r="EX22" s="21">
        <v>131</v>
      </c>
      <c r="EY22" s="21"/>
      <c r="EZ22" s="24">
        <v>9</v>
      </c>
      <c r="FA22" s="21">
        <v>7.7</v>
      </c>
      <c r="FB22" s="21">
        <v>6.9</v>
      </c>
      <c r="FC22" s="21">
        <v>18</v>
      </c>
      <c r="FD22" s="21">
        <v>18</v>
      </c>
      <c r="FE22" s="21">
        <v>19.3</v>
      </c>
      <c r="FF22" s="21"/>
      <c r="FG22" s="24">
        <v>11</v>
      </c>
      <c r="FH22" s="21">
        <v>3</v>
      </c>
      <c r="FI22" s="21">
        <v>3</v>
      </c>
      <c r="FJ22" s="21">
        <v>3</v>
      </c>
      <c r="FK22" s="21">
        <v>3</v>
      </c>
      <c r="FL22" s="21">
        <v>3</v>
      </c>
      <c r="FM22" s="21"/>
      <c r="FN22" s="24">
        <v>71</v>
      </c>
      <c r="FO22" s="21">
        <v>110</v>
      </c>
      <c r="FP22" s="21">
        <v>68</v>
      </c>
      <c r="FQ22" s="21">
        <v>65</v>
      </c>
      <c r="FR22" s="21">
        <v>71</v>
      </c>
      <c r="FS22" s="21">
        <v>68</v>
      </c>
      <c r="FT22" s="21"/>
      <c r="FU22" s="24" t="s">
        <v>311</v>
      </c>
      <c r="FV22" s="21" t="s">
        <v>296</v>
      </c>
      <c r="FW22" s="21" t="s">
        <v>933</v>
      </c>
      <c r="FX22" s="21" t="s">
        <v>295</v>
      </c>
      <c r="FY22" s="21" t="s">
        <v>296</v>
      </c>
      <c r="FZ22" s="21" t="s">
        <v>321</v>
      </c>
      <c r="GA22" s="21"/>
      <c r="GB22" s="24">
        <v>312</v>
      </c>
      <c r="GC22" s="21">
        <v>312</v>
      </c>
      <c r="GD22" s="21">
        <v>381</v>
      </c>
      <c r="GE22" s="21">
        <v>414</v>
      </c>
      <c r="GF22" s="21">
        <v>477</v>
      </c>
      <c r="GG22" s="21">
        <v>530</v>
      </c>
      <c r="GH22" s="21"/>
      <c r="GI22" s="24">
        <v>145</v>
      </c>
      <c r="GJ22" s="21">
        <v>1290</v>
      </c>
      <c r="GK22" s="21">
        <v>1320</v>
      </c>
      <c r="GL22" s="21">
        <v>2120</v>
      </c>
      <c r="GM22" s="21">
        <v>1340</v>
      </c>
      <c r="GN22" s="21">
        <v>110</v>
      </c>
      <c r="GO22" s="21"/>
      <c r="GP22" s="6"/>
      <c r="GQ22" s="24">
        <v>14</v>
      </c>
      <c r="GR22" s="21">
        <v>55</v>
      </c>
      <c r="GS22" s="24">
        <v>16</v>
      </c>
      <c r="GT22" s="21">
        <v>90</v>
      </c>
      <c r="GU22" s="24">
        <v>15</v>
      </c>
      <c r="GV22" s="21">
        <v>80</v>
      </c>
      <c r="GW22" s="24">
        <v>19</v>
      </c>
      <c r="GX22" s="21">
        <v>90</v>
      </c>
      <c r="GY22" s="24">
        <v>19</v>
      </c>
      <c r="GZ22" s="21">
        <v>90</v>
      </c>
      <c r="HA22" s="24">
        <v>19</v>
      </c>
      <c r="HB22" s="21">
        <v>90</v>
      </c>
      <c r="HC22" s="24"/>
      <c r="HD22" s="21"/>
      <c r="HE22" s="6"/>
      <c r="HF22" s="21">
        <v>79</v>
      </c>
      <c r="HG22" s="21">
        <v>121</v>
      </c>
      <c r="HH22" s="21">
        <v>74</v>
      </c>
      <c r="HI22" s="21">
        <v>35</v>
      </c>
      <c r="HJ22" s="21">
        <v>2</v>
      </c>
      <c r="HK22" s="21">
        <v>51.9</v>
      </c>
      <c r="HL22" s="21">
        <v>1</v>
      </c>
      <c r="HM22" s="21">
        <v>0</v>
      </c>
      <c r="HN22" s="21">
        <v>93.27</v>
      </c>
      <c r="HO22" s="21">
        <v>10.53</v>
      </c>
      <c r="HP22" s="21">
        <v>3.12</v>
      </c>
      <c r="HQ22" s="21">
        <v>163</v>
      </c>
      <c r="HR22" s="21">
        <v>18</v>
      </c>
      <c r="HS22" s="21">
        <v>8</v>
      </c>
      <c r="HT22" s="21">
        <v>15</v>
      </c>
      <c r="HU22" s="6"/>
      <c r="HV22" s="98">
        <f t="shared" si="10"/>
        <v>-2</v>
      </c>
      <c r="HW22" s="6"/>
      <c r="HX22" s="6"/>
      <c r="HY22" s="6"/>
      <c r="HZ22" s="6"/>
      <c r="IA22" s="6"/>
    </row>
    <row r="23" spans="1:235" ht="15.75" customHeight="1" x14ac:dyDescent="0.3">
      <c r="A23" s="98">
        <v>18</v>
      </c>
      <c r="B23" s="3">
        <v>102</v>
      </c>
      <c r="C23" s="21" t="s">
        <v>431</v>
      </c>
      <c r="D23" s="21">
        <v>1</v>
      </c>
      <c r="E23" s="22">
        <v>41345</v>
      </c>
      <c r="F23" s="22">
        <v>41346</v>
      </c>
      <c r="G23" s="21">
        <f t="shared" si="0"/>
        <v>1</v>
      </c>
      <c r="H23" s="21"/>
      <c r="I23" s="21" t="s">
        <v>432</v>
      </c>
      <c r="J23" s="23">
        <v>21571</v>
      </c>
      <c r="K23" s="21">
        <v>54</v>
      </c>
      <c r="L23" s="21">
        <v>182</v>
      </c>
      <c r="M23" s="21">
        <v>107</v>
      </c>
      <c r="N23" s="21" t="s">
        <v>1021</v>
      </c>
      <c r="O23" s="21">
        <v>75</v>
      </c>
      <c r="P23" s="21">
        <v>88.9</v>
      </c>
      <c r="Q23" s="21">
        <v>8</v>
      </c>
      <c r="R23" s="21" t="s">
        <v>548</v>
      </c>
      <c r="S23" s="21">
        <v>2</v>
      </c>
      <c r="T23" s="21">
        <v>8</v>
      </c>
      <c r="U23" s="21" t="s">
        <v>548</v>
      </c>
      <c r="V23" s="21">
        <v>2</v>
      </c>
      <c r="W23" s="21">
        <v>8</v>
      </c>
      <c r="X23" s="21">
        <v>4</v>
      </c>
      <c r="Y23" s="21">
        <v>8</v>
      </c>
      <c r="Z23" s="6"/>
      <c r="AA23" s="24" t="s">
        <v>884</v>
      </c>
      <c r="AB23" s="21" t="s">
        <v>497</v>
      </c>
      <c r="AC23" s="25">
        <v>2</v>
      </c>
      <c r="AD23" s="25" t="s">
        <v>673</v>
      </c>
      <c r="AE23" s="21" t="s">
        <v>246</v>
      </c>
      <c r="AF23" s="21" t="s">
        <v>247</v>
      </c>
      <c r="AG23" s="21" t="s">
        <v>246</v>
      </c>
      <c r="AH23" s="21" t="s">
        <v>248</v>
      </c>
      <c r="AI23" s="21" t="s">
        <v>246</v>
      </c>
      <c r="AJ23" s="21" t="s">
        <v>246</v>
      </c>
      <c r="AK23" s="21" t="s">
        <v>246</v>
      </c>
      <c r="AL23" s="21" t="s">
        <v>246</v>
      </c>
      <c r="AM23" s="21">
        <v>9.1</v>
      </c>
      <c r="AN23" s="6"/>
      <c r="AO23" s="26" t="s">
        <v>250</v>
      </c>
      <c r="AP23" s="26" t="s">
        <v>251</v>
      </c>
      <c r="AQ23" s="26"/>
      <c r="AR23" s="26" t="s">
        <v>1902</v>
      </c>
      <c r="AS23" s="26" t="s">
        <v>1905</v>
      </c>
      <c r="AT23" s="27">
        <v>1.8</v>
      </c>
      <c r="AU23" s="21">
        <v>5.78</v>
      </c>
      <c r="AV23" s="21">
        <v>12.52</v>
      </c>
      <c r="AW23" s="21">
        <v>19.7</v>
      </c>
      <c r="AX23" s="21">
        <v>13.46</v>
      </c>
      <c r="AY23" s="21">
        <v>9.33</v>
      </c>
      <c r="AZ23" s="21">
        <v>7.33</v>
      </c>
      <c r="BA23" s="21">
        <v>5.17</v>
      </c>
      <c r="BB23" s="21">
        <v>3.94</v>
      </c>
      <c r="BC23" s="28">
        <f t="shared" ref="BC23:BE23" si="59">((AU23/AT23)*100)-100</f>
        <v>221.11111111111114</v>
      </c>
      <c r="BD23" s="28">
        <f t="shared" si="59"/>
        <v>116.60899653979237</v>
      </c>
      <c r="BE23" s="28">
        <f t="shared" si="59"/>
        <v>57.348242811501592</v>
      </c>
      <c r="BF23" s="28">
        <f t="shared" si="2"/>
        <v>595.55555555555543</v>
      </c>
      <c r="BG23" s="28">
        <f t="shared" si="3"/>
        <v>994.44444444444457</v>
      </c>
      <c r="BH23" s="28">
        <f t="shared" si="4"/>
        <v>240.83044982698959</v>
      </c>
      <c r="BI23" s="3">
        <f t="shared" ref="BI23:BK23" si="60">AU23-AT23</f>
        <v>3.9800000000000004</v>
      </c>
      <c r="BJ23" s="3">
        <f t="shared" si="60"/>
        <v>6.7399999999999993</v>
      </c>
      <c r="BK23" s="3">
        <f t="shared" si="60"/>
        <v>7.18</v>
      </c>
      <c r="BL23" s="3">
        <f t="shared" si="6"/>
        <v>10.719999999999999</v>
      </c>
      <c r="BM23" s="3">
        <f t="shared" si="7"/>
        <v>17.899999999999999</v>
      </c>
      <c r="BN23" s="3">
        <f t="shared" si="8"/>
        <v>13.919999999999998</v>
      </c>
      <c r="BO23" s="24">
        <v>274</v>
      </c>
      <c r="BP23" s="21"/>
      <c r="BQ23" s="21">
        <v>273</v>
      </c>
      <c r="BR23" s="21">
        <v>348.5</v>
      </c>
      <c r="BS23" s="21"/>
      <c r="BT23" s="21">
        <v>382.1</v>
      </c>
      <c r="BU23" s="21"/>
      <c r="BV23" s="24">
        <v>37.9</v>
      </c>
      <c r="BW23" s="21">
        <v>37.4</v>
      </c>
      <c r="BX23" s="21">
        <v>37</v>
      </c>
      <c r="BY23" s="21">
        <v>38.6</v>
      </c>
      <c r="BZ23" s="21">
        <v>38.5</v>
      </c>
      <c r="CA23" s="21">
        <v>37</v>
      </c>
      <c r="CB23" s="21">
        <v>37</v>
      </c>
      <c r="CC23" s="21">
        <v>37.6</v>
      </c>
      <c r="CD23" s="21">
        <v>37.4</v>
      </c>
      <c r="CE23" s="6"/>
      <c r="CF23" s="24" t="s">
        <v>1022</v>
      </c>
      <c r="CG23" s="21" t="s">
        <v>1023</v>
      </c>
      <c r="CH23" s="21"/>
      <c r="CI23" s="21" t="s">
        <v>1024</v>
      </c>
      <c r="CJ23" s="21" t="s">
        <v>1025</v>
      </c>
      <c r="CK23" s="21"/>
      <c r="CL23" s="21"/>
      <c r="CM23" s="24" t="s">
        <v>1026</v>
      </c>
      <c r="CN23" s="21" t="s">
        <v>331</v>
      </c>
      <c r="CO23" s="21"/>
      <c r="CP23" s="21" t="s">
        <v>331</v>
      </c>
      <c r="CQ23" s="21" t="s">
        <v>331</v>
      </c>
      <c r="CR23" s="21"/>
      <c r="CS23" s="21"/>
      <c r="CT23" s="24">
        <v>2</v>
      </c>
      <c r="CU23" s="21">
        <v>1</v>
      </c>
      <c r="CV23" s="21"/>
      <c r="CW23" s="21">
        <v>1</v>
      </c>
      <c r="CX23" s="21">
        <v>1</v>
      </c>
      <c r="CY23" s="21"/>
      <c r="CZ23" s="21"/>
      <c r="DA23" s="24" t="s">
        <v>331</v>
      </c>
      <c r="DB23" s="21" t="s">
        <v>331</v>
      </c>
      <c r="DC23" s="21"/>
      <c r="DD23" s="21" t="s">
        <v>331</v>
      </c>
      <c r="DE23" s="21" t="s">
        <v>331</v>
      </c>
      <c r="DF23" s="21"/>
      <c r="DG23" s="21"/>
      <c r="DH23" s="24" t="s">
        <v>1027</v>
      </c>
      <c r="DI23" s="21" t="s">
        <v>1027</v>
      </c>
      <c r="DJ23" s="21" t="s">
        <v>1027</v>
      </c>
      <c r="DK23" s="21" t="s">
        <v>1028</v>
      </c>
      <c r="DL23" s="21" t="s">
        <v>1029</v>
      </c>
      <c r="DM23" s="21" t="s">
        <v>1030</v>
      </c>
      <c r="DN23" s="21" t="s">
        <v>1031</v>
      </c>
      <c r="DO23" s="26" t="s">
        <v>673</v>
      </c>
      <c r="DP23" s="6"/>
      <c r="DQ23" s="24">
        <v>165.6</v>
      </c>
      <c r="DR23" s="21">
        <v>92.4</v>
      </c>
      <c r="DS23" s="21">
        <v>143.1</v>
      </c>
      <c r="DT23" s="21">
        <v>143.1</v>
      </c>
      <c r="DU23" s="21">
        <v>81.2</v>
      </c>
      <c r="DV23" s="21">
        <v>134</v>
      </c>
      <c r="DW23" s="21">
        <v>107</v>
      </c>
      <c r="DX23" s="24">
        <v>0.8</v>
      </c>
      <c r="DY23" s="21">
        <v>0.5</v>
      </c>
      <c r="DZ23" s="21">
        <v>0.5</v>
      </c>
      <c r="EA23" s="21">
        <v>0.5</v>
      </c>
      <c r="EB23" s="21">
        <v>0.4</v>
      </c>
      <c r="EC23" s="21">
        <v>0.5</v>
      </c>
      <c r="ED23" s="21">
        <v>0.45</v>
      </c>
      <c r="EE23" s="78">
        <f t="shared" ref="EE23:EK23" si="61">DQ23/DX23</f>
        <v>206.99999999999997</v>
      </c>
      <c r="EF23" s="79">
        <f t="shared" si="61"/>
        <v>184.8</v>
      </c>
      <c r="EG23" s="79">
        <f t="shared" si="61"/>
        <v>286.2</v>
      </c>
      <c r="EH23" s="79">
        <f t="shared" si="61"/>
        <v>286.2</v>
      </c>
      <c r="EI23" s="79">
        <f t="shared" si="61"/>
        <v>203</v>
      </c>
      <c r="EJ23" s="79">
        <f t="shared" si="61"/>
        <v>268</v>
      </c>
      <c r="EK23" s="79">
        <f t="shared" si="61"/>
        <v>237.77777777777777</v>
      </c>
      <c r="EL23" s="24">
        <v>1</v>
      </c>
      <c r="EM23" s="21">
        <v>1</v>
      </c>
      <c r="EN23" s="21">
        <v>1</v>
      </c>
      <c r="EO23" s="21">
        <v>1</v>
      </c>
      <c r="EP23" s="21">
        <v>1</v>
      </c>
      <c r="EQ23" s="21">
        <v>1</v>
      </c>
      <c r="ER23" s="21">
        <v>1</v>
      </c>
      <c r="ES23" s="24">
        <v>15</v>
      </c>
      <c r="ET23" s="21">
        <v>6</v>
      </c>
      <c r="EU23" s="21">
        <v>9</v>
      </c>
      <c r="EV23" s="21">
        <v>4</v>
      </c>
      <c r="EW23" s="21">
        <v>5</v>
      </c>
      <c r="EX23" s="21">
        <v>4</v>
      </c>
      <c r="EY23" s="21">
        <v>1</v>
      </c>
      <c r="EZ23" s="24">
        <v>10.9</v>
      </c>
      <c r="FA23" s="21">
        <v>15</v>
      </c>
      <c r="FB23" s="21">
        <v>15</v>
      </c>
      <c r="FC23" s="21">
        <v>20.7</v>
      </c>
      <c r="FD23" s="21">
        <v>20.7</v>
      </c>
      <c r="FE23" s="21">
        <v>85.7</v>
      </c>
      <c r="FF23" s="21">
        <v>85.7</v>
      </c>
      <c r="FG23" s="24">
        <v>3</v>
      </c>
      <c r="FH23" s="21">
        <v>3</v>
      </c>
      <c r="FI23" s="21">
        <v>3</v>
      </c>
      <c r="FJ23" s="21">
        <v>3</v>
      </c>
      <c r="FK23" s="21">
        <v>3</v>
      </c>
      <c r="FL23" s="21">
        <v>3</v>
      </c>
      <c r="FM23" s="21">
        <v>3</v>
      </c>
      <c r="FN23" s="24">
        <v>150</v>
      </c>
      <c r="FO23" s="21">
        <v>86</v>
      </c>
      <c r="FP23" s="21">
        <v>92</v>
      </c>
      <c r="FQ23" s="21">
        <v>79</v>
      </c>
      <c r="FR23" s="21">
        <v>76</v>
      </c>
      <c r="FS23" s="21">
        <v>70</v>
      </c>
      <c r="FT23" s="21">
        <v>69</v>
      </c>
      <c r="FU23" s="24" t="s">
        <v>345</v>
      </c>
      <c r="FV23" s="21">
        <v>0</v>
      </c>
      <c r="FW23" s="21">
        <v>0</v>
      </c>
      <c r="FX23" s="21">
        <v>0</v>
      </c>
      <c r="FY23" s="21">
        <v>0</v>
      </c>
      <c r="FZ23" s="21">
        <v>0</v>
      </c>
      <c r="GA23" s="21">
        <v>0</v>
      </c>
      <c r="GB23" s="24">
        <v>283</v>
      </c>
      <c r="GC23" s="21">
        <v>223</v>
      </c>
      <c r="GD23" s="21">
        <v>210</v>
      </c>
      <c r="GE23" s="21">
        <v>211</v>
      </c>
      <c r="GF23" s="21">
        <v>241</v>
      </c>
      <c r="GG23" s="21">
        <v>383</v>
      </c>
      <c r="GH23" s="21">
        <v>422</v>
      </c>
      <c r="GI23" s="24">
        <v>2050</v>
      </c>
      <c r="GJ23" s="21">
        <v>2490</v>
      </c>
      <c r="GK23" s="21">
        <v>2210</v>
      </c>
      <c r="GL23" s="21">
        <v>1455</v>
      </c>
      <c r="GM23" s="21">
        <v>158</v>
      </c>
      <c r="GN23" s="21">
        <v>80</v>
      </c>
      <c r="GO23" s="21">
        <v>70</v>
      </c>
      <c r="GP23" s="6"/>
      <c r="GQ23" s="24">
        <v>20</v>
      </c>
      <c r="GR23" s="21">
        <v>90</v>
      </c>
      <c r="GS23" s="24">
        <v>19</v>
      </c>
      <c r="GT23" s="21">
        <v>90</v>
      </c>
      <c r="GU23" s="24">
        <v>18</v>
      </c>
      <c r="GV23" s="21">
        <v>90</v>
      </c>
      <c r="GW23" s="24">
        <v>18</v>
      </c>
      <c r="GX23" s="21">
        <v>90</v>
      </c>
      <c r="GY23" s="24">
        <v>18</v>
      </c>
      <c r="GZ23" s="21">
        <v>90</v>
      </c>
      <c r="HA23" s="24">
        <v>18</v>
      </c>
      <c r="HB23" s="21">
        <v>90</v>
      </c>
      <c r="HC23" s="24">
        <v>19</v>
      </c>
      <c r="HD23" s="21">
        <v>90</v>
      </c>
      <c r="HE23" s="6"/>
      <c r="HF23" s="21">
        <v>54</v>
      </c>
      <c r="HG23" s="21">
        <v>144</v>
      </c>
      <c r="HH23" s="21">
        <v>183</v>
      </c>
      <c r="HI23" s="21">
        <v>38.6</v>
      </c>
      <c r="HJ23" s="21">
        <v>1</v>
      </c>
      <c r="HK23" s="21">
        <v>76</v>
      </c>
      <c r="HL23" s="21">
        <v>1</v>
      </c>
      <c r="HM23" s="21">
        <v>80</v>
      </c>
      <c r="HN23" s="21">
        <v>62.46</v>
      </c>
      <c r="HO23" s="21">
        <v>56.6</v>
      </c>
      <c r="HP23" s="21">
        <v>3.85</v>
      </c>
      <c r="HQ23" s="21">
        <v>138</v>
      </c>
      <c r="HR23" s="21">
        <v>17.5</v>
      </c>
      <c r="HS23" s="21">
        <v>15</v>
      </c>
      <c r="HT23" s="21">
        <v>3</v>
      </c>
      <c r="HU23" s="6"/>
      <c r="HV23" s="98">
        <f t="shared" si="10"/>
        <v>1</v>
      </c>
      <c r="HW23" s="6"/>
      <c r="HX23" s="6"/>
      <c r="HY23" s="6"/>
      <c r="HZ23" s="6"/>
      <c r="IA23" s="6"/>
    </row>
    <row r="24" spans="1:235" ht="15.75" customHeight="1" x14ac:dyDescent="0.3">
      <c r="A24" s="98">
        <v>19</v>
      </c>
      <c r="B24" s="3">
        <v>108</v>
      </c>
      <c r="C24" s="21" t="s">
        <v>431</v>
      </c>
      <c r="D24" s="21">
        <v>1</v>
      </c>
      <c r="E24" s="22">
        <v>41358</v>
      </c>
      <c r="F24" s="22">
        <v>41359</v>
      </c>
      <c r="G24" s="21">
        <f t="shared" si="0"/>
        <v>1</v>
      </c>
      <c r="H24" s="21"/>
      <c r="I24" s="21" t="s">
        <v>440</v>
      </c>
      <c r="J24" s="23">
        <v>21078</v>
      </c>
      <c r="K24" s="21">
        <v>55</v>
      </c>
      <c r="L24" s="21">
        <v>185</v>
      </c>
      <c r="M24" s="21">
        <v>95</v>
      </c>
      <c r="N24" s="21" t="s">
        <v>1068</v>
      </c>
      <c r="O24" s="21">
        <v>86</v>
      </c>
      <c r="P24" s="21">
        <v>95.4</v>
      </c>
      <c r="Q24" s="21">
        <v>8</v>
      </c>
      <c r="R24" s="21" t="s">
        <v>548</v>
      </c>
      <c r="S24" s="21">
        <v>2</v>
      </c>
      <c r="T24" s="21">
        <v>8</v>
      </c>
      <c r="U24" s="21" t="s">
        <v>548</v>
      </c>
      <c r="V24" s="21">
        <v>2</v>
      </c>
      <c r="W24" s="21">
        <v>8</v>
      </c>
      <c r="X24" s="21">
        <v>5</v>
      </c>
      <c r="Y24" s="21">
        <v>0</v>
      </c>
      <c r="Z24" s="6"/>
      <c r="AA24" s="24" t="s">
        <v>513</v>
      </c>
      <c r="AB24" s="21" t="s">
        <v>497</v>
      </c>
      <c r="AC24" s="25">
        <v>1</v>
      </c>
      <c r="AD24" s="25"/>
      <c r="AE24" s="21" t="s">
        <v>249</v>
      </c>
      <c r="AF24" s="21"/>
      <c r="AG24" s="21" t="s">
        <v>249</v>
      </c>
      <c r="AH24" s="21"/>
      <c r="AI24" s="21" t="s">
        <v>246</v>
      </c>
      <c r="AJ24" s="21" t="s">
        <v>249</v>
      </c>
      <c r="AK24" s="21" t="s">
        <v>246</v>
      </c>
      <c r="AL24" s="21" t="s">
        <v>246</v>
      </c>
      <c r="AM24" s="21">
        <v>4.53</v>
      </c>
      <c r="AN24" s="6"/>
      <c r="AO24" s="26" t="s">
        <v>250</v>
      </c>
      <c r="AP24" s="26" t="s">
        <v>251</v>
      </c>
      <c r="AQ24" s="26"/>
      <c r="AR24" s="26" t="s">
        <v>1902</v>
      </c>
      <c r="AS24" s="26" t="s">
        <v>1905</v>
      </c>
      <c r="AT24" s="27">
        <v>2.93</v>
      </c>
      <c r="AU24" s="21">
        <v>5.9</v>
      </c>
      <c r="AV24" s="21">
        <v>8</v>
      </c>
      <c r="AW24" s="21">
        <v>9.84</v>
      </c>
      <c r="AX24" s="21">
        <v>13</v>
      </c>
      <c r="AY24" s="21">
        <v>7.29</v>
      </c>
      <c r="AZ24" s="21">
        <v>3.76</v>
      </c>
      <c r="BA24" s="21"/>
      <c r="BB24" s="21"/>
      <c r="BC24" s="28">
        <f t="shared" ref="BC24:BE24" si="62">((AU24/AT24)*100)-100</f>
        <v>101.3651877133106</v>
      </c>
      <c r="BD24" s="28">
        <f t="shared" si="62"/>
        <v>35.593220338983031</v>
      </c>
      <c r="BE24" s="28">
        <f t="shared" si="62"/>
        <v>23</v>
      </c>
      <c r="BF24" s="28">
        <f t="shared" si="2"/>
        <v>173.03754266211604</v>
      </c>
      <c r="BG24" s="28">
        <f t="shared" si="3"/>
        <v>235.83617747440269</v>
      </c>
      <c r="BH24" s="28">
        <f t="shared" si="4"/>
        <v>66.779661016949149</v>
      </c>
      <c r="BI24" s="3">
        <f t="shared" ref="BI24:BK24" si="63">AU24-AT24</f>
        <v>2.97</v>
      </c>
      <c r="BJ24" s="3">
        <f t="shared" si="63"/>
        <v>2.0999999999999996</v>
      </c>
      <c r="BK24" s="3">
        <f t="shared" si="63"/>
        <v>1.8399999999999999</v>
      </c>
      <c r="BL24" s="3">
        <f t="shared" si="6"/>
        <v>5.07</v>
      </c>
      <c r="BM24" s="3">
        <f t="shared" si="7"/>
        <v>6.91</v>
      </c>
      <c r="BN24" s="3">
        <f t="shared" si="8"/>
        <v>3.9399999999999995</v>
      </c>
      <c r="BO24" s="24"/>
      <c r="BP24" s="21">
        <v>472</v>
      </c>
      <c r="BQ24" s="21">
        <v>446.6</v>
      </c>
      <c r="BR24" s="21"/>
      <c r="BS24" s="21">
        <v>383.5</v>
      </c>
      <c r="BT24" s="21"/>
      <c r="BU24" s="21"/>
      <c r="BV24" s="24">
        <v>37.6</v>
      </c>
      <c r="BW24" s="21">
        <v>38</v>
      </c>
      <c r="BX24" s="21">
        <v>38.6</v>
      </c>
      <c r="BY24" s="21">
        <v>39</v>
      </c>
      <c r="BZ24" s="21">
        <v>37</v>
      </c>
      <c r="CA24" s="21">
        <v>37.4</v>
      </c>
      <c r="CB24" s="21">
        <v>39.4</v>
      </c>
      <c r="CC24" s="21"/>
      <c r="CD24" s="21"/>
      <c r="CE24" s="6"/>
      <c r="CF24" s="24" t="s">
        <v>1069</v>
      </c>
      <c r="CG24" s="21"/>
      <c r="CH24" s="21" t="s">
        <v>1070</v>
      </c>
      <c r="CI24" s="21"/>
      <c r="CJ24" s="21"/>
      <c r="CK24" s="21"/>
      <c r="CL24" s="21"/>
      <c r="CM24" s="24" t="s">
        <v>1071</v>
      </c>
      <c r="CN24" s="21"/>
      <c r="CO24" s="21" t="s">
        <v>1072</v>
      </c>
      <c r="CP24" s="21"/>
      <c r="CQ24" s="21"/>
      <c r="CR24" s="21"/>
      <c r="CS24" s="21"/>
      <c r="CT24" s="24">
        <v>1</v>
      </c>
      <c r="CU24" s="21"/>
      <c r="CV24" s="21">
        <v>1</v>
      </c>
      <c r="CW24" s="21"/>
      <c r="CX24" s="21"/>
      <c r="CY24" s="21"/>
      <c r="CZ24" s="21"/>
      <c r="DA24" s="24" t="s">
        <v>1073</v>
      </c>
      <c r="DB24" s="21"/>
      <c r="DC24" s="21"/>
      <c r="DD24" s="21"/>
      <c r="DE24" s="21"/>
      <c r="DF24" s="21"/>
      <c r="DG24" s="21"/>
      <c r="DH24" s="24" t="s">
        <v>1074</v>
      </c>
      <c r="DI24" s="21" t="s">
        <v>1074</v>
      </c>
      <c r="DJ24" s="21" t="s">
        <v>1075</v>
      </c>
      <c r="DK24" s="21" t="s">
        <v>1075</v>
      </c>
      <c r="DL24" s="21" t="s">
        <v>1076</v>
      </c>
      <c r="DM24" s="21"/>
      <c r="DN24" s="21"/>
      <c r="DO24" s="26">
        <v>8</v>
      </c>
      <c r="DP24" s="6"/>
      <c r="DQ24" s="24">
        <v>116.6</v>
      </c>
      <c r="DR24" s="21">
        <v>76.2</v>
      </c>
      <c r="DS24" s="21">
        <v>85.1</v>
      </c>
      <c r="DT24" s="21">
        <v>77</v>
      </c>
      <c r="DU24" s="21">
        <v>77</v>
      </c>
      <c r="DV24" s="21"/>
      <c r="DW24" s="21"/>
      <c r="DX24" s="24">
        <v>0.6</v>
      </c>
      <c r="DY24" s="21">
        <v>0.6</v>
      </c>
      <c r="DZ24" s="21">
        <v>0.5</v>
      </c>
      <c r="EA24" s="21">
        <v>0.4</v>
      </c>
      <c r="EB24" s="21">
        <v>0.5</v>
      </c>
      <c r="EC24" s="21"/>
      <c r="ED24" s="21"/>
      <c r="EE24" s="78">
        <f t="shared" ref="EE24:EI24" si="64">DQ24/DX24</f>
        <v>194.33333333333334</v>
      </c>
      <c r="EF24" s="79">
        <f t="shared" si="64"/>
        <v>127.00000000000001</v>
      </c>
      <c r="EG24" s="79">
        <f t="shared" si="64"/>
        <v>170.2</v>
      </c>
      <c r="EH24" s="79">
        <f t="shared" si="64"/>
        <v>192.5</v>
      </c>
      <c r="EI24" s="79">
        <f t="shared" si="64"/>
        <v>154</v>
      </c>
      <c r="EJ24" s="79"/>
      <c r="EK24" s="79"/>
      <c r="EL24" s="24">
        <v>1</v>
      </c>
      <c r="EM24" s="21">
        <v>1</v>
      </c>
      <c r="EN24" s="21">
        <v>1</v>
      </c>
      <c r="EO24" s="21">
        <v>1</v>
      </c>
      <c r="EP24" s="21">
        <v>1</v>
      </c>
      <c r="EQ24" s="21"/>
      <c r="ER24" s="21"/>
      <c r="ES24" s="24">
        <v>10</v>
      </c>
      <c r="ET24" s="21">
        <v>25</v>
      </c>
      <c r="EU24" s="21">
        <v>9</v>
      </c>
      <c r="EV24" s="21">
        <v>23</v>
      </c>
      <c r="EW24" s="21">
        <v>12</v>
      </c>
      <c r="EX24" s="21"/>
      <c r="EY24" s="21"/>
      <c r="EZ24" s="24">
        <v>26</v>
      </c>
      <c r="FA24" s="21">
        <v>54.4</v>
      </c>
      <c r="FB24" s="21">
        <v>40.1</v>
      </c>
      <c r="FC24" s="21">
        <v>24.6</v>
      </c>
      <c r="FD24" s="21">
        <v>22</v>
      </c>
      <c r="FE24" s="21"/>
      <c r="FF24" s="21"/>
      <c r="FG24" s="24">
        <v>11</v>
      </c>
      <c r="FH24" s="21">
        <v>10</v>
      </c>
      <c r="FI24" s="21">
        <v>14</v>
      </c>
      <c r="FJ24" s="21">
        <v>14</v>
      </c>
      <c r="FK24" s="21">
        <v>11</v>
      </c>
      <c r="FL24" s="21"/>
      <c r="FM24" s="21"/>
      <c r="FN24" s="24">
        <v>81</v>
      </c>
      <c r="FO24" s="21">
        <v>74</v>
      </c>
      <c r="FP24" s="21">
        <v>84</v>
      </c>
      <c r="FQ24" s="21">
        <v>69</v>
      </c>
      <c r="FR24" s="21">
        <v>90</v>
      </c>
      <c r="FS24" s="21"/>
      <c r="FT24" s="21"/>
      <c r="FU24" s="24" t="s">
        <v>294</v>
      </c>
      <c r="FV24" s="21" t="s">
        <v>439</v>
      </c>
      <c r="FW24" s="21" t="s">
        <v>378</v>
      </c>
      <c r="FX24" s="21" t="s">
        <v>322</v>
      </c>
      <c r="FY24" s="21">
        <v>0</v>
      </c>
      <c r="FZ24" s="21"/>
      <c r="GA24" s="21"/>
      <c r="GB24" s="24">
        <v>131</v>
      </c>
      <c r="GC24" s="21">
        <v>152</v>
      </c>
      <c r="GD24" s="21">
        <v>160</v>
      </c>
      <c r="GE24" s="21">
        <v>147</v>
      </c>
      <c r="GF24" s="21">
        <v>156</v>
      </c>
      <c r="GG24" s="21"/>
      <c r="GH24" s="21"/>
      <c r="GI24" s="24">
        <v>1370</v>
      </c>
      <c r="GJ24" s="21">
        <v>1360</v>
      </c>
      <c r="GK24" s="21">
        <v>1540</v>
      </c>
      <c r="GL24" s="21">
        <v>2060</v>
      </c>
      <c r="GM24" s="21">
        <v>320</v>
      </c>
      <c r="GN24" s="21"/>
      <c r="GO24" s="21"/>
      <c r="GP24" s="6"/>
      <c r="GQ24" s="24">
        <v>20</v>
      </c>
      <c r="GR24" s="21">
        <v>90</v>
      </c>
      <c r="GS24" s="24">
        <v>19</v>
      </c>
      <c r="GT24" s="21">
        <v>90</v>
      </c>
      <c r="GU24" s="24">
        <v>19</v>
      </c>
      <c r="GV24" s="21">
        <v>90</v>
      </c>
      <c r="GW24" s="24">
        <v>18</v>
      </c>
      <c r="GX24" s="21">
        <v>90</v>
      </c>
      <c r="GY24" s="24">
        <v>17</v>
      </c>
      <c r="GZ24" s="21">
        <v>90</v>
      </c>
      <c r="HA24" s="24"/>
      <c r="HB24" s="21"/>
      <c r="HC24" s="24"/>
      <c r="HD24" s="21"/>
      <c r="HE24" s="6"/>
      <c r="HF24" s="21">
        <v>55</v>
      </c>
      <c r="HG24" s="21">
        <v>117</v>
      </c>
      <c r="HH24" s="21">
        <v>80</v>
      </c>
      <c r="HI24" s="21">
        <v>38</v>
      </c>
      <c r="HJ24" s="21">
        <v>1</v>
      </c>
      <c r="HK24" s="21">
        <v>74</v>
      </c>
      <c r="HL24" s="21">
        <v>1</v>
      </c>
      <c r="HM24" s="21">
        <v>10</v>
      </c>
      <c r="HN24" s="21">
        <v>37.81</v>
      </c>
      <c r="HO24" s="21">
        <v>0.1</v>
      </c>
      <c r="HP24" s="21">
        <v>2.54</v>
      </c>
      <c r="HQ24" s="21">
        <v>140</v>
      </c>
      <c r="HR24" s="21">
        <v>17</v>
      </c>
      <c r="HS24" s="21">
        <v>26</v>
      </c>
      <c r="HT24" s="21">
        <v>8</v>
      </c>
      <c r="HU24" s="6"/>
      <c r="HV24" s="98">
        <f t="shared" si="10"/>
        <v>1</v>
      </c>
      <c r="HW24" s="6"/>
      <c r="HX24" s="6"/>
      <c r="HY24" s="6"/>
      <c r="HZ24" s="6"/>
      <c r="IA24" s="6"/>
    </row>
    <row r="25" spans="1:235" ht="15.75" customHeight="1" x14ac:dyDescent="0.3">
      <c r="A25" s="98">
        <v>20</v>
      </c>
      <c r="B25" s="3">
        <v>112</v>
      </c>
      <c r="C25" s="21" t="s">
        <v>431</v>
      </c>
      <c r="D25" s="21">
        <v>1</v>
      </c>
      <c r="E25" s="22">
        <v>41358</v>
      </c>
      <c r="F25" s="22">
        <v>41361</v>
      </c>
      <c r="G25" s="21">
        <f t="shared" si="0"/>
        <v>3</v>
      </c>
      <c r="H25" s="21"/>
      <c r="I25" s="21" t="s">
        <v>432</v>
      </c>
      <c r="J25" s="23">
        <v>15960</v>
      </c>
      <c r="K25" s="21">
        <v>69</v>
      </c>
      <c r="L25" s="21">
        <v>176</v>
      </c>
      <c r="M25" s="21">
        <v>80</v>
      </c>
      <c r="N25" s="21" t="s">
        <v>1109</v>
      </c>
      <c r="O25" s="21">
        <v>102</v>
      </c>
      <c r="P25" s="21">
        <v>98.8</v>
      </c>
      <c r="Q25" s="21">
        <v>17</v>
      </c>
      <c r="R25" s="21" t="s">
        <v>548</v>
      </c>
      <c r="S25" s="21">
        <v>2</v>
      </c>
      <c r="T25" s="21">
        <v>17</v>
      </c>
      <c r="U25" s="21" t="s">
        <v>548</v>
      </c>
      <c r="V25" s="21">
        <v>2</v>
      </c>
      <c r="W25" s="21">
        <v>17</v>
      </c>
      <c r="X25" s="21">
        <v>17</v>
      </c>
      <c r="Y25" s="21">
        <v>8</v>
      </c>
      <c r="Z25" s="6"/>
      <c r="AA25" s="24" t="s">
        <v>513</v>
      </c>
      <c r="AB25" s="21" t="s">
        <v>1110</v>
      </c>
      <c r="AC25" s="25">
        <v>1</v>
      </c>
      <c r="AD25" s="25"/>
      <c r="AE25" s="21" t="s">
        <v>246</v>
      </c>
      <c r="AF25" s="21" t="s">
        <v>247</v>
      </c>
      <c r="AG25" s="21" t="s">
        <v>246</v>
      </c>
      <c r="AH25" s="21" t="s">
        <v>248</v>
      </c>
      <c r="AI25" s="21" t="s">
        <v>246</v>
      </c>
      <c r="AJ25" s="21" t="s">
        <v>246</v>
      </c>
      <c r="AK25" s="21" t="s">
        <v>246</v>
      </c>
      <c r="AL25" s="21" t="s">
        <v>246</v>
      </c>
      <c r="AM25" s="21">
        <v>2</v>
      </c>
      <c r="AN25" s="6"/>
      <c r="AO25" s="26" t="s">
        <v>250</v>
      </c>
      <c r="AP25" s="26" t="s">
        <v>251</v>
      </c>
      <c r="AQ25" s="26"/>
      <c r="AR25" s="26" t="s">
        <v>1902</v>
      </c>
      <c r="AS25" s="26" t="s">
        <v>1905</v>
      </c>
      <c r="AT25" s="27">
        <v>12.6</v>
      </c>
      <c r="AU25" s="21">
        <v>29</v>
      </c>
      <c r="AV25" s="21">
        <v>76.95</v>
      </c>
      <c r="AW25" s="21">
        <v>70</v>
      </c>
      <c r="AX25" s="21">
        <v>94</v>
      </c>
      <c r="AY25" s="21">
        <v>55.59</v>
      </c>
      <c r="AZ25" s="21">
        <v>40.68</v>
      </c>
      <c r="BA25" s="21">
        <v>39</v>
      </c>
      <c r="BB25" s="21">
        <v>26.56</v>
      </c>
      <c r="BC25" s="28">
        <f t="shared" ref="BC25:BE25" si="65">((AU25/AT25)*100)-100</f>
        <v>130.15873015873018</v>
      </c>
      <c r="BD25" s="28">
        <f t="shared" si="65"/>
        <v>165.34482758620692</v>
      </c>
      <c r="BE25" s="28">
        <f t="shared" si="65"/>
        <v>-9.0318388564002703</v>
      </c>
      <c r="BF25" s="28">
        <f t="shared" si="2"/>
        <v>510.71428571428578</v>
      </c>
      <c r="BG25" s="28">
        <f t="shared" si="3"/>
        <v>455.55555555555554</v>
      </c>
      <c r="BH25" s="28">
        <f t="shared" si="4"/>
        <v>141.37931034482759</v>
      </c>
      <c r="BI25" s="3">
        <f t="shared" ref="BI25:BK25" si="66">AU25-AT25</f>
        <v>16.399999999999999</v>
      </c>
      <c r="BJ25" s="3">
        <f t="shared" si="66"/>
        <v>47.95</v>
      </c>
      <c r="BK25" s="3">
        <f t="shared" si="66"/>
        <v>-6.9500000000000028</v>
      </c>
      <c r="BL25" s="3">
        <f t="shared" si="6"/>
        <v>64.350000000000009</v>
      </c>
      <c r="BM25" s="3">
        <f t="shared" si="7"/>
        <v>57.4</v>
      </c>
      <c r="BN25" s="3">
        <f t="shared" si="8"/>
        <v>41</v>
      </c>
      <c r="BO25" s="24"/>
      <c r="BP25" s="21"/>
      <c r="BQ25" s="21">
        <v>462.6</v>
      </c>
      <c r="BR25" s="21">
        <v>317</v>
      </c>
      <c r="BS25" s="21">
        <v>308.8</v>
      </c>
      <c r="BT25" s="21"/>
      <c r="BU25" s="21"/>
      <c r="BV25" s="24">
        <v>39.1</v>
      </c>
      <c r="BW25" s="21">
        <v>36</v>
      </c>
      <c r="BX25" s="21">
        <v>36</v>
      </c>
      <c r="BY25" s="21">
        <v>37</v>
      </c>
      <c r="BZ25" s="21">
        <v>36</v>
      </c>
      <c r="CA25" s="21">
        <v>38</v>
      </c>
      <c r="CB25" s="21">
        <v>38</v>
      </c>
      <c r="CC25" s="21">
        <v>37.5</v>
      </c>
      <c r="CD25" s="21">
        <v>38.5</v>
      </c>
      <c r="CE25" s="6"/>
      <c r="CF25" s="24" t="s">
        <v>1111</v>
      </c>
      <c r="CG25" s="21"/>
      <c r="CH25" s="21"/>
      <c r="CI25" s="21"/>
      <c r="CJ25" s="21"/>
      <c r="CK25" s="21" t="s">
        <v>914</v>
      </c>
      <c r="CL25" s="21"/>
      <c r="CM25" s="24" t="s">
        <v>1112</v>
      </c>
      <c r="CN25" s="21"/>
      <c r="CO25" s="21"/>
      <c r="CP25" s="21"/>
      <c r="CQ25" s="21"/>
      <c r="CR25" s="21" t="s">
        <v>331</v>
      </c>
      <c r="CS25" s="21"/>
      <c r="CT25" s="24">
        <v>2</v>
      </c>
      <c r="CU25" s="21"/>
      <c r="CV25" s="21"/>
      <c r="CW25" s="21"/>
      <c r="CX25" s="21"/>
      <c r="CY25" s="21">
        <v>2</v>
      </c>
      <c r="CZ25" s="21"/>
      <c r="DA25" s="24" t="s">
        <v>1113</v>
      </c>
      <c r="DB25" s="21"/>
      <c r="DC25" s="21"/>
      <c r="DD25" s="21"/>
      <c r="DE25" s="21"/>
      <c r="DF25" s="21"/>
      <c r="DG25" s="21"/>
      <c r="DH25" s="24" t="s">
        <v>787</v>
      </c>
      <c r="DI25" s="21" t="s">
        <v>1114</v>
      </c>
      <c r="DJ25" s="21" t="s">
        <v>1115</v>
      </c>
      <c r="DK25" s="21" t="s">
        <v>1116</v>
      </c>
      <c r="DL25" s="21" t="s">
        <v>1117</v>
      </c>
      <c r="DM25" s="21" t="s">
        <v>400</v>
      </c>
      <c r="DN25" s="21" t="s">
        <v>400</v>
      </c>
      <c r="DO25" s="26">
        <v>9</v>
      </c>
      <c r="DP25" s="6"/>
      <c r="DQ25" s="24">
        <v>79.3</v>
      </c>
      <c r="DR25" s="21">
        <v>62.3</v>
      </c>
      <c r="DS25" s="21">
        <v>144.5</v>
      </c>
      <c r="DT25" s="21">
        <v>92.3</v>
      </c>
      <c r="DU25" s="21">
        <v>84.3</v>
      </c>
      <c r="DV25" s="21">
        <v>80.7</v>
      </c>
      <c r="DW25" s="21">
        <v>92.8</v>
      </c>
      <c r="DX25" s="24">
        <v>0.9</v>
      </c>
      <c r="DY25" s="21">
        <v>0.5</v>
      </c>
      <c r="DZ25" s="21">
        <v>0.4</v>
      </c>
      <c r="EA25" s="21">
        <v>0.4</v>
      </c>
      <c r="EB25" s="21">
        <v>0.4</v>
      </c>
      <c r="EC25" s="21">
        <v>0.4</v>
      </c>
      <c r="ED25" s="21">
        <v>0.4</v>
      </c>
      <c r="EE25" s="78">
        <f t="shared" ref="EE25:EK25" si="67">DQ25/DX25</f>
        <v>88.1111111111111</v>
      </c>
      <c r="EF25" s="79">
        <f t="shared" si="67"/>
        <v>124.6</v>
      </c>
      <c r="EG25" s="79">
        <f t="shared" si="67"/>
        <v>361.25</v>
      </c>
      <c r="EH25" s="79">
        <f t="shared" si="67"/>
        <v>230.74999999999997</v>
      </c>
      <c r="EI25" s="79">
        <f t="shared" si="67"/>
        <v>210.74999999999997</v>
      </c>
      <c r="EJ25" s="79">
        <f t="shared" si="67"/>
        <v>201.75</v>
      </c>
      <c r="EK25" s="79">
        <f t="shared" si="67"/>
        <v>231.99999999999997</v>
      </c>
      <c r="EL25" s="24">
        <v>1</v>
      </c>
      <c r="EM25" s="21">
        <v>1</v>
      </c>
      <c r="EN25" s="21">
        <v>1</v>
      </c>
      <c r="EO25" s="21">
        <v>1</v>
      </c>
      <c r="EP25" s="21">
        <v>1</v>
      </c>
      <c r="EQ25" s="21">
        <v>1</v>
      </c>
      <c r="ER25" s="21">
        <v>1</v>
      </c>
      <c r="ES25" s="24">
        <v>113</v>
      </c>
      <c r="ET25" s="21">
        <v>128</v>
      </c>
      <c r="EU25" s="21">
        <v>114</v>
      </c>
      <c r="EV25" s="21">
        <v>72</v>
      </c>
      <c r="EW25" s="21">
        <v>23</v>
      </c>
      <c r="EX25" s="21">
        <v>4</v>
      </c>
      <c r="EY25" s="21">
        <v>173</v>
      </c>
      <c r="EZ25" s="24">
        <v>25.6</v>
      </c>
      <c r="FA25" s="21">
        <v>25.6</v>
      </c>
      <c r="FB25" s="21">
        <v>29.9</v>
      </c>
      <c r="FC25" s="21">
        <v>13.6</v>
      </c>
      <c r="FD25" s="21">
        <v>10.4</v>
      </c>
      <c r="FE25" s="21">
        <v>10.4</v>
      </c>
      <c r="FF25" s="21">
        <v>8</v>
      </c>
      <c r="FG25" s="24">
        <v>3</v>
      </c>
      <c r="FH25" s="21">
        <v>3</v>
      </c>
      <c r="FI25" s="21">
        <v>3</v>
      </c>
      <c r="FJ25" s="21">
        <v>3</v>
      </c>
      <c r="FK25" s="21">
        <v>3</v>
      </c>
      <c r="FL25" s="21">
        <v>3</v>
      </c>
      <c r="FM25" s="21">
        <v>3</v>
      </c>
      <c r="FN25" s="24">
        <v>69</v>
      </c>
      <c r="FO25" s="21">
        <v>70</v>
      </c>
      <c r="FP25" s="21">
        <v>73</v>
      </c>
      <c r="FQ25" s="21">
        <v>73</v>
      </c>
      <c r="FR25" s="21">
        <v>81</v>
      </c>
      <c r="FS25" s="21">
        <v>74</v>
      </c>
      <c r="FT25" s="21">
        <v>71</v>
      </c>
      <c r="FU25" s="24" t="s">
        <v>310</v>
      </c>
      <c r="FV25" s="21" t="s">
        <v>403</v>
      </c>
      <c r="FW25" s="21" t="s">
        <v>321</v>
      </c>
      <c r="FX25" s="21" t="s">
        <v>378</v>
      </c>
      <c r="FY25" s="21" t="s">
        <v>322</v>
      </c>
      <c r="FZ25" s="21" t="s">
        <v>310</v>
      </c>
      <c r="GA25" s="21" t="s">
        <v>321</v>
      </c>
      <c r="GB25" s="24">
        <v>140</v>
      </c>
      <c r="GC25" s="21">
        <v>253</v>
      </c>
      <c r="GD25" s="21">
        <v>325</v>
      </c>
      <c r="GE25" s="21">
        <v>280</v>
      </c>
      <c r="GF25" s="21">
        <v>290</v>
      </c>
      <c r="GG25" s="21">
        <v>362</v>
      </c>
      <c r="GH25" s="21">
        <v>338</v>
      </c>
      <c r="GI25" s="24">
        <v>619</v>
      </c>
      <c r="GJ25" s="21">
        <v>470</v>
      </c>
      <c r="GK25" s="21">
        <v>820</v>
      </c>
      <c r="GL25" s="21">
        <v>1035</v>
      </c>
      <c r="GM25" s="21">
        <v>690</v>
      </c>
      <c r="GN25" s="21">
        <v>930</v>
      </c>
      <c r="GO25" s="21">
        <v>1200</v>
      </c>
      <c r="GP25" s="6"/>
      <c r="GQ25" s="24">
        <v>20</v>
      </c>
      <c r="GR25" s="21">
        <v>90</v>
      </c>
      <c r="GS25" s="24">
        <v>19</v>
      </c>
      <c r="GT25" s="21">
        <v>90</v>
      </c>
      <c r="GU25" s="24">
        <v>17</v>
      </c>
      <c r="GV25" s="21">
        <v>90</v>
      </c>
      <c r="GW25" s="24">
        <v>19</v>
      </c>
      <c r="GX25" s="21">
        <v>90</v>
      </c>
      <c r="GY25" s="24">
        <v>19</v>
      </c>
      <c r="GZ25" s="21">
        <v>90</v>
      </c>
      <c r="HA25" s="24">
        <v>20</v>
      </c>
      <c r="HB25" s="21">
        <v>90</v>
      </c>
      <c r="HC25" s="24">
        <v>16</v>
      </c>
      <c r="HD25" s="21">
        <v>90</v>
      </c>
      <c r="HE25" s="9"/>
      <c r="HF25" s="21">
        <v>69</v>
      </c>
      <c r="HG25" s="21">
        <v>123</v>
      </c>
      <c r="HH25" s="21">
        <v>95</v>
      </c>
      <c r="HI25" s="21">
        <v>39.1</v>
      </c>
      <c r="HJ25" s="21">
        <v>1</v>
      </c>
      <c r="HK25" s="21">
        <v>42.9</v>
      </c>
      <c r="HL25" s="21">
        <v>0.7</v>
      </c>
      <c r="HM25" s="21">
        <v>20</v>
      </c>
      <c r="HN25" s="21">
        <v>33.33</v>
      </c>
      <c r="HO25" s="21">
        <v>22.3</v>
      </c>
      <c r="HP25" s="21">
        <v>5.75</v>
      </c>
      <c r="HQ25" s="21">
        <v>138.9</v>
      </c>
      <c r="HR25" s="21">
        <v>15.9</v>
      </c>
      <c r="HS25" s="21">
        <v>16</v>
      </c>
      <c r="HT25" s="21">
        <v>3</v>
      </c>
      <c r="HU25" s="6"/>
      <c r="HV25" s="98">
        <f t="shared" si="10"/>
        <v>1</v>
      </c>
      <c r="HW25" s="6"/>
      <c r="HX25" s="6"/>
      <c r="HY25" s="6"/>
      <c r="HZ25" s="6"/>
      <c r="IA25" s="6"/>
    </row>
    <row r="26" spans="1:235" ht="15.75" customHeight="1" x14ac:dyDescent="0.3">
      <c r="A26" s="98">
        <v>21</v>
      </c>
      <c r="B26" s="3">
        <v>116</v>
      </c>
      <c r="C26" s="21" t="s">
        <v>626</v>
      </c>
      <c r="D26" s="21">
        <v>2</v>
      </c>
      <c r="E26" s="22">
        <v>41374</v>
      </c>
      <c r="F26" s="22">
        <v>41375</v>
      </c>
      <c r="G26" s="21">
        <f t="shared" si="0"/>
        <v>1</v>
      </c>
      <c r="H26" s="21"/>
      <c r="I26" s="21" t="s">
        <v>599</v>
      </c>
      <c r="J26" s="23">
        <v>22387</v>
      </c>
      <c r="K26" s="21">
        <v>52</v>
      </c>
      <c r="L26" s="21">
        <v>165</v>
      </c>
      <c r="M26" s="21">
        <v>70</v>
      </c>
      <c r="N26" s="21" t="s">
        <v>1143</v>
      </c>
      <c r="O26" s="21">
        <v>84</v>
      </c>
      <c r="P26" s="21">
        <v>94.6</v>
      </c>
      <c r="Q26" s="21">
        <v>7</v>
      </c>
      <c r="R26" s="21" t="s">
        <v>548</v>
      </c>
      <c r="S26" s="21">
        <v>2</v>
      </c>
      <c r="T26" s="21">
        <v>7</v>
      </c>
      <c r="U26" s="21" t="s">
        <v>548</v>
      </c>
      <c r="V26" s="21">
        <v>2</v>
      </c>
      <c r="W26" s="21">
        <v>7</v>
      </c>
      <c r="X26" s="21">
        <v>2</v>
      </c>
      <c r="Y26" s="21">
        <v>1</v>
      </c>
      <c r="Z26" s="6"/>
      <c r="AA26" s="24" t="s">
        <v>884</v>
      </c>
      <c r="AB26" s="21" t="s">
        <v>1144</v>
      </c>
      <c r="AC26" s="25">
        <v>1</v>
      </c>
      <c r="AD26" s="25"/>
      <c r="AE26" s="21" t="s">
        <v>249</v>
      </c>
      <c r="AF26" s="21"/>
      <c r="AG26" s="21" t="s">
        <v>246</v>
      </c>
      <c r="AH26" s="21" t="s">
        <v>248</v>
      </c>
      <c r="AI26" s="21" t="s">
        <v>246</v>
      </c>
      <c r="AJ26" s="21" t="s">
        <v>246</v>
      </c>
      <c r="AK26" s="21" t="s">
        <v>249</v>
      </c>
      <c r="AL26" s="21" t="s">
        <v>246</v>
      </c>
      <c r="AM26" s="21">
        <v>6.72</v>
      </c>
      <c r="AN26" s="6"/>
      <c r="AO26" s="26" t="s">
        <v>250</v>
      </c>
      <c r="AP26" s="26" t="s">
        <v>251</v>
      </c>
      <c r="AQ26" s="26"/>
      <c r="AR26" s="26" t="s">
        <v>1906</v>
      </c>
      <c r="AS26" s="26" t="s">
        <v>1912</v>
      </c>
      <c r="AT26" s="100">
        <v>6.72</v>
      </c>
      <c r="AU26" s="101">
        <v>15.56</v>
      </c>
      <c r="AV26" s="101">
        <v>20.37</v>
      </c>
      <c r="AW26" s="101">
        <v>55.98</v>
      </c>
      <c r="AX26" s="101">
        <v>42</v>
      </c>
      <c r="AY26" s="101">
        <v>26.55</v>
      </c>
      <c r="AZ26" s="101">
        <v>15.91</v>
      </c>
      <c r="BA26" s="21"/>
      <c r="BB26" s="21"/>
      <c r="BC26" s="28">
        <f t="shared" ref="BC26:BE26" si="68">((AU26/AT26)*100)-100</f>
        <v>131.54761904761907</v>
      </c>
      <c r="BD26" s="28">
        <f t="shared" si="68"/>
        <v>30.912596401028281</v>
      </c>
      <c r="BE26" s="28">
        <f t="shared" si="68"/>
        <v>174.81590574374076</v>
      </c>
      <c r="BF26" s="28">
        <f t="shared" si="2"/>
        <v>203.12500000000006</v>
      </c>
      <c r="BG26" s="28">
        <f t="shared" si="3"/>
        <v>733.03571428571422</v>
      </c>
      <c r="BH26" s="28">
        <f t="shared" si="4"/>
        <v>259.76863753213365</v>
      </c>
      <c r="BI26" s="3">
        <f t="shared" ref="BI26:BK26" si="69">AU26-AT26</f>
        <v>8.84</v>
      </c>
      <c r="BJ26" s="3">
        <f t="shared" si="69"/>
        <v>4.8100000000000005</v>
      </c>
      <c r="BK26" s="3">
        <f t="shared" si="69"/>
        <v>35.61</v>
      </c>
      <c r="BL26" s="3">
        <f t="shared" si="6"/>
        <v>13.650000000000002</v>
      </c>
      <c r="BM26" s="3">
        <f t="shared" si="7"/>
        <v>49.26</v>
      </c>
      <c r="BN26" s="3">
        <f t="shared" si="8"/>
        <v>40.419999999999995</v>
      </c>
      <c r="BO26" s="24"/>
      <c r="BP26" s="21">
        <v>183.2</v>
      </c>
      <c r="BQ26" s="21"/>
      <c r="BR26" s="21"/>
      <c r="BS26" s="21"/>
      <c r="BT26" s="21"/>
      <c r="BU26" s="21"/>
      <c r="BV26" s="24">
        <v>37</v>
      </c>
      <c r="BW26" s="21">
        <v>37</v>
      </c>
      <c r="BX26" s="21">
        <v>36</v>
      </c>
      <c r="BY26" s="21">
        <v>36.5</v>
      </c>
      <c r="BZ26" s="21">
        <v>36</v>
      </c>
      <c r="CA26" s="21">
        <v>38.1</v>
      </c>
      <c r="CB26" s="21">
        <v>36</v>
      </c>
      <c r="CC26" s="21"/>
      <c r="CD26" s="21"/>
      <c r="CE26" s="6"/>
      <c r="CF26" s="24" t="s">
        <v>1145</v>
      </c>
      <c r="CG26" s="21"/>
      <c r="CH26" s="21"/>
      <c r="CI26" s="21"/>
      <c r="CJ26" s="21"/>
      <c r="CK26" s="21"/>
      <c r="CL26" s="21"/>
      <c r="CM26" s="24" t="s">
        <v>1146</v>
      </c>
      <c r="CN26" s="21"/>
      <c r="CO26" s="21"/>
      <c r="CP26" s="21"/>
      <c r="CQ26" s="21"/>
      <c r="CR26" s="21"/>
      <c r="CS26" s="21"/>
      <c r="CT26" s="24">
        <v>1</v>
      </c>
      <c r="CU26" s="21"/>
      <c r="CV26" s="21"/>
      <c r="CW26" s="21"/>
      <c r="CX26" s="21"/>
      <c r="CY26" s="21"/>
      <c r="CZ26" s="21"/>
      <c r="DA26" s="24" t="s">
        <v>1147</v>
      </c>
      <c r="DB26" s="21"/>
      <c r="DC26" s="21"/>
      <c r="DD26" s="21"/>
      <c r="DE26" s="21"/>
      <c r="DF26" s="21"/>
      <c r="DG26" s="21"/>
      <c r="DH26" s="24" t="s">
        <v>1148</v>
      </c>
      <c r="DI26" s="21" t="s">
        <v>1149</v>
      </c>
      <c r="DJ26" s="21" t="s">
        <v>1150</v>
      </c>
      <c r="DK26" s="21" t="s">
        <v>1150</v>
      </c>
      <c r="DL26" s="21" t="s">
        <v>1150</v>
      </c>
      <c r="DM26" s="21"/>
      <c r="DN26" s="21"/>
      <c r="DO26" s="26">
        <v>9</v>
      </c>
      <c r="DP26" s="6"/>
      <c r="DQ26" s="24">
        <v>108.7</v>
      </c>
      <c r="DR26" s="21">
        <v>111.7</v>
      </c>
      <c r="DS26" s="21">
        <v>124.2</v>
      </c>
      <c r="DT26" s="21">
        <v>115.2</v>
      </c>
      <c r="DU26" s="21">
        <v>128</v>
      </c>
      <c r="DV26" s="21"/>
      <c r="DW26" s="21"/>
      <c r="DX26" s="24">
        <v>0.5</v>
      </c>
      <c r="DY26" s="21">
        <v>0.5</v>
      </c>
      <c r="DZ26" s="21">
        <v>0.4</v>
      </c>
      <c r="EA26" s="21">
        <v>0.4</v>
      </c>
      <c r="EB26" s="21">
        <v>0.4</v>
      </c>
      <c r="EC26" s="21"/>
      <c r="ED26" s="21"/>
      <c r="EE26" s="78">
        <f t="shared" ref="EE26:EI26" si="70">DQ26/DX26</f>
        <v>217.4</v>
      </c>
      <c r="EF26" s="79">
        <f t="shared" si="70"/>
        <v>223.4</v>
      </c>
      <c r="EG26" s="79">
        <f t="shared" si="70"/>
        <v>310.5</v>
      </c>
      <c r="EH26" s="79">
        <f t="shared" si="70"/>
        <v>288</v>
      </c>
      <c r="EI26" s="79">
        <f t="shared" si="70"/>
        <v>320</v>
      </c>
      <c r="EJ26" s="79"/>
      <c r="EK26" s="79"/>
      <c r="EL26" s="24">
        <v>1</v>
      </c>
      <c r="EM26" s="21">
        <v>1</v>
      </c>
      <c r="EN26" s="21">
        <v>1</v>
      </c>
      <c r="EO26" s="21">
        <v>1</v>
      </c>
      <c r="EP26" s="21">
        <v>1</v>
      </c>
      <c r="EQ26" s="21"/>
      <c r="ER26" s="21"/>
      <c r="ES26" s="24">
        <v>325</v>
      </c>
      <c r="ET26" s="21">
        <v>126</v>
      </c>
      <c r="EU26" s="21">
        <v>132</v>
      </c>
      <c r="EV26" s="21">
        <v>114</v>
      </c>
      <c r="EW26" s="21">
        <v>95</v>
      </c>
      <c r="EX26" s="21"/>
      <c r="EY26" s="21"/>
      <c r="EZ26" s="24">
        <v>27.7</v>
      </c>
      <c r="FA26" s="21">
        <v>28</v>
      </c>
      <c r="FB26" s="21">
        <v>28.6</v>
      </c>
      <c r="FC26" s="21">
        <v>28.6</v>
      </c>
      <c r="FD26" s="21">
        <v>19.3</v>
      </c>
      <c r="FE26" s="21"/>
      <c r="FF26" s="21"/>
      <c r="FG26" s="24">
        <v>3</v>
      </c>
      <c r="FH26" s="21">
        <v>3</v>
      </c>
      <c r="FI26" s="21">
        <v>3</v>
      </c>
      <c r="FJ26" s="21">
        <v>3</v>
      </c>
      <c r="FK26" s="21">
        <v>3</v>
      </c>
      <c r="FL26" s="21"/>
      <c r="FM26" s="21"/>
      <c r="FN26" s="24">
        <v>68</v>
      </c>
      <c r="FO26" s="21">
        <v>62</v>
      </c>
      <c r="FP26" s="21">
        <v>66</v>
      </c>
      <c r="FQ26" s="21">
        <v>57</v>
      </c>
      <c r="FR26" s="21">
        <v>69</v>
      </c>
      <c r="FS26" s="21"/>
      <c r="FT26" s="21"/>
      <c r="FU26" s="24">
        <v>0</v>
      </c>
      <c r="FV26" s="21">
        <v>0</v>
      </c>
      <c r="FW26" s="21">
        <v>0</v>
      </c>
      <c r="FX26" s="21">
        <v>0</v>
      </c>
      <c r="FY26" s="21">
        <v>0</v>
      </c>
      <c r="FZ26" s="21"/>
      <c r="GA26" s="21"/>
      <c r="GB26" s="24">
        <v>221</v>
      </c>
      <c r="GC26" s="21">
        <v>226</v>
      </c>
      <c r="GD26" s="21">
        <v>186</v>
      </c>
      <c r="GE26" s="21">
        <v>170</v>
      </c>
      <c r="GF26" s="21">
        <v>254</v>
      </c>
      <c r="GG26" s="21"/>
      <c r="GH26" s="21"/>
      <c r="GI26" s="24">
        <v>165</v>
      </c>
      <c r="GJ26" s="21">
        <v>95</v>
      </c>
      <c r="GK26" s="21">
        <v>32</v>
      </c>
      <c r="GL26" s="21">
        <v>28</v>
      </c>
      <c r="GM26" s="21">
        <v>165</v>
      </c>
      <c r="GN26" s="21"/>
      <c r="GO26" s="21"/>
      <c r="GP26" s="6"/>
      <c r="GQ26" s="24">
        <v>15</v>
      </c>
      <c r="GR26" s="21">
        <v>80</v>
      </c>
      <c r="GS26" s="24">
        <v>16</v>
      </c>
      <c r="GT26" s="21">
        <v>90</v>
      </c>
      <c r="GU26" s="24">
        <v>15</v>
      </c>
      <c r="GV26" s="21">
        <v>80</v>
      </c>
      <c r="GW26" s="24">
        <v>16</v>
      </c>
      <c r="GX26" s="21">
        <v>90</v>
      </c>
      <c r="GY26" s="24">
        <v>16</v>
      </c>
      <c r="GZ26" s="21">
        <v>90</v>
      </c>
      <c r="HA26" s="24"/>
      <c r="HB26" s="21"/>
      <c r="HC26" s="24"/>
      <c r="HD26" s="21"/>
      <c r="HE26" s="6"/>
      <c r="HF26" s="21">
        <v>52</v>
      </c>
      <c r="HG26" s="21">
        <v>54</v>
      </c>
      <c r="HH26" s="21">
        <v>93</v>
      </c>
      <c r="HI26" s="21">
        <v>34</v>
      </c>
      <c r="HJ26" s="21">
        <v>1</v>
      </c>
      <c r="HK26" s="21">
        <v>75.8</v>
      </c>
      <c r="HL26" s="21">
        <v>0.5</v>
      </c>
      <c r="HM26" s="21">
        <v>0</v>
      </c>
      <c r="HN26" s="21">
        <v>38</v>
      </c>
      <c r="HO26" s="21">
        <v>12.65</v>
      </c>
      <c r="HP26" s="21">
        <v>2.91</v>
      </c>
      <c r="HQ26" s="21">
        <v>135</v>
      </c>
      <c r="HR26" s="21">
        <v>22.4</v>
      </c>
      <c r="HS26" s="21">
        <v>27.7</v>
      </c>
      <c r="HT26" s="21">
        <v>3</v>
      </c>
      <c r="HU26" s="6"/>
      <c r="HV26" s="98">
        <f t="shared" si="10"/>
        <v>-1</v>
      </c>
      <c r="HW26" s="6"/>
      <c r="HX26" s="6"/>
      <c r="HY26" s="6"/>
      <c r="HZ26" s="6"/>
      <c r="IA26" s="6"/>
    </row>
    <row r="27" spans="1:235" ht="15.75" customHeight="1" x14ac:dyDescent="0.3">
      <c r="A27" s="98">
        <v>22</v>
      </c>
      <c r="B27" s="3">
        <v>117</v>
      </c>
      <c r="C27" s="21" t="s">
        <v>431</v>
      </c>
      <c r="D27" s="21">
        <v>2</v>
      </c>
      <c r="E27" s="22">
        <v>41357</v>
      </c>
      <c r="F27" s="22">
        <v>41357</v>
      </c>
      <c r="G27" s="21">
        <f t="shared" si="0"/>
        <v>0</v>
      </c>
      <c r="H27" s="21"/>
      <c r="I27" s="21" t="s">
        <v>876</v>
      </c>
      <c r="J27" s="23">
        <v>26001</v>
      </c>
      <c r="K27" s="21">
        <v>42</v>
      </c>
      <c r="L27" s="21">
        <v>180</v>
      </c>
      <c r="M27" s="21">
        <v>120</v>
      </c>
      <c r="N27" s="21" t="s">
        <v>1151</v>
      </c>
      <c r="O27" s="21">
        <v>88</v>
      </c>
      <c r="P27" s="21">
        <v>96.1</v>
      </c>
      <c r="Q27" s="21">
        <v>26</v>
      </c>
      <c r="R27" s="21" t="s">
        <v>512</v>
      </c>
      <c r="S27" s="21">
        <v>1</v>
      </c>
      <c r="T27" s="21">
        <v>26</v>
      </c>
      <c r="U27" s="21" t="s">
        <v>512</v>
      </c>
      <c r="V27" s="21">
        <v>1</v>
      </c>
      <c r="W27" s="21">
        <v>24</v>
      </c>
      <c r="X27" s="21">
        <v>5</v>
      </c>
      <c r="Y27" s="21">
        <v>6</v>
      </c>
      <c r="Z27" s="6"/>
      <c r="AA27" s="24" t="s">
        <v>884</v>
      </c>
      <c r="AB27" s="21" t="s">
        <v>497</v>
      </c>
      <c r="AC27" s="25">
        <v>2</v>
      </c>
      <c r="AD27" s="25" t="s">
        <v>486</v>
      </c>
      <c r="AE27" s="21" t="s">
        <v>249</v>
      </c>
      <c r="AF27" s="21"/>
      <c r="AG27" s="21" t="s">
        <v>249</v>
      </c>
      <c r="AH27" s="21"/>
      <c r="AI27" s="21" t="s">
        <v>246</v>
      </c>
      <c r="AJ27" s="21" t="s">
        <v>246</v>
      </c>
      <c r="AK27" s="21" t="s">
        <v>246</v>
      </c>
      <c r="AL27" s="21" t="s">
        <v>249</v>
      </c>
      <c r="AM27" s="21">
        <v>0.32</v>
      </c>
      <c r="AN27" s="6"/>
      <c r="AO27" s="26" t="s">
        <v>250</v>
      </c>
      <c r="AP27" s="26" t="s">
        <v>251</v>
      </c>
      <c r="AQ27" s="26"/>
      <c r="AR27" s="26" t="s">
        <v>1902</v>
      </c>
      <c r="AS27" s="26" t="s">
        <v>1905</v>
      </c>
      <c r="AT27" s="27">
        <v>0.32</v>
      </c>
      <c r="AU27" s="21">
        <v>0.43</v>
      </c>
      <c r="AV27" s="21">
        <v>1.08</v>
      </c>
      <c r="AW27" s="21">
        <v>3.54</v>
      </c>
      <c r="AX27" s="21">
        <v>15.42</v>
      </c>
      <c r="AY27" s="21">
        <v>110</v>
      </c>
      <c r="AZ27" s="21">
        <v>84.21</v>
      </c>
      <c r="BA27" s="21">
        <v>32.15</v>
      </c>
      <c r="BB27" s="21">
        <v>15</v>
      </c>
      <c r="BC27" s="28">
        <f t="shared" ref="BC27:BE27" si="71">((AU27/AT27)*100)-100</f>
        <v>34.375</v>
      </c>
      <c r="BD27" s="28">
        <f t="shared" si="71"/>
        <v>151.16279069767441</v>
      </c>
      <c r="BE27" s="28">
        <f t="shared" si="71"/>
        <v>227.77777777777777</v>
      </c>
      <c r="BF27" s="28">
        <f t="shared" si="2"/>
        <v>237.5</v>
      </c>
      <c r="BG27" s="28">
        <f t="shared" si="3"/>
        <v>1006.25</v>
      </c>
      <c r="BH27" s="28">
        <f t="shared" si="4"/>
        <v>723.25581395348843</v>
      </c>
      <c r="BI27" s="3">
        <f t="shared" ref="BI27:BK27" si="72">AU27-AT27</f>
        <v>0.10999999999999999</v>
      </c>
      <c r="BJ27" s="3">
        <f t="shared" si="72"/>
        <v>0.65000000000000013</v>
      </c>
      <c r="BK27" s="3">
        <f t="shared" si="72"/>
        <v>2.46</v>
      </c>
      <c r="BL27" s="3">
        <f t="shared" si="6"/>
        <v>0.76</v>
      </c>
      <c r="BM27" s="3">
        <f t="shared" si="7"/>
        <v>3.22</v>
      </c>
      <c r="BN27" s="3">
        <f t="shared" si="8"/>
        <v>3.11</v>
      </c>
      <c r="BO27" s="24">
        <v>243.9</v>
      </c>
      <c r="BP27" s="21">
        <v>341.3</v>
      </c>
      <c r="BQ27" s="21"/>
      <c r="BR27" s="21"/>
      <c r="BS27" s="21">
        <v>184</v>
      </c>
      <c r="BT27" s="21">
        <v>160.75</v>
      </c>
      <c r="BU27" s="21">
        <v>174.2</v>
      </c>
      <c r="BV27" s="24">
        <v>37</v>
      </c>
      <c r="BW27" s="21">
        <v>37</v>
      </c>
      <c r="BX27" s="21">
        <v>37.9</v>
      </c>
      <c r="BY27" s="21">
        <v>39</v>
      </c>
      <c r="BZ27" s="21">
        <v>39</v>
      </c>
      <c r="CA27" s="21">
        <v>39.1</v>
      </c>
      <c r="CB27" s="21">
        <v>38.6</v>
      </c>
      <c r="CC27" s="21">
        <v>37</v>
      </c>
      <c r="CD27" s="21">
        <v>38</v>
      </c>
      <c r="CE27" s="6"/>
      <c r="CF27" s="24" t="s">
        <v>1050</v>
      </c>
      <c r="CG27" s="21"/>
      <c r="CH27" s="21"/>
      <c r="CI27" s="21" t="s">
        <v>1152</v>
      </c>
      <c r="CJ27" s="21"/>
      <c r="CK27" s="21"/>
      <c r="CL27" s="21" t="s">
        <v>1153</v>
      </c>
      <c r="CM27" s="24" t="s">
        <v>331</v>
      </c>
      <c r="CN27" s="21"/>
      <c r="CO27" s="21"/>
      <c r="CP27" s="21" t="s">
        <v>1154</v>
      </c>
      <c r="CQ27" s="21"/>
      <c r="CR27" s="21"/>
      <c r="CS27" s="21" t="s">
        <v>1155</v>
      </c>
      <c r="CT27" s="24">
        <v>1</v>
      </c>
      <c r="CU27" s="21"/>
      <c r="CV27" s="21"/>
      <c r="CW27" s="21">
        <v>2</v>
      </c>
      <c r="CX27" s="21"/>
      <c r="CY27" s="21"/>
      <c r="CZ27" s="21">
        <v>1</v>
      </c>
      <c r="DA27" s="24" t="s">
        <v>331</v>
      </c>
      <c r="DB27" s="21"/>
      <c r="DC27" s="21"/>
      <c r="DD27" s="21" t="s">
        <v>1156</v>
      </c>
      <c r="DE27" s="21"/>
      <c r="DF27" s="21"/>
      <c r="DG27" s="21"/>
      <c r="DH27" s="24" t="s">
        <v>585</v>
      </c>
      <c r="DI27" s="21" t="s">
        <v>705</v>
      </c>
      <c r="DJ27" s="21" t="s">
        <v>705</v>
      </c>
      <c r="DK27" s="21" t="s">
        <v>1157</v>
      </c>
      <c r="DL27" s="21" t="s">
        <v>1158</v>
      </c>
      <c r="DM27" s="21" t="s">
        <v>1159</v>
      </c>
      <c r="DN27" s="21" t="s">
        <v>1159</v>
      </c>
      <c r="DO27" s="26"/>
      <c r="DP27" s="6"/>
      <c r="DQ27" s="24">
        <v>38</v>
      </c>
      <c r="DR27" s="21">
        <v>76</v>
      </c>
      <c r="DS27" s="21">
        <v>71.7</v>
      </c>
      <c r="DT27" s="21">
        <v>129.5</v>
      </c>
      <c r="DU27" s="21">
        <v>68</v>
      </c>
      <c r="DV27" s="21">
        <v>81</v>
      </c>
      <c r="DW27" s="21">
        <v>72</v>
      </c>
      <c r="DX27" s="24">
        <v>0.1</v>
      </c>
      <c r="DY27" s="21">
        <v>0.7</v>
      </c>
      <c r="DZ27" s="21">
        <v>0.6</v>
      </c>
      <c r="EA27" s="21">
        <v>0.5</v>
      </c>
      <c r="EB27" s="21">
        <v>0.5</v>
      </c>
      <c r="EC27" s="21">
        <v>0.4</v>
      </c>
      <c r="ED27" s="21">
        <v>0.5</v>
      </c>
      <c r="EE27" s="78">
        <f t="shared" ref="EE27:EK27" si="73">DQ27/DX27</f>
        <v>380</v>
      </c>
      <c r="EF27" s="79">
        <f t="shared" si="73"/>
        <v>108.57142857142858</v>
      </c>
      <c r="EG27" s="79">
        <f t="shared" si="73"/>
        <v>119.50000000000001</v>
      </c>
      <c r="EH27" s="79">
        <f t="shared" si="73"/>
        <v>259</v>
      </c>
      <c r="EI27" s="79">
        <f t="shared" si="73"/>
        <v>136</v>
      </c>
      <c r="EJ27" s="79">
        <f t="shared" si="73"/>
        <v>202.5</v>
      </c>
      <c r="EK27" s="79">
        <f t="shared" si="73"/>
        <v>144</v>
      </c>
      <c r="EL27" s="24">
        <v>1</v>
      </c>
      <c r="EM27" s="21">
        <v>1</v>
      </c>
      <c r="EN27" s="21">
        <v>1</v>
      </c>
      <c r="EO27" s="21">
        <v>1</v>
      </c>
      <c r="EP27" s="21">
        <v>1</v>
      </c>
      <c r="EQ27" s="21">
        <v>1</v>
      </c>
      <c r="ER27" s="21">
        <v>1</v>
      </c>
      <c r="ES27" s="24">
        <v>119</v>
      </c>
      <c r="ET27" s="21">
        <v>140</v>
      </c>
      <c r="EU27" s="21">
        <v>173</v>
      </c>
      <c r="EV27" s="21">
        <v>203</v>
      </c>
      <c r="EW27" s="21">
        <v>201</v>
      </c>
      <c r="EX27" s="21">
        <v>184</v>
      </c>
      <c r="EY27" s="21">
        <v>256</v>
      </c>
      <c r="EZ27" s="24">
        <v>6</v>
      </c>
      <c r="FA27" s="21">
        <v>5.3</v>
      </c>
      <c r="FB27" s="21">
        <v>5.7</v>
      </c>
      <c r="FC27" s="21">
        <v>5.6</v>
      </c>
      <c r="FD27" s="21">
        <v>6.1</v>
      </c>
      <c r="FE27" s="21">
        <v>6.1</v>
      </c>
      <c r="FF27" s="21">
        <v>6.2</v>
      </c>
      <c r="FG27" s="24">
        <v>3</v>
      </c>
      <c r="FH27" s="21">
        <v>3</v>
      </c>
      <c r="FI27" s="21">
        <v>3</v>
      </c>
      <c r="FJ27" s="21">
        <v>3</v>
      </c>
      <c r="FK27" s="21">
        <v>3</v>
      </c>
      <c r="FL27" s="21">
        <v>3</v>
      </c>
      <c r="FM27" s="21">
        <v>3</v>
      </c>
      <c r="FN27" s="24">
        <v>102</v>
      </c>
      <c r="FO27" s="21">
        <v>87</v>
      </c>
      <c r="FP27" s="21">
        <v>75</v>
      </c>
      <c r="FQ27" s="21">
        <v>76</v>
      </c>
      <c r="FR27" s="21">
        <v>67</v>
      </c>
      <c r="FS27" s="21">
        <v>75</v>
      </c>
      <c r="FT27" s="21">
        <v>77</v>
      </c>
      <c r="FU27" s="24" t="s">
        <v>859</v>
      </c>
      <c r="FV27" s="21" t="s">
        <v>1160</v>
      </c>
      <c r="FW27" s="21" t="s">
        <v>321</v>
      </c>
      <c r="FX27" s="21" t="s">
        <v>311</v>
      </c>
      <c r="FY27" s="21" t="s">
        <v>311</v>
      </c>
      <c r="FZ27" s="21">
        <v>0</v>
      </c>
      <c r="GA27" s="21">
        <v>0</v>
      </c>
      <c r="GB27" s="24">
        <v>68</v>
      </c>
      <c r="GC27" s="21">
        <v>58</v>
      </c>
      <c r="GD27" s="21">
        <v>136</v>
      </c>
      <c r="GE27" s="21">
        <v>187</v>
      </c>
      <c r="GF27" s="21">
        <v>338</v>
      </c>
      <c r="GG27" s="21">
        <v>317</v>
      </c>
      <c r="GH27" s="21">
        <v>267</v>
      </c>
      <c r="GI27" s="24">
        <v>1130</v>
      </c>
      <c r="GJ27" s="21">
        <v>960</v>
      </c>
      <c r="GK27" s="21">
        <v>770</v>
      </c>
      <c r="GL27" s="21">
        <v>430</v>
      </c>
      <c r="GM27" s="21">
        <v>260</v>
      </c>
      <c r="GN27" s="21">
        <v>530</v>
      </c>
      <c r="GO27" s="21">
        <v>570</v>
      </c>
      <c r="GP27" s="6"/>
      <c r="GQ27" s="24">
        <v>19</v>
      </c>
      <c r="GR27" s="21">
        <v>90</v>
      </c>
      <c r="GS27" s="24">
        <v>17</v>
      </c>
      <c r="GT27" s="21">
        <v>90</v>
      </c>
      <c r="GU27" s="24">
        <v>16</v>
      </c>
      <c r="GV27" s="21">
        <v>90</v>
      </c>
      <c r="GW27" s="24">
        <v>15</v>
      </c>
      <c r="GX27" s="21">
        <v>80</v>
      </c>
      <c r="GY27" s="24">
        <v>17</v>
      </c>
      <c r="GZ27" s="21">
        <v>90</v>
      </c>
      <c r="HA27" s="24">
        <v>13</v>
      </c>
      <c r="HB27" s="21">
        <v>55</v>
      </c>
      <c r="HC27" s="24">
        <v>14</v>
      </c>
      <c r="HD27" s="21">
        <v>55</v>
      </c>
      <c r="HE27" s="6"/>
      <c r="HF27" s="21">
        <v>42</v>
      </c>
      <c r="HG27" s="21">
        <v>169</v>
      </c>
      <c r="HH27" s="21">
        <v>98</v>
      </c>
      <c r="HI27" s="21">
        <v>39</v>
      </c>
      <c r="HJ27" s="21">
        <v>1</v>
      </c>
      <c r="HK27" s="21">
        <v>69.3</v>
      </c>
      <c r="HL27" s="21">
        <v>1</v>
      </c>
      <c r="HM27" s="21">
        <v>10</v>
      </c>
      <c r="HN27" s="21">
        <v>14.56</v>
      </c>
      <c r="HO27" s="21">
        <v>3.14</v>
      </c>
      <c r="HP27" s="21">
        <v>2.75</v>
      </c>
      <c r="HQ27" s="21">
        <v>138</v>
      </c>
      <c r="HR27" s="21">
        <v>21.1</v>
      </c>
      <c r="HS27" s="21">
        <v>6</v>
      </c>
      <c r="HT27" s="21">
        <v>3</v>
      </c>
      <c r="HU27" s="6"/>
      <c r="HV27" s="98">
        <f t="shared" si="10"/>
        <v>2</v>
      </c>
      <c r="HW27" s="6"/>
      <c r="HX27" s="6"/>
      <c r="HY27" s="6"/>
      <c r="HZ27" s="6"/>
      <c r="IA27" s="6"/>
    </row>
    <row r="28" spans="1:235" ht="15.75" customHeight="1" x14ac:dyDescent="0.3">
      <c r="A28" s="98">
        <v>23</v>
      </c>
      <c r="B28" s="3">
        <v>120</v>
      </c>
      <c r="C28" s="21" t="s">
        <v>635</v>
      </c>
      <c r="D28" s="21">
        <v>2</v>
      </c>
      <c r="E28" s="22">
        <v>41380</v>
      </c>
      <c r="F28" s="22">
        <v>41380</v>
      </c>
      <c r="G28" s="21">
        <f t="shared" si="0"/>
        <v>0</v>
      </c>
      <c r="H28" s="21"/>
      <c r="I28" s="21" t="s">
        <v>1175</v>
      </c>
      <c r="J28" s="23">
        <v>14898</v>
      </c>
      <c r="K28" s="21">
        <v>72</v>
      </c>
      <c r="L28" s="21">
        <v>160</v>
      </c>
      <c r="M28" s="21">
        <v>60</v>
      </c>
      <c r="N28" s="21" t="s">
        <v>1176</v>
      </c>
      <c r="O28" s="21">
        <v>49</v>
      </c>
      <c r="P28" s="21">
        <v>43.8</v>
      </c>
      <c r="Q28" s="21">
        <v>4</v>
      </c>
      <c r="R28" s="21" t="s">
        <v>695</v>
      </c>
      <c r="S28" s="21">
        <v>1</v>
      </c>
      <c r="T28" s="21">
        <v>11</v>
      </c>
      <c r="U28" s="21" t="s">
        <v>272</v>
      </c>
      <c r="V28" s="21">
        <v>1</v>
      </c>
      <c r="W28" s="21">
        <v>0</v>
      </c>
      <c r="X28" s="21">
        <v>0</v>
      </c>
      <c r="Y28" s="21">
        <v>0</v>
      </c>
      <c r="Z28" s="6"/>
      <c r="AA28" s="24" t="s">
        <v>513</v>
      </c>
      <c r="AB28" s="21" t="s">
        <v>1144</v>
      </c>
      <c r="AC28" s="25">
        <v>1</v>
      </c>
      <c r="AD28" s="25"/>
      <c r="AE28" s="21" t="s">
        <v>249</v>
      </c>
      <c r="AF28" s="21"/>
      <c r="AG28" s="21" t="s">
        <v>246</v>
      </c>
      <c r="AH28" s="21" t="s">
        <v>248</v>
      </c>
      <c r="AI28" s="21" t="s">
        <v>249</v>
      </c>
      <c r="AJ28" s="21" t="s">
        <v>249</v>
      </c>
      <c r="AK28" s="21" t="s">
        <v>249</v>
      </c>
      <c r="AL28" s="21" t="s">
        <v>246</v>
      </c>
      <c r="AM28" s="21">
        <v>1.87</v>
      </c>
      <c r="AN28" s="6"/>
      <c r="AO28" s="26" t="s">
        <v>250</v>
      </c>
      <c r="AP28" s="26" t="s">
        <v>251</v>
      </c>
      <c r="AQ28" s="26"/>
      <c r="AR28" s="26" t="s">
        <v>1906</v>
      </c>
      <c r="AS28" s="26" t="s">
        <v>1912</v>
      </c>
      <c r="AT28" s="33">
        <v>1.87</v>
      </c>
      <c r="AU28" s="34">
        <v>3.46</v>
      </c>
      <c r="AV28" s="34">
        <v>5.17</v>
      </c>
      <c r="AW28" s="34">
        <v>17.05</v>
      </c>
      <c r="AX28" s="34">
        <v>18.3</v>
      </c>
      <c r="AY28" s="21"/>
      <c r="AZ28" s="21"/>
      <c r="BA28" s="21"/>
      <c r="BB28" s="21"/>
      <c r="BC28" s="28">
        <f t="shared" ref="BC28:BE28" si="74">((AU28/AT28)*100)-100</f>
        <v>85.026737967914414</v>
      </c>
      <c r="BD28" s="28">
        <f t="shared" si="74"/>
        <v>49.421965317919074</v>
      </c>
      <c r="BE28" s="28">
        <f t="shared" si="74"/>
        <v>229.78723404255322</v>
      </c>
      <c r="BF28" s="28">
        <f t="shared" si="2"/>
        <v>176.47058823529409</v>
      </c>
      <c r="BG28" s="28">
        <f t="shared" si="3"/>
        <v>811.76470588235293</v>
      </c>
      <c r="BH28" s="28">
        <f t="shared" si="4"/>
        <v>392.77456647398844</v>
      </c>
      <c r="BI28" s="3">
        <f t="shared" ref="BI28:BK28" si="75">AU28-AT28</f>
        <v>1.5899999999999999</v>
      </c>
      <c r="BJ28" s="3">
        <f t="shared" si="75"/>
        <v>1.71</v>
      </c>
      <c r="BK28" s="3">
        <f t="shared" si="75"/>
        <v>11.88</v>
      </c>
      <c r="BL28" s="3">
        <f t="shared" si="6"/>
        <v>3.3</v>
      </c>
      <c r="BM28" s="3">
        <f t="shared" si="7"/>
        <v>15.18</v>
      </c>
      <c r="BN28" s="3">
        <f t="shared" si="8"/>
        <v>13.59</v>
      </c>
      <c r="BO28" s="24">
        <v>307</v>
      </c>
      <c r="BP28" s="21"/>
      <c r="BQ28" s="21">
        <v>246</v>
      </c>
      <c r="BR28" s="21">
        <v>117.3</v>
      </c>
      <c r="BS28" s="21"/>
      <c r="BT28" s="21"/>
      <c r="BU28" s="21"/>
      <c r="BV28" s="24">
        <v>36.5</v>
      </c>
      <c r="BW28" s="21">
        <v>37</v>
      </c>
      <c r="BX28" s="21">
        <v>36.9</v>
      </c>
      <c r="BY28" s="21">
        <v>36</v>
      </c>
      <c r="BZ28" s="21">
        <v>36.6</v>
      </c>
      <c r="CA28" s="21">
        <v>36.9</v>
      </c>
      <c r="CB28" s="21"/>
      <c r="CC28" s="21"/>
      <c r="CD28" s="21"/>
      <c r="CE28" s="6"/>
      <c r="CF28" s="24" t="s">
        <v>981</v>
      </c>
      <c r="CG28" s="21" t="s">
        <v>1177</v>
      </c>
      <c r="CH28" s="21"/>
      <c r="CI28" s="21"/>
      <c r="CJ28" s="21"/>
      <c r="CK28" s="21"/>
      <c r="CL28" s="21"/>
      <c r="CM28" s="24" t="s">
        <v>1178</v>
      </c>
      <c r="CN28" s="21"/>
      <c r="CO28" s="21"/>
      <c r="CP28" s="21"/>
      <c r="CQ28" s="21"/>
      <c r="CR28" s="21"/>
      <c r="CS28" s="21"/>
      <c r="CT28" s="24">
        <v>2</v>
      </c>
      <c r="CU28" s="21">
        <v>1</v>
      </c>
      <c r="CV28" s="21"/>
      <c r="CW28" s="21"/>
      <c r="CX28" s="21"/>
      <c r="CY28" s="21"/>
      <c r="CZ28" s="21"/>
      <c r="DA28" s="60" t="s">
        <v>1179</v>
      </c>
      <c r="DB28" s="21" t="s">
        <v>331</v>
      </c>
      <c r="DC28" s="21"/>
      <c r="DD28" s="21"/>
      <c r="DE28" s="21"/>
      <c r="DF28" s="21"/>
      <c r="DG28" s="21"/>
      <c r="DH28" s="24" t="s">
        <v>445</v>
      </c>
      <c r="DI28" s="21" t="s">
        <v>1180</v>
      </c>
      <c r="DJ28" s="21" t="s">
        <v>1181</v>
      </c>
      <c r="DK28" s="21" t="s">
        <v>1182</v>
      </c>
      <c r="DL28" s="21"/>
      <c r="DM28" s="21"/>
      <c r="DN28" s="21"/>
      <c r="DO28" s="26"/>
      <c r="DP28" s="6"/>
      <c r="DQ28" s="24">
        <v>102</v>
      </c>
      <c r="DR28" s="21">
        <v>63</v>
      </c>
      <c r="DS28" s="21">
        <v>66</v>
      </c>
      <c r="DT28" s="21">
        <v>79.7</v>
      </c>
      <c r="DU28" s="21"/>
      <c r="DV28" s="21"/>
      <c r="DW28" s="21"/>
      <c r="DX28" s="24">
        <v>0.4</v>
      </c>
      <c r="DY28" s="21">
        <v>0.35</v>
      </c>
      <c r="DZ28" s="21">
        <v>0.35</v>
      </c>
      <c r="EA28" s="21">
        <v>0.35</v>
      </c>
      <c r="EB28" s="21"/>
      <c r="EC28" s="21"/>
      <c r="ED28" s="21"/>
      <c r="EE28" s="78">
        <f t="shared" ref="EE28:EH28" si="76">DQ28/DX28</f>
        <v>255</v>
      </c>
      <c r="EF28" s="79">
        <f t="shared" si="76"/>
        <v>180</v>
      </c>
      <c r="EG28" s="79">
        <f t="shared" si="76"/>
        <v>188.57142857142858</v>
      </c>
      <c r="EH28" s="79">
        <f t="shared" si="76"/>
        <v>227.71428571428575</v>
      </c>
      <c r="EI28" s="79"/>
      <c r="EJ28" s="79"/>
      <c r="EK28" s="79"/>
      <c r="EL28" s="24">
        <v>0</v>
      </c>
      <c r="EM28" s="21">
        <v>0</v>
      </c>
      <c r="EN28" s="21">
        <v>0</v>
      </c>
      <c r="EO28" s="21">
        <v>0</v>
      </c>
      <c r="EP28" s="21"/>
      <c r="EQ28" s="21"/>
      <c r="ER28" s="21"/>
      <c r="ES28" s="24">
        <v>224</v>
      </c>
      <c r="ET28" s="21">
        <v>254</v>
      </c>
      <c r="EU28" s="21">
        <v>267</v>
      </c>
      <c r="EV28" s="21">
        <v>336</v>
      </c>
      <c r="EW28" s="21"/>
      <c r="EX28" s="21"/>
      <c r="EY28" s="21"/>
      <c r="EZ28" s="24">
        <v>6.1</v>
      </c>
      <c r="FA28" s="21">
        <v>6.1</v>
      </c>
      <c r="FB28" s="21">
        <v>4.7</v>
      </c>
      <c r="FC28" s="21">
        <v>6.1</v>
      </c>
      <c r="FD28" s="21"/>
      <c r="FE28" s="21"/>
      <c r="FF28" s="21"/>
      <c r="FG28" s="24">
        <v>15</v>
      </c>
      <c r="FH28" s="21">
        <v>15</v>
      </c>
      <c r="FI28" s="21">
        <v>15</v>
      </c>
      <c r="FJ28" s="21">
        <v>15</v>
      </c>
      <c r="FK28" s="21"/>
      <c r="FL28" s="21"/>
      <c r="FM28" s="21"/>
      <c r="FN28" s="24">
        <v>79</v>
      </c>
      <c r="FO28" s="21">
        <v>66</v>
      </c>
      <c r="FP28" s="21">
        <v>93</v>
      </c>
      <c r="FQ28" s="21">
        <v>100</v>
      </c>
      <c r="FR28" s="21"/>
      <c r="FS28" s="21"/>
      <c r="FT28" s="21"/>
      <c r="FU28" s="24">
        <v>0</v>
      </c>
      <c r="FV28" s="21">
        <v>0</v>
      </c>
      <c r="FW28" s="21">
        <v>0</v>
      </c>
      <c r="FX28" s="21">
        <v>0</v>
      </c>
      <c r="FY28" s="21"/>
      <c r="FZ28" s="21"/>
      <c r="GA28" s="21"/>
      <c r="GB28" s="24">
        <v>66</v>
      </c>
      <c r="GC28" s="21">
        <v>90</v>
      </c>
      <c r="GD28" s="21">
        <v>75</v>
      </c>
      <c r="GE28" s="21">
        <v>65</v>
      </c>
      <c r="GF28" s="21"/>
      <c r="GG28" s="21"/>
      <c r="GH28" s="21"/>
      <c r="GI28" s="24">
        <v>860</v>
      </c>
      <c r="GJ28" s="21">
        <v>1670</v>
      </c>
      <c r="GK28" s="21">
        <v>2160</v>
      </c>
      <c r="GL28" s="21">
        <v>570</v>
      </c>
      <c r="GM28" s="21"/>
      <c r="GN28" s="21"/>
      <c r="GO28" s="21"/>
      <c r="GP28" s="6"/>
      <c r="GQ28" s="24">
        <v>9</v>
      </c>
      <c r="GR28" s="21">
        <v>18</v>
      </c>
      <c r="GS28" s="24">
        <v>10</v>
      </c>
      <c r="GT28" s="21">
        <v>45</v>
      </c>
      <c r="GU28" s="24">
        <v>8</v>
      </c>
      <c r="GV28" s="21">
        <v>18</v>
      </c>
      <c r="GW28" s="24">
        <v>9</v>
      </c>
      <c r="GX28" s="21">
        <v>18</v>
      </c>
      <c r="GY28" s="24"/>
      <c r="GZ28" s="21"/>
      <c r="HA28" s="24"/>
      <c r="HB28" s="21"/>
      <c r="HC28" s="24"/>
      <c r="HD28" s="21"/>
      <c r="HE28" s="6"/>
      <c r="HF28" s="21">
        <v>72</v>
      </c>
      <c r="HG28" s="21">
        <v>70</v>
      </c>
      <c r="HH28" s="21">
        <v>87</v>
      </c>
      <c r="HI28" s="21">
        <v>37</v>
      </c>
      <c r="HJ28" s="21">
        <v>2</v>
      </c>
      <c r="HK28" s="21">
        <v>97</v>
      </c>
      <c r="HL28" s="21">
        <v>0.35</v>
      </c>
      <c r="HM28" s="21">
        <v>0</v>
      </c>
      <c r="HN28" s="21">
        <v>19.04</v>
      </c>
      <c r="HO28" s="21">
        <v>14.17</v>
      </c>
      <c r="HP28" s="21">
        <v>3.55</v>
      </c>
      <c r="HQ28" s="21">
        <v>139.1</v>
      </c>
      <c r="HR28" s="21">
        <v>18.5</v>
      </c>
      <c r="HS28" s="21">
        <v>6.1</v>
      </c>
      <c r="HT28" s="21">
        <v>15</v>
      </c>
      <c r="HU28" s="6"/>
      <c r="HV28" s="98">
        <f t="shared" si="10"/>
        <v>-1</v>
      </c>
      <c r="HW28" s="6"/>
      <c r="HX28" s="6"/>
      <c r="HY28" s="6"/>
      <c r="HZ28" s="6"/>
      <c r="IA28" s="6"/>
    </row>
    <row r="29" spans="1:235" ht="15.75" customHeight="1" x14ac:dyDescent="0.3">
      <c r="A29" s="98">
        <v>24</v>
      </c>
      <c r="B29" s="3">
        <v>125</v>
      </c>
      <c r="C29" s="21" t="s">
        <v>635</v>
      </c>
      <c r="D29" s="21">
        <v>2</v>
      </c>
      <c r="E29" s="22">
        <v>41388</v>
      </c>
      <c r="F29" s="22">
        <v>41388</v>
      </c>
      <c r="G29" s="21">
        <f t="shared" si="0"/>
        <v>0</v>
      </c>
      <c r="H29" s="21"/>
      <c r="I29" s="21" t="s">
        <v>989</v>
      </c>
      <c r="J29" s="23">
        <v>13537</v>
      </c>
      <c r="K29" s="21">
        <v>76</v>
      </c>
      <c r="L29" s="21">
        <v>156</v>
      </c>
      <c r="M29" s="21">
        <v>82</v>
      </c>
      <c r="N29" s="21" t="s">
        <v>1205</v>
      </c>
      <c r="O29" s="21">
        <v>75</v>
      </c>
      <c r="P29" s="21">
        <v>88.9</v>
      </c>
      <c r="Q29" s="21">
        <v>5</v>
      </c>
      <c r="R29" s="21" t="s">
        <v>695</v>
      </c>
      <c r="S29" s="21">
        <v>1</v>
      </c>
      <c r="T29" s="21">
        <v>12</v>
      </c>
      <c r="U29" s="21" t="s">
        <v>912</v>
      </c>
      <c r="V29" s="21">
        <v>1</v>
      </c>
      <c r="W29" s="21">
        <v>1</v>
      </c>
      <c r="X29" s="21">
        <v>5</v>
      </c>
      <c r="Y29" s="21">
        <v>0</v>
      </c>
      <c r="Z29" s="6"/>
      <c r="AA29" s="24" t="s">
        <v>513</v>
      </c>
      <c r="AB29" s="21" t="s">
        <v>1144</v>
      </c>
      <c r="AC29" s="25">
        <v>1</v>
      </c>
      <c r="AD29" s="25"/>
      <c r="AE29" s="21" t="s">
        <v>249</v>
      </c>
      <c r="AF29" s="21"/>
      <c r="AG29" s="21" t="s">
        <v>249</v>
      </c>
      <c r="AH29" s="21"/>
      <c r="AI29" s="21" t="s">
        <v>249</v>
      </c>
      <c r="AJ29" s="21" t="s">
        <v>249</v>
      </c>
      <c r="AK29" s="21" t="s">
        <v>246</v>
      </c>
      <c r="AL29" s="21" t="s">
        <v>246</v>
      </c>
      <c r="AM29" s="21">
        <v>5.91</v>
      </c>
      <c r="AN29" s="6"/>
      <c r="AO29" s="26" t="s">
        <v>250</v>
      </c>
      <c r="AP29" s="26" t="s">
        <v>251</v>
      </c>
      <c r="AQ29" s="26"/>
      <c r="AR29" s="26" t="s">
        <v>1906</v>
      </c>
      <c r="AS29" s="26" t="s">
        <v>1912</v>
      </c>
      <c r="AT29" s="33">
        <v>5.91</v>
      </c>
      <c r="AU29" s="34">
        <v>7.11</v>
      </c>
      <c r="AV29" s="34">
        <v>10.119999999999999</v>
      </c>
      <c r="AW29" s="34">
        <v>19.079999999999998</v>
      </c>
      <c r="AX29" s="34">
        <v>21.46</v>
      </c>
      <c r="AY29" s="34">
        <v>15.26</v>
      </c>
      <c r="AZ29" s="34">
        <v>8.7899999999999991</v>
      </c>
      <c r="BA29" s="34">
        <v>2.4500000000000002</v>
      </c>
      <c r="BB29" s="21"/>
      <c r="BC29" s="28">
        <f t="shared" ref="BC29:BE29" si="77">((AU29/AT29)*100)-100</f>
        <v>20.304568527918775</v>
      </c>
      <c r="BD29" s="28">
        <f t="shared" si="77"/>
        <v>42.334739803094209</v>
      </c>
      <c r="BE29" s="28">
        <f t="shared" si="77"/>
        <v>88.537549407114625</v>
      </c>
      <c r="BF29" s="28">
        <f t="shared" si="2"/>
        <v>71.235194585448369</v>
      </c>
      <c r="BG29" s="28">
        <f t="shared" si="3"/>
        <v>222.84263959390859</v>
      </c>
      <c r="BH29" s="28">
        <f t="shared" si="4"/>
        <v>168.35443037974682</v>
      </c>
      <c r="BI29" s="3">
        <f t="shared" ref="BI29:BK29" si="78">AU29-AT29</f>
        <v>1.2000000000000002</v>
      </c>
      <c r="BJ29" s="3">
        <f t="shared" si="78"/>
        <v>3.0099999999999989</v>
      </c>
      <c r="BK29" s="3">
        <f t="shared" si="78"/>
        <v>8.9599999999999991</v>
      </c>
      <c r="BL29" s="3">
        <f t="shared" si="6"/>
        <v>4.2099999999999991</v>
      </c>
      <c r="BM29" s="3">
        <f t="shared" si="7"/>
        <v>13.169999999999998</v>
      </c>
      <c r="BN29" s="3">
        <f t="shared" si="8"/>
        <v>11.969999999999999</v>
      </c>
      <c r="BO29" s="24"/>
      <c r="BP29" s="21">
        <v>457.5</v>
      </c>
      <c r="BQ29" s="21">
        <v>279</v>
      </c>
      <c r="BR29" s="21">
        <v>224.7</v>
      </c>
      <c r="BS29" s="21"/>
      <c r="BT29" s="21"/>
      <c r="BU29" s="21"/>
      <c r="BV29" s="24">
        <v>36</v>
      </c>
      <c r="BW29" s="21">
        <v>37.5</v>
      </c>
      <c r="BX29" s="21">
        <v>37.6</v>
      </c>
      <c r="BY29" s="21">
        <v>36</v>
      </c>
      <c r="BZ29" s="21">
        <v>36.4</v>
      </c>
      <c r="CA29" s="21">
        <v>36</v>
      </c>
      <c r="CB29" s="21">
        <v>37</v>
      </c>
      <c r="CC29" s="21">
        <v>37</v>
      </c>
      <c r="CD29" s="21"/>
      <c r="CE29" s="6"/>
      <c r="CF29" s="24" t="s">
        <v>981</v>
      </c>
      <c r="CG29" s="21"/>
      <c r="CH29" s="21" t="s">
        <v>1206</v>
      </c>
      <c r="CI29" s="21"/>
      <c r="CJ29" s="21"/>
      <c r="CK29" s="21" t="s">
        <v>1207</v>
      </c>
      <c r="CL29" s="21"/>
      <c r="CM29" s="24" t="s">
        <v>1208</v>
      </c>
      <c r="CN29" s="21"/>
      <c r="CO29" s="21" t="s">
        <v>1209</v>
      </c>
      <c r="CP29" s="21"/>
      <c r="CQ29" s="21"/>
      <c r="CR29" s="21"/>
      <c r="CS29" s="21"/>
      <c r="CT29" s="24">
        <v>1</v>
      </c>
      <c r="CU29" s="21"/>
      <c r="CV29" s="21">
        <v>1</v>
      </c>
      <c r="CW29" s="21"/>
      <c r="CX29" s="21"/>
      <c r="CY29" s="21"/>
      <c r="CZ29" s="21"/>
      <c r="DA29" s="24" t="s">
        <v>1210</v>
      </c>
      <c r="DB29" s="21"/>
      <c r="DC29" s="21" t="s">
        <v>331</v>
      </c>
      <c r="DD29" s="21"/>
      <c r="DE29" s="21"/>
      <c r="DF29" s="21"/>
      <c r="DG29" s="21"/>
      <c r="DH29" s="24" t="s">
        <v>606</v>
      </c>
      <c r="DI29" s="21" t="s">
        <v>1211</v>
      </c>
      <c r="DJ29" s="21" t="s">
        <v>1211</v>
      </c>
      <c r="DK29" s="21" t="s">
        <v>1211</v>
      </c>
      <c r="DL29" s="21" t="s">
        <v>1211</v>
      </c>
      <c r="DM29" s="21" t="s">
        <v>1211</v>
      </c>
      <c r="DN29" s="21"/>
      <c r="DO29" s="26"/>
      <c r="DP29" s="6"/>
      <c r="DQ29" s="24">
        <v>178</v>
      </c>
      <c r="DR29" s="21">
        <v>116.7</v>
      </c>
      <c r="DS29" s="21">
        <v>122.6</v>
      </c>
      <c r="DT29" s="21">
        <v>88.1</v>
      </c>
      <c r="DU29" s="21">
        <v>96.6</v>
      </c>
      <c r="DV29" s="21">
        <v>99.5</v>
      </c>
      <c r="DW29" s="21"/>
      <c r="DX29" s="24">
        <v>0.4</v>
      </c>
      <c r="DY29" s="21">
        <v>0.45</v>
      </c>
      <c r="DZ29" s="21">
        <v>0.45</v>
      </c>
      <c r="EA29" s="21">
        <v>0.4</v>
      </c>
      <c r="EB29" s="21">
        <v>0.3</v>
      </c>
      <c r="EC29" s="21">
        <v>0.3</v>
      </c>
      <c r="ED29" s="21"/>
      <c r="EE29" s="78">
        <f t="shared" ref="EE29:EJ29" si="79">DQ29/DX29</f>
        <v>445</v>
      </c>
      <c r="EF29" s="79">
        <f t="shared" si="79"/>
        <v>259.33333333333331</v>
      </c>
      <c r="EG29" s="79">
        <f t="shared" si="79"/>
        <v>272.4444444444444</v>
      </c>
      <c r="EH29" s="79">
        <f t="shared" si="79"/>
        <v>220.24999999999997</v>
      </c>
      <c r="EI29" s="79">
        <f t="shared" si="79"/>
        <v>322</v>
      </c>
      <c r="EJ29" s="79">
        <f t="shared" si="79"/>
        <v>331.66666666666669</v>
      </c>
      <c r="EK29" s="79"/>
      <c r="EL29" s="24">
        <v>1</v>
      </c>
      <c r="EM29" s="21">
        <v>0</v>
      </c>
      <c r="EN29" s="21">
        <v>0</v>
      </c>
      <c r="EO29" s="21">
        <v>0</v>
      </c>
      <c r="EP29" s="21">
        <v>0</v>
      </c>
      <c r="EQ29" s="21">
        <v>0</v>
      </c>
      <c r="ER29" s="21"/>
      <c r="ES29" s="24">
        <v>371</v>
      </c>
      <c r="ET29" s="21">
        <v>352</v>
      </c>
      <c r="EU29" s="21">
        <v>274</v>
      </c>
      <c r="EV29" s="21">
        <v>251</v>
      </c>
      <c r="EW29" s="21">
        <v>280</v>
      </c>
      <c r="EX29" s="21">
        <v>296</v>
      </c>
      <c r="EY29" s="21"/>
      <c r="EZ29" s="24">
        <v>6.4</v>
      </c>
      <c r="FA29" s="21">
        <v>6.4</v>
      </c>
      <c r="FB29" s="21">
        <v>10.5</v>
      </c>
      <c r="FC29" s="21">
        <v>10.5</v>
      </c>
      <c r="FD29" s="21">
        <v>6.7</v>
      </c>
      <c r="FE29" s="21">
        <v>6.7</v>
      </c>
      <c r="FF29" s="21"/>
      <c r="FG29" s="24">
        <v>15</v>
      </c>
      <c r="FH29" s="21">
        <v>8</v>
      </c>
      <c r="FI29" s="21">
        <v>15</v>
      </c>
      <c r="FJ29" s="21">
        <v>15</v>
      </c>
      <c r="FK29" s="21">
        <v>15</v>
      </c>
      <c r="FL29" s="21">
        <v>15</v>
      </c>
      <c r="FM29" s="21"/>
      <c r="FN29" s="24">
        <v>59</v>
      </c>
      <c r="FO29" s="21">
        <v>82</v>
      </c>
      <c r="FP29" s="21">
        <v>72</v>
      </c>
      <c r="FQ29" s="21">
        <v>64</v>
      </c>
      <c r="FR29" s="21">
        <v>75</v>
      </c>
      <c r="FS29" s="21">
        <v>75</v>
      </c>
      <c r="FT29" s="21"/>
      <c r="FU29" s="24" t="s">
        <v>1212</v>
      </c>
      <c r="FV29" s="21" t="s">
        <v>310</v>
      </c>
      <c r="FW29" s="21" t="s">
        <v>1213</v>
      </c>
      <c r="FX29" s="21" t="s">
        <v>625</v>
      </c>
      <c r="FY29" s="21" t="s">
        <v>1214</v>
      </c>
      <c r="FZ29" s="21" t="s">
        <v>1215</v>
      </c>
      <c r="GA29" s="21"/>
      <c r="GB29" s="24">
        <v>206</v>
      </c>
      <c r="GC29" s="21">
        <v>153</v>
      </c>
      <c r="GD29" s="21">
        <v>103</v>
      </c>
      <c r="GE29" s="21">
        <v>68</v>
      </c>
      <c r="GF29" s="21">
        <v>61</v>
      </c>
      <c r="GG29" s="21">
        <v>61</v>
      </c>
      <c r="GH29" s="21"/>
      <c r="GI29" s="24">
        <v>1300</v>
      </c>
      <c r="GJ29" s="21">
        <v>1695</v>
      </c>
      <c r="GK29" s="21">
        <v>620</v>
      </c>
      <c r="GL29" s="21">
        <v>630</v>
      </c>
      <c r="GM29" s="21">
        <v>1150</v>
      </c>
      <c r="GN29" s="21">
        <v>900</v>
      </c>
      <c r="GO29" s="21"/>
      <c r="GP29" s="6"/>
      <c r="GQ29" s="24">
        <v>10</v>
      </c>
      <c r="GR29" s="21">
        <v>45</v>
      </c>
      <c r="GS29" s="24">
        <v>15</v>
      </c>
      <c r="GT29" s="21">
        <v>80</v>
      </c>
      <c r="GU29" s="24">
        <v>12</v>
      </c>
      <c r="GV29" s="21">
        <v>45</v>
      </c>
      <c r="GW29" s="24">
        <v>12</v>
      </c>
      <c r="GX29" s="21">
        <v>45</v>
      </c>
      <c r="GY29" s="24">
        <v>11</v>
      </c>
      <c r="GZ29" s="21">
        <v>45</v>
      </c>
      <c r="HA29" s="24">
        <v>11</v>
      </c>
      <c r="HB29" s="21">
        <v>45</v>
      </c>
      <c r="HC29" s="24"/>
      <c r="HD29" s="21"/>
      <c r="HE29" s="6"/>
      <c r="HF29" s="21">
        <v>76</v>
      </c>
      <c r="HG29" s="21">
        <v>83</v>
      </c>
      <c r="HH29" s="21">
        <v>78</v>
      </c>
      <c r="HI29" s="21">
        <v>38</v>
      </c>
      <c r="HJ29" s="21">
        <v>1</v>
      </c>
      <c r="HK29" s="21">
        <v>126.1</v>
      </c>
      <c r="HL29" s="21">
        <v>0.45</v>
      </c>
      <c r="HM29" s="21">
        <v>20</v>
      </c>
      <c r="HN29" s="21">
        <v>56.02</v>
      </c>
      <c r="HO29" s="21">
        <v>10.36</v>
      </c>
      <c r="HP29" s="21">
        <v>4.26</v>
      </c>
      <c r="HQ29" s="21">
        <v>135</v>
      </c>
      <c r="HR29" s="21">
        <v>17</v>
      </c>
      <c r="HS29" s="21">
        <v>6.4</v>
      </c>
      <c r="HT29" s="21">
        <v>7</v>
      </c>
      <c r="HU29" s="6"/>
      <c r="HV29" s="98">
        <f t="shared" si="10"/>
        <v>-5</v>
      </c>
      <c r="HW29" s="6"/>
      <c r="HX29" s="6"/>
      <c r="HY29" s="6"/>
      <c r="HZ29" s="6"/>
      <c r="IA29" s="6"/>
    </row>
    <row r="30" spans="1:235" ht="15.75" customHeight="1" x14ac:dyDescent="0.3">
      <c r="A30" s="98">
        <v>25</v>
      </c>
      <c r="B30" s="3">
        <v>126</v>
      </c>
      <c r="C30" s="21" t="s">
        <v>874</v>
      </c>
      <c r="D30" s="21">
        <v>2</v>
      </c>
      <c r="E30" s="22">
        <v>41379</v>
      </c>
      <c r="F30" s="22">
        <v>41380</v>
      </c>
      <c r="G30" s="21">
        <f t="shared" si="0"/>
        <v>1</v>
      </c>
      <c r="H30" s="21"/>
      <c r="I30" s="21" t="s">
        <v>432</v>
      </c>
      <c r="J30" s="23">
        <v>20022</v>
      </c>
      <c r="K30" s="21">
        <v>59</v>
      </c>
      <c r="L30" s="21">
        <v>175</v>
      </c>
      <c r="M30" s="21">
        <v>90</v>
      </c>
      <c r="N30" s="21" t="s">
        <v>1216</v>
      </c>
      <c r="O30" s="21">
        <v>88</v>
      </c>
      <c r="P30" s="21">
        <v>96.1</v>
      </c>
      <c r="Q30" s="21">
        <v>19</v>
      </c>
      <c r="R30" s="21" t="s">
        <v>548</v>
      </c>
      <c r="S30" s="21">
        <v>2</v>
      </c>
      <c r="T30" s="21">
        <v>19</v>
      </c>
      <c r="U30" s="21" t="s">
        <v>548</v>
      </c>
      <c r="V30" s="21">
        <v>2</v>
      </c>
      <c r="W30" s="21">
        <v>13</v>
      </c>
      <c r="X30" s="21">
        <v>3</v>
      </c>
      <c r="Y30" s="21">
        <v>0</v>
      </c>
      <c r="Z30" s="6"/>
      <c r="AA30" s="24" t="s">
        <v>884</v>
      </c>
      <c r="AB30" s="21" t="s">
        <v>549</v>
      </c>
      <c r="AC30" s="25">
        <v>2</v>
      </c>
      <c r="AD30" s="25" t="s">
        <v>1217</v>
      </c>
      <c r="AE30" s="21" t="s">
        <v>249</v>
      </c>
      <c r="AF30" s="21"/>
      <c r="AG30" s="21" t="s">
        <v>246</v>
      </c>
      <c r="AH30" s="21" t="s">
        <v>248</v>
      </c>
      <c r="AI30" s="21" t="s">
        <v>246</v>
      </c>
      <c r="AJ30" s="21" t="s">
        <v>246</v>
      </c>
      <c r="AK30" s="21" t="s">
        <v>246</v>
      </c>
      <c r="AL30" s="21" t="s">
        <v>246</v>
      </c>
      <c r="AM30" s="21">
        <v>4</v>
      </c>
      <c r="AN30" s="6"/>
      <c r="AO30" s="26" t="s">
        <v>250</v>
      </c>
      <c r="AP30" s="26" t="s">
        <v>251</v>
      </c>
      <c r="AQ30" s="26"/>
      <c r="AR30" s="26" t="s">
        <v>1902</v>
      </c>
      <c r="AS30" s="26" t="s">
        <v>1905</v>
      </c>
      <c r="AT30" s="27">
        <v>4</v>
      </c>
      <c r="AU30" s="21">
        <v>4.9000000000000004</v>
      </c>
      <c r="AV30" s="21">
        <v>5.74</v>
      </c>
      <c r="AW30" s="21">
        <v>3.57</v>
      </c>
      <c r="AX30" s="21">
        <v>2.06</v>
      </c>
      <c r="AY30" s="21">
        <v>1</v>
      </c>
      <c r="AZ30" s="21">
        <v>0.49</v>
      </c>
      <c r="BA30" s="21">
        <v>0.28000000000000003</v>
      </c>
      <c r="BB30" s="21">
        <v>0.2</v>
      </c>
      <c r="BC30" s="28">
        <f t="shared" ref="BC30:BE30" si="80">((AU30/AT30)*100)-100</f>
        <v>22.500000000000014</v>
      </c>
      <c r="BD30" s="28">
        <f t="shared" si="80"/>
        <v>17.142857142857153</v>
      </c>
      <c r="BE30" s="28">
        <f t="shared" si="80"/>
        <v>-37.804878048780488</v>
      </c>
      <c r="BF30" s="28">
        <f t="shared" si="2"/>
        <v>43.5</v>
      </c>
      <c r="BG30" s="28">
        <f t="shared" si="3"/>
        <v>-10.75</v>
      </c>
      <c r="BH30" s="28">
        <f t="shared" si="4"/>
        <v>-27.142857142857153</v>
      </c>
      <c r="BI30" s="3">
        <f t="shared" ref="BI30:BK30" si="81">AU30-AT30</f>
        <v>0.90000000000000036</v>
      </c>
      <c r="BJ30" s="3">
        <f t="shared" si="81"/>
        <v>0.83999999999999986</v>
      </c>
      <c r="BK30" s="3">
        <f t="shared" si="81"/>
        <v>-2.1700000000000004</v>
      </c>
      <c r="BL30" s="3">
        <f t="shared" si="6"/>
        <v>1.7400000000000002</v>
      </c>
      <c r="BM30" s="3">
        <f t="shared" si="7"/>
        <v>-0.43000000000000016</v>
      </c>
      <c r="BN30" s="3">
        <f t="shared" si="8"/>
        <v>-1.3300000000000005</v>
      </c>
      <c r="BO30" s="24">
        <v>84.1</v>
      </c>
      <c r="BP30" s="21">
        <v>182.3</v>
      </c>
      <c r="BQ30" s="21">
        <v>163</v>
      </c>
      <c r="BR30" s="21">
        <v>68.2</v>
      </c>
      <c r="BS30" s="21">
        <v>31.7</v>
      </c>
      <c r="BT30" s="21">
        <v>17.7</v>
      </c>
      <c r="BU30" s="21">
        <v>10</v>
      </c>
      <c r="BV30" s="24">
        <v>37</v>
      </c>
      <c r="BW30" s="21">
        <v>37.6</v>
      </c>
      <c r="BX30" s="21">
        <v>37.9</v>
      </c>
      <c r="BY30" s="21">
        <v>37</v>
      </c>
      <c r="BZ30" s="21">
        <v>37.1</v>
      </c>
      <c r="CA30" s="21">
        <v>36</v>
      </c>
      <c r="CB30" s="21">
        <v>36.4</v>
      </c>
      <c r="CC30" s="21">
        <v>36.5</v>
      </c>
      <c r="CD30" s="21">
        <v>36.5</v>
      </c>
      <c r="CE30" s="6"/>
      <c r="CF30" s="24" t="s">
        <v>1218</v>
      </c>
      <c r="CG30" s="21" t="s">
        <v>1219</v>
      </c>
      <c r="CH30" s="21" t="s">
        <v>1025</v>
      </c>
      <c r="CI30" s="21"/>
      <c r="CJ30" s="21"/>
      <c r="CK30" s="21"/>
      <c r="CL30" s="21"/>
      <c r="CM30" s="24" t="s">
        <v>1220</v>
      </c>
      <c r="CN30" s="21" t="s">
        <v>1221</v>
      </c>
      <c r="CO30" s="21" t="s">
        <v>1222</v>
      </c>
      <c r="CP30" s="21"/>
      <c r="CQ30" s="21"/>
      <c r="CR30" s="21"/>
      <c r="CS30" s="21"/>
      <c r="CT30" s="24">
        <v>1</v>
      </c>
      <c r="CU30" s="21">
        <v>1</v>
      </c>
      <c r="CV30" s="21">
        <v>1</v>
      </c>
      <c r="CW30" s="21"/>
      <c r="CX30" s="21"/>
      <c r="CY30" s="21"/>
      <c r="CZ30" s="21"/>
      <c r="DA30" s="24" t="s">
        <v>1223</v>
      </c>
      <c r="DB30" s="21" t="s">
        <v>1223</v>
      </c>
      <c r="DC30" s="21" t="s">
        <v>1224</v>
      </c>
      <c r="DD30" s="21"/>
      <c r="DE30" s="21"/>
      <c r="DF30" s="21"/>
      <c r="DG30" s="21"/>
      <c r="DH30" s="24" t="s">
        <v>255</v>
      </c>
      <c r="DI30" s="21" t="s">
        <v>255</v>
      </c>
      <c r="DJ30" s="21" t="s">
        <v>606</v>
      </c>
      <c r="DK30" s="21" t="s">
        <v>606</v>
      </c>
      <c r="DL30" s="21" t="s">
        <v>606</v>
      </c>
      <c r="DM30" s="21" t="s">
        <v>606</v>
      </c>
      <c r="DN30" s="21" t="s">
        <v>606</v>
      </c>
      <c r="DO30" s="26">
        <v>9</v>
      </c>
      <c r="DP30" s="6"/>
      <c r="DQ30" s="24">
        <v>65</v>
      </c>
      <c r="DR30" s="21">
        <v>74</v>
      </c>
      <c r="DS30" s="21">
        <v>60.8</v>
      </c>
      <c r="DT30" s="21">
        <v>87.6</v>
      </c>
      <c r="DU30" s="21">
        <v>82.7</v>
      </c>
      <c r="DV30" s="21">
        <v>100.4</v>
      </c>
      <c r="DW30" s="21">
        <v>93.1</v>
      </c>
      <c r="DX30" s="24">
        <v>0.4</v>
      </c>
      <c r="DY30" s="21">
        <v>0.4</v>
      </c>
      <c r="DZ30" s="21">
        <v>0.4</v>
      </c>
      <c r="EA30" s="21">
        <v>0.4</v>
      </c>
      <c r="EB30" s="21">
        <v>0.5</v>
      </c>
      <c r="EC30" s="21">
        <v>0.5</v>
      </c>
      <c r="ED30" s="21">
        <v>0.45</v>
      </c>
      <c r="EE30" s="78">
        <f t="shared" ref="EE30:EK30" si="82">DQ30/DX30</f>
        <v>162.5</v>
      </c>
      <c r="EF30" s="79">
        <f t="shared" si="82"/>
        <v>185</v>
      </c>
      <c r="EG30" s="79">
        <f t="shared" si="82"/>
        <v>151.99999999999997</v>
      </c>
      <c r="EH30" s="79">
        <f t="shared" si="82"/>
        <v>218.99999999999997</v>
      </c>
      <c r="EI30" s="79">
        <f t="shared" si="82"/>
        <v>165.4</v>
      </c>
      <c r="EJ30" s="79">
        <f t="shared" si="82"/>
        <v>200.8</v>
      </c>
      <c r="EK30" s="79">
        <f t="shared" si="82"/>
        <v>206.88888888888886</v>
      </c>
      <c r="EL30" s="24">
        <v>1</v>
      </c>
      <c r="EM30" s="21">
        <v>1</v>
      </c>
      <c r="EN30" s="21">
        <v>1</v>
      </c>
      <c r="EO30" s="21">
        <v>1</v>
      </c>
      <c r="EP30" s="21">
        <v>1</v>
      </c>
      <c r="EQ30" s="21">
        <v>1</v>
      </c>
      <c r="ER30" s="21">
        <v>1</v>
      </c>
      <c r="ES30" s="24">
        <v>222</v>
      </c>
      <c r="ET30" s="21">
        <v>261</v>
      </c>
      <c r="EU30" s="21">
        <v>286</v>
      </c>
      <c r="EV30" s="21">
        <v>284</v>
      </c>
      <c r="EW30" s="21">
        <v>295</v>
      </c>
      <c r="EX30" s="21">
        <v>285</v>
      </c>
      <c r="EY30" s="21">
        <v>265</v>
      </c>
      <c r="EZ30" s="24">
        <v>13.6</v>
      </c>
      <c r="FA30" s="21">
        <v>16</v>
      </c>
      <c r="FB30" s="21">
        <v>8.5</v>
      </c>
      <c r="FC30" s="21">
        <v>8</v>
      </c>
      <c r="FD30" s="21">
        <v>6.2</v>
      </c>
      <c r="FE30" s="21">
        <v>4</v>
      </c>
      <c r="FF30" s="21">
        <v>7</v>
      </c>
      <c r="FG30" s="24">
        <v>3</v>
      </c>
      <c r="FH30" s="21">
        <v>3</v>
      </c>
      <c r="FI30" s="21">
        <v>15</v>
      </c>
      <c r="FJ30" s="21">
        <v>15</v>
      </c>
      <c r="FK30" s="21">
        <v>15</v>
      </c>
      <c r="FL30" s="21">
        <v>15</v>
      </c>
      <c r="FM30" s="21">
        <v>15</v>
      </c>
      <c r="FN30" s="24">
        <v>80</v>
      </c>
      <c r="FO30" s="21">
        <v>74</v>
      </c>
      <c r="FP30" s="21">
        <v>96</v>
      </c>
      <c r="FQ30" s="21">
        <v>83</v>
      </c>
      <c r="FR30" s="21">
        <v>92</v>
      </c>
      <c r="FS30" s="21">
        <v>87</v>
      </c>
      <c r="FT30" s="21">
        <v>84</v>
      </c>
      <c r="FU30" s="24" t="s">
        <v>378</v>
      </c>
      <c r="FV30" s="21" t="s">
        <v>311</v>
      </c>
      <c r="FW30" s="21" t="s">
        <v>378</v>
      </c>
      <c r="FX30" s="21" t="s">
        <v>322</v>
      </c>
      <c r="FY30" s="21">
        <v>0</v>
      </c>
      <c r="FZ30" s="21">
        <v>0</v>
      </c>
      <c r="GA30" s="21">
        <v>0</v>
      </c>
      <c r="GB30" s="24">
        <v>93</v>
      </c>
      <c r="GC30" s="21">
        <v>76</v>
      </c>
      <c r="GD30" s="21">
        <v>68</v>
      </c>
      <c r="GE30" s="21">
        <v>59</v>
      </c>
      <c r="GF30" s="21">
        <v>54</v>
      </c>
      <c r="GG30" s="21">
        <v>45</v>
      </c>
      <c r="GH30" s="21">
        <v>44</v>
      </c>
      <c r="GI30" s="24">
        <v>2400</v>
      </c>
      <c r="GJ30" s="21">
        <v>2340</v>
      </c>
      <c r="GK30" s="21">
        <v>2230</v>
      </c>
      <c r="GL30" s="21">
        <v>2420</v>
      </c>
      <c r="GM30" s="21">
        <v>1550</v>
      </c>
      <c r="GN30" s="21">
        <v>2650</v>
      </c>
      <c r="GO30" s="21">
        <v>1880</v>
      </c>
      <c r="GP30" s="6"/>
      <c r="GQ30" s="24">
        <v>18</v>
      </c>
      <c r="GR30" s="21">
        <v>90</v>
      </c>
      <c r="GS30" s="24">
        <v>18</v>
      </c>
      <c r="GT30" s="21">
        <v>90</v>
      </c>
      <c r="GU30" s="24">
        <v>13</v>
      </c>
      <c r="GV30" s="21">
        <v>55</v>
      </c>
      <c r="GW30" s="24">
        <v>12</v>
      </c>
      <c r="GX30" s="21">
        <v>45</v>
      </c>
      <c r="GY30" s="24">
        <v>10</v>
      </c>
      <c r="GZ30" s="21">
        <v>45</v>
      </c>
      <c r="HA30" s="24">
        <v>9</v>
      </c>
      <c r="HB30" s="21">
        <v>18</v>
      </c>
      <c r="HC30" s="24">
        <v>9</v>
      </c>
      <c r="HD30" s="21">
        <v>18</v>
      </c>
      <c r="HE30" s="6"/>
      <c r="HF30" s="21">
        <v>59</v>
      </c>
      <c r="HG30" s="21">
        <v>129</v>
      </c>
      <c r="HH30" s="21">
        <v>78</v>
      </c>
      <c r="HI30" s="21">
        <v>37.9</v>
      </c>
      <c r="HJ30" s="21">
        <v>1</v>
      </c>
      <c r="HK30" s="21">
        <v>65</v>
      </c>
      <c r="HL30" s="21">
        <v>1</v>
      </c>
      <c r="HM30" s="21">
        <v>15</v>
      </c>
      <c r="HN30" s="21">
        <v>47.89</v>
      </c>
      <c r="HO30" s="21">
        <v>29.38</v>
      </c>
      <c r="HP30" s="21">
        <v>3.37</v>
      </c>
      <c r="HQ30" s="21">
        <v>135</v>
      </c>
      <c r="HR30" s="21">
        <v>51.7</v>
      </c>
      <c r="HS30" s="21">
        <v>13.6</v>
      </c>
      <c r="HT30" s="21">
        <v>3</v>
      </c>
      <c r="HU30" s="6"/>
      <c r="HV30" s="98">
        <f t="shared" si="10"/>
        <v>0</v>
      </c>
      <c r="HW30" s="6"/>
      <c r="HX30" s="6"/>
      <c r="HY30" s="6"/>
      <c r="HZ30" s="6"/>
      <c r="IA30" s="6"/>
    </row>
    <row r="31" spans="1:235" ht="15.75" customHeight="1" x14ac:dyDescent="0.3">
      <c r="A31" s="98">
        <v>26</v>
      </c>
      <c r="B31" s="3">
        <v>138</v>
      </c>
      <c r="C31" s="21" t="s">
        <v>431</v>
      </c>
      <c r="D31" s="21">
        <v>2</v>
      </c>
      <c r="E31" s="22">
        <v>41385</v>
      </c>
      <c r="F31" s="22">
        <v>41385</v>
      </c>
      <c r="G31" s="21">
        <f t="shared" si="0"/>
        <v>0</v>
      </c>
      <c r="H31" s="21" t="s">
        <v>240</v>
      </c>
      <c r="I31" s="21"/>
      <c r="J31" s="23">
        <v>24551</v>
      </c>
      <c r="K31" s="21">
        <v>46</v>
      </c>
      <c r="L31" s="21">
        <v>156</v>
      </c>
      <c r="M31" s="21">
        <v>52</v>
      </c>
      <c r="N31" s="21" t="s">
        <v>1281</v>
      </c>
      <c r="O31" s="21">
        <v>66</v>
      </c>
      <c r="P31" s="21">
        <v>78.5</v>
      </c>
      <c r="Q31" s="21">
        <v>31</v>
      </c>
      <c r="R31" s="21" t="s">
        <v>1282</v>
      </c>
      <c r="S31" s="21">
        <v>1</v>
      </c>
      <c r="T31" s="21">
        <v>31</v>
      </c>
      <c r="U31" s="21" t="s">
        <v>1282</v>
      </c>
      <c r="V31" s="21">
        <v>1</v>
      </c>
      <c r="W31" s="21">
        <v>21</v>
      </c>
      <c r="X31" s="21">
        <v>2</v>
      </c>
      <c r="Y31" s="21">
        <v>11</v>
      </c>
      <c r="Z31" s="6"/>
      <c r="AA31" s="24" t="s">
        <v>513</v>
      </c>
      <c r="AB31" s="21" t="s">
        <v>549</v>
      </c>
      <c r="AC31" s="25">
        <v>1</v>
      </c>
      <c r="AD31" s="25"/>
      <c r="AE31" s="21" t="s">
        <v>246</v>
      </c>
      <c r="AF31" s="21" t="s">
        <v>479</v>
      </c>
      <c r="AG31" s="21" t="s">
        <v>246</v>
      </c>
      <c r="AH31" s="21" t="s">
        <v>248</v>
      </c>
      <c r="AI31" s="21" t="s">
        <v>246</v>
      </c>
      <c r="AJ31" s="21" t="s">
        <v>246</v>
      </c>
      <c r="AK31" s="21" t="s">
        <v>249</v>
      </c>
      <c r="AL31" s="21" t="s">
        <v>246</v>
      </c>
      <c r="AM31" s="21">
        <v>3.52</v>
      </c>
      <c r="AN31" s="6"/>
      <c r="AO31" s="26" t="s">
        <v>250</v>
      </c>
      <c r="AP31" s="26" t="s">
        <v>251</v>
      </c>
      <c r="AQ31" s="26"/>
      <c r="AR31" s="26" t="s">
        <v>1906</v>
      </c>
      <c r="AS31" s="26" t="s">
        <v>1905</v>
      </c>
      <c r="AT31" s="108">
        <v>3.52</v>
      </c>
      <c r="AU31" s="109">
        <v>4.07</v>
      </c>
      <c r="AV31" s="109">
        <v>5.15</v>
      </c>
      <c r="AW31" s="109">
        <v>9.35</v>
      </c>
      <c r="AX31" s="109">
        <v>4.08</v>
      </c>
      <c r="AY31" s="109">
        <v>3.44</v>
      </c>
      <c r="AZ31" s="109">
        <v>2.99</v>
      </c>
      <c r="BA31" s="109">
        <v>2.17</v>
      </c>
      <c r="BB31" s="109">
        <v>2.41</v>
      </c>
      <c r="BC31" s="28">
        <f t="shared" ref="BC31:BE31" si="83">((AU31/AT31)*100)-100</f>
        <v>15.625</v>
      </c>
      <c r="BD31" s="28">
        <f t="shared" si="83"/>
        <v>26.535626535626534</v>
      </c>
      <c r="BE31" s="28">
        <f t="shared" si="83"/>
        <v>81.553398058252412</v>
      </c>
      <c r="BF31" s="28">
        <f t="shared" si="2"/>
        <v>46.306818181818187</v>
      </c>
      <c r="BG31" s="28">
        <f t="shared" si="3"/>
        <v>165.625</v>
      </c>
      <c r="BH31" s="28">
        <f t="shared" si="4"/>
        <v>129.72972972972968</v>
      </c>
      <c r="BI31" s="3">
        <f t="shared" ref="BI31:BK31" si="84">AU31-AT31</f>
        <v>0.55000000000000027</v>
      </c>
      <c r="BJ31" s="3">
        <f t="shared" si="84"/>
        <v>1.08</v>
      </c>
      <c r="BK31" s="3">
        <f t="shared" si="84"/>
        <v>4.1999999999999993</v>
      </c>
      <c r="BL31" s="3">
        <f t="shared" si="6"/>
        <v>1.6300000000000003</v>
      </c>
      <c r="BM31" s="3">
        <f t="shared" si="7"/>
        <v>5.83</v>
      </c>
      <c r="BN31" s="3">
        <f t="shared" si="8"/>
        <v>5.2799999999999994</v>
      </c>
      <c r="BO31" s="24">
        <v>241.2</v>
      </c>
      <c r="BP31" s="21">
        <v>174.4</v>
      </c>
      <c r="BQ31" s="21">
        <v>141</v>
      </c>
      <c r="BR31" s="21">
        <v>185</v>
      </c>
      <c r="BS31" s="21">
        <v>179</v>
      </c>
      <c r="BT31" s="21">
        <v>111.3</v>
      </c>
      <c r="BU31" s="21">
        <v>88.1</v>
      </c>
      <c r="BV31" s="24">
        <v>36.6</v>
      </c>
      <c r="BW31" s="21">
        <v>36.4</v>
      </c>
      <c r="BX31" s="21">
        <v>36.4</v>
      </c>
      <c r="BY31" s="21">
        <v>36</v>
      </c>
      <c r="BZ31" s="21">
        <v>36.5</v>
      </c>
      <c r="CA31" s="21">
        <v>38.1</v>
      </c>
      <c r="CB31" s="21">
        <v>37</v>
      </c>
      <c r="CC31" s="21">
        <v>37</v>
      </c>
      <c r="CD31" s="21">
        <v>37</v>
      </c>
      <c r="CE31" s="6"/>
      <c r="CF31" s="24" t="s">
        <v>1283</v>
      </c>
      <c r="CG31" s="21"/>
      <c r="CH31" s="21"/>
      <c r="CI31" s="21" t="s">
        <v>1284</v>
      </c>
      <c r="CJ31" s="21"/>
      <c r="CK31" s="21" t="s">
        <v>1285</v>
      </c>
      <c r="CL31" s="21"/>
      <c r="CM31" s="24" t="s">
        <v>1286</v>
      </c>
      <c r="CN31" s="21"/>
      <c r="CO31" s="21"/>
      <c r="CP31" s="21" t="s">
        <v>1287</v>
      </c>
      <c r="CQ31" s="21"/>
      <c r="CR31" s="21" t="s">
        <v>1287</v>
      </c>
      <c r="CS31" s="21"/>
      <c r="CT31" s="24">
        <v>2</v>
      </c>
      <c r="CU31" s="21"/>
      <c r="CV31" s="21"/>
      <c r="CW31" s="21">
        <v>2</v>
      </c>
      <c r="CX31" s="21"/>
      <c r="CY31" s="21">
        <v>2</v>
      </c>
      <c r="CZ31" s="21"/>
      <c r="DA31" s="24" t="s">
        <v>1288</v>
      </c>
      <c r="DB31" s="21"/>
      <c r="DC31" s="21"/>
      <c r="DD31" s="21"/>
      <c r="DE31" s="21"/>
      <c r="DF31" s="21"/>
      <c r="DG31" s="21"/>
      <c r="DH31" s="24" t="s">
        <v>517</v>
      </c>
      <c r="DI31" s="21" t="s">
        <v>631</v>
      </c>
      <c r="DJ31" s="21" t="s">
        <v>631</v>
      </c>
      <c r="DK31" s="21" t="s">
        <v>1289</v>
      </c>
      <c r="DL31" s="21" t="s">
        <v>965</v>
      </c>
      <c r="DM31" s="21" t="s">
        <v>782</v>
      </c>
      <c r="DN31" s="21" t="s">
        <v>782</v>
      </c>
      <c r="DO31" s="26"/>
      <c r="DP31" s="6"/>
      <c r="DQ31" s="24">
        <v>119</v>
      </c>
      <c r="DR31" s="21">
        <v>122</v>
      </c>
      <c r="DS31" s="21">
        <v>111.9</v>
      </c>
      <c r="DT31" s="21">
        <v>133</v>
      </c>
      <c r="DU31" s="21">
        <v>113.8</v>
      </c>
      <c r="DV31" s="21">
        <v>118.5</v>
      </c>
      <c r="DW31" s="21">
        <v>120.8</v>
      </c>
      <c r="DX31" s="24">
        <v>0.5</v>
      </c>
      <c r="DY31" s="21">
        <v>0.4</v>
      </c>
      <c r="DZ31" s="21">
        <v>0.4</v>
      </c>
      <c r="EA31" s="21">
        <v>0.5</v>
      </c>
      <c r="EB31" s="21">
        <v>0.4</v>
      </c>
      <c r="EC31" s="21">
        <v>0.4</v>
      </c>
      <c r="ED31" s="21">
        <v>0.4</v>
      </c>
      <c r="EE31" s="29">
        <f t="shared" ref="EE31:EK31" si="85">DQ31/DX31</f>
        <v>238</v>
      </c>
      <c r="EF31" s="30">
        <f t="shared" si="85"/>
        <v>305</v>
      </c>
      <c r="EG31" s="30">
        <f t="shared" si="85"/>
        <v>279.75</v>
      </c>
      <c r="EH31" s="30">
        <f t="shared" si="85"/>
        <v>266</v>
      </c>
      <c r="EI31" s="30">
        <f t="shared" si="85"/>
        <v>284.5</v>
      </c>
      <c r="EJ31" s="30">
        <f t="shared" si="85"/>
        <v>296.25</v>
      </c>
      <c r="EK31" s="30">
        <f t="shared" si="85"/>
        <v>302</v>
      </c>
      <c r="EL31" s="24">
        <v>1</v>
      </c>
      <c r="EM31" s="21">
        <v>1</v>
      </c>
      <c r="EN31" s="21">
        <v>1</v>
      </c>
      <c r="EO31" s="21">
        <v>1</v>
      </c>
      <c r="EP31" s="21">
        <v>1</v>
      </c>
      <c r="EQ31" s="21">
        <v>1</v>
      </c>
      <c r="ER31" s="21">
        <v>1</v>
      </c>
      <c r="ES31" s="24">
        <v>725</v>
      </c>
      <c r="ET31" s="21">
        <v>496</v>
      </c>
      <c r="EU31" s="21">
        <v>424</v>
      </c>
      <c r="EV31" s="21">
        <v>276</v>
      </c>
      <c r="EW31" s="21">
        <v>252</v>
      </c>
      <c r="EX31" s="21">
        <v>262</v>
      </c>
      <c r="EY31" s="21">
        <v>279</v>
      </c>
      <c r="EZ31" s="24">
        <v>14.1</v>
      </c>
      <c r="FA31" s="21">
        <v>6.3</v>
      </c>
      <c r="FB31" s="21">
        <v>6.4</v>
      </c>
      <c r="FC31" s="21">
        <v>6.4</v>
      </c>
      <c r="FD31" s="21">
        <v>6.4</v>
      </c>
      <c r="FE31" s="21">
        <v>8.4</v>
      </c>
      <c r="FF31" s="21">
        <v>8.4</v>
      </c>
      <c r="FG31" s="24">
        <v>15</v>
      </c>
      <c r="FH31" s="21">
        <v>15</v>
      </c>
      <c r="FI31" s="21">
        <v>10</v>
      </c>
      <c r="FJ31" s="21">
        <v>7</v>
      </c>
      <c r="FK31" s="21">
        <v>7</v>
      </c>
      <c r="FL31" s="21">
        <v>3</v>
      </c>
      <c r="FM31" s="21">
        <v>3</v>
      </c>
      <c r="FN31" s="24">
        <v>85</v>
      </c>
      <c r="FO31" s="21">
        <v>74</v>
      </c>
      <c r="FP31" s="21">
        <v>70</v>
      </c>
      <c r="FQ31" s="21">
        <v>63</v>
      </c>
      <c r="FR31" s="21">
        <v>75</v>
      </c>
      <c r="FS31" s="21">
        <v>81</v>
      </c>
      <c r="FT31" s="21">
        <v>68</v>
      </c>
      <c r="FU31" s="24">
        <v>0</v>
      </c>
      <c r="FV31" s="21">
        <v>0</v>
      </c>
      <c r="FW31" s="21">
        <v>0</v>
      </c>
      <c r="FX31" s="21" t="s">
        <v>1214</v>
      </c>
      <c r="FY31" s="21">
        <v>0</v>
      </c>
      <c r="FZ31" s="21">
        <v>0</v>
      </c>
      <c r="GA31" s="21" t="s">
        <v>1214</v>
      </c>
      <c r="GB31" s="24">
        <v>91</v>
      </c>
      <c r="GC31" s="21">
        <v>37</v>
      </c>
      <c r="GD31" s="21">
        <v>37</v>
      </c>
      <c r="GE31" s="21">
        <v>71</v>
      </c>
      <c r="GF31" s="21">
        <v>76</v>
      </c>
      <c r="GG31" s="21">
        <v>65</v>
      </c>
      <c r="GH31" s="21">
        <v>89</v>
      </c>
      <c r="GI31" s="24">
        <v>1570</v>
      </c>
      <c r="GJ31" s="21">
        <v>1015</v>
      </c>
      <c r="GK31" s="21">
        <v>530</v>
      </c>
      <c r="GL31" s="21">
        <v>790</v>
      </c>
      <c r="GM31" s="21">
        <v>870</v>
      </c>
      <c r="GN31" s="21">
        <v>690</v>
      </c>
      <c r="GO31" s="21">
        <v>995</v>
      </c>
      <c r="GP31" s="6"/>
      <c r="GQ31" s="24">
        <v>10</v>
      </c>
      <c r="GR31" s="21">
        <v>45</v>
      </c>
      <c r="GS31" s="24">
        <v>8</v>
      </c>
      <c r="GT31" s="21">
        <v>18</v>
      </c>
      <c r="GU31" s="24">
        <v>11</v>
      </c>
      <c r="GV31" s="21">
        <v>45</v>
      </c>
      <c r="GW31" s="24">
        <v>15</v>
      </c>
      <c r="GX31" s="21">
        <v>80</v>
      </c>
      <c r="GY31" s="24">
        <v>12</v>
      </c>
      <c r="GZ31" s="21">
        <v>45</v>
      </c>
      <c r="HA31" s="24">
        <v>13</v>
      </c>
      <c r="HB31" s="21">
        <v>55</v>
      </c>
      <c r="HC31" s="24">
        <v>15</v>
      </c>
      <c r="HD31" s="21">
        <v>80</v>
      </c>
      <c r="HE31" s="6"/>
      <c r="HF31" s="21">
        <v>46</v>
      </c>
      <c r="HG31" s="21">
        <v>130</v>
      </c>
      <c r="HH31" s="21">
        <v>89</v>
      </c>
      <c r="HI31" s="21">
        <v>35</v>
      </c>
      <c r="HJ31" s="21">
        <v>1</v>
      </c>
      <c r="HK31" s="21">
        <v>97</v>
      </c>
      <c r="HL31" s="21">
        <v>0.8</v>
      </c>
      <c r="HM31" s="21">
        <v>40</v>
      </c>
      <c r="HN31" s="21">
        <v>65</v>
      </c>
      <c r="HO31" s="21">
        <v>32</v>
      </c>
      <c r="HP31" s="21">
        <v>6.31</v>
      </c>
      <c r="HQ31" s="21">
        <v>133</v>
      </c>
      <c r="HR31" s="21">
        <v>17.7</v>
      </c>
      <c r="HS31" s="21">
        <v>14.1</v>
      </c>
      <c r="HT31" s="21">
        <v>10</v>
      </c>
      <c r="HU31" s="6"/>
      <c r="HV31" s="98">
        <f t="shared" si="10"/>
        <v>2</v>
      </c>
      <c r="HW31" s="6"/>
      <c r="HX31" s="6"/>
      <c r="HY31" s="6"/>
      <c r="HZ31" s="6"/>
      <c r="IA31" s="6"/>
    </row>
    <row r="32" spans="1:235" ht="15.75" customHeight="1" x14ac:dyDescent="0.3">
      <c r="A32" s="98">
        <v>27</v>
      </c>
      <c r="B32" s="3">
        <v>139</v>
      </c>
      <c r="C32" s="21" t="s">
        <v>431</v>
      </c>
      <c r="D32" s="21">
        <v>1</v>
      </c>
      <c r="E32" s="22">
        <v>41412</v>
      </c>
      <c r="F32" s="22">
        <v>41415</v>
      </c>
      <c r="G32" s="21">
        <f t="shared" si="0"/>
        <v>3</v>
      </c>
      <c r="H32" s="21" t="s">
        <v>395</v>
      </c>
      <c r="I32" s="21"/>
      <c r="J32" s="23">
        <v>10686</v>
      </c>
      <c r="K32" s="21">
        <v>84</v>
      </c>
      <c r="L32" s="21">
        <v>165</v>
      </c>
      <c r="M32" s="21">
        <v>85</v>
      </c>
      <c r="N32" s="21" t="s">
        <v>1290</v>
      </c>
      <c r="O32" s="21">
        <v>65</v>
      </c>
      <c r="P32" s="21">
        <v>76</v>
      </c>
      <c r="Q32" s="21">
        <v>10</v>
      </c>
      <c r="R32" s="21" t="s">
        <v>1086</v>
      </c>
      <c r="S32" s="21">
        <v>1</v>
      </c>
      <c r="T32" s="21">
        <v>10</v>
      </c>
      <c r="U32" s="21" t="s">
        <v>1086</v>
      </c>
      <c r="V32" s="21">
        <v>1</v>
      </c>
      <c r="W32" s="21">
        <v>7</v>
      </c>
      <c r="X32" s="21">
        <v>4</v>
      </c>
      <c r="Y32" s="21">
        <v>0</v>
      </c>
      <c r="Z32" s="6"/>
      <c r="AA32" s="24" t="s">
        <v>884</v>
      </c>
      <c r="AB32" s="21" t="s">
        <v>497</v>
      </c>
      <c r="AC32" s="25">
        <v>1</v>
      </c>
      <c r="AD32" s="25"/>
      <c r="AE32" s="21" t="s">
        <v>249</v>
      </c>
      <c r="AF32" s="21"/>
      <c r="AG32" s="21" t="s">
        <v>249</v>
      </c>
      <c r="AH32" s="21"/>
      <c r="AI32" s="21" t="s">
        <v>246</v>
      </c>
      <c r="AJ32" s="21" t="s">
        <v>246</v>
      </c>
      <c r="AK32" s="21" t="s">
        <v>249</v>
      </c>
      <c r="AL32" s="21" t="s">
        <v>246</v>
      </c>
      <c r="AM32" s="21">
        <v>2.12</v>
      </c>
      <c r="AN32" s="6"/>
      <c r="AO32" s="26" t="s">
        <v>250</v>
      </c>
      <c r="AP32" s="26" t="s">
        <v>251</v>
      </c>
      <c r="AQ32" s="26"/>
      <c r="AR32" s="26" t="s">
        <v>1902</v>
      </c>
      <c r="AS32" s="26" t="s">
        <v>1905</v>
      </c>
      <c r="AT32" s="27">
        <v>2.12</v>
      </c>
      <c r="AU32" s="21">
        <v>3.65</v>
      </c>
      <c r="AV32" s="21">
        <v>8.98</v>
      </c>
      <c r="AW32" s="21">
        <v>8.14</v>
      </c>
      <c r="AX32" s="21">
        <v>8.17</v>
      </c>
      <c r="AY32" s="21">
        <v>6.45</v>
      </c>
      <c r="AZ32" s="21">
        <v>3.66</v>
      </c>
      <c r="BA32" s="21">
        <v>1.92</v>
      </c>
      <c r="BB32" s="21">
        <v>0.75</v>
      </c>
      <c r="BC32" s="28">
        <f t="shared" ref="BC32:BE32" si="86">((AU32/AT32)*100)-100</f>
        <v>72.169811320754718</v>
      </c>
      <c r="BD32" s="28">
        <f t="shared" si="86"/>
        <v>146.027397260274</v>
      </c>
      <c r="BE32" s="28">
        <f t="shared" si="86"/>
        <v>-9.3541202672605834</v>
      </c>
      <c r="BF32" s="28">
        <f t="shared" si="2"/>
        <v>323.58490566037733</v>
      </c>
      <c r="BG32" s="28">
        <f t="shared" si="3"/>
        <v>283.96226415094338</v>
      </c>
      <c r="BH32" s="28">
        <f t="shared" si="4"/>
        <v>123.01369863013701</v>
      </c>
      <c r="BI32" s="3">
        <f t="shared" ref="BI32:BK32" si="87">AU32-AT32</f>
        <v>1.5299999999999998</v>
      </c>
      <c r="BJ32" s="3">
        <f t="shared" si="87"/>
        <v>5.33</v>
      </c>
      <c r="BK32" s="3">
        <f t="shared" si="87"/>
        <v>-0.83999999999999986</v>
      </c>
      <c r="BL32" s="3">
        <f t="shared" si="6"/>
        <v>6.86</v>
      </c>
      <c r="BM32" s="3">
        <f t="shared" si="7"/>
        <v>6.0200000000000005</v>
      </c>
      <c r="BN32" s="3">
        <f t="shared" si="8"/>
        <v>4.49</v>
      </c>
      <c r="BO32" s="24">
        <v>194</v>
      </c>
      <c r="BP32" s="21">
        <v>243.1</v>
      </c>
      <c r="BQ32" s="21">
        <v>242.5</v>
      </c>
      <c r="BR32" s="21">
        <v>220.4</v>
      </c>
      <c r="BS32" s="21">
        <v>184.4</v>
      </c>
      <c r="BT32" s="21">
        <v>178</v>
      </c>
      <c r="BU32" s="21"/>
      <c r="BV32" s="24">
        <v>37.4</v>
      </c>
      <c r="BW32" s="21">
        <v>36.9</v>
      </c>
      <c r="BX32" s="21">
        <v>37</v>
      </c>
      <c r="BY32" s="21">
        <v>36.6</v>
      </c>
      <c r="BZ32" s="21">
        <v>36.6</v>
      </c>
      <c r="CA32" s="21">
        <v>36.5</v>
      </c>
      <c r="CB32" s="21">
        <v>36.6</v>
      </c>
      <c r="CC32" s="21">
        <v>35.6</v>
      </c>
      <c r="CD32" s="21">
        <v>36.5</v>
      </c>
      <c r="CE32" s="6"/>
      <c r="CF32" s="24" t="s">
        <v>1291</v>
      </c>
      <c r="CG32" s="21" t="s">
        <v>1292</v>
      </c>
      <c r="CH32" s="21"/>
      <c r="CI32" s="21" t="s">
        <v>1293</v>
      </c>
      <c r="CJ32" s="21"/>
      <c r="CK32" s="21"/>
      <c r="CL32" s="21"/>
      <c r="CM32" s="24" t="s">
        <v>2535</v>
      </c>
      <c r="CN32" s="21"/>
      <c r="CO32" s="21"/>
      <c r="CP32" s="21" t="s">
        <v>1295</v>
      </c>
      <c r="CQ32" s="21"/>
      <c r="CR32" s="21"/>
      <c r="CS32" s="21"/>
      <c r="CT32" s="24">
        <v>1</v>
      </c>
      <c r="CU32" s="21">
        <v>1</v>
      </c>
      <c r="CV32" s="21"/>
      <c r="CW32" s="21" t="s">
        <v>1296</v>
      </c>
      <c r="CX32" s="21"/>
      <c r="CY32" s="21"/>
      <c r="CZ32" s="21"/>
      <c r="DA32" s="24" t="s">
        <v>1297</v>
      </c>
      <c r="DB32" s="21"/>
      <c r="DC32" s="21"/>
      <c r="DD32" s="21"/>
      <c r="DE32" s="21"/>
      <c r="DF32" s="21"/>
      <c r="DG32" s="21"/>
      <c r="DH32" s="24" t="s">
        <v>1138</v>
      </c>
      <c r="DI32" s="21" t="s">
        <v>1298</v>
      </c>
      <c r="DJ32" s="21" t="s">
        <v>1298</v>
      </c>
      <c r="DK32" s="21" t="s">
        <v>1299</v>
      </c>
      <c r="DL32" s="21" t="s">
        <v>1300</v>
      </c>
      <c r="DM32" s="21" t="s">
        <v>1300</v>
      </c>
      <c r="DN32" s="21" t="s">
        <v>1300</v>
      </c>
      <c r="DO32" s="26"/>
      <c r="DP32" s="6"/>
      <c r="DQ32" s="24">
        <v>78.8</v>
      </c>
      <c r="DR32" s="21">
        <v>100.4</v>
      </c>
      <c r="DS32" s="21">
        <v>110.9</v>
      </c>
      <c r="DT32" s="21">
        <v>137</v>
      </c>
      <c r="DU32" s="21">
        <v>101.8</v>
      </c>
      <c r="DV32" s="21">
        <v>100</v>
      </c>
      <c r="DW32" s="21">
        <v>67.3</v>
      </c>
      <c r="DX32" s="24">
        <v>0.6</v>
      </c>
      <c r="DY32" s="21">
        <v>0.4</v>
      </c>
      <c r="DZ32" s="21">
        <v>0.4</v>
      </c>
      <c r="EA32" s="21">
        <v>0.4</v>
      </c>
      <c r="EB32" s="21">
        <v>0.4</v>
      </c>
      <c r="EC32" s="21">
        <v>0.3</v>
      </c>
      <c r="ED32" s="21">
        <v>0.45</v>
      </c>
      <c r="EE32" s="29">
        <f t="shared" ref="EE32:EK32" si="88">DQ32/DX32</f>
        <v>131.33333333333334</v>
      </c>
      <c r="EF32" s="30">
        <f t="shared" si="88"/>
        <v>251</v>
      </c>
      <c r="EG32" s="30">
        <f t="shared" si="88"/>
        <v>277.25</v>
      </c>
      <c r="EH32" s="30">
        <f t="shared" si="88"/>
        <v>342.5</v>
      </c>
      <c r="EI32" s="30">
        <f t="shared" si="88"/>
        <v>254.49999999999997</v>
      </c>
      <c r="EJ32" s="30">
        <f t="shared" si="88"/>
        <v>333.33333333333337</v>
      </c>
      <c r="EK32" s="30">
        <f t="shared" si="88"/>
        <v>149.55555555555554</v>
      </c>
      <c r="EL32" s="24">
        <v>1</v>
      </c>
      <c r="EM32" s="21">
        <v>1</v>
      </c>
      <c r="EN32" s="21">
        <v>1</v>
      </c>
      <c r="EO32" s="21">
        <v>1</v>
      </c>
      <c r="EP32" s="21">
        <v>1</v>
      </c>
      <c r="EQ32" s="21">
        <v>1</v>
      </c>
      <c r="ER32" s="21">
        <v>1</v>
      </c>
      <c r="ES32" s="24">
        <v>182</v>
      </c>
      <c r="ET32" s="21">
        <v>164</v>
      </c>
      <c r="EU32" s="21">
        <v>177</v>
      </c>
      <c r="EV32" s="21">
        <v>153</v>
      </c>
      <c r="EW32" s="21">
        <v>128</v>
      </c>
      <c r="EX32" s="21">
        <v>128</v>
      </c>
      <c r="EY32" s="21">
        <v>131</v>
      </c>
      <c r="EZ32" s="24">
        <v>6.1</v>
      </c>
      <c r="FA32" s="21">
        <v>10.8</v>
      </c>
      <c r="FB32" s="21">
        <v>11.5</v>
      </c>
      <c r="FC32" s="21">
        <v>8.6</v>
      </c>
      <c r="FD32" s="21">
        <v>9</v>
      </c>
      <c r="FE32" s="21">
        <v>8</v>
      </c>
      <c r="FF32" s="21">
        <v>8</v>
      </c>
      <c r="FG32" s="24">
        <v>10</v>
      </c>
      <c r="FH32" s="21">
        <v>6</v>
      </c>
      <c r="FI32" s="21">
        <v>5</v>
      </c>
      <c r="FJ32" s="21">
        <v>3</v>
      </c>
      <c r="FK32" s="21">
        <v>14</v>
      </c>
      <c r="FL32" s="21">
        <v>9</v>
      </c>
      <c r="FM32" s="21">
        <v>11</v>
      </c>
      <c r="FN32" s="24">
        <v>81</v>
      </c>
      <c r="FO32" s="21">
        <v>66</v>
      </c>
      <c r="FP32" s="21">
        <v>82</v>
      </c>
      <c r="FQ32" s="21">
        <v>72</v>
      </c>
      <c r="FR32" s="21">
        <v>80</v>
      </c>
      <c r="FS32" s="21">
        <v>76</v>
      </c>
      <c r="FT32" s="21">
        <v>83</v>
      </c>
      <c r="FU32" s="24">
        <v>0</v>
      </c>
      <c r="FV32" s="21" t="s">
        <v>295</v>
      </c>
      <c r="FW32" s="21" t="s">
        <v>321</v>
      </c>
      <c r="FX32" s="21" t="s">
        <v>310</v>
      </c>
      <c r="FY32" s="21">
        <v>0</v>
      </c>
      <c r="FZ32" s="21">
        <v>0</v>
      </c>
      <c r="GA32" s="21">
        <v>0</v>
      </c>
      <c r="GB32" s="24">
        <v>113</v>
      </c>
      <c r="GC32" s="21">
        <v>97</v>
      </c>
      <c r="GD32" s="21">
        <v>103</v>
      </c>
      <c r="GE32" s="21">
        <v>124</v>
      </c>
      <c r="GF32" s="21">
        <v>132</v>
      </c>
      <c r="GG32" s="21">
        <v>120</v>
      </c>
      <c r="GH32" s="21">
        <v>115</v>
      </c>
      <c r="GI32" s="24">
        <v>1700</v>
      </c>
      <c r="GJ32" s="21">
        <v>1710</v>
      </c>
      <c r="GK32" s="21">
        <v>1290</v>
      </c>
      <c r="GL32" s="21">
        <v>1220</v>
      </c>
      <c r="GM32" s="21">
        <v>1020</v>
      </c>
      <c r="GN32" s="21">
        <v>645</v>
      </c>
      <c r="GO32" s="21">
        <v>730</v>
      </c>
      <c r="GP32" s="6"/>
      <c r="GQ32" s="24">
        <v>12</v>
      </c>
      <c r="GR32" s="21">
        <v>45</v>
      </c>
      <c r="GS32" s="24">
        <v>15</v>
      </c>
      <c r="GT32" s="21">
        <v>80</v>
      </c>
      <c r="GU32" s="24">
        <v>16</v>
      </c>
      <c r="GV32" s="21">
        <v>90</v>
      </c>
      <c r="GW32" s="24">
        <v>15</v>
      </c>
      <c r="GX32" s="21">
        <v>80</v>
      </c>
      <c r="GY32" s="24">
        <v>11</v>
      </c>
      <c r="GZ32" s="21">
        <v>45</v>
      </c>
      <c r="HA32" s="24">
        <v>12</v>
      </c>
      <c r="HB32" s="21">
        <v>45</v>
      </c>
      <c r="HC32" s="24">
        <v>13</v>
      </c>
      <c r="HD32" s="21">
        <v>55</v>
      </c>
      <c r="HE32" s="6"/>
      <c r="HF32" s="21">
        <v>84</v>
      </c>
      <c r="HG32" s="21">
        <v>71</v>
      </c>
      <c r="HH32" s="21">
        <v>91</v>
      </c>
      <c r="HI32" s="21">
        <v>34.5</v>
      </c>
      <c r="HJ32" s="21">
        <v>2</v>
      </c>
      <c r="HK32" s="21">
        <v>98.5</v>
      </c>
      <c r="HL32" s="21">
        <v>0.35</v>
      </c>
      <c r="HM32" s="21">
        <v>5</v>
      </c>
      <c r="HN32" s="21">
        <v>40.61</v>
      </c>
      <c r="HO32" s="21">
        <v>5.98</v>
      </c>
      <c r="HP32" s="21">
        <v>5.51</v>
      </c>
      <c r="HQ32" s="21">
        <v>136</v>
      </c>
      <c r="HR32" s="21">
        <v>20</v>
      </c>
      <c r="HS32" s="21">
        <v>6.1</v>
      </c>
      <c r="HT32" s="21">
        <v>10</v>
      </c>
      <c r="HU32" s="6"/>
      <c r="HV32" s="98">
        <f t="shared" si="10"/>
        <v>-3</v>
      </c>
      <c r="HW32" s="6"/>
      <c r="HX32" s="6"/>
      <c r="HY32" s="6"/>
      <c r="HZ32" s="6"/>
      <c r="IA32" s="6"/>
    </row>
    <row r="33" spans="1:235" ht="15.75" customHeight="1" x14ac:dyDescent="0.3">
      <c r="A33" s="98">
        <v>28</v>
      </c>
      <c r="B33" s="3">
        <v>151</v>
      </c>
      <c r="C33" s="21" t="s">
        <v>635</v>
      </c>
      <c r="D33" s="21">
        <v>2</v>
      </c>
      <c r="E33" s="22">
        <v>41387</v>
      </c>
      <c r="F33" s="22">
        <v>41403</v>
      </c>
      <c r="G33" s="21">
        <f t="shared" si="0"/>
        <v>16</v>
      </c>
      <c r="H33" s="21"/>
      <c r="I33" s="21" t="s">
        <v>432</v>
      </c>
      <c r="J33" s="23">
        <v>15835</v>
      </c>
      <c r="K33" s="21">
        <v>70</v>
      </c>
      <c r="L33" s="21">
        <v>162</v>
      </c>
      <c r="M33" s="21">
        <v>85</v>
      </c>
      <c r="N33" s="21" t="s">
        <v>1381</v>
      </c>
      <c r="O33" s="21">
        <v>52</v>
      </c>
      <c r="P33" s="21">
        <v>50.7</v>
      </c>
      <c r="Q33" s="21">
        <v>66</v>
      </c>
      <c r="R33" s="21" t="s">
        <v>548</v>
      </c>
      <c r="S33" s="21">
        <v>2</v>
      </c>
      <c r="T33" s="21">
        <v>66</v>
      </c>
      <c r="U33" s="21" t="s">
        <v>548</v>
      </c>
      <c r="V33" s="21">
        <v>2</v>
      </c>
      <c r="W33" s="21">
        <v>38</v>
      </c>
      <c r="X33" s="21">
        <v>26</v>
      </c>
      <c r="Y33" s="21">
        <v>4</v>
      </c>
      <c r="Z33" s="6"/>
      <c r="AA33" s="24" t="s">
        <v>884</v>
      </c>
      <c r="AB33" s="21" t="s">
        <v>486</v>
      </c>
      <c r="AC33" s="25">
        <v>2</v>
      </c>
      <c r="AD33" s="25" t="s">
        <v>549</v>
      </c>
      <c r="AE33" s="21" t="s">
        <v>246</v>
      </c>
      <c r="AF33" s="21" t="s">
        <v>247</v>
      </c>
      <c r="AG33" s="21" t="s">
        <v>246</v>
      </c>
      <c r="AH33" s="21" t="s">
        <v>248</v>
      </c>
      <c r="AI33" s="21" t="s">
        <v>246</v>
      </c>
      <c r="AJ33" s="21" t="s">
        <v>249</v>
      </c>
      <c r="AK33" s="21" t="s">
        <v>246</v>
      </c>
      <c r="AL33" s="21" t="s">
        <v>246</v>
      </c>
      <c r="AM33" s="21">
        <v>1.18</v>
      </c>
      <c r="AN33" s="6"/>
      <c r="AO33" s="26" t="s">
        <v>250</v>
      </c>
      <c r="AP33" s="26" t="s">
        <v>251</v>
      </c>
      <c r="AQ33" s="26"/>
      <c r="AR33" s="26" t="s">
        <v>1906</v>
      </c>
      <c r="AS33" s="26" t="s">
        <v>1905</v>
      </c>
      <c r="AT33" s="33">
        <v>1.18</v>
      </c>
      <c r="AU33" s="34">
        <v>1.66</v>
      </c>
      <c r="AV33" s="34">
        <v>4.62</v>
      </c>
      <c r="AW33" s="34">
        <v>12.62</v>
      </c>
      <c r="AX33" s="34">
        <v>5.08</v>
      </c>
      <c r="AY33" s="34">
        <v>1.6</v>
      </c>
      <c r="AZ33" s="34">
        <v>1.1399999999999999</v>
      </c>
      <c r="BA33" s="34">
        <v>0.8</v>
      </c>
      <c r="BB33" s="34">
        <v>0.69</v>
      </c>
      <c r="BC33" s="28">
        <f t="shared" ref="BC33:BE33" si="89">((AU33/AT33)*100)-100</f>
        <v>40.677966101694921</v>
      </c>
      <c r="BD33" s="28">
        <f t="shared" si="89"/>
        <v>178.31325301204822</v>
      </c>
      <c r="BE33" s="28">
        <f t="shared" si="89"/>
        <v>173.16017316017314</v>
      </c>
      <c r="BF33" s="28">
        <f t="shared" si="2"/>
        <v>291.52542372881356</v>
      </c>
      <c r="BG33" s="28">
        <f t="shared" si="3"/>
        <v>969.49152542372872</v>
      </c>
      <c r="BH33" s="28">
        <f t="shared" si="4"/>
        <v>660.24096385542168</v>
      </c>
      <c r="BI33" s="3">
        <f t="shared" ref="BI33:BK33" si="90">AU33-AT33</f>
        <v>0.48</v>
      </c>
      <c r="BJ33" s="3">
        <f t="shared" si="90"/>
        <v>2.96</v>
      </c>
      <c r="BK33" s="3">
        <f t="shared" si="90"/>
        <v>7.9999999999999991</v>
      </c>
      <c r="BL33" s="3">
        <f t="shared" si="6"/>
        <v>3.4400000000000004</v>
      </c>
      <c r="BM33" s="3">
        <f t="shared" si="7"/>
        <v>11.44</v>
      </c>
      <c r="BN33" s="3">
        <f t="shared" si="8"/>
        <v>10.959999999999999</v>
      </c>
      <c r="BO33" s="24">
        <v>223.1</v>
      </c>
      <c r="BP33" s="21">
        <v>201.4</v>
      </c>
      <c r="BQ33" s="21">
        <v>383.7</v>
      </c>
      <c r="BR33" s="21">
        <v>419</v>
      </c>
      <c r="BS33" s="21">
        <v>363</v>
      </c>
      <c r="BT33" s="21">
        <v>382.8</v>
      </c>
      <c r="BU33" s="21">
        <v>333.7</v>
      </c>
      <c r="BV33" s="24">
        <v>38</v>
      </c>
      <c r="BW33" s="21">
        <v>36</v>
      </c>
      <c r="BX33" s="21">
        <v>36</v>
      </c>
      <c r="BY33" s="21">
        <v>36</v>
      </c>
      <c r="BZ33" s="21">
        <v>36.1</v>
      </c>
      <c r="CA33" s="21">
        <v>36</v>
      </c>
      <c r="CB33" s="21">
        <v>36</v>
      </c>
      <c r="CC33" s="21">
        <v>36.5</v>
      </c>
      <c r="CD33" s="21">
        <v>36.4</v>
      </c>
      <c r="CE33" s="6"/>
      <c r="CF33" s="24" t="s">
        <v>1366</v>
      </c>
      <c r="CG33" s="21"/>
      <c r="CH33" s="21"/>
      <c r="CI33" s="21"/>
      <c r="CJ33" s="21"/>
      <c r="CK33" s="21"/>
      <c r="CL33" s="21" t="s">
        <v>1382</v>
      </c>
      <c r="CM33" s="24" t="s">
        <v>2536</v>
      </c>
      <c r="CN33" s="21"/>
      <c r="CO33" s="21"/>
      <c r="CP33" s="21"/>
      <c r="CQ33" s="21"/>
      <c r="CR33" s="21"/>
      <c r="CS33" s="21" t="s">
        <v>1384</v>
      </c>
      <c r="CT33" s="24">
        <v>4</v>
      </c>
      <c r="CU33" s="21"/>
      <c r="CV33" s="21"/>
      <c r="CW33" s="21"/>
      <c r="CX33" s="21"/>
      <c r="CY33" s="21"/>
      <c r="CZ33" s="21">
        <v>2</v>
      </c>
      <c r="DA33" s="24" t="s">
        <v>1385</v>
      </c>
      <c r="DB33" s="21"/>
      <c r="DC33" s="21"/>
      <c r="DD33" s="21"/>
      <c r="DE33" s="21"/>
      <c r="DF33" s="21"/>
      <c r="DG33" s="21" t="s">
        <v>1386</v>
      </c>
      <c r="DH33" s="24" t="s">
        <v>1387</v>
      </c>
      <c r="DI33" s="21" t="s">
        <v>1388</v>
      </c>
      <c r="DJ33" s="21" t="s">
        <v>1388</v>
      </c>
      <c r="DK33" s="21" t="s">
        <v>1388</v>
      </c>
      <c r="DL33" s="21" t="s">
        <v>1203</v>
      </c>
      <c r="DM33" s="21" t="s">
        <v>1203</v>
      </c>
      <c r="DN33" s="21" t="s">
        <v>1203</v>
      </c>
      <c r="DO33" s="26"/>
      <c r="DP33" s="6"/>
      <c r="DQ33" s="24">
        <v>59.5</v>
      </c>
      <c r="DR33" s="21">
        <v>87.4</v>
      </c>
      <c r="DS33" s="21">
        <v>88.2</v>
      </c>
      <c r="DT33" s="21">
        <v>76.7</v>
      </c>
      <c r="DU33" s="21">
        <v>78</v>
      </c>
      <c r="DV33" s="21">
        <v>80</v>
      </c>
      <c r="DW33" s="21">
        <v>64</v>
      </c>
      <c r="DX33" s="24">
        <v>0.4</v>
      </c>
      <c r="DY33" s="21">
        <v>0.4</v>
      </c>
      <c r="DZ33" s="21">
        <v>0.4</v>
      </c>
      <c r="EA33" s="21">
        <v>0.5</v>
      </c>
      <c r="EB33" s="21">
        <v>0.5</v>
      </c>
      <c r="EC33" s="21">
        <v>0.4</v>
      </c>
      <c r="ED33" s="21">
        <v>0.45</v>
      </c>
      <c r="EE33" s="78">
        <f t="shared" ref="EE33:EK33" si="91">DQ33/DX33</f>
        <v>148.75</v>
      </c>
      <c r="EF33" s="79">
        <f t="shared" si="91"/>
        <v>218.5</v>
      </c>
      <c r="EG33" s="79">
        <f t="shared" si="91"/>
        <v>220.5</v>
      </c>
      <c r="EH33" s="79">
        <f t="shared" si="91"/>
        <v>153.4</v>
      </c>
      <c r="EI33" s="79">
        <f t="shared" si="91"/>
        <v>156</v>
      </c>
      <c r="EJ33" s="79">
        <f t="shared" si="91"/>
        <v>200</v>
      </c>
      <c r="EK33" s="79">
        <f t="shared" si="91"/>
        <v>142.22222222222223</v>
      </c>
      <c r="EL33" s="24">
        <v>1</v>
      </c>
      <c r="EM33" s="21">
        <v>1</v>
      </c>
      <c r="EN33" s="21">
        <v>1</v>
      </c>
      <c r="EO33" s="21">
        <v>1</v>
      </c>
      <c r="EP33" s="21">
        <v>1</v>
      </c>
      <c r="EQ33" s="21">
        <v>1</v>
      </c>
      <c r="ER33" s="21">
        <v>1</v>
      </c>
      <c r="ES33" s="24">
        <v>332</v>
      </c>
      <c r="ET33" s="21">
        <v>269</v>
      </c>
      <c r="EU33" s="21">
        <v>219</v>
      </c>
      <c r="EV33" s="21">
        <v>194</v>
      </c>
      <c r="EW33" s="21">
        <v>177</v>
      </c>
      <c r="EX33" s="21">
        <v>172</v>
      </c>
      <c r="EY33" s="21">
        <v>143</v>
      </c>
      <c r="EZ33" s="24">
        <v>51.4</v>
      </c>
      <c r="FA33" s="21">
        <v>65</v>
      </c>
      <c r="FB33" s="21">
        <v>54.6</v>
      </c>
      <c r="FC33" s="21">
        <v>43.4</v>
      </c>
      <c r="FD33" s="21">
        <v>47.7</v>
      </c>
      <c r="FE33" s="21">
        <v>53.1</v>
      </c>
      <c r="FF33" s="21">
        <v>77.7</v>
      </c>
      <c r="FG33" s="24">
        <v>15</v>
      </c>
      <c r="FH33" s="21">
        <v>15</v>
      </c>
      <c r="FI33" s="21">
        <v>15</v>
      </c>
      <c r="FJ33" s="21">
        <v>15</v>
      </c>
      <c r="FK33" s="21">
        <v>15</v>
      </c>
      <c r="FL33" s="21">
        <v>15</v>
      </c>
      <c r="FM33" s="21">
        <v>15</v>
      </c>
      <c r="FN33" s="24">
        <v>75</v>
      </c>
      <c r="FO33" s="21">
        <v>68</v>
      </c>
      <c r="FP33" s="21">
        <v>64</v>
      </c>
      <c r="FQ33" s="21">
        <v>62</v>
      </c>
      <c r="FR33" s="21">
        <v>67</v>
      </c>
      <c r="FS33" s="21">
        <v>65</v>
      </c>
      <c r="FT33" s="21">
        <v>67</v>
      </c>
      <c r="FU33" s="24" t="s">
        <v>1194</v>
      </c>
      <c r="FV33" s="21" t="s">
        <v>859</v>
      </c>
      <c r="FW33" s="21">
        <v>0</v>
      </c>
      <c r="FX33" s="21">
        <v>0</v>
      </c>
      <c r="FY33" s="21" t="s">
        <v>1194</v>
      </c>
      <c r="FZ33" s="21">
        <v>0</v>
      </c>
      <c r="GA33" s="21">
        <v>0</v>
      </c>
      <c r="GB33" s="24">
        <v>145</v>
      </c>
      <c r="GC33" s="21">
        <v>205</v>
      </c>
      <c r="GD33" s="21">
        <v>232</v>
      </c>
      <c r="GE33" s="21">
        <v>249</v>
      </c>
      <c r="GF33" s="21">
        <v>265</v>
      </c>
      <c r="GG33" s="21">
        <v>290</v>
      </c>
      <c r="GH33" s="21">
        <v>271</v>
      </c>
      <c r="GI33" s="24">
        <v>1280</v>
      </c>
      <c r="GJ33" s="21">
        <v>1620</v>
      </c>
      <c r="GK33" s="21">
        <v>1920</v>
      </c>
      <c r="GL33" s="21">
        <v>1660</v>
      </c>
      <c r="GM33" s="21">
        <v>1535</v>
      </c>
      <c r="GN33" s="21">
        <v>1220</v>
      </c>
      <c r="GO33" s="21">
        <v>780</v>
      </c>
      <c r="GP33" s="6"/>
      <c r="GQ33" s="24">
        <v>14</v>
      </c>
      <c r="GR33" s="21">
        <v>55</v>
      </c>
      <c r="GS33" s="24">
        <v>13</v>
      </c>
      <c r="GT33" s="21">
        <v>55</v>
      </c>
      <c r="GU33" s="24">
        <v>11</v>
      </c>
      <c r="GV33" s="21">
        <v>45</v>
      </c>
      <c r="GW33" s="24">
        <v>12</v>
      </c>
      <c r="GX33" s="21">
        <v>45</v>
      </c>
      <c r="GY33" s="24">
        <v>14</v>
      </c>
      <c r="GZ33" s="21">
        <v>55</v>
      </c>
      <c r="HA33" s="24">
        <v>12</v>
      </c>
      <c r="HB33" s="21">
        <v>45</v>
      </c>
      <c r="HC33" s="24">
        <v>13</v>
      </c>
      <c r="HD33" s="21">
        <v>55</v>
      </c>
      <c r="HE33" s="6"/>
      <c r="HF33" s="21">
        <v>69</v>
      </c>
      <c r="HG33" s="21">
        <v>102</v>
      </c>
      <c r="HH33" s="21">
        <v>96</v>
      </c>
      <c r="HI33" s="21">
        <v>35.4</v>
      </c>
      <c r="HJ33" s="21">
        <v>2</v>
      </c>
      <c r="HK33" s="21">
        <v>47.4</v>
      </c>
      <c r="HL33" s="21">
        <v>0.35</v>
      </c>
      <c r="HM33" s="21">
        <v>10</v>
      </c>
      <c r="HN33" s="21">
        <v>34</v>
      </c>
      <c r="HO33" s="21">
        <v>34</v>
      </c>
      <c r="HP33" s="21">
        <v>3.08</v>
      </c>
      <c r="HQ33" s="21">
        <v>137.1</v>
      </c>
      <c r="HR33" s="21">
        <v>21.4</v>
      </c>
      <c r="HS33" s="21">
        <v>7.9</v>
      </c>
      <c r="HT33" s="21">
        <v>15</v>
      </c>
      <c r="HU33" s="6"/>
      <c r="HV33" s="98">
        <f t="shared" si="10"/>
        <v>1</v>
      </c>
      <c r="HW33" s="6"/>
      <c r="HX33" s="6"/>
      <c r="HY33" s="6"/>
      <c r="HZ33" s="6"/>
      <c r="IA33" s="6"/>
    </row>
    <row r="34" spans="1:235" ht="15.75" customHeight="1" x14ac:dyDescent="0.3">
      <c r="A34" s="98">
        <v>29</v>
      </c>
      <c r="B34" s="3">
        <v>160</v>
      </c>
      <c r="C34" s="21" t="s">
        <v>431</v>
      </c>
      <c r="D34" s="21">
        <v>1</v>
      </c>
      <c r="E34" s="22">
        <v>41473</v>
      </c>
      <c r="F34" s="22">
        <v>41473</v>
      </c>
      <c r="G34" s="21">
        <f t="shared" si="0"/>
        <v>0</v>
      </c>
      <c r="H34" s="21"/>
      <c r="I34" s="21" t="s">
        <v>907</v>
      </c>
      <c r="J34" s="23">
        <v>19563</v>
      </c>
      <c r="K34" s="21">
        <v>60</v>
      </c>
      <c r="L34" s="21">
        <v>185</v>
      </c>
      <c r="M34" s="21">
        <v>80</v>
      </c>
      <c r="N34" s="21" t="s">
        <v>776</v>
      </c>
      <c r="O34" s="21">
        <v>76</v>
      </c>
      <c r="P34" s="21">
        <v>89.7</v>
      </c>
      <c r="Q34" s="21">
        <v>3</v>
      </c>
      <c r="R34" s="21" t="s">
        <v>548</v>
      </c>
      <c r="S34" s="21">
        <v>2</v>
      </c>
      <c r="T34" s="21">
        <v>3</v>
      </c>
      <c r="U34" s="21" t="s">
        <v>548</v>
      </c>
      <c r="V34" s="21">
        <v>2</v>
      </c>
      <c r="W34" s="21">
        <v>2</v>
      </c>
      <c r="X34" s="21">
        <v>2</v>
      </c>
      <c r="Y34" s="21">
        <v>0</v>
      </c>
      <c r="Z34" s="6"/>
      <c r="AA34" s="24" t="s">
        <v>462</v>
      </c>
      <c r="AB34" s="21" t="s">
        <v>497</v>
      </c>
      <c r="AC34" s="25">
        <v>2</v>
      </c>
      <c r="AD34" s="25" t="s">
        <v>1010</v>
      </c>
      <c r="AE34" s="21" t="s">
        <v>246</v>
      </c>
      <c r="AF34" s="21" t="s">
        <v>247</v>
      </c>
      <c r="AG34" s="21" t="s">
        <v>246</v>
      </c>
      <c r="AH34" s="21" t="s">
        <v>248</v>
      </c>
      <c r="AI34" s="21" t="s">
        <v>246</v>
      </c>
      <c r="AJ34" s="21" t="s">
        <v>249</v>
      </c>
      <c r="AK34" s="21" t="s">
        <v>246</v>
      </c>
      <c r="AL34" s="21" t="s">
        <v>246</v>
      </c>
      <c r="AM34" s="21">
        <v>78.05</v>
      </c>
      <c r="AN34" s="6"/>
      <c r="AO34" s="26" t="s">
        <v>250</v>
      </c>
      <c r="AP34" s="26" t="s">
        <v>251</v>
      </c>
      <c r="AQ34" s="26"/>
      <c r="AR34" s="26" t="s">
        <v>1906</v>
      </c>
      <c r="AS34" s="26" t="s">
        <v>1905</v>
      </c>
      <c r="AT34" s="33">
        <v>78.05</v>
      </c>
      <c r="AU34" s="34">
        <v>96.15</v>
      </c>
      <c r="AV34" s="34">
        <v>101.05</v>
      </c>
      <c r="AW34" s="34">
        <v>251.48</v>
      </c>
      <c r="AX34" s="34">
        <v>361.25</v>
      </c>
      <c r="AY34" s="21"/>
      <c r="AZ34" s="21"/>
      <c r="BA34" s="21"/>
      <c r="BB34" s="21"/>
      <c r="BC34" s="28">
        <f t="shared" ref="BC34:BE34" si="92">((AU34/AT34)*100)-100</f>
        <v>23.190262652146075</v>
      </c>
      <c r="BD34" s="28">
        <f t="shared" si="92"/>
        <v>5.0962038481539196</v>
      </c>
      <c r="BE34" s="28">
        <f t="shared" si="92"/>
        <v>148.86689757545767</v>
      </c>
      <c r="BF34" s="28">
        <f t="shared" si="2"/>
        <v>29.46828955797568</v>
      </c>
      <c r="BG34" s="28">
        <f t="shared" si="3"/>
        <v>222.20371556694425</v>
      </c>
      <c r="BH34" s="28">
        <f t="shared" si="4"/>
        <v>161.54966198647946</v>
      </c>
      <c r="BI34" s="3">
        <f t="shared" ref="BI34:BK34" si="93">AU34-AT34</f>
        <v>18.100000000000009</v>
      </c>
      <c r="BJ34" s="3">
        <f t="shared" si="93"/>
        <v>4.8999999999999915</v>
      </c>
      <c r="BK34" s="3">
        <f t="shared" si="93"/>
        <v>150.43</v>
      </c>
      <c r="BL34" s="3">
        <f t="shared" si="6"/>
        <v>23</v>
      </c>
      <c r="BM34" s="3">
        <f t="shared" si="7"/>
        <v>173.43</v>
      </c>
      <c r="BN34" s="3">
        <f t="shared" si="8"/>
        <v>155.32999999999998</v>
      </c>
      <c r="BO34" s="24"/>
      <c r="BP34" s="21">
        <v>419.8</v>
      </c>
      <c r="BQ34" s="21"/>
      <c r="BR34" s="21"/>
      <c r="BS34" s="21"/>
      <c r="BT34" s="21"/>
      <c r="BU34" s="21"/>
      <c r="BV34" s="24">
        <v>38.4</v>
      </c>
      <c r="BW34" s="21">
        <v>39.1</v>
      </c>
      <c r="BX34" s="21">
        <v>39</v>
      </c>
      <c r="BY34" s="21">
        <v>38.4</v>
      </c>
      <c r="BZ34" s="21"/>
      <c r="CA34" s="21"/>
      <c r="CB34" s="21"/>
      <c r="CC34" s="21"/>
      <c r="CD34" s="21"/>
      <c r="CE34" s="6"/>
      <c r="CF34" s="24" t="s">
        <v>1461</v>
      </c>
      <c r="CG34" s="21"/>
      <c r="CH34" s="21"/>
      <c r="CI34" s="21"/>
      <c r="CJ34" s="21"/>
      <c r="CK34" s="21"/>
      <c r="CL34" s="21"/>
      <c r="CM34" s="24" t="s">
        <v>2537</v>
      </c>
      <c r="CN34" s="21"/>
      <c r="CO34" s="21"/>
      <c r="CP34" s="21"/>
      <c r="CQ34" s="21"/>
      <c r="CR34" s="21"/>
      <c r="CS34" s="21"/>
      <c r="CT34" s="24">
        <v>1</v>
      </c>
      <c r="CU34" s="21"/>
      <c r="CV34" s="21"/>
      <c r="CW34" s="21"/>
      <c r="CX34" s="21"/>
      <c r="CY34" s="21"/>
      <c r="CZ34" s="21"/>
      <c r="DA34" s="24" t="s">
        <v>1463</v>
      </c>
      <c r="DB34" s="21"/>
      <c r="DC34" s="21"/>
      <c r="DD34" s="21"/>
      <c r="DE34" s="21"/>
      <c r="DF34" s="21"/>
      <c r="DG34" s="21"/>
      <c r="DH34" s="24" t="s">
        <v>948</v>
      </c>
      <c r="DI34" s="21" t="s">
        <v>1464</v>
      </c>
      <c r="DJ34" s="21"/>
      <c r="DK34" s="21"/>
      <c r="DL34" s="21"/>
      <c r="DM34" s="21"/>
      <c r="DN34" s="21"/>
      <c r="DO34" s="26"/>
      <c r="DP34" s="6"/>
      <c r="DQ34" s="24">
        <v>67.7</v>
      </c>
      <c r="DR34" s="21">
        <v>124.4</v>
      </c>
      <c r="DS34" s="21"/>
      <c r="DT34" s="21"/>
      <c r="DU34" s="21"/>
      <c r="DV34" s="21"/>
      <c r="DW34" s="21"/>
      <c r="DX34" s="24">
        <v>0.7</v>
      </c>
      <c r="DY34" s="21">
        <v>0.8</v>
      </c>
      <c r="DZ34" s="21"/>
      <c r="EA34" s="21"/>
      <c r="EB34" s="21"/>
      <c r="EC34" s="21"/>
      <c r="ED34" s="21"/>
      <c r="EE34" s="29">
        <f t="shared" ref="EE34:EF34" si="94">DQ34/DX34</f>
        <v>96.714285714285722</v>
      </c>
      <c r="EF34" s="30">
        <f t="shared" si="94"/>
        <v>155.5</v>
      </c>
      <c r="EG34" s="30"/>
      <c r="EH34" s="30"/>
      <c r="EI34" s="30"/>
      <c r="EJ34" s="30"/>
      <c r="EK34" s="30"/>
      <c r="EL34" s="24">
        <v>0</v>
      </c>
      <c r="EM34" s="21">
        <v>1</v>
      </c>
      <c r="EN34" s="21"/>
      <c r="EO34" s="21"/>
      <c r="EP34" s="21"/>
      <c r="EQ34" s="21"/>
      <c r="ER34" s="21"/>
      <c r="ES34" s="24">
        <v>5</v>
      </c>
      <c r="ET34" s="21">
        <v>2</v>
      </c>
      <c r="EU34" s="21"/>
      <c r="EV34" s="21"/>
      <c r="EW34" s="21"/>
      <c r="EX34" s="21"/>
      <c r="EY34" s="21"/>
      <c r="EZ34" s="24">
        <v>85.7</v>
      </c>
      <c r="FA34" s="21">
        <v>118.5</v>
      </c>
      <c r="FB34" s="21"/>
      <c r="FC34" s="21"/>
      <c r="FD34" s="21"/>
      <c r="FE34" s="21"/>
      <c r="FF34" s="21"/>
      <c r="FG34" s="24">
        <v>15</v>
      </c>
      <c r="FH34" s="21">
        <v>7</v>
      </c>
      <c r="FI34" s="21"/>
      <c r="FJ34" s="21"/>
      <c r="FK34" s="21"/>
      <c r="FL34" s="21"/>
      <c r="FM34" s="21"/>
      <c r="FN34" s="24">
        <v>67</v>
      </c>
      <c r="FO34" s="21">
        <v>68</v>
      </c>
      <c r="FP34" s="21"/>
      <c r="FQ34" s="21"/>
      <c r="FR34" s="21"/>
      <c r="FS34" s="21"/>
      <c r="FT34" s="21"/>
      <c r="FU34" s="24" t="s">
        <v>1237</v>
      </c>
      <c r="FV34" s="21" t="s">
        <v>1465</v>
      </c>
      <c r="FW34" s="21"/>
      <c r="FX34" s="21"/>
      <c r="FY34" s="21"/>
      <c r="FZ34" s="21"/>
      <c r="GA34" s="21"/>
      <c r="GB34" s="24">
        <v>134</v>
      </c>
      <c r="GC34" s="21">
        <v>196</v>
      </c>
      <c r="GD34" s="21"/>
      <c r="GE34" s="21"/>
      <c r="GF34" s="21"/>
      <c r="GG34" s="21"/>
      <c r="GH34" s="21"/>
      <c r="GI34" s="24">
        <v>2540</v>
      </c>
      <c r="GJ34" s="21">
        <v>310</v>
      </c>
      <c r="GK34" s="21"/>
      <c r="GL34" s="21"/>
      <c r="GM34" s="21"/>
      <c r="GN34" s="21"/>
      <c r="GO34" s="21"/>
      <c r="GP34" s="6"/>
      <c r="GQ34" s="24">
        <v>17</v>
      </c>
      <c r="GR34" s="21">
        <v>90</v>
      </c>
      <c r="GS34" s="24">
        <v>21</v>
      </c>
      <c r="GT34" s="21">
        <v>90</v>
      </c>
      <c r="GU34" s="24"/>
      <c r="GV34" s="21"/>
      <c r="GW34" s="24"/>
      <c r="GX34" s="21"/>
      <c r="GY34" s="24"/>
      <c r="GZ34" s="21"/>
      <c r="HA34" s="24"/>
      <c r="HB34" s="21"/>
      <c r="HC34" s="24"/>
      <c r="HD34" s="21"/>
      <c r="HE34" s="6"/>
      <c r="HF34" s="21">
        <v>60</v>
      </c>
      <c r="HG34" s="21">
        <v>151</v>
      </c>
      <c r="HH34" s="21">
        <v>78</v>
      </c>
      <c r="HI34" s="21">
        <v>39.9</v>
      </c>
      <c r="HJ34" s="21">
        <v>1</v>
      </c>
      <c r="HK34" s="21">
        <v>63.5</v>
      </c>
      <c r="HL34" s="21">
        <v>1</v>
      </c>
      <c r="HM34" s="21">
        <v>20</v>
      </c>
      <c r="HN34" s="21">
        <v>62.18</v>
      </c>
      <c r="HO34" s="21">
        <v>111.13</v>
      </c>
      <c r="HP34" s="21">
        <v>2.86</v>
      </c>
      <c r="HQ34" s="21">
        <v>142.9</v>
      </c>
      <c r="HR34" s="21">
        <v>18</v>
      </c>
      <c r="HS34" s="21">
        <v>118.5</v>
      </c>
      <c r="HT34" s="21">
        <v>15</v>
      </c>
      <c r="HU34" s="6"/>
      <c r="HV34" s="98">
        <f t="shared" si="10"/>
        <v>-4</v>
      </c>
      <c r="HW34" s="6"/>
      <c r="HX34" s="6"/>
      <c r="HY34" s="6"/>
      <c r="HZ34" s="6"/>
      <c r="IA34" s="6"/>
    </row>
    <row r="35" spans="1:235" ht="15.75" customHeight="1" x14ac:dyDescent="0.3">
      <c r="A35" s="98">
        <v>30</v>
      </c>
      <c r="B35" s="3">
        <v>168</v>
      </c>
      <c r="C35" s="21" t="s">
        <v>874</v>
      </c>
      <c r="D35" s="21">
        <v>2</v>
      </c>
      <c r="E35" s="22">
        <v>41479</v>
      </c>
      <c r="F35" s="22">
        <v>41480</v>
      </c>
      <c r="G35" s="21">
        <f t="shared" si="0"/>
        <v>1</v>
      </c>
      <c r="H35" s="21"/>
      <c r="I35" s="21" t="s">
        <v>432</v>
      </c>
      <c r="J35" s="23">
        <v>25500</v>
      </c>
      <c r="K35" s="21">
        <v>44</v>
      </c>
      <c r="L35" s="21">
        <v>165</v>
      </c>
      <c r="M35" s="21">
        <v>60</v>
      </c>
      <c r="N35" s="21" t="s">
        <v>1506</v>
      </c>
      <c r="O35" s="21">
        <v>59</v>
      </c>
      <c r="P35" s="21">
        <v>66</v>
      </c>
      <c r="Q35" s="21">
        <v>17</v>
      </c>
      <c r="R35" s="21" t="s">
        <v>547</v>
      </c>
      <c r="S35" s="21">
        <v>1</v>
      </c>
      <c r="T35" s="21">
        <v>22</v>
      </c>
      <c r="U35" s="21" t="s">
        <v>272</v>
      </c>
      <c r="V35" s="21">
        <v>1</v>
      </c>
      <c r="W35" s="21">
        <v>12</v>
      </c>
      <c r="X35" s="21">
        <v>0</v>
      </c>
      <c r="Y35" s="21">
        <v>0</v>
      </c>
      <c r="Z35" s="6"/>
      <c r="AA35" s="24" t="s">
        <v>462</v>
      </c>
      <c r="AB35" s="21" t="s">
        <v>549</v>
      </c>
      <c r="AC35" s="25">
        <v>2</v>
      </c>
      <c r="AD35" s="25" t="s">
        <v>1010</v>
      </c>
      <c r="AE35" s="21" t="s">
        <v>246</v>
      </c>
      <c r="AF35" s="21" t="s">
        <v>247</v>
      </c>
      <c r="AG35" s="21" t="s">
        <v>246</v>
      </c>
      <c r="AH35" s="21" t="s">
        <v>248</v>
      </c>
      <c r="AI35" s="21" t="s">
        <v>249</v>
      </c>
      <c r="AJ35" s="21" t="s">
        <v>249</v>
      </c>
      <c r="AK35" s="21" t="s">
        <v>249</v>
      </c>
      <c r="AL35" s="21" t="s">
        <v>246</v>
      </c>
      <c r="AM35" s="21">
        <v>1.33</v>
      </c>
      <c r="AN35" s="6"/>
      <c r="AO35" s="26" t="s">
        <v>250</v>
      </c>
      <c r="AP35" s="26" t="s">
        <v>251</v>
      </c>
      <c r="AQ35" s="26"/>
      <c r="AR35" s="26" t="s">
        <v>1902</v>
      </c>
      <c r="AS35" s="26" t="s">
        <v>1905</v>
      </c>
      <c r="AT35" s="27">
        <v>1.33</v>
      </c>
      <c r="AU35" s="21">
        <v>1.84</v>
      </c>
      <c r="AV35" s="21">
        <v>2.16</v>
      </c>
      <c r="AW35" s="21">
        <v>1.02</v>
      </c>
      <c r="AX35" s="21">
        <v>0.73</v>
      </c>
      <c r="AY35" s="21">
        <v>0.41</v>
      </c>
      <c r="AZ35" s="21">
        <v>0.31</v>
      </c>
      <c r="BA35" s="21">
        <v>0.25</v>
      </c>
      <c r="BB35" s="21">
        <v>0.2</v>
      </c>
      <c r="BC35" s="28">
        <f t="shared" ref="BC35:BE35" si="95">((AU35/AT35)*100)-100</f>
        <v>38.345864661654133</v>
      </c>
      <c r="BD35" s="28">
        <f t="shared" si="95"/>
        <v>17.391304347826093</v>
      </c>
      <c r="BE35" s="28">
        <f t="shared" si="95"/>
        <v>-52.777777777777779</v>
      </c>
      <c r="BF35" s="28">
        <f t="shared" si="2"/>
        <v>62.406015037593988</v>
      </c>
      <c r="BG35" s="28">
        <f t="shared" si="3"/>
        <v>-23.308270676691734</v>
      </c>
      <c r="BH35" s="28">
        <f t="shared" si="4"/>
        <v>-44.565217391304344</v>
      </c>
      <c r="BI35" s="3">
        <f t="shared" ref="BI35:BK35" si="96">AU35-AT35</f>
        <v>0.51</v>
      </c>
      <c r="BJ35" s="3">
        <f t="shared" si="96"/>
        <v>0.32000000000000006</v>
      </c>
      <c r="BK35" s="3">
        <f t="shared" si="96"/>
        <v>-1.1400000000000001</v>
      </c>
      <c r="BL35" s="3">
        <f t="shared" si="6"/>
        <v>0.83000000000000007</v>
      </c>
      <c r="BM35" s="3">
        <f t="shared" si="7"/>
        <v>-0.31000000000000005</v>
      </c>
      <c r="BN35" s="3">
        <f t="shared" si="8"/>
        <v>-0.82000000000000006</v>
      </c>
      <c r="BO35" s="24">
        <v>100.3</v>
      </c>
      <c r="BP35" s="21">
        <v>210.3</v>
      </c>
      <c r="BQ35" s="21">
        <v>87</v>
      </c>
      <c r="BR35" s="21">
        <v>147.6</v>
      </c>
      <c r="BS35" s="21">
        <v>111.6</v>
      </c>
      <c r="BT35" s="21">
        <v>159</v>
      </c>
      <c r="BU35" s="21">
        <v>170</v>
      </c>
      <c r="BV35" s="24">
        <v>38.4</v>
      </c>
      <c r="BW35" s="21">
        <v>37.9</v>
      </c>
      <c r="BX35" s="21">
        <v>37</v>
      </c>
      <c r="BY35" s="21">
        <v>37.1</v>
      </c>
      <c r="BZ35" s="21">
        <v>38</v>
      </c>
      <c r="CA35" s="21">
        <v>37</v>
      </c>
      <c r="CB35" s="21">
        <v>37</v>
      </c>
      <c r="CC35" s="21">
        <v>37.6</v>
      </c>
      <c r="CD35" s="21">
        <v>37.6</v>
      </c>
      <c r="CE35" s="6"/>
      <c r="CF35" s="24" t="s">
        <v>1507</v>
      </c>
      <c r="CG35" s="21" t="s">
        <v>1508</v>
      </c>
      <c r="CH35" s="21"/>
      <c r="CI35" s="21" t="s">
        <v>1509</v>
      </c>
      <c r="CJ35" s="21" t="s">
        <v>1510</v>
      </c>
      <c r="CK35" s="21"/>
      <c r="CL35" s="21" t="s">
        <v>1069</v>
      </c>
      <c r="CM35" s="60" t="s">
        <v>2538</v>
      </c>
      <c r="CN35" s="21"/>
      <c r="CO35" s="21"/>
      <c r="CP35" s="21" t="s">
        <v>1026</v>
      </c>
      <c r="CQ35" s="21" t="s">
        <v>331</v>
      </c>
      <c r="CR35" s="21"/>
      <c r="CS35" s="93" t="s">
        <v>2539</v>
      </c>
      <c r="CT35" s="24">
        <v>3</v>
      </c>
      <c r="CU35" s="21"/>
      <c r="CV35" s="21"/>
      <c r="CW35" s="21"/>
      <c r="CX35" s="21">
        <v>1</v>
      </c>
      <c r="CY35" s="21"/>
      <c r="CZ35" s="21">
        <v>1</v>
      </c>
      <c r="DA35" s="24" t="s">
        <v>1513</v>
      </c>
      <c r="DB35" s="21"/>
      <c r="DC35" s="21"/>
      <c r="DD35" s="21"/>
      <c r="DE35" s="21"/>
      <c r="DF35" s="21"/>
      <c r="DG35" s="21"/>
      <c r="DH35" s="24" t="s">
        <v>374</v>
      </c>
      <c r="DI35" s="21" t="s">
        <v>374</v>
      </c>
      <c r="DJ35" s="21" t="s">
        <v>374</v>
      </c>
      <c r="DK35" s="21" t="s">
        <v>374</v>
      </c>
      <c r="DL35" s="21" t="s">
        <v>1514</v>
      </c>
      <c r="DM35" s="21" t="s">
        <v>1515</v>
      </c>
      <c r="DN35" s="21" t="s">
        <v>1516</v>
      </c>
      <c r="DO35" s="26"/>
      <c r="DP35" s="6"/>
      <c r="DQ35" s="24">
        <v>90.1</v>
      </c>
      <c r="DR35" s="21">
        <v>111.6</v>
      </c>
      <c r="DS35" s="21">
        <v>114</v>
      </c>
      <c r="DT35" s="21">
        <v>119</v>
      </c>
      <c r="DU35" s="21">
        <v>105.3</v>
      </c>
      <c r="DV35" s="21">
        <v>77.3</v>
      </c>
      <c r="DW35" s="21">
        <v>129</v>
      </c>
      <c r="DX35" s="24">
        <v>0.4</v>
      </c>
      <c r="DY35" s="21">
        <v>0.35</v>
      </c>
      <c r="DZ35" s="21">
        <v>0.35</v>
      </c>
      <c r="EA35" s="21">
        <v>0.35</v>
      </c>
      <c r="EB35" s="21">
        <v>0.4</v>
      </c>
      <c r="EC35" s="21">
        <v>0.4</v>
      </c>
      <c r="ED35" s="21">
        <v>0.4</v>
      </c>
      <c r="EE35" s="29">
        <f t="shared" ref="EE35:EK35" si="97">DQ35/DX35</f>
        <v>225.24999999999997</v>
      </c>
      <c r="EF35" s="30">
        <f t="shared" si="97"/>
        <v>318.85714285714283</v>
      </c>
      <c r="EG35" s="30">
        <f t="shared" si="97"/>
        <v>325.71428571428572</v>
      </c>
      <c r="EH35" s="30">
        <f t="shared" si="97"/>
        <v>340</v>
      </c>
      <c r="EI35" s="30">
        <f t="shared" si="97"/>
        <v>263.25</v>
      </c>
      <c r="EJ35" s="30">
        <f t="shared" si="97"/>
        <v>193.24999999999997</v>
      </c>
      <c r="EK35" s="30">
        <f t="shared" si="97"/>
        <v>322.5</v>
      </c>
      <c r="EL35" s="24">
        <v>1</v>
      </c>
      <c r="EM35" s="21">
        <v>1</v>
      </c>
      <c r="EN35" s="21">
        <v>1</v>
      </c>
      <c r="EO35" s="21">
        <v>1</v>
      </c>
      <c r="EP35" s="21">
        <v>1</v>
      </c>
      <c r="EQ35" s="21">
        <v>1</v>
      </c>
      <c r="ER35" s="21">
        <v>1</v>
      </c>
      <c r="ES35" s="24">
        <v>183</v>
      </c>
      <c r="ET35" s="21">
        <v>151</v>
      </c>
      <c r="EU35" s="21">
        <v>147</v>
      </c>
      <c r="EV35" s="21">
        <v>175</v>
      </c>
      <c r="EW35" s="21">
        <v>175</v>
      </c>
      <c r="EX35" s="21">
        <v>221</v>
      </c>
      <c r="EY35" s="21">
        <v>221</v>
      </c>
      <c r="EZ35" s="24">
        <v>5.2</v>
      </c>
      <c r="FA35" s="21">
        <v>5.4</v>
      </c>
      <c r="FB35" s="21">
        <v>3.7</v>
      </c>
      <c r="FC35" s="21">
        <v>3.9</v>
      </c>
      <c r="FD35" s="21">
        <v>3.9</v>
      </c>
      <c r="FE35" s="21">
        <v>4</v>
      </c>
      <c r="FF35" s="21">
        <v>5.7</v>
      </c>
      <c r="FG35" s="24">
        <v>3</v>
      </c>
      <c r="FH35" s="21">
        <v>5</v>
      </c>
      <c r="FI35" s="21">
        <v>6</v>
      </c>
      <c r="FJ35" s="21">
        <v>6</v>
      </c>
      <c r="FK35" s="21">
        <v>3</v>
      </c>
      <c r="FL35" s="21">
        <v>10</v>
      </c>
      <c r="FM35" s="21">
        <v>10</v>
      </c>
      <c r="FN35" s="24">
        <v>80</v>
      </c>
      <c r="FO35" s="21">
        <v>79</v>
      </c>
      <c r="FP35" s="21">
        <v>79</v>
      </c>
      <c r="FQ35" s="21">
        <v>103</v>
      </c>
      <c r="FR35" s="21">
        <v>98</v>
      </c>
      <c r="FS35" s="21">
        <v>83</v>
      </c>
      <c r="FT35" s="21">
        <v>65</v>
      </c>
      <c r="FU35" s="24">
        <v>0</v>
      </c>
      <c r="FV35" s="21">
        <v>0</v>
      </c>
      <c r="FW35" s="21">
        <v>0</v>
      </c>
      <c r="FX35" s="21">
        <v>0</v>
      </c>
      <c r="FY35" s="21">
        <v>0</v>
      </c>
      <c r="FZ35" s="21">
        <v>0</v>
      </c>
      <c r="GA35" s="21">
        <v>0</v>
      </c>
      <c r="GB35" s="24">
        <v>54</v>
      </c>
      <c r="GC35" s="21">
        <v>62</v>
      </c>
      <c r="GD35" s="21">
        <v>62</v>
      </c>
      <c r="GE35" s="21">
        <v>52</v>
      </c>
      <c r="GF35" s="21">
        <v>52</v>
      </c>
      <c r="GG35" s="21">
        <v>35</v>
      </c>
      <c r="GH35" s="21">
        <v>39</v>
      </c>
      <c r="GI35" s="24">
        <v>2190</v>
      </c>
      <c r="GJ35" s="21">
        <v>3100</v>
      </c>
      <c r="GK35" s="21">
        <v>3230</v>
      </c>
      <c r="GL35" s="21">
        <v>2430</v>
      </c>
      <c r="GM35" s="21">
        <v>2700</v>
      </c>
      <c r="GN35" s="21">
        <v>3420</v>
      </c>
      <c r="GO35" s="21">
        <v>2930</v>
      </c>
      <c r="GP35" s="6"/>
      <c r="GQ35" s="24">
        <v>12</v>
      </c>
      <c r="GR35" s="21">
        <v>45</v>
      </c>
      <c r="GS35" s="24">
        <v>11</v>
      </c>
      <c r="GT35" s="21">
        <v>45</v>
      </c>
      <c r="GU35" s="24">
        <v>11</v>
      </c>
      <c r="GV35" s="21">
        <v>45</v>
      </c>
      <c r="GW35" s="24">
        <v>10</v>
      </c>
      <c r="GX35" s="21">
        <v>45</v>
      </c>
      <c r="GY35" s="24">
        <v>12</v>
      </c>
      <c r="GZ35" s="21">
        <v>45</v>
      </c>
      <c r="HA35" s="24">
        <v>11</v>
      </c>
      <c r="HB35" s="21">
        <v>45</v>
      </c>
      <c r="HC35" s="24">
        <v>10</v>
      </c>
      <c r="HD35" s="21">
        <v>45</v>
      </c>
      <c r="HE35" s="6"/>
      <c r="HF35" s="21">
        <v>44</v>
      </c>
      <c r="HG35" s="21">
        <v>104</v>
      </c>
      <c r="HH35" s="21">
        <v>159</v>
      </c>
      <c r="HI35" s="21">
        <v>35.9</v>
      </c>
      <c r="HJ35" s="21">
        <v>1</v>
      </c>
      <c r="HK35" s="21">
        <v>87.3</v>
      </c>
      <c r="HL35" s="21">
        <v>1</v>
      </c>
      <c r="HM35" s="21">
        <v>60</v>
      </c>
      <c r="HN35" s="21">
        <v>7.8</v>
      </c>
      <c r="HO35" s="21">
        <v>20</v>
      </c>
      <c r="HP35" s="21">
        <v>3.37</v>
      </c>
      <c r="HQ35" s="21">
        <v>140</v>
      </c>
      <c r="HR35" s="21">
        <v>11.4</v>
      </c>
      <c r="HS35" s="21">
        <v>3.6</v>
      </c>
      <c r="HT35" s="21">
        <v>3</v>
      </c>
      <c r="HU35" s="6"/>
      <c r="HV35" s="98">
        <f t="shared" si="10"/>
        <v>1</v>
      </c>
      <c r="HW35" s="6"/>
      <c r="HX35" s="6"/>
      <c r="HY35" s="6"/>
      <c r="HZ35" s="6"/>
      <c r="IA35" s="6"/>
    </row>
    <row r="36" spans="1:235" ht="15.75" customHeight="1" x14ac:dyDescent="0.3">
      <c r="A36" s="98">
        <v>31</v>
      </c>
      <c r="B36" s="3">
        <v>172</v>
      </c>
      <c r="C36" s="21" t="s">
        <v>431</v>
      </c>
      <c r="D36" s="21">
        <v>2</v>
      </c>
      <c r="E36" s="22">
        <v>41484</v>
      </c>
      <c r="F36" s="22">
        <v>41487</v>
      </c>
      <c r="G36" s="21">
        <f t="shared" si="0"/>
        <v>3</v>
      </c>
      <c r="H36" s="21"/>
      <c r="I36" s="21" t="s">
        <v>386</v>
      </c>
      <c r="J36" s="23">
        <v>17354</v>
      </c>
      <c r="K36" s="21">
        <v>66</v>
      </c>
      <c r="L36" s="21">
        <v>165</v>
      </c>
      <c r="M36" s="21">
        <v>90</v>
      </c>
      <c r="N36" s="21" t="s">
        <v>1532</v>
      </c>
      <c r="O36" s="21">
        <v>85</v>
      </c>
      <c r="P36" s="21">
        <v>95</v>
      </c>
      <c r="Q36" s="21">
        <v>5</v>
      </c>
      <c r="R36" s="21" t="s">
        <v>547</v>
      </c>
      <c r="S36" s="21">
        <v>1</v>
      </c>
      <c r="T36" s="21">
        <v>18</v>
      </c>
      <c r="U36" s="21" t="s">
        <v>272</v>
      </c>
      <c r="V36" s="21">
        <v>1</v>
      </c>
      <c r="W36" s="21">
        <v>3</v>
      </c>
      <c r="X36" s="21">
        <v>1</v>
      </c>
      <c r="Y36" s="21">
        <v>0</v>
      </c>
      <c r="Z36" s="6"/>
      <c r="AA36" s="24" t="s">
        <v>244</v>
      </c>
      <c r="AB36" s="21" t="s">
        <v>549</v>
      </c>
      <c r="AC36" s="25">
        <v>2</v>
      </c>
      <c r="AD36" s="25" t="s">
        <v>1010</v>
      </c>
      <c r="AE36" s="21" t="s">
        <v>246</v>
      </c>
      <c r="AF36" s="21" t="s">
        <v>247</v>
      </c>
      <c r="AG36" s="21" t="s">
        <v>246</v>
      </c>
      <c r="AH36" s="21" t="s">
        <v>248</v>
      </c>
      <c r="AI36" s="21" t="s">
        <v>249</v>
      </c>
      <c r="AJ36" s="21" t="s">
        <v>249</v>
      </c>
      <c r="AK36" s="21" t="s">
        <v>246</v>
      </c>
      <c r="AL36" s="21" t="s">
        <v>246</v>
      </c>
      <c r="AM36" s="21">
        <v>1.38</v>
      </c>
      <c r="AN36" s="6"/>
      <c r="AO36" s="26" t="s">
        <v>250</v>
      </c>
      <c r="AP36" s="26" t="s">
        <v>251</v>
      </c>
      <c r="AQ36" s="26"/>
      <c r="AR36" s="26" t="s">
        <v>1902</v>
      </c>
      <c r="AS36" s="26" t="s">
        <v>1905</v>
      </c>
      <c r="AT36" s="27">
        <v>1.08</v>
      </c>
      <c r="AU36" s="21">
        <v>1.38</v>
      </c>
      <c r="AV36" s="21">
        <v>2.1</v>
      </c>
      <c r="AW36" s="21">
        <v>0.82</v>
      </c>
      <c r="AX36" s="21">
        <v>0.7</v>
      </c>
      <c r="AY36" s="21"/>
      <c r="AZ36" s="21"/>
      <c r="BA36" s="21"/>
      <c r="BB36" s="21"/>
      <c r="BC36" s="28">
        <f t="shared" ref="BC36:BE36" si="98">((AU36/AT36)*100)-100</f>
        <v>27.777777777777771</v>
      </c>
      <c r="BD36" s="28">
        <f t="shared" si="98"/>
        <v>52.173913043478279</v>
      </c>
      <c r="BE36" s="28">
        <f t="shared" si="98"/>
        <v>-60.952380952380956</v>
      </c>
      <c r="BF36" s="28">
        <f t="shared" si="2"/>
        <v>94.444444444444429</v>
      </c>
      <c r="BG36" s="28">
        <f t="shared" si="3"/>
        <v>-24.074074074074076</v>
      </c>
      <c r="BH36" s="28">
        <f t="shared" si="4"/>
        <v>-40.579710144927539</v>
      </c>
      <c r="BI36" s="3">
        <f t="shared" ref="BI36:BK36" si="99">AU36-AT36</f>
        <v>0.29999999999999982</v>
      </c>
      <c r="BJ36" s="3">
        <f t="shared" si="99"/>
        <v>0.7200000000000002</v>
      </c>
      <c r="BK36" s="3">
        <f t="shared" si="99"/>
        <v>-1.2800000000000002</v>
      </c>
      <c r="BL36" s="3">
        <f t="shared" si="6"/>
        <v>1.02</v>
      </c>
      <c r="BM36" s="3">
        <f t="shared" si="7"/>
        <v>-0.26000000000000012</v>
      </c>
      <c r="BN36" s="3">
        <f t="shared" si="8"/>
        <v>-0.55999999999999994</v>
      </c>
      <c r="BO36" s="24">
        <v>194.8</v>
      </c>
      <c r="BP36" s="21">
        <v>197</v>
      </c>
      <c r="BQ36" s="21">
        <v>180.7</v>
      </c>
      <c r="BR36" s="21"/>
      <c r="BS36" s="21"/>
      <c r="BT36" s="21"/>
      <c r="BU36" s="21"/>
      <c r="BV36" s="24">
        <v>37</v>
      </c>
      <c r="BW36" s="21">
        <v>36.9</v>
      </c>
      <c r="BX36" s="21">
        <v>36.6</v>
      </c>
      <c r="BY36" s="21">
        <v>36.9</v>
      </c>
      <c r="BZ36" s="21">
        <v>37.1</v>
      </c>
      <c r="CA36" s="21"/>
      <c r="CB36" s="21"/>
      <c r="CC36" s="21"/>
      <c r="CD36" s="21"/>
      <c r="CE36" s="6"/>
      <c r="CF36" s="24" t="s">
        <v>1424</v>
      </c>
      <c r="CG36" s="21" t="s">
        <v>316</v>
      </c>
      <c r="CH36" s="21"/>
      <c r="CI36" s="21"/>
      <c r="CJ36" s="21"/>
      <c r="CK36" s="21"/>
      <c r="CL36" s="21"/>
      <c r="CM36" s="60" t="s">
        <v>2540</v>
      </c>
      <c r="CN36" s="93" t="s">
        <v>2541</v>
      </c>
      <c r="CO36" s="21"/>
      <c r="CP36" s="21"/>
      <c r="CQ36" s="21"/>
      <c r="CR36" s="21"/>
      <c r="CS36" s="21"/>
      <c r="CT36" s="24">
        <v>2</v>
      </c>
      <c r="CU36" s="21">
        <v>2</v>
      </c>
      <c r="CV36" s="21"/>
      <c r="CW36" s="21"/>
      <c r="CX36" s="21"/>
      <c r="CY36" s="21"/>
      <c r="CZ36" s="21"/>
      <c r="DA36" s="24" t="s">
        <v>2542</v>
      </c>
      <c r="DB36" s="21" t="s">
        <v>2543</v>
      </c>
      <c r="DC36" s="21"/>
      <c r="DD36" s="21"/>
      <c r="DE36" s="21"/>
      <c r="DF36" s="21"/>
      <c r="DG36" s="21"/>
      <c r="DH36" s="24" t="s">
        <v>268</v>
      </c>
      <c r="DI36" s="21" t="s">
        <v>268</v>
      </c>
      <c r="DJ36" s="21" t="s">
        <v>268</v>
      </c>
      <c r="DK36" s="21"/>
      <c r="DL36" s="21"/>
      <c r="DM36" s="21"/>
      <c r="DN36" s="21"/>
      <c r="DO36" s="26"/>
      <c r="DP36" s="6"/>
      <c r="DQ36" s="24">
        <v>82</v>
      </c>
      <c r="DR36" s="21">
        <v>97.1</v>
      </c>
      <c r="DS36" s="21">
        <v>103.5</v>
      </c>
      <c r="DT36" s="21"/>
      <c r="DU36" s="21"/>
      <c r="DV36" s="21"/>
      <c r="DW36" s="21"/>
      <c r="DX36" s="24">
        <v>0.4</v>
      </c>
      <c r="DY36" s="21">
        <v>0.4</v>
      </c>
      <c r="DZ36" s="21">
        <v>0.4</v>
      </c>
      <c r="EA36" s="21"/>
      <c r="EB36" s="21"/>
      <c r="EC36" s="21"/>
      <c r="ED36" s="21"/>
      <c r="EE36" s="78">
        <f t="shared" ref="EE36:EG36" si="100">DQ36/DX36</f>
        <v>205</v>
      </c>
      <c r="EF36" s="79">
        <f t="shared" si="100"/>
        <v>242.74999999999997</v>
      </c>
      <c r="EG36" s="79">
        <f t="shared" si="100"/>
        <v>258.75</v>
      </c>
      <c r="EH36" s="79"/>
      <c r="EI36" s="79"/>
      <c r="EJ36" s="79"/>
      <c r="EK36" s="79"/>
      <c r="EL36" s="24">
        <v>0</v>
      </c>
      <c r="EM36" s="21">
        <v>0</v>
      </c>
      <c r="EN36" s="21">
        <v>0</v>
      </c>
      <c r="EO36" s="21"/>
      <c r="EP36" s="21"/>
      <c r="EQ36" s="21"/>
      <c r="ER36" s="21"/>
      <c r="ES36" s="24">
        <v>172</v>
      </c>
      <c r="ET36" s="21">
        <v>157</v>
      </c>
      <c r="EU36" s="21">
        <v>172</v>
      </c>
      <c r="EV36" s="21"/>
      <c r="EW36" s="21"/>
      <c r="EX36" s="21"/>
      <c r="EY36" s="21"/>
      <c r="EZ36" s="24">
        <v>12.3</v>
      </c>
      <c r="FA36" s="21">
        <v>5.9</v>
      </c>
      <c r="FB36" s="21">
        <v>6.6</v>
      </c>
      <c r="FC36" s="21"/>
      <c r="FD36" s="21"/>
      <c r="FE36" s="21"/>
      <c r="FF36" s="21"/>
      <c r="FG36" s="24">
        <v>11</v>
      </c>
      <c r="FH36" s="21">
        <v>15</v>
      </c>
      <c r="FI36" s="21">
        <v>15</v>
      </c>
      <c r="FJ36" s="21"/>
      <c r="FK36" s="21"/>
      <c r="FL36" s="21"/>
      <c r="FM36" s="21"/>
      <c r="FN36" s="24">
        <v>64</v>
      </c>
      <c r="FO36" s="21">
        <v>65</v>
      </c>
      <c r="FP36" s="21">
        <v>67</v>
      </c>
      <c r="FQ36" s="21"/>
      <c r="FR36" s="21"/>
      <c r="FS36" s="21"/>
      <c r="FT36" s="21"/>
      <c r="FU36" s="24" t="s">
        <v>1194</v>
      </c>
      <c r="FV36" s="21" t="s">
        <v>803</v>
      </c>
      <c r="FW36" s="21">
        <v>0</v>
      </c>
      <c r="FX36" s="21"/>
      <c r="FY36" s="21"/>
      <c r="FZ36" s="21"/>
      <c r="GA36" s="21"/>
      <c r="GB36" s="24">
        <v>118</v>
      </c>
      <c r="GC36" s="21">
        <v>109</v>
      </c>
      <c r="GD36" s="21">
        <v>110</v>
      </c>
      <c r="GE36" s="21"/>
      <c r="GF36" s="21"/>
      <c r="GG36" s="21"/>
      <c r="GH36" s="21"/>
      <c r="GI36" s="24">
        <v>1300</v>
      </c>
      <c r="GJ36" s="21">
        <v>1420</v>
      </c>
      <c r="GK36" s="21">
        <v>405</v>
      </c>
      <c r="GL36" s="21"/>
      <c r="GM36" s="21"/>
      <c r="GN36" s="21"/>
      <c r="GO36" s="21"/>
      <c r="GP36" s="6"/>
      <c r="GQ36" s="24">
        <v>15</v>
      </c>
      <c r="GR36" s="21">
        <v>80</v>
      </c>
      <c r="GS36" s="24">
        <v>11</v>
      </c>
      <c r="GT36" s="21">
        <v>45</v>
      </c>
      <c r="GU36" s="24">
        <v>10</v>
      </c>
      <c r="GV36" s="21">
        <v>45</v>
      </c>
      <c r="GW36" s="24"/>
      <c r="GX36" s="21"/>
      <c r="GY36" s="24"/>
      <c r="GZ36" s="21"/>
      <c r="HA36" s="24"/>
      <c r="HB36" s="21"/>
      <c r="HC36" s="24"/>
      <c r="HD36" s="21"/>
      <c r="HE36" s="6"/>
      <c r="HF36" s="21">
        <v>66</v>
      </c>
      <c r="HG36" s="21">
        <v>125</v>
      </c>
      <c r="HH36" s="21">
        <v>90</v>
      </c>
      <c r="HI36" s="21">
        <v>83.8</v>
      </c>
      <c r="HJ36" s="21">
        <v>1</v>
      </c>
      <c r="HK36" s="21">
        <v>94.9</v>
      </c>
      <c r="HL36" s="21">
        <v>80</v>
      </c>
      <c r="HM36" s="21">
        <v>40</v>
      </c>
      <c r="HN36" s="21">
        <v>252.1</v>
      </c>
      <c r="HO36" s="21">
        <v>17.62</v>
      </c>
      <c r="HP36" s="21">
        <v>3.61</v>
      </c>
      <c r="HQ36" s="21">
        <v>140</v>
      </c>
      <c r="HR36" s="21">
        <v>31.3</v>
      </c>
      <c r="HS36" s="21">
        <v>7.5</v>
      </c>
      <c r="HT36" s="21">
        <v>3</v>
      </c>
      <c r="HU36" s="6"/>
      <c r="HV36" s="98">
        <f t="shared" si="10"/>
        <v>4</v>
      </c>
      <c r="HW36" s="6"/>
      <c r="HX36" s="6"/>
      <c r="HY36" s="6"/>
      <c r="HZ36" s="6"/>
      <c r="IA36" s="6"/>
    </row>
    <row r="37" spans="1:235" ht="15.75" customHeight="1" x14ac:dyDescent="0.3">
      <c r="A37" s="98">
        <v>32</v>
      </c>
      <c r="B37" s="3">
        <v>175</v>
      </c>
      <c r="C37" s="21" t="s">
        <v>874</v>
      </c>
      <c r="D37" s="21">
        <v>2</v>
      </c>
      <c r="E37" s="22">
        <v>41491</v>
      </c>
      <c r="F37" s="22">
        <v>41491</v>
      </c>
      <c r="G37" s="21">
        <f t="shared" si="0"/>
        <v>0</v>
      </c>
      <c r="H37" s="21"/>
      <c r="I37" s="21" t="s">
        <v>432</v>
      </c>
      <c r="J37" s="23">
        <v>11973</v>
      </c>
      <c r="K37" s="21">
        <v>81</v>
      </c>
      <c r="L37" s="21">
        <v>158</v>
      </c>
      <c r="M37" s="21">
        <v>76</v>
      </c>
      <c r="N37" s="21" t="s">
        <v>1549</v>
      </c>
      <c r="O37" s="21">
        <v>97</v>
      </c>
      <c r="P37" s="21">
        <v>98.1</v>
      </c>
      <c r="Q37" s="21">
        <v>9</v>
      </c>
      <c r="R37" s="21" t="s">
        <v>818</v>
      </c>
      <c r="S37" s="21">
        <v>1</v>
      </c>
      <c r="T37" s="21">
        <v>17</v>
      </c>
      <c r="U37" s="21" t="s">
        <v>272</v>
      </c>
      <c r="V37" s="21">
        <v>1</v>
      </c>
      <c r="W37" s="21">
        <v>2</v>
      </c>
      <c r="X37" s="21">
        <v>3</v>
      </c>
      <c r="Y37" s="21">
        <v>0</v>
      </c>
      <c r="Z37" s="6"/>
      <c r="AA37" s="24" t="s">
        <v>244</v>
      </c>
      <c r="AB37" s="21" t="s">
        <v>819</v>
      </c>
      <c r="AC37" s="25">
        <v>1</v>
      </c>
      <c r="AD37" s="25"/>
      <c r="AE37" s="21" t="s">
        <v>246</v>
      </c>
      <c r="AF37" s="21" t="s">
        <v>479</v>
      </c>
      <c r="AG37" s="21" t="s">
        <v>249</v>
      </c>
      <c r="AH37" s="21"/>
      <c r="AI37" s="21" t="s">
        <v>246</v>
      </c>
      <c r="AJ37" s="21" t="s">
        <v>246</v>
      </c>
      <c r="AK37" s="21" t="s">
        <v>246</v>
      </c>
      <c r="AL37" s="21" t="s">
        <v>246</v>
      </c>
      <c r="AM37" s="21">
        <v>233.25</v>
      </c>
      <c r="AN37" s="6"/>
      <c r="AO37" s="26" t="s">
        <v>250</v>
      </c>
      <c r="AP37" s="26" t="s">
        <v>251</v>
      </c>
      <c r="AQ37" s="26"/>
      <c r="AR37" s="26" t="s">
        <v>1906</v>
      </c>
      <c r="AS37" s="26" t="s">
        <v>1903</v>
      </c>
      <c r="AT37" s="33">
        <v>33.25</v>
      </c>
      <c r="AU37" s="34">
        <v>48.5</v>
      </c>
      <c r="AV37" s="34">
        <v>62.2</v>
      </c>
      <c r="AW37" s="34">
        <v>102.3</v>
      </c>
      <c r="AX37" s="34">
        <v>69.400000000000006</v>
      </c>
      <c r="AY37" s="34">
        <v>16.11</v>
      </c>
      <c r="AZ37" s="34">
        <v>12.19</v>
      </c>
      <c r="BA37" s="34">
        <v>8.34</v>
      </c>
      <c r="BB37" s="34">
        <v>5.36</v>
      </c>
      <c r="BC37" s="28">
        <f t="shared" ref="BC37:BE37" si="101">((AU37/AT37)*100)-100</f>
        <v>45.864661654135347</v>
      </c>
      <c r="BD37" s="28">
        <f t="shared" si="101"/>
        <v>28.24742268041237</v>
      </c>
      <c r="BE37" s="28">
        <f t="shared" si="101"/>
        <v>64.469453376205763</v>
      </c>
      <c r="BF37" s="28">
        <f t="shared" si="2"/>
        <v>87.067669172932341</v>
      </c>
      <c r="BG37" s="28">
        <f t="shared" si="3"/>
        <v>207.66917293233081</v>
      </c>
      <c r="BH37" s="28">
        <f t="shared" si="4"/>
        <v>110.9278350515464</v>
      </c>
      <c r="BI37" s="3">
        <f t="shared" ref="BI37:BK37" si="102">AU37-AT37</f>
        <v>15.25</v>
      </c>
      <c r="BJ37" s="3">
        <f t="shared" si="102"/>
        <v>13.700000000000003</v>
      </c>
      <c r="BK37" s="3">
        <f t="shared" si="102"/>
        <v>40.099999999999994</v>
      </c>
      <c r="BL37" s="3">
        <f t="shared" si="6"/>
        <v>28.950000000000003</v>
      </c>
      <c r="BM37" s="3">
        <f t="shared" si="7"/>
        <v>69.05</v>
      </c>
      <c r="BN37" s="3">
        <f t="shared" si="8"/>
        <v>53.8</v>
      </c>
      <c r="BO37" s="24"/>
      <c r="BP37" s="21">
        <v>345.4</v>
      </c>
      <c r="BQ37" s="21">
        <v>301</v>
      </c>
      <c r="BR37" s="21">
        <v>131.1</v>
      </c>
      <c r="BS37" s="21">
        <v>80</v>
      </c>
      <c r="BT37" s="21">
        <v>69</v>
      </c>
      <c r="BU37" s="21">
        <v>63.2</v>
      </c>
      <c r="BV37" s="24">
        <v>35.4</v>
      </c>
      <c r="BW37" s="21">
        <v>35.9</v>
      </c>
      <c r="BX37" s="21">
        <v>36.9</v>
      </c>
      <c r="BY37" s="21">
        <v>37.1</v>
      </c>
      <c r="BZ37" s="21">
        <v>37</v>
      </c>
      <c r="CA37" s="21">
        <v>36.9</v>
      </c>
      <c r="CB37" s="21">
        <v>36.6</v>
      </c>
      <c r="CC37" s="21">
        <v>36.6</v>
      </c>
      <c r="CD37" s="21">
        <v>36</v>
      </c>
      <c r="CE37" s="6"/>
      <c r="CF37" s="24" t="s">
        <v>962</v>
      </c>
      <c r="CG37" s="21"/>
      <c r="CH37" s="21"/>
      <c r="CI37" s="21"/>
      <c r="CJ37" s="21"/>
      <c r="CK37" s="21"/>
      <c r="CL37" s="21"/>
      <c r="CM37" s="24" t="s">
        <v>1550</v>
      </c>
      <c r="CN37" s="21"/>
      <c r="CO37" s="21"/>
      <c r="CP37" s="21"/>
      <c r="CQ37" s="21"/>
      <c r="CR37" s="21"/>
      <c r="CS37" s="21"/>
      <c r="CT37" s="24">
        <v>2</v>
      </c>
      <c r="CU37" s="21"/>
      <c r="CV37" s="21"/>
      <c r="CW37" s="21"/>
      <c r="CX37" s="21"/>
      <c r="CY37" s="21"/>
      <c r="CZ37" s="21"/>
      <c r="DA37" s="24" t="s">
        <v>1551</v>
      </c>
      <c r="DB37" s="21"/>
      <c r="DC37" s="21"/>
      <c r="DD37" s="21"/>
      <c r="DE37" s="21"/>
      <c r="DF37" s="21"/>
      <c r="DG37" s="21"/>
      <c r="DH37" s="24" t="s">
        <v>540</v>
      </c>
      <c r="DI37" s="21" t="s">
        <v>540</v>
      </c>
      <c r="DJ37" s="21" t="s">
        <v>1552</v>
      </c>
      <c r="DK37" s="21" t="s">
        <v>1553</v>
      </c>
      <c r="DL37" s="21" t="s">
        <v>1553</v>
      </c>
      <c r="DM37" s="21" t="s">
        <v>1553</v>
      </c>
      <c r="DN37" s="21" t="s">
        <v>1553</v>
      </c>
      <c r="DO37" s="26"/>
      <c r="DP37" s="6"/>
      <c r="DQ37" s="24">
        <v>51.2</v>
      </c>
      <c r="DR37" s="21">
        <v>117.5</v>
      </c>
      <c r="DS37" s="21">
        <v>98.7</v>
      </c>
      <c r="DT37" s="21">
        <v>116.8</v>
      </c>
      <c r="DU37" s="21">
        <v>76.5</v>
      </c>
      <c r="DV37" s="21">
        <v>74</v>
      </c>
      <c r="DW37" s="21">
        <v>108.4</v>
      </c>
      <c r="DX37" s="24">
        <v>0.5</v>
      </c>
      <c r="DY37" s="21">
        <v>0.4</v>
      </c>
      <c r="DZ37" s="21">
        <v>0.35</v>
      </c>
      <c r="EA37" s="21">
        <v>0.4</v>
      </c>
      <c r="EB37" s="21">
        <v>0.4</v>
      </c>
      <c r="EC37" s="21">
        <v>0.35</v>
      </c>
      <c r="ED37" s="21">
        <v>0.35</v>
      </c>
      <c r="EE37" s="78">
        <f t="shared" ref="EE37:EK37" si="103">DQ37/DX37</f>
        <v>102.4</v>
      </c>
      <c r="EF37" s="79">
        <f t="shared" si="103"/>
        <v>293.75</v>
      </c>
      <c r="EG37" s="79">
        <f t="shared" si="103"/>
        <v>282</v>
      </c>
      <c r="EH37" s="79">
        <f t="shared" si="103"/>
        <v>292</v>
      </c>
      <c r="EI37" s="79">
        <f t="shared" si="103"/>
        <v>191.25</v>
      </c>
      <c r="EJ37" s="79">
        <f t="shared" si="103"/>
        <v>211.42857142857144</v>
      </c>
      <c r="EK37" s="79">
        <f t="shared" si="103"/>
        <v>309.71428571428572</v>
      </c>
      <c r="EL37" s="24">
        <v>1</v>
      </c>
      <c r="EM37" s="21">
        <v>1</v>
      </c>
      <c r="EN37" s="21">
        <v>1</v>
      </c>
      <c r="EO37" s="21">
        <v>0</v>
      </c>
      <c r="EP37" s="21">
        <v>0</v>
      </c>
      <c r="EQ37" s="21">
        <v>0</v>
      </c>
      <c r="ER37" s="21">
        <v>0</v>
      </c>
      <c r="ES37" s="24">
        <v>120</v>
      </c>
      <c r="ET37" s="21">
        <v>132</v>
      </c>
      <c r="EU37" s="21">
        <v>130</v>
      </c>
      <c r="EV37" s="21">
        <v>111</v>
      </c>
      <c r="EW37" s="21">
        <v>107</v>
      </c>
      <c r="EX37" s="21">
        <v>160</v>
      </c>
      <c r="EY37" s="21">
        <v>187</v>
      </c>
      <c r="EZ37" s="24">
        <v>17.7</v>
      </c>
      <c r="FA37" s="21">
        <v>10.8</v>
      </c>
      <c r="FB37" s="21">
        <v>9</v>
      </c>
      <c r="FC37" s="21">
        <v>7.6</v>
      </c>
      <c r="FD37" s="21">
        <v>6.3</v>
      </c>
      <c r="FE37" s="21">
        <v>5.5</v>
      </c>
      <c r="FF37" s="21">
        <v>5.5</v>
      </c>
      <c r="FG37" s="24">
        <v>3</v>
      </c>
      <c r="FH37" s="21">
        <v>8</v>
      </c>
      <c r="FI37" s="21">
        <v>10</v>
      </c>
      <c r="FJ37" s="21">
        <v>15</v>
      </c>
      <c r="FK37" s="21">
        <v>15</v>
      </c>
      <c r="FL37" s="21">
        <v>15</v>
      </c>
      <c r="FM37" s="21">
        <v>15</v>
      </c>
      <c r="FN37" s="24">
        <v>75</v>
      </c>
      <c r="FO37" s="21">
        <v>86</v>
      </c>
      <c r="FP37" s="21">
        <v>95</v>
      </c>
      <c r="FQ37" s="21">
        <v>80</v>
      </c>
      <c r="FR37" s="21">
        <v>89</v>
      </c>
      <c r="FS37" s="21">
        <v>95</v>
      </c>
      <c r="FT37" s="21">
        <v>90</v>
      </c>
      <c r="FU37" s="24" t="s">
        <v>1214</v>
      </c>
      <c r="FV37" s="21" t="s">
        <v>1214</v>
      </c>
      <c r="FW37" s="21" t="s">
        <v>834</v>
      </c>
      <c r="FX37" s="21">
        <v>0</v>
      </c>
      <c r="FY37" s="21">
        <v>0</v>
      </c>
      <c r="FZ37" s="21">
        <v>0</v>
      </c>
      <c r="GA37" s="21">
        <v>0</v>
      </c>
      <c r="GB37" s="24">
        <v>275</v>
      </c>
      <c r="GC37" s="21">
        <v>241</v>
      </c>
      <c r="GD37" s="21">
        <v>210</v>
      </c>
      <c r="GE37" s="21">
        <v>160</v>
      </c>
      <c r="GF37" s="21">
        <v>115</v>
      </c>
      <c r="GG37" s="21">
        <v>86</v>
      </c>
      <c r="GH37" s="21">
        <v>82</v>
      </c>
      <c r="GI37" s="24">
        <v>440</v>
      </c>
      <c r="GJ37" s="21">
        <v>2500</v>
      </c>
      <c r="GK37" s="21">
        <v>4350</v>
      </c>
      <c r="GL37" s="21">
        <v>1920</v>
      </c>
      <c r="GM37" s="21">
        <v>2640</v>
      </c>
      <c r="GN37" s="21">
        <v>2820</v>
      </c>
      <c r="GO37" s="21">
        <v>2960</v>
      </c>
      <c r="GP37" s="6"/>
      <c r="GQ37" s="24">
        <v>19</v>
      </c>
      <c r="GR37" s="21">
        <v>90</v>
      </c>
      <c r="GS37" s="24">
        <v>16</v>
      </c>
      <c r="GT37" s="21">
        <v>90</v>
      </c>
      <c r="GU37" s="24">
        <v>15</v>
      </c>
      <c r="GV37" s="21">
        <v>80</v>
      </c>
      <c r="GW37" s="24">
        <v>10</v>
      </c>
      <c r="GX37" s="21">
        <v>45</v>
      </c>
      <c r="GY37" s="24">
        <v>10</v>
      </c>
      <c r="GZ37" s="21">
        <v>45</v>
      </c>
      <c r="HA37" s="24">
        <v>8</v>
      </c>
      <c r="HB37" s="21">
        <v>18</v>
      </c>
      <c r="HC37" s="24">
        <v>7</v>
      </c>
      <c r="HD37" s="21">
        <v>18</v>
      </c>
      <c r="HE37" s="6"/>
      <c r="HF37" s="21">
        <v>81</v>
      </c>
      <c r="HG37" s="21">
        <v>122</v>
      </c>
      <c r="HH37" s="21">
        <v>88</v>
      </c>
      <c r="HI37" s="21">
        <v>37</v>
      </c>
      <c r="HJ37" s="21">
        <v>1</v>
      </c>
      <c r="HK37" s="21">
        <v>51.2</v>
      </c>
      <c r="HL37" s="21">
        <v>0.5</v>
      </c>
      <c r="HM37" s="21">
        <v>10</v>
      </c>
      <c r="HN37" s="21">
        <v>57.42</v>
      </c>
      <c r="HO37" s="21">
        <v>40.32</v>
      </c>
      <c r="HP37" s="21">
        <v>3.78</v>
      </c>
      <c r="HQ37" s="21">
        <v>134.1</v>
      </c>
      <c r="HR37" s="21">
        <v>14.7</v>
      </c>
      <c r="HS37" s="21">
        <v>17.7</v>
      </c>
      <c r="HT37" s="21">
        <v>3</v>
      </c>
      <c r="HU37" s="6"/>
      <c r="HV37" s="98">
        <f t="shared" si="10"/>
        <v>3</v>
      </c>
      <c r="HW37" s="6"/>
      <c r="HX37" s="6"/>
      <c r="HY37" s="6"/>
      <c r="HZ37" s="6"/>
      <c r="IA37" s="6"/>
    </row>
    <row r="38" spans="1:235" ht="15.75" customHeight="1" x14ac:dyDescent="0.3">
      <c r="A38" s="98">
        <v>33</v>
      </c>
      <c r="B38" s="3">
        <v>187</v>
      </c>
      <c r="C38" s="21" t="s">
        <v>874</v>
      </c>
      <c r="D38" s="21">
        <v>1</v>
      </c>
      <c r="E38" s="22">
        <v>41516</v>
      </c>
      <c r="F38" s="22">
        <v>41516</v>
      </c>
      <c r="G38" s="21">
        <f t="shared" si="0"/>
        <v>0</v>
      </c>
      <c r="H38" s="21"/>
      <c r="I38" s="21" t="s">
        <v>989</v>
      </c>
      <c r="J38" s="23">
        <v>20237</v>
      </c>
      <c r="K38" s="21">
        <v>58</v>
      </c>
      <c r="L38" s="21">
        <v>180</v>
      </c>
      <c r="M38" s="21">
        <v>60</v>
      </c>
      <c r="N38" s="21" t="s">
        <v>1607</v>
      </c>
      <c r="O38" s="21">
        <v>79</v>
      </c>
      <c r="P38" s="21">
        <v>91.9</v>
      </c>
      <c r="Q38" s="21">
        <v>6</v>
      </c>
      <c r="R38" s="21" t="s">
        <v>548</v>
      </c>
      <c r="S38" s="21">
        <v>2</v>
      </c>
      <c r="T38" s="21">
        <v>6</v>
      </c>
      <c r="U38" s="21" t="s">
        <v>548</v>
      </c>
      <c r="V38" s="21">
        <v>2</v>
      </c>
      <c r="W38" s="21">
        <v>5</v>
      </c>
      <c r="X38" s="21">
        <v>6</v>
      </c>
      <c r="Y38" s="21">
        <v>0</v>
      </c>
      <c r="Z38" s="6"/>
      <c r="AA38" s="24" t="s">
        <v>884</v>
      </c>
      <c r="AB38" s="21" t="s">
        <v>1608</v>
      </c>
      <c r="AC38" s="25">
        <v>2</v>
      </c>
      <c r="AD38" s="25" t="s">
        <v>1010</v>
      </c>
      <c r="AE38" s="21" t="s">
        <v>246</v>
      </c>
      <c r="AF38" s="21" t="s">
        <v>479</v>
      </c>
      <c r="AG38" s="21" t="s">
        <v>246</v>
      </c>
      <c r="AH38" s="21" t="s">
        <v>328</v>
      </c>
      <c r="AI38" s="21" t="s">
        <v>246</v>
      </c>
      <c r="AJ38" s="21" t="s">
        <v>246</v>
      </c>
      <c r="AK38" s="21" t="s">
        <v>246</v>
      </c>
      <c r="AL38" s="21" t="s">
        <v>246</v>
      </c>
      <c r="AM38" s="21">
        <v>2.29</v>
      </c>
      <c r="AN38" s="6"/>
      <c r="AO38" s="26" t="s">
        <v>250</v>
      </c>
      <c r="AP38" s="26" t="s">
        <v>251</v>
      </c>
      <c r="AQ38" s="26"/>
      <c r="AR38" s="26" t="s">
        <v>1902</v>
      </c>
      <c r="AS38" s="26" t="s">
        <v>1922</v>
      </c>
      <c r="AT38" s="27">
        <v>8.2899999999999991</v>
      </c>
      <c r="AU38" s="21">
        <v>9.5399999999999991</v>
      </c>
      <c r="AV38" s="21">
        <v>15.67</v>
      </c>
      <c r="AW38" s="21">
        <v>14.48</v>
      </c>
      <c r="AX38" s="21">
        <v>7.41</v>
      </c>
      <c r="AY38" s="21">
        <v>3.23</v>
      </c>
      <c r="AZ38" s="21">
        <v>1.67</v>
      </c>
      <c r="BA38" s="21"/>
      <c r="BB38" s="21"/>
      <c r="BC38" s="28">
        <f t="shared" ref="BC38:BE38" si="104">((AU38/AT38)*100)-100</f>
        <v>15.078407720144753</v>
      </c>
      <c r="BD38" s="28">
        <f t="shared" si="104"/>
        <v>64.255765199161431</v>
      </c>
      <c r="BE38" s="28">
        <f t="shared" si="104"/>
        <v>-7.5941289087428174</v>
      </c>
      <c r="BF38" s="28">
        <f t="shared" si="2"/>
        <v>89.022919179734629</v>
      </c>
      <c r="BG38" s="28">
        <f t="shared" si="3"/>
        <v>74.668275030156821</v>
      </c>
      <c r="BH38" s="28">
        <f t="shared" si="4"/>
        <v>51.781970649895214</v>
      </c>
      <c r="BI38" s="3">
        <f t="shared" ref="BI38:BK38" si="105">AU38-AT38</f>
        <v>1.25</v>
      </c>
      <c r="BJ38" s="3">
        <f t="shared" si="105"/>
        <v>6.1300000000000008</v>
      </c>
      <c r="BK38" s="3">
        <f t="shared" si="105"/>
        <v>-1.1899999999999995</v>
      </c>
      <c r="BL38" s="3">
        <f t="shared" si="6"/>
        <v>7.3800000000000008</v>
      </c>
      <c r="BM38" s="3">
        <f t="shared" si="7"/>
        <v>6.1900000000000013</v>
      </c>
      <c r="BN38" s="3">
        <f t="shared" si="8"/>
        <v>4.9400000000000013</v>
      </c>
      <c r="BO38" s="24">
        <v>223.3</v>
      </c>
      <c r="BP38" s="21">
        <v>358.2</v>
      </c>
      <c r="BQ38" s="21">
        <v>334.7</v>
      </c>
      <c r="BR38" s="21">
        <v>160.5</v>
      </c>
      <c r="BS38" s="21">
        <v>96.7</v>
      </c>
      <c r="BT38" s="21"/>
      <c r="BU38" s="21"/>
      <c r="BV38" s="24">
        <v>36</v>
      </c>
      <c r="BW38" s="21">
        <v>35.6</v>
      </c>
      <c r="BX38" s="21">
        <v>36.5</v>
      </c>
      <c r="BY38" s="21">
        <v>36.1</v>
      </c>
      <c r="BZ38" s="21">
        <v>36</v>
      </c>
      <c r="CA38" s="21">
        <v>36</v>
      </c>
      <c r="CB38" s="21">
        <v>36</v>
      </c>
      <c r="CC38" s="21"/>
      <c r="CD38" s="21"/>
      <c r="CE38" s="6"/>
      <c r="CF38" s="24" t="s">
        <v>1609</v>
      </c>
      <c r="CG38" s="21"/>
      <c r="CH38" s="21"/>
      <c r="CI38" s="21"/>
      <c r="CJ38" s="21"/>
      <c r="CK38" s="21"/>
      <c r="CL38" s="21"/>
      <c r="CM38" s="24" t="s">
        <v>1610</v>
      </c>
      <c r="CN38" s="21"/>
      <c r="CO38" s="21"/>
      <c r="CP38" s="21"/>
      <c r="CQ38" s="21"/>
      <c r="CR38" s="21"/>
      <c r="CS38" s="21"/>
      <c r="CT38" s="24">
        <v>2</v>
      </c>
      <c r="CU38" s="21"/>
      <c r="CV38" s="21"/>
      <c r="CW38" s="21"/>
      <c r="CX38" s="21"/>
      <c r="CY38" s="21"/>
      <c r="CZ38" s="21"/>
      <c r="DA38" s="24" t="s">
        <v>735</v>
      </c>
      <c r="DB38" s="21"/>
      <c r="DC38" s="21"/>
      <c r="DD38" s="21"/>
      <c r="DE38" s="21"/>
      <c r="DF38" s="21"/>
      <c r="DG38" s="21"/>
      <c r="DH38" s="24" t="s">
        <v>1611</v>
      </c>
      <c r="DI38" s="21" t="s">
        <v>1611</v>
      </c>
      <c r="DJ38" s="21" t="s">
        <v>1611</v>
      </c>
      <c r="DK38" s="21" t="s">
        <v>1612</v>
      </c>
      <c r="DL38" s="21" t="s">
        <v>994</v>
      </c>
      <c r="DM38" s="21"/>
      <c r="DN38" s="21"/>
      <c r="DO38" s="26"/>
      <c r="DP38" s="6"/>
      <c r="DQ38" s="24">
        <v>89.5</v>
      </c>
      <c r="DR38" s="21">
        <v>116.3</v>
      </c>
      <c r="DS38" s="21">
        <v>136.4</v>
      </c>
      <c r="DT38" s="21">
        <v>134.4</v>
      </c>
      <c r="DU38" s="21">
        <v>105.2</v>
      </c>
      <c r="DV38" s="21"/>
      <c r="DW38" s="21"/>
      <c r="DX38" s="24">
        <v>0.5</v>
      </c>
      <c r="DY38" s="21">
        <v>0.4</v>
      </c>
      <c r="DZ38" s="21">
        <v>0.4</v>
      </c>
      <c r="EA38" s="21">
        <v>0.35</v>
      </c>
      <c r="EB38" s="21">
        <v>0.4</v>
      </c>
      <c r="EC38" s="21"/>
      <c r="ED38" s="21"/>
      <c r="EE38" s="78">
        <f t="shared" ref="EE38:EI38" si="106">DQ38/DX38</f>
        <v>179</v>
      </c>
      <c r="EF38" s="79">
        <f t="shared" si="106"/>
        <v>290.75</v>
      </c>
      <c r="EG38" s="79">
        <f t="shared" si="106"/>
        <v>341</v>
      </c>
      <c r="EH38" s="79">
        <f t="shared" si="106"/>
        <v>384.00000000000006</v>
      </c>
      <c r="EI38" s="79">
        <f t="shared" si="106"/>
        <v>263</v>
      </c>
      <c r="EJ38" s="79"/>
      <c r="EK38" s="79"/>
      <c r="EL38" s="24">
        <v>0</v>
      </c>
      <c r="EM38" s="21">
        <v>1</v>
      </c>
      <c r="EN38" s="21">
        <v>1</v>
      </c>
      <c r="EO38" s="21">
        <v>1</v>
      </c>
      <c r="EP38" s="21">
        <v>0</v>
      </c>
      <c r="EQ38" s="21"/>
      <c r="ER38" s="21"/>
      <c r="ES38" s="24">
        <v>147</v>
      </c>
      <c r="ET38" s="21">
        <v>101</v>
      </c>
      <c r="EU38" s="21">
        <v>29</v>
      </c>
      <c r="EV38" s="21">
        <v>55</v>
      </c>
      <c r="EW38" s="21">
        <v>70</v>
      </c>
      <c r="EX38" s="21"/>
      <c r="EY38" s="21"/>
      <c r="EZ38" s="24">
        <v>10.8</v>
      </c>
      <c r="FA38" s="21">
        <v>12.4</v>
      </c>
      <c r="FB38" s="21">
        <v>12.4</v>
      </c>
      <c r="FC38" s="21">
        <v>6.8</v>
      </c>
      <c r="FD38" s="21">
        <v>6.8</v>
      </c>
      <c r="FE38" s="21"/>
      <c r="FF38" s="21"/>
      <c r="FG38" s="24">
        <v>3</v>
      </c>
      <c r="FH38" s="21">
        <v>3</v>
      </c>
      <c r="FI38" s="21">
        <v>3</v>
      </c>
      <c r="FJ38" s="21">
        <v>3</v>
      </c>
      <c r="FK38" s="21">
        <v>5</v>
      </c>
      <c r="FL38" s="21"/>
      <c r="FM38" s="21"/>
      <c r="FN38" s="24">
        <v>71</v>
      </c>
      <c r="FO38" s="21">
        <v>77</v>
      </c>
      <c r="FP38" s="21">
        <v>87</v>
      </c>
      <c r="FQ38" s="21">
        <v>76</v>
      </c>
      <c r="FR38" s="21">
        <v>78</v>
      </c>
      <c r="FS38" s="21"/>
      <c r="FT38" s="21"/>
      <c r="FU38" s="24" t="s">
        <v>859</v>
      </c>
      <c r="FV38" s="21" t="s">
        <v>1459</v>
      </c>
      <c r="FW38" s="21" t="s">
        <v>1123</v>
      </c>
      <c r="FX38" s="21" t="s">
        <v>1214</v>
      </c>
      <c r="FY38" s="21" t="s">
        <v>1212</v>
      </c>
      <c r="FZ38" s="21"/>
      <c r="GA38" s="21"/>
      <c r="GB38" s="24">
        <v>100</v>
      </c>
      <c r="GC38" s="21">
        <v>84</v>
      </c>
      <c r="GD38" s="21">
        <v>51</v>
      </c>
      <c r="GE38" s="21">
        <v>38</v>
      </c>
      <c r="GF38" s="21">
        <v>34</v>
      </c>
      <c r="GG38" s="21"/>
      <c r="GH38" s="21"/>
      <c r="GI38" s="24">
        <v>460</v>
      </c>
      <c r="GJ38" s="21">
        <v>1710</v>
      </c>
      <c r="GK38" s="21">
        <v>2060</v>
      </c>
      <c r="GL38" s="21">
        <v>1300</v>
      </c>
      <c r="GM38" s="21">
        <v>1150</v>
      </c>
      <c r="GN38" s="21"/>
      <c r="GO38" s="21"/>
      <c r="GP38" s="6"/>
      <c r="GQ38" s="24">
        <v>17</v>
      </c>
      <c r="GR38" s="21">
        <v>90</v>
      </c>
      <c r="GS38" s="24">
        <v>18</v>
      </c>
      <c r="GT38" s="21">
        <v>90</v>
      </c>
      <c r="GU38" s="24">
        <v>19</v>
      </c>
      <c r="GV38" s="21">
        <v>90</v>
      </c>
      <c r="GW38" s="24">
        <v>17</v>
      </c>
      <c r="GX38" s="21">
        <v>90</v>
      </c>
      <c r="GY38" s="24">
        <v>18</v>
      </c>
      <c r="GZ38" s="21">
        <v>90</v>
      </c>
      <c r="HA38" s="24"/>
      <c r="HB38" s="21"/>
      <c r="HC38" s="24"/>
      <c r="HD38" s="21"/>
      <c r="HE38" s="6"/>
      <c r="HF38" s="21">
        <v>58</v>
      </c>
      <c r="HG38" s="21">
        <v>109</v>
      </c>
      <c r="HH38" s="21">
        <v>83</v>
      </c>
      <c r="HI38" s="21">
        <v>35</v>
      </c>
      <c r="HJ38" s="21">
        <v>1</v>
      </c>
      <c r="HK38" s="21">
        <v>77.8</v>
      </c>
      <c r="HL38" s="21">
        <v>0.5</v>
      </c>
      <c r="HM38" s="21">
        <v>0</v>
      </c>
      <c r="HN38" s="21">
        <v>5.6</v>
      </c>
      <c r="HO38" s="21">
        <v>3.14</v>
      </c>
      <c r="HP38" s="21">
        <v>2.35</v>
      </c>
      <c r="HQ38" s="21">
        <v>132.6</v>
      </c>
      <c r="HR38" s="21">
        <v>15.7</v>
      </c>
      <c r="HS38" s="21">
        <v>12.4</v>
      </c>
      <c r="HT38" s="21">
        <v>3</v>
      </c>
      <c r="HU38" s="6"/>
      <c r="HV38" s="98">
        <f t="shared" si="10"/>
        <v>-1</v>
      </c>
      <c r="HW38" s="6"/>
      <c r="HX38" s="6"/>
      <c r="HY38" s="6"/>
      <c r="HZ38" s="6"/>
      <c r="IA38" s="6"/>
    </row>
    <row r="39" spans="1:235" ht="15.75" customHeight="1" x14ac:dyDescent="0.3">
      <c r="A39" s="98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6"/>
      <c r="CU39" s="6"/>
      <c r="CV39" s="6"/>
      <c r="CW39" s="6"/>
      <c r="CX39" s="6"/>
      <c r="CY39" s="6"/>
      <c r="CZ39" s="6"/>
      <c r="DA39" s="6"/>
      <c r="DB39" s="6"/>
      <c r="DC39" s="6"/>
      <c r="DD39" s="6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6"/>
      <c r="EA39" s="6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6"/>
      <c r="EU39" s="6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6"/>
      <c r="FT39" s="6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  <c r="GN39" s="6"/>
      <c r="GO39" s="6"/>
      <c r="GP39" s="6"/>
      <c r="GQ39" s="6"/>
      <c r="GR39" s="6"/>
      <c r="GS39" s="6"/>
      <c r="GT39" s="6"/>
      <c r="GU39" s="6"/>
      <c r="GV39" s="6"/>
      <c r="GW39" s="6"/>
      <c r="GX39" s="6"/>
      <c r="GY39" s="6"/>
      <c r="GZ39" s="6"/>
      <c r="HA39" s="6"/>
      <c r="HB39" s="6"/>
      <c r="HC39" s="6"/>
      <c r="HD39" s="6"/>
      <c r="HE39" s="6"/>
      <c r="HF39" s="6"/>
      <c r="HG39" s="6"/>
      <c r="HH39" s="6"/>
      <c r="HI39" s="6"/>
      <c r="HJ39" s="6"/>
      <c r="HK39" s="6"/>
      <c r="HL39" s="6"/>
      <c r="HM39" s="6"/>
      <c r="HN39" s="6"/>
      <c r="HO39" s="6"/>
      <c r="HP39" s="6"/>
      <c r="HQ39" s="6"/>
      <c r="HR39" s="6"/>
      <c r="HS39" s="6"/>
      <c r="HT39" s="6"/>
      <c r="HU39" s="6"/>
      <c r="HV39" s="98"/>
      <c r="HW39" s="6"/>
      <c r="HX39" s="6"/>
      <c r="HY39" s="6"/>
      <c r="HZ39" s="6"/>
      <c r="IA39" s="6"/>
    </row>
    <row r="40" spans="1:235" ht="15.75" customHeight="1" x14ac:dyDescent="0.3">
      <c r="A40" s="98"/>
      <c r="B40" s="98"/>
      <c r="C40" s="98"/>
      <c r="D40" s="98"/>
      <c r="E40" s="98"/>
      <c r="F40" s="98"/>
      <c r="G40" s="98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  <c r="BK40" s="98"/>
      <c r="BL40" s="98"/>
      <c r="BM40" s="98"/>
      <c r="BN40" s="98"/>
      <c r="BO40" s="98"/>
      <c r="BP40" s="98"/>
      <c r="BQ40" s="98"/>
      <c r="BR40" s="98"/>
      <c r="BS40" s="98"/>
      <c r="BT40" s="98"/>
      <c r="BU40" s="98"/>
      <c r="BV40" s="98"/>
      <c r="BW40" s="98"/>
      <c r="BX40" s="98"/>
      <c r="BY40" s="98"/>
      <c r="BZ40" s="98"/>
      <c r="CA40" s="98"/>
      <c r="CB40" s="98"/>
      <c r="CC40" s="98"/>
      <c r="CD40" s="98"/>
      <c r="CE40" s="98"/>
      <c r="CF40" s="98"/>
      <c r="CG40" s="98"/>
      <c r="CH40" s="98"/>
      <c r="CI40" s="98"/>
      <c r="CJ40" s="98"/>
      <c r="CK40" s="98"/>
      <c r="CL40" s="98"/>
      <c r="CM40" s="98"/>
      <c r="CN40" s="98"/>
      <c r="CO40" s="98"/>
      <c r="CP40" s="98"/>
      <c r="CQ40" s="98"/>
      <c r="CR40" s="98"/>
      <c r="CS40" s="98"/>
      <c r="CT40" s="98"/>
      <c r="CU40" s="98"/>
      <c r="CV40" s="98"/>
      <c r="CW40" s="98"/>
      <c r="CX40" s="98"/>
      <c r="CY40" s="98"/>
      <c r="CZ40" s="98"/>
      <c r="DA40" s="98"/>
      <c r="DB40" s="98"/>
      <c r="DC40" s="98"/>
      <c r="DD40" s="98"/>
      <c r="DE40" s="98"/>
      <c r="DF40" s="98"/>
      <c r="DG40" s="98"/>
      <c r="DH40" s="98"/>
      <c r="DI40" s="98"/>
      <c r="DJ40" s="98"/>
      <c r="DK40" s="98"/>
      <c r="DL40" s="98"/>
      <c r="DM40" s="98"/>
      <c r="DN40" s="98"/>
      <c r="DO40" s="98"/>
      <c r="DP40" s="98"/>
      <c r="DQ40" s="98"/>
      <c r="DR40" s="98"/>
      <c r="DS40" s="98"/>
      <c r="DT40" s="98"/>
      <c r="DU40" s="98"/>
      <c r="DV40" s="98"/>
      <c r="DW40" s="98"/>
      <c r="DX40" s="98"/>
      <c r="DY40" s="98"/>
      <c r="DZ40" s="98"/>
      <c r="EA40" s="98"/>
      <c r="EB40" s="98"/>
      <c r="EC40" s="98"/>
      <c r="ED40" s="98"/>
      <c r="EE40" s="98"/>
      <c r="EF40" s="98"/>
      <c r="EG40" s="98"/>
      <c r="EH40" s="98"/>
      <c r="EI40" s="98"/>
      <c r="EJ40" s="98"/>
      <c r="EK40" s="98"/>
      <c r="EL40" s="98"/>
      <c r="EM40" s="98"/>
      <c r="EN40" s="98"/>
      <c r="EO40" s="98"/>
      <c r="EP40" s="98"/>
      <c r="EQ40" s="98"/>
      <c r="ER40" s="98"/>
      <c r="ES40" s="98"/>
      <c r="ET40" s="98"/>
      <c r="EU40" s="98"/>
      <c r="EV40" s="98"/>
      <c r="EW40" s="98"/>
      <c r="EX40" s="98"/>
      <c r="EY40" s="98"/>
      <c r="EZ40" s="98"/>
      <c r="FA40" s="98"/>
      <c r="FB40" s="98"/>
      <c r="FC40" s="98"/>
      <c r="FD40" s="98"/>
      <c r="FE40" s="98"/>
      <c r="FF40" s="98"/>
      <c r="FG40" s="98"/>
      <c r="FH40" s="98"/>
      <c r="FI40" s="98"/>
      <c r="FJ40" s="98"/>
      <c r="FK40" s="98"/>
      <c r="FL40" s="98"/>
      <c r="FM40" s="98"/>
      <c r="FN40" s="98"/>
      <c r="FO40" s="98"/>
      <c r="FP40" s="98"/>
      <c r="FQ40" s="98"/>
      <c r="FR40" s="98"/>
      <c r="FS40" s="98"/>
      <c r="FT40" s="98"/>
      <c r="FU40" s="98"/>
      <c r="FV40" s="98"/>
      <c r="FW40" s="98"/>
      <c r="FX40" s="98"/>
      <c r="FY40" s="98"/>
      <c r="FZ40" s="98"/>
      <c r="GA40" s="98"/>
      <c r="GB40" s="98"/>
      <c r="GC40" s="98"/>
      <c r="GD40" s="98"/>
      <c r="GE40" s="98"/>
      <c r="GF40" s="98"/>
      <c r="GG40" s="98"/>
      <c r="GH40" s="98"/>
      <c r="GI40" s="98"/>
      <c r="GJ40" s="98"/>
      <c r="GK40" s="98"/>
      <c r="GL40" s="98"/>
      <c r="GM40" s="98"/>
      <c r="GN40" s="98"/>
      <c r="GO40" s="98"/>
      <c r="GP40" s="98"/>
      <c r="GQ40" s="98"/>
      <c r="GR40" s="98"/>
      <c r="GS40" s="98"/>
      <c r="GT40" s="98"/>
      <c r="GU40" s="98"/>
      <c r="GV40" s="98"/>
      <c r="GW40" s="98"/>
      <c r="GX40" s="98"/>
      <c r="GY40" s="98"/>
      <c r="GZ40" s="98"/>
      <c r="HA40" s="98"/>
      <c r="HB40" s="98"/>
      <c r="HC40" s="98"/>
      <c r="HD40" s="98"/>
      <c r="HE40" s="98"/>
      <c r="HF40" s="98"/>
      <c r="HG40" s="98"/>
      <c r="HH40" s="98"/>
      <c r="HI40" s="98"/>
      <c r="HJ40" s="98"/>
      <c r="HK40" s="98"/>
      <c r="HL40" s="98"/>
      <c r="HM40" s="98"/>
      <c r="HN40" s="98"/>
      <c r="HO40" s="98"/>
      <c r="HP40" s="98"/>
      <c r="HQ40" s="98"/>
      <c r="HR40" s="98"/>
      <c r="HS40" s="98"/>
      <c r="HT40" s="98"/>
      <c r="HU40" s="98"/>
      <c r="HV40" s="98"/>
      <c r="HW40" s="6"/>
      <c r="HX40" s="6"/>
      <c r="HY40" s="6"/>
      <c r="HZ40" s="6"/>
      <c r="IA40" s="6"/>
    </row>
    <row r="41" spans="1:235" ht="15.75" customHeight="1" x14ac:dyDescent="0.3">
      <c r="A41" s="98"/>
      <c r="B41" s="98"/>
      <c r="C41" s="98"/>
      <c r="D41" s="98">
        <f>COUNTIFS(D6:D38,1)</f>
        <v>16</v>
      </c>
      <c r="E41" s="98"/>
      <c r="F41" s="98"/>
      <c r="G41" s="98"/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>
        <f>COUNTIFS(S6:S38,1)</f>
        <v>14</v>
      </c>
      <c r="T41" s="98"/>
      <c r="U41" s="98"/>
      <c r="V41" s="98">
        <f>COUNTIFS(V6:V38,1)</f>
        <v>13</v>
      </c>
      <c r="W41" s="98"/>
      <c r="X41" s="98"/>
      <c r="Y41" s="98">
        <f>COUNTIFS(Y6:Y38,0)</f>
        <v>14</v>
      </c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>
        <f>COUNTIFS(AO6:AO38,"Yes")</f>
        <v>33</v>
      </c>
      <c r="AP41" s="98">
        <f>COUNTIFS(AP6:AP38,"Eff")</f>
        <v>0</v>
      </c>
      <c r="AQ41" s="98">
        <f>COUNTIFS(AQ6:AQ38,"Csak neg.")</f>
        <v>0</v>
      </c>
      <c r="AR41" s="98">
        <f>COUNTIFS(AR6:AR38,"B")</f>
        <v>21</v>
      </c>
      <c r="AS41" s="6" t="s">
        <v>2082</v>
      </c>
      <c r="AT41" s="112">
        <f t="shared" ref="AT41:CD41" si="107">AVERAGE(AT6:AT38)</f>
        <v>10.97969696969697</v>
      </c>
      <c r="AU41" s="112">
        <f t="shared" si="107"/>
        <v>13.562121212121211</v>
      </c>
      <c r="AV41" s="112">
        <f t="shared" si="107"/>
        <v>18.25060606060606</v>
      </c>
      <c r="AW41" s="112">
        <f t="shared" si="107"/>
        <v>32.140909090909091</v>
      </c>
      <c r="AX41" s="112">
        <f t="shared" si="107"/>
        <v>31.430303030303037</v>
      </c>
      <c r="AY41" s="112">
        <f t="shared" si="107"/>
        <v>17.525000000000002</v>
      </c>
      <c r="AZ41" s="112">
        <f t="shared" si="107"/>
        <v>13.568965517241383</v>
      </c>
      <c r="BA41" s="112">
        <f t="shared" si="107"/>
        <v>10.145200000000001</v>
      </c>
      <c r="BB41" s="112">
        <f t="shared" si="107"/>
        <v>7.8131818181818176</v>
      </c>
      <c r="BC41" s="112">
        <f t="shared" si="107"/>
        <v>73.135023357706885</v>
      </c>
      <c r="BD41" s="112">
        <f t="shared" si="107"/>
        <v>92.440403061411985</v>
      </c>
      <c r="BE41" s="112">
        <f t="shared" si="107"/>
        <v>56.436855556227108</v>
      </c>
      <c r="BF41" s="112">
        <f t="shared" si="107"/>
        <v>271.22948465083942</v>
      </c>
      <c r="BG41" s="112">
        <f t="shared" si="107"/>
        <v>450.00243502871945</v>
      </c>
      <c r="BH41" s="112">
        <f t="shared" si="107"/>
        <v>185.59918180669391</v>
      </c>
      <c r="BI41" s="112">
        <f t="shared" si="107"/>
        <v>2.582424242424243</v>
      </c>
      <c r="BJ41" s="112">
        <f t="shared" si="107"/>
        <v>4.6884848484848494</v>
      </c>
      <c r="BK41" s="112">
        <f t="shared" si="107"/>
        <v>13.890303030303032</v>
      </c>
      <c r="BL41" s="112">
        <f t="shared" si="107"/>
        <v>7.2709090909090923</v>
      </c>
      <c r="BM41" s="112">
        <f t="shared" si="107"/>
        <v>21.161212121212124</v>
      </c>
      <c r="BN41" s="112">
        <f t="shared" si="107"/>
        <v>18.578787878787878</v>
      </c>
      <c r="BO41" s="112">
        <f t="shared" si="107"/>
        <v>200.38000000000002</v>
      </c>
      <c r="BP41" s="112">
        <f t="shared" si="107"/>
        <v>258.74137931034483</v>
      </c>
      <c r="BQ41" s="112">
        <f t="shared" si="107"/>
        <v>253.15172413793101</v>
      </c>
      <c r="BR41" s="112">
        <f t="shared" si="107"/>
        <v>209.96400000000003</v>
      </c>
      <c r="BS41" s="112">
        <f t="shared" si="107"/>
        <v>181.36521739130433</v>
      </c>
      <c r="BT41" s="112">
        <f t="shared" si="107"/>
        <v>163.77857142857144</v>
      </c>
      <c r="BU41" s="112">
        <f t="shared" si="107"/>
        <v>118.40666666666667</v>
      </c>
      <c r="BV41" s="112">
        <f t="shared" si="107"/>
        <v>36.83636363636365</v>
      </c>
      <c r="BW41" s="112">
        <f t="shared" si="107"/>
        <v>36.981250000000003</v>
      </c>
      <c r="BX41" s="112">
        <f t="shared" si="107"/>
        <v>36.981818181818184</v>
      </c>
      <c r="BY41" s="112">
        <f t="shared" si="107"/>
        <v>37.018181818181816</v>
      </c>
      <c r="BZ41" s="112">
        <f t="shared" si="107"/>
        <v>37.03125</v>
      </c>
      <c r="CA41" s="112">
        <f t="shared" si="107"/>
        <v>37.196666666666673</v>
      </c>
      <c r="CB41" s="112">
        <f t="shared" si="107"/>
        <v>37.03448275862069</v>
      </c>
      <c r="CC41" s="112">
        <f t="shared" si="107"/>
        <v>36.724000000000004</v>
      </c>
      <c r="CD41" s="112">
        <f t="shared" si="107"/>
        <v>36.800000000000004</v>
      </c>
      <c r="CE41" s="98"/>
      <c r="CF41" s="98"/>
      <c r="CG41" s="98"/>
      <c r="CH41" s="98"/>
      <c r="CI41" s="98"/>
      <c r="CJ41" s="98"/>
      <c r="CK41" s="98"/>
      <c r="CL41" s="98"/>
      <c r="CM41" s="98"/>
      <c r="CN41" s="98"/>
      <c r="CO41" s="98"/>
      <c r="CP41" s="98"/>
      <c r="CQ41" s="98"/>
      <c r="CR41" s="98"/>
      <c r="CS41" s="98"/>
      <c r="CT41" s="98"/>
      <c r="CU41" s="98"/>
      <c r="CV41" s="98"/>
      <c r="CW41" s="98"/>
      <c r="CX41" s="98"/>
      <c r="CY41" s="98"/>
      <c r="CZ41" s="98"/>
      <c r="DA41" s="98"/>
      <c r="DB41" s="98"/>
      <c r="DC41" s="98"/>
      <c r="DD41" s="98"/>
      <c r="DE41" s="98"/>
      <c r="DF41" s="98"/>
      <c r="DG41" s="98"/>
      <c r="DH41" s="98"/>
      <c r="DI41" s="98"/>
      <c r="DJ41" s="98"/>
      <c r="DK41" s="98"/>
      <c r="DL41" s="98"/>
      <c r="DM41" s="98"/>
      <c r="DN41" s="98"/>
      <c r="DO41" s="98"/>
      <c r="DP41" s="98"/>
      <c r="DQ41" s="98"/>
      <c r="DR41" s="98"/>
      <c r="DS41" s="98"/>
      <c r="DT41" s="98"/>
      <c r="DU41" s="98"/>
      <c r="DV41" s="98"/>
      <c r="DW41" s="98"/>
      <c r="DX41" s="98"/>
      <c r="DY41" s="98"/>
      <c r="DZ41" s="98"/>
      <c r="EA41" s="98"/>
      <c r="EB41" s="98"/>
      <c r="EC41" s="98"/>
      <c r="ED41" s="98"/>
      <c r="EE41" s="98"/>
      <c r="EF41" s="98"/>
      <c r="EG41" s="98"/>
      <c r="EH41" s="98"/>
      <c r="EI41" s="98"/>
      <c r="EJ41" s="98"/>
      <c r="EK41" s="98"/>
      <c r="EL41" s="98"/>
      <c r="EM41" s="98"/>
      <c r="EN41" s="98"/>
      <c r="EO41" s="98"/>
      <c r="EP41" s="98"/>
      <c r="EQ41" s="98"/>
      <c r="ER41" s="98"/>
      <c r="ES41" s="98"/>
      <c r="ET41" s="98"/>
      <c r="EU41" s="98"/>
      <c r="EV41" s="98"/>
      <c r="EW41" s="98"/>
      <c r="EX41" s="98"/>
      <c r="EY41" s="98"/>
      <c r="EZ41" s="98"/>
      <c r="FA41" s="98"/>
      <c r="FB41" s="98"/>
      <c r="FC41" s="98"/>
      <c r="FD41" s="98"/>
      <c r="FE41" s="98"/>
      <c r="FF41" s="98"/>
      <c r="FG41" s="98"/>
      <c r="FH41" s="98"/>
      <c r="FI41" s="98"/>
      <c r="FJ41" s="98"/>
      <c r="FK41" s="98"/>
      <c r="FL41" s="98"/>
      <c r="FM41" s="98"/>
      <c r="FN41" s="98"/>
      <c r="FO41" s="98"/>
      <c r="FP41" s="98"/>
      <c r="FQ41" s="98"/>
      <c r="FR41" s="98"/>
      <c r="FS41" s="98"/>
      <c r="FT41" s="98"/>
      <c r="FU41" s="98"/>
      <c r="FV41" s="98"/>
      <c r="FW41" s="98"/>
      <c r="FX41" s="98"/>
      <c r="FY41" s="98"/>
      <c r="FZ41" s="98"/>
      <c r="GA41" s="98"/>
      <c r="GB41" s="98"/>
      <c r="GC41" s="98"/>
      <c r="GD41" s="98"/>
      <c r="GE41" s="98"/>
      <c r="GF41" s="98"/>
      <c r="GG41" s="98"/>
      <c r="GH41" s="98"/>
      <c r="GI41" s="98"/>
      <c r="GJ41" s="98"/>
      <c r="GK41" s="98"/>
      <c r="GL41" s="98"/>
      <c r="GM41" s="98"/>
      <c r="GN41" s="98"/>
      <c r="GO41" s="98"/>
      <c r="GP41" s="98"/>
      <c r="GQ41" s="98"/>
      <c r="GR41" s="98"/>
      <c r="GS41" s="98"/>
      <c r="GT41" s="98"/>
      <c r="GU41" s="98"/>
      <c r="GV41" s="98"/>
      <c r="GW41" s="98"/>
      <c r="GX41" s="98"/>
      <c r="GY41" s="98"/>
      <c r="GZ41" s="98"/>
      <c r="HA41" s="98"/>
      <c r="HB41" s="98"/>
      <c r="HC41" s="98"/>
      <c r="HD41" s="98"/>
      <c r="HE41" s="98"/>
      <c r="HF41" s="98"/>
      <c r="HG41" s="98"/>
      <c r="HH41" s="98"/>
      <c r="HI41" s="98"/>
      <c r="HJ41" s="98"/>
      <c r="HK41" s="98"/>
      <c r="HL41" s="98"/>
      <c r="HM41" s="98"/>
      <c r="HN41" s="98"/>
      <c r="HO41" s="98"/>
      <c r="HP41" s="98"/>
      <c r="HQ41" s="98"/>
      <c r="HR41" s="98"/>
      <c r="HS41" s="98"/>
      <c r="HT41" s="98"/>
      <c r="HU41" s="98"/>
      <c r="HV41" s="98"/>
      <c r="HW41" s="6"/>
      <c r="HX41" s="6"/>
      <c r="HY41" s="6"/>
      <c r="HZ41" s="6"/>
      <c r="IA41" s="6"/>
    </row>
    <row r="42" spans="1:235" ht="15.75" customHeight="1" x14ac:dyDescent="0.3">
      <c r="A42" s="98"/>
      <c r="B42" s="98"/>
      <c r="C42" s="98"/>
      <c r="D42" s="113">
        <f>COUNTIFS(D6:D38,2)</f>
        <v>17</v>
      </c>
      <c r="E42" s="98"/>
      <c r="F42" s="98"/>
      <c r="G42" s="98"/>
      <c r="H42" s="98"/>
      <c r="I42" s="98"/>
      <c r="J42" s="98"/>
      <c r="K42" s="98"/>
      <c r="L42" s="98"/>
      <c r="M42" s="98"/>
      <c r="N42" s="98"/>
      <c r="O42" s="98"/>
      <c r="P42" s="98"/>
      <c r="Q42" s="98"/>
      <c r="R42" s="98"/>
      <c r="S42" s="98"/>
      <c r="T42" s="98"/>
      <c r="U42" s="98"/>
      <c r="V42" s="98"/>
      <c r="W42" s="98"/>
      <c r="X42" s="98"/>
      <c r="Y42" s="98"/>
      <c r="Z42" s="98"/>
      <c r="AA42" s="98"/>
      <c r="AB42" s="98"/>
      <c r="AC42" s="98"/>
      <c r="AD42" s="98"/>
      <c r="AE42" s="98"/>
      <c r="AF42" s="98"/>
      <c r="AG42" s="98"/>
      <c r="AH42" s="98"/>
      <c r="AI42" s="98"/>
      <c r="AJ42" s="98"/>
      <c r="AK42" s="98"/>
      <c r="AL42" s="98"/>
      <c r="AM42" s="98"/>
      <c r="AN42" s="98"/>
      <c r="AO42" s="98"/>
      <c r="AP42" s="98">
        <f>COUNTIFS(AP6:AP38,"Ineff")</f>
        <v>33</v>
      </c>
      <c r="AQ42" s="98"/>
      <c r="AR42" s="98">
        <f>COUNTIFS(AR6:AR38,"S")</f>
        <v>10</v>
      </c>
      <c r="AS42" s="6" t="s">
        <v>2083</v>
      </c>
      <c r="AT42" s="98">
        <f t="shared" ref="AT42:CD42" si="108">MEDIAN(AT6:AT38)</f>
        <v>2.8</v>
      </c>
      <c r="AU42" s="98">
        <f t="shared" si="108"/>
        <v>4.9000000000000004</v>
      </c>
      <c r="AV42" s="98">
        <f t="shared" si="108"/>
        <v>8.6300000000000008</v>
      </c>
      <c r="AW42" s="98">
        <f t="shared" si="108"/>
        <v>14.48</v>
      </c>
      <c r="AX42" s="98">
        <f t="shared" si="108"/>
        <v>12.1</v>
      </c>
      <c r="AY42" s="98">
        <f t="shared" si="108"/>
        <v>6.2650000000000006</v>
      </c>
      <c r="AZ42" s="98">
        <f t="shared" si="108"/>
        <v>3.76</v>
      </c>
      <c r="BA42" s="98">
        <f t="shared" si="108"/>
        <v>2.4500000000000002</v>
      </c>
      <c r="BB42" s="98">
        <f t="shared" si="108"/>
        <v>2.1550000000000002</v>
      </c>
      <c r="BC42" s="112">
        <f t="shared" si="108"/>
        <v>40.677966101694921</v>
      </c>
      <c r="BD42" s="112">
        <f t="shared" si="108"/>
        <v>49.421965317919074</v>
      </c>
      <c r="BE42" s="112">
        <f t="shared" si="108"/>
        <v>29.086473298997021</v>
      </c>
      <c r="BF42" s="112">
        <f t="shared" si="108"/>
        <v>176.47058823529409</v>
      </c>
      <c r="BG42" s="112">
        <f t="shared" si="108"/>
        <v>255.64516129032262</v>
      </c>
      <c r="BH42" s="112">
        <f t="shared" si="108"/>
        <v>134.56790123456793</v>
      </c>
      <c r="BI42" s="98">
        <f t="shared" si="108"/>
        <v>1.25</v>
      </c>
      <c r="BJ42" s="98">
        <f t="shared" si="108"/>
        <v>2.96</v>
      </c>
      <c r="BK42" s="98">
        <f t="shared" si="108"/>
        <v>2.0999999999999996</v>
      </c>
      <c r="BL42" s="98">
        <f t="shared" si="108"/>
        <v>4.2099999999999991</v>
      </c>
      <c r="BM42" s="98">
        <f t="shared" si="108"/>
        <v>10.89</v>
      </c>
      <c r="BN42" s="98">
        <f t="shared" si="108"/>
        <v>7.6300000000000008</v>
      </c>
      <c r="BO42" s="98">
        <f t="shared" si="108"/>
        <v>222.2</v>
      </c>
      <c r="BP42" s="98">
        <f t="shared" si="108"/>
        <v>262</v>
      </c>
      <c r="BQ42" s="98">
        <f t="shared" si="108"/>
        <v>248.6</v>
      </c>
      <c r="BR42" s="98">
        <f t="shared" si="108"/>
        <v>167.1</v>
      </c>
      <c r="BS42" s="98">
        <f t="shared" si="108"/>
        <v>179</v>
      </c>
      <c r="BT42" s="98">
        <f t="shared" si="108"/>
        <v>136</v>
      </c>
      <c r="BU42" s="98">
        <f t="shared" si="108"/>
        <v>91.3</v>
      </c>
      <c r="BV42" s="98">
        <f t="shared" si="108"/>
        <v>37</v>
      </c>
      <c r="BW42" s="98">
        <f t="shared" si="108"/>
        <v>37</v>
      </c>
      <c r="BX42" s="98">
        <f t="shared" si="108"/>
        <v>37</v>
      </c>
      <c r="BY42" s="98">
        <f t="shared" si="108"/>
        <v>37</v>
      </c>
      <c r="BZ42" s="98">
        <f t="shared" si="108"/>
        <v>37</v>
      </c>
      <c r="CA42" s="98">
        <f t="shared" si="108"/>
        <v>36.950000000000003</v>
      </c>
      <c r="CB42" s="98">
        <f t="shared" si="108"/>
        <v>37</v>
      </c>
      <c r="CC42" s="98">
        <f t="shared" si="108"/>
        <v>36.9</v>
      </c>
      <c r="CD42" s="98">
        <f t="shared" si="108"/>
        <v>36.549999999999997</v>
      </c>
      <c r="CE42" s="98"/>
      <c r="CF42" s="98"/>
      <c r="CG42" s="98"/>
      <c r="CH42" s="98"/>
      <c r="CI42" s="98"/>
      <c r="CJ42" s="98"/>
      <c r="CK42" s="98"/>
      <c r="CL42" s="98"/>
      <c r="CM42" s="98"/>
      <c r="CN42" s="98"/>
      <c r="CO42" s="98"/>
      <c r="CP42" s="98"/>
      <c r="CQ42" s="98"/>
      <c r="CR42" s="98"/>
      <c r="CS42" s="98"/>
      <c r="CT42" s="98"/>
      <c r="CU42" s="98"/>
      <c r="CV42" s="98"/>
      <c r="CW42" s="98"/>
      <c r="CX42" s="98"/>
      <c r="CY42" s="98"/>
      <c r="CZ42" s="98"/>
      <c r="DA42" s="98"/>
      <c r="DB42" s="98"/>
      <c r="DC42" s="98"/>
      <c r="DD42" s="98"/>
      <c r="DE42" s="98"/>
      <c r="DF42" s="98"/>
      <c r="DG42" s="98"/>
      <c r="DH42" s="98"/>
      <c r="DI42" s="98"/>
      <c r="DJ42" s="98"/>
      <c r="DK42" s="98"/>
      <c r="DL42" s="98"/>
      <c r="DM42" s="98"/>
      <c r="DN42" s="98"/>
      <c r="DO42" s="98"/>
      <c r="DP42" s="98"/>
      <c r="DQ42" s="98"/>
      <c r="DR42" s="98"/>
      <c r="DS42" s="98"/>
      <c r="DT42" s="98"/>
      <c r="DU42" s="98"/>
      <c r="DV42" s="98"/>
      <c r="DW42" s="98"/>
      <c r="DX42" s="98"/>
      <c r="DY42" s="98"/>
      <c r="DZ42" s="98"/>
      <c r="EA42" s="98"/>
      <c r="EB42" s="98"/>
      <c r="EC42" s="98"/>
      <c r="ED42" s="98"/>
      <c r="EE42" s="98"/>
      <c r="EF42" s="98"/>
      <c r="EG42" s="98"/>
      <c r="EH42" s="98"/>
      <c r="EI42" s="98"/>
      <c r="EJ42" s="98"/>
      <c r="EK42" s="98"/>
      <c r="EL42" s="98"/>
      <c r="EM42" s="98"/>
      <c r="EN42" s="98"/>
      <c r="EO42" s="98"/>
      <c r="EP42" s="98"/>
      <c r="EQ42" s="98"/>
      <c r="ER42" s="98"/>
      <c r="ES42" s="98"/>
      <c r="ET42" s="98"/>
      <c r="EU42" s="98"/>
      <c r="EV42" s="98"/>
      <c r="EW42" s="98"/>
      <c r="EX42" s="98"/>
      <c r="EY42" s="98"/>
      <c r="EZ42" s="98"/>
      <c r="FA42" s="98"/>
      <c r="FB42" s="98"/>
      <c r="FC42" s="98"/>
      <c r="FD42" s="98"/>
      <c r="FE42" s="98"/>
      <c r="FF42" s="98"/>
      <c r="FG42" s="98"/>
      <c r="FH42" s="98"/>
      <c r="FI42" s="98"/>
      <c r="FJ42" s="98"/>
      <c r="FK42" s="98"/>
      <c r="FL42" s="98"/>
      <c r="FM42" s="98"/>
      <c r="FN42" s="98"/>
      <c r="FO42" s="98"/>
      <c r="FP42" s="98"/>
      <c r="FQ42" s="98"/>
      <c r="FR42" s="98"/>
      <c r="FS42" s="98"/>
      <c r="FT42" s="98"/>
      <c r="FU42" s="98"/>
      <c r="FV42" s="98"/>
      <c r="FW42" s="98"/>
      <c r="FX42" s="98"/>
      <c r="FY42" s="98"/>
      <c r="FZ42" s="98"/>
      <c r="GA42" s="98"/>
      <c r="GB42" s="98"/>
      <c r="GC42" s="98"/>
      <c r="GD42" s="98"/>
      <c r="GE42" s="98"/>
      <c r="GF42" s="98"/>
      <c r="GG42" s="98"/>
      <c r="GH42" s="98"/>
      <c r="GI42" s="98"/>
      <c r="GJ42" s="98"/>
      <c r="GK42" s="98"/>
      <c r="GL42" s="98"/>
      <c r="GM42" s="98"/>
      <c r="GN42" s="98"/>
      <c r="GO42" s="98"/>
      <c r="GP42" s="98"/>
      <c r="GQ42" s="98"/>
      <c r="GR42" s="98"/>
      <c r="GS42" s="98"/>
      <c r="GT42" s="98"/>
      <c r="GU42" s="98"/>
      <c r="GV42" s="98"/>
      <c r="GW42" s="98"/>
      <c r="GX42" s="98"/>
      <c r="GY42" s="98"/>
      <c r="GZ42" s="98"/>
      <c r="HA42" s="98"/>
      <c r="HB42" s="98"/>
      <c r="HC42" s="98"/>
      <c r="HD42" s="98"/>
      <c r="HE42" s="98"/>
      <c r="HF42" s="98"/>
      <c r="HG42" s="98"/>
      <c r="HH42" s="98"/>
      <c r="HI42" s="98"/>
      <c r="HJ42" s="98"/>
      <c r="HK42" s="98"/>
      <c r="HL42" s="98"/>
      <c r="HM42" s="98"/>
      <c r="HN42" s="98"/>
      <c r="HO42" s="98"/>
      <c r="HP42" s="98"/>
      <c r="HQ42" s="98"/>
      <c r="HR42" s="98"/>
      <c r="HS42" s="98"/>
      <c r="HT42" s="98"/>
      <c r="HU42" s="98"/>
      <c r="HV42" s="98"/>
      <c r="HW42" s="6"/>
      <c r="HX42" s="6"/>
      <c r="HY42" s="6"/>
      <c r="HZ42" s="6"/>
      <c r="IA42" s="6"/>
    </row>
    <row r="43" spans="1:235" ht="15.75" customHeight="1" x14ac:dyDescent="0.3">
      <c r="A43" s="98"/>
      <c r="B43" s="98"/>
      <c r="C43" s="98"/>
      <c r="D43" s="98">
        <f>SUM(D41:D42)</f>
        <v>33</v>
      </c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  <c r="S43" s="98"/>
      <c r="T43" s="98"/>
      <c r="U43" s="98"/>
      <c r="V43" s="98"/>
      <c r="W43" s="98"/>
      <c r="X43" s="98"/>
      <c r="Y43" s="98"/>
      <c r="Z43" s="98"/>
      <c r="AA43" s="98"/>
      <c r="AB43" s="98"/>
      <c r="AC43" s="98"/>
      <c r="AD43" s="98"/>
      <c r="AE43" s="98"/>
      <c r="AF43" s="98"/>
      <c r="AG43" s="98"/>
      <c r="AH43" s="98"/>
      <c r="AI43" s="98"/>
      <c r="AJ43" s="98"/>
      <c r="AK43" s="98"/>
      <c r="AL43" s="98"/>
      <c r="AM43" s="98"/>
      <c r="AN43" s="98"/>
      <c r="AO43" s="98">
        <f>COUNTIFS(AO6:AO38,"No")</f>
        <v>0</v>
      </c>
      <c r="AP43" s="98"/>
      <c r="AQ43" s="98"/>
      <c r="AR43" s="98">
        <f>COUNTIFS(AR6:AR38,"T")</f>
        <v>2</v>
      </c>
      <c r="AS43" s="98"/>
      <c r="AT43" s="98"/>
      <c r="AU43" s="98"/>
      <c r="AV43" s="98"/>
      <c r="AW43" s="98"/>
      <c r="AX43" s="98"/>
      <c r="AY43" s="98"/>
      <c r="AZ43" s="98"/>
      <c r="BA43" s="98"/>
      <c r="BB43" s="98"/>
      <c r="BC43" s="98"/>
      <c r="BD43" s="98"/>
      <c r="BE43" s="98"/>
      <c r="BF43" s="98"/>
      <c r="BG43" s="98"/>
      <c r="BH43" s="98"/>
      <c r="BI43" s="98"/>
      <c r="BJ43" s="98"/>
      <c r="BK43" s="98"/>
      <c r="BL43" s="98"/>
      <c r="BM43" s="98"/>
      <c r="BN43" s="98"/>
      <c r="BO43" s="98"/>
      <c r="BP43" s="98"/>
      <c r="BQ43" s="98"/>
      <c r="BR43" s="98"/>
      <c r="BS43" s="98"/>
      <c r="BT43" s="98"/>
      <c r="BU43" s="98"/>
      <c r="BV43" s="98"/>
      <c r="BW43" s="98"/>
      <c r="BX43" s="98"/>
      <c r="BY43" s="98"/>
      <c r="BZ43" s="98"/>
      <c r="CA43" s="98"/>
      <c r="CB43" s="98"/>
      <c r="CC43" s="98"/>
      <c r="CD43" s="98"/>
      <c r="CE43" s="98"/>
      <c r="CF43" s="98"/>
      <c r="CG43" s="98"/>
      <c r="CH43" s="98"/>
      <c r="CI43" s="98"/>
      <c r="CJ43" s="98"/>
      <c r="CK43" s="98"/>
      <c r="CL43" s="98"/>
      <c r="CM43" s="98"/>
      <c r="CN43" s="98"/>
      <c r="CO43" s="98"/>
      <c r="CP43" s="98"/>
      <c r="CQ43" s="98"/>
      <c r="CR43" s="98"/>
      <c r="CS43" s="98"/>
      <c r="CT43" s="98"/>
      <c r="CU43" s="98"/>
      <c r="CV43" s="98"/>
      <c r="CW43" s="98"/>
      <c r="CX43" s="98"/>
      <c r="CY43" s="98"/>
      <c r="CZ43" s="98"/>
      <c r="DA43" s="98"/>
      <c r="DB43" s="98"/>
      <c r="DC43" s="98"/>
      <c r="DD43" s="98"/>
      <c r="DE43" s="98"/>
      <c r="DF43" s="98"/>
      <c r="DG43" s="98"/>
      <c r="DH43" s="98"/>
      <c r="DI43" s="98"/>
      <c r="DJ43" s="98"/>
      <c r="DK43" s="98"/>
      <c r="DL43" s="98"/>
      <c r="DM43" s="98"/>
      <c r="DN43" s="98"/>
      <c r="DO43" s="98"/>
      <c r="DP43" s="98"/>
      <c r="DQ43" s="98"/>
      <c r="DR43" s="98"/>
      <c r="DS43" s="98"/>
      <c r="DT43" s="98"/>
      <c r="DU43" s="98"/>
      <c r="DV43" s="98"/>
      <c r="DW43" s="98"/>
      <c r="DX43" s="98"/>
      <c r="DY43" s="98"/>
      <c r="DZ43" s="98"/>
      <c r="EA43" s="98"/>
      <c r="EB43" s="98"/>
      <c r="EC43" s="98"/>
      <c r="ED43" s="98"/>
      <c r="EE43" s="98"/>
      <c r="EF43" s="98"/>
      <c r="EG43" s="98"/>
      <c r="EH43" s="98"/>
      <c r="EI43" s="98"/>
      <c r="EJ43" s="98"/>
      <c r="EK43" s="98"/>
      <c r="EL43" s="98"/>
      <c r="EM43" s="98"/>
      <c r="EN43" s="98"/>
      <c r="EO43" s="98"/>
      <c r="EP43" s="98"/>
      <c r="EQ43" s="98"/>
      <c r="ER43" s="98"/>
      <c r="ES43" s="98"/>
      <c r="ET43" s="98"/>
      <c r="EU43" s="98"/>
      <c r="EV43" s="98"/>
      <c r="EW43" s="98"/>
      <c r="EX43" s="98"/>
      <c r="EY43" s="98"/>
      <c r="EZ43" s="98"/>
      <c r="FA43" s="98"/>
      <c r="FB43" s="98"/>
      <c r="FC43" s="98"/>
      <c r="FD43" s="98"/>
      <c r="FE43" s="98"/>
      <c r="FF43" s="98"/>
      <c r="FG43" s="98"/>
      <c r="FH43" s="98"/>
      <c r="FI43" s="98"/>
      <c r="FJ43" s="98"/>
      <c r="FK43" s="98"/>
      <c r="FL43" s="98"/>
      <c r="FM43" s="98"/>
      <c r="FN43" s="98"/>
      <c r="FO43" s="98"/>
      <c r="FP43" s="98"/>
      <c r="FQ43" s="98"/>
      <c r="FR43" s="98"/>
      <c r="FS43" s="98"/>
      <c r="FT43" s="98"/>
      <c r="FU43" s="98"/>
      <c r="FV43" s="98"/>
      <c r="FW43" s="98"/>
      <c r="FX43" s="98"/>
      <c r="FY43" s="98"/>
      <c r="FZ43" s="98"/>
      <c r="GA43" s="98"/>
      <c r="GB43" s="98"/>
      <c r="GC43" s="98"/>
      <c r="GD43" s="98"/>
      <c r="GE43" s="98"/>
      <c r="GF43" s="98"/>
      <c r="GG43" s="98"/>
      <c r="GH43" s="98"/>
      <c r="GI43" s="98"/>
      <c r="GJ43" s="98"/>
      <c r="GK43" s="98"/>
      <c r="GL43" s="98"/>
      <c r="GM43" s="98"/>
      <c r="GN43" s="98"/>
      <c r="GO43" s="98"/>
      <c r="GP43" s="98"/>
      <c r="GQ43" s="98"/>
      <c r="GR43" s="98"/>
      <c r="GS43" s="98"/>
      <c r="GT43" s="98"/>
      <c r="GU43" s="98"/>
      <c r="GV43" s="98"/>
      <c r="GW43" s="98"/>
      <c r="GX43" s="98"/>
      <c r="GY43" s="98"/>
      <c r="GZ43" s="98"/>
      <c r="HA43" s="98"/>
      <c r="HB43" s="98"/>
      <c r="HC43" s="98"/>
      <c r="HD43" s="98"/>
      <c r="HE43" s="98"/>
      <c r="HF43" s="98"/>
      <c r="HG43" s="98"/>
      <c r="HH43" s="98"/>
      <c r="HI43" s="98"/>
      <c r="HJ43" s="98"/>
      <c r="HK43" s="98"/>
      <c r="HL43" s="98"/>
      <c r="HM43" s="98"/>
      <c r="HN43" s="98"/>
      <c r="HO43" s="98"/>
      <c r="HP43" s="98"/>
      <c r="HQ43" s="98"/>
      <c r="HR43" s="98"/>
      <c r="HS43" s="98"/>
      <c r="HT43" s="98"/>
      <c r="HU43" s="98"/>
      <c r="HV43" s="98"/>
      <c r="HW43" s="6"/>
      <c r="HX43" s="6"/>
      <c r="HY43" s="6"/>
      <c r="HZ43" s="6"/>
      <c r="IA43" s="6"/>
    </row>
    <row r="44" spans="1:235" ht="15.75" customHeight="1" x14ac:dyDescent="0.3">
      <c r="A44" s="98"/>
      <c r="B44" s="98"/>
      <c r="C44" s="98"/>
      <c r="D44" s="98"/>
      <c r="E44" s="98"/>
      <c r="F44" s="98"/>
      <c r="G44" s="98"/>
      <c r="H44" s="98"/>
      <c r="I44" s="98"/>
      <c r="J44" s="98"/>
      <c r="K44" s="98"/>
      <c r="L44" s="98"/>
      <c r="M44" s="98"/>
      <c r="N44" s="98"/>
      <c r="O44" s="98"/>
      <c r="P44" s="98"/>
      <c r="Q44" s="98"/>
      <c r="R44" s="98"/>
      <c r="S44" s="98"/>
      <c r="T44" s="98"/>
      <c r="U44" s="98"/>
      <c r="V44" s="98"/>
      <c r="W44" s="98"/>
      <c r="X44" s="98"/>
      <c r="Y44" s="98"/>
      <c r="Z44" s="98"/>
      <c r="AA44" s="98"/>
      <c r="AB44" s="98"/>
      <c r="AC44" s="98"/>
      <c r="AD44" s="98"/>
      <c r="AE44" s="98"/>
      <c r="AF44" s="98"/>
      <c r="AG44" s="98"/>
      <c r="AH44" s="98"/>
      <c r="AI44" s="98"/>
      <c r="AJ44" s="98"/>
      <c r="AK44" s="98"/>
      <c r="AL44" s="98"/>
      <c r="AM44" s="98"/>
      <c r="AN44" s="98"/>
      <c r="AO44" s="98">
        <f t="shared" ref="AO44:AP44" si="109">SUM(AO41:AO43)</f>
        <v>33</v>
      </c>
      <c r="AP44" s="98">
        <f t="shared" si="109"/>
        <v>33</v>
      </c>
      <c r="AQ44" s="98"/>
      <c r="AR44" s="98">
        <f>SUM(AR41:AR43)</f>
        <v>33</v>
      </c>
      <c r="AS44" s="98"/>
      <c r="AT44" s="98"/>
      <c r="AU44" s="98"/>
      <c r="AV44" s="98"/>
      <c r="AW44" s="98"/>
      <c r="AX44" s="98"/>
      <c r="AY44" s="98"/>
      <c r="AZ44" s="98"/>
      <c r="BA44" s="98"/>
      <c r="BB44" s="98"/>
      <c r="BC44" s="98"/>
      <c r="BD44" s="98"/>
      <c r="BE44" s="98"/>
      <c r="BF44" s="98"/>
      <c r="BG44" s="98"/>
      <c r="BH44" s="98"/>
      <c r="BI44" s="98"/>
      <c r="BJ44" s="98"/>
      <c r="BK44" s="98"/>
      <c r="BL44" s="98"/>
      <c r="BM44" s="98"/>
      <c r="BN44" s="98"/>
      <c r="BO44" s="98"/>
      <c r="BP44" s="98"/>
      <c r="BQ44" s="98"/>
      <c r="BR44" s="98"/>
      <c r="BS44" s="98"/>
      <c r="BT44" s="98"/>
      <c r="BU44" s="98"/>
      <c r="BV44" s="98"/>
      <c r="BW44" s="98"/>
      <c r="BX44" s="98"/>
      <c r="BY44" s="98"/>
      <c r="BZ44" s="98"/>
      <c r="CA44" s="98"/>
      <c r="CB44" s="98"/>
      <c r="CC44" s="98"/>
      <c r="CD44" s="98"/>
      <c r="CE44" s="98"/>
      <c r="CF44" s="98"/>
      <c r="CG44" s="98"/>
      <c r="CH44" s="98"/>
      <c r="CI44" s="98"/>
      <c r="CJ44" s="98"/>
      <c r="CK44" s="98"/>
      <c r="CL44" s="98"/>
      <c r="CM44" s="98"/>
      <c r="CN44" s="98"/>
      <c r="CO44" s="98"/>
      <c r="CP44" s="98"/>
      <c r="CQ44" s="98"/>
      <c r="CR44" s="98"/>
      <c r="CS44" s="98"/>
      <c r="CT44" s="98"/>
      <c r="CU44" s="98"/>
      <c r="CV44" s="98"/>
      <c r="CW44" s="98"/>
      <c r="CX44" s="98"/>
      <c r="CY44" s="98"/>
      <c r="CZ44" s="98"/>
      <c r="DA44" s="98"/>
      <c r="DB44" s="98"/>
      <c r="DC44" s="98"/>
      <c r="DD44" s="98"/>
      <c r="DE44" s="98"/>
      <c r="DF44" s="98"/>
      <c r="DG44" s="98"/>
      <c r="DH44" s="98"/>
      <c r="DI44" s="98"/>
      <c r="DJ44" s="98"/>
      <c r="DK44" s="98"/>
      <c r="DL44" s="98"/>
      <c r="DM44" s="98"/>
      <c r="DN44" s="98"/>
      <c r="DO44" s="98"/>
      <c r="DP44" s="98"/>
      <c r="DQ44" s="98"/>
      <c r="DR44" s="98"/>
      <c r="DS44" s="98"/>
      <c r="DT44" s="98"/>
      <c r="DU44" s="98"/>
      <c r="DV44" s="98"/>
      <c r="DW44" s="98"/>
      <c r="DX44" s="98"/>
      <c r="DY44" s="98"/>
      <c r="DZ44" s="98"/>
      <c r="EA44" s="98"/>
      <c r="EB44" s="98"/>
      <c r="EC44" s="98"/>
      <c r="ED44" s="98"/>
      <c r="EE44" s="98"/>
      <c r="EF44" s="98"/>
      <c r="EG44" s="98"/>
      <c r="EH44" s="98"/>
      <c r="EI44" s="98"/>
      <c r="EJ44" s="98"/>
      <c r="EK44" s="98"/>
      <c r="EL44" s="98"/>
      <c r="EM44" s="98"/>
      <c r="EN44" s="98"/>
      <c r="EO44" s="98"/>
      <c r="EP44" s="98"/>
      <c r="EQ44" s="98"/>
      <c r="ER44" s="98"/>
      <c r="ES44" s="98"/>
      <c r="ET44" s="98"/>
      <c r="EU44" s="98"/>
      <c r="EV44" s="98"/>
      <c r="EW44" s="98"/>
      <c r="EX44" s="98"/>
      <c r="EY44" s="98"/>
      <c r="EZ44" s="98"/>
      <c r="FA44" s="98"/>
      <c r="FB44" s="98"/>
      <c r="FC44" s="98"/>
      <c r="FD44" s="98"/>
      <c r="FE44" s="98"/>
      <c r="FF44" s="98"/>
      <c r="FG44" s="98"/>
      <c r="FH44" s="98"/>
      <c r="FI44" s="98"/>
      <c r="FJ44" s="98"/>
      <c r="FK44" s="98"/>
      <c r="FL44" s="98"/>
      <c r="FM44" s="98"/>
      <c r="FN44" s="98"/>
      <c r="FO44" s="98"/>
      <c r="FP44" s="98"/>
      <c r="FQ44" s="98"/>
      <c r="FR44" s="98"/>
      <c r="FS44" s="98"/>
      <c r="FT44" s="98"/>
      <c r="FU44" s="98"/>
      <c r="FV44" s="98"/>
      <c r="FW44" s="98"/>
      <c r="FX44" s="98"/>
      <c r="FY44" s="98"/>
      <c r="FZ44" s="98"/>
      <c r="GA44" s="98"/>
      <c r="GB44" s="98"/>
      <c r="GC44" s="98"/>
      <c r="GD44" s="98"/>
      <c r="GE44" s="98"/>
      <c r="GF44" s="98"/>
      <c r="GG44" s="98"/>
      <c r="GH44" s="98"/>
      <c r="GI44" s="98"/>
      <c r="GJ44" s="98"/>
      <c r="GK44" s="98"/>
      <c r="GL44" s="98"/>
      <c r="GM44" s="98"/>
      <c r="GN44" s="98"/>
      <c r="GO44" s="98"/>
      <c r="GP44" s="98"/>
      <c r="GQ44" s="98"/>
      <c r="GR44" s="98"/>
      <c r="GS44" s="98"/>
      <c r="GT44" s="98"/>
      <c r="GU44" s="98"/>
      <c r="GV44" s="98"/>
      <c r="GW44" s="98"/>
      <c r="GX44" s="98"/>
      <c r="GY44" s="98"/>
      <c r="GZ44" s="98"/>
      <c r="HA44" s="98"/>
      <c r="HB44" s="98"/>
      <c r="HC44" s="98"/>
      <c r="HD44" s="98"/>
      <c r="HE44" s="98"/>
      <c r="HF44" s="98"/>
      <c r="HG44" s="98"/>
      <c r="HH44" s="98"/>
      <c r="HI44" s="98"/>
      <c r="HJ44" s="98"/>
      <c r="HK44" s="98"/>
      <c r="HL44" s="98"/>
      <c r="HM44" s="98"/>
      <c r="HN44" s="98"/>
      <c r="HO44" s="98"/>
      <c r="HP44" s="98"/>
      <c r="HQ44" s="98"/>
      <c r="HR44" s="98"/>
      <c r="HS44" s="98"/>
      <c r="HT44" s="98"/>
      <c r="HU44" s="114"/>
      <c r="HV44" s="98"/>
      <c r="HW44" s="6"/>
      <c r="HX44" s="6"/>
      <c r="HY44" s="6"/>
      <c r="HZ44" s="6"/>
      <c r="IA44" s="6"/>
    </row>
    <row r="45" spans="1:235" ht="15.75" customHeight="1" x14ac:dyDescent="0.3">
      <c r="A45" s="98"/>
      <c r="B45" s="98"/>
      <c r="C45" s="98"/>
      <c r="D45" s="98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  <c r="S45" s="98"/>
      <c r="T45" s="98"/>
      <c r="U45" s="98"/>
      <c r="V45" s="98"/>
      <c r="W45" s="98"/>
      <c r="X45" s="98"/>
      <c r="Y45" s="98"/>
      <c r="Z45" s="98"/>
      <c r="AA45" s="98"/>
      <c r="AB45" s="98"/>
      <c r="AC45" s="98"/>
      <c r="AD45" s="98"/>
      <c r="AE45" s="98"/>
      <c r="AF45" s="98"/>
      <c r="AG45" s="98"/>
      <c r="AH45" s="98"/>
      <c r="AI45" s="98"/>
      <c r="AJ45" s="98"/>
      <c r="AK45" s="98"/>
      <c r="AL45" s="98"/>
      <c r="AM45" s="98"/>
      <c r="AN45" s="98"/>
      <c r="AO45" s="98"/>
      <c r="AP45" s="98"/>
      <c r="AQ45" s="98"/>
      <c r="AR45" s="98"/>
      <c r="AS45" s="98"/>
      <c r="AT45" s="98"/>
      <c r="AU45" s="98"/>
      <c r="AV45" s="98"/>
      <c r="AW45" s="98"/>
      <c r="AX45" s="98"/>
      <c r="AY45" s="98"/>
      <c r="AZ45" s="98"/>
      <c r="BA45" s="98"/>
      <c r="BB45" s="98"/>
      <c r="BC45" s="98"/>
      <c r="BD45" s="98"/>
      <c r="BE45" s="98"/>
      <c r="BF45" s="98"/>
      <c r="BG45" s="98"/>
      <c r="BH45" s="98"/>
      <c r="BI45" s="98"/>
      <c r="BJ45" s="98"/>
      <c r="BK45" s="98"/>
      <c r="BL45" s="98"/>
      <c r="BM45" s="98"/>
      <c r="BN45" s="98"/>
      <c r="BO45" s="98"/>
      <c r="BP45" s="98"/>
      <c r="BQ45" s="98"/>
      <c r="BR45" s="98"/>
      <c r="BS45" s="98"/>
      <c r="BT45" s="98"/>
      <c r="BU45" s="98"/>
      <c r="BV45" s="98"/>
      <c r="BW45" s="98"/>
      <c r="BX45" s="98"/>
      <c r="BY45" s="98"/>
      <c r="BZ45" s="98"/>
      <c r="CA45" s="98"/>
      <c r="CB45" s="98"/>
      <c r="CC45" s="98"/>
      <c r="CD45" s="98"/>
      <c r="CE45" s="98"/>
      <c r="CF45" s="98"/>
      <c r="CG45" s="98"/>
      <c r="CH45" s="98"/>
      <c r="CI45" s="98"/>
      <c r="CJ45" s="98"/>
      <c r="CK45" s="98"/>
      <c r="CL45" s="98"/>
      <c r="CM45" s="98"/>
      <c r="CN45" s="98"/>
      <c r="CO45" s="98"/>
      <c r="CP45" s="98"/>
      <c r="CQ45" s="98"/>
      <c r="CR45" s="98"/>
      <c r="CS45" s="98"/>
      <c r="CT45" s="98"/>
      <c r="CU45" s="98"/>
      <c r="CV45" s="98"/>
      <c r="CW45" s="98"/>
      <c r="CX45" s="98"/>
      <c r="CY45" s="98"/>
      <c r="CZ45" s="98"/>
      <c r="DA45" s="98"/>
      <c r="DB45" s="98"/>
      <c r="DC45" s="98"/>
      <c r="DD45" s="98"/>
      <c r="DE45" s="98"/>
      <c r="DF45" s="98"/>
      <c r="DG45" s="98"/>
      <c r="DH45" s="98"/>
      <c r="DI45" s="98"/>
      <c r="DJ45" s="98"/>
      <c r="DK45" s="98"/>
      <c r="DL45" s="98"/>
      <c r="DM45" s="98"/>
      <c r="DN45" s="98"/>
      <c r="DO45" s="98"/>
      <c r="DP45" s="98"/>
      <c r="DQ45" s="98"/>
      <c r="DR45" s="98"/>
      <c r="DS45" s="98"/>
      <c r="DT45" s="98"/>
      <c r="DU45" s="98"/>
      <c r="DV45" s="98"/>
      <c r="DW45" s="98"/>
      <c r="DX45" s="98"/>
      <c r="DY45" s="98"/>
      <c r="DZ45" s="98"/>
      <c r="EA45" s="98"/>
      <c r="EB45" s="98"/>
      <c r="EC45" s="98"/>
      <c r="ED45" s="98"/>
      <c r="EE45" s="98"/>
      <c r="EF45" s="98"/>
      <c r="EG45" s="98"/>
      <c r="EH45" s="98"/>
      <c r="EI45" s="98"/>
      <c r="EJ45" s="98"/>
      <c r="EK45" s="98"/>
      <c r="EL45" s="98"/>
      <c r="EM45" s="98"/>
      <c r="EN45" s="98"/>
      <c r="EO45" s="98"/>
      <c r="EP45" s="98"/>
      <c r="EQ45" s="98"/>
      <c r="ER45" s="98"/>
      <c r="ES45" s="98"/>
      <c r="ET45" s="98"/>
      <c r="EU45" s="98"/>
      <c r="EV45" s="98"/>
      <c r="EW45" s="98"/>
      <c r="EX45" s="98"/>
      <c r="EY45" s="98"/>
      <c r="EZ45" s="98"/>
      <c r="FA45" s="98"/>
      <c r="FB45" s="98"/>
      <c r="FC45" s="98"/>
      <c r="FD45" s="98"/>
      <c r="FE45" s="98"/>
      <c r="FF45" s="98"/>
      <c r="FG45" s="98"/>
      <c r="FH45" s="98"/>
      <c r="FI45" s="98"/>
      <c r="FJ45" s="98"/>
      <c r="FK45" s="98"/>
      <c r="FL45" s="98"/>
      <c r="FM45" s="98"/>
      <c r="FN45" s="98"/>
      <c r="FO45" s="98"/>
      <c r="FP45" s="98"/>
      <c r="FQ45" s="98"/>
      <c r="FR45" s="98"/>
      <c r="FS45" s="98"/>
      <c r="FT45" s="98"/>
      <c r="FU45" s="98"/>
      <c r="FV45" s="98"/>
      <c r="FW45" s="98"/>
      <c r="FX45" s="98"/>
      <c r="FY45" s="98"/>
      <c r="FZ45" s="98"/>
      <c r="GA45" s="98"/>
      <c r="GB45" s="98"/>
      <c r="GC45" s="98"/>
      <c r="GD45" s="98"/>
      <c r="GE45" s="98"/>
      <c r="GF45" s="98"/>
      <c r="GG45" s="98"/>
      <c r="GH45" s="98"/>
      <c r="GI45" s="98"/>
      <c r="GJ45" s="98"/>
      <c r="GK45" s="98"/>
      <c r="GL45" s="98"/>
      <c r="GM45" s="98"/>
      <c r="GN45" s="98"/>
      <c r="GO45" s="98"/>
      <c r="GP45" s="98"/>
      <c r="GQ45" s="98"/>
      <c r="GR45" s="98"/>
      <c r="GS45" s="98"/>
      <c r="GT45" s="98"/>
      <c r="GU45" s="98"/>
      <c r="GV45" s="98"/>
      <c r="GW45" s="98"/>
      <c r="GX45" s="98"/>
      <c r="GY45" s="98"/>
      <c r="GZ45" s="98"/>
      <c r="HA45" s="98"/>
      <c r="HB45" s="98"/>
      <c r="HC45" s="98"/>
      <c r="HD45" s="98"/>
      <c r="HE45" s="98"/>
      <c r="HF45" s="98"/>
      <c r="HG45" s="98"/>
      <c r="HH45" s="98"/>
      <c r="HI45" s="98"/>
      <c r="HJ45" s="98"/>
      <c r="HK45" s="98"/>
      <c r="HL45" s="98"/>
      <c r="HM45" s="98"/>
      <c r="HN45" s="98"/>
      <c r="HO45" s="98"/>
      <c r="HP45" s="98"/>
      <c r="HQ45" s="98"/>
      <c r="HR45" s="98"/>
      <c r="HS45" s="98"/>
      <c r="HT45" s="98"/>
      <c r="HU45" s="98"/>
      <c r="HV45" s="98"/>
      <c r="HW45" s="6"/>
      <c r="HX45" s="6"/>
      <c r="HY45" s="6"/>
      <c r="HZ45" s="6"/>
      <c r="IA45" s="6"/>
    </row>
    <row r="46" spans="1:235" ht="15.75" customHeight="1" x14ac:dyDescent="0.3">
      <c r="A46" s="98"/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  <c r="X46" s="98"/>
      <c r="Y46" s="98"/>
      <c r="Z46" s="98"/>
      <c r="AA46" s="98"/>
      <c r="AB46" s="98"/>
      <c r="AC46" s="98"/>
      <c r="AD46" s="98"/>
      <c r="AE46" s="98"/>
      <c r="AF46" s="98"/>
      <c r="AG46" s="98"/>
      <c r="AH46" s="98"/>
      <c r="AI46" s="98"/>
      <c r="AJ46" s="98"/>
      <c r="AK46" s="98"/>
      <c r="AL46" s="98"/>
      <c r="AM46" s="98"/>
      <c r="AN46" s="98"/>
      <c r="AO46" s="98"/>
      <c r="AP46" s="98"/>
      <c r="AQ46" s="98"/>
      <c r="AR46" s="98"/>
      <c r="AS46" s="98"/>
      <c r="AT46" s="98"/>
      <c r="AU46" s="98"/>
      <c r="AV46" s="98"/>
      <c r="AW46" s="98"/>
      <c r="AX46" s="98"/>
      <c r="AY46" s="98"/>
      <c r="AZ46" s="98"/>
      <c r="BA46" s="98"/>
      <c r="BB46" s="98"/>
      <c r="BC46" s="98"/>
      <c r="BD46" s="98"/>
      <c r="BE46" s="98"/>
      <c r="BF46" s="98"/>
      <c r="BG46" s="98"/>
      <c r="BH46" s="98"/>
      <c r="BI46" s="98"/>
      <c r="BJ46" s="98"/>
      <c r="BK46" s="98"/>
      <c r="BL46" s="98"/>
      <c r="BM46" s="98"/>
      <c r="BN46" s="98"/>
      <c r="BO46" s="98"/>
      <c r="BP46" s="98"/>
      <c r="BQ46" s="98"/>
      <c r="BR46" s="98"/>
      <c r="BS46" s="98"/>
      <c r="BT46" s="98"/>
      <c r="BU46" s="98"/>
      <c r="BV46" s="98"/>
      <c r="BW46" s="98"/>
      <c r="BX46" s="98"/>
      <c r="BY46" s="98"/>
      <c r="BZ46" s="98"/>
      <c r="CA46" s="98"/>
      <c r="CB46" s="98"/>
      <c r="CC46" s="98"/>
      <c r="CD46" s="98"/>
      <c r="CE46" s="98"/>
      <c r="CF46" s="98"/>
      <c r="CG46" s="98"/>
      <c r="CH46" s="98"/>
      <c r="CI46" s="98"/>
      <c r="CJ46" s="98"/>
      <c r="CK46" s="98"/>
      <c r="CL46" s="98"/>
      <c r="CM46" s="98"/>
      <c r="CN46" s="98"/>
      <c r="CO46" s="98"/>
      <c r="CP46" s="98"/>
      <c r="CQ46" s="98"/>
      <c r="CR46" s="98"/>
      <c r="CS46" s="98"/>
      <c r="CT46" s="98"/>
      <c r="CU46" s="98"/>
      <c r="CV46" s="98"/>
      <c r="CW46" s="98"/>
      <c r="CX46" s="98"/>
      <c r="CY46" s="98"/>
      <c r="CZ46" s="98"/>
      <c r="DA46" s="98"/>
      <c r="DB46" s="98"/>
      <c r="DC46" s="98"/>
      <c r="DD46" s="98"/>
      <c r="DE46" s="98"/>
      <c r="DF46" s="98"/>
      <c r="DG46" s="98"/>
      <c r="DH46" s="98"/>
      <c r="DI46" s="98"/>
      <c r="DJ46" s="98"/>
      <c r="DK46" s="98"/>
      <c r="DL46" s="98"/>
      <c r="DM46" s="98"/>
      <c r="DN46" s="98"/>
      <c r="DO46" s="98"/>
      <c r="DP46" s="98"/>
      <c r="DQ46" s="98"/>
      <c r="DR46" s="98"/>
      <c r="DS46" s="98"/>
      <c r="DT46" s="98"/>
      <c r="DU46" s="98"/>
      <c r="DV46" s="98"/>
      <c r="DW46" s="98"/>
      <c r="DX46" s="98"/>
      <c r="DY46" s="98"/>
      <c r="DZ46" s="98"/>
      <c r="EA46" s="98"/>
      <c r="EB46" s="98"/>
      <c r="EC46" s="98"/>
      <c r="ED46" s="98"/>
      <c r="EE46" s="98"/>
      <c r="EF46" s="98"/>
      <c r="EG46" s="98"/>
      <c r="EH46" s="98"/>
      <c r="EI46" s="98"/>
      <c r="EJ46" s="98"/>
      <c r="EK46" s="98"/>
      <c r="EL46" s="98"/>
      <c r="EM46" s="98"/>
      <c r="EN46" s="98"/>
      <c r="EO46" s="98"/>
      <c r="EP46" s="98"/>
      <c r="EQ46" s="98"/>
      <c r="ER46" s="98"/>
      <c r="ES46" s="98"/>
      <c r="ET46" s="98"/>
      <c r="EU46" s="98"/>
      <c r="EV46" s="98"/>
      <c r="EW46" s="98"/>
      <c r="EX46" s="98"/>
      <c r="EY46" s="98"/>
      <c r="EZ46" s="98"/>
      <c r="FA46" s="98"/>
      <c r="FB46" s="98"/>
      <c r="FC46" s="98"/>
      <c r="FD46" s="98"/>
      <c r="FE46" s="98"/>
      <c r="FF46" s="98"/>
      <c r="FG46" s="98"/>
      <c r="FH46" s="98"/>
      <c r="FI46" s="98"/>
      <c r="FJ46" s="98"/>
      <c r="FK46" s="98"/>
      <c r="FL46" s="98"/>
      <c r="FM46" s="98"/>
      <c r="FN46" s="98"/>
      <c r="FO46" s="98"/>
      <c r="FP46" s="98"/>
      <c r="FQ46" s="98"/>
      <c r="FR46" s="98"/>
      <c r="FS46" s="98"/>
      <c r="FT46" s="98"/>
      <c r="FU46" s="98"/>
      <c r="FV46" s="98"/>
      <c r="FW46" s="98"/>
      <c r="FX46" s="98"/>
      <c r="FY46" s="98"/>
      <c r="FZ46" s="98"/>
      <c r="GA46" s="98"/>
      <c r="GB46" s="98"/>
      <c r="GC46" s="98"/>
      <c r="GD46" s="98"/>
      <c r="GE46" s="98"/>
      <c r="GF46" s="98"/>
      <c r="GG46" s="98"/>
      <c r="GH46" s="98"/>
      <c r="GI46" s="98"/>
      <c r="GJ46" s="98"/>
      <c r="GK46" s="98"/>
      <c r="GL46" s="98"/>
      <c r="GM46" s="98"/>
      <c r="GN46" s="98"/>
      <c r="GO46" s="98"/>
      <c r="GP46" s="98"/>
      <c r="GQ46" s="98"/>
      <c r="GR46" s="98"/>
      <c r="GS46" s="98"/>
      <c r="GT46" s="98"/>
      <c r="GU46" s="98"/>
      <c r="GV46" s="98"/>
      <c r="GW46" s="98"/>
      <c r="GX46" s="98"/>
      <c r="GY46" s="98"/>
      <c r="GZ46" s="98"/>
      <c r="HA46" s="98"/>
      <c r="HB46" s="98"/>
      <c r="HC46" s="98"/>
      <c r="HD46" s="98"/>
      <c r="HE46" s="98"/>
      <c r="HF46" s="98"/>
      <c r="HG46" s="98"/>
      <c r="HH46" s="98"/>
      <c r="HI46" s="98"/>
      <c r="HJ46" s="98"/>
      <c r="HK46" s="98"/>
      <c r="HL46" s="98"/>
      <c r="HM46" s="98"/>
      <c r="HN46" s="98"/>
      <c r="HO46" s="98"/>
      <c r="HP46" s="98"/>
      <c r="HQ46" s="98"/>
      <c r="HR46" s="98"/>
      <c r="HS46" s="98"/>
      <c r="HT46" s="98"/>
      <c r="HU46" s="98"/>
      <c r="HV46" s="98"/>
      <c r="HW46" s="6"/>
      <c r="HX46" s="6"/>
      <c r="HY46" s="6"/>
      <c r="HZ46" s="6"/>
      <c r="IA46" s="6"/>
    </row>
    <row r="47" spans="1:235" ht="15.75" customHeight="1" x14ac:dyDescent="0.3">
      <c r="A47" s="98"/>
      <c r="B47" s="98"/>
      <c r="C47" s="98"/>
      <c r="D47" s="98"/>
      <c r="E47" s="98"/>
      <c r="F47" s="98"/>
      <c r="G47" s="98"/>
      <c r="H47" s="98"/>
      <c r="I47" s="98"/>
      <c r="J47" s="98"/>
      <c r="K47" s="98"/>
      <c r="L47" s="98"/>
      <c r="M47" s="98"/>
      <c r="N47" s="98"/>
      <c r="O47" s="98"/>
      <c r="P47" s="98"/>
      <c r="Q47" s="98"/>
      <c r="R47" s="98"/>
      <c r="S47" s="98"/>
      <c r="T47" s="98"/>
      <c r="U47" s="98"/>
      <c r="V47" s="98"/>
      <c r="W47" s="98"/>
      <c r="X47" s="98"/>
      <c r="Y47" s="98"/>
      <c r="Z47" s="98"/>
      <c r="AA47" s="98"/>
      <c r="AB47" s="98"/>
      <c r="AC47" s="98"/>
      <c r="AD47" s="98"/>
      <c r="AE47" s="98"/>
      <c r="AF47" s="98"/>
      <c r="AG47" s="98"/>
      <c r="AH47" s="98"/>
      <c r="AI47" s="98"/>
      <c r="AJ47" s="98"/>
      <c r="AK47" s="98"/>
      <c r="AL47" s="98"/>
      <c r="AM47" s="98"/>
      <c r="AN47" s="98"/>
      <c r="AO47" s="98"/>
      <c r="AP47" s="98"/>
      <c r="AQ47" s="98"/>
      <c r="AR47" s="98"/>
      <c r="AS47" s="98"/>
      <c r="AT47" s="98"/>
      <c r="AU47" s="98"/>
      <c r="AV47" s="98"/>
      <c r="AW47" s="98"/>
      <c r="AX47" s="98"/>
      <c r="AY47" s="98"/>
      <c r="AZ47" s="98"/>
      <c r="BA47" s="98"/>
      <c r="BB47" s="98"/>
      <c r="BC47" s="98"/>
      <c r="BD47" s="98"/>
      <c r="BE47" s="98"/>
      <c r="BF47" s="98"/>
      <c r="BG47" s="98"/>
      <c r="BH47" s="98"/>
      <c r="BI47" s="98"/>
      <c r="BJ47" s="98"/>
      <c r="BK47" s="98"/>
      <c r="BL47" s="98"/>
      <c r="BM47" s="98"/>
      <c r="BN47" s="98"/>
      <c r="BO47" s="98"/>
      <c r="BP47" s="98"/>
      <c r="BQ47" s="98"/>
      <c r="BR47" s="98"/>
      <c r="BS47" s="98"/>
      <c r="BT47" s="98"/>
      <c r="BU47" s="98"/>
      <c r="BV47" s="98"/>
      <c r="BW47" s="98"/>
      <c r="BX47" s="98"/>
      <c r="BY47" s="98"/>
      <c r="BZ47" s="98"/>
      <c r="CA47" s="98"/>
      <c r="CB47" s="98"/>
      <c r="CC47" s="98"/>
      <c r="CD47" s="98"/>
      <c r="CE47" s="98"/>
      <c r="CF47" s="98"/>
      <c r="CG47" s="98"/>
      <c r="CH47" s="98"/>
      <c r="CI47" s="98"/>
      <c r="CJ47" s="98"/>
      <c r="CK47" s="98"/>
      <c r="CL47" s="98"/>
      <c r="CM47" s="98"/>
      <c r="CN47" s="98"/>
      <c r="CO47" s="98"/>
      <c r="CP47" s="98"/>
      <c r="CQ47" s="98"/>
      <c r="CR47" s="98"/>
      <c r="CS47" s="98"/>
      <c r="CT47" s="98"/>
      <c r="CU47" s="98"/>
      <c r="CV47" s="98"/>
      <c r="CW47" s="98"/>
      <c r="CX47" s="98"/>
      <c r="CY47" s="98"/>
      <c r="CZ47" s="98"/>
      <c r="DA47" s="98"/>
      <c r="DB47" s="98"/>
      <c r="DC47" s="98"/>
      <c r="DD47" s="98"/>
      <c r="DE47" s="98"/>
      <c r="DF47" s="98"/>
      <c r="DG47" s="98"/>
      <c r="DH47" s="98"/>
      <c r="DI47" s="98"/>
      <c r="DJ47" s="98"/>
      <c r="DK47" s="98"/>
      <c r="DL47" s="98"/>
      <c r="DM47" s="98"/>
      <c r="DN47" s="98"/>
      <c r="DO47" s="98"/>
      <c r="DP47" s="98"/>
      <c r="DQ47" s="98"/>
      <c r="DR47" s="98"/>
      <c r="DS47" s="98"/>
      <c r="DT47" s="98"/>
      <c r="DU47" s="98"/>
      <c r="DV47" s="98"/>
      <c r="DW47" s="98"/>
      <c r="DX47" s="98"/>
      <c r="DY47" s="98"/>
      <c r="DZ47" s="98"/>
      <c r="EA47" s="98"/>
      <c r="EB47" s="98"/>
      <c r="EC47" s="98"/>
      <c r="ED47" s="98"/>
      <c r="EE47" s="98"/>
      <c r="EF47" s="98"/>
      <c r="EG47" s="98"/>
      <c r="EH47" s="98"/>
      <c r="EI47" s="98"/>
      <c r="EJ47" s="98"/>
      <c r="EK47" s="98"/>
      <c r="EL47" s="98"/>
      <c r="EM47" s="98"/>
      <c r="EN47" s="98"/>
      <c r="EO47" s="98"/>
      <c r="EP47" s="98"/>
      <c r="EQ47" s="98"/>
      <c r="ER47" s="98"/>
      <c r="ES47" s="98"/>
      <c r="ET47" s="98"/>
      <c r="EU47" s="98"/>
      <c r="EV47" s="98"/>
      <c r="EW47" s="98"/>
      <c r="EX47" s="98"/>
      <c r="EY47" s="98"/>
      <c r="EZ47" s="98"/>
      <c r="FA47" s="98"/>
      <c r="FB47" s="98"/>
      <c r="FC47" s="98"/>
      <c r="FD47" s="98"/>
      <c r="FE47" s="98"/>
      <c r="FF47" s="98"/>
      <c r="FG47" s="98"/>
      <c r="FH47" s="98"/>
      <c r="FI47" s="98"/>
      <c r="FJ47" s="98"/>
      <c r="FK47" s="98"/>
      <c r="FL47" s="98"/>
      <c r="FM47" s="98"/>
      <c r="FN47" s="98"/>
      <c r="FO47" s="98"/>
      <c r="FP47" s="98"/>
      <c r="FQ47" s="98"/>
      <c r="FR47" s="98"/>
      <c r="FS47" s="98"/>
      <c r="FT47" s="98"/>
      <c r="FU47" s="98"/>
      <c r="FV47" s="98"/>
      <c r="FW47" s="98"/>
      <c r="FX47" s="98"/>
      <c r="FY47" s="98"/>
      <c r="FZ47" s="98"/>
      <c r="GA47" s="98"/>
      <c r="GB47" s="98"/>
      <c r="GC47" s="98"/>
      <c r="GD47" s="98"/>
      <c r="GE47" s="98"/>
      <c r="GF47" s="98"/>
      <c r="GG47" s="98"/>
      <c r="GH47" s="98"/>
      <c r="GI47" s="98"/>
      <c r="GJ47" s="98"/>
      <c r="GK47" s="98"/>
      <c r="GL47" s="98"/>
      <c r="GM47" s="98"/>
      <c r="GN47" s="98"/>
      <c r="GO47" s="98"/>
      <c r="GP47" s="98"/>
      <c r="GQ47" s="98"/>
      <c r="GR47" s="98"/>
      <c r="GS47" s="98"/>
      <c r="GT47" s="98"/>
      <c r="GU47" s="98"/>
      <c r="GV47" s="98"/>
      <c r="GW47" s="98"/>
      <c r="GX47" s="98"/>
      <c r="GY47" s="98"/>
      <c r="GZ47" s="98"/>
      <c r="HA47" s="98"/>
      <c r="HB47" s="98"/>
      <c r="HC47" s="98"/>
      <c r="HD47" s="98"/>
      <c r="HE47" s="98"/>
      <c r="HF47" s="98"/>
      <c r="HG47" s="98"/>
      <c r="HH47" s="98"/>
      <c r="HI47" s="98"/>
      <c r="HJ47" s="98"/>
      <c r="HK47" s="98"/>
      <c r="HL47" s="98"/>
      <c r="HM47" s="98"/>
      <c r="HN47" s="98"/>
      <c r="HO47" s="98"/>
      <c r="HP47" s="98"/>
      <c r="HQ47" s="98"/>
      <c r="HR47" s="98"/>
      <c r="HS47" s="98"/>
      <c r="HT47" s="98"/>
      <c r="HU47" s="98"/>
      <c r="HV47" s="98"/>
      <c r="HW47" s="6"/>
      <c r="HX47" s="6"/>
      <c r="HY47" s="6"/>
      <c r="HZ47" s="6"/>
      <c r="IA47" s="6"/>
    </row>
    <row r="48" spans="1:235" ht="15.75" customHeight="1" x14ac:dyDescent="0.3">
      <c r="A48" s="98"/>
      <c r="B48" s="98"/>
      <c r="C48" s="98"/>
      <c r="D48" s="98"/>
      <c r="E48" s="98"/>
      <c r="F48" s="98"/>
      <c r="G48" s="98"/>
      <c r="H48" s="98"/>
      <c r="I48" s="98"/>
      <c r="J48" s="98"/>
      <c r="K48" s="98"/>
      <c r="L48" s="98"/>
      <c r="M48" s="98"/>
      <c r="N48" s="98"/>
      <c r="O48" s="98"/>
      <c r="P48" s="98"/>
      <c r="Q48" s="98"/>
      <c r="R48" s="98"/>
      <c r="S48" s="98"/>
      <c r="T48" s="98"/>
      <c r="U48" s="98"/>
      <c r="V48" s="98"/>
      <c r="W48" s="98"/>
      <c r="X48" s="98"/>
      <c r="Y48" s="98"/>
      <c r="Z48" s="98"/>
      <c r="AA48" s="98"/>
      <c r="AB48" s="98"/>
      <c r="AC48" s="98"/>
      <c r="AD48" s="98"/>
      <c r="AE48" s="98"/>
      <c r="AF48" s="98"/>
      <c r="AG48" s="98"/>
      <c r="AH48" s="98"/>
      <c r="AI48" s="98"/>
      <c r="AJ48" s="98"/>
      <c r="AK48" s="98"/>
      <c r="AL48" s="98"/>
      <c r="AM48" s="98"/>
      <c r="AN48" s="98"/>
      <c r="AO48" s="98"/>
      <c r="AP48" s="98"/>
      <c r="AQ48" s="98"/>
      <c r="AR48" s="98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98"/>
      <c r="BD48" s="98"/>
      <c r="BE48" s="98"/>
      <c r="BF48" s="98"/>
      <c r="BG48" s="98"/>
      <c r="BH48" s="98"/>
      <c r="BI48" s="98"/>
      <c r="BJ48" s="98"/>
      <c r="BK48" s="98"/>
      <c r="BL48" s="98"/>
      <c r="BM48" s="98"/>
      <c r="BN48" s="98"/>
      <c r="BO48" s="98"/>
      <c r="BP48" s="98"/>
      <c r="BQ48" s="98"/>
      <c r="BR48" s="98"/>
      <c r="BS48" s="98"/>
      <c r="BT48" s="98"/>
      <c r="BU48" s="98"/>
      <c r="BV48" s="98"/>
      <c r="BW48" s="98"/>
      <c r="BX48" s="98"/>
      <c r="BY48" s="98"/>
      <c r="BZ48" s="98"/>
      <c r="CA48" s="98"/>
      <c r="CB48" s="98"/>
      <c r="CC48" s="98"/>
      <c r="CD48" s="98"/>
      <c r="CE48" s="98"/>
      <c r="CF48" s="98"/>
      <c r="CG48" s="98"/>
      <c r="CH48" s="98"/>
      <c r="CI48" s="98"/>
      <c r="CJ48" s="98"/>
      <c r="CK48" s="98"/>
      <c r="CL48" s="98"/>
      <c r="CM48" s="98"/>
      <c r="CN48" s="98"/>
      <c r="CO48" s="98"/>
      <c r="CP48" s="98"/>
      <c r="CQ48" s="98"/>
      <c r="CR48" s="98"/>
      <c r="CS48" s="98"/>
      <c r="CT48" s="98"/>
      <c r="CU48" s="98"/>
      <c r="CV48" s="98"/>
      <c r="CW48" s="98"/>
      <c r="CX48" s="98"/>
      <c r="CY48" s="98"/>
      <c r="CZ48" s="98"/>
      <c r="DA48" s="98"/>
      <c r="DB48" s="98"/>
      <c r="DC48" s="98"/>
      <c r="DD48" s="98"/>
      <c r="DE48" s="98"/>
      <c r="DF48" s="98"/>
      <c r="DG48" s="98"/>
      <c r="DH48" s="98"/>
      <c r="DI48" s="98"/>
      <c r="DJ48" s="98"/>
      <c r="DK48" s="98"/>
      <c r="DL48" s="98"/>
      <c r="DM48" s="98"/>
      <c r="DN48" s="98"/>
      <c r="DO48" s="98"/>
      <c r="DP48" s="98"/>
      <c r="DQ48" s="98"/>
      <c r="DR48" s="98"/>
      <c r="DS48" s="98"/>
      <c r="DT48" s="98"/>
      <c r="DU48" s="98"/>
      <c r="DV48" s="98"/>
      <c r="DW48" s="98"/>
      <c r="DX48" s="98"/>
      <c r="DY48" s="98"/>
      <c r="DZ48" s="98"/>
      <c r="EA48" s="98"/>
      <c r="EB48" s="98"/>
      <c r="EC48" s="98"/>
      <c r="ED48" s="98"/>
      <c r="EE48" s="98"/>
      <c r="EF48" s="98"/>
      <c r="EG48" s="98"/>
      <c r="EH48" s="98"/>
      <c r="EI48" s="98"/>
      <c r="EJ48" s="98"/>
      <c r="EK48" s="98"/>
      <c r="EL48" s="98"/>
      <c r="EM48" s="98"/>
      <c r="EN48" s="98"/>
      <c r="EO48" s="98"/>
      <c r="EP48" s="98"/>
      <c r="EQ48" s="98"/>
      <c r="ER48" s="98"/>
      <c r="ES48" s="98"/>
      <c r="ET48" s="98"/>
      <c r="EU48" s="98"/>
      <c r="EV48" s="98"/>
      <c r="EW48" s="98"/>
      <c r="EX48" s="98"/>
      <c r="EY48" s="98"/>
      <c r="EZ48" s="98"/>
      <c r="FA48" s="98"/>
      <c r="FB48" s="98"/>
      <c r="FC48" s="98"/>
      <c r="FD48" s="98"/>
      <c r="FE48" s="98"/>
      <c r="FF48" s="98"/>
      <c r="FG48" s="98"/>
      <c r="FH48" s="98"/>
      <c r="FI48" s="98"/>
      <c r="FJ48" s="98"/>
      <c r="FK48" s="98"/>
      <c r="FL48" s="98"/>
      <c r="FM48" s="98"/>
      <c r="FN48" s="98"/>
      <c r="FO48" s="98"/>
      <c r="FP48" s="98"/>
      <c r="FQ48" s="98"/>
      <c r="FR48" s="98"/>
      <c r="FS48" s="98"/>
      <c r="FT48" s="98"/>
      <c r="FU48" s="98"/>
      <c r="FV48" s="98"/>
      <c r="FW48" s="98"/>
      <c r="FX48" s="98"/>
      <c r="FY48" s="98"/>
      <c r="FZ48" s="98"/>
      <c r="GA48" s="98"/>
      <c r="GB48" s="98"/>
      <c r="GC48" s="98"/>
      <c r="GD48" s="98"/>
      <c r="GE48" s="98"/>
      <c r="GF48" s="98"/>
      <c r="GG48" s="98"/>
      <c r="GH48" s="98"/>
      <c r="GI48" s="98"/>
      <c r="GJ48" s="98"/>
      <c r="GK48" s="98"/>
      <c r="GL48" s="98"/>
      <c r="GM48" s="98"/>
      <c r="GN48" s="98"/>
      <c r="GO48" s="98"/>
      <c r="GP48" s="98"/>
      <c r="GQ48" s="98"/>
      <c r="GR48" s="98"/>
      <c r="GS48" s="98"/>
      <c r="GT48" s="98"/>
      <c r="GU48" s="98"/>
      <c r="GV48" s="98"/>
      <c r="GW48" s="98"/>
      <c r="GX48" s="98"/>
      <c r="GY48" s="98"/>
      <c r="GZ48" s="98"/>
      <c r="HA48" s="98"/>
      <c r="HB48" s="98"/>
      <c r="HC48" s="98"/>
      <c r="HD48" s="98"/>
      <c r="HE48" s="98"/>
      <c r="HF48" s="98"/>
      <c r="HG48" s="98"/>
      <c r="HH48" s="98"/>
      <c r="HI48" s="98"/>
      <c r="HJ48" s="98"/>
      <c r="HK48" s="98"/>
      <c r="HL48" s="98"/>
      <c r="HM48" s="98"/>
      <c r="HN48" s="98"/>
      <c r="HO48" s="98"/>
      <c r="HP48" s="98"/>
      <c r="HQ48" s="98"/>
      <c r="HR48" s="98"/>
      <c r="HS48" s="98"/>
      <c r="HT48" s="98"/>
      <c r="HU48" s="98"/>
      <c r="HV48" s="98"/>
      <c r="HW48" s="6"/>
      <c r="HX48" s="6"/>
      <c r="HY48" s="6"/>
      <c r="HZ48" s="6"/>
      <c r="IA48" s="6"/>
    </row>
    <row r="49" spans="1:235" ht="15.75" customHeight="1" x14ac:dyDescent="0.3">
      <c r="A49" s="98"/>
      <c r="B49" s="98"/>
      <c r="C49" s="98"/>
      <c r="D49" s="98"/>
      <c r="E49" s="98"/>
      <c r="F49" s="98"/>
      <c r="G49" s="98"/>
      <c r="H49" s="98"/>
      <c r="I49" s="98"/>
      <c r="J49" s="98"/>
      <c r="K49" s="98"/>
      <c r="L49" s="98"/>
      <c r="M49" s="98"/>
      <c r="N49" s="98"/>
      <c r="O49" s="98"/>
      <c r="P49" s="98"/>
      <c r="Q49" s="98"/>
      <c r="R49" s="98"/>
      <c r="S49" s="98"/>
      <c r="T49" s="98"/>
      <c r="U49" s="98"/>
      <c r="V49" s="98"/>
      <c r="W49" s="98"/>
      <c r="X49" s="98"/>
      <c r="Y49" s="98"/>
      <c r="Z49" s="98"/>
      <c r="AA49" s="98"/>
      <c r="AB49" s="98"/>
      <c r="AC49" s="98"/>
      <c r="AD49" s="98"/>
      <c r="AE49" s="98"/>
      <c r="AF49" s="98"/>
      <c r="AG49" s="98"/>
      <c r="AH49" s="98"/>
      <c r="AI49" s="98"/>
      <c r="AJ49" s="98"/>
      <c r="AK49" s="98"/>
      <c r="AL49" s="98"/>
      <c r="AM49" s="98"/>
      <c r="AN49" s="98"/>
      <c r="AO49" s="98"/>
      <c r="AP49" s="98"/>
      <c r="AQ49" s="98"/>
      <c r="AR49" s="98"/>
      <c r="AS49" s="6"/>
      <c r="AT49" s="98"/>
      <c r="AU49" s="98"/>
      <c r="AV49" s="98"/>
      <c r="AW49" s="98"/>
      <c r="AX49" s="98"/>
      <c r="AY49" s="98"/>
      <c r="AZ49" s="98"/>
      <c r="BA49" s="98"/>
      <c r="BB49" s="98"/>
      <c r="BC49" s="98"/>
      <c r="BD49" s="98"/>
      <c r="BE49" s="98"/>
      <c r="BF49" s="98"/>
      <c r="BG49" s="98"/>
      <c r="BH49" s="98"/>
      <c r="BI49" s="98"/>
      <c r="BJ49" s="98"/>
      <c r="BK49" s="98"/>
      <c r="BL49" s="98"/>
      <c r="BM49" s="98"/>
      <c r="BN49" s="98"/>
      <c r="BO49" s="98"/>
      <c r="BP49" s="98"/>
      <c r="BQ49" s="98"/>
      <c r="BR49" s="98"/>
      <c r="BS49" s="98"/>
      <c r="BT49" s="98"/>
      <c r="BU49" s="98"/>
      <c r="BV49" s="98"/>
      <c r="BW49" s="98"/>
      <c r="BX49" s="98"/>
      <c r="BY49" s="98"/>
      <c r="BZ49" s="98"/>
      <c r="CA49" s="98"/>
      <c r="CB49" s="98"/>
      <c r="CC49" s="98"/>
      <c r="CD49" s="98"/>
      <c r="CE49" s="98"/>
      <c r="CF49" s="98"/>
      <c r="CG49" s="98"/>
      <c r="CH49" s="98"/>
      <c r="CI49" s="98"/>
      <c r="CJ49" s="98"/>
      <c r="CK49" s="98"/>
      <c r="CL49" s="98"/>
      <c r="CM49" s="98"/>
      <c r="CN49" s="98"/>
      <c r="CO49" s="98"/>
      <c r="CP49" s="98"/>
      <c r="CQ49" s="98"/>
      <c r="CR49" s="98"/>
      <c r="CS49" s="98"/>
      <c r="CT49" s="98"/>
      <c r="CU49" s="98"/>
      <c r="CV49" s="98"/>
      <c r="CW49" s="98"/>
      <c r="CX49" s="98"/>
      <c r="CY49" s="98"/>
      <c r="CZ49" s="98"/>
      <c r="DA49" s="98"/>
      <c r="DB49" s="98"/>
      <c r="DC49" s="98"/>
      <c r="DD49" s="98"/>
      <c r="DE49" s="98"/>
      <c r="DF49" s="98"/>
      <c r="DG49" s="98"/>
      <c r="DH49" s="98"/>
      <c r="DI49" s="98"/>
      <c r="DJ49" s="98"/>
      <c r="DK49" s="98"/>
      <c r="DL49" s="98"/>
      <c r="DM49" s="98"/>
      <c r="DN49" s="98"/>
      <c r="DO49" s="98"/>
      <c r="DP49" s="98"/>
      <c r="DQ49" s="98"/>
      <c r="DR49" s="98"/>
      <c r="DS49" s="98"/>
      <c r="DT49" s="98"/>
      <c r="DU49" s="98"/>
      <c r="DV49" s="98"/>
      <c r="DW49" s="98"/>
      <c r="DX49" s="98"/>
      <c r="DY49" s="98"/>
      <c r="DZ49" s="98"/>
      <c r="EA49" s="98"/>
      <c r="EB49" s="98"/>
      <c r="EC49" s="98"/>
      <c r="ED49" s="98"/>
      <c r="EE49" s="98"/>
      <c r="EF49" s="98"/>
      <c r="EG49" s="98"/>
      <c r="EH49" s="98"/>
      <c r="EI49" s="98"/>
      <c r="EJ49" s="98"/>
      <c r="EK49" s="98"/>
      <c r="EL49" s="98"/>
      <c r="EM49" s="98"/>
      <c r="EN49" s="98"/>
      <c r="EO49" s="98"/>
      <c r="EP49" s="98"/>
      <c r="EQ49" s="98"/>
      <c r="ER49" s="98"/>
      <c r="ES49" s="98"/>
      <c r="ET49" s="98"/>
      <c r="EU49" s="98"/>
      <c r="EV49" s="98"/>
      <c r="EW49" s="98"/>
      <c r="EX49" s="98"/>
      <c r="EY49" s="98"/>
      <c r="EZ49" s="98"/>
      <c r="FA49" s="98"/>
      <c r="FB49" s="98"/>
      <c r="FC49" s="98"/>
      <c r="FD49" s="98"/>
      <c r="FE49" s="98"/>
      <c r="FF49" s="98"/>
      <c r="FG49" s="98"/>
      <c r="FH49" s="98"/>
      <c r="FI49" s="98"/>
      <c r="FJ49" s="98"/>
      <c r="FK49" s="98"/>
      <c r="FL49" s="98"/>
      <c r="FM49" s="98"/>
      <c r="FN49" s="98"/>
      <c r="FO49" s="98"/>
      <c r="FP49" s="98"/>
      <c r="FQ49" s="98"/>
      <c r="FR49" s="98"/>
      <c r="FS49" s="98"/>
      <c r="FT49" s="98"/>
      <c r="FU49" s="98"/>
      <c r="FV49" s="98"/>
      <c r="FW49" s="98"/>
      <c r="FX49" s="98"/>
      <c r="FY49" s="98"/>
      <c r="FZ49" s="98"/>
      <c r="GA49" s="98"/>
      <c r="GB49" s="98"/>
      <c r="GC49" s="98"/>
      <c r="GD49" s="98"/>
      <c r="GE49" s="98"/>
      <c r="GF49" s="98"/>
      <c r="GG49" s="98"/>
      <c r="GH49" s="98"/>
      <c r="GI49" s="98"/>
      <c r="GJ49" s="98"/>
      <c r="GK49" s="98"/>
      <c r="GL49" s="98"/>
      <c r="GM49" s="98"/>
      <c r="GN49" s="98"/>
      <c r="GO49" s="98"/>
      <c r="GP49" s="98"/>
      <c r="GQ49" s="98"/>
      <c r="GR49" s="98"/>
      <c r="GS49" s="98"/>
      <c r="GT49" s="98"/>
      <c r="GU49" s="98"/>
      <c r="GV49" s="98"/>
      <c r="GW49" s="98"/>
      <c r="GX49" s="98"/>
      <c r="GY49" s="98"/>
      <c r="GZ49" s="98"/>
      <c r="HA49" s="98"/>
      <c r="HB49" s="98"/>
      <c r="HC49" s="98"/>
      <c r="HD49" s="98"/>
      <c r="HE49" s="98"/>
      <c r="HF49" s="98"/>
      <c r="HG49" s="98"/>
      <c r="HH49" s="98"/>
      <c r="HI49" s="98"/>
      <c r="HJ49" s="98"/>
      <c r="HK49" s="98"/>
      <c r="HL49" s="98"/>
      <c r="HM49" s="98"/>
      <c r="HN49" s="98"/>
      <c r="HO49" s="98"/>
      <c r="HP49" s="98"/>
      <c r="HQ49" s="98"/>
      <c r="HR49" s="98"/>
      <c r="HS49" s="98"/>
      <c r="HT49" s="98"/>
      <c r="HU49" s="98"/>
      <c r="HV49" s="98"/>
      <c r="HW49" s="6"/>
      <c r="HX49" s="6"/>
      <c r="HY49" s="6"/>
      <c r="HZ49" s="6"/>
      <c r="IA49" s="6"/>
    </row>
    <row r="50" spans="1:235" ht="15.75" customHeight="1" x14ac:dyDescent="0.3">
      <c r="A50" s="98"/>
      <c r="B50" s="98"/>
      <c r="C50" s="98"/>
      <c r="D50" s="98"/>
      <c r="E50" s="98"/>
      <c r="F50" s="98"/>
      <c r="G50" s="98"/>
      <c r="H50" s="98"/>
      <c r="I50" s="98"/>
      <c r="J50" s="98"/>
      <c r="K50" s="98"/>
      <c r="L50" s="98"/>
      <c r="M50" s="98"/>
      <c r="N50" s="98"/>
      <c r="O50" s="98"/>
      <c r="P50" s="98"/>
      <c r="Q50" s="98"/>
      <c r="R50" s="98"/>
      <c r="S50" s="98"/>
      <c r="T50" s="98"/>
      <c r="U50" s="98"/>
      <c r="V50" s="98"/>
      <c r="W50" s="98"/>
      <c r="X50" s="98"/>
      <c r="Y50" s="98"/>
      <c r="Z50" s="98"/>
      <c r="AA50" s="98"/>
      <c r="AB50" s="98"/>
      <c r="AC50" s="98"/>
      <c r="AD50" s="98"/>
      <c r="AE50" s="98"/>
      <c r="AF50" s="98"/>
      <c r="AG50" s="98"/>
      <c r="AH50" s="98"/>
      <c r="AI50" s="98"/>
      <c r="AJ50" s="98"/>
      <c r="AK50" s="98"/>
      <c r="AL50" s="98"/>
      <c r="AM50" s="98"/>
      <c r="AN50" s="98"/>
      <c r="AO50" s="98"/>
      <c r="AP50" s="98"/>
      <c r="AQ50" s="98"/>
      <c r="AR50" s="98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98"/>
      <c r="BD50" s="98"/>
      <c r="BE50" s="98"/>
      <c r="BF50" s="98"/>
      <c r="BG50" s="98"/>
      <c r="BH50" s="98"/>
      <c r="BI50" s="98"/>
      <c r="BJ50" s="98"/>
      <c r="BK50" s="98"/>
      <c r="BL50" s="98"/>
      <c r="BM50" s="98"/>
      <c r="BN50" s="98"/>
      <c r="BO50" s="98"/>
      <c r="BP50" s="98"/>
      <c r="BQ50" s="98"/>
      <c r="BR50" s="98"/>
      <c r="BS50" s="98"/>
      <c r="BT50" s="98"/>
      <c r="BU50" s="98"/>
      <c r="BV50" s="98"/>
      <c r="BW50" s="98"/>
      <c r="BX50" s="98"/>
      <c r="BY50" s="98"/>
      <c r="BZ50" s="98"/>
      <c r="CA50" s="98"/>
      <c r="CB50" s="98"/>
      <c r="CC50" s="98"/>
      <c r="CD50" s="98"/>
      <c r="CE50" s="98"/>
      <c r="CF50" s="98"/>
      <c r="CG50" s="98"/>
      <c r="CH50" s="98"/>
      <c r="CI50" s="98"/>
      <c r="CJ50" s="98"/>
      <c r="CK50" s="98"/>
      <c r="CL50" s="98"/>
      <c r="CM50" s="98"/>
      <c r="CN50" s="98"/>
      <c r="CO50" s="98"/>
      <c r="CP50" s="98"/>
      <c r="CQ50" s="98"/>
      <c r="CR50" s="98"/>
      <c r="CS50" s="98"/>
      <c r="CT50" s="98"/>
      <c r="CU50" s="98"/>
      <c r="CV50" s="98"/>
      <c r="CW50" s="98"/>
      <c r="CX50" s="98"/>
      <c r="CY50" s="98"/>
      <c r="CZ50" s="98"/>
      <c r="DA50" s="98"/>
      <c r="DB50" s="98"/>
      <c r="DC50" s="98"/>
      <c r="DD50" s="98"/>
      <c r="DE50" s="98"/>
      <c r="DF50" s="98"/>
      <c r="DG50" s="98"/>
      <c r="DH50" s="98"/>
      <c r="DI50" s="98"/>
      <c r="DJ50" s="98"/>
      <c r="DK50" s="98"/>
      <c r="DL50" s="98"/>
      <c r="DM50" s="98"/>
      <c r="DN50" s="98"/>
      <c r="DO50" s="98"/>
      <c r="DP50" s="98"/>
      <c r="DQ50" s="98"/>
      <c r="DR50" s="98"/>
      <c r="DS50" s="98"/>
      <c r="DT50" s="98"/>
      <c r="DU50" s="98"/>
      <c r="DV50" s="98"/>
      <c r="DW50" s="98"/>
      <c r="DX50" s="98"/>
      <c r="DY50" s="98"/>
      <c r="DZ50" s="98"/>
      <c r="EA50" s="98"/>
      <c r="EB50" s="98"/>
      <c r="EC50" s="98"/>
      <c r="ED50" s="98"/>
      <c r="EE50" s="98"/>
      <c r="EF50" s="98"/>
      <c r="EG50" s="98"/>
      <c r="EH50" s="98"/>
      <c r="EI50" s="98"/>
      <c r="EJ50" s="98"/>
      <c r="EK50" s="98"/>
      <c r="EL50" s="98"/>
      <c r="EM50" s="98"/>
      <c r="EN50" s="98"/>
      <c r="EO50" s="98"/>
      <c r="EP50" s="98"/>
      <c r="EQ50" s="98"/>
      <c r="ER50" s="98"/>
      <c r="ES50" s="98"/>
      <c r="ET50" s="98"/>
      <c r="EU50" s="98"/>
      <c r="EV50" s="98"/>
      <c r="EW50" s="98"/>
      <c r="EX50" s="98"/>
      <c r="EY50" s="98"/>
      <c r="EZ50" s="98"/>
      <c r="FA50" s="98"/>
      <c r="FB50" s="98"/>
      <c r="FC50" s="98"/>
      <c r="FD50" s="98"/>
      <c r="FE50" s="98"/>
      <c r="FF50" s="98"/>
      <c r="FG50" s="98"/>
      <c r="FH50" s="98"/>
      <c r="FI50" s="98"/>
      <c r="FJ50" s="98"/>
      <c r="FK50" s="98"/>
      <c r="FL50" s="98"/>
      <c r="FM50" s="98"/>
      <c r="FN50" s="98"/>
      <c r="FO50" s="98"/>
      <c r="FP50" s="98"/>
      <c r="FQ50" s="98"/>
      <c r="FR50" s="98"/>
      <c r="FS50" s="98"/>
      <c r="FT50" s="98"/>
      <c r="FU50" s="98"/>
      <c r="FV50" s="98"/>
      <c r="FW50" s="98"/>
      <c r="FX50" s="98"/>
      <c r="FY50" s="98"/>
      <c r="FZ50" s="98"/>
      <c r="GA50" s="98"/>
      <c r="GB50" s="98"/>
      <c r="GC50" s="98"/>
      <c r="GD50" s="98"/>
      <c r="GE50" s="98"/>
      <c r="GF50" s="98"/>
      <c r="GG50" s="98"/>
      <c r="GH50" s="98"/>
      <c r="GI50" s="98"/>
      <c r="GJ50" s="98"/>
      <c r="GK50" s="98"/>
      <c r="GL50" s="98"/>
      <c r="GM50" s="98"/>
      <c r="GN50" s="98"/>
      <c r="GO50" s="98"/>
      <c r="GP50" s="98"/>
      <c r="GQ50" s="98"/>
      <c r="GR50" s="98"/>
      <c r="GS50" s="98"/>
      <c r="GT50" s="98"/>
      <c r="GU50" s="98"/>
      <c r="GV50" s="98"/>
      <c r="GW50" s="98"/>
      <c r="GX50" s="98"/>
      <c r="GY50" s="98"/>
      <c r="GZ50" s="98"/>
      <c r="HA50" s="98"/>
      <c r="HB50" s="98"/>
      <c r="HC50" s="98"/>
      <c r="HD50" s="98"/>
      <c r="HE50" s="98"/>
      <c r="HF50" s="98"/>
      <c r="HG50" s="98"/>
      <c r="HH50" s="98"/>
      <c r="HI50" s="98"/>
      <c r="HJ50" s="98"/>
      <c r="HK50" s="98"/>
      <c r="HL50" s="98"/>
      <c r="HM50" s="98"/>
      <c r="HN50" s="98"/>
      <c r="HO50" s="98"/>
      <c r="HP50" s="98"/>
      <c r="HQ50" s="98"/>
      <c r="HR50" s="98"/>
      <c r="HS50" s="98"/>
      <c r="HT50" s="98"/>
      <c r="HU50" s="98"/>
      <c r="HV50" s="98"/>
      <c r="HW50" s="6"/>
      <c r="HX50" s="6"/>
      <c r="HY50" s="6"/>
      <c r="HZ50" s="6"/>
      <c r="IA50" s="6"/>
    </row>
    <row r="51" spans="1:235" ht="15.75" customHeight="1" x14ac:dyDescent="0.3">
      <c r="A51" s="98"/>
      <c r="B51" s="98"/>
      <c r="C51" s="98"/>
      <c r="D51" s="98"/>
      <c r="E51" s="98"/>
      <c r="F51" s="98"/>
      <c r="G51" s="98"/>
      <c r="H51" s="98"/>
      <c r="I51" s="98"/>
      <c r="J51" s="98"/>
      <c r="K51" s="98"/>
      <c r="L51" s="98"/>
      <c r="M51" s="98"/>
      <c r="N51" s="98"/>
      <c r="O51" s="98"/>
      <c r="P51" s="98"/>
      <c r="Q51" s="98"/>
      <c r="R51" s="98"/>
      <c r="S51" s="98"/>
      <c r="T51" s="98"/>
      <c r="U51" s="98"/>
      <c r="V51" s="98"/>
      <c r="W51" s="98"/>
      <c r="X51" s="98"/>
      <c r="Y51" s="98"/>
      <c r="Z51" s="98"/>
      <c r="AA51" s="98"/>
      <c r="AB51" s="98"/>
      <c r="AC51" s="98"/>
      <c r="AD51" s="98"/>
      <c r="AE51" s="98"/>
      <c r="AF51" s="98"/>
      <c r="AG51" s="98"/>
      <c r="AH51" s="98"/>
      <c r="AI51" s="98"/>
      <c r="AJ51" s="98"/>
      <c r="AK51" s="98"/>
      <c r="AL51" s="98"/>
      <c r="AM51" s="98"/>
      <c r="AN51" s="98"/>
      <c r="AO51" s="98"/>
      <c r="AP51" s="98"/>
      <c r="AQ51" s="98"/>
      <c r="AR51" s="98"/>
      <c r="AS51" s="6"/>
      <c r="AT51" s="98"/>
      <c r="AU51" s="98"/>
      <c r="AV51" s="98"/>
      <c r="AW51" s="98"/>
      <c r="AX51" s="98"/>
      <c r="AY51" s="98"/>
      <c r="AZ51" s="98"/>
      <c r="BA51" s="98"/>
      <c r="BB51" s="98"/>
      <c r="BC51" s="98"/>
      <c r="BD51" s="98"/>
      <c r="BE51" s="98"/>
      <c r="BF51" s="98"/>
      <c r="BG51" s="98"/>
      <c r="BH51" s="98"/>
      <c r="BI51" s="98"/>
      <c r="BJ51" s="98"/>
      <c r="BK51" s="98"/>
      <c r="BL51" s="98"/>
      <c r="BM51" s="98"/>
      <c r="BN51" s="98"/>
      <c r="BO51" s="98"/>
      <c r="BP51" s="98"/>
      <c r="BQ51" s="98"/>
      <c r="BR51" s="98"/>
      <c r="BS51" s="98"/>
      <c r="BT51" s="98"/>
      <c r="BU51" s="98"/>
      <c r="BV51" s="98"/>
      <c r="BW51" s="98"/>
      <c r="BX51" s="98"/>
      <c r="BY51" s="98"/>
      <c r="BZ51" s="98"/>
      <c r="CA51" s="98"/>
      <c r="CB51" s="98"/>
      <c r="CC51" s="98"/>
      <c r="CD51" s="98"/>
      <c r="CE51" s="98"/>
      <c r="CF51" s="98"/>
      <c r="CG51" s="98"/>
      <c r="CH51" s="98"/>
      <c r="CI51" s="98"/>
      <c r="CJ51" s="98"/>
      <c r="CK51" s="98"/>
      <c r="CL51" s="98"/>
      <c r="CM51" s="98"/>
      <c r="CN51" s="98"/>
      <c r="CO51" s="98"/>
      <c r="CP51" s="98"/>
      <c r="CQ51" s="98"/>
      <c r="CR51" s="98"/>
      <c r="CS51" s="98"/>
      <c r="CT51" s="98"/>
      <c r="CU51" s="98"/>
      <c r="CV51" s="98"/>
      <c r="CW51" s="98"/>
      <c r="CX51" s="98"/>
      <c r="CY51" s="98"/>
      <c r="CZ51" s="98"/>
      <c r="DA51" s="98"/>
      <c r="DB51" s="98"/>
      <c r="DC51" s="98"/>
      <c r="DD51" s="98"/>
      <c r="DE51" s="98"/>
      <c r="DF51" s="98"/>
      <c r="DG51" s="98"/>
      <c r="DH51" s="98"/>
      <c r="DI51" s="98"/>
      <c r="DJ51" s="98"/>
      <c r="DK51" s="98"/>
      <c r="DL51" s="98"/>
      <c r="DM51" s="98"/>
      <c r="DN51" s="98"/>
      <c r="DO51" s="98"/>
      <c r="DP51" s="98"/>
      <c r="DQ51" s="98"/>
      <c r="DR51" s="98"/>
      <c r="DS51" s="98"/>
      <c r="DT51" s="98"/>
      <c r="DU51" s="98"/>
      <c r="DV51" s="98"/>
      <c r="DW51" s="98"/>
      <c r="DX51" s="98"/>
      <c r="DY51" s="98"/>
      <c r="DZ51" s="98"/>
      <c r="EA51" s="98"/>
      <c r="EB51" s="98"/>
      <c r="EC51" s="98"/>
      <c r="ED51" s="98"/>
      <c r="EE51" s="98"/>
      <c r="EF51" s="98"/>
      <c r="EG51" s="98"/>
      <c r="EH51" s="98"/>
      <c r="EI51" s="98"/>
      <c r="EJ51" s="98"/>
      <c r="EK51" s="98"/>
      <c r="EL51" s="98"/>
      <c r="EM51" s="98"/>
      <c r="EN51" s="98"/>
      <c r="EO51" s="98"/>
      <c r="EP51" s="98"/>
      <c r="EQ51" s="98"/>
      <c r="ER51" s="98"/>
      <c r="ES51" s="98"/>
      <c r="ET51" s="98"/>
      <c r="EU51" s="98"/>
      <c r="EV51" s="98"/>
      <c r="EW51" s="98"/>
      <c r="EX51" s="98"/>
      <c r="EY51" s="98"/>
      <c r="EZ51" s="98"/>
      <c r="FA51" s="98"/>
      <c r="FB51" s="98"/>
      <c r="FC51" s="98"/>
      <c r="FD51" s="98"/>
      <c r="FE51" s="98"/>
      <c r="FF51" s="98"/>
      <c r="FG51" s="98"/>
      <c r="FH51" s="98"/>
      <c r="FI51" s="98"/>
      <c r="FJ51" s="98"/>
      <c r="FK51" s="98"/>
      <c r="FL51" s="98"/>
      <c r="FM51" s="98"/>
      <c r="FN51" s="98"/>
      <c r="FO51" s="98"/>
      <c r="FP51" s="98"/>
      <c r="FQ51" s="98"/>
      <c r="FR51" s="98"/>
      <c r="FS51" s="98"/>
      <c r="FT51" s="98"/>
      <c r="FU51" s="98"/>
      <c r="FV51" s="98"/>
      <c r="FW51" s="98"/>
      <c r="FX51" s="98"/>
      <c r="FY51" s="98"/>
      <c r="FZ51" s="98"/>
      <c r="GA51" s="98"/>
      <c r="GB51" s="98"/>
      <c r="GC51" s="98"/>
      <c r="GD51" s="98"/>
      <c r="GE51" s="98"/>
      <c r="GF51" s="98"/>
      <c r="GG51" s="98"/>
      <c r="GH51" s="98"/>
      <c r="GI51" s="98"/>
      <c r="GJ51" s="98"/>
      <c r="GK51" s="98"/>
      <c r="GL51" s="98"/>
      <c r="GM51" s="98"/>
      <c r="GN51" s="98"/>
      <c r="GO51" s="98"/>
      <c r="GP51" s="98"/>
      <c r="GQ51" s="98"/>
      <c r="GR51" s="98"/>
      <c r="GS51" s="98"/>
      <c r="GT51" s="98"/>
      <c r="GU51" s="98"/>
      <c r="GV51" s="98"/>
      <c r="GW51" s="98"/>
      <c r="GX51" s="98"/>
      <c r="GY51" s="98"/>
      <c r="GZ51" s="98"/>
      <c r="HA51" s="98"/>
      <c r="HB51" s="98"/>
      <c r="HC51" s="98"/>
      <c r="HD51" s="98"/>
      <c r="HE51" s="98"/>
      <c r="HF51" s="98"/>
      <c r="HG51" s="98"/>
      <c r="HH51" s="98"/>
      <c r="HI51" s="98"/>
      <c r="HJ51" s="98"/>
      <c r="HK51" s="98"/>
      <c r="HL51" s="98"/>
      <c r="HM51" s="98"/>
      <c r="HN51" s="98"/>
      <c r="HO51" s="98"/>
      <c r="HP51" s="98"/>
      <c r="HQ51" s="98"/>
      <c r="HR51" s="98"/>
      <c r="HS51" s="98"/>
      <c r="HT51" s="98"/>
      <c r="HU51" s="98"/>
      <c r="HV51" s="98"/>
      <c r="HW51" s="6"/>
      <c r="HX51" s="6"/>
      <c r="HY51" s="6"/>
      <c r="HZ51" s="6"/>
      <c r="IA51" s="6"/>
    </row>
    <row r="52" spans="1:235" ht="15.75" customHeight="1" x14ac:dyDescent="0.3">
      <c r="A52" s="98"/>
      <c r="B52" s="98"/>
      <c r="C52" s="98"/>
      <c r="D52" s="98"/>
      <c r="E52" s="98"/>
      <c r="F52" s="98"/>
      <c r="G52" s="98"/>
      <c r="H52" s="98"/>
      <c r="I52" s="98"/>
      <c r="J52" s="98"/>
      <c r="K52" s="98"/>
      <c r="L52" s="98"/>
      <c r="M52" s="98"/>
      <c r="N52" s="98"/>
      <c r="O52" s="98"/>
      <c r="P52" s="98"/>
      <c r="Q52" s="98"/>
      <c r="R52" s="98"/>
      <c r="S52" s="98"/>
      <c r="T52" s="98"/>
      <c r="U52" s="98"/>
      <c r="V52" s="98"/>
      <c r="W52" s="98"/>
      <c r="X52" s="98"/>
      <c r="Y52" s="98"/>
      <c r="Z52" s="98"/>
      <c r="AA52" s="98"/>
      <c r="AB52" s="98"/>
      <c r="AC52" s="98"/>
      <c r="AD52" s="98"/>
      <c r="AE52" s="98"/>
      <c r="AF52" s="98"/>
      <c r="AG52" s="98"/>
      <c r="AH52" s="98"/>
      <c r="AI52" s="98"/>
      <c r="AJ52" s="98"/>
      <c r="AK52" s="98"/>
      <c r="AL52" s="98"/>
      <c r="AM52" s="98"/>
      <c r="AN52" s="98"/>
      <c r="AO52" s="98"/>
      <c r="AP52" s="98"/>
      <c r="AQ52" s="98"/>
      <c r="AR52" s="98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98"/>
      <c r="BD52" s="98"/>
      <c r="BE52" s="98"/>
      <c r="BF52" s="98"/>
      <c r="BG52" s="98"/>
      <c r="BH52" s="98"/>
      <c r="BI52" s="98"/>
      <c r="BJ52" s="98"/>
      <c r="BK52" s="98"/>
      <c r="BL52" s="98"/>
      <c r="BM52" s="98"/>
      <c r="BN52" s="98"/>
      <c r="BO52" s="98"/>
      <c r="BP52" s="98"/>
      <c r="BQ52" s="98"/>
      <c r="BR52" s="98"/>
      <c r="BS52" s="98"/>
      <c r="BT52" s="98"/>
      <c r="BU52" s="98"/>
      <c r="BV52" s="98"/>
      <c r="BW52" s="98"/>
      <c r="BX52" s="98"/>
      <c r="BY52" s="98"/>
      <c r="BZ52" s="98"/>
      <c r="CA52" s="98"/>
      <c r="CB52" s="98"/>
      <c r="CC52" s="98"/>
      <c r="CD52" s="98"/>
      <c r="CE52" s="98"/>
      <c r="CF52" s="98"/>
      <c r="CG52" s="98"/>
      <c r="CH52" s="98"/>
      <c r="CI52" s="98"/>
      <c r="CJ52" s="98"/>
      <c r="CK52" s="98"/>
      <c r="CL52" s="98"/>
      <c r="CM52" s="98"/>
      <c r="CN52" s="98"/>
      <c r="CO52" s="98"/>
      <c r="CP52" s="98"/>
      <c r="CQ52" s="98"/>
      <c r="CR52" s="98"/>
      <c r="CS52" s="98"/>
      <c r="CT52" s="98"/>
      <c r="CU52" s="98"/>
      <c r="CV52" s="98"/>
      <c r="CW52" s="98"/>
      <c r="CX52" s="98"/>
      <c r="CY52" s="98"/>
      <c r="CZ52" s="98"/>
      <c r="DA52" s="98"/>
      <c r="DB52" s="98"/>
      <c r="DC52" s="98"/>
      <c r="DD52" s="98"/>
      <c r="DE52" s="98"/>
      <c r="DF52" s="98"/>
      <c r="DG52" s="98"/>
      <c r="DH52" s="98"/>
      <c r="DI52" s="98"/>
      <c r="DJ52" s="98"/>
      <c r="DK52" s="98"/>
      <c r="DL52" s="98"/>
      <c r="DM52" s="98"/>
      <c r="DN52" s="98"/>
      <c r="DO52" s="98"/>
      <c r="DP52" s="98"/>
      <c r="DQ52" s="98"/>
      <c r="DR52" s="98"/>
      <c r="DS52" s="98"/>
      <c r="DT52" s="98"/>
      <c r="DU52" s="98"/>
      <c r="DV52" s="98"/>
      <c r="DW52" s="98"/>
      <c r="DX52" s="98"/>
      <c r="DY52" s="98"/>
      <c r="DZ52" s="98"/>
      <c r="EA52" s="98"/>
      <c r="EB52" s="98"/>
      <c r="EC52" s="98"/>
      <c r="ED52" s="98"/>
      <c r="EE52" s="98"/>
      <c r="EF52" s="98"/>
      <c r="EG52" s="98"/>
      <c r="EH52" s="98"/>
      <c r="EI52" s="98"/>
      <c r="EJ52" s="98"/>
      <c r="EK52" s="98"/>
      <c r="EL52" s="98"/>
      <c r="EM52" s="98"/>
      <c r="EN52" s="98"/>
      <c r="EO52" s="98"/>
      <c r="EP52" s="98"/>
      <c r="EQ52" s="98"/>
      <c r="ER52" s="98"/>
      <c r="ES52" s="98"/>
      <c r="ET52" s="98"/>
      <c r="EU52" s="98"/>
      <c r="EV52" s="98"/>
      <c r="EW52" s="98"/>
      <c r="EX52" s="98"/>
      <c r="EY52" s="98"/>
      <c r="EZ52" s="98"/>
      <c r="FA52" s="98"/>
      <c r="FB52" s="98"/>
      <c r="FC52" s="98"/>
      <c r="FD52" s="98"/>
      <c r="FE52" s="98"/>
      <c r="FF52" s="98"/>
      <c r="FG52" s="98"/>
      <c r="FH52" s="98"/>
      <c r="FI52" s="98"/>
      <c r="FJ52" s="98"/>
      <c r="FK52" s="98"/>
      <c r="FL52" s="98"/>
      <c r="FM52" s="98"/>
      <c r="FN52" s="98"/>
      <c r="FO52" s="98"/>
      <c r="FP52" s="98"/>
      <c r="FQ52" s="98"/>
      <c r="FR52" s="98"/>
      <c r="FS52" s="98"/>
      <c r="FT52" s="98"/>
      <c r="FU52" s="98"/>
      <c r="FV52" s="98"/>
      <c r="FW52" s="98"/>
      <c r="FX52" s="98"/>
      <c r="FY52" s="98"/>
      <c r="FZ52" s="98"/>
      <c r="GA52" s="98"/>
      <c r="GB52" s="98"/>
      <c r="GC52" s="98"/>
      <c r="GD52" s="98"/>
      <c r="GE52" s="98"/>
      <c r="GF52" s="98"/>
      <c r="GG52" s="98"/>
      <c r="GH52" s="98"/>
      <c r="GI52" s="98"/>
      <c r="GJ52" s="98"/>
      <c r="GK52" s="98"/>
      <c r="GL52" s="98"/>
      <c r="GM52" s="98"/>
      <c r="GN52" s="98"/>
      <c r="GO52" s="98"/>
      <c r="GP52" s="98"/>
      <c r="GQ52" s="98"/>
      <c r="GR52" s="98"/>
      <c r="GS52" s="98"/>
      <c r="GT52" s="98"/>
      <c r="GU52" s="98"/>
      <c r="GV52" s="98"/>
      <c r="GW52" s="98"/>
      <c r="GX52" s="98"/>
      <c r="GY52" s="98"/>
      <c r="GZ52" s="98"/>
      <c r="HA52" s="98"/>
      <c r="HB52" s="98"/>
      <c r="HC52" s="98"/>
      <c r="HD52" s="98"/>
      <c r="HE52" s="98"/>
      <c r="HF52" s="98"/>
      <c r="HG52" s="98"/>
      <c r="HH52" s="98"/>
      <c r="HI52" s="98"/>
      <c r="HJ52" s="98"/>
      <c r="HK52" s="98"/>
      <c r="HL52" s="98"/>
      <c r="HM52" s="98"/>
      <c r="HN52" s="98"/>
      <c r="HO52" s="98"/>
      <c r="HP52" s="98"/>
      <c r="HQ52" s="98"/>
      <c r="HR52" s="98"/>
      <c r="HS52" s="98"/>
      <c r="HT52" s="98"/>
      <c r="HU52" s="98"/>
      <c r="HV52" s="98"/>
      <c r="HW52" s="6"/>
      <c r="HX52" s="6"/>
      <c r="HY52" s="6"/>
      <c r="HZ52" s="6"/>
      <c r="IA52" s="6"/>
    </row>
    <row r="53" spans="1:235" ht="15.75" customHeight="1" x14ac:dyDescent="0.3">
      <c r="A53" s="98"/>
      <c r="B53" s="98"/>
      <c r="C53" s="98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  <c r="AJ53" s="98"/>
      <c r="AK53" s="98"/>
      <c r="AL53" s="98"/>
      <c r="AM53" s="98"/>
      <c r="AN53" s="98"/>
      <c r="AO53" s="98"/>
      <c r="AP53" s="98"/>
      <c r="AQ53" s="98"/>
      <c r="AR53" s="98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98"/>
      <c r="BD53" s="98"/>
      <c r="BE53" s="98"/>
      <c r="BF53" s="98"/>
      <c r="BG53" s="98"/>
      <c r="BH53" s="98"/>
      <c r="BI53" s="98"/>
      <c r="BJ53" s="98"/>
      <c r="BK53" s="98"/>
      <c r="BL53" s="98"/>
      <c r="BM53" s="98"/>
      <c r="BN53" s="98"/>
      <c r="BO53" s="98"/>
      <c r="BP53" s="98"/>
      <c r="BQ53" s="98"/>
      <c r="BR53" s="98"/>
      <c r="BS53" s="98"/>
      <c r="BT53" s="98"/>
      <c r="BU53" s="98"/>
      <c r="BV53" s="98"/>
      <c r="BW53" s="98"/>
      <c r="BX53" s="98"/>
      <c r="BY53" s="98"/>
      <c r="BZ53" s="98"/>
      <c r="CA53" s="98"/>
      <c r="CB53" s="98"/>
      <c r="CC53" s="98"/>
      <c r="CD53" s="98"/>
      <c r="CE53" s="98"/>
      <c r="CF53" s="98"/>
      <c r="CG53" s="98"/>
      <c r="CH53" s="98"/>
      <c r="CI53" s="98"/>
      <c r="CJ53" s="98"/>
      <c r="CK53" s="98"/>
      <c r="CL53" s="98"/>
      <c r="CM53" s="98"/>
      <c r="CN53" s="98"/>
      <c r="CO53" s="98"/>
      <c r="CP53" s="98"/>
      <c r="CQ53" s="98"/>
      <c r="CR53" s="98"/>
      <c r="CS53" s="98"/>
      <c r="CT53" s="98"/>
      <c r="CU53" s="98"/>
      <c r="CV53" s="98"/>
      <c r="CW53" s="98"/>
      <c r="CX53" s="98"/>
      <c r="CY53" s="98"/>
      <c r="CZ53" s="98"/>
      <c r="DA53" s="98"/>
      <c r="DB53" s="98"/>
      <c r="DC53" s="98"/>
      <c r="DD53" s="98"/>
      <c r="DE53" s="98"/>
      <c r="DF53" s="98"/>
      <c r="DG53" s="98"/>
      <c r="DH53" s="98"/>
      <c r="DI53" s="98"/>
      <c r="DJ53" s="98"/>
      <c r="DK53" s="98"/>
      <c r="DL53" s="98"/>
      <c r="DM53" s="98"/>
      <c r="DN53" s="98"/>
      <c r="DO53" s="98"/>
      <c r="DP53" s="98"/>
      <c r="DQ53" s="98"/>
      <c r="DR53" s="98"/>
      <c r="DS53" s="98"/>
      <c r="DT53" s="98"/>
      <c r="DU53" s="98"/>
      <c r="DV53" s="98"/>
      <c r="DW53" s="98"/>
      <c r="DX53" s="98"/>
      <c r="DY53" s="98"/>
      <c r="DZ53" s="98"/>
      <c r="EA53" s="98"/>
      <c r="EB53" s="98"/>
      <c r="EC53" s="98"/>
      <c r="ED53" s="98"/>
      <c r="EE53" s="98"/>
      <c r="EF53" s="98"/>
      <c r="EG53" s="98"/>
      <c r="EH53" s="98"/>
      <c r="EI53" s="98"/>
      <c r="EJ53" s="98"/>
      <c r="EK53" s="98"/>
      <c r="EL53" s="98"/>
      <c r="EM53" s="98"/>
      <c r="EN53" s="98"/>
      <c r="EO53" s="98"/>
      <c r="EP53" s="98"/>
      <c r="EQ53" s="98"/>
      <c r="ER53" s="98"/>
      <c r="ES53" s="98"/>
      <c r="ET53" s="98"/>
      <c r="EU53" s="98"/>
      <c r="EV53" s="98"/>
      <c r="EW53" s="98"/>
      <c r="EX53" s="98"/>
      <c r="EY53" s="98"/>
      <c r="EZ53" s="98"/>
      <c r="FA53" s="98"/>
      <c r="FB53" s="98"/>
      <c r="FC53" s="98"/>
      <c r="FD53" s="98"/>
      <c r="FE53" s="98"/>
      <c r="FF53" s="98"/>
      <c r="FG53" s="98"/>
      <c r="FH53" s="98"/>
      <c r="FI53" s="98"/>
      <c r="FJ53" s="98"/>
      <c r="FK53" s="98"/>
      <c r="FL53" s="98"/>
      <c r="FM53" s="98"/>
      <c r="FN53" s="98"/>
      <c r="FO53" s="98"/>
      <c r="FP53" s="98"/>
      <c r="FQ53" s="98"/>
      <c r="FR53" s="98"/>
      <c r="FS53" s="98"/>
      <c r="FT53" s="98"/>
      <c r="FU53" s="98"/>
      <c r="FV53" s="98"/>
      <c r="FW53" s="98"/>
      <c r="FX53" s="98"/>
      <c r="FY53" s="98"/>
      <c r="FZ53" s="98"/>
      <c r="GA53" s="98"/>
      <c r="GB53" s="98"/>
      <c r="GC53" s="98"/>
      <c r="GD53" s="98"/>
      <c r="GE53" s="98"/>
      <c r="GF53" s="98"/>
      <c r="GG53" s="98"/>
      <c r="GH53" s="98"/>
      <c r="GI53" s="98"/>
      <c r="GJ53" s="98"/>
      <c r="GK53" s="98"/>
      <c r="GL53" s="98"/>
      <c r="GM53" s="98"/>
      <c r="GN53" s="98"/>
      <c r="GO53" s="98"/>
      <c r="GP53" s="98"/>
      <c r="GQ53" s="98"/>
      <c r="GR53" s="98"/>
      <c r="GS53" s="98"/>
      <c r="GT53" s="98"/>
      <c r="GU53" s="98"/>
      <c r="GV53" s="98"/>
      <c r="GW53" s="98"/>
      <c r="GX53" s="98"/>
      <c r="GY53" s="98"/>
      <c r="GZ53" s="98"/>
      <c r="HA53" s="98"/>
      <c r="HB53" s="98"/>
      <c r="HC53" s="98"/>
      <c r="HD53" s="98"/>
      <c r="HE53" s="98"/>
      <c r="HF53" s="98"/>
      <c r="HG53" s="98"/>
      <c r="HH53" s="98"/>
      <c r="HI53" s="98"/>
      <c r="HJ53" s="98"/>
      <c r="HK53" s="98"/>
      <c r="HL53" s="98"/>
      <c r="HM53" s="98"/>
      <c r="HN53" s="98"/>
      <c r="HO53" s="98"/>
      <c r="HP53" s="98"/>
      <c r="HQ53" s="98"/>
      <c r="HR53" s="98"/>
      <c r="HS53" s="98"/>
      <c r="HT53" s="98"/>
      <c r="HU53" s="98"/>
      <c r="HV53" s="98"/>
      <c r="HW53" s="6"/>
      <c r="HX53" s="6"/>
      <c r="HY53" s="6"/>
      <c r="HZ53" s="6"/>
      <c r="IA53" s="6"/>
    </row>
    <row r="54" spans="1:235" ht="15.75" customHeight="1" x14ac:dyDescent="0.3">
      <c r="A54" s="98"/>
      <c r="B54" s="98"/>
      <c r="C54" s="98"/>
      <c r="D54" s="98"/>
      <c r="E54" s="98"/>
      <c r="F54" s="98"/>
      <c r="G54" s="98"/>
      <c r="H54" s="98"/>
      <c r="I54" s="98"/>
      <c r="J54" s="98"/>
      <c r="K54" s="98"/>
      <c r="L54" s="98"/>
      <c r="M54" s="98"/>
      <c r="N54" s="98"/>
      <c r="O54" s="98"/>
      <c r="P54" s="98"/>
      <c r="Q54" s="98"/>
      <c r="R54" s="98"/>
      <c r="S54" s="98"/>
      <c r="T54" s="98"/>
      <c r="U54" s="98"/>
      <c r="V54" s="98"/>
      <c r="W54" s="98"/>
      <c r="X54" s="98"/>
      <c r="Y54" s="98"/>
      <c r="Z54" s="98"/>
      <c r="AA54" s="98"/>
      <c r="AB54" s="98"/>
      <c r="AC54" s="98"/>
      <c r="AD54" s="98"/>
      <c r="AE54" s="98"/>
      <c r="AF54" s="98"/>
      <c r="AG54" s="98"/>
      <c r="AH54" s="98"/>
      <c r="AI54" s="98"/>
      <c r="AJ54" s="98"/>
      <c r="AK54" s="98"/>
      <c r="AL54" s="98"/>
      <c r="AM54" s="98"/>
      <c r="AN54" s="98"/>
      <c r="AO54" s="98"/>
      <c r="AP54" s="98"/>
      <c r="AQ54" s="98"/>
      <c r="AR54" s="98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98"/>
      <c r="BD54" s="98"/>
      <c r="BE54" s="98"/>
      <c r="BF54" s="98"/>
      <c r="BG54" s="98"/>
      <c r="BH54" s="98"/>
      <c r="BI54" s="98"/>
      <c r="BJ54" s="98"/>
      <c r="BK54" s="98"/>
      <c r="BL54" s="98"/>
      <c r="BM54" s="98"/>
      <c r="BN54" s="98"/>
      <c r="BO54" s="98"/>
      <c r="BP54" s="98"/>
      <c r="BQ54" s="98"/>
      <c r="BR54" s="98"/>
      <c r="BS54" s="98"/>
      <c r="BT54" s="98"/>
      <c r="BU54" s="98"/>
      <c r="BV54" s="98"/>
      <c r="BW54" s="98"/>
      <c r="BX54" s="98"/>
      <c r="BY54" s="98"/>
      <c r="BZ54" s="98"/>
      <c r="CA54" s="98"/>
      <c r="CB54" s="98"/>
      <c r="CC54" s="98"/>
      <c r="CD54" s="98"/>
      <c r="CE54" s="98"/>
      <c r="CF54" s="98"/>
      <c r="CG54" s="98"/>
      <c r="CH54" s="98"/>
      <c r="CI54" s="98"/>
      <c r="CJ54" s="98"/>
      <c r="CK54" s="98"/>
      <c r="CL54" s="98"/>
      <c r="CM54" s="98"/>
      <c r="CN54" s="98"/>
      <c r="CO54" s="98"/>
      <c r="CP54" s="98"/>
      <c r="CQ54" s="98"/>
      <c r="CR54" s="98"/>
      <c r="CS54" s="98"/>
      <c r="CT54" s="98"/>
      <c r="CU54" s="98"/>
      <c r="CV54" s="98"/>
      <c r="CW54" s="98"/>
      <c r="CX54" s="98"/>
      <c r="CY54" s="98"/>
      <c r="CZ54" s="98"/>
      <c r="DA54" s="98"/>
      <c r="DB54" s="98"/>
      <c r="DC54" s="98"/>
      <c r="DD54" s="98"/>
      <c r="DE54" s="98"/>
      <c r="DF54" s="98"/>
      <c r="DG54" s="98"/>
      <c r="DH54" s="98"/>
      <c r="DI54" s="98"/>
      <c r="DJ54" s="98"/>
      <c r="DK54" s="98"/>
      <c r="DL54" s="98"/>
      <c r="DM54" s="98"/>
      <c r="DN54" s="98"/>
      <c r="DO54" s="98"/>
      <c r="DP54" s="98"/>
      <c r="DQ54" s="98"/>
      <c r="DR54" s="98"/>
      <c r="DS54" s="98"/>
      <c r="DT54" s="98"/>
      <c r="DU54" s="98"/>
      <c r="DV54" s="98"/>
      <c r="DW54" s="98"/>
      <c r="DX54" s="98"/>
      <c r="DY54" s="98"/>
      <c r="DZ54" s="98"/>
      <c r="EA54" s="98"/>
      <c r="EB54" s="98"/>
      <c r="EC54" s="98"/>
      <c r="ED54" s="98"/>
      <c r="EE54" s="98"/>
      <c r="EF54" s="98"/>
      <c r="EG54" s="98"/>
      <c r="EH54" s="98"/>
      <c r="EI54" s="98"/>
      <c r="EJ54" s="98"/>
      <c r="EK54" s="98"/>
      <c r="EL54" s="98"/>
      <c r="EM54" s="98"/>
      <c r="EN54" s="98"/>
      <c r="EO54" s="98"/>
      <c r="EP54" s="98"/>
      <c r="EQ54" s="98"/>
      <c r="ER54" s="98"/>
      <c r="ES54" s="98"/>
      <c r="ET54" s="98"/>
      <c r="EU54" s="98"/>
      <c r="EV54" s="98"/>
      <c r="EW54" s="98"/>
      <c r="EX54" s="98"/>
      <c r="EY54" s="98"/>
      <c r="EZ54" s="98"/>
      <c r="FA54" s="98"/>
      <c r="FB54" s="98"/>
      <c r="FC54" s="98"/>
      <c r="FD54" s="98"/>
      <c r="FE54" s="98"/>
      <c r="FF54" s="98"/>
      <c r="FG54" s="98"/>
      <c r="FH54" s="98"/>
      <c r="FI54" s="98"/>
      <c r="FJ54" s="98"/>
      <c r="FK54" s="98"/>
      <c r="FL54" s="98"/>
      <c r="FM54" s="98"/>
      <c r="FN54" s="98"/>
      <c r="FO54" s="98"/>
      <c r="FP54" s="98"/>
      <c r="FQ54" s="98"/>
      <c r="FR54" s="98"/>
      <c r="FS54" s="98"/>
      <c r="FT54" s="98"/>
      <c r="FU54" s="98"/>
      <c r="FV54" s="98"/>
      <c r="FW54" s="98"/>
      <c r="FX54" s="98"/>
      <c r="FY54" s="98"/>
      <c r="FZ54" s="98"/>
      <c r="GA54" s="98"/>
      <c r="GB54" s="98"/>
      <c r="GC54" s="98"/>
      <c r="GD54" s="98"/>
      <c r="GE54" s="98"/>
      <c r="GF54" s="98"/>
      <c r="GG54" s="98"/>
      <c r="GH54" s="98"/>
      <c r="GI54" s="98"/>
      <c r="GJ54" s="98"/>
      <c r="GK54" s="98"/>
      <c r="GL54" s="98"/>
      <c r="GM54" s="98"/>
      <c r="GN54" s="98"/>
      <c r="GO54" s="98"/>
      <c r="GP54" s="98"/>
      <c r="GQ54" s="98"/>
      <c r="GR54" s="98"/>
      <c r="GS54" s="98"/>
      <c r="GT54" s="98"/>
      <c r="GU54" s="98"/>
      <c r="GV54" s="98"/>
      <c r="GW54" s="98"/>
      <c r="GX54" s="98"/>
      <c r="GY54" s="98"/>
      <c r="GZ54" s="98"/>
      <c r="HA54" s="98"/>
      <c r="HB54" s="98"/>
      <c r="HC54" s="98"/>
      <c r="HD54" s="98"/>
      <c r="HE54" s="98"/>
      <c r="HF54" s="98"/>
      <c r="HG54" s="98"/>
      <c r="HH54" s="98"/>
      <c r="HI54" s="98"/>
      <c r="HJ54" s="98"/>
      <c r="HK54" s="98"/>
      <c r="HL54" s="98"/>
      <c r="HM54" s="98"/>
      <c r="HN54" s="98"/>
      <c r="HO54" s="98"/>
      <c r="HP54" s="98"/>
      <c r="HQ54" s="98"/>
      <c r="HR54" s="98"/>
      <c r="HS54" s="98"/>
      <c r="HT54" s="98"/>
      <c r="HU54" s="98"/>
      <c r="HV54" s="98"/>
      <c r="HW54" s="6"/>
      <c r="HX54" s="6"/>
      <c r="HY54" s="6"/>
      <c r="HZ54" s="6"/>
      <c r="IA54" s="6"/>
    </row>
    <row r="55" spans="1:235" ht="15.75" customHeight="1" x14ac:dyDescent="0.3">
      <c r="A55" s="98"/>
      <c r="B55" s="98"/>
      <c r="C55" s="98"/>
      <c r="D55" s="98"/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98"/>
      <c r="S55" s="98"/>
      <c r="T55" s="98"/>
      <c r="U55" s="98"/>
      <c r="V55" s="98"/>
      <c r="W55" s="98"/>
      <c r="X55" s="98"/>
      <c r="Y55" s="98"/>
      <c r="Z55" s="98"/>
      <c r="AA55" s="98"/>
      <c r="AB55" s="98"/>
      <c r="AC55" s="98"/>
      <c r="AD55" s="98"/>
      <c r="AE55" s="98"/>
      <c r="AF55" s="98"/>
      <c r="AG55" s="98"/>
      <c r="AH55" s="98"/>
      <c r="AI55" s="98"/>
      <c r="AJ55" s="98"/>
      <c r="AK55" s="98"/>
      <c r="AL55" s="98"/>
      <c r="AM55" s="98"/>
      <c r="AN55" s="98"/>
      <c r="AO55" s="98"/>
      <c r="AP55" s="98"/>
      <c r="AQ55" s="98"/>
      <c r="AR55" s="98"/>
      <c r="AS55" s="6"/>
      <c r="AT55" s="98"/>
      <c r="AU55" s="98"/>
      <c r="AV55" s="98"/>
      <c r="AW55" s="98"/>
      <c r="AX55" s="98"/>
      <c r="AY55" s="98"/>
      <c r="AZ55" s="98"/>
      <c r="BA55" s="6"/>
      <c r="BB55" s="6"/>
      <c r="BC55" s="98"/>
      <c r="BD55" s="98"/>
      <c r="BE55" s="98"/>
      <c r="BF55" s="98"/>
      <c r="BG55" s="98"/>
      <c r="BH55" s="98"/>
      <c r="BI55" s="98"/>
      <c r="BJ55" s="98"/>
      <c r="BK55" s="98"/>
      <c r="BL55" s="98"/>
      <c r="BM55" s="98"/>
      <c r="BN55" s="98"/>
      <c r="BO55" s="98"/>
      <c r="BP55" s="98"/>
      <c r="BQ55" s="98"/>
      <c r="BR55" s="98"/>
      <c r="BS55" s="98"/>
      <c r="BT55" s="98"/>
      <c r="BU55" s="98"/>
      <c r="BV55" s="98"/>
      <c r="BW55" s="98"/>
      <c r="BX55" s="98"/>
      <c r="BY55" s="98"/>
      <c r="BZ55" s="98"/>
      <c r="CA55" s="98"/>
      <c r="CB55" s="98"/>
      <c r="CC55" s="98"/>
      <c r="CD55" s="98"/>
      <c r="CE55" s="98"/>
      <c r="CF55" s="98"/>
      <c r="CG55" s="98"/>
      <c r="CH55" s="98"/>
      <c r="CI55" s="98"/>
      <c r="CJ55" s="98"/>
      <c r="CK55" s="98"/>
      <c r="CL55" s="98"/>
      <c r="CM55" s="98"/>
      <c r="CN55" s="98"/>
      <c r="CO55" s="98"/>
      <c r="CP55" s="98"/>
      <c r="CQ55" s="98"/>
      <c r="CR55" s="98"/>
      <c r="CS55" s="98"/>
      <c r="CT55" s="98"/>
      <c r="CU55" s="98"/>
      <c r="CV55" s="98"/>
      <c r="CW55" s="98"/>
      <c r="CX55" s="98"/>
      <c r="CY55" s="98"/>
      <c r="CZ55" s="98"/>
      <c r="DA55" s="98"/>
      <c r="DB55" s="98"/>
      <c r="DC55" s="98"/>
      <c r="DD55" s="98"/>
      <c r="DE55" s="98"/>
      <c r="DF55" s="98"/>
      <c r="DG55" s="98"/>
      <c r="DH55" s="98"/>
      <c r="DI55" s="98"/>
      <c r="DJ55" s="98"/>
      <c r="DK55" s="98"/>
      <c r="DL55" s="98"/>
      <c r="DM55" s="98"/>
      <c r="DN55" s="98"/>
      <c r="DO55" s="98"/>
      <c r="DP55" s="98"/>
      <c r="DQ55" s="98"/>
      <c r="DR55" s="98"/>
      <c r="DS55" s="98"/>
      <c r="DT55" s="98"/>
      <c r="DU55" s="98"/>
      <c r="DV55" s="98"/>
      <c r="DW55" s="98"/>
      <c r="DX55" s="98"/>
      <c r="DY55" s="98"/>
      <c r="DZ55" s="98"/>
      <c r="EA55" s="98"/>
      <c r="EB55" s="98"/>
      <c r="EC55" s="98"/>
      <c r="ED55" s="98"/>
      <c r="EE55" s="98"/>
      <c r="EF55" s="98"/>
      <c r="EG55" s="98"/>
      <c r="EH55" s="98"/>
      <c r="EI55" s="98"/>
      <c r="EJ55" s="98"/>
      <c r="EK55" s="98"/>
      <c r="EL55" s="98"/>
      <c r="EM55" s="98"/>
      <c r="EN55" s="98"/>
      <c r="EO55" s="98"/>
      <c r="EP55" s="98"/>
      <c r="EQ55" s="98"/>
      <c r="ER55" s="98"/>
      <c r="ES55" s="98"/>
      <c r="ET55" s="98"/>
      <c r="EU55" s="98"/>
      <c r="EV55" s="98"/>
      <c r="EW55" s="98"/>
      <c r="EX55" s="98"/>
      <c r="EY55" s="98"/>
      <c r="EZ55" s="98"/>
      <c r="FA55" s="98"/>
      <c r="FB55" s="98"/>
      <c r="FC55" s="98"/>
      <c r="FD55" s="98"/>
      <c r="FE55" s="98"/>
      <c r="FF55" s="98"/>
      <c r="FG55" s="98"/>
      <c r="FH55" s="98"/>
      <c r="FI55" s="98"/>
      <c r="FJ55" s="98"/>
      <c r="FK55" s="98"/>
      <c r="FL55" s="98"/>
      <c r="FM55" s="98"/>
      <c r="FN55" s="98"/>
      <c r="FO55" s="98"/>
      <c r="FP55" s="98"/>
      <c r="FQ55" s="98"/>
      <c r="FR55" s="98"/>
      <c r="FS55" s="98"/>
      <c r="FT55" s="98"/>
      <c r="FU55" s="98"/>
      <c r="FV55" s="98"/>
      <c r="FW55" s="98"/>
      <c r="FX55" s="98"/>
      <c r="FY55" s="98"/>
      <c r="FZ55" s="98"/>
      <c r="GA55" s="98"/>
      <c r="GB55" s="98"/>
      <c r="GC55" s="98"/>
      <c r="GD55" s="98"/>
      <c r="GE55" s="98"/>
      <c r="GF55" s="98"/>
      <c r="GG55" s="98"/>
      <c r="GH55" s="98"/>
      <c r="GI55" s="98"/>
      <c r="GJ55" s="98"/>
      <c r="GK55" s="98"/>
      <c r="GL55" s="98"/>
      <c r="GM55" s="98"/>
      <c r="GN55" s="98"/>
      <c r="GO55" s="98"/>
      <c r="GP55" s="98"/>
      <c r="GQ55" s="98"/>
      <c r="GR55" s="98"/>
      <c r="GS55" s="98"/>
      <c r="GT55" s="98"/>
      <c r="GU55" s="98"/>
      <c r="GV55" s="98"/>
      <c r="GW55" s="98"/>
      <c r="GX55" s="98"/>
      <c r="GY55" s="98"/>
      <c r="GZ55" s="98"/>
      <c r="HA55" s="98"/>
      <c r="HB55" s="98"/>
      <c r="HC55" s="98"/>
      <c r="HD55" s="98"/>
      <c r="HE55" s="98"/>
      <c r="HF55" s="98"/>
      <c r="HG55" s="98"/>
      <c r="HH55" s="98"/>
      <c r="HI55" s="98"/>
      <c r="HJ55" s="98"/>
      <c r="HK55" s="98"/>
      <c r="HL55" s="98"/>
      <c r="HM55" s="98"/>
      <c r="HN55" s="98"/>
      <c r="HO55" s="98"/>
      <c r="HP55" s="98"/>
      <c r="HQ55" s="98"/>
      <c r="HR55" s="98"/>
      <c r="HS55" s="98"/>
      <c r="HT55" s="98"/>
      <c r="HU55" s="98"/>
      <c r="HV55" s="98"/>
      <c r="HW55" s="6"/>
      <c r="HX55" s="6"/>
      <c r="HY55" s="6"/>
      <c r="HZ55" s="6"/>
      <c r="IA55" s="6"/>
    </row>
    <row r="56" spans="1:235" ht="15.75" customHeight="1" x14ac:dyDescent="0.3">
      <c r="A56" s="98"/>
      <c r="B56" s="98"/>
      <c r="C56" s="98"/>
      <c r="D56" s="98"/>
      <c r="E56" s="98"/>
      <c r="F56" s="98"/>
      <c r="G56" s="98"/>
      <c r="H56" s="98"/>
      <c r="I56" s="98"/>
      <c r="J56" s="98"/>
      <c r="K56" s="98"/>
      <c r="L56" s="98"/>
      <c r="M56" s="98"/>
      <c r="N56" s="98"/>
      <c r="O56" s="98"/>
      <c r="P56" s="98"/>
      <c r="Q56" s="98"/>
      <c r="R56" s="98"/>
      <c r="S56" s="98"/>
      <c r="T56" s="98"/>
      <c r="U56" s="98"/>
      <c r="V56" s="98"/>
      <c r="W56" s="98"/>
      <c r="X56" s="98"/>
      <c r="Y56" s="98"/>
      <c r="Z56" s="98"/>
      <c r="AA56" s="98"/>
      <c r="AB56" s="98"/>
      <c r="AC56" s="98"/>
      <c r="AD56" s="98"/>
      <c r="AE56" s="98"/>
      <c r="AF56" s="98"/>
      <c r="AG56" s="98"/>
      <c r="AH56" s="98"/>
      <c r="AI56" s="98"/>
      <c r="AJ56" s="98"/>
      <c r="AK56" s="98"/>
      <c r="AL56" s="98"/>
      <c r="AM56" s="98"/>
      <c r="AN56" s="98"/>
      <c r="AO56" s="98"/>
      <c r="AP56" s="98"/>
      <c r="AQ56" s="98"/>
      <c r="AR56" s="98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98"/>
      <c r="BD56" s="98"/>
      <c r="BE56" s="98"/>
      <c r="BF56" s="98"/>
      <c r="BG56" s="98"/>
      <c r="BH56" s="98"/>
      <c r="BI56" s="98"/>
      <c r="BJ56" s="98"/>
      <c r="BK56" s="98"/>
      <c r="BL56" s="98"/>
      <c r="BM56" s="98"/>
      <c r="BN56" s="98"/>
      <c r="BO56" s="98"/>
      <c r="BP56" s="98"/>
      <c r="BQ56" s="98"/>
      <c r="BR56" s="98"/>
      <c r="BS56" s="98"/>
      <c r="BT56" s="98"/>
      <c r="BU56" s="98"/>
      <c r="BV56" s="98"/>
      <c r="BW56" s="98"/>
      <c r="BX56" s="98"/>
      <c r="BY56" s="98"/>
      <c r="BZ56" s="98"/>
      <c r="CA56" s="98"/>
      <c r="CB56" s="98"/>
      <c r="CC56" s="98"/>
      <c r="CD56" s="98"/>
      <c r="CE56" s="98"/>
      <c r="CF56" s="98"/>
      <c r="CG56" s="98"/>
      <c r="CH56" s="98"/>
      <c r="CI56" s="98"/>
      <c r="CJ56" s="98"/>
      <c r="CK56" s="98"/>
      <c r="CL56" s="98"/>
      <c r="CM56" s="98"/>
      <c r="CN56" s="98"/>
      <c r="CO56" s="98"/>
      <c r="CP56" s="98"/>
      <c r="CQ56" s="98"/>
      <c r="CR56" s="98"/>
      <c r="CS56" s="98"/>
      <c r="CT56" s="98"/>
      <c r="CU56" s="98"/>
      <c r="CV56" s="98"/>
      <c r="CW56" s="98"/>
      <c r="CX56" s="98"/>
      <c r="CY56" s="98"/>
      <c r="CZ56" s="98"/>
      <c r="DA56" s="98"/>
      <c r="DB56" s="98"/>
      <c r="DC56" s="98"/>
      <c r="DD56" s="98"/>
      <c r="DE56" s="98"/>
      <c r="DF56" s="98"/>
      <c r="DG56" s="98"/>
      <c r="DH56" s="98"/>
      <c r="DI56" s="98"/>
      <c r="DJ56" s="98"/>
      <c r="DK56" s="98"/>
      <c r="DL56" s="98"/>
      <c r="DM56" s="98"/>
      <c r="DN56" s="98"/>
      <c r="DO56" s="98"/>
      <c r="DP56" s="98"/>
      <c r="DQ56" s="98"/>
      <c r="DR56" s="98"/>
      <c r="DS56" s="98"/>
      <c r="DT56" s="98"/>
      <c r="DU56" s="98"/>
      <c r="DV56" s="98"/>
      <c r="DW56" s="98"/>
      <c r="DX56" s="98"/>
      <c r="DY56" s="98"/>
      <c r="DZ56" s="98"/>
      <c r="EA56" s="98"/>
      <c r="EB56" s="98"/>
      <c r="EC56" s="98"/>
      <c r="ED56" s="98"/>
      <c r="EE56" s="98"/>
      <c r="EF56" s="98"/>
      <c r="EG56" s="98"/>
      <c r="EH56" s="98"/>
      <c r="EI56" s="98"/>
      <c r="EJ56" s="98"/>
      <c r="EK56" s="98"/>
      <c r="EL56" s="98"/>
      <c r="EM56" s="98"/>
      <c r="EN56" s="98"/>
      <c r="EO56" s="98"/>
      <c r="EP56" s="98"/>
      <c r="EQ56" s="98"/>
      <c r="ER56" s="98"/>
      <c r="ES56" s="98"/>
      <c r="ET56" s="98"/>
      <c r="EU56" s="98"/>
      <c r="EV56" s="98"/>
      <c r="EW56" s="98"/>
      <c r="EX56" s="98"/>
      <c r="EY56" s="98"/>
      <c r="EZ56" s="98"/>
      <c r="FA56" s="98"/>
      <c r="FB56" s="98"/>
      <c r="FC56" s="98"/>
      <c r="FD56" s="98"/>
      <c r="FE56" s="98"/>
      <c r="FF56" s="98"/>
      <c r="FG56" s="98"/>
      <c r="FH56" s="98"/>
      <c r="FI56" s="98"/>
      <c r="FJ56" s="98"/>
      <c r="FK56" s="98"/>
      <c r="FL56" s="98"/>
      <c r="FM56" s="98"/>
      <c r="FN56" s="98"/>
      <c r="FO56" s="98"/>
      <c r="FP56" s="98"/>
      <c r="FQ56" s="98"/>
      <c r="FR56" s="98"/>
      <c r="FS56" s="98"/>
      <c r="FT56" s="98"/>
      <c r="FU56" s="98"/>
      <c r="FV56" s="98"/>
      <c r="FW56" s="98"/>
      <c r="FX56" s="98"/>
      <c r="FY56" s="98"/>
      <c r="FZ56" s="98"/>
      <c r="GA56" s="98"/>
      <c r="GB56" s="98"/>
      <c r="GC56" s="98"/>
      <c r="GD56" s="98"/>
      <c r="GE56" s="98"/>
      <c r="GF56" s="98"/>
      <c r="GG56" s="98"/>
      <c r="GH56" s="98"/>
      <c r="GI56" s="98"/>
      <c r="GJ56" s="98"/>
      <c r="GK56" s="98"/>
      <c r="GL56" s="98"/>
      <c r="GM56" s="98"/>
      <c r="GN56" s="98"/>
      <c r="GO56" s="98"/>
      <c r="GP56" s="98"/>
      <c r="GQ56" s="98"/>
      <c r="GR56" s="98"/>
      <c r="GS56" s="98"/>
      <c r="GT56" s="98"/>
      <c r="GU56" s="98"/>
      <c r="GV56" s="98"/>
      <c r="GW56" s="98"/>
      <c r="GX56" s="98"/>
      <c r="GY56" s="98"/>
      <c r="GZ56" s="98"/>
      <c r="HA56" s="98"/>
      <c r="HB56" s="98"/>
      <c r="HC56" s="98"/>
      <c r="HD56" s="98"/>
      <c r="HE56" s="98"/>
      <c r="HF56" s="98"/>
      <c r="HG56" s="98"/>
      <c r="HH56" s="98"/>
      <c r="HI56" s="98"/>
      <c r="HJ56" s="98"/>
      <c r="HK56" s="98"/>
      <c r="HL56" s="98"/>
      <c r="HM56" s="98"/>
      <c r="HN56" s="98"/>
      <c r="HO56" s="98"/>
      <c r="HP56" s="98"/>
      <c r="HQ56" s="98"/>
      <c r="HR56" s="98"/>
      <c r="HS56" s="98"/>
      <c r="HT56" s="98"/>
      <c r="HU56" s="98"/>
      <c r="HV56" s="98"/>
      <c r="HW56" s="6"/>
      <c r="HX56" s="6"/>
      <c r="HY56" s="6"/>
      <c r="HZ56" s="6"/>
      <c r="IA56" s="6"/>
    </row>
    <row r="57" spans="1:235" ht="15.75" customHeight="1" x14ac:dyDescent="0.3">
      <c r="A57" s="98"/>
      <c r="B57" s="98"/>
      <c r="C57" s="98"/>
      <c r="D57" s="98"/>
      <c r="E57" s="98"/>
      <c r="F57" s="98"/>
      <c r="G57" s="98"/>
      <c r="H57" s="98"/>
      <c r="I57" s="98"/>
      <c r="J57" s="98"/>
      <c r="K57" s="98"/>
      <c r="L57" s="98"/>
      <c r="M57" s="98"/>
      <c r="N57" s="98"/>
      <c r="O57" s="98"/>
      <c r="P57" s="98"/>
      <c r="Q57" s="98"/>
      <c r="R57" s="98"/>
      <c r="S57" s="98"/>
      <c r="T57" s="98"/>
      <c r="U57" s="98"/>
      <c r="V57" s="98"/>
      <c r="W57" s="98"/>
      <c r="X57" s="98"/>
      <c r="Y57" s="98"/>
      <c r="Z57" s="98"/>
      <c r="AA57" s="98"/>
      <c r="AB57" s="98"/>
      <c r="AC57" s="98"/>
      <c r="AD57" s="98"/>
      <c r="AE57" s="98"/>
      <c r="AF57" s="98"/>
      <c r="AG57" s="98"/>
      <c r="AH57" s="98"/>
      <c r="AI57" s="98"/>
      <c r="AJ57" s="98"/>
      <c r="AK57" s="98"/>
      <c r="AL57" s="98"/>
      <c r="AM57" s="98"/>
      <c r="AN57" s="98"/>
      <c r="AO57" s="98"/>
      <c r="AP57" s="98"/>
      <c r="AQ57" s="98"/>
      <c r="AR57" s="98"/>
      <c r="AS57" s="6"/>
      <c r="AT57" s="98"/>
      <c r="AU57" s="98"/>
      <c r="AV57" s="98"/>
      <c r="AW57" s="98"/>
      <c r="AX57" s="98"/>
      <c r="AY57" s="98"/>
      <c r="AZ57" s="98"/>
      <c r="BA57" s="98"/>
      <c r="BB57" s="98"/>
      <c r="BC57" s="98"/>
      <c r="BD57" s="98"/>
      <c r="BE57" s="98"/>
      <c r="BF57" s="98"/>
      <c r="BG57" s="98"/>
      <c r="BH57" s="98"/>
      <c r="BI57" s="98"/>
      <c r="BJ57" s="98"/>
      <c r="BK57" s="98"/>
      <c r="BL57" s="98"/>
      <c r="BM57" s="98"/>
      <c r="BN57" s="98"/>
      <c r="BO57" s="98"/>
      <c r="BP57" s="98"/>
      <c r="BQ57" s="98"/>
      <c r="BR57" s="98"/>
      <c r="BS57" s="98"/>
      <c r="BT57" s="98"/>
      <c r="BU57" s="98"/>
      <c r="BV57" s="98"/>
      <c r="BW57" s="98"/>
      <c r="BX57" s="98"/>
      <c r="BY57" s="98"/>
      <c r="BZ57" s="98"/>
      <c r="CA57" s="98"/>
      <c r="CB57" s="98"/>
      <c r="CC57" s="98"/>
      <c r="CD57" s="98"/>
      <c r="CE57" s="98"/>
      <c r="CF57" s="98"/>
      <c r="CG57" s="98"/>
      <c r="CH57" s="98"/>
      <c r="CI57" s="98"/>
      <c r="CJ57" s="98"/>
      <c r="CK57" s="98"/>
      <c r="CL57" s="98"/>
      <c r="CM57" s="98"/>
      <c r="CN57" s="98"/>
      <c r="CO57" s="98"/>
      <c r="CP57" s="98"/>
      <c r="CQ57" s="98"/>
      <c r="CR57" s="98"/>
      <c r="CS57" s="98"/>
      <c r="CT57" s="98"/>
      <c r="CU57" s="98"/>
      <c r="CV57" s="98"/>
      <c r="CW57" s="98"/>
      <c r="CX57" s="98"/>
      <c r="CY57" s="98"/>
      <c r="CZ57" s="98"/>
      <c r="DA57" s="98"/>
      <c r="DB57" s="98"/>
      <c r="DC57" s="98"/>
      <c r="DD57" s="98"/>
      <c r="DE57" s="98"/>
      <c r="DF57" s="98"/>
      <c r="DG57" s="98"/>
      <c r="DH57" s="98"/>
      <c r="DI57" s="98"/>
      <c r="DJ57" s="98"/>
      <c r="DK57" s="98"/>
      <c r="DL57" s="98"/>
      <c r="DM57" s="98"/>
      <c r="DN57" s="98"/>
      <c r="DO57" s="98"/>
      <c r="DP57" s="98"/>
      <c r="DQ57" s="98"/>
      <c r="DR57" s="98"/>
      <c r="DS57" s="98"/>
      <c r="DT57" s="98"/>
      <c r="DU57" s="98"/>
      <c r="DV57" s="98"/>
      <c r="DW57" s="98"/>
      <c r="DX57" s="98"/>
      <c r="DY57" s="98"/>
      <c r="DZ57" s="98"/>
      <c r="EA57" s="98"/>
      <c r="EB57" s="98"/>
      <c r="EC57" s="98"/>
      <c r="ED57" s="98"/>
      <c r="EE57" s="98"/>
      <c r="EF57" s="98"/>
      <c r="EG57" s="98"/>
      <c r="EH57" s="98"/>
      <c r="EI57" s="98"/>
      <c r="EJ57" s="98"/>
      <c r="EK57" s="98"/>
      <c r="EL57" s="98"/>
      <c r="EM57" s="98"/>
      <c r="EN57" s="98"/>
      <c r="EO57" s="98"/>
      <c r="EP57" s="98"/>
      <c r="EQ57" s="98"/>
      <c r="ER57" s="98"/>
      <c r="ES57" s="98"/>
      <c r="ET57" s="98"/>
      <c r="EU57" s="98"/>
      <c r="EV57" s="98"/>
      <c r="EW57" s="98"/>
      <c r="EX57" s="98"/>
      <c r="EY57" s="98"/>
      <c r="EZ57" s="98"/>
      <c r="FA57" s="98"/>
      <c r="FB57" s="98"/>
      <c r="FC57" s="98"/>
      <c r="FD57" s="98"/>
      <c r="FE57" s="98"/>
      <c r="FF57" s="98"/>
      <c r="FG57" s="98"/>
      <c r="FH57" s="98"/>
      <c r="FI57" s="98"/>
      <c r="FJ57" s="98"/>
      <c r="FK57" s="98"/>
      <c r="FL57" s="98"/>
      <c r="FM57" s="98"/>
      <c r="FN57" s="98"/>
      <c r="FO57" s="98"/>
      <c r="FP57" s="98"/>
      <c r="FQ57" s="98"/>
      <c r="FR57" s="98"/>
      <c r="FS57" s="98"/>
      <c r="FT57" s="98"/>
      <c r="FU57" s="98"/>
      <c r="FV57" s="98"/>
      <c r="FW57" s="98"/>
      <c r="FX57" s="98"/>
      <c r="FY57" s="98"/>
      <c r="FZ57" s="98"/>
      <c r="GA57" s="98"/>
      <c r="GB57" s="98"/>
      <c r="GC57" s="98"/>
      <c r="GD57" s="98"/>
      <c r="GE57" s="98"/>
      <c r="GF57" s="98"/>
      <c r="GG57" s="98"/>
      <c r="GH57" s="98"/>
      <c r="GI57" s="98"/>
      <c r="GJ57" s="98"/>
      <c r="GK57" s="98"/>
      <c r="GL57" s="98"/>
      <c r="GM57" s="98"/>
      <c r="GN57" s="98"/>
      <c r="GO57" s="98"/>
      <c r="GP57" s="98"/>
      <c r="GQ57" s="98"/>
      <c r="GR57" s="98"/>
      <c r="GS57" s="98"/>
      <c r="GT57" s="98"/>
      <c r="GU57" s="98"/>
      <c r="GV57" s="98"/>
      <c r="GW57" s="98"/>
      <c r="GX57" s="98"/>
      <c r="GY57" s="98"/>
      <c r="GZ57" s="98"/>
      <c r="HA57" s="98"/>
      <c r="HB57" s="98"/>
      <c r="HC57" s="98"/>
      <c r="HD57" s="98"/>
      <c r="HE57" s="98"/>
      <c r="HF57" s="98"/>
      <c r="HG57" s="98"/>
      <c r="HH57" s="98"/>
      <c r="HI57" s="98"/>
      <c r="HJ57" s="98"/>
      <c r="HK57" s="98"/>
      <c r="HL57" s="98"/>
      <c r="HM57" s="98"/>
      <c r="HN57" s="98"/>
      <c r="HO57" s="98"/>
      <c r="HP57" s="98"/>
      <c r="HQ57" s="98"/>
      <c r="HR57" s="98"/>
      <c r="HS57" s="98"/>
      <c r="HT57" s="98"/>
      <c r="HU57" s="98"/>
      <c r="HV57" s="98"/>
      <c r="HW57" s="6"/>
      <c r="HX57" s="6"/>
      <c r="HY57" s="6"/>
      <c r="HZ57" s="6"/>
      <c r="IA57" s="6"/>
    </row>
    <row r="58" spans="1:235" ht="15.75" customHeight="1" x14ac:dyDescent="0.3">
      <c r="A58" s="98"/>
      <c r="B58" s="98"/>
      <c r="C58" s="98"/>
      <c r="D58" s="98"/>
      <c r="E58" s="98"/>
      <c r="F58" s="98"/>
      <c r="G58" s="98"/>
      <c r="H58" s="98"/>
      <c r="I58" s="98"/>
      <c r="J58" s="98"/>
      <c r="K58" s="98"/>
      <c r="L58" s="98"/>
      <c r="M58" s="98"/>
      <c r="N58" s="98"/>
      <c r="O58" s="98"/>
      <c r="P58" s="98"/>
      <c r="Q58" s="98"/>
      <c r="R58" s="98"/>
      <c r="S58" s="98"/>
      <c r="T58" s="98"/>
      <c r="U58" s="98"/>
      <c r="V58" s="98"/>
      <c r="W58" s="98"/>
      <c r="X58" s="98"/>
      <c r="Y58" s="98"/>
      <c r="Z58" s="98"/>
      <c r="AA58" s="98"/>
      <c r="AB58" s="98"/>
      <c r="AC58" s="98"/>
      <c r="AD58" s="98"/>
      <c r="AE58" s="98"/>
      <c r="AF58" s="98"/>
      <c r="AG58" s="98"/>
      <c r="AH58" s="98"/>
      <c r="AI58" s="98"/>
      <c r="AJ58" s="98"/>
      <c r="AK58" s="98"/>
      <c r="AL58" s="98"/>
      <c r="AM58" s="98"/>
      <c r="AN58" s="98"/>
      <c r="AO58" s="98"/>
      <c r="AP58" s="98"/>
      <c r="AQ58" s="98"/>
      <c r="AR58" s="98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98"/>
      <c r="BD58" s="98"/>
      <c r="BE58" s="98"/>
      <c r="BF58" s="98"/>
      <c r="BG58" s="98"/>
      <c r="BH58" s="98"/>
      <c r="BI58" s="98"/>
      <c r="BJ58" s="98"/>
      <c r="BK58" s="98"/>
      <c r="BL58" s="98"/>
      <c r="BM58" s="98"/>
      <c r="BN58" s="98"/>
      <c r="BO58" s="98"/>
      <c r="BP58" s="98"/>
      <c r="BQ58" s="98"/>
      <c r="BR58" s="98"/>
      <c r="BS58" s="98"/>
      <c r="BT58" s="98"/>
      <c r="BU58" s="98"/>
      <c r="BV58" s="98"/>
      <c r="BW58" s="98"/>
      <c r="BX58" s="98"/>
      <c r="BY58" s="98"/>
      <c r="BZ58" s="98"/>
      <c r="CA58" s="98"/>
      <c r="CB58" s="98"/>
      <c r="CC58" s="98"/>
      <c r="CD58" s="98"/>
      <c r="CE58" s="98"/>
      <c r="CF58" s="98"/>
      <c r="CG58" s="98"/>
      <c r="CH58" s="98"/>
      <c r="CI58" s="98"/>
      <c r="CJ58" s="98"/>
      <c r="CK58" s="98"/>
      <c r="CL58" s="98"/>
      <c r="CM58" s="98"/>
      <c r="CN58" s="98"/>
      <c r="CO58" s="98"/>
      <c r="CP58" s="98"/>
      <c r="CQ58" s="98"/>
      <c r="CR58" s="98"/>
      <c r="CS58" s="98"/>
      <c r="CT58" s="98"/>
      <c r="CU58" s="98"/>
      <c r="CV58" s="98"/>
      <c r="CW58" s="98"/>
      <c r="CX58" s="98"/>
      <c r="CY58" s="98"/>
      <c r="CZ58" s="98"/>
      <c r="DA58" s="98"/>
      <c r="DB58" s="98"/>
      <c r="DC58" s="98"/>
      <c r="DD58" s="98"/>
      <c r="DE58" s="98"/>
      <c r="DF58" s="98"/>
      <c r="DG58" s="98"/>
      <c r="DH58" s="98"/>
      <c r="DI58" s="98"/>
      <c r="DJ58" s="98"/>
      <c r="DK58" s="98"/>
      <c r="DL58" s="98"/>
      <c r="DM58" s="98"/>
      <c r="DN58" s="98"/>
      <c r="DO58" s="98"/>
      <c r="DP58" s="98"/>
      <c r="DQ58" s="98"/>
      <c r="DR58" s="98"/>
      <c r="DS58" s="98"/>
      <c r="DT58" s="98"/>
      <c r="DU58" s="98"/>
      <c r="DV58" s="98"/>
      <c r="DW58" s="98"/>
      <c r="DX58" s="98"/>
      <c r="DY58" s="98"/>
      <c r="DZ58" s="98"/>
      <c r="EA58" s="98"/>
      <c r="EB58" s="98"/>
      <c r="EC58" s="98"/>
      <c r="ED58" s="98"/>
      <c r="EE58" s="98"/>
      <c r="EF58" s="98"/>
      <c r="EG58" s="98"/>
      <c r="EH58" s="98"/>
      <c r="EI58" s="98"/>
      <c r="EJ58" s="98"/>
      <c r="EK58" s="98"/>
      <c r="EL58" s="98"/>
      <c r="EM58" s="98"/>
      <c r="EN58" s="98"/>
      <c r="EO58" s="98"/>
      <c r="EP58" s="98"/>
      <c r="EQ58" s="98"/>
      <c r="ER58" s="98"/>
      <c r="ES58" s="98"/>
      <c r="ET58" s="98"/>
      <c r="EU58" s="98"/>
      <c r="EV58" s="98"/>
      <c r="EW58" s="98"/>
      <c r="EX58" s="98"/>
      <c r="EY58" s="98"/>
      <c r="EZ58" s="98"/>
      <c r="FA58" s="98"/>
      <c r="FB58" s="98"/>
      <c r="FC58" s="98"/>
      <c r="FD58" s="98"/>
      <c r="FE58" s="98"/>
      <c r="FF58" s="98"/>
      <c r="FG58" s="98"/>
      <c r="FH58" s="98"/>
      <c r="FI58" s="98"/>
      <c r="FJ58" s="98"/>
      <c r="FK58" s="98"/>
      <c r="FL58" s="98"/>
      <c r="FM58" s="98"/>
      <c r="FN58" s="98"/>
      <c r="FO58" s="98"/>
      <c r="FP58" s="98"/>
      <c r="FQ58" s="98"/>
      <c r="FR58" s="98"/>
      <c r="FS58" s="98"/>
      <c r="FT58" s="98"/>
      <c r="FU58" s="98"/>
      <c r="FV58" s="98"/>
      <c r="FW58" s="98"/>
      <c r="FX58" s="98"/>
      <c r="FY58" s="98"/>
      <c r="FZ58" s="98"/>
      <c r="GA58" s="98"/>
      <c r="GB58" s="98"/>
      <c r="GC58" s="98"/>
      <c r="GD58" s="98"/>
      <c r="GE58" s="98"/>
      <c r="GF58" s="98"/>
      <c r="GG58" s="98"/>
      <c r="GH58" s="98"/>
      <c r="GI58" s="98"/>
      <c r="GJ58" s="98"/>
      <c r="GK58" s="98"/>
      <c r="GL58" s="98"/>
      <c r="GM58" s="98"/>
      <c r="GN58" s="98"/>
      <c r="GO58" s="98"/>
      <c r="GP58" s="98"/>
      <c r="GQ58" s="98"/>
      <c r="GR58" s="98"/>
      <c r="GS58" s="98"/>
      <c r="GT58" s="98"/>
      <c r="GU58" s="98"/>
      <c r="GV58" s="98"/>
      <c r="GW58" s="98"/>
      <c r="GX58" s="98"/>
      <c r="GY58" s="98"/>
      <c r="GZ58" s="98"/>
      <c r="HA58" s="98"/>
      <c r="HB58" s="98"/>
      <c r="HC58" s="98"/>
      <c r="HD58" s="98"/>
      <c r="HE58" s="98"/>
      <c r="HF58" s="98"/>
      <c r="HG58" s="98"/>
      <c r="HH58" s="98"/>
      <c r="HI58" s="98"/>
      <c r="HJ58" s="98"/>
      <c r="HK58" s="98"/>
      <c r="HL58" s="98"/>
      <c r="HM58" s="98"/>
      <c r="HN58" s="98"/>
      <c r="HO58" s="98"/>
      <c r="HP58" s="98"/>
      <c r="HQ58" s="98"/>
      <c r="HR58" s="98"/>
      <c r="HS58" s="98"/>
      <c r="HT58" s="98"/>
      <c r="HU58" s="98"/>
      <c r="HV58" s="98"/>
      <c r="HW58" s="6"/>
      <c r="HX58" s="6"/>
      <c r="HY58" s="6"/>
      <c r="HZ58" s="6"/>
      <c r="IA58" s="6"/>
    </row>
    <row r="59" spans="1:235" ht="15.75" customHeight="1" x14ac:dyDescent="0.3">
      <c r="A59" s="98"/>
      <c r="B59" s="98"/>
      <c r="C59" s="98"/>
      <c r="D59" s="98"/>
      <c r="E59" s="98"/>
      <c r="F59" s="98"/>
      <c r="G59" s="98"/>
      <c r="H59" s="98"/>
      <c r="I59" s="98"/>
      <c r="J59" s="98"/>
      <c r="K59" s="98"/>
      <c r="L59" s="98"/>
      <c r="M59" s="98"/>
      <c r="N59" s="98"/>
      <c r="O59" s="98"/>
      <c r="P59" s="98"/>
      <c r="Q59" s="98"/>
      <c r="R59" s="98"/>
      <c r="S59" s="98"/>
      <c r="T59" s="98"/>
      <c r="U59" s="98"/>
      <c r="V59" s="98"/>
      <c r="W59" s="98"/>
      <c r="X59" s="98"/>
      <c r="Y59" s="98"/>
      <c r="Z59" s="98"/>
      <c r="AA59" s="98"/>
      <c r="AB59" s="98"/>
      <c r="AC59" s="98"/>
      <c r="AD59" s="98"/>
      <c r="AE59" s="98"/>
      <c r="AF59" s="98"/>
      <c r="AG59" s="98"/>
      <c r="AH59" s="98"/>
      <c r="AI59" s="98"/>
      <c r="AJ59" s="98"/>
      <c r="AK59" s="98"/>
      <c r="AL59" s="98"/>
      <c r="AM59" s="98"/>
      <c r="AN59" s="98"/>
      <c r="AO59" s="98"/>
      <c r="AP59" s="98"/>
      <c r="AQ59" s="98"/>
      <c r="AR59" s="98"/>
      <c r="AS59" s="6"/>
      <c r="AT59" s="98"/>
      <c r="AU59" s="98"/>
      <c r="AV59" s="98"/>
      <c r="AW59" s="98"/>
      <c r="AX59" s="98"/>
      <c r="AY59" s="98"/>
      <c r="AZ59" s="98"/>
      <c r="BA59" s="98"/>
      <c r="BB59" s="98"/>
      <c r="BC59" s="98"/>
      <c r="BD59" s="98"/>
      <c r="BE59" s="98"/>
      <c r="BF59" s="98"/>
      <c r="BG59" s="98"/>
      <c r="BH59" s="98"/>
      <c r="BI59" s="98"/>
      <c r="BJ59" s="98"/>
      <c r="BK59" s="98"/>
      <c r="BL59" s="98"/>
      <c r="BM59" s="98"/>
      <c r="BN59" s="98"/>
      <c r="BO59" s="98"/>
      <c r="BP59" s="98"/>
      <c r="BQ59" s="98"/>
      <c r="BR59" s="98"/>
      <c r="BS59" s="98"/>
      <c r="BT59" s="98"/>
      <c r="BU59" s="98"/>
      <c r="BV59" s="98"/>
      <c r="BW59" s="98"/>
      <c r="BX59" s="98"/>
      <c r="BY59" s="98"/>
      <c r="BZ59" s="98"/>
      <c r="CA59" s="98"/>
      <c r="CB59" s="98"/>
      <c r="CC59" s="98"/>
      <c r="CD59" s="98"/>
      <c r="CE59" s="98"/>
      <c r="CF59" s="98"/>
      <c r="CG59" s="98"/>
      <c r="CH59" s="98"/>
      <c r="CI59" s="98"/>
      <c r="CJ59" s="98"/>
      <c r="CK59" s="98"/>
      <c r="CL59" s="98"/>
      <c r="CM59" s="98"/>
      <c r="CN59" s="98"/>
      <c r="CO59" s="98"/>
      <c r="CP59" s="98"/>
      <c r="CQ59" s="98"/>
      <c r="CR59" s="98"/>
      <c r="CS59" s="98"/>
      <c r="CT59" s="98"/>
      <c r="CU59" s="98"/>
      <c r="CV59" s="98"/>
      <c r="CW59" s="98"/>
      <c r="CX59" s="98"/>
      <c r="CY59" s="98"/>
      <c r="CZ59" s="98"/>
      <c r="DA59" s="98"/>
      <c r="DB59" s="98"/>
      <c r="DC59" s="98"/>
      <c r="DD59" s="98"/>
      <c r="DE59" s="98"/>
      <c r="DF59" s="98"/>
      <c r="DG59" s="98"/>
      <c r="DH59" s="98"/>
      <c r="DI59" s="98"/>
      <c r="DJ59" s="98"/>
      <c r="DK59" s="98"/>
      <c r="DL59" s="98"/>
      <c r="DM59" s="98"/>
      <c r="DN59" s="98"/>
      <c r="DO59" s="98"/>
      <c r="DP59" s="98"/>
      <c r="DQ59" s="98"/>
      <c r="DR59" s="98"/>
      <c r="DS59" s="98"/>
      <c r="DT59" s="98"/>
      <c r="DU59" s="98"/>
      <c r="DV59" s="98"/>
      <c r="DW59" s="98"/>
      <c r="DX59" s="98"/>
      <c r="DY59" s="98"/>
      <c r="DZ59" s="98"/>
      <c r="EA59" s="98"/>
      <c r="EB59" s="98"/>
      <c r="EC59" s="98"/>
      <c r="ED59" s="98"/>
      <c r="EE59" s="98"/>
      <c r="EF59" s="98"/>
      <c r="EG59" s="98"/>
      <c r="EH59" s="98"/>
      <c r="EI59" s="98"/>
      <c r="EJ59" s="98"/>
      <c r="EK59" s="98"/>
      <c r="EL59" s="98"/>
      <c r="EM59" s="98"/>
      <c r="EN59" s="98"/>
      <c r="EO59" s="98"/>
      <c r="EP59" s="98"/>
      <c r="EQ59" s="98"/>
      <c r="ER59" s="98"/>
      <c r="ES59" s="98"/>
      <c r="ET59" s="98"/>
      <c r="EU59" s="98"/>
      <c r="EV59" s="98"/>
      <c r="EW59" s="98"/>
      <c r="EX59" s="98"/>
      <c r="EY59" s="98"/>
      <c r="EZ59" s="98"/>
      <c r="FA59" s="98"/>
      <c r="FB59" s="98"/>
      <c r="FC59" s="98"/>
      <c r="FD59" s="98"/>
      <c r="FE59" s="98"/>
      <c r="FF59" s="98"/>
      <c r="FG59" s="98"/>
      <c r="FH59" s="98"/>
      <c r="FI59" s="98"/>
      <c r="FJ59" s="98"/>
      <c r="FK59" s="98"/>
      <c r="FL59" s="98"/>
      <c r="FM59" s="98"/>
      <c r="FN59" s="98"/>
      <c r="FO59" s="98"/>
      <c r="FP59" s="98"/>
      <c r="FQ59" s="98"/>
      <c r="FR59" s="98"/>
      <c r="FS59" s="98"/>
      <c r="FT59" s="98"/>
      <c r="FU59" s="98"/>
      <c r="FV59" s="98"/>
      <c r="FW59" s="98"/>
      <c r="FX59" s="98"/>
      <c r="FY59" s="98"/>
      <c r="FZ59" s="98"/>
      <c r="GA59" s="98"/>
      <c r="GB59" s="98"/>
      <c r="GC59" s="98"/>
      <c r="GD59" s="98"/>
      <c r="GE59" s="98"/>
      <c r="GF59" s="98"/>
      <c r="GG59" s="98"/>
      <c r="GH59" s="98"/>
      <c r="GI59" s="98"/>
      <c r="GJ59" s="98"/>
      <c r="GK59" s="98"/>
      <c r="GL59" s="98"/>
      <c r="GM59" s="98"/>
      <c r="GN59" s="98"/>
      <c r="GO59" s="98"/>
      <c r="GP59" s="98"/>
      <c r="GQ59" s="98"/>
      <c r="GR59" s="98"/>
      <c r="GS59" s="98"/>
      <c r="GT59" s="98"/>
      <c r="GU59" s="98"/>
      <c r="GV59" s="98"/>
      <c r="GW59" s="98"/>
      <c r="GX59" s="98"/>
      <c r="GY59" s="98"/>
      <c r="GZ59" s="98"/>
      <c r="HA59" s="98"/>
      <c r="HB59" s="98"/>
      <c r="HC59" s="98"/>
      <c r="HD59" s="98"/>
      <c r="HE59" s="98"/>
      <c r="HF59" s="98"/>
      <c r="HG59" s="98"/>
      <c r="HH59" s="98"/>
      <c r="HI59" s="98"/>
      <c r="HJ59" s="98"/>
      <c r="HK59" s="98"/>
      <c r="HL59" s="98"/>
      <c r="HM59" s="98"/>
      <c r="HN59" s="98"/>
      <c r="HO59" s="98"/>
      <c r="HP59" s="98"/>
      <c r="HQ59" s="98"/>
      <c r="HR59" s="98"/>
      <c r="HS59" s="98"/>
      <c r="HT59" s="98"/>
      <c r="HU59" s="98"/>
      <c r="HV59" s="98"/>
      <c r="HW59" s="6"/>
      <c r="HX59" s="6"/>
      <c r="HY59" s="6"/>
      <c r="HZ59" s="6"/>
      <c r="IA59" s="6"/>
    </row>
    <row r="60" spans="1:235" ht="15.75" customHeight="1" x14ac:dyDescent="0.3">
      <c r="A60" s="98"/>
      <c r="B60" s="98"/>
      <c r="C60" s="98"/>
      <c r="D60" s="98"/>
      <c r="E60" s="98"/>
      <c r="F60" s="98"/>
      <c r="G60" s="98"/>
      <c r="H60" s="98"/>
      <c r="I60" s="98"/>
      <c r="J60" s="98"/>
      <c r="K60" s="98"/>
      <c r="L60" s="98"/>
      <c r="M60" s="98"/>
      <c r="N60" s="98"/>
      <c r="O60" s="98"/>
      <c r="P60" s="98"/>
      <c r="Q60" s="98"/>
      <c r="R60" s="98"/>
      <c r="S60" s="98"/>
      <c r="T60" s="98"/>
      <c r="U60" s="98"/>
      <c r="V60" s="98"/>
      <c r="W60" s="98"/>
      <c r="X60" s="98"/>
      <c r="Y60" s="98"/>
      <c r="Z60" s="98"/>
      <c r="AA60" s="98"/>
      <c r="AB60" s="98"/>
      <c r="AC60" s="98"/>
      <c r="AD60" s="98"/>
      <c r="AE60" s="98"/>
      <c r="AF60" s="98"/>
      <c r="AG60" s="98"/>
      <c r="AH60" s="98"/>
      <c r="AI60" s="98"/>
      <c r="AJ60" s="98"/>
      <c r="AK60" s="98"/>
      <c r="AL60" s="98"/>
      <c r="AM60" s="98"/>
      <c r="AN60" s="98"/>
      <c r="AO60" s="98"/>
      <c r="AP60" s="98"/>
      <c r="AQ60" s="98"/>
      <c r="AR60" s="98"/>
      <c r="AS60" s="6"/>
      <c r="AT60" s="6"/>
      <c r="AU60" s="6"/>
      <c r="AV60" s="6"/>
      <c r="AW60" s="20"/>
      <c r="AX60" s="6"/>
      <c r="AY60" s="6"/>
      <c r="AZ60" s="6"/>
      <c r="BA60" s="6"/>
      <c r="BB60" s="6"/>
      <c r="BC60" s="98"/>
      <c r="BD60" s="98"/>
      <c r="BE60" s="98"/>
      <c r="BF60" s="98"/>
      <c r="BG60" s="98"/>
      <c r="BH60" s="98"/>
      <c r="BI60" s="98"/>
      <c r="BJ60" s="98"/>
      <c r="BK60" s="98"/>
      <c r="BL60" s="98"/>
      <c r="BM60" s="98"/>
      <c r="BN60" s="98"/>
      <c r="BO60" s="98"/>
      <c r="BP60" s="98"/>
      <c r="BQ60" s="98"/>
      <c r="BR60" s="98"/>
      <c r="BS60" s="98"/>
      <c r="BT60" s="98"/>
      <c r="BU60" s="98"/>
      <c r="BV60" s="98"/>
      <c r="BW60" s="98"/>
      <c r="BX60" s="98"/>
      <c r="BY60" s="98"/>
      <c r="BZ60" s="98"/>
      <c r="CA60" s="98"/>
      <c r="CB60" s="98"/>
      <c r="CC60" s="98"/>
      <c r="CD60" s="98"/>
      <c r="CE60" s="98"/>
      <c r="CF60" s="98"/>
      <c r="CG60" s="98"/>
      <c r="CH60" s="98"/>
      <c r="CI60" s="98"/>
      <c r="CJ60" s="98"/>
      <c r="CK60" s="98"/>
      <c r="CL60" s="98"/>
      <c r="CM60" s="98"/>
      <c r="CN60" s="98"/>
      <c r="CO60" s="98"/>
      <c r="CP60" s="98"/>
      <c r="CQ60" s="98"/>
      <c r="CR60" s="98"/>
      <c r="CS60" s="98"/>
      <c r="CT60" s="98"/>
      <c r="CU60" s="98"/>
      <c r="CV60" s="98"/>
      <c r="CW60" s="98"/>
      <c r="CX60" s="98"/>
      <c r="CY60" s="98"/>
      <c r="CZ60" s="98"/>
      <c r="DA60" s="98"/>
      <c r="DB60" s="98"/>
      <c r="DC60" s="98"/>
      <c r="DD60" s="98"/>
      <c r="DE60" s="98"/>
      <c r="DF60" s="98"/>
      <c r="DG60" s="98"/>
      <c r="DH60" s="98"/>
      <c r="DI60" s="98"/>
      <c r="DJ60" s="98"/>
      <c r="DK60" s="98"/>
      <c r="DL60" s="98"/>
      <c r="DM60" s="98"/>
      <c r="DN60" s="98"/>
      <c r="DO60" s="98"/>
      <c r="DP60" s="98"/>
      <c r="DQ60" s="98"/>
      <c r="DR60" s="98"/>
      <c r="DS60" s="98"/>
      <c r="DT60" s="98"/>
      <c r="DU60" s="98"/>
      <c r="DV60" s="98"/>
      <c r="DW60" s="98"/>
      <c r="DX60" s="98"/>
      <c r="DY60" s="98"/>
      <c r="DZ60" s="98"/>
      <c r="EA60" s="98"/>
      <c r="EB60" s="98"/>
      <c r="EC60" s="98"/>
      <c r="ED60" s="98"/>
      <c r="EE60" s="98"/>
      <c r="EF60" s="98"/>
      <c r="EG60" s="98"/>
      <c r="EH60" s="98"/>
      <c r="EI60" s="98"/>
      <c r="EJ60" s="98"/>
      <c r="EK60" s="98"/>
      <c r="EL60" s="98"/>
      <c r="EM60" s="98"/>
      <c r="EN60" s="98"/>
      <c r="EO60" s="98"/>
      <c r="EP60" s="98"/>
      <c r="EQ60" s="98"/>
      <c r="ER60" s="98"/>
      <c r="ES60" s="98"/>
      <c r="ET60" s="98"/>
      <c r="EU60" s="98"/>
      <c r="EV60" s="98"/>
      <c r="EW60" s="98"/>
      <c r="EX60" s="98"/>
      <c r="EY60" s="98"/>
      <c r="EZ60" s="98"/>
      <c r="FA60" s="98"/>
      <c r="FB60" s="98"/>
      <c r="FC60" s="98"/>
      <c r="FD60" s="98"/>
      <c r="FE60" s="98"/>
      <c r="FF60" s="98"/>
      <c r="FG60" s="98"/>
      <c r="FH60" s="98"/>
      <c r="FI60" s="98"/>
      <c r="FJ60" s="98"/>
      <c r="FK60" s="98"/>
      <c r="FL60" s="98"/>
      <c r="FM60" s="98"/>
      <c r="FN60" s="98"/>
      <c r="FO60" s="98"/>
      <c r="FP60" s="98"/>
      <c r="FQ60" s="98"/>
      <c r="FR60" s="98"/>
      <c r="FS60" s="98"/>
      <c r="FT60" s="98"/>
      <c r="FU60" s="98"/>
      <c r="FV60" s="98"/>
      <c r="FW60" s="98"/>
      <c r="FX60" s="98"/>
      <c r="FY60" s="98"/>
      <c r="FZ60" s="98"/>
      <c r="GA60" s="98"/>
      <c r="GB60" s="98"/>
      <c r="GC60" s="98"/>
      <c r="GD60" s="98"/>
      <c r="GE60" s="98"/>
      <c r="GF60" s="98"/>
      <c r="GG60" s="98"/>
      <c r="GH60" s="98"/>
      <c r="GI60" s="98"/>
      <c r="GJ60" s="98"/>
      <c r="GK60" s="98"/>
      <c r="GL60" s="98"/>
      <c r="GM60" s="98"/>
      <c r="GN60" s="98"/>
      <c r="GO60" s="98"/>
      <c r="GP60" s="98"/>
      <c r="GQ60" s="98"/>
      <c r="GR60" s="98"/>
      <c r="GS60" s="98"/>
      <c r="GT60" s="98"/>
      <c r="GU60" s="98"/>
      <c r="GV60" s="98"/>
      <c r="GW60" s="98"/>
      <c r="GX60" s="98"/>
      <c r="GY60" s="98"/>
      <c r="GZ60" s="98"/>
      <c r="HA60" s="98"/>
      <c r="HB60" s="98"/>
      <c r="HC60" s="98"/>
      <c r="HD60" s="98"/>
      <c r="HE60" s="98"/>
      <c r="HF60" s="98"/>
      <c r="HG60" s="98"/>
      <c r="HH60" s="98"/>
      <c r="HI60" s="98"/>
      <c r="HJ60" s="98"/>
      <c r="HK60" s="98"/>
      <c r="HL60" s="98"/>
      <c r="HM60" s="98"/>
      <c r="HN60" s="98"/>
      <c r="HO60" s="98"/>
      <c r="HP60" s="98"/>
      <c r="HQ60" s="98"/>
      <c r="HR60" s="98"/>
      <c r="HS60" s="98"/>
      <c r="HT60" s="98"/>
      <c r="HU60" s="98"/>
      <c r="HV60" s="98"/>
      <c r="HW60" s="6"/>
      <c r="HX60" s="6"/>
      <c r="HY60" s="6"/>
      <c r="HZ60" s="6"/>
      <c r="IA60" s="6"/>
    </row>
    <row r="61" spans="1:235" ht="15.75" customHeight="1" x14ac:dyDescent="0.3">
      <c r="A61" s="98"/>
      <c r="B61" s="98"/>
      <c r="C61" s="98"/>
      <c r="D61" s="98"/>
      <c r="E61" s="98"/>
      <c r="F61" s="98"/>
      <c r="G61" s="98"/>
      <c r="H61" s="98"/>
      <c r="I61" s="98"/>
      <c r="J61" s="98"/>
      <c r="K61" s="98"/>
      <c r="L61" s="98"/>
      <c r="M61" s="98"/>
      <c r="N61" s="98"/>
      <c r="O61" s="98"/>
      <c r="P61" s="98"/>
      <c r="Q61" s="98"/>
      <c r="R61" s="98"/>
      <c r="S61" s="98"/>
      <c r="T61" s="98"/>
      <c r="U61" s="98"/>
      <c r="V61" s="98"/>
      <c r="W61" s="98"/>
      <c r="X61" s="98"/>
      <c r="Y61" s="98"/>
      <c r="Z61" s="98"/>
      <c r="AA61" s="98"/>
      <c r="AB61" s="98"/>
      <c r="AC61" s="98"/>
      <c r="AD61" s="98"/>
      <c r="AE61" s="98"/>
      <c r="AF61" s="98"/>
      <c r="AG61" s="98"/>
      <c r="AH61" s="98"/>
      <c r="AI61" s="98"/>
      <c r="AJ61" s="98"/>
      <c r="AK61" s="98"/>
      <c r="AL61" s="98"/>
      <c r="AM61" s="98"/>
      <c r="AN61" s="98"/>
      <c r="AO61" s="98"/>
      <c r="AP61" s="98"/>
      <c r="AQ61" s="98"/>
      <c r="AR61" s="98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98"/>
      <c r="BD61" s="98"/>
      <c r="BE61" s="98"/>
      <c r="BF61" s="98"/>
      <c r="BG61" s="98"/>
      <c r="BH61" s="98"/>
      <c r="BI61" s="98"/>
      <c r="BJ61" s="98"/>
      <c r="BK61" s="98"/>
      <c r="BL61" s="98"/>
      <c r="BM61" s="98"/>
      <c r="BN61" s="98"/>
      <c r="BO61" s="98"/>
      <c r="BP61" s="98"/>
      <c r="BQ61" s="98"/>
      <c r="BR61" s="98"/>
      <c r="BS61" s="98"/>
      <c r="BT61" s="98"/>
      <c r="BU61" s="98"/>
      <c r="BV61" s="98"/>
      <c r="BW61" s="98"/>
      <c r="BX61" s="98"/>
      <c r="BY61" s="98"/>
      <c r="BZ61" s="98"/>
      <c r="CA61" s="98"/>
      <c r="CB61" s="98"/>
      <c r="CC61" s="98"/>
      <c r="CD61" s="98"/>
      <c r="CE61" s="98"/>
      <c r="CF61" s="98"/>
      <c r="CG61" s="98"/>
      <c r="CH61" s="98"/>
      <c r="CI61" s="98"/>
      <c r="CJ61" s="98"/>
      <c r="CK61" s="98"/>
      <c r="CL61" s="98"/>
      <c r="CM61" s="98"/>
      <c r="CN61" s="98"/>
      <c r="CO61" s="98"/>
      <c r="CP61" s="98"/>
      <c r="CQ61" s="98"/>
      <c r="CR61" s="98"/>
      <c r="CS61" s="98"/>
      <c r="CT61" s="98"/>
      <c r="CU61" s="98"/>
      <c r="CV61" s="98"/>
      <c r="CW61" s="98"/>
      <c r="CX61" s="98"/>
      <c r="CY61" s="98"/>
      <c r="CZ61" s="98"/>
      <c r="DA61" s="98"/>
      <c r="DB61" s="98"/>
      <c r="DC61" s="98"/>
      <c r="DD61" s="98"/>
      <c r="DE61" s="98"/>
      <c r="DF61" s="98"/>
      <c r="DG61" s="98"/>
      <c r="DH61" s="98"/>
      <c r="DI61" s="98"/>
      <c r="DJ61" s="98"/>
      <c r="DK61" s="98"/>
      <c r="DL61" s="98"/>
      <c r="DM61" s="98"/>
      <c r="DN61" s="98"/>
      <c r="DO61" s="98"/>
      <c r="DP61" s="98"/>
      <c r="DQ61" s="98"/>
      <c r="DR61" s="98"/>
      <c r="DS61" s="98"/>
      <c r="DT61" s="98"/>
      <c r="DU61" s="98"/>
      <c r="DV61" s="98"/>
      <c r="DW61" s="98"/>
      <c r="DX61" s="98"/>
      <c r="DY61" s="98"/>
      <c r="DZ61" s="98"/>
      <c r="EA61" s="98"/>
      <c r="EB61" s="98"/>
      <c r="EC61" s="98"/>
      <c r="ED61" s="98"/>
      <c r="EE61" s="98"/>
      <c r="EF61" s="98"/>
      <c r="EG61" s="98"/>
      <c r="EH61" s="98"/>
      <c r="EI61" s="98"/>
      <c r="EJ61" s="98"/>
      <c r="EK61" s="98"/>
      <c r="EL61" s="98"/>
      <c r="EM61" s="98"/>
      <c r="EN61" s="98"/>
      <c r="EO61" s="98"/>
      <c r="EP61" s="98"/>
      <c r="EQ61" s="98"/>
      <c r="ER61" s="98"/>
      <c r="ES61" s="98"/>
      <c r="ET61" s="98"/>
      <c r="EU61" s="98"/>
      <c r="EV61" s="98"/>
      <c r="EW61" s="98"/>
      <c r="EX61" s="98"/>
      <c r="EY61" s="98"/>
      <c r="EZ61" s="98"/>
      <c r="FA61" s="98"/>
      <c r="FB61" s="98"/>
      <c r="FC61" s="98"/>
      <c r="FD61" s="98"/>
      <c r="FE61" s="98"/>
      <c r="FF61" s="98"/>
      <c r="FG61" s="98"/>
      <c r="FH61" s="98"/>
      <c r="FI61" s="98"/>
      <c r="FJ61" s="98"/>
      <c r="FK61" s="98"/>
      <c r="FL61" s="98"/>
      <c r="FM61" s="98"/>
      <c r="FN61" s="98"/>
      <c r="FO61" s="98"/>
      <c r="FP61" s="98"/>
      <c r="FQ61" s="98"/>
      <c r="FR61" s="98"/>
      <c r="FS61" s="98"/>
      <c r="FT61" s="98"/>
      <c r="FU61" s="98"/>
      <c r="FV61" s="98"/>
      <c r="FW61" s="98"/>
      <c r="FX61" s="98"/>
      <c r="FY61" s="98"/>
      <c r="FZ61" s="98"/>
      <c r="GA61" s="98"/>
      <c r="GB61" s="98"/>
      <c r="GC61" s="98"/>
      <c r="GD61" s="98"/>
      <c r="GE61" s="98"/>
      <c r="GF61" s="98"/>
      <c r="GG61" s="98"/>
      <c r="GH61" s="98"/>
      <c r="GI61" s="98"/>
      <c r="GJ61" s="98"/>
      <c r="GK61" s="98"/>
      <c r="GL61" s="98"/>
      <c r="GM61" s="98"/>
      <c r="GN61" s="98"/>
      <c r="GO61" s="98"/>
      <c r="GP61" s="98"/>
      <c r="GQ61" s="98"/>
      <c r="GR61" s="98"/>
      <c r="GS61" s="98"/>
      <c r="GT61" s="98"/>
      <c r="GU61" s="98"/>
      <c r="GV61" s="98"/>
      <c r="GW61" s="98"/>
      <c r="GX61" s="98"/>
      <c r="GY61" s="98"/>
      <c r="GZ61" s="98"/>
      <c r="HA61" s="98"/>
      <c r="HB61" s="98"/>
      <c r="HC61" s="98"/>
      <c r="HD61" s="98"/>
      <c r="HE61" s="98"/>
      <c r="HF61" s="98"/>
      <c r="HG61" s="98"/>
      <c r="HH61" s="98"/>
      <c r="HI61" s="98"/>
      <c r="HJ61" s="98"/>
      <c r="HK61" s="98"/>
      <c r="HL61" s="98"/>
      <c r="HM61" s="98"/>
      <c r="HN61" s="98"/>
      <c r="HO61" s="98"/>
      <c r="HP61" s="98"/>
      <c r="HQ61" s="98"/>
      <c r="HR61" s="98"/>
      <c r="HS61" s="98"/>
      <c r="HT61" s="98"/>
      <c r="HU61" s="98"/>
      <c r="HV61" s="98"/>
      <c r="HW61" s="6"/>
      <c r="HX61" s="6"/>
      <c r="HY61" s="6"/>
      <c r="HZ61" s="6"/>
      <c r="IA61" s="6"/>
    </row>
    <row r="62" spans="1:235" ht="15.75" customHeight="1" x14ac:dyDescent="0.3">
      <c r="A62" s="98"/>
      <c r="B62" s="98"/>
      <c r="C62" s="98"/>
      <c r="D62" s="98"/>
      <c r="E62" s="98"/>
      <c r="F62" s="98"/>
      <c r="G62" s="98"/>
      <c r="H62" s="98"/>
      <c r="I62" s="98"/>
      <c r="J62" s="98"/>
      <c r="K62" s="98"/>
      <c r="L62" s="98"/>
      <c r="M62" s="98"/>
      <c r="N62" s="98"/>
      <c r="O62" s="98"/>
      <c r="P62" s="98"/>
      <c r="Q62" s="98"/>
      <c r="R62" s="98"/>
      <c r="S62" s="98"/>
      <c r="T62" s="98"/>
      <c r="U62" s="98"/>
      <c r="V62" s="98"/>
      <c r="W62" s="98"/>
      <c r="X62" s="98"/>
      <c r="Y62" s="98"/>
      <c r="Z62" s="98"/>
      <c r="AA62" s="98"/>
      <c r="AB62" s="98"/>
      <c r="AC62" s="98"/>
      <c r="AD62" s="98"/>
      <c r="AE62" s="98"/>
      <c r="AF62" s="98"/>
      <c r="AG62" s="98"/>
      <c r="AH62" s="98"/>
      <c r="AI62" s="98"/>
      <c r="AJ62" s="98"/>
      <c r="AK62" s="98"/>
      <c r="AL62" s="98"/>
      <c r="AM62" s="98"/>
      <c r="AN62" s="98"/>
      <c r="AO62" s="98"/>
      <c r="AP62" s="98"/>
      <c r="AQ62" s="98"/>
      <c r="AR62" s="98"/>
      <c r="AS62" s="6"/>
      <c r="AT62" s="6"/>
      <c r="AU62" s="6"/>
      <c r="AV62" s="6"/>
      <c r="AW62" s="20"/>
      <c r="AX62" s="6"/>
      <c r="AY62" s="6"/>
      <c r="AZ62" s="6"/>
      <c r="BA62" s="6"/>
      <c r="BB62" s="6"/>
      <c r="BC62" s="98"/>
      <c r="BD62" s="98"/>
      <c r="BE62" s="98"/>
      <c r="BF62" s="98"/>
      <c r="BG62" s="98"/>
      <c r="BH62" s="98"/>
      <c r="BI62" s="98"/>
      <c r="BJ62" s="98"/>
      <c r="BK62" s="98"/>
      <c r="BL62" s="98"/>
      <c r="BM62" s="98"/>
      <c r="BN62" s="98"/>
      <c r="BO62" s="98"/>
      <c r="BP62" s="98"/>
      <c r="BQ62" s="98"/>
      <c r="BR62" s="98"/>
      <c r="BS62" s="98"/>
      <c r="BT62" s="98"/>
      <c r="BU62" s="98"/>
      <c r="BV62" s="98"/>
      <c r="BW62" s="98"/>
      <c r="BX62" s="98"/>
      <c r="BY62" s="98"/>
      <c r="BZ62" s="98"/>
      <c r="CA62" s="98"/>
      <c r="CB62" s="98"/>
      <c r="CC62" s="98"/>
      <c r="CD62" s="98"/>
      <c r="CE62" s="98"/>
      <c r="CF62" s="98"/>
      <c r="CG62" s="98"/>
      <c r="CH62" s="98"/>
      <c r="CI62" s="98"/>
      <c r="CJ62" s="98"/>
      <c r="CK62" s="98"/>
      <c r="CL62" s="98"/>
      <c r="CM62" s="98"/>
      <c r="CN62" s="98"/>
      <c r="CO62" s="98"/>
      <c r="CP62" s="98"/>
      <c r="CQ62" s="98"/>
      <c r="CR62" s="98"/>
      <c r="CS62" s="98"/>
      <c r="CT62" s="98"/>
      <c r="CU62" s="98"/>
      <c r="CV62" s="98"/>
      <c r="CW62" s="98"/>
      <c r="CX62" s="98"/>
      <c r="CY62" s="98"/>
      <c r="CZ62" s="98"/>
      <c r="DA62" s="98"/>
      <c r="DB62" s="98"/>
      <c r="DC62" s="98"/>
      <c r="DD62" s="98"/>
      <c r="DE62" s="98"/>
      <c r="DF62" s="98"/>
      <c r="DG62" s="98"/>
      <c r="DH62" s="98"/>
      <c r="DI62" s="98"/>
      <c r="DJ62" s="98"/>
      <c r="DK62" s="98"/>
      <c r="DL62" s="98"/>
      <c r="DM62" s="98"/>
      <c r="DN62" s="98"/>
      <c r="DO62" s="98"/>
      <c r="DP62" s="98"/>
      <c r="DQ62" s="98"/>
      <c r="DR62" s="98"/>
      <c r="DS62" s="98"/>
      <c r="DT62" s="98"/>
      <c r="DU62" s="98"/>
      <c r="DV62" s="98"/>
      <c r="DW62" s="98"/>
      <c r="DX62" s="98"/>
      <c r="DY62" s="98"/>
      <c r="DZ62" s="98"/>
      <c r="EA62" s="98"/>
      <c r="EB62" s="98"/>
      <c r="EC62" s="98"/>
      <c r="ED62" s="98"/>
      <c r="EE62" s="98"/>
      <c r="EF62" s="98"/>
      <c r="EG62" s="98"/>
      <c r="EH62" s="98"/>
      <c r="EI62" s="98"/>
      <c r="EJ62" s="98"/>
      <c r="EK62" s="98"/>
      <c r="EL62" s="98"/>
      <c r="EM62" s="98"/>
      <c r="EN62" s="98"/>
      <c r="EO62" s="98"/>
      <c r="EP62" s="98"/>
      <c r="EQ62" s="98"/>
      <c r="ER62" s="98"/>
      <c r="ES62" s="98"/>
      <c r="ET62" s="98"/>
      <c r="EU62" s="98"/>
      <c r="EV62" s="98"/>
      <c r="EW62" s="98"/>
      <c r="EX62" s="98"/>
      <c r="EY62" s="98"/>
      <c r="EZ62" s="98"/>
      <c r="FA62" s="98"/>
      <c r="FB62" s="98"/>
      <c r="FC62" s="98"/>
      <c r="FD62" s="98"/>
      <c r="FE62" s="98"/>
      <c r="FF62" s="98"/>
      <c r="FG62" s="98"/>
      <c r="FH62" s="98"/>
      <c r="FI62" s="98"/>
      <c r="FJ62" s="98"/>
      <c r="FK62" s="98"/>
      <c r="FL62" s="98"/>
      <c r="FM62" s="98"/>
      <c r="FN62" s="98"/>
      <c r="FO62" s="98"/>
      <c r="FP62" s="98"/>
      <c r="FQ62" s="98"/>
      <c r="FR62" s="98"/>
      <c r="FS62" s="98"/>
      <c r="FT62" s="98"/>
      <c r="FU62" s="98"/>
      <c r="FV62" s="98"/>
      <c r="FW62" s="98"/>
      <c r="FX62" s="98"/>
      <c r="FY62" s="98"/>
      <c r="FZ62" s="98"/>
      <c r="GA62" s="98"/>
      <c r="GB62" s="98"/>
      <c r="GC62" s="98"/>
      <c r="GD62" s="98"/>
      <c r="GE62" s="98"/>
      <c r="GF62" s="98"/>
      <c r="GG62" s="98"/>
      <c r="GH62" s="98"/>
      <c r="GI62" s="98"/>
      <c r="GJ62" s="98"/>
      <c r="GK62" s="98"/>
      <c r="GL62" s="98"/>
      <c r="GM62" s="98"/>
      <c r="GN62" s="98"/>
      <c r="GO62" s="98"/>
      <c r="GP62" s="98"/>
      <c r="GQ62" s="98"/>
      <c r="GR62" s="98"/>
      <c r="GS62" s="98"/>
      <c r="GT62" s="98"/>
      <c r="GU62" s="98"/>
      <c r="GV62" s="98"/>
      <c r="GW62" s="98"/>
      <c r="GX62" s="98"/>
      <c r="GY62" s="98"/>
      <c r="GZ62" s="98"/>
      <c r="HA62" s="98"/>
      <c r="HB62" s="98"/>
      <c r="HC62" s="98"/>
      <c r="HD62" s="98"/>
      <c r="HE62" s="98"/>
      <c r="HF62" s="98"/>
      <c r="HG62" s="98"/>
      <c r="HH62" s="98"/>
      <c r="HI62" s="98"/>
      <c r="HJ62" s="98"/>
      <c r="HK62" s="98"/>
      <c r="HL62" s="98"/>
      <c r="HM62" s="98"/>
      <c r="HN62" s="98"/>
      <c r="HO62" s="98"/>
      <c r="HP62" s="98"/>
      <c r="HQ62" s="98"/>
      <c r="HR62" s="98"/>
      <c r="HS62" s="98"/>
      <c r="HT62" s="98"/>
      <c r="HU62" s="98"/>
      <c r="HV62" s="98"/>
      <c r="HW62" s="6"/>
      <c r="HX62" s="6"/>
      <c r="HY62" s="6"/>
      <c r="HZ62" s="6"/>
      <c r="IA62" s="6"/>
    </row>
    <row r="63" spans="1:235" ht="15.75" customHeight="1" x14ac:dyDescent="0.3">
      <c r="A63" s="98"/>
      <c r="B63" s="98"/>
      <c r="C63" s="98"/>
      <c r="D63" s="98"/>
      <c r="E63" s="98"/>
      <c r="F63" s="98"/>
      <c r="G63" s="98"/>
      <c r="H63" s="98"/>
      <c r="I63" s="98"/>
      <c r="J63" s="98"/>
      <c r="K63" s="98"/>
      <c r="L63" s="98"/>
      <c r="M63" s="98"/>
      <c r="N63" s="98"/>
      <c r="O63" s="98"/>
      <c r="P63" s="98"/>
      <c r="Q63" s="98"/>
      <c r="R63" s="98"/>
      <c r="S63" s="98"/>
      <c r="T63" s="98"/>
      <c r="U63" s="98"/>
      <c r="V63" s="98"/>
      <c r="W63" s="98"/>
      <c r="X63" s="98"/>
      <c r="Y63" s="98"/>
      <c r="Z63" s="98"/>
      <c r="AA63" s="98"/>
      <c r="AB63" s="98"/>
      <c r="AC63" s="98"/>
      <c r="AD63" s="98"/>
      <c r="AE63" s="98"/>
      <c r="AF63" s="98"/>
      <c r="AG63" s="98"/>
      <c r="AH63" s="98"/>
      <c r="AI63" s="98"/>
      <c r="AJ63" s="98"/>
      <c r="AK63" s="98"/>
      <c r="AL63" s="98"/>
      <c r="AM63" s="98"/>
      <c r="AN63" s="98"/>
      <c r="AO63" s="98"/>
      <c r="AP63" s="98"/>
      <c r="AQ63" s="98"/>
      <c r="AR63" s="98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98"/>
      <c r="BD63" s="98"/>
      <c r="BE63" s="98"/>
      <c r="BF63" s="98"/>
      <c r="BG63" s="98"/>
      <c r="BH63" s="98"/>
      <c r="BI63" s="98"/>
      <c r="BJ63" s="98"/>
      <c r="BK63" s="98"/>
      <c r="BL63" s="98"/>
      <c r="BM63" s="98"/>
      <c r="BN63" s="98"/>
      <c r="BO63" s="98"/>
      <c r="BP63" s="98"/>
      <c r="BQ63" s="98"/>
      <c r="BR63" s="98"/>
      <c r="BS63" s="98"/>
      <c r="BT63" s="98"/>
      <c r="BU63" s="98"/>
      <c r="BV63" s="98"/>
      <c r="BW63" s="98"/>
      <c r="BX63" s="98"/>
      <c r="BY63" s="98"/>
      <c r="BZ63" s="98"/>
      <c r="CA63" s="98"/>
      <c r="CB63" s="98"/>
      <c r="CC63" s="98"/>
      <c r="CD63" s="98"/>
      <c r="CE63" s="98"/>
      <c r="CF63" s="98"/>
      <c r="CG63" s="98"/>
      <c r="CH63" s="98"/>
      <c r="CI63" s="98"/>
      <c r="CJ63" s="98"/>
      <c r="CK63" s="98"/>
      <c r="CL63" s="98"/>
      <c r="CM63" s="98"/>
      <c r="CN63" s="98"/>
      <c r="CO63" s="98"/>
      <c r="CP63" s="98"/>
      <c r="CQ63" s="98"/>
      <c r="CR63" s="98"/>
      <c r="CS63" s="98"/>
      <c r="CT63" s="98"/>
      <c r="CU63" s="98"/>
      <c r="CV63" s="98"/>
      <c r="CW63" s="98"/>
      <c r="CX63" s="98"/>
      <c r="CY63" s="98"/>
      <c r="CZ63" s="98"/>
      <c r="DA63" s="98"/>
      <c r="DB63" s="98"/>
      <c r="DC63" s="98"/>
      <c r="DD63" s="98"/>
      <c r="DE63" s="98"/>
      <c r="DF63" s="98"/>
      <c r="DG63" s="98"/>
      <c r="DH63" s="98"/>
      <c r="DI63" s="98"/>
      <c r="DJ63" s="98"/>
      <c r="DK63" s="98"/>
      <c r="DL63" s="98"/>
      <c r="DM63" s="98"/>
      <c r="DN63" s="98"/>
      <c r="DO63" s="98"/>
      <c r="DP63" s="98"/>
      <c r="DQ63" s="98"/>
      <c r="DR63" s="98"/>
      <c r="DS63" s="98"/>
      <c r="DT63" s="98"/>
      <c r="DU63" s="98"/>
      <c r="DV63" s="98"/>
      <c r="DW63" s="98"/>
      <c r="DX63" s="98"/>
      <c r="DY63" s="98"/>
      <c r="DZ63" s="98"/>
      <c r="EA63" s="98"/>
      <c r="EB63" s="98"/>
      <c r="EC63" s="98"/>
      <c r="ED63" s="98"/>
      <c r="EE63" s="98"/>
      <c r="EF63" s="98"/>
      <c r="EG63" s="98"/>
      <c r="EH63" s="98"/>
      <c r="EI63" s="98"/>
      <c r="EJ63" s="98"/>
      <c r="EK63" s="98"/>
      <c r="EL63" s="98"/>
      <c r="EM63" s="98"/>
      <c r="EN63" s="98"/>
      <c r="EO63" s="98"/>
      <c r="EP63" s="98"/>
      <c r="EQ63" s="98"/>
      <c r="ER63" s="98"/>
      <c r="ES63" s="98"/>
      <c r="ET63" s="98"/>
      <c r="EU63" s="98"/>
      <c r="EV63" s="98"/>
      <c r="EW63" s="98"/>
      <c r="EX63" s="98"/>
      <c r="EY63" s="98"/>
      <c r="EZ63" s="98"/>
      <c r="FA63" s="98"/>
      <c r="FB63" s="98"/>
      <c r="FC63" s="98"/>
      <c r="FD63" s="98"/>
      <c r="FE63" s="98"/>
      <c r="FF63" s="98"/>
      <c r="FG63" s="98"/>
      <c r="FH63" s="98"/>
      <c r="FI63" s="98"/>
      <c r="FJ63" s="98"/>
      <c r="FK63" s="98"/>
      <c r="FL63" s="98"/>
      <c r="FM63" s="98"/>
      <c r="FN63" s="98"/>
      <c r="FO63" s="98"/>
      <c r="FP63" s="98"/>
      <c r="FQ63" s="98"/>
      <c r="FR63" s="98"/>
      <c r="FS63" s="98"/>
      <c r="FT63" s="98"/>
      <c r="FU63" s="98"/>
      <c r="FV63" s="98"/>
      <c r="FW63" s="98"/>
      <c r="FX63" s="98"/>
      <c r="FY63" s="98"/>
      <c r="FZ63" s="98"/>
      <c r="GA63" s="98"/>
      <c r="GB63" s="98"/>
      <c r="GC63" s="98"/>
      <c r="GD63" s="98"/>
      <c r="GE63" s="98"/>
      <c r="GF63" s="98"/>
      <c r="GG63" s="98"/>
      <c r="GH63" s="98"/>
      <c r="GI63" s="98"/>
      <c r="GJ63" s="98"/>
      <c r="GK63" s="98"/>
      <c r="GL63" s="98"/>
      <c r="GM63" s="98"/>
      <c r="GN63" s="98"/>
      <c r="GO63" s="98"/>
      <c r="GP63" s="98"/>
      <c r="GQ63" s="98"/>
      <c r="GR63" s="98"/>
      <c r="GS63" s="98"/>
      <c r="GT63" s="98"/>
      <c r="GU63" s="98"/>
      <c r="GV63" s="98"/>
      <c r="GW63" s="98"/>
      <c r="GX63" s="98"/>
      <c r="GY63" s="98"/>
      <c r="GZ63" s="98"/>
      <c r="HA63" s="98"/>
      <c r="HB63" s="98"/>
      <c r="HC63" s="98"/>
      <c r="HD63" s="98"/>
      <c r="HE63" s="98"/>
      <c r="HF63" s="98"/>
      <c r="HG63" s="98"/>
      <c r="HH63" s="98"/>
      <c r="HI63" s="98"/>
      <c r="HJ63" s="98"/>
      <c r="HK63" s="98"/>
      <c r="HL63" s="98"/>
      <c r="HM63" s="98"/>
      <c r="HN63" s="98"/>
      <c r="HO63" s="98"/>
      <c r="HP63" s="98"/>
      <c r="HQ63" s="98"/>
      <c r="HR63" s="98"/>
      <c r="HS63" s="98"/>
      <c r="HT63" s="98"/>
      <c r="HU63" s="98"/>
      <c r="HV63" s="98"/>
      <c r="HW63" s="6"/>
      <c r="HX63" s="6"/>
      <c r="HY63" s="6"/>
      <c r="HZ63" s="6"/>
      <c r="IA63" s="6"/>
    </row>
    <row r="64" spans="1:235" ht="15.75" customHeight="1" x14ac:dyDescent="0.3">
      <c r="A64" s="98"/>
      <c r="B64" s="98"/>
      <c r="C64" s="98"/>
      <c r="D64" s="98"/>
      <c r="E64" s="98"/>
      <c r="F64" s="98"/>
      <c r="G64" s="98"/>
      <c r="H64" s="98"/>
      <c r="I64" s="98"/>
      <c r="J64" s="98"/>
      <c r="K64" s="98"/>
      <c r="L64" s="98"/>
      <c r="M64" s="98"/>
      <c r="N64" s="98"/>
      <c r="O64" s="98"/>
      <c r="P64" s="98"/>
      <c r="Q64" s="98"/>
      <c r="R64" s="98"/>
      <c r="S64" s="98"/>
      <c r="T64" s="98"/>
      <c r="U64" s="98"/>
      <c r="V64" s="98"/>
      <c r="W64" s="98"/>
      <c r="X64" s="98"/>
      <c r="Y64" s="98"/>
      <c r="Z64" s="98"/>
      <c r="AA64" s="98"/>
      <c r="AB64" s="98"/>
      <c r="AC64" s="98"/>
      <c r="AD64" s="98"/>
      <c r="AE64" s="98"/>
      <c r="AF64" s="98"/>
      <c r="AG64" s="98"/>
      <c r="AH64" s="98"/>
      <c r="AI64" s="98"/>
      <c r="AJ64" s="98"/>
      <c r="AK64" s="98"/>
      <c r="AL64" s="98"/>
      <c r="AM64" s="98"/>
      <c r="AN64" s="98"/>
      <c r="AO64" s="98"/>
      <c r="AP64" s="98"/>
      <c r="AQ64" s="98"/>
      <c r="AR64" s="98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98"/>
      <c r="BD64" s="98"/>
      <c r="BE64" s="98"/>
      <c r="BF64" s="98"/>
      <c r="BG64" s="98"/>
      <c r="BH64" s="98"/>
      <c r="BI64" s="98"/>
      <c r="BJ64" s="98"/>
      <c r="BK64" s="98"/>
      <c r="BL64" s="98"/>
      <c r="BM64" s="98"/>
      <c r="BN64" s="98"/>
      <c r="BO64" s="98"/>
      <c r="BP64" s="98"/>
      <c r="BQ64" s="98"/>
      <c r="BR64" s="98"/>
      <c r="BS64" s="98"/>
      <c r="BT64" s="98"/>
      <c r="BU64" s="98"/>
      <c r="BV64" s="98"/>
      <c r="BW64" s="98"/>
      <c r="BX64" s="98"/>
      <c r="BY64" s="98"/>
      <c r="BZ64" s="98"/>
      <c r="CA64" s="98"/>
      <c r="CB64" s="98"/>
      <c r="CC64" s="98"/>
      <c r="CD64" s="98"/>
      <c r="CE64" s="98"/>
      <c r="CF64" s="98"/>
      <c r="CG64" s="98"/>
      <c r="CH64" s="98"/>
      <c r="CI64" s="98"/>
      <c r="CJ64" s="98"/>
      <c r="CK64" s="98"/>
      <c r="CL64" s="98"/>
      <c r="CM64" s="98"/>
      <c r="CN64" s="98"/>
      <c r="CO64" s="98"/>
      <c r="CP64" s="98"/>
      <c r="CQ64" s="98"/>
      <c r="CR64" s="98"/>
      <c r="CS64" s="98"/>
      <c r="CT64" s="98"/>
      <c r="CU64" s="98"/>
      <c r="CV64" s="98"/>
      <c r="CW64" s="98"/>
      <c r="CX64" s="98"/>
      <c r="CY64" s="98"/>
      <c r="CZ64" s="98"/>
      <c r="DA64" s="98"/>
      <c r="DB64" s="98"/>
      <c r="DC64" s="98"/>
      <c r="DD64" s="98"/>
      <c r="DE64" s="98"/>
      <c r="DF64" s="98"/>
      <c r="DG64" s="98"/>
      <c r="DH64" s="98"/>
      <c r="DI64" s="98"/>
      <c r="DJ64" s="98"/>
      <c r="DK64" s="98"/>
      <c r="DL64" s="98"/>
      <c r="DM64" s="98"/>
      <c r="DN64" s="98"/>
      <c r="DO64" s="98"/>
      <c r="DP64" s="98"/>
      <c r="DQ64" s="98"/>
      <c r="DR64" s="98"/>
      <c r="DS64" s="98"/>
      <c r="DT64" s="98"/>
      <c r="DU64" s="98"/>
      <c r="DV64" s="98"/>
      <c r="DW64" s="98"/>
      <c r="DX64" s="98"/>
      <c r="DY64" s="98"/>
      <c r="DZ64" s="98"/>
      <c r="EA64" s="98"/>
      <c r="EB64" s="98"/>
      <c r="EC64" s="98"/>
      <c r="ED64" s="98"/>
      <c r="EE64" s="98"/>
      <c r="EF64" s="98"/>
      <c r="EG64" s="98"/>
      <c r="EH64" s="98"/>
      <c r="EI64" s="98"/>
      <c r="EJ64" s="98"/>
      <c r="EK64" s="98"/>
      <c r="EL64" s="98"/>
      <c r="EM64" s="98"/>
      <c r="EN64" s="98"/>
      <c r="EO64" s="98"/>
      <c r="EP64" s="98"/>
      <c r="EQ64" s="98"/>
      <c r="ER64" s="98"/>
      <c r="ES64" s="98"/>
      <c r="ET64" s="98"/>
      <c r="EU64" s="98"/>
      <c r="EV64" s="98"/>
      <c r="EW64" s="98"/>
      <c r="EX64" s="98"/>
      <c r="EY64" s="98"/>
      <c r="EZ64" s="98"/>
      <c r="FA64" s="98"/>
      <c r="FB64" s="98"/>
      <c r="FC64" s="98"/>
      <c r="FD64" s="98"/>
      <c r="FE64" s="98"/>
      <c r="FF64" s="98"/>
      <c r="FG64" s="98"/>
      <c r="FH64" s="98"/>
      <c r="FI64" s="98"/>
      <c r="FJ64" s="98"/>
      <c r="FK64" s="98"/>
      <c r="FL64" s="98"/>
      <c r="FM64" s="98"/>
      <c r="FN64" s="98"/>
      <c r="FO64" s="98"/>
      <c r="FP64" s="98"/>
      <c r="FQ64" s="98"/>
      <c r="FR64" s="98"/>
      <c r="FS64" s="98"/>
      <c r="FT64" s="98"/>
      <c r="FU64" s="98"/>
      <c r="FV64" s="98"/>
      <c r="FW64" s="98"/>
      <c r="FX64" s="98"/>
      <c r="FY64" s="98"/>
      <c r="FZ64" s="98"/>
      <c r="GA64" s="98"/>
      <c r="GB64" s="98"/>
      <c r="GC64" s="98"/>
      <c r="GD64" s="98"/>
      <c r="GE64" s="98"/>
      <c r="GF64" s="98"/>
      <c r="GG64" s="98"/>
      <c r="GH64" s="98"/>
      <c r="GI64" s="98"/>
      <c r="GJ64" s="98"/>
      <c r="GK64" s="98"/>
      <c r="GL64" s="98"/>
      <c r="GM64" s="98"/>
      <c r="GN64" s="98"/>
      <c r="GO64" s="98"/>
      <c r="GP64" s="98"/>
      <c r="GQ64" s="98"/>
      <c r="GR64" s="98"/>
      <c r="GS64" s="98"/>
      <c r="GT64" s="98"/>
      <c r="GU64" s="98"/>
      <c r="GV64" s="98"/>
      <c r="GW64" s="98"/>
      <c r="GX64" s="98"/>
      <c r="GY64" s="98"/>
      <c r="GZ64" s="98"/>
      <c r="HA64" s="98"/>
      <c r="HB64" s="98"/>
      <c r="HC64" s="98"/>
      <c r="HD64" s="98"/>
      <c r="HE64" s="98"/>
      <c r="HF64" s="98"/>
      <c r="HG64" s="98"/>
      <c r="HH64" s="98"/>
      <c r="HI64" s="98"/>
      <c r="HJ64" s="98"/>
      <c r="HK64" s="98"/>
      <c r="HL64" s="98"/>
      <c r="HM64" s="98"/>
      <c r="HN64" s="98"/>
      <c r="HO64" s="98"/>
      <c r="HP64" s="98"/>
      <c r="HQ64" s="98"/>
      <c r="HR64" s="98"/>
      <c r="HS64" s="98"/>
      <c r="HT64" s="98"/>
      <c r="HU64" s="98"/>
      <c r="HV64" s="98"/>
      <c r="HW64" s="6"/>
      <c r="HX64" s="6"/>
      <c r="HY64" s="6"/>
      <c r="HZ64" s="6"/>
      <c r="IA64" s="6"/>
    </row>
    <row r="65" spans="1:235" ht="15.75" customHeight="1" x14ac:dyDescent="0.3">
      <c r="A65" s="98"/>
      <c r="B65" s="98"/>
      <c r="C65" s="98"/>
      <c r="D65" s="98"/>
      <c r="E65" s="98"/>
      <c r="F65" s="98"/>
      <c r="G65" s="98"/>
      <c r="H65" s="98"/>
      <c r="I65" s="98"/>
      <c r="J65" s="98"/>
      <c r="K65" s="98"/>
      <c r="L65" s="98"/>
      <c r="M65" s="98"/>
      <c r="N65" s="98"/>
      <c r="O65" s="98"/>
      <c r="P65" s="98"/>
      <c r="Q65" s="98"/>
      <c r="R65" s="98"/>
      <c r="S65" s="98"/>
      <c r="T65" s="98"/>
      <c r="U65" s="98"/>
      <c r="V65" s="98"/>
      <c r="W65" s="98"/>
      <c r="X65" s="98"/>
      <c r="Y65" s="98"/>
      <c r="Z65" s="98"/>
      <c r="AA65" s="98"/>
      <c r="AB65" s="98"/>
      <c r="AC65" s="98"/>
      <c r="AD65" s="98"/>
      <c r="AE65" s="98"/>
      <c r="AF65" s="98"/>
      <c r="AG65" s="98"/>
      <c r="AH65" s="98"/>
      <c r="AI65" s="98"/>
      <c r="AJ65" s="98"/>
      <c r="AK65" s="98"/>
      <c r="AL65" s="98"/>
      <c r="AM65" s="98"/>
      <c r="AN65" s="98"/>
      <c r="AO65" s="98"/>
      <c r="AP65" s="98"/>
      <c r="AQ65" s="98"/>
      <c r="AR65" s="98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98"/>
      <c r="BD65" s="98"/>
      <c r="BE65" s="98"/>
      <c r="BF65" s="98"/>
      <c r="BG65" s="98"/>
      <c r="BH65" s="98"/>
      <c r="BI65" s="98"/>
      <c r="BJ65" s="98"/>
      <c r="BK65" s="98"/>
      <c r="BL65" s="98"/>
      <c r="BM65" s="98"/>
      <c r="BN65" s="98"/>
      <c r="BO65" s="98"/>
      <c r="BP65" s="98"/>
      <c r="BQ65" s="98"/>
      <c r="BR65" s="98"/>
      <c r="BS65" s="98"/>
      <c r="BT65" s="98"/>
      <c r="BU65" s="98"/>
      <c r="BV65" s="98"/>
      <c r="BW65" s="98"/>
      <c r="BX65" s="98"/>
      <c r="BY65" s="98"/>
      <c r="BZ65" s="98"/>
      <c r="CA65" s="98"/>
      <c r="CB65" s="98"/>
      <c r="CC65" s="98"/>
      <c r="CD65" s="98"/>
      <c r="CE65" s="98"/>
      <c r="CF65" s="98"/>
      <c r="CG65" s="98"/>
      <c r="CH65" s="98"/>
      <c r="CI65" s="98"/>
      <c r="CJ65" s="98"/>
      <c r="CK65" s="98"/>
      <c r="CL65" s="98"/>
      <c r="CM65" s="98"/>
      <c r="CN65" s="98"/>
      <c r="CO65" s="98"/>
      <c r="CP65" s="98"/>
      <c r="CQ65" s="98"/>
      <c r="CR65" s="98"/>
      <c r="CS65" s="98"/>
      <c r="CT65" s="98"/>
      <c r="CU65" s="98"/>
      <c r="CV65" s="98"/>
      <c r="CW65" s="98"/>
      <c r="CX65" s="98"/>
      <c r="CY65" s="98"/>
      <c r="CZ65" s="98"/>
      <c r="DA65" s="98"/>
      <c r="DB65" s="98"/>
      <c r="DC65" s="98"/>
      <c r="DD65" s="98"/>
      <c r="DE65" s="98"/>
      <c r="DF65" s="98"/>
      <c r="DG65" s="98"/>
      <c r="DH65" s="98"/>
      <c r="DI65" s="98"/>
      <c r="DJ65" s="98"/>
      <c r="DK65" s="98"/>
      <c r="DL65" s="98"/>
      <c r="DM65" s="98"/>
      <c r="DN65" s="98"/>
      <c r="DO65" s="98"/>
      <c r="DP65" s="98"/>
      <c r="DQ65" s="98"/>
      <c r="DR65" s="98"/>
      <c r="DS65" s="98"/>
      <c r="DT65" s="98"/>
      <c r="DU65" s="98"/>
      <c r="DV65" s="98"/>
      <c r="DW65" s="98"/>
      <c r="DX65" s="98"/>
      <c r="DY65" s="98"/>
      <c r="DZ65" s="98"/>
      <c r="EA65" s="98"/>
      <c r="EB65" s="98"/>
      <c r="EC65" s="98"/>
      <c r="ED65" s="98"/>
      <c r="EE65" s="98"/>
      <c r="EF65" s="98"/>
      <c r="EG65" s="98"/>
      <c r="EH65" s="98"/>
      <c r="EI65" s="98"/>
      <c r="EJ65" s="98"/>
      <c r="EK65" s="98"/>
      <c r="EL65" s="98"/>
      <c r="EM65" s="98"/>
      <c r="EN65" s="98"/>
      <c r="EO65" s="98"/>
      <c r="EP65" s="98"/>
      <c r="EQ65" s="98"/>
      <c r="ER65" s="98"/>
      <c r="ES65" s="98"/>
      <c r="ET65" s="98"/>
      <c r="EU65" s="98"/>
      <c r="EV65" s="98"/>
      <c r="EW65" s="98"/>
      <c r="EX65" s="98"/>
      <c r="EY65" s="98"/>
      <c r="EZ65" s="98"/>
      <c r="FA65" s="98"/>
      <c r="FB65" s="98"/>
      <c r="FC65" s="98"/>
      <c r="FD65" s="98"/>
      <c r="FE65" s="98"/>
      <c r="FF65" s="98"/>
      <c r="FG65" s="98"/>
      <c r="FH65" s="98"/>
      <c r="FI65" s="98"/>
      <c r="FJ65" s="98"/>
      <c r="FK65" s="98"/>
      <c r="FL65" s="98"/>
      <c r="FM65" s="98"/>
      <c r="FN65" s="98"/>
      <c r="FO65" s="98"/>
      <c r="FP65" s="98"/>
      <c r="FQ65" s="98"/>
      <c r="FR65" s="98"/>
      <c r="FS65" s="98"/>
      <c r="FT65" s="98"/>
      <c r="FU65" s="98"/>
      <c r="FV65" s="98"/>
      <c r="FW65" s="98"/>
      <c r="FX65" s="98"/>
      <c r="FY65" s="98"/>
      <c r="FZ65" s="98"/>
      <c r="GA65" s="98"/>
      <c r="GB65" s="98"/>
      <c r="GC65" s="98"/>
      <c r="GD65" s="98"/>
      <c r="GE65" s="98"/>
      <c r="GF65" s="98"/>
      <c r="GG65" s="98"/>
      <c r="GH65" s="98"/>
      <c r="GI65" s="98"/>
      <c r="GJ65" s="98"/>
      <c r="GK65" s="98"/>
      <c r="GL65" s="98"/>
      <c r="GM65" s="98"/>
      <c r="GN65" s="98"/>
      <c r="GO65" s="98"/>
      <c r="GP65" s="98"/>
      <c r="GQ65" s="98"/>
      <c r="GR65" s="98"/>
      <c r="GS65" s="98"/>
      <c r="GT65" s="98"/>
      <c r="GU65" s="98"/>
      <c r="GV65" s="98"/>
      <c r="GW65" s="98"/>
      <c r="GX65" s="98"/>
      <c r="GY65" s="98"/>
      <c r="GZ65" s="98"/>
      <c r="HA65" s="98"/>
      <c r="HB65" s="98"/>
      <c r="HC65" s="98"/>
      <c r="HD65" s="98"/>
      <c r="HE65" s="98"/>
      <c r="HF65" s="98"/>
      <c r="HG65" s="98"/>
      <c r="HH65" s="98"/>
      <c r="HI65" s="98"/>
      <c r="HJ65" s="98"/>
      <c r="HK65" s="98"/>
      <c r="HL65" s="98"/>
      <c r="HM65" s="98"/>
      <c r="HN65" s="98"/>
      <c r="HO65" s="98"/>
      <c r="HP65" s="98"/>
      <c r="HQ65" s="98"/>
      <c r="HR65" s="98"/>
      <c r="HS65" s="98"/>
      <c r="HT65" s="98"/>
      <c r="HU65" s="98"/>
      <c r="HV65" s="98"/>
      <c r="HW65" s="6"/>
      <c r="HX65" s="6"/>
      <c r="HY65" s="6"/>
      <c r="HZ65" s="6"/>
      <c r="IA65" s="6"/>
    </row>
    <row r="66" spans="1:235" ht="15.75" customHeight="1" x14ac:dyDescent="0.3">
      <c r="A66" s="98"/>
      <c r="B66" s="98"/>
      <c r="C66" s="98"/>
      <c r="D66" s="98"/>
      <c r="E66" s="98"/>
      <c r="F66" s="98"/>
      <c r="G66" s="98"/>
      <c r="H66" s="98"/>
      <c r="I66" s="98"/>
      <c r="J66" s="98"/>
      <c r="K66" s="98"/>
      <c r="L66" s="98"/>
      <c r="M66" s="98"/>
      <c r="N66" s="98"/>
      <c r="O66" s="98"/>
      <c r="P66" s="98"/>
      <c r="Q66" s="98"/>
      <c r="R66" s="98"/>
      <c r="S66" s="98"/>
      <c r="T66" s="98"/>
      <c r="U66" s="98"/>
      <c r="V66" s="98"/>
      <c r="W66" s="98"/>
      <c r="X66" s="98"/>
      <c r="Y66" s="98"/>
      <c r="Z66" s="98"/>
      <c r="AA66" s="98"/>
      <c r="AB66" s="98"/>
      <c r="AC66" s="98"/>
      <c r="AD66" s="98"/>
      <c r="AE66" s="98"/>
      <c r="AF66" s="98"/>
      <c r="AG66" s="98"/>
      <c r="AH66" s="98"/>
      <c r="AI66" s="98"/>
      <c r="AJ66" s="98"/>
      <c r="AK66" s="98"/>
      <c r="AL66" s="98"/>
      <c r="AM66" s="98"/>
      <c r="AN66" s="98"/>
      <c r="AO66" s="98"/>
      <c r="AP66" s="98"/>
      <c r="AQ66" s="98"/>
      <c r="AR66" s="98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98"/>
      <c r="BD66" s="98"/>
      <c r="BE66" s="98"/>
      <c r="BF66" s="98"/>
      <c r="BG66" s="98"/>
      <c r="BH66" s="98"/>
      <c r="BI66" s="98"/>
      <c r="BJ66" s="98"/>
      <c r="BK66" s="98"/>
      <c r="BL66" s="98"/>
      <c r="BM66" s="98"/>
      <c r="BN66" s="98"/>
      <c r="BO66" s="98"/>
      <c r="BP66" s="98"/>
      <c r="BQ66" s="98"/>
      <c r="BR66" s="98"/>
      <c r="BS66" s="98"/>
      <c r="BT66" s="98"/>
      <c r="BU66" s="98"/>
      <c r="BV66" s="98"/>
      <c r="BW66" s="98"/>
      <c r="BX66" s="98"/>
      <c r="BY66" s="98"/>
      <c r="BZ66" s="98"/>
      <c r="CA66" s="98"/>
      <c r="CB66" s="98"/>
      <c r="CC66" s="98"/>
      <c r="CD66" s="98"/>
      <c r="CE66" s="98"/>
      <c r="CF66" s="98"/>
      <c r="CG66" s="98"/>
      <c r="CH66" s="98"/>
      <c r="CI66" s="98"/>
      <c r="CJ66" s="98"/>
      <c r="CK66" s="98"/>
      <c r="CL66" s="98"/>
      <c r="CM66" s="98"/>
      <c r="CN66" s="98"/>
      <c r="CO66" s="98"/>
      <c r="CP66" s="98"/>
      <c r="CQ66" s="98"/>
      <c r="CR66" s="98"/>
      <c r="CS66" s="98"/>
      <c r="CT66" s="98"/>
      <c r="CU66" s="98"/>
      <c r="CV66" s="98"/>
      <c r="CW66" s="98"/>
      <c r="CX66" s="98"/>
      <c r="CY66" s="98"/>
      <c r="CZ66" s="98"/>
      <c r="DA66" s="98"/>
      <c r="DB66" s="98"/>
      <c r="DC66" s="98"/>
      <c r="DD66" s="98"/>
      <c r="DE66" s="98"/>
      <c r="DF66" s="98"/>
      <c r="DG66" s="98"/>
      <c r="DH66" s="98"/>
      <c r="DI66" s="98"/>
      <c r="DJ66" s="98"/>
      <c r="DK66" s="98"/>
      <c r="DL66" s="98"/>
      <c r="DM66" s="98"/>
      <c r="DN66" s="98"/>
      <c r="DO66" s="98"/>
      <c r="DP66" s="98"/>
      <c r="DQ66" s="98"/>
      <c r="DR66" s="98"/>
      <c r="DS66" s="98"/>
      <c r="DT66" s="98"/>
      <c r="DU66" s="98"/>
      <c r="DV66" s="98"/>
      <c r="DW66" s="98"/>
      <c r="DX66" s="98"/>
      <c r="DY66" s="98"/>
      <c r="DZ66" s="98"/>
      <c r="EA66" s="98"/>
      <c r="EB66" s="98"/>
      <c r="EC66" s="98"/>
      <c r="ED66" s="98"/>
      <c r="EE66" s="98"/>
      <c r="EF66" s="98"/>
      <c r="EG66" s="98"/>
      <c r="EH66" s="98"/>
      <c r="EI66" s="98"/>
      <c r="EJ66" s="98"/>
      <c r="EK66" s="98"/>
      <c r="EL66" s="98"/>
      <c r="EM66" s="98"/>
      <c r="EN66" s="98"/>
      <c r="EO66" s="98"/>
      <c r="EP66" s="98"/>
      <c r="EQ66" s="98"/>
      <c r="ER66" s="98"/>
      <c r="ES66" s="98"/>
      <c r="ET66" s="98"/>
      <c r="EU66" s="98"/>
      <c r="EV66" s="98"/>
      <c r="EW66" s="98"/>
      <c r="EX66" s="98"/>
      <c r="EY66" s="98"/>
      <c r="EZ66" s="98"/>
      <c r="FA66" s="98"/>
      <c r="FB66" s="98"/>
      <c r="FC66" s="98"/>
      <c r="FD66" s="98"/>
      <c r="FE66" s="98"/>
      <c r="FF66" s="98"/>
      <c r="FG66" s="98"/>
      <c r="FH66" s="98"/>
      <c r="FI66" s="98"/>
      <c r="FJ66" s="98"/>
      <c r="FK66" s="98"/>
      <c r="FL66" s="98"/>
      <c r="FM66" s="98"/>
      <c r="FN66" s="98"/>
      <c r="FO66" s="98"/>
      <c r="FP66" s="98"/>
      <c r="FQ66" s="98"/>
      <c r="FR66" s="98"/>
      <c r="FS66" s="98"/>
      <c r="FT66" s="98"/>
      <c r="FU66" s="98"/>
      <c r="FV66" s="98"/>
      <c r="FW66" s="98"/>
      <c r="FX66" s="98"/>
      <c r="FY66" s="98"/>
      <c r="FZ66" s="98"/>
      <c r="GA66" s="98"/>
      <c r="GB66" s="98"/>
      <c r="GC66" s="98"/>
      <c r="GD66" s="98"/>
      <c r="GE66" s="98"/>
      <c r="GF66" s="98"/>
      <c r="GG66" s="98"/>
      <c r="GH66" s="98"/>
      <c r="GI66" s="98"/>
      <c r="GJ66" s="98"/>
      <c r="GK66" s="98"/>
      <c r="GL66" s="98"/>
      <c r="GM66" s="98"/>
      <c r="GN66" s="98"/>
      <c r="GO66" s="98"/>
      <c r="GP66" s="98"/>
      <c r="GQ66" s="98"/>
      <c r="GR66" s="98"/>
      <c r="GS66" s="98"/>
      <c r="GT66" s="98"/>
      <c r="GU66" s="98"/>
      <c r="GV66" s="98"/>
      <c r="GW66" s="98"/>
      <c r="GX66" s="98"/>
      <c r="GY66" s="98"/>
      <c r="GZ66" s="98"/>
      <c r="HA66" s="98"/>
      <c r="HB66" s="98"/>
      <c r="HC66" s="98"/>
      <c r="HD66" s="98"/>
      <c r="HE66" s="98"/>
      <c r="HF66" s="98"/>
      <c r="HG66" s="98"/>
      <c r="HH66" s="98"/>
      <c r="HI66" s="98"/>
      <c r="HJ66" s="98"/>
      <c r="HK66" s="98"/>
      <c r="HL66" s="98"/>
      <c r="HM66" s="98"/>
      <c r="HN66" s="98"/>
      <c r="HO66" s="98"/>
      <c r="HP66" s="98"/>
      <c r="HQ66" s="98"/>
      <c r="HR66" s="98"/>
      <c r="HS66" s="98"/>
      <c r="HT66" s="98"/>
      <c r="HU66" s="98"/>
      <c r="HV66" s="98"/>
      <c r="HW66" s="6"/>
      <c r="HX66" s="6"/>
      <c r="HY66" s="6"/>
      <c r="HZ66" s="6"/>
      <c r="IA66" s="6"/>
    </row>
    <row r="67" spans="1:235" ht="15.75" customHeight="1" x14ac:dyDescent="0.3">
      <c r="A67" s="98"/>
      <c r="B67" s="98"/>
      <c r="C67" s="98"/>
      <c r="D67" s="98"/>
      <c r="E67" s="98"/>
      <c r="F67" s="98"/>
      <c r="G67" s="98"/>
      <c r="H67" s="98"/>
      <c r="I67" s="98"/>
      <c r="J67" s="98"/>
      <c r="K67" s="98"/>
      <c r="L67" s="98"/>
      <c r="M67" s="98"/>
      <c r="N67" s="98"/>
      <c r="O67" s="98"/>
      <c r="P67" s="98"/>
      <c r="Q67" s="98"/>
      <c r="R67" s="98"/>
      <c r="S67" s="98"/>
      <c r="T67" s="98"/>
      <c r="U67" s="98"/>
      <c r="V67" s="98"/>
      <c r="W67" s="98"/>
      <c r="X67" s="98"/>
      <c r="Y67" s="98"/>
      <c r="Z67" s="98"/>
      <c r="AA67" s="98"/>
      <c r="AB67" s="98"/>
      <c r="AC67" s="98"/>
      <c r="AD67" s="98"/>
      <c r="AE67" s="98"/>
      <c r="AF67" s="98"/>
      <c r="AG67" s="98"/>
      <c r="AH67" s="98"/>
      <c r="AI67" s="98"/>
      <c r="AJ67" s="98"/>
      <c r="AK67" s="98"/>
      <c r="AL67" s="98"/>
      <c r="AM67" s="98"/>
      <c r="AN67" s="98"/>
      <c r="AO67" s="98"/>
      <c r="AP67" s="98"/>
      <c r="AQ67" s="98"/>
      <c r="AR67" s="98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98"/>
      <c r="BD67" s="98"/>
      <c r="BE67" s="98"/>
      <c r="BF67" s="98"/>
      <c r="BG67" s="98"/>
      <c r="BH67" s="98"/>
      <c r="BI67" s="98"/>
      <c r="BJ67" s="98"/>
      <c r="BK67" s="98"/>
      <c r="BL67" s="98"/>
      <c r="BM67" s="98"/>
      <c r="BN67" s="98"/>
      <c r="BO67" s="98"/>
      <c r="BP67" s="98"/>
      <c r="BQ67" s="98"/>
      <c r="BR67" s="98"/>
      <c r="BS67" s="98"/>
      <c r="BT67" s="98"/>
      <c r="BU67" s="98"/>
      <c r="BV67" s="98"/>
      <c r="BW67" s="98"/>
      <c r="BX67" s="98"/>
      <c r="BY67" s="98"/>
      <c r="BZ67" s="98"/>
      <c r="CA67" s="98"/>
      <c r="CB67" s="98"/>
      <c r="CC67" s="98"/>
      <c r="CD67" s="98"/>
      <c r="CE67" s="98"/>
      <c r="CF67" s="98"/>
      <c r="CG67" s="98"/>
      <c r="CH67" s="98"/>
      <c r="CI67" s="98"/>
      <c r="CJ67" s="98"/>
      <c r="CK67" s="98"/>
      <c r="CL67" s="98"/>
      <c r="CM67" s="98"/>
      <c r="CN67" s="98"/>
      <c r="CO67" s="98"/>
      <c r="CP67" s="98"/>
      <c r="CQ67" s="98"/>
      <c r="CR67" s="98"/>
      <c r="CS67" s="98"/>
      <c r="CT67" s="98"/>
      <c r="CU67" s="98"/>
      <c r="CV67" s="98"/>
      <c r="CW67" s="98"/>
      <c r="CX67" s="98"/>
      <c r="CY67" s="98"/>
      <c r="CZ67" s="98"/>
      <c r="DA67" s="98"/>
      <c r="DB67" s="98"/>
      <c r="DC67" s="98"/>
      <c r="DD67" s="98"/>
      <c r="DE67" s="98"/>
      <c r="DF67" s="98"/>
      <c r="DG67" s="98"/>
      <c r="DH67" s="98"/>
      <c r="DI67" s="98"/>
      <c r="DJ67" s="98"/>
      <c r="DK67" s="98"/>
      <c r="DL67" s="98"/>
      <c r="DM67" s="98"/>
      <c r="DN67" s="98"/>
      <c r="DO67" s="98"/>
      <c r="DP67" s="98"/>
      <c r="DQ67" s="98"/>
      <c r="DR67" s="98"/>
      <c r="DS67" s="98"/>
      <c r="DT67" s="98"/>
      <c r="DU67" s="98"/>
      <c r="DV67" s="98"/>
      <c r="DW67" s="98"/>
      <c r="DX67" s="98"/>
      <c r="DY67" s="98"/>
      <c r="DZ67" s="98"/>
      <c r="EA67" s="98"/>
      <c r="EB67" s="98"/>
      <c r="EC67" s="98"/>
      <c r="ED67" s="98"/>
      <c r="EE67" s="98"/>
      <c r="EF67" s="98"/>
      <c r="EG67" s="98"/>
      <c r="EH67" s="98"/>
      <c r="EI67" s="98"/>
      <c r="EJ67" s="98"/>
      <c r="EK67" s="98"/>
      <c r="EL67" s="98"/>
      <c r="EM67" s="98"/>
      <c r="EN67" s="98"/>
      <c r="EO67" s="98"/>
      <c r="EP67" s="98"/>
      <c r="EQ67" s="98"/>
      <c r="ER67" s="98"/>
      <c r="ES67" s="98"/>
      <c r="ET67" s="98"/>
      <c r="EU67" s="98"/>
      <c r="EV67" s="98"/>
      <c r="EW67" s="98"/>
      <c r="EX67" s="98"/>
      <c r="EY67" s="98"/>
      <c r="EZ67" s="98"/>
      <c r="FA67" s="98"/>
      <c r="FB67" s="98"/>
      <c r="FC67" s="98"/>
      <c r="FD67" s="98"/>
      <c r="FE67" s="98"/>
      <c r="FF67" s="98"/>
      <c r="FG67" s="98"/>
      <c r="FH67" s="98"/>
      <c r="FI67" s="98"/>
      <c r="FJ67" s="98"/>
      <c r="FK67" s="98"/>
      <c r="FL67" s="98"/>
      <c r="FM67" s="98"/>
      <c r="FN67" s="98"/>
      <c r="FO67" s="98"/>
      <c r="FP67" s="98"/>
      <c r="FQ67" s="98"/>
      <c r="FR67" s="98"/>
      <c r="FS67" s="98"/>
      <c r="FT67" s="98"/>
      <c r="FU67" s="98"/>
      <c r="FV67" s="98"/>
      <c r="FW67" s="98"/>
      <c r="FX67" s="98"/>
      <c r="FY67" s="98"/>
      <c r="FZ67" s="98"/>
      <c r="GA67" s="98"/>
      <c r="GB67" s="98"/>
      <c r="GC67" s="98"/>
      <c r="GD67" s="98"/>
      <c r="GE67" s="98"/>
      <c r="GF67" s="98"/>
      <c r="GG67" s="98"/>
      <c r="GH67" s="98"/>
      <c r="GI67" s="98"/>
      <c r="GJ67" s="98"/>
      <c r="GK67" s="98"/>
      <c r="GL67" s="98"/>
      <c r="GM67" s="98"/>
      <c r="GN67" s="98"/>
      <c r="GO67" s="98"/>
      <c r="GP67" s="98"/>
      <c r="GQ67" s="98"/>
      <c r="GR67" s="98"/>
      <c r="GS67" s="98"/>
      <c r="GT67" s="98"/>
      <c r="GU67" s="98"/>
      <c r="GV67" s="98"/>
      <c r="GW67" s="98"/>
      <c r="GX67" s="98"/>
      <c r="GY67" s="98"/>
      <c r="GZ67" s="98"/>
      <c r="HA67" s="98"/>
      <c r="HB67" s="98"/>
      <c r="HC67" s="98"/>
      <c r="HD67" s="98"/>
      <c r="HE67" s="98"/>
      <c r="HF67" s="98"/>
      <c r="HG67" s="98"/>
      <c r="HH67" s="98"/>
      <c r="HI67" s="98"/>
      <c r="HJ67" s="98"/>
      <c r="HK67" s="98"/>
      <c r="HL67" s="98"/>
      <c r="HM67" s="98"/>
      <c r="HN67" s="98"/>
      <c r="HO67" s="98"/>
      <c r="HP67" s="98"/>
      <c r="HQ67" s="98"/>
      <c r="HR67" s="98"/>
      <c r="HS67" s="98"/>
      <c r="HT67" s="98"/>
      <c r="HU67" s="98"/>
      <c r="HV67" s="98"/>
      <c r="HW67" s="6"/>
      <c r="HX67" s="6"/>
      <c r="HY67" s="6"/>
      <c r="HZ67" s="6"/>
      <c r="IA67" s="6"/>
    </row>
    <row r="68" spans="1:235" ht="15.75" customHeight="1" x14ac:dyDescent="0.3">
      <c r="A68" s="98"/>
      <c r="B68" s="98"/>
      <c r="C68" s="98"/>
      <c r="D68" s="98"/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98"/>
      <c r="S68" s="98"/>
      <c r="T68" s="98"/>
      <c r="U68" s="98"/>
      <c r="V68" s="98"/>
      <c r="W68" s="98"/>
      <c r="X68" s="98"/>
      <c r="Y68" s="98"/>
      <c r="Z68" s="98"/>
      <c r="AA68" s="98"/>
      <c r="AB68" s="98"/>
      <c r="AC68" s="98"/>
      <c r="AD68" s="98"/>
      <c r="AE68" s="98"/>
      <c r="AF68" s="98"/>
      <c r="AG68" s="98"/>
      <c r="AH68" s="98"/>
      <c r="AI68" s="98"/>
      <c r="AJ68" s="98"/>
      <c r="AK68" s="98"/>
      <c r="AL68" s="98"/>
      <c r="AM68" s="98"/>
      <c r="AN68" s="98"/>
      <c r="AO68" s="98"/>
      <c r="AP68" s="98"/>
      <c r="AQ68" s="98"/>
      <c r="AR68" s="98"/>
      <c r="AS68" s="6"/>
      <c r="AT68" s="98"/>
      <c r="AU68" s="98"/>
      <c r="AV68" s="98"/>
      <c r="AW68" s="98"/>
      <c r="AX68" s="98"/>
      <c r="AY68" s="98"/>
      <c r="AZ68" s="98"/>
      <c r="BA68" s="6"/>
      <c r="BB68" s="6"/>
      <c r="BC68" s="98"/>
      <c r="BD68" s="98"/>
      <c r="BE68" s="98"/>
      <c r="BF68" s="98"/>
      <c r="BG68" s="98"/>
      <c r="BH68" s="98"/>
      <c r="BI68" s="98"/>
      <c r="BJ68" s="98"/>
      <c r="BK68" s="98"/>
      <c r="BL68" s="98"/>
      <c r="BM68" s="98"/>
      <c r="BN68" s="98"/>
      <c r="BO68" s="98"/>
      <c r="BP68" s="98"/>
      <c r="BQ68" s="98"/>
      <c r="BR68" s="98"/>
      <c r="BS68" s="98"/>
      <c r="BT68" s="98"/>
      <c r="BU68" s="98"/>
      <c r="BV68" s="98"/>
      <c r="BW68" s="98"/>
      <c r="BX68" s="98"/>
      <c r="BY68" s="98"/>
      <c r="BZ68" s="98"/>
      <c r="CA68" s="98"/>
      <c r="CB68" s="98"/>
      <c r="CC68" s="98"/>
      <c r="CD68" s="98"/>
      <c r="CE68" s="98"/>
      <c r="CF68" s="98"/>
      <c r="CG68" s="98"/>
      <c r="CH68" s="98"/>
      <c r="CI68" s="98"/>
      <c r="CJ68" s="98"/>
      <c r="CK68" s="98"/>
      <c r="CL68" s="98"/>
      <c r="CM68" s="98"/>
      <c r="CN68" s="98"/>
      <c r="CO68" s="98"/>
      <c r="CP68" s="98"/>
      <c r="CQ68" s="98"/>
      <c r="CR68" s="98"/>
      <c r="CS68" s="98"/>
      <c r="CT68" s="98"/>
      <c r="CU68" s="98"/>
      <c r="CV68" s="98"/>
      <c r="CW68" s="98"/>
      <c r="CX68" s="98"/>
      <c r="CY68" s="98"/>
      <c r="CZ68" s="98"/>
      <c r="DA68" s="98"/>
      <c r="DB68" s="98"/>
      <c r="DC68" s="98"/>
      <c r="DD68" s="98"/>
      <c r="DE68" s="98"/>
      <c r="DF68" s="98"/>
      <c r="DG68" s="98"/>
      <c r="DH68" s="98"/>
      <c r="DI68" s="98"/>
      <c r="DJ68" s="98"/>
      <c r="DK68" s="98"/>
      <c r="DL68" s="98"/>
      <c r="DM68" s="98"/>
      <c r="DN68" s="98"/>
      <c r="DO68" s="98"/>
      <c r="DP68" s="98"/>
      <c r="DQ68" s="98"/>
      <c r="DR68" s="98"/>
      <c r="DS68" s="98"/>
      <c r="DT68" s="98"/>
      <c r="DU68" s="98"/>
      <c r="DV68" s="98"/>
      <c r="DW68" s="98"/>
      <c r="DX68" s="98"/>
      <c r="DY68" s="98"/>
      <c r="DZ68" s="98"/>
      <c r="EA68" s="98"/>
      <c r="EB68" s="98"/>
      <c r="EC68" s="98"/>
      <c r="ED68" s="98"/>
      <c r="EE68" s="98"/>
      <c r="EF68" s="98"/>
      <c r="EG68" s="98"/>
      <c r="EH68" s="98"/>
      <c r="EI68" s="98"/>
      <c r="EJ68" s="98"/>
      <c r="EK68" s="98"/>
      <c r="EL68" s="98"/>
      <c r="EM68" s="98"/>
      <c r="EN68" s="98"/>
      <c r="EO68" s="98"/>
      <c r="EP68" s="98"/>
      <c r="EQ68" s="98"/>
      <c r="ER68" s="98"/>
      <c r="ES68" s="98"/>
      <c r="ET68" s="98"/>
      <c r="EU68" s="98"/>
      <c r="EV68" s="98"/>
      <c r="EW68" s="98"/>
      <c r="EX68" s="98"/>
      <c r="EY68" s="98"/>
      <c r="EZ68" s="98"/>
      <c r="FA68" s="98"/>
      <c r="FB68" s="98"/>
      <c r="FC68" s="98"/>
      <c r="FD68" s="98"/>
      <c r="FE68" s="98"/>
      <c r="FF68" s="98"/>
      <c r="FG68" s="98"/>
      <c r="FH68" s="98"/>
      <c r="FI68" s="98"/>
      <c r="FJ68" s="98"/>
      <c r="FK68" s="98"/>
      <c r="FL68" s="98"/>
      <c r="FM68" s="98"/>
      <c r="FN68" s="98"/>
      <c r="FO68" s="98"/>
      <c r="FP68" s="98"/>
      <c r="FQ68" s="98"/>
      <c r="FR68" s="98"/>
      <c r="FS68" s="98"/>
      <c r="FT68" s="98"/>
      <c r="FU68" s="98"/>
      <c r="FV68" s="98"/>
      <c r="FW68" s="98"/>
      <c r="FX68" s="98"/>
      <c r="FY68" s="98"/>
      <c r="FZ68" s="98"/>
      <c r="GA68" s="98"/>
      <c r="GB68" s="98"/>
      <c r="GC68" s="98"/>
      <c r="GD68" s="98"/>
      <c r="GE68" s="98"/>
      <c r="GF68" s="98"/>
      <c r="GG68" s="98"/>
      <c r="GH68" s="98"/>
      <c r="GI68" s="98"/>
      <c r="GJ68" s="98"/>
      <c r="GK68" s="98"/>
      <c r="GL68" s="98"/>
      <c r="GM68" s="98"/>
      <c r="GN68" s="98"/>
      <c r="GO68" s="98"/>
      <c r="GP68" s="98"/>
      <c r="GQ68" s="98"/>
      <c r="GR68" s="98"/>
      <c r="GS68" s="98"/>
      <c r="GT68" s="98"/>
      <c r="GU68" s="98"/>
      <c r="GV68" s="98"/>
      <c r="GW68" s="98"/>
      <c r="GX68" s="98"/>
      <c r="GY68" s="98"/>
      <c r="GZ68" s="98"/>
      <c r="HA68" s="98"/>
      <c r="HB68" s="98"/>
      <c r="HC68" s="98"/>
      <c r="HD68" s="98"/>
      <c r="HE68" s="98"/>
      <c r="HF68" s="98"/>
      <c r="HG68" s="98"/>
      <c r="HH68" s="98"/>
      <c r="HI68" s="98"/>
      <c r="HJ68" s="98"/>
      <c r="HK68" s="98"/>
      <c r="HL68" s="98"/>
      <c r="HM68" s="98"/>
      <c r="HN68" s="98"/>
      <c r="HO68" s="98"/>
      <c r="HP68" s="98"/>
      <c r="HQ68" s="98"/>
      <c r="HR68" s="98"/>
      <c r="HS68" s="98"/>
      <c r="HT68" s="98"/>
      <c r="HU68" s="98"/>
      <c r="HV68" s="98"/>
      <c r="HW68" s="6"/>
      <c r="HX68" s="6"/>
      <c r="HY68" s="6"/>
      <c r="HZ68" s="6"/>
      <c r="IA68" s="6"/>
    </row>
    <row r="69" spans="1:235" ht="15.75" customHeight="1" x14ac:dyDescent="0.3">
      <c r="A69" s="98"/>
      <c r="B69" s="98"/>
      <c r="C69" s="98"/>
      <c r="D69" s="98"/>
      <c r="E69" s="98"/>
      <c r="F69" s="98"/>
      <c r="G69" s="98"/>
      <c r="H69" s="98"/>
      <c r="I69" s="98"/>
      <c r="J69" s="98"/>
      <c r="K69" s="98"/>
      <c r="L69" s="98"/>
      <c r="M69" s="98"/>
      <c r="N69" s="98"/>
      <c r="O69" s="98"/>
      <c r="P69" s="98"/>
      <c r="Q69" s="98"/>
      <c r="R69" s="98"/>
      <c r="S69" s="98"/>
      <c r="T69" s="98"/>
      <c r="U69" s="98"/>
      <c r="V69" s="98"/>
      <c r="W69" s="98"/>
      <c r="X69" s="98"/>
      <c r="Y69" s="98"/>
      <c r="Z69" s="98"/>
      <c r="AA69" s="98"/>
      <c r="AB69" s="98"/>
      <c r="AC69" s="98"/>
      <c r="AD69" s="98"/>
      <c r="AE69" s="98"/>
      <c r="AF69" s="98"/>
      <c r="AG69" s="98"/>
      <c r="AH69" s="98"/>
      <c r="AI69" s="98"/>
      <c r="AJ69" s="98"/>
      <c r="AK69" s="98"/>
      <c r="AL69" s="98"/>
      <c r="AM69" s="98"/>
      <c r="AN69" s="98"/>
      <c r="AO69" s="98"/>
      <c r="AP69" s="98"/>
      <c r="AQ69" s="98"/>
      <c r="AR69" s="98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98"/>
      <c r="BD69" s="98"/>
      <c r="BE69" s="98"/>
      <c r="BF69" s="98"/>
      <c r="BG69" s="98"/>
      <c r="BH69" s="98"/>
      <c r="BI69" s="98"/>
      <c r="BJ69" s="98"/>
      <c r="BK69" s="98"/>
      <c r="BL69" s="98"/>
      <c r="BM69" s="98"/>
      <c r="BN69" s="98"/>
      <c r="BO69" s="98"/>
      <c r="BP69" s="98"/>
      <c r="BQ69" s="98"/>
      <c r="BR69" s="98"/>
      <c r="BS69" s="98"/>
      <c r="BT69" s="98"/>
      <c r="BU69" s="98"/>
      <c r="BV69" s="98"/>
      <c r="BW69" s="98"/>
      <c r="BX69" s="98"/>
      <c r="BY69" s="98"/>
      <c r="BZ69" s="98"/>
      <c r="CA69" s="98"/>
      <c r="CB69" s="98"/>
      <c r="CC69" s="98"/>
      <c r="CD69" s="98"/>
      <c r="CE69" s="98"/>
      <c r="CF69" s="98"/>
      <c r="CG69" s="98"/>
      <c r="CH69" s="98"/>
      <c r="CI69" s="98"/>
      <c r="CJ69" s="98"/>
      <c r="CK69" s="98"/>
      <c r="CL69" s="98"/>
      <c r="CM69" s="98"/>
      <c r="CN69" s="98"/>
      <c r="CO69" s="98"/>
      <c r="CP69" s="98"/>
      <c r="CQ69" s="98"/>
      <c r="CR69" s="98"/>
      <c r="CS69" s="98"/>
      <c r="CT69" s="98"/>
      <c r="CU69" s="98"/>
      <c r="CV69" s="98"/>
      <c r="CW69" s="98"/>
      <c r="CX69" s="98"/>
      <c r="CY69" s="98"/>
      <c r="CZ69" s="98"/>
      <c r="DA69" s="98"/>
      <c r="DB69" s="98"/>
      <c r="DC69" s="98"/>
      <c r="DD69" s="98"/>
      <c r="DE69" s="98"/>
      <c r="DF69" s="98"/>
      <c r="DG69" s="98"/>
      <c r="DH69" s="98"/>
      <c r="DI69" s="98"/>
      <c r="DJ69" s="98"/>
      <c r="DK69" s="98"/>
      <c r="DL69" s="98"/>
      <c r="DM69" s="98"/>
      <c r="DN69" s="98"/>
      <c r="DO69" s="98"/>
      <c r="DP69" s="98"/>
      <c r="DQ69" s="98"/>
      <c r="DR69" s="98"/>
      <c r="DS69" s="98"/>
      <c r="DT69" s="98"/>
      <c r="DU69" s="98"/>
      <c r="DV69" s="98"/>
      <c r="DW69" s="98"/>
      <c r="DX69" s="98"/>
      <c r="DY69" s="98"/>
      <c r="DZ69" s="98"/>
      <c r="EA69" s="98"/>
      <c r="EB69" s="98"/>
      <c r="EC69" s="98"/>
      <c r="ED69" s="98"/>
      <c r="EE69" s="98"/>
      <c r="EF69" s="98"/>
      <c r="EG69" s="98"/>
      <c r="EH69" s="98"/>
      <c r="EI69" s="98"/>
      <c r="EJ69" s="98"/>
      <c r="EK69" s="98"/>
      <c r="EL69" s="98"/>
      <c r="EM69" s="98"/>
      <c r="EN69" s="98"/>
      <c r="EO69" s="98"/>
      <c r="EP69" s="98"/>
      <c r="EQ69" s="98"/>
      <c r="ER69" s="98"/>
      <c r="ES69" s="98"/>
      <c r="ET69" s="98"/>
      <c r="EU69" s="98"/>
      <c r="EV69" s="98"/>
      <c r="EW69" s="98"/>
      <c r="EX69" s="98"/>
      <c r="EY69" s="98"/>
      <c r="EZ69" s="98"/>
      <c r="FA69" s="98"/>
      <c r="FB69" s="98"/>
      <c r="FC69" s="98"/>
      <c r="FD69" s="98"/>
      <c r="FE69" s="98"/>
      <c r="FF69" s="98"/>
      <c r="FG69" s="98"/>
      <c r="FH69" s="98"/>
      <c r="FI69" s="98"/>
      <c r="FJ69" s="98"/>
      <c r="FK69" s="98"/>
      <c r="FL69" s="98"/>
      <c r="FM69" s="98"/>
      <c r="FN69" s="98"/>
      <c r="FO69" s="98"/>
      <c r="FP69" s="98"/>
      <c r="FQ69" s="98"/>
      <c r="FR69" s="98"/>
      <c r="FS69" s="98"/>
      <c r="FT69" s="98"/>
      <c r="FU69" s="98"/>
      <c r="FV69" s="98"/>
      <c r="FW69" s="98"/>
      <c r="FX69" s="98"/>
      <c r="FY69" s="98"/>
      <c r="FZ69" s="98"/>
      <c r="GA69" s="98"/>
      <c r="GB69" s="98"/>
      <c r="GC69" s="98"/>
      <c r="GD69" s="98"/>
      <c r="GE69" s="98"/>
      <c r="GF69" s="98"/>
      <c r="GG69" s="98"/>
      <c r="GH69" s="98"/>
      <c r="GI69" s="98"/>
      <c r="GJ69" s="98"/>
      <c r="GK69" s="98"/>
      <c r="GL69" s="98"/>
      <c r="GM69" s="98"/>
      <c r="GN69" s="98"/>
      <c r="GO69" s="98"/>
      <c r="GP69" s="98"/>
      <c r="GQ69" s="98"/>
      <c r="GR69" s="98"/>
      <c r="GS69" s="98"/>
      <c r="GT69" s="98"/>
      <c r="GU69" s="98"/>
      <c r="GV69" s="98"/>
      <c r="GW69" s="98"/>
      <c r="GX69" s="98"/>
      <c r="GY69" s="98"/>
      <c r="GZ69" s="98"/>
      <c r="HA69" s="98"/>
      <c r="HB69" s="98"/>
      <c r="HC69" s="98"/>
      <c r="HD69" s="98"/>
      <c r="HE69" s="98"/>
      <c r="HF69" s="98"/>
      <c r="HG69" s="98"/>
      <c r="HH69" s="98"/>
      <c r="HI69" s="98"/>
      <c r="HJ69" s="98"/>
      <c r="HK69" s="98"/>
      <c r="HL69" s="98"/>
      <c r="HM69" s="98"/>
      <c r="HN69" s="98"/>
      <c r="HO69" s="98"/>
      <c r="HP69" s="98"/>
      <c r="HQ69" s="98"/>
      <c r="HR69" s="98"/>
      <c r="HS69" s="98"/>
      <c r="HT69" s="98"/>
      <c r="HU69" s="98"/>
      <c r="HV69" s="98"/>
      <c r="HW69" s="6"/>
      <c r="HX69" s="6"/>
      <c r="HY69" s="6"/>
      <c r="HZ69" s="6"/>
      <c r="IA69" s="6"/>
    </row>
    <row r="70" spans="1:235" ht="15.75" customHeight="1" x14ac:dyDescent="0.3">
      <c r="A70" s="98"/>
      <c r="B70" s="98"/>
      <c r="C70" s="98"/>
      <c r="D70" s="98"/>
      <c r="E70" s="98"/>
      <c r="F70" s="98"/>
      <c r="G70" s="98"/>
      <c r="H70" s="98"/>
      <c r="I70" s="98"/>
      <c r="J70" s="98"/>
      <c r="K70" s="98"/>
      <c r="L70" s="98"/>
      <c r="M70" s="98"/>
      <c r="N70" s="98"/>
      <c r="O70" s="98"/>
      <c r="P70" s="98"/>
      <c r="Q70" s="98"/>
      <c r="R70" s="98"/>
      <c r="S70" s="98"/>
      <c r="T70" s="98"/>
      <c r="U70" s="98"/>
      <c r="V70" s="98"/>
      <c r="W70" s="98"/>
      <c r="X70" s="98"/>
      <c r="Y70" s="98"/>
      <c r="Z70" s="98"/>
      <c r="AA70" s="98"/>
      <c r="AB70" s="98"/>
      <c r="AC70" s="98"/>
      <c r="AD70" s="98"/>
      <c r="AE70" s="98"/>
      <c r="AF70" s="98"/>
      <c r="AG70" s="98"/>
      <c r="AH70" s="98"/>
      <c r="AI70" s="98"/>
      <c r="AJ70" s="98"/>
      <c r="AK70" s="98"/>
      <c r="AL70" s="98"/>
      <c r="AM70" s="98"/>
      <c r="AN70" s="98"/>
      <c r="AO70" s="98"/>
      <c r="AP70" s="98"/>
      <c r="AQ70" s="98"/>
      <c r="AR70" s="98"/>
      <c r="AS70" s="6"/>
      <c r="AT70" s="98"/>
      <c r="AU70" s="98"/>
      <c r="AV70" s="98"/>
      <c r="AW70" s="98"/>
      <c r="AX70" s="98"/>
      <c r="AY70" s="6"/>
      <c r="AZ70" s="6"/>
      <c r="BA70" s="6"/>
      <c r="BB70" s="6"/>
      <c r="BC70" s="98"/>
      <c r="BD70" s="98"/>
      <c r="BE70" s="98"/>
      <c r="BF70" s="98"/>
      <c r="BG70" s="98"/>
      <c r="BH70" s="98"/>
      <c r="BI70" s="98"/>
      <c r="BJ70" s="98"/>
      <c r="BK70" s="98"/>
      <c r="BL70" s="98"/>
      <c r="BM70" s="98"/>
      <c r="BN70" s="98"/>
      <c r="BO70" s="98"/>
      <c r="BP70" s="98"/>
      <c r="BQ70" s="98"/>
      <c r="BR70" s="98"/>
      <c r="BS70" s="98"/>
      <c r="BT70" s="98"/>
      <c r="BU70" s="98"/>
      <c r="BV70" s="98"/>
      <c r="BW70" s="98"/>
      <c r="BX70" s="98"/>
      <c r="BY70" s="98"/>
      <c r="BZ70" s="98"/>
      <c r="CA70" s="98"/>
      <c r="CB70" s="98"/>
      <c r="CC70" s="98"/>
      <c r="CD70" s="98"/>
      <c r="CE70" s="98"/>
      <c r="CF70" s="98"/>
      <c r="CG70" s="98"/>
      <c r="CH70" s="98"/>
      <c r="CI70" s="98"/>
      <c r="CJ70" s="98"/>
      <c r="CK70" s="98"/>
      <c r="CL70" s="98"/>
      <c r="CM70" s="98"/>
      <c r="CN70" s="98"/>
      <c r="CO70" s="98"/>
      <c r="CP70" s="98"/>
      <c r="CQ70" s="98"/>
      <c r="CR70" s="98"/>
      <c r="CS70" s="98"/>
      <c r="CT70" s="98"/>
      <c r="CU70" s="98"/>
      <c r="CV70" s="98"/>
      <c r="CW70" s="98"/>
      <c r="CX70" s="98"/>
      <c r="CY70" s="98"/>
      <c r="CZ70" s="98"/>
      <c r="DA70" s="98"/>
      <c r="DB70" s="98"/>
      <c r="DC70" s="98"/>
      <c r="DD70" s="98"/>
      <c r="DE70" s="98"/>
      <c r="DF70" s="98"/>
      <c r="DG70" s="98"/>
      <c r="DH70" s="98"/>
      <c r="DI70" s="98"/>
      <c r="DJ70" s="98"/>
      <c r="DK70" s="98"/>
      <c r="DL70" s="98"/>
      <c r="DM70" s="98"/>
      <c r="DN70" s="98"/>
      <c r="DO70" s="98"/>
      <c r="DP70" s="98"/>
      <c r="DQ70" s="98"/>
      <c r="DR70" s="98"/>
      <c r="DS70" s="98"/>
      <c r="DT70" s="98"/>
      <c r="DU70" s="98"/>
      <c r="DV70" s="98"/>
      <c r="DW70" s="98"/>
      <c r="DX70" s="98"/>
      <c r="DY70" s="98"/>
      <c r="DZ70" s="98"/>
      <c r="EA70" s="98"/>
      <c r="EB70" s="98"/>
      <c r="EC70" s="98"/>
      <c r="ED70" s="98"/>
      <c r="EE70" s="98"/>
      <c r="EF70" s="98"/>
      <c r="EG70" s="98"/>
      <c r="EH70" s="98"/>
      <c r="EI70" s="98"/>
      <c r="EJ70" s="98"/>
      <c r="EK70" s="98"/>
      <c r="EL70" s="98"/>
      <c r="EM70" s="98"/>
      <c r="EN70" s="98"/>
      <c r="EO70" s="98"/>
      <c r="EP70" s="98"/>
      <c r="EQ70" s="98"/>
      <c r="ER70" s="98"/>
      <c r="ES70" s="98"/>
      <c r="ET70" s="98"/>
      <c r="EU70" s="98"/>
      <c r="EV70" s="98"/>
      <c r="EW70" s="98"/>
      <c r="EX70" s="98"/>
      <c r="EY70" s="98"/>
      <c r="EZ70" s="98"/>
      <c r="FA70" s="98"/>
      <c r="FB70" s="98"/>
      <c r="FC70" s="98"/>
      <c r="FD70" s="98"/>
      <c r="FE70" s="98"/>
      <c r="FF70" s="98"/>
      <c r="FG70" s="98"/>
      <c r="FH70" s="98"/>
      <c r="FI70" s="98"/>
      <c r="FJ70" s="98"/>
      <c r="FK70" s="98"/>
      <c r="FL70" s="98"/>
      <c r="FM70" s="98"/>
      <c r="FN70" s="98"/>
      <c r="FO70" s="98"/>
      <c r="FP70" s="98"/>
      <c r="FQ70" s="98"/>
      <c r="FR70" s="98"/>
      <c r="FS70" s="98"/>
      <c r="FT70" s="98"/>
      <c r="FU70" s="98"/>
      <c r="FV70" s="98"/>
      <c r="FW70" s="98"/>
      <c r="FX70" s="98"/>
      <c r="FY70" s="98"/>
      <c r="FZ70" s="98"/>
      <c r="GA70" s="98"/>
      <c r="GB70" s="98"/>
      <c r="GC70" s="98"/>
      <c r="GD70" s="98"/>
      <c r="GE70" s="98"/>
      <c r="GF70" s="98"/>
      <c r="GG70" s="98"/>
      <c r="GH70" s="98"/>
      <c r="GI70" s="98"/>
      <c r="GJ70" s="98"/>
      <c r="GK70" s="98"/>
      <c r="GL70" s="98"/>
      <c r="GM70" s="98"/>
      <c r="GN70" s="98"/>
      <c r="GO70" s="98"/>
      <c r="GP70" s="98"/>
      <c r="GQ70" s="98"/>
      <c r="GR70" s="98"/>
      <c r="GS70" s="98"/>
      <c r="GT70" s="98"/>
      <c r="GU70" s="98"/>
      <c r="GV70" s="98"/>
      <c r="GW70" s="98"/>
      <c r="GX70" s="98"/>
      <c r="GY70" s="98"/>
      <c r="GZ70" s="98"/>
      <c r="HA70" s="98"/>
      <c r="HB70" s="98"/>
      <c r="HC70" s="98"/>
      <c r="HD70" s="98"/>
      <c r="HE70" s="98"/>
      <c r="HF70" s="98"/>
      <c r="HG70" s="98"/>
      <c r="HH70" s="98"/>
      <c r="HI70" s="98"/>
      <c r="HJ70" s="98"/>
      <c r="HK70" s="98"/>
      <c r="HL70" s="98"/>
      <c r="HM70" s="98"/>
      <c r="HN70" s="98"/>
      <c r="HO70" s="98"/>
      <c r="HP70" s="98"/>
      <c r="HQ70" s="98"/>
      <c r="HR70" s="98"/>
      <c r="HS70" s="98"/>
      <c r="HT70" s="98"/>
      <c r="HU70" s="98"/>
      <c r="HV70" s="98"/>
      <c r="HW70" s="6"/>
      <c r="HX70" s="6"/>
      <c r="HY70" s="6"/>
      <c r="HZ70" s="6"/>
      <c r="IA70" s="6"/>
    </row>
    <row r="71" spans="1:235" ht="15.75" customHeight="1" x14ac:dyDescent="0.3">
      <c r="A71" s="98"/>
      <c r="B71" s="98"/>
      <c r="C71" s="98"/>
      <c r="D71" s="98"/>
      <c r="E71" s="98"/>
      <c r="F71" s="98"/>
      <c r="G71" s="98"/>
      <c r="H71" s="98"/>
      <c r="I71" s="98"/>
      <c r="J71" s="98"/>
      <c r="K71" s="98"/>
      <c r="L71" s="98"/>
      <c r="M71" s="98"/>
      <c r="N71" s="98"/>
      <c r="O71" s="98"/>
      <c r="P71" s="98"/>
      <c r="Q71" s="98"/>
      <c r="R71" s="98"/>
      <c r="S71" s="98"/>
      <c r="T71" s="98"/>
      <c r="U71" s="98"/>
      <c r="V71" s="98"/>
      <c r="W71" s="98"/>
      <c r="X71" s="98"/>
      <c r="Y71" s="98"/>
      <c r="Z71" s="98"/>
      <c r="AA71" s="98"/>
      <c r="AB71" s="98"/>
      <c r="AC71" s="98"/>
      <c r="AD71" s="98"/>
      <c r="AE71" s="98"/>
      <c r="AF71" s="98"/>
      <c r="AG71" s="98"/>
      <c r="AH71" s="98"/>
      <c r="AI71" s="98"/>
      <c r="AJ71" s="98"/>
      <c r="AK71" s="98"/>
      <c r="AL71" s="98"/>
      <c r="AM71" s="98"/>
      <c r="AN71" s="98"/>
      <c r="AO71" s="98"/>
      <c r="AP71" s="98"/>
      <c r="AQ71" s="98"/>
      <c r="AR71" s="98"/>
      <c r="AS71" s="6"/>
      <c r="AT71" s="98"/>
      <c r="AU71" s="98"/>
      <c r="AV71" s="98"/>
      <c r="AW71" s="98"/>
      <c r="AX71" s="98"/>
      <c r="AY71" s="98"/>
      <c r="AZ71" s="98"/>
      <c r="BA71" s="98"/>
      <c r="BB71" s="6"/>
      <c r="BC71" s="98"/>
      <c r="BD71" s="98"/>
      <c r="BE71" s="98"/>
      <c r="BF71" s="98"/>
      <c r="BG71" s="98"/>
      <c r="BH71" s="98"/>
      <c r="BI71" s="98"/>
      <c r="BJ71" s="98"/>
      <c r="BK71" s="98"/>
      <c r="BL71" s="98"/>
      <c r="BM71" s="98"/>
      <c r="BN71" s="98"/>
      <c r="BO71" s="98"/>
      <c r="BP71" s="98"/>
      <c r="BQ71" s="98"/>
      <c r="BR71" s="98"/>
      <c r="BS71" s="98"/>
      <c r="BT71" s="98"/>
      <c r="BU71" s="98"/>
      <c r="BV71" s="98"/>
      <c r="BW71" s="98"/>
      <c r="BX71" s="98"/>
      <c r="BY71" s="98"/>
      <c r="BZ71" s="98"/>
      <c r="CA71" s="98"/>
      <c r="CB71" s="98"/>
      <c r="CC71" s="98"/>
      <c r="CD71" s="98"/>
      <c r="CE71" s="98"/>
      <c r="CF71" s="98"/>
      <c r="CG71" s="98"/>
      <c r="CH71" s="98"/>
      <c r="CI71" s="98"/>
      <c r="CJ71" s="98"/>
      <c r="CK71" s="98"/>
      <c r="CL71" s="98"/>
      <c r="CM71" s="98"/>
      <c r="CN71" s="98"/>
      <c r="CO71" s="98"/>
      <c r="CP71" s="98"/>
      <c r="CQ71" s="98"/>
      <c r="CR71" s="98"/>
      <c r="CS71" s="98"/>
      <c r="CT71" s="98"/>
      <c r="CU71" s="98"/>
      <c r="CV71" s="98"/>
      <c r="CW71" s="98"/>
      <c r="CX71" s="98"/>
      <c r="CY71" s="98"/>
      <c r="CZ71" s="98"/>
      <c r="DA71" s="98"/>
      <c r="DB71" s="98"/>
      <c r="DC71" s="98"/>
      <c r="DD71" s="98"/>
      <c r="DE71" s="98"/>
      <c r="DF71" s="98"/>
      <c r="DG71" s="98"/>
      <c r="DH71" s="98"/>
      <c r="DI71" s="98"/>
      <c r="DJ71" s="98"/>
      <c r="DK71" s="98"/>
      <c r="DL71" s="98"/>
      <c r="DM71" s="98"/>
      <c r="DN71" s="98"/>
      <c r="DO71" s="98"/>
      <c r="DP71" s="98"/>
      <c r="DQ71" s="98"/>
      <c r="DR71" s="98"/>
      <c r="DS71" s="98"/>
      <c r="DT71" s="98"/>
      <c r="DU71" s="98"/>
      <c r="DV71" s="98"/>
      <c r="DW71" s="98"/>
      <c r="DX71" s="98"/>
      <c r="DY71" s="98"/>
      <c r="DZ71" s="98"/>
      <c r="EA71" s="98"/>
      <c r="EB71" s="98"/>
      <c r="EC71" s="98"/>
      <c r="ED71" s="98"/>
      <c r="EE71" s="98"/>
      <c r="EF71" s="98"/>
      <c r="EG71" s="98"/>
      <c r="EH71" s="98"/>
      <c r="EI71" s="98"/>
      <c r="EJ71" s="98"/>
      <c r="EK71" s="98"/>
      <c r="EL71" s="98"/>
      <c r="EM71" s="98"/>
      <c r="EN71" s="98"/>
      <c r="EO71" s="98"/>
      <c r="EP71" s="98"/>
      <c r="EQ71" s="98"/>
      <c r="ER71" s="98"/>
      <c r="ES71" s="98"/>
      <c r="ET71" s="98"/>
      <c r="EU71" s="98"/>
      <c r="EV71" s="98"/>
      <c r="EW71" s="98"/>
      <c r="EX71" s="98"/>
      <c r="EY71" s="98"/>
      <c r="EZ71" s="98"/>
      <c r="FA71" s="98"/>
      <c r="FB71" s="98"/>
      <c r="FC71" s="98"/>
      <c r="FD71" s="98"/>
      <c r="FE71" s="98"/>
      <c r="FF71" s="98"/>
      <c r="FG71" s="98"/>
      <c r="FH71" s="98"/>
      <c r="FI71" s="98"/>
      <c r="FJ71" s="98"/>
      <c r="FK71" s="98"/>
      <c r="FL71" s="98"/>
      <c r="FM71" s="98"/>
      <c r="FN71" s="98"/>
      <c r="FO71" s="98"/>
      <c r="FP71" s="98"/>
      <c r="FQ71" s="98"/>
      <c r="FR71" s="98"/>
      <c r="FS71" s="98"/>
      <c r="FT71" s="98"/>
      <c r="FU71" s="98"/>
      <c r="FV71" s="98"/>
      <c r="FW71" s="98"/>
      <c r="FX71" s="98"/>
      <c r="FY71" s="98"/>
      <c r="FZ71" s="98"/>
      <c r="GA71" s="98"/>
      <c r="GB71" s="98"/>
      <c r="GC71" s="98"/>
      <c r="GD71" s="98"/>
      <c r="GE71" s="98"/>
      <c r="GF71" s="98"/>
      <c r="GG71" s="98"/>
      <c r="GH71" s="98"/>
      <c r="GI71" s="98"/>
      <c r="GJ71" s="98"/>
      <c r="GK71" s="98"/>
      <c r="GL71" s="98"/>
      <c r="GM71" s="98"/>
      <c r="GN71" s="98"/>
      <c r="GO71" s="98"/>
      <c r="GP71" s="98"/>
      <c r="GQ71" s="98"/>
      <c r="GR71" s="98"/>
      <c r="GS71" s="98"/>
      <c r="GT71" s="98"/>
      <c r="GU71" s="98"/>
      <c r="GV71" s="98"/>
      <c r="GW71" s="98"/>
      <c r="GX71" s="98"/>
      <c r="GY71" s="98"/>
      <c r="GZ71" s="98"/>
      <c r="HA71" s="98"/>
      <c r="HB71" s="98"/>
      <c r="HC71" s="98"/>
      <c r="HD71" s="98"/>
      <c r="HE71" s="98"/>
      <c r="HF71" s="98"/>
      <c r="HG71" s="98"/>
      <c r="HH71" s="98"/>
      <c r="HI71" s="98"/>
      <c r="HJ71" s="98"/>
      <c r="HK71" s="98"/>
      <c r="HL71" s="98"/>
      <c r="HM71" s="98"/>
      <c r="HN71" s="98"/>
      <c r="HO71" s="98"/>
      <c r="HP71" s="98"/>
      <c r="HQ71" s="98"/>
      <c r="HR71" s="98"/>
      <c r="HS71" s="98"/>
      <c r="HT71" s="98"/>
      <c r="HU71" s="98"/>
      <c r="HV71" s="98"/>
      <c r="HW71" s="6"/>
      <c r="HX71" s="6"/>
      <c r="HY71" s="6"/>
      <c r="HZ71" s="6"/>
      <c r="IA71" s="6"/>
    </row>
    <row r="72" spans="1:235" ht="15.75" customHeight="1" x14ac:dyDescent="0.3">
      <c r="A72" s="98"/>
      <c r="B72" s="98"/>
      <c r="C72" s="98"/>
      <c r="D72" s="98"/>
      <c r="E72" s="98"/>
      <c r="F72" s="98"/>
      <c r="G72" s="98"/>
      <c r="H72" s="98"/>
      <c r="I72" s="98"/>
      <c r="J72" s="98"/>
      <c r="K72" s="98"/>
      <c r="L72" s="98"/>
      <c r="M72" s="98"/>
      <c r="N72" s="98"/>
      <c r="O72" s="98"/>
      <c r="P72" s="98"/>
      <c r="Q72" s="98"/>
      <c r="R72" s="98"/>
      <c r="S72" s="98"/>
      <c r="T72" s="98"/>
      <c r="U72" s="98"/>
      <c r="V72" s="98"/>
      <c r="W72" s="98"/>
      <c r="X72" s="98"/>
      <c r="Y72" s="98"/>
      <c r="Z72" s="98"/>
      <c r="AA72" s="98"/>
      <c r="AB72" s="98"/>
      <c r="AC72" s="98"/>
      <c r="AD72" s="98"/>
      <c r="AE72" s="98"/>
      <c r="AF72" s="98"/>
      <c r="AG72" s="98"/>
      <c r="AH72" s="98"/>
      <c r="AI72" s="98"/>
      <c r="AJ72" s="98"/>
      <c r="AK72" s="98"/>
      <c r="AL72" s="98"/>
      <c r="AM72" s="98"/>
      <c r="AN72" s="98"/>
      <c r="AO72" s="98"/>
      <c r="AP72" s="98"/>
      <c r="AQ72" s="98"/>
      <c r="AR72" s="98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98"/>
      <c r="BD72" s="98"/>
      <c r="BE72" s="98"/>
      <c r="BF72" s="98"/>
      <c r="BG72" s="98"/>
      <c r="BH72" s="98"/>
      <c r="BI72" s="98"/>
      <c r="BJ72" s="98"/>
      <c r="BK72" s="98"/>
      <c r="BL72" s="98"/>
      <c r="BM72" s="98"/>
      <c r="BN72" s="98"/>
      <c r="BO72" s="98"/>
      <c r="BP72" s="98"/>
      <c r="BQ72" s="98"/>
      <c r="BR72" s="98"/>
      <c r="BS72" s="98"/>
      <c r="BT72" s="98"/>
      <c r="BU72" s="98"/>
      <c r="BV72" s="98"/>
      <c r="BW72" s="98"/>
      <c r="BX72" s="98"/>
      <c r="BY72" s="98"/>
      <c r="BZ72" s="98"/>
      <c r="CA72" s="98"/>
      <c r="CB72" s="98"/>
      <c r="CC72" s="98"/>
      <c r="CD72" s="98"/>
      <c r="CE72" s="98"/>
      <c r="CF72" s="98"/>
      <c r="CG72" s="98"/>
      <c r="CH72" s="98"/>
      <c r="CI72" s="98"/>
      <c r="CJ72" s="98"/>
      <c r="CK72" s="98"/>
      <c r="CL72" s="98"/>
      <c r="CM72" s="98"/>
      <c r="CN72" s="98"/>
      <c r="CO72" s="98"/>
      <c r="CP72" s="98"/>
      <c r="CQ72" s="98"/>
      <c r="CR72" s="98"/>
      <c r="CS72" s="98"/>
      <c r="CT72" s="98"/>
      <c r="CU72" s="98"/>
      <c r="CV72" s="98"/>
      <c r="CW72" s="98"/>
      <c r="CX72" s="98"/>
      <c r="CY72" s="98"/>
      <c r="CZ72" s="98"/>
      <c r="DA72" s="98"/>
      <c r="DB72" s="98"/>
      <c r="DC72" s="98"/>
      <c r="DD72" s="98"/>
      <c r="DE72" s="98"/>
      <c r="DF72" s="98"/>
      <c r="DG72" s="98"/>
      <c r="DH72" s="98"/>
      <c r="DI72" s="98"/>
      <c r="DJ72" s="98"/>
      <c r="DK72" s="98"/>
      <c r="DL72" s="98"/>
      <c r="DM72" s="98"/>
      <c r="DN72" s="98"/>
      <c r="DO72" s="98"/>
      <c r="DP72" s="98"/>
      <c r="DQ72" s="98"/>
      <c r="DR72" s="98"/>
      <c r="DS72" s="98"/>
      <c r="DT72" s="98"/>
      <c r="DU72" s="98"/>
      <c r="DV72" s="98"/>
      <c r="DW72" s="98"/>
      <c r="DX72" s="98"/>
      <c r="DY72" s="98"/>
      <c r="DZ72" s="98"/>
      <c r="EA72" s="98"/>
      <c r="EB72" s="98"/>
      <c r="EC72" s="98"/>
      <c r="ED72" s="98"/>
      <c r="EE72" s="98"/>
      <c r="EF72" s="98"/>
      <c r="EG72" s="98"/>
      <c r="EH72" s="98"/>
      <c r="EI72" s="98"/>
      <c r="EJ72" s="98"/>
      <c r="EK72" s="98"/>
      <c r="EL72" s="98"/>
      <c r="EM72" s="98"/>
      <c r="EN72" s="98"/>
      <c r="EO72" s="98"/>
      <c r="EP72" s="98"/>
      <c r="EQ72" s="98"/>
      <c r="ER72" s="98"/>
      <c r="ES72" s="98"/>
      <c r="ET72" s="98"/>
      <c r="EU72" s="98"/>
      <c r="EV72" s="98"/>
      <c r="EW72" s="98"/>
      <c r="EX72" s="98"/>
      <c r="EY72" s="98"/>
      <c r="EZ72" s="98"/>
      <c r="FA72" s="98"/>
      <c r="FB72" s="98"/>
      <c r="FC72" s="98"/>
      <c r="FD72" s="98"/>
      <c r="FE72" s="98"/>
      <c r="FF72" s="98"/>
      <c r="FG72" s="98"/>
      <c r="FH72" s="98"/>
      <c r="FI72" s="98"/>
      <c r="FJ72" s="98"/>
      <c r="FK72" s="98"/>
      <c r="FL72" s="98"/>
      <c r="FM72" s="98"/>
      <c r="FN72" s="98"/>
      <c r="FO72" s="98"/>
      <c r="FP72" s="98"/>
      <c r="FQ72" s="98"/>
      <c r="FR72" s="98"/>
      <c r="FS72" s="98"/>
      <c r="FT72" s="98"/>
      <c r="FU72" s="98"/>
      <c r="FV72" s="98"/>
      <c r="FW72" s="98"/>
      <c r="FX72" s="98"/>
      <c r="FY72" s="98"/>
      <c r="FZ72" s="98"/>
      <c r="GA72" s="98"/>
      <c r="GB72" s="98"/>
      <c r="GC72" s="98"/>
      <c r="GD72" s="98"/>
      <c r="GE72" s="98"/>
      <c r="GF72" s="98"/>
      <c r="GG72" s="98"/>
      <c r="GH72" s="98"/>
      <c r="GI72" s="98"/>
      <c r="GJ72" s="98"/>
      <c r="GK72" s="98"/>
      <c r="GL72" s="98"/>
      <c r="GM72" s="98"/>
      <c r="GN72" s="98"/>
      <c r="GO72" s="98"/>
      <c r="GP72" s="98"/>
      <c r="GQ72" s="98"/>
      <c r="GR72" s="98"/>
      <c r="GS72" s="98"/>
      <c r="GT72" s="98"/>
      <c r="GU72" s="98"/>
      <c r="GV72" s="98"/>
      <c r="GW72" s="98"/>
      <c r="GX72" s="98"/>
      <c r="GY72" s="98"/>
      <c r="GZ72" s="98"/>
      <c r="HA72" s="98"/>
      <c r="HB72" s="98"/>
      <c r="HC72" s="98"/>
      <c r="HD72" s="98"/>
      <c r="HE72" s="98"/>
      <c r="HF72" s="98"/>
      <c r="HG72" s="98"/>
      <c r="HH72" s="98"/>
      <c r="HI72" s="98"/>
      <c r="HJ72" s="98"/>
      <c r="HK72" s="98"/>
      <c r="HL72" s="98"/>
      <c r="HM72" s="98"/>
      <c r="HN72" s="98"/>
      <c r="HO72" s="98"/>
      <c r="HP72" s="98"/>
      <c r="HQ72" s="98"/>
      <c r="HR72" s="98"/>
      <c r="HS72" s="98"/>
      <c r="HT72" s="98"/>
      <c r="HU72" s="98"/>
      <c r="HV72" s="98"/>
      <c r="HW72" s="6"/>
      <c r="HX72" s="6"/>
      <c r="HY72" s="6"/>
      <c r="HZ72" s="6"/>
      <c r="IA72" s="6"/>
    </row>
    <row r="73" spans="1:235" ht="15.75" customHeight="1" x14ac:dyDescent="0.3">
      <c r="A73" s="98"/>
      <c r="B73" s="98"/>
      <c r="C73" s="98"/>
      <c r="D73" s="98"/>
      <c r="E73" s="98"/>
      <c r="F73" s="98"/>
      <c r="G73" s="98"/>
      <c r="H73" s="98"/>
      <c r="I73" s="98"/>
      <c r="J73" s="98"/>
      <c r="K73" s="98"/>
      <c r="L73" s="98"/>
      <c r="M73" s="98"/>
      <c r="N73" s="98"/>
      <c r="O73" s="98"/>
      <c r="P73" s="98"/>
      <c r="Q73" s="98"/>
      <c r="R73" s="98"/>
      <c r="S73" s="98"/>
      <c r="T73" s="98"/>
      <c r="U73" s="98"/>
      <c r="V73" s="98"/>
      <c r="W73" s="98"/>
      <c r="X73" s="98"/>
      <c r="Y73" s="98"/>
      <c r="Z73" s="98"/>
      <c r="AA73" s="98"/>
      <c r="AB73" s="98"/>
      <c r="AC73" s="98"/>
      <c r="AD73" s="98"/>
      <c r="AE73" s="98"/>
      <c r="AF73" s="98"/>
      <c r="AG73" s="98"/>
      <c r="AH73" s="98"/>
      <c r="AI73" s="98"/>
      <c r="AJ73" s="98"/>
      <c r="AK73" s="98"/>
      <c r="AL73" s="98"/>
      <c r="AM73" s="98"/>
      <c r="AN73" s="98"/>
      <c r="AO73" s="98"/>
      <c r="AP73" s="98"/>
      <c r="AQ73" s="98"/>
      <c r="AR73" s="98"/>
      <c r="AS73" s="6"/>
      <c r="AT73" s="98"/>
      <c r="AU73" s="98"/>
      <c r="AV73" s="98"/>
      <c r="AW73" s="98"/>
      <c r="AX73" s="98"/>
      <c r="AY73" s="98"/>
      <c r="AZ73" s="98"/>
      <c r="BA73" s="98"/>
      <c r="BB73" s="98"/>
      <c r="BC73" s="98"/>
      <c r="BD73" s="98"/>
      <c r="BE73" s="98"/>
      <c r="BF73" s="98"/>
      <c r="BG73" s="98"/>
      <c r="BH73" s="98"/>
      <c r="BI73" s="98"/>
      <c r="BJ73" s="98"/>
      <c r="BK73" s="98"/>
      <c r="BL73" s="98"/>
      <c r="BM73" s="98"/>
      <c r="BN73" s="98"/>
      <c r="BO73" s="98"/>
      <c r="BP73" s="98"/>
      <c r="BQ73" s="98"/>
      <c r="BR73" s="98"/>
      <c r="BS73" s="98"/>
      <c r="BT73" s="98"/>
      <c r="BU73" s="98"/>
      <c r="BV73" s="98"/>
      <c r="BW73" s="98"/>
      <c r="BX73" s="98"/>
      <c r="BY73" s="98"/>
      <c r="BZ73" s="98"/>
      <c r="CA73" s="98"/>
      <c r="CB73" s="98"/>
      <c r="CC73" s="98"/>
      <c r="CD73" s="98"/>
      <c r="CE73" s="98"/>
      <c r="CF73" s="98"/>
      <c r="CG73" s="98"/>
      <c r="CH73" s="98"/>
      <c r="CI73" s="98"/>
      <c r="CJ73" s="98"/>
      <c r="CK73" s="98"/>
      <c r="CL73" s="98"/>
      <c r="CM73" s="98"/>
      <c r="CN73" s="98"/>
      <c r="CO73" s="98"/>
      <c r="CP73" s="98"/>
      <c r="CQ73" s="98"/>
      <c r="CR73" s="98"/>
      <c r="CS73" s="98"/>
      <c r="CT73" s="98"/>
      <c r="CU73" s="98"/>
      <c r="CV73" s="98"/>
      <c r="CW73" s="98"/>
      <c r="CX73" s="98"/>
      <c r="CY73" s="98"/>
      <c r="CZ73" s="98"/>
      <c r="DA73" s="98"/>
      <c r="DB73" s="98"/>
      <c r="DC73" s="98"/>
      <c r="DD73" s="98"/>
      <c r="DE73" s="98"/>
      <c r="DF73" s="98"/>
      <c r="DG73" s="98"/>
      <c r="DH73" s="98"/>
      <c r="DI73" s="98"/>
      <c r="DJ73" s="98"/>
      <c r="DK73" s="98"/>
      <c r="DL73" s="98"/>
      <c r="DM73" s="98"/>
      <c r="DN73" s="98"/>
      <c r="DO73" s="98"/>
      <c r="DP73" s="98"/>
      <c r="DQ73" s="98"/>
      <c r="DR73" s="98"/>
      <c r="DS73" s="98"/>
      <c r="DT73" s="98"/>
      <c r="DU73" s="98"/>
      <c r="DV73" s="98"/>
      <c r="DW73" s="98"/>
      <c r="DX73" s="98"/>
      <c r="DY73" s="98"/>
      <c r="DZ73" s="98"/>
      <c r="EA73" s="98"/>
      <c r="EB73" s="98"/>
      <c r="EC73" s="98"/>
      <c r="ED73" s="98"/>
      <c r="EE73" s="98"/>
      <c r="EF73" s="98"/>
      <c r="EG73" s="98"/>
      <c r="EH73" s="98"/>
      <c r="EI73" s="98"/>
      <c r="EJ73" s="98"/>
      <c r="EK73" s="98"/>
      <c r="EL73" s="98"/>
      <c r="EM73" s="98"/>
      <c r="EN73" s="98"/>
      <c r="EO73" s="98"/>
      <c r="EP73" s="98"/>
      <c r="EQ73" s="98"/>
      <c r="ER73" s="98"/>
      <c r="ES73" s="98"/>
      <c r="ET73" s="98"/>
      <c r="EU73" s="98"/>
      <c r="EV73" s="98"/>
      <c r="EW73" s="98"/>
      <c r="EX73" s="98"/>
      <c r="EY73" s="98"/>
      <c r="EZ73" s="98"/>
      <c r="FA73" s="98"/>
      <c r="FB73" s="98"/>
      <c r="FC73" s="98"/>
      <c r="FD73" s="98"/>
      <c r="FE73" s="98"/>
      <c r="FF73" s="98"/>
      <c r="FG73" s="98"/>
      <c r="FH73" s="98"/>
      <c r="FI73" s="98"/>
      <c r="FJ73" s="98"/>
      <c r="FK73" s="98"/>
      <c r="FL73" s="98"/>
      <c r="FM73" s="98"/>
      <c r="FN73" s="98"/>
      <c r="FO73" s="98"/>
      <c r="FP73" s="98"/>
      <c r="FQ73" s="98"/>
      <c r="FR73" s="98"/>
      <c r="FS73" s="98"/>
      <c r="FT73" s="98"/>
      <c r="FU73" s="98"/>
      <c r="FV73" s="98"/>
      <c r="FW73" s="98"/>
      <c r="FX73" s="98"/>
      <c r="FY73" s="98"/>
      <c r="FZ73" s="98"/>
      <c r="GA73" s="98"/>
      <c r="GB73" s="98"/>
      <c r="GC73" s="98"/>
      <c r="GD73" s="98"/>
      <c r="GE73" s="98"/>
      <c r="GF73" s="98"/>
      <c r="GG73" s="98"/>
      <c r="GH73" s="98"/>
      <c r="GI73" s="98"/>
      <c r="GJ73" s="98"/>
      <c r="GK73" s="98"/>
      <c r="GL73" s="98"/>
      <c r="GM73" s="98"/>
      <c r="GN73" s="98"/>
      <c r="GO73" s="98"/>
      <c r="GP73" s="98"/>
      <c r="GQ73" s="98"/>
      <c r="GR73" s="98"/>
      <c r="GS73" s="98"/>
      <c r="GT73" s="98"/>
      <c r="GU73" s="98"/>
      <c r="GV73" s="98"/>
      <c r="GW73" s="98"/>
      <c r="GX73" s="98"/>
      <c r="GY73" s="98"/>
      <c r="GZ73" s="98"/>
      <c r="HA73" s="98"/>
      <c r="HB73" s="98"/>
      <c r="HC73" s="98"/>
      <c r="HD73" s="98"/>
      <c r="HE73" s="98"/>
      <c r="HF73" s="98"/>
      <c r="HG73" s="98"/>
      <c r="HH73" s="98"/>
      <c r="HI73" s="98"/>
      <c r="HJ73" s="98"/>
      <c r="HK73" s="98"/>
      <c r="HL73" s="98"/>
      <c r="HM73" s="98"/>
      <c r="HN73" s="98"/>
      <c r="HO73" s="98"/>
      <c r="HP73" s="98"/>
      <c r="HQ73" s="98"/>
      <c r="HR73" s="98"/>
      <c r="HS73" s="98"/>
      <c r="HT73" s="98"/>
      <c r="HU73" s="98"/>
      <c r="HV73" s="98"/>
      <c r="HW73" s="6"/>
      <c r="HX73" s="6"/>
      <c r="HY73" s="6"/>
      <c r="HZ73" s="6"/>
      <c r="IA73" s="6"/>
    </row>
    <row r="74" spans="1:235" ht="15.75" customHeight="1" x14ac:dyDescent="0.3">
      <c r="A74" s="98"/>
      <c r="B74" s="98"/>
      <c r="C74" s="98"/>
      <c r="D74" s="98"/>
      <c r="E74" s="98"/>
      <c r="F74" s="98"/>
      <c r="G74" s="98"/>
      <c r="H74" s="98"/>
      <c r="I74" s="98"/>
      <c r="J74" s="98"/>
      <c r="K74" s="98"/>
      <c r="L74" s="98"/>
      <c r="M74" s="98"/>
      <c r="N74" s="98"/>
      <c r="O74" s="98"/>
      <c r="P74" s="98"/>
      <c r="Q74" s="98"/>
      <c r="R74" s="98"/>
      <c r="S74" s="98"/>
      <c r="T74" s="98"/>
      <c r="U74" s="98"/>
      <c r="V74" s="98"/>
      <c r="W74" s="98"/>
      <c r="X74" s="98"/>
      <c r="Y74" s="98"/>
      <c r="Z74" s="98"/>
      <c r="AA74" s="98"/>
      <c r="AB74" s="98"/>
      <c r="AC74" s="98"/>
      <c r="AD74" s="98"/>
      <c r="AE74" s="98"/>
      <c r="AF74" s="98"/>
      <c r="AG74" s="98"/>
      <c r="AH74" s="98"/>
      <c r="AI74" s="98"/>
      <c r="AJ74" s="98"/>
      <c r="AK74" s="98"/>
      <c r="AL74" s="98"/>
      <c r="AM74" s="98"/>
      <c r="AN74" s="98"/>
      <c r="AO74" s="98"/>
      <c r="AP74" s="98"/>
      <c r="AQ74" s="98"/>
      <c r="AR74" s="98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98"/>
      <c r="BD74" s="98"/>
      <c r="BE74" s="98"/>
      <c r="BF74" s="98"/>
      <c r="BG74" s="98"/>
      <c r="BH74" s="98"/>
      <c r="BI74" s="98"/>
      <c r="BJ74" s="98"/>
      <c r="BK74" s="98"/>
      <c r="BL74" s="98"/>
      <c r="BM74" s="98"/>
      <c r="BN74" s="98"/>
      <c r="BO74" s="98"/>
      <c r="BP74" s="98"/>
      <c r="BQ74" s="98"/>
      <c r="BR74" s="98"/>
      <c r="BS74" s="98"/>
      <c r="BT74" s="98"/>
      <c r="BU74" s="98"/>
      <c r="BV74" s="98"/>
      <c r="BW74" s="98"/>
      <c r="BX74" s="98"/>
      <c r="BY74" s="98"/>
      <c r="BZ74" s="98"/>
      <c r="CA74" s="98"/>
      <c r="CB74" s="98"/>
      <c r="CC74" s="98"/>
      <c r="CD74" s="98"/>
      <c r="CE74" s="98"/>
      <c r="CF74" s="98"/>
      <c r="CG74" s="98"/>
      <c r="CH74" s="98"/>
      <c r="CI74" s="98"/>
      <c r="CJ74" s="98"/>
      <c r="CK74" s="98"/>
      <c r="CL74" s="98"/>
      <c r="CM74" s="98"/>
      <c r="CN74" s="98"/>
      <c r="CO74" s="98"/>
      <c r="CP74" s="98"/>
      <c r="CQ74" s="98"/>
      <c r="CR74" s="98"/>
      <c r="CS74" s="98"/>
      <c r="CT74" s="98"/>
      <c r="CU74" s="98"/>
      <c r="CV74" s="98"/>
      <c r="CW74" s="98"/>
      <c r="CX74" s="98"/>
      <c r="CY74" s="98"/>
      <c r="CZ74" s="98"/>
      <c r="DA74" s="98"/>
      <c r="DB74" s="98"/>
      <c r="DC74" s="98"/>
      <c r="DD74" s="98"/>
      <c r="DE74" s="98"/>
      <c r="DF74" s="98"/>
      <c r="DG74" s="98"/>
      <c r="DH74" s="98"/>
      <c r="DI74" s="98"/>
      <c r="DJ74" s="98"/>
      <c r="DK74" s="98"/>
      <c r="DL74" s="98"/>
      <c r="DM74" s="98"/>
      <c r="DN74" s="98"/>
      <c r="DO74" s="98"/>
      <c r="DP74" s="98"/>
      <c r="DQ74" s="98"/>
      <c r="DR74" s="98"/>
      <c r="DS74" s="98"/>
      <c r="DT74" s="98"/>
      <c r="DU74" s="98"/>
      <c r="DV74" s="98"/>
      <c r="DW74" s="98"/>
      <c r="DX74" s="98"/>
      <c r="DY74" s="98"/>
      <c r="DZ74" s="98"/>
      <c r="EA74" s="98"/>
      <c r="EB74" s="98"/>
      <c r="EC74" s="98"/>
      <c r="ED74" s="98"/>
      <c r="EE74" s="98"/>
      <c r="EF74" s="98"/>
      <c r="EG74" s="98"/>
      <c r="EH74" s="98"/>
      <c r="EI74" s="98"/>
      <c r="EJ74" s="98"/>
      <c r="EK74" s="98"/>
      <c r="EL74" s="98"/>
      <c r="EM74" s="98"/>
      <c r="EN74" s="98"/>
      <c r="EO74" s="98"/>
      <c r="EP74" s="98"/>
      <c r="EQ74" s="98"/>
      <c r="ER74" s="98"/>
      <c r="ES74" s="98"/>
      <c r="ET74" s="98"/>
      <c r="EU74" s="98"/>
      <c r="EV74" s="98"/>
      <c r="EW74" s="98"/>
      <c r="EX74" s="98"/>
      <c r="EY74" s="98"/>
      <c r="EZ74" s="98"/>
      <c r="FA74" s="98"/>
      <c r="FB74" s="98"/>
      <c r="FC74" s="98"/>
      <c r="FD74" s="98"/>
      <c r="FE74" s="98"/>
      <c r="FF74" s="98"/>
      <c r="FG74" s="98"/>
      <c r="FH74" s="98"/>
      <c r="FI74" s="98"/>
      <c r="FJ74" s="98"/>
      <c r="FK74" s="98"/>
      <c r="FL74" s="98"/>
      <c r="FM74" s="98"/>
      <c r="FN74" s="98"/>
      <c r="FO74" s="98"/>
      <c r="FP74" s="98"/>
      <c r="FQ74" s="98"/>
      <c r="FR74" s="98"/>
      <c r="FS74" s="98"/>
      <c r="FT74" s="98"/>
      <c r="FU74" s="98"/>
      <c r="FV74" s="98"/>
      <c r="FW74" s="98"/>
      <c r="FX74" s="98"/>
      <c r="FY74" s="98"/>
      <c r="FZ74" s="98"/>
      <c r="GA74" s="98"/>
      <c r="GB74" s="98"/>
      <c r="GC74" s="98"/>
      <c r="GD74" s="98"/>
      <c r="GE74" s="98"/>
      <c r="GF74" s="98"/>
      <c r="GG74" s="98"/>
      <c r="GH74" s="98"/>
      <c r="GI74" s="98"/>
      <c r="GJ74" s="98"/>
      <c r="GK74" s="98"/>
      <c r="GL74" s="98"/>
      <c r="GM74" s="98"/>
      <c r="GN74" s="98"/>
      <c r="GO74" s="98"/>
      <c r="GP74" s="98"/>
      <c r="GQ74" s="98"/>
      <c r="GR74" s="98"/>
      <c r="GS74" s="98"/>
      <c r="GT74" s="98"/>
      <c r="GU74" s="98"/>
      <c r="GV74" s="98"/>
      <c r="GW74" s="98"/>
      <c r="GX74" s="98"/>
      <c r="GY74" s="98"/>
      <c r="GZ74" s="98"/>
      <c r="HA74" s="98"/>
      <c r="HB74" s="98"/>
      <c r="HC74" s="98"/>
      <c r="HD74" s="98"/>
      <c r="HE74" s="98"/>
      <c r="HF74" s="98"/>
      <c r="HG74" s="98"/>
      <c r="HH74" s="98"/>
      <c r="HI74" s="98"/>
      <c r="HJ74" s="98"/>
      <c r="HK74" s="98"/>
      <c r="HL74" s="98"/>
      <c r="HM74" s="98"/>
      <c r="HN74" s="98"/>
      <c r="HO74" s="98"/>
      <c r="HP74" s="98"/>
      <c r="HQ74" s="98"/>
      <c r="HR74" s="98"/>
      <c r="HS74" s="98"/>
      <c r="HT74" s="98"/>
      <c r="HU74" s="98"/>
      <c r="HV74" s="98"/>
      <c r="HW74" s="6"/>
      <c r="HX74" s="6"/>
      <c r="HY74" s="6"/>
      <c r="HZ74" s="6"/>
      <c r="IA74" s="6"/>
    </row>
    <row r="75" spans="1:235" ht="15.75" customHeight="1" x14ac:dyDescent="0.3">
      <c r="A75" s="98"/>
      <c r="B75" s="98"/>
      <c r="C75" s="98"/>
      <c r="D75" s="98"/>
      <c r="E75" s="98"/>
      <c r="F75" s="98"/>
      <c r="G75" s="98"/>
      <c r="H75" s="98"/>
      <c r="I75" s="98"/>
      <c r="J75" s="98"/>
      <c r="K75" s="98"/>
      <c r="L75" s="98"/>
      <c r="M75" s="98"/>
      <c r="N75" s="98"/>
      <c r="O75" s="98"/>
      <c r="P75" s="98"/>
      <c r="Q75" s="98"/>
      <c r="R75" s="98"/>
      <c r="S75" s="98"/>
      <c r="T75" s="98"/>
      <c r="U75" s="98"/>
      <c r="V75" s="98"/>
      <c r="W75" s="98"/>
      <c r="X75" s="98"/>
      <c r="Y75" s="98"/>
      <c r="Z75" s="98"/>
      <c r="AA75" s="98"/>
      <c r="AB75" s="98"/>
      <c r="AC75" s="98"/>
      <c r="AD75" s="98"/>
      <c r="AE75" s="98"/>
      <c r="AF75" s="98"/>
      <c r="AG75" s="98"/>
      <c r="AH75" s="98"/>
      <c r="AI75" s="98"/>
      <c r="AJ75" s="98"/>
      <c r="AK75" s="98"/>
      <c r="AL75" s="98"/>
      <c r="AM75" s="98"/>
      <c r="AN75" s="98"/>
      <c r="AO75" s="98"/>
      <c r="AP75" s="98"/>
      <c r="AQ75" s="98"/>
      <c r="AR75" s="98"/>
      <c r="AS75" s="6"/>
      <c r="AT75" s="98"/>
      <c r="AU75" s="98"/>
      <c r="AV75" s="98"/>
      <c r="AW75" s="98"/>
      <c r="AX75" s="98"/>
      <c r="AY75" s="98"/>
      <c r="AZ75" s="98"/>
      <c r="BA75" s="98"/>
      <c r="BB75" s="98"/>
      <c r="BC75" s="98"/>
      <c r="BD75" s="98"/>
      <c r="BE75" s="98"/>
      <c r="BF75" s="98"/>
      <c r="BG75" s="98"/>
      <c r="BH75" s="98"/>
      <c r="BI75" s="98"/>
      <c r="BJ75" s="98"/>
      <c r="BK75" s="98"/>
      <c r="BL75" s="98"/>
      <c r="BM75" s="98"/>
      <c r="BN75" s="98"/>
      <c r="BO75" s="98"/>
      <c r="BP75" s="98"/>
      <c r="BQ75" s="98"/>
      <c r="BR75" s="98"/>
      <c r="BS75" s="98"/>
      <c r="BT75" s="98"/>
      <c r="BU75" s="98"/>
      <c r="BV75" s="98"/>
      <c r="BW75" s="98"/>
      <c r="BX75" s="98"/>
      <c r="BY75" s="98"/>
      <c r="BZ75" s="98"/>
      <c r="CA75" s="98"/>
      <c r="CB75" s="98"/>
      <c r="CC75" s="98"/>
      <c r="CD75" s="98"/>
      <c r="CE75" s="98"/>
      <c r="CF75" s="98"/>
      <c r="CG75" s="98"/>
      <c r="CH75" s="98"/>
      <c r="CI75" s="98"/>
      <c r="CJ75" s="98"/>
      <c r="CK75" s="98"/>
      <c r="CL75" s="98"/>
      <c r="CM75" s="98"/>
      <c r="CN75" s="98"/>
      <c r="CO75" s="98"/>
      <c r="CP75" s="98"/>
      <c r="CQ75" s="98"/>
      <c r="CR75" s="98"/>
      <c r="CS75" s="98"/>
      <c r="CT75" s="98"/>
      <c r="CU75" s="98"/>
      <c r="CV75" s="98"/>
      <c r="CW75" s="98"/>
      <c r="CX75" s="98"/>
      <c r="CY75" s="98"/>
      <c r="CZ75" s="98"/>
      <c r="DA75" s="98"/>
      <c r="DB75" s="98"/>
      <c r="DC75" s="98"/>
      <c r="DD75" s="98"/>
      <c r="DE75" s="98"/>
      <c r="DF75" s="98"/>
      <c r="DG75" s="98"/>
      <c r="DH75" s="98"/>
      <c r="DI75" s="98"/>
      <c r="DJ75" s="98"/>
      <c r="DK75" s="98"/>
      <c r="DL75" s="98"/>
      <c r="DM75" s="98"/>
      <c r="DN75" s="98"/>
      <c r="DO75" s="98"/>
      <c r="DP75" s="98"/>
      <c r="DQ75" s="98"/>
      <c r="DR75" s="98"/>
      <c r="DS75" s="98"/>
      <c r="DT75" s="98"/>
      <c r="DU75" s="98"/>
      <c r="DV75" s="98"/>
      <c r="DW75" s="98"/>
      <c r="DX75" s="98"/>
      <c r="DY75" s="98"/>
      <c r="DZ75" s="98"/>
      <c r="EA75" s="98"/>
      <c r="EB75" s="98"/>
      <c r="EC75" s="98"/>
      <c r="ED75" s="98"/>
      <c r="EE75" s="98"/>
      <c r="EF75" s="98"/>
      <c r="EG75" s="98"/>
      <c r="EH75" s="98"/>
      <c r="EI75" s="98"/>
      <c r="EJ75" s="98"/>
      <c r="EK75" s="98"/>
      <c r="EL75" s="98"/>
      <c r="EM75" s="98"/>
      <c r="EN75" s="98"/>
      <c r="EO75" s="98"/>
      <c r="EP75" s="98"/>
      <c r="EQ75" s="98"/>
      <c r="ER75" s="98"/>
      <c r="ES75" s="98"/>
      <c r="ET75" s="98"/>
      <c r="EU75" s="98"/>
      <c r="EV75" s="98"/>
      <c r="EW75" s="98"/>
      <c r="EX75" s="98"/>
      <c r="EY75" s="98"/>
      <c r="EZ75" s="98"/>
      <c r="FA75" s="98"/>
      <c r="FB75" s="98"/>
      <c r="FC75" s="98"/>
      <c r="FD75" s="98"/>
      <c r="FE75" s="98"/>
      <c r="FF75" s="98"/>
      <c r="FG75" s="98"/>
      <c r="FH75" s="98"/>
      <c r="FI75" s="98"/>
      <c r="FJ75" s="98"/>
      <c r="FK75" s="98"/>
      <c r="FL75" s="98"/>
      <c r="FM75" s="98"/>
      <c r="FN75" s="98"/>
      <c r="FO75" s="98"/>
      <c r="FP75" s="98"/>
      <c r="FQ75" s="98"/>
      <c r="FR75" s="98"/>
      <c r="FS75" s="98"/>
      <c r="FT75" s="98"/>
      <c r="FU75" s="98"/>
      <c r="FV75" s="98"/>
      <c r="FW75" s="98"/>
      <c r="FX75" s="98"/>
      <c r="FY75" s="98"/>
      <c r="FZ75" s="98"/>
      <c r="GA75" s="98"/>
      <c r="GB75" s="98"/>
      <c r="GC75" s="98"/>
      <c r="GD75" s="98"/>
      <c r="GE75" s="98"/>
      <c r="GF75" s="98"/>
      <c r="GG75" s="98"/>
      <c r="GH75" s="98"/>
      <c r="GI75" s="98"/>
      <c r="GJ75" s="98"/>
      <c r="GK75" s="98"/>
      <c r="GL75" s="98"/>
      <c r="GM75" s="98"/>
      <c r="GN75" s="98"/>
      <c r="GO75" s="98"/>
      <c r="GP75" s="98"/>
      <c r="GQ75" s="98"/>
      <c r="GR75" s="98"/>
      <c r="GS75" s="98"/>
      <c r="GT75" s="98"/>
      <c r="GU75" s="98"/>
      <c r="GV75" s="98"/>
      <c r="GW75" s="98"/>
      <c r="GX75" s="98"/>
      <c r="GY75" s="98"/>
      <c r="GZ75" s="98"/>
      <c r="HA75" s="98"/>
      <c r="HB75" s="98"/>
      <c r="HC75" s="98"/>
      <c r="HD75" s="98"/>
      <c r="HE75" s="98"/>
      <c r="HF75" s="98"/>
      <c r="HG75" s="98"/>
      <c r="HH75" s="98"/>
      <c r="HI75" s="98"/>
      <c r="HJ75" s="98"/>
      <c r="HK75" s="98"/>
      <c r="HL75" s="98"/>
      <c r="HM75" s="98"/>
      <c r="HN75" s="98"/>
      <c r="HO75" s="98"/>
      <c r="HP75" s="98"/>
      <c r="HQ75" s="98"/>
      <c r="HR75" s="98"/>
      <c r="HS75" s="98"/>
      <c r="HT75" s="98"/>
      <c r="HU75" s="98"/>
      <c r="HV75" s="98"/>
      <c r="HW75" s="6"/>
      <c r="HX75" s="6"/>
      <c r="HY75" s="6"/>
      <c r="HZ75" s="6"/>
      <c r="IA75" s="6"/>
    </row>
    <row r="76" spans="1:235" ht="15.75" customHeight="1" x14ac:dyDescent="0.3">
      <c r="A76" s="98"/>
      <c r="B76" s="98"/>
      <c r="C76" s="98"/>
      <c r="D76" s="98"/>
      <c r="E76" s="98"/>
      <c r="F76" s="98"/>
      <c r="G76" s="98"/>
      <c r="H76" s="98"/>
      <c r="I76" s="98"/>
      <c r="J76" s="98"/>
      <c r="K76" s="98"/>
      <c r="L76" s="98"/>
      <c r="M76" s="98"/>
      <c r="N76" s="98"/>
      <c r="O76" s="98"/>
      <c r="P76" s="98"/>
      <c r="Q76" s="98"/>
      <c r="R76" s="98"/>
      <c r="S76" s="98"/>
      <c r="T76" s="98"/>
      <c r="U76" s="98"/>
      <c r="V76" s="98"/>
      <c r="W76" s="98"/>
      <c r="X76" s="98"/>
      <c r="Y76" s="98"/>
      <c r="Z76" s="98"/>
      <c r="AA76" s="98"/>
      <c r="AB76" s="98"/>
      <c r="AC76" s="98"/>
      <c r="AD76" s="98"/>
      <c r="AE76" s="98"/>
      <c r="AF76" s="98"/>
      <c r="AG76" s="98"/>
      <c r="AH76" s="98"/>
      <c r="AI76" s="98"/>
      <c r="AJ76" s="98"/>
      <c r="AK76" s="98"/>
      <c r="AL76" s="98"/>
      <c r="AM76" s="98"/>
      <c r="AN76" s="98"/>
      <c r="AO76" s="98"/>
      <c r="AP76" s="98"/>
      <c r="AQ76" s="98"/>
      <c r="AR76" s="98"/>
      <c r="AS76" s="6"/>
      <c r="AT76" s="98"/>
      <c r="AU76" s="98"/>
      <c r="AV76" s="98"/>
      <c r="AW76" s="98"/>
      <c r="AX76" s="98"/>
      <c r="AY76" s="6"/>
      <c r="AZ76" s="6"/>
      <c r="BA76" s="6"/>
      <c r="BB76" s="6"/>
      <c r="BC76" s="98"/>
      <c r="BD76" s="98"/>
      <c r="BE76" s="98"/>
      <c r="BF76" s="98"/>
      <c r="BG76" s="98"/>
      <c r="BH76" s="98"/>
      <c r="BI76" s="98"/>
      <c r="BJ76" s="98"/>
      <c r="BK76" s="98"/>
      <c r="BL76" s="98"/>
      <c r="BM76" s="98"/>
      <c r="BN76" s="98"/>
      <c r="BO76" s="98"/>
      <c r="BP76" s="98"/>
      <c r="BQ76" s="98"/>
      <c r="BR76" s="98"/>
      <c r="BS76" s="98"/>
      <c r="BT76" s="98"/>
      <c r="BU76" s="98"/>
      <c r="BV76" s="98"/>
      <c r="BW76" s="98"/>
      <c r="BX76" s="98"/>
      <c r="BY76" s="98"/>
      <c r="BZ76" s="98"/>
      <c r="CA76" s="98"/>
      <c r="CB76" s="98"/>
      <c r="CC76" s="98"/>
      <c r="CD76" s="98"/>
      <c r="CE76" s="98"/>
      <c r="CF76" s="98"/>
      <c r="CG76" s="98"/>
      <c r="CH76" s="98"/>
      <c r="CI76" s="98"/>
      <c r="CJ76" s="98"/>
      <c r="CK76" s="98"/>
      <c r="CL76" s="98"/>
      <c r="CM76" s="98"/>
      <c r="CN76" s="98"/>
      <c r="CO76" s="98"/>
      <c r="CP76" s="98"/>
      <c r="CQ76" s="98"/>
      <c r="CR76" s="98"/>
      <c r="CS76" s="98"/>
      <c r="CT76" s="98"/>
      <c r="CU76" s="98"/>
      <c r="CV76" s="98"/>
      <c r="CW76" s="98"/>
      <c r="CX76" s="98"/>
      <c r="CY76" s="98"/>
      <c r="CZ76" s="98"/>
      <c r="DA76" s="98"/>
      <c r="DB76" s="98"/>
      <c r="DC76" s="98"/>
      <c r="DD76" s="98"/>
      <c r="DE76" s="98"/>
      <c r="DF76" s="98"/>
      <c r="DG76" s="98"/>
      <c r="DH76" s="98"/>
      <c r="DI76" s="98"/>
      <c r="DJ76" s="98"/>
      <c r="DK76" s="98"/>
      <c r="DL76" s="98"/>
      <c r="DM76" s="98"/>
      <c r="DN76" s="98"/>
      <c r="DO76" s="98"/>
      <c r="DP76" s="98"/>
      <c r="DQ76" s="98"/>
      <c r="DR76" s="98"/>
      <c r="DS76" s="98"/>
      <c r="DT76" s="98"/>
      <c r="DU76" s="98"/>
      <c r="DV76" s="98"/>
      <c r="DW76" s="98"/>
      <c r="DX76" s="98"/>
      <c r="DY76" s="98"/>
      <c r="DZ76" s="98"/>
      <c r="EA76" s="98"/>
      <c r="EB76" s="98"/>
      <c r="EC76" s="98"/>
      <c r="ED76" s="98"/>
      <c r="EE76" s="98"/>
      <c r="EF76" s="98"/>
      <c r="EG76" s="98"/>
      <c r="EH76" s="98"/>
      <c r="EI76" s="98"/>
      <c r="EJ76" s="98"/>
      <c r="EK76" s="98"/>
      <c r="EL76" s="98"/>
      <c r="EM76" s="98"/>
      <c r="EN76" s="98"/>
      <c r="EO76" s="98"/>
      <c r="EP76" s="98"/>
      <c r="EQ76" s="98"/>
      <c r="ER76" s="98"/>
      <c r="ES76" s="98"/>
      <c r="ET76" s="98"/>
      <c r="EU76" s="98"/>
      <c r="EV76" s="98"/>
      <c r="EW76" s="98"/>
      <c r="EX76" s="98"/>
      <c r="EY76" s="98"/>
      <c r="EZ76" s="98"/>
      <c r="FA76" s="98"/>
      <c r="FB76" s="98"/>
      <c r="FC76" s="98"/>
      <c r="FD76" s="98"/>
      <c r="FE76" s="98"/>
      <c r="FF76" s="98"/>
      <c r="FG76" s="98"/>
      <c r="FH76" s="98"/>
      <c r="FI76" s="98"/>
      <c r="FJ76" s="98"/>
      <c r="FK76" s="98"/>
      <c r="FL76" s="98"/>
      <c r="FM76" s="98"/>
      <c r="FN76" s="98"/>
      <c r="FO76" s="98"/>
      <c r="FP76" s="98"/>
      <c r="FQ76" s="98"/>
      <c r="FR76" s="98"/>
      <c r="FS76" s="98"/>
      <c r="FT76" s="98"/>
      <c r="FU76" s="98"/>
      <c r="FV76" s="98"/>
      <c r="FW76" s="98"/>
      <c r="FX76" s="98"/>
      <c r="FY76" s="98"/>
      <c r="FZ76" s="98"/>
      <c r="GA76" s="98"/>
      <c r="GB76" s="98"/>
      <c r="GC76" s="98"/>
      <c r="GD76" s="98"/>
      <c r="GE76" s="98"/>
      <c r="GF76" s="98"/>
      <c r="GG76" s="98"/>
      <c r="GH76" s="98"/>
      <c r="GI76" s="98"/>
      <c r="GJ76" s="98"/>
      <c r="GK76" s="98"/>
      <c r="GL76" s="98"/>
      <c r="GM76" s="98"/>
      <c r="GN76" s="98"/>
      <c r="GO76" s="98"/>
      <c r="GP76" s="98"/>
      <c r="GQ76" s="98"/>
      <c r="GR76" s="98"/>
      <c r="GS76" s="98"/>
      <c r="GT76" s="98"/>
      <c r="GU76" s="98"/>
      <c r="GV76" s="98"/>
      <c r="GW76" s="98"/>
      <c r="GX76" s="98"/>
      <c r="GY76" s="98"/>
      <c r="GZ76" s="98"/>
      <c r="HA76" s="98"/>
      <c r="HB76" s="98"/>
      <c r="HC76" s="98"/>
      <c r="HD76" s="98"/>
      <c r="HE76" s="98"/>
      <c r="HF76" s="98"/>
      <c r="HG76" s="98"/>
      <c r="HH76" s="98"/>
      <c r="HI76" s="98"/>
      <c r="HJ76" s="98"/>
      <c r="HK76" s="98"/>
      <c r="HL76" s="98"/>
      <c r="HM76" s="98"/>
      <c r="HN76" s="98"/>
      <c r="HO76" s="98"/>
      <c r="HP76" s="98"/>
      <c r="HQ76" s="98"/>
      <c r="HR76" s="98"/>
      <c r="HS76" s="98"/>
      <c r="HT76" s="98"/>
      <c r="HU76" s="98"/>
      <c r="HV76" s="98"/>
      <c r="HW76" s="6"/>
      <c r="HX76" s="6"/>
      <c r="HY76" s="6"/>
      <c r="HZ76" s="6"/>
      <c r="IA76" s="6"/>
    </row>
    <row r="77" spans="1:235" ht="15.75" customHeight="1" x14ac:dyDescent="0.3">
      <c r="A77" s="98"/>
      <c r="B77" s="98"/>
      <c r="C77" s="98"/>
      <c r="D77" s="98"/>
      <c r="E77" s="98"/>
      <c r="F77" s="98"/>
      <c r="G77" s="98"/>
      <c r="H77" s="98"/>
      <c r="I77" s="98"/>
      <c r="J77" s="98"/>
      <c r="K77" s="98"/>
      <c r="L77" s="98"/>
      <c r="M77" s="98"/>
      <c r="N77" s="98"/>
      <c r="O77" s="98"/>
      <c r="P77" s="98"/>
      <c r="Q77" s="98"/>
      <c r="R77" s="98"/>
      <c r="S77" s="98"/>
      <c r="T77" s="98"/>
      <c r="U77" s="98"/>
      <c r="V77" s="98"/>
      <c r="W77" s="98"/>
      <c r="X77" s="98"/>
      <c r="Y77" s="98"/>
      <c r="Z77" s="98"/>
      <c r="AA77" s="98"/>
      <c r="AB77" s="98"/>
      <c r="AC77" s="98"/>
      <c r="AD77" s="98"/>
      <c r="AE77" s="98"/>
      <c r="AF77" s="98"/>
      <c r="AG77" s="98"/>
      <c r="AH77" s="98"/>
      <c r="AI77" s="98"/>
      <c r="AJ77" s="98"/>
      <c r="AK77" s="98"/>
      <c r="AL77" s="98"/>
      <c r="AM77" s="98"/>
      <c r="AN77" s="98"/>
      <c r="AO77" s="98"/>
      <c r="AP77" s="98"/>
      <c r="AQ77" s="98"/>
      <c r="AR77" s="98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98"/>
      <c r="BD77" s="98"/>
      <c r="BE77" s="98"/>
      <c r="BF77" s="98"/>
      <c r="BG77" s="98"/>
      <c r="BH77" s="98"/>
      <c r="BI77" s="98"/>
      <c r="BJ77" s="98"/>
      <c r="BK77" s="98"/>
      <c r="BL77" s="98"/>
      <c r="BM77" s="98"/>
      <c r="BN77" s="98"/>
      <c r="BO77" s="98"/>
      <c r="BP77" s="98"/>
      <c r="BQ77" s="98"/>
      <c r="BR77" s="98"/>
      <c r="BS77" s="98"/>
      <c r="BT77" s="98"/>
      <c r="BU77" s="98"/>
      <c r="BV77" s="98"/>
      <c r="BW77" s="98"/>
      <c r="BX77" s="98"/>
      <c r="BY77" s="98"/>
      <c r="BZ77" s="98"/>
      <c r="CA77" s="98"/>
      <c r="CB77" s="98"/>
      <c r="CC77" s="98"/>
      <c r="CD77" s="98"/>
      <c r="CE77" s="98"/>
      <c r="CF77" s="98"/>
      <c r="CG77" s="98"/>
      <c r="CH77" s="98"/>
      <c r="CI77" s="98"/>
      <c r="CJ77" s="98"/>
      <c r="CK77" s="98"/>
      <c r="CL77" s="98"/>
      <c r="CM77" s="98"/>
      <c r="CN77" s="98"/>
      <c r="CO77" s="98"/>
      <c r="CP77" s="98"/>
      <c r="CQ77" s="98"/>
      <c r="CR77" s="98"/>
      <c r="CS77" s="98"/>
      <c r="CT77" s="98"/>
      <c r="CU77" s="98"/>
      <c r="CV77" s="98"/>
      <c r="CW77" s="98"/>
      <c r="CX77" s="98"/>
      <c r="CY77" s="98"/>
      <c r="CZ77" s="98"/>
      <c r="DA77" s="98"/>
      <c r="DB77" s="98"/>
      <c r="DC77" s="98"/>
      <c r="DD77" s="98"/>
      <c r="DE77" s="98"/>
      <c r="DF77" s="98"/>
      <c r="DG77" s="98"/>
      <c r="DH77" s="98"/>
      <c r="DI77" s="98"/>
      <c r="DJ77" s="98"/>
      <c r="DK77" s="98"/>
      <c r="DL77" s="98"/>
      <c r="DM77" s="98"/>
      <c r="DN77" s="98"/>
      <c r="DO77" s="98"/>
      <c r="DP77" s="98"/>
      <c r="DQ77" s="98"/>
      <c r="DR77" s="98"/>
      <c r="DS77" s="98"/>
      <c r="DT77" s="98"/>
      <c r="DU77" s="98"/>
      <c r="DV77" s="98"/>
      <c r="DW77" s="98"/>
      <c r="DX77" s="98"/>
      <c r="DY77" s="98"/>
      <c r="DZ77" s="98"/>
      <c r="EA77" s="98"/>
      <c r="EB77" s="98"/>
      <c r="EC77" s="98"/>
      <c r="ED77" s="98"/>
      <c r="EE77" s="98"/>
      <c r="EF77" s="98"/>
      <c r="EG77" s="98"/>
      <c r="EH77" s="98"/>
      <c r="EI77" s="98"/>
      <c r="EJ77" s="98"/>
      <c r="EK77" s="98"/>
      <c r="EL77" s="98"/>
      <c r="EM77" s="98"/>
      <c r="EN77" s="98"/>
      <c r="EO77" s="98"/>
      <c r="EP77" s="98"/>
      <c r="EQ77" s="98"/>
      <c r="ER77" s="98"/>
      <c r="ES77" s="98"/>
      <c r="ET77" s="98"/>
      <c r="EU77" s="98"/>
      <c r="EV77" s="98"/>
      <c r="EW77" s="98"/>
      <c r="EX77" s="98"/>
      <c r="EY77" s="98"/>
      <c r="EZ77" s="98"/>
      <c r="FA77" s="98"/>
      <c r="FB77" s="98"/>
      <c r="FC77" s="98"/>
      <c r="FD77" s="98"/>
      <c r="FE77" s="98"/>
      <c r="FF77" s="98"/>
      <c r="FG77" s="98"/>
      <c r="FH77" s="98"/>
      <c r="FI77" s="98"/>
      <c r="FJ77" s="98"/>
      <c r="FK77" s="98"/>
      <c r="FL77" s="98"/>
      <c r="FM77" s="98"/>
      <c r="FN77" s="98"/>
      <c r="FO77" s="98"/>
      <c r="FP77" s="98"/>
      <c r="FQ77" s="98"/>
      <c r="FR77" s="98"/>
      <c r="FS77" s="98"/>
      <c r="FT77" s="98"/>
      <c r="FU77" s="98"/>
      <c r="FV77" s="98"/>
      <c r="FW77" s="98"/>
      <c r="FX77" s="98"/>
      <c r="FY77" s="98"/>
      <c r="FZ77" s="98"/>
      <c r="GA77" s="98"/>
      <c r="GB77" s="98"/>
      <c r="GC77" s="98"/>
      <c r="GD77" s="98"/>
      <c r="GE77" s="98"/>
      <c r="GF77" s="98"/>
      <c r="GG77" s="98"/>
      <c r="GH77" s="98"/>
      <c r="GI77" s="98"/>
      <c r="GJ77" s="98"/>
      <c r="GK77" s="98"/>
      <c r="GL77" s="98"/>
      <c r="GM77" s="98"/>
      <c r="GN77" s="98"/>
      <c r="GO77" s="98"/>
      <c r="GP77" s="98"/>
      <c r="GQ77" s="98"/>
      <c r="GR77" s="98"/>
      <c r="GS77" s="98"/>
      <c r="GT77" s="98"/>
      <c r="GU77" s="98"/>
      <c r="GV77" s="98"/>
      <c r="GW77" s="98"/>
      <c r="GX77" s="98"/>
      <c r="GY77" s="98"/>
      <c r="GZ77" s="98"/>
      <c r="HA77" s="98"/>
      <c r="HB77" s="98"/>
      <c r="HC77" s="98"/>
      <c r="HD77" s="98"/>
      <c r="HE77" s="98"/>
      <c r="HF77" s="98"/>
      <c r="HG77" s="98"/>
      <c r="HH77" s="98"/>
      <c r="HI77" s="98"/>
      <c r="HJ77" s="98"/>
      <c r="HK77" s="98"/>
      <c r="HL77" s="98"/>
      <c r="HM77" s="98"/>
      <c r="HN77" s="98"/>
      <c r="HO77" s="98"/>
      <c r="HP77" s="98"/>
      <c r="HQ77" s="98"/>
      <c r="HR77" s="98"/>
      <c r="HS77" s="98"/>
      <c r="HT77" s="98"/>
      <c r="HU77" s="98"/>
      <c r="HV77" s="98"/>
      <c r="HW77" s="6"/>
      <c r="HX77" s="6"/>
      <c r="HY77" s="6"/>
      <c r="HZ77" s="6"/>
      <c r="IA77" s="6"/>
    </row>
    <row r="78" spans="1:235" ht="15.75" customHeight="1" x14ac:dyDescent="0.3">
      <c r="A78" s="98"/>
      <c r="B78" s="98"/>
      <c r="C78" s="98"/>
      <c r="D78" s="98"/>
      <c r="E78" s="98"/>
      <c r="F78" s="98"/>
      <c r="G78" s="98"/>
      <c r="H78" s="98"/>
      <c r="I78" s="98"/>
      <c r="J78" s="98"/>
      <c r="K78" s="98"/>
      <c r="L78" s="98"/>
      <c r="M78" s="98"/>
      <c r="N78" s="98"/>
      <c r="O78" s="98"/>
      <c r="P78" s="98"/>
      <c r="Q78" s="98"/>
      <c r="R78" s="98"/>
      <c r="S78" s="98"/>
      <c r="T78" s="98"/>
      <c r="U78" s="98"/>
      <c r="V78" s="98"/>
      <c r="W78" s="98"/>
      <c r="X78" s="98"/>
      <c r="Y78" s="98"/>
      <c r="Z78" s="98"/>
      <c r="AA78" s="98"/>
      <c r="AB78" s="98"/>
      <c r="AC78" s="98"/>
      <c r="AD78" s="98"/>
      <c r="AE78" s="98"/>
      <c r="AF78" s="98"/>
      <c r="AG78" s="98"/>
      <c r="AH78" s="98"/>
      <c r="AI78" s="98"/>
      <c r="AJ78" s="98"/>
      <c r="AK78" s="98"/>
      <c r="AL78" s="98"/>
      <c r="AM78" s="98"/>
      <c r="AN78" s="98"/>
      <c r="AO78" s="98"/>
      <c r="AP78" s="98"/>
      <c r="AQ78" s="98"/>
      <c r="AR78" s="98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98"/>
      <c r="BD78" s="98"/>
      <c r="BE78" s="98"/>
      <c r="BF78" s="98"/>
      <c r="BG78" s="98"/>
      <c r="BH78" s="98"/>
      <c r="BI78" s="98"/>
      <c r="BJ78" s="98"/>
      <c r="BK78" s="98"/>
      <c r="BL78" s="98"/>
      <c r="BM78" s="98"/>
      <c r="BN78" s="98"/>
      <c r="BO78" s="98"/>
      <c r="BP78" s="98"/>
      <c r="BQ78" s="98"/>
      <c r="BR78" s="98"/>
      <c r="BS78" s="98"/>
      <c r="BT78" s="98"/>
      <c r="BU78" s="98"/>
      <c r="BV78" s="98"/>
      <c r="BW78" s="98"/>
      <c r="BX78" s="98"/>
      <c r="BY78" s="98"/>
      <c r="BZ78" s="98"/>
      <c r="CA78" s="98"/>
      <c r="CB78" s="98"/>
      <c r="CC78" s="98"/>
      <c r="CD78" s="98"/>
      <c r="CE78" s="98"/>
      <c r="CF78" s="98"/>
      <c r="CG78" s="98"/>
      <c r="CH78" s="98"/>
      <c r="CI78" s="98"/>
      <c r="CJ78" s="98"/>
      <c r="CK78" s="98"/>
      <c r="CL78" s="98"/>
      <c r="CM78" s="98"/>
      <c r="CN78" s="98"/>
      <c r="CO78" s="98"/>
      <c r="CP78" s="98"/>
      <c r="CQ78" s="98"/>
      <c r="CR78" s="98"/>
      <c r="CS78" s="98"/>
      <c r="CT78" s="98"/>
      <c r="CU78" s="98"/>
      <c r="CV78" s="98"/>
      <c r="CW78" s="98"/>
      <c r="CX78" s="98"/>
      <c r="CY78" s="98"/>
      <c r="CZ78" s="98"/>
      <c r="DA78" s="98"/>
      <c r="DB78" s="98"/>
      <c r="DC78" s="98"/>
      <c r="DD78" s="98"/>
      <c r="DE78" s="98"/>
      <c r="DF78" s="98"/>
      <c r="DG78" s="98"/>
      <c r="DH78" s="98"/>
      <c r="DI78" s="98"/>
      <c r="DJ78" s="98"/>
      <c r="DK78" s="98"/>
      <c r="DL78" s="98"/>
      <c r="DM78" s="98"/>
      <c r="DN78" s="98"/>
      <c r="DO78" s="98"/>
      <c r="DP78" s="98"/>
      <c r="DQ78" s="98"/>
      <c r="DR78" s="98"/>
      <c r="DS78" s="98"/>
      <c r="DT78" s="98"/>
      <c r="DU78" s="98"/>
      <c r="DV78" s="98"/>
      <c r="DW78" s="98"/>
      <c r="DX78" s="98"/>
      <c r="DY78" s="98"/>
      <c r="DZ78" s="98"/>
      <c r="EA78" s="98"/>
      <c r="EB78" s="98"/>
      <c r="EC78" s="98"/>
      <c r="ED78" s="98"/>
      <c r="EE78" s="98"/>
      <c r="EF78" s="98"/>
      <c r="EG78" s="98"/>
      <c r="EH78" s="98"/>
      <c r="EI78" s="98"/>
      <c r="EJ78" s="98"/>
      <c r="EK78" s="98"/>
      <c r="EL78" s="98"/>
      <c r="EM78" s="98"/>
      <c r="EN78" s="98"/>
      <c r="EO78" s="98"/>
      <c r="EP78" s="98"/>
      <c r="EQ78" s="98"/>
      <c r="ER78" s="98"/>
      <c r="ES78" s="98"/>
      <c r="ET78" s="98"/>
      <c r="EU78" s="98"/>
      <c r="EV78" s="98"/>
      <c r="EW78" s="98"/>
      <c r="EX78" s="98"/>
      <c r="EY78" s="98"/>
      <c r="EZ78" s="98"/>
      <c r="FA78" s="98"/>
      <c r="FB78" s="98"/>
      <c r="FC78" s="98"/>
      <c r="FD78" s="98"/>
      <c r="FE78" s="98"/>
      <c r="FF78" s="98"/>
      <c r="FG78" s="98"/>
      <c r="FH78" s="98"/>
      <c r="FI78" s="98"/>
      <c r="FJ78" s="98"/>
      <c r="FK78" s="98"/>
      <c r="FL78" s="98"/>
      <c r="FM78" s="98"/>
      <c r="FN78" s="98"/>
      <c r="FO78" s="98"/>
      <c r="FP78" s="98"/>
      <c r="FQ78" s="98"/>
      <c r="FR78" s="98"/>
      <c r="FS78" s="98"/>
      <c r="FT78" s="98"/>
      <c r="FU78" s="98"/>
      <c r="FV78" s="98"/>
      <c r="FW78" s="98"/>
      <c r="FX78" s="98"/>
      <c r="FY78" s="98"/>
      <c r="FZ78" s="98"/>
      <c r="GA78" s="98"/>
      <c r="GB78" s="98"/>
      <c r="GC78" s="98"/>
      <c r="GD78" s="98"/>
      <c r="GE78" s="98"/>
      <c r="GF78" s="98"/>
      <c r="GG78" s="98"/>
      <c r="GH78" s="98"/>
      <c r="GI78" s="98"/>
      <c r="GJ78" s="98"/>
      <c r="GK78" s="98"/>
      <c r="GL78" s="98"/>
      <c r="GM78" s="98"/>
      <c r="GN78" s="98"/>
      <c r="GO78" s="98"/>
      <c r="GP78" s="98"/>
      <c r="GQ78" s="98"/>
      <c r="GR78" s="98"/>
      <c r="GS78" s="98"/>
      <c r="GT78" s="98"/>
      <c r="GU78" s="98"/>
      <c r="GV78" s="98"/>
      <c r="GW78" s="98"/>
      <c r="GX78" s="98"/>
      <c r="GY78" s="98"/>
      <c r="GZ78" s="98"/>
      <c r="HA78" s="98"/>
      <c r="HB78" s="98"/>
      <c r="HC78" s="98"/>
      <c r="HD78" s="98"/>
      <c r="HE78" s="98"/>
      <c r="HF78" s="98"/>
      <c r="HG78" s="98"/>
      <c r="HH78" s="98"/>
      <c r="HI78" s="98"/>
      <c r="HJ78" s="98"/>
      <c r="HK78" s="98"/>
      <c r="HL78" s="98"/>
      <c r="HM78" s="98"/>
      <c r="HN78" s="98"/>
      <c r="HO78" s="98"/>
      <c r="HP78" s="98"/>
      <c r="HQ78" s="98"/>
      <c r="HR78" s="98"/>
      <c r="HS78" s="98"/>
      <c r="HT78" s="98"/>
      <c r="HU78" s="98"/>
      <c r="HV78" s="98"/>
      <c r="HW78" s="6"/>
      <c r="HX78" s="6"/>
      <c r="HY78" s="6"/>
      <c r="HZ78" s="6"/>
      <c r="IA78" s="6"/>
    </row>
    <row r="79" spans="1:235" ht="15.75" customHeight="1" x14ac:dyDescent="0.3">
      <c r="A79" s="98"/>
      <c r="B79" s="98"/>
      <c r="C79" s="98"/>
      <c r="D79" s="98"/>
      <c r="E79" s="98"/>
      <c r="F79" s="98"/>
      <c r="G79" s="98"/>
      <c r="H79" s="98"/>
      <c r="I79" s="98"/>
      <c r="J79" s="98"/>
      <c r="K79" s="98"/>
      <c r="L79" s="98"/>
      <c r="M79" s="98"/>
      <c r="N79" s="98"/>
      <c r="O79" s="98"/>
      <c r="P79" s="98"/>
      <c r="Q79" s="98"/>
      <c r="R79" s="98"/>
      <c r="S79" s="98"/>
      <c r="T79" s="98"/>
      <c r="U79" s="98"/>
      <c r="V79" s="98"/>
      <c r="W79" s="98"/>
      <c r="X79" s="98"/>
      <c r="Y79" s="98"/>
      <c r="Z79" s="98"/>
      <c r="AA79" s="98"/>
      <c r="AB79" s="98"/>
      <c r="AC79" s="98"/>
      <c r="AD79" s="98"/>
      <c r="AE79" s="98"/>
      <c r="AF79" s="98"/>
      <c r="AG79" s="98"/>
      <c r="AH79" s="98"/>
      <c r="AI79" s="98"/>
      <c r="AJ79" s="98"/>
      <c r="AK79" s="98"/>
      <c r="AL79" s="98"/>
      <c r="AM79" s="98"/>
      <c r="AN79" s="98"/>
      <c r="AO79" s="98"/>
      <c r="AP79" s="98"/>
      <c r="AQ79" s="98"/>
      <c r="AR79" s="98"/>
      <c r="AS79" s="6"/>
      <c r="AT79" s="98"/>
      <c r="AU79" s="98"/>
      <c r="AV79" s="98"/>
      <c r="AW79" s="98"/>
      <c r="AX79" s="98"/>
      <c r="AY79" s="98"/>
      <c r="AZ79" s="98"/>
      <c r="BA79" s="98"/>
      <c r="BB79" s="98"/>
      <c r="BC79" s="98"/>
      <c r="BD79" s="98"/>
      <c r="BE79" s="98"/>
      <c r="BF79" s="98"/>
      <c r="BG79" s="98"/>
      <c r="BH79" s="98"/>
      <c r="BI79" s="98"/>
      <c r="BJ79" s="98"/>
      <c r="BK79" s="98"/>
      <c r="BL79" s="98"/>
      <c r="BM79" s="98"/>
      <c r="BN79" s="98"/>
      <c r="BO79" s="98"/>
      <c r="BP79" s="98"/>
      <c r="BQ79" s="98"/>
      <c r="BR79" s="98"/>
      <c r="BS79" s="98"/>
      <c r="BT79" s="98"/>
      <c r="BU79" s="98"/>
      <c r="BV79" s="98"/>
      <c r="BW79" s="98"/>
      <c r="BX79" s="98"/>
      <c r="BY79" s="98"/>
      <c r="BZ79" s="98"/>
      <c r="CA79" s="98"/>
      <c r="CB79" s="98"/>
      <c r="CC79" s="98"/>
      <c r="CD79" s="98"/>
      <c r="CE79" s="98"/>
      <c r="CF79" s="98"/>
      <c r="CG79" s="98"/>
      <c r="CH79" s="98"/>
      <c r="CI79" s="98"/>
      <c r="CJ79" s="98"/>
      <c r="CK79" s="98"/>
      <c r="CL79" s="98"/>
      <c r="CM79" s="98"/>
      <c r="CN79" s="98"/>
      <c r="CO79" s="98"/>
      <c r="CP79" s="98"/>
      <c r="CQ79" s="98"/>
      <c r="CR79" s="98"/>
      <c r="CS79" s="98"/>
      <c r="CT79" s="98"/>
      <c r="CU79" s="98"/>
      <c r="CV79" s="98"/>
      <c r="CW79" s="98"/>
      <c r="CX79" s="98"/>
      <c r="CY79" s="98"/>
      <c r="CZ79" s="98"/>
      <c r="DA79" s="98"/>
      <c r="DB79" s="98"/>
      <c r="DC79" s="98"/>
      <c r="DD79" s="98"/>
      <c r="DE79" s="98"/>
      <c r="DF79" s="98"/>
      <c r="DG79" s="98"/>
      <c r="DH79" s="98"/>
      <c r="DI79" s="98"/>
      <c r="DJ79" s="98"/>
      <c r="DK79" s="98"/>
      <c r="DL79" s="98"/>
      <c r="DM79" s="98"/>
      <c r="DN79" s="98"/>
      <c r="DO79" s="98"/>
      <c r="DP79" s="98"/>
      <c r="DQ79" s="98"/>
      <c r="DR79" s="98"/>
      <c r="DS79" s="98"/>
      <c r="DT79" s="98"/>
      <c r="DU79" s="98"/>
      <c r="DV79" s="98"/>
      <c r="DW79" s="98"/>
      <c r="DX79" s="98"/>
      <c r="DY79" s="98"/>
      <c r="DZ79" s="98"/>
      <c r="EA79" s="98"/>
      <c r="EB79" s="98"/>
      <c r="EC79" s="98"/>
      <c r="ED79" s="98"/>
      <c r="EE79" s="98"/>
      <c r="EF79" s="98"/>
      <c r="EG79" s="98"/>
      <c r="EH79" s="98"/>
      <c r="EI79" s="98"/>
      <c r="EJ79" s="98"/>
      <c r="EK79" s="98"/>
      <c r="EL79" s="98"/>
      <c r="EM79" s="98"/>
      <c r="EN79" s="98"/>
      <c r="EO79" s="98"/>
      <c r="EP79" s="98"/>
      <c r="EQ79" s="98"/>
      <c r="ER79" s="98"/>
      <c r="ES79" s="98"/>
      <c r="ET79" s="98"/>
      <c r="EU79" s="98"/>
      <c r="EV79" s="98"/>
      <c r="EW79" s="98"/>
      <c r="EX79" s="98"/>
      <c r="EY79" s="98"/>
      <c r="EZ79" s="98"/>
      <c r="FA79" s="98"/>
      <c r="FB79" s="98"/>
      <c r="FC79" s="98"/>
      <c r="FD79" s="98"/>
      <c r="FE79" s="98"/>
      <c r="FF79" s="98"/>
      <c r="FG79" s="98"/>
      <c r="FH79" s="98"/>
      <c r="FI79" s="98"/>
      <c r="FJ79" s="98"/>
      <c r="FK79" s="98"/>
      <c r="FL79" s="98"/>
      <c r="FM79" s="98"/>
      <c r="FN79" s="98"/>
      <c r="FO79" s="98"/>
      <c r="FP79" s="98"/>
      <c r="FQ79" s="98"/>
      <c r="FR79" s="98"/>
      <c r="FS79" s="98"/>
      <c r="FT79" s="98"/>
      <c r="FU79" s="98"/>
      <c r="FV79" s="98"/>
      <c r="FW79" s="98"/>
      <c r="FX79" s="98"/>
      <c r="FY79" s="98"/>
      <c r="FZ79" s="98"/>
      <c r="GA79" s="98"/>
      <c r="GB79" s="98"/>
      <c r="GC79" s="98"/>
      <c r="GD79" s="98"/>
      <c r="GE79" s="98"/>
      <c r="GF79" s="98"/>
      <c r="GG79" s="98"/>
      <c r="GH79" s="98"/>
      <c r="GI79" s="98"/>
      <c r="GJ79" s="98"/>
      <c r="GK79" s="98"/>
      <c r="GL79" s="98"/>
      <c r="GM79" s="98"/>
      <c r="GN79" s="98"/>
      <c r="GO79" s="98"/>
      <c r="GP79" s="98"/>
      <c r="GQ79" s="98"/>
      <c r="GR79" s="98"/>
      <c r="GS79" s="98"/>
      <c r="GT79" s="98"/>
      <c r="GU79" s="98"/>
      <c r="GV79" s="98"/>
      <c r="GW79" s="98"/>
      <c r="GX79" s="98"/>
      <c r="GY79" s="98"/>
      <c r="GZ79" s="98"/>
      <c r="HA79" s="98"/>
      <c r="HB79" s="98"/>
      <c r="HC79" s="98"/>
      <c r="HD79" s="98"/>
      <c r="HE79" s="98"/>
      <c r="HF79" s="98"/>
      <c r="HG79" s="98"/>
      <c r="HH79" s="98"/>
      <c r="HI79" s="98"/>
      <c r="HJ79" s="98"/>
      <c r="HK79" s="98"/>
      <c r="HL79" s="98"/>
      <c r="HM79" s="98"/>
      <c r="HN79" s="98"/>
      <c r="HO79" s="98"/>
      <c r="HP79" s="98"/>
      <c r="HQ79" s="98"/>
      <c r="HR79" s="98"/>
      <c r="HS79" s="98"/>
      <c r="HT79" s="98"/>
      <c r="HU79" s="98"/>
      <c r="HV79" s="98"/>
      <c r="HW79" s="6"/>
      <c r="HX79" s="6"/>
      <c r="HY79" s="6"/>
      <c r="HZ79" s="6"/>
      <c r="IA79" s="6"/>
    </row>
    <row r="80" spans="1:235" ht="15.75" customHeight="1" x14ac:dyDescent="0.3">
      <c r="A80" s="98"/>
      <c r="B80" s="98"/>
      <c r="C80" s="98"/>
      <c r="D80" s="98"/>
      <c r="E80" s="98"/>
      <c r="F80" s="98"/>
      <c r="G80" s="98"/>
      <c r="H80" s="98"/>
      <c r="I80" s="98"/>
      <c r="J80" s="98"/>
      <c r="K80" s="98"/>
      <c r="L80" s="98"/>
      <c r="M80" s="98"/>
      <c r="N80" s="98"/>
      <c r="O80" s="98"/>
      <c r="P80" s="98"/>
      <c r="Q80" s="98"/>
      <c r="R80" s="98"/>
      <c r="S80" s="98"/>
      <c r="T80" s="98"/>
      <c r="U80" s="98"/>
      <c r="V80" s="98"/>
      <c r="W80" s="98"/>
      <c r="X80" s="98"/>
      <c r="Y80" s="98"/>
      <c r="Z80" s="98"/>
      <c r="AA80" s="98"/>
      <c r="AB80" s="98"/>
      <c r="AC80" s="98"/>
      <c r="AD80" s="98"/>
      <c r="AE80" s="98"/>
      <c r="AF80" s="98"/>
      <c r="AG80" s="98"/>
      <c r="AH80" s="98"/>
      <c r="AI80" s="98"/>
      <c r="AJ80" s="98"/>
      <c r="AK80" s="98"/>
      <c r="AL80" s="98"/>
      <c r="AM80" s="98"/>
      <c r="AN80" s="98"/>
      <c r="AO80" s="98"/>
      <c r="AP80" s="98"/>
      <c r="AQ80" s="98"/>
      <c r="AR80" s="98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98"/>
      <c r="BD80" s="98"/>
      <c r="BE80" s="98"/>
      <c r="BF80" s="98"/>
      <c r="BG80" s="98"/>
      <c r="BH80" s="98"/>
      <c r="BI80" s="98"/>
      <c r="BJ80" s="98"/>
      <c r="BK80" s="98"/>
      <c r="BL80" s="98"/>
      <c r="BM80" s="98"/>
      <c r="BN80" s="98"/>
      <c r="BO80" s="98"/>
      <c r="BP80" s="98"/>
      <c r="BQ80" s="98"/>
      <c r="BR80" s="98"/>
      <c r="BS80" s="98"/>
      <c r="BT80" s="98"/>
      <c r="BU80" s="98"/>
      <c r="BV80" s="98"/>
      <c r="BW80" s="98"/>
      <c r="BX80" s="98"/>
      <c r="BY80" s="98"/>
      <c r="BZ80" s="98"/>
      <c r="CA80" s="98"/>
      <c r="CB80" s="98"/>
      <c r="CC80" s="98"/>
      <c r="CD80" s="98"/>
      <c r="CE80" s="98"/>
      <c r="CF80" s="98"/>
      <c r="CG80" s="98"/>
      <c r="CH80" s="98"/>
      <c r="CI80" s="98"/>
      <c r="CJ80" s="98"/>
      <c r="CK80" s="98"/>
      <c r="CL80" s="98"/>
      <c r="CM80" s="98"/>
      <c r="CN80" s="98"/>
      <c r="CO80" s="98"/>
      <c r="CP80" s="98"/>
      <c r="CQ80" s="98"/>
      <c r="CR80" s="98"/>
      <c r="CS80" s="98"/>
      <c r="CT80" s="98"/>
      <c r="CU80" s="98"/>
      <c r="CV80" s="98"/>
      <c r="CW80" s="98"/>
      <c r="CX80" s="98"/>
      <c r="CY80" s="98"/>
      <c r="CZ80" s="98"/>
      <c r="DA80" s="98"/>
      <c r="DB80" s="98"/>
      <c r="DC80" s="98"/>
      <c r="DD80" s="98"/>
      <c r="DE80" s="98"/>
      <c r="DF80" s="98"/>
      <c r="DG80" s="98"/>
      <c r="DH80" s="98"/>
      <c r="DI80" s="98"/>
      <c r="DJ80" s="98"/>
      <c r="DK80" s="98"/>
      <c r="DL80" s="98"/>
      <c r="DM80" s="98"/>
      <c r="DN80" s="98"/>
      <c r="DO80" s="98"/>
      <c r="DP80" s="98"/>
      <c r="DQ80" s="98"/>
      <c r="DR80" s="98"/>
      <c r="DS80" s="98"/>
      <c r="DT80" s="98"/>
      <c r="DU80" s="98"/>
      <c r="DV80" s="98"/>
      <c r="DW80" s="98"/>
      <c r="DX80" s="98"/>
      <c r="DY80" s="98"/>
      <c r="DZ80" s="98"/>
      <c r="EA80" s="98"/>
      <c r="EB80" s="98"/>
      <c r="EC80" s="98"/>
      <c r="ED80" s="98"/>
      <c r="EE80" s="98"/>
      <c r="EF80" s="98"/>
      <c r="EG80" s="98"/>
      <c r="EH80" s="98"/>
      <c r="EI80" s="98"/>
      <c r="EJ80" s="98"/>
      <c r="EK80" s="98"/>
      <c r="EL80" s="98"/>
      <c r="EM80" s="98"/>
      <c r="EN80" s="98"/>
      <c r="EO80" s="98"/>
      <c r="EP80" s="98"/>
      <c r="EQ80" s="98"/>
      <c r="ER80" s="98"/>
      <c r="ES80" s="98"/>
      <c r="ET80" s="98"/>
      <c r="EU80" s="98"/>
      <c r="EV80" s="98"/>
      <c r="EW80" s="98"/>
      <c r="EX80" s="98"/>
      <c r="EY80" s="98"/>
      <c r="EZ80" s="98"/>
      <c r="FA80" s="98"/>
      <c r="FB80" s="98"/>
      <c r="FC80" s="98"/>
      <c r="FD80" s="98"/>
      <c r="FE80" s="98"/>
      <c r="FF80" s="98"/>
      <c r="FG80" s="98"/>
      <c r="FH80" s="98"/>
      <c r="FI80" s="98"/>
      <c r="FJ80" s="98"/>
      <c r="FK80" s="98"/>
      <c r="FL80" s="98"/>
      <c r="FM80" s="98"/>
      <c r="FN80" s="98"/>
      <c r="FO80" s="98"/>
      <c r="FP80" s="98"/>
      <c r="FQ80" s="98"/>
      <c r="FR80" s="98"/>
      <c r="FS80" s="98"/>
      <c r="FT80" s="98"/>
      <c r="FU80" s="98"/>
      <c r="FV80" s="98"/>
      <c r="FW80" s="98"/>
      <c r="FX80" s="98"/>
      <c r="FY80" s="98"/>
      <c r="FZ80" s="98"/>
      <c r="GA80" s="98"/>
      <c r="GB80" s="98"/>
      <c r="GC80" s="98"/>
      <c r="GD80" s="98"/>
      <c r="GE80" s="98"/>
      <c r="GF80" s="98"/>
      <c r="GG80" s="98"/>
      <c r="GH80" s="98"/>
      <c r="GI80" s="98"/>
      <c r="GJ80" s="98"/>
      <c r="GK80" s="98"/>
      <c r="GL80" s="98"/>
      <c r="GM80" s="98"/>
      <c r="GN80" s="98"/>
      <c r="GO80" s="98"/>
      <c r="GP80" s="98"/>
      <c r="GQ80" s="98"/>
      <c r="GR80" s="98"/>
      <c r="GS80" s="98"/>
      <c r="GT80" s="98"/>
      <c r="GU80" s="98"/>
      <c r="GV80" s="98"/>
      <c r="GW80" s="98"/>
      <c r="GX80" s="98"/>
      <c r="GY80" s="98"/>
      <c r="GZ80" s="98"/>
      <c r="HA80" s="98"/>
      <c r="HB80" s="98"/>
      <c r="HC80" s="98"/>
      <c r="HD80" s="98"/>
      <c r="HE80" s="98"/>
      <c r="HF80" s="98"/>
      <c r="HG80" s="98"/>
      <c r="HH80" s="98"/>
      <c r="HI80" s="98"/>
      <c r="HJ80" s="98"/>
      <c r="HK80" s="98"/>
      <c r="HL80" s="98"/>
      <c r="HM80" s="98"/>
      <c r="HN80" s="98"/>
      <c r="HO80" s="98"/>
      <c r="HP80" s="98"/>
      <c r="HQ80" s="98"/>
      <c r="HR80" s="98"/>
      <c r="HS80" s="98"/>
      <c r="HT80" s="98"/>
      <c r="HU80" s="98"/>
      <c r="HV80" s="98"/>
      <c r="HW80" s="6"/>
      <c r="HX80" s="6"/>
      <c r="HY80" s="6"/>
      <c r="HZ80" s="6"/>
      <c r="IA80" s="6"/>
    </row>
    <row r="81" spans="1:235" ht="15.75" customHeight="1" x14ac:dyDescent="0.3">
      <c r="A81" s="98"/>
      <c r="B81" s="98"/>
      <c r="C81" s="98"/>
      <c r="D81" s="98"/>
      <c r="E81" s="98"/>
      <c r="F81" s="98"/>
      <c r="G81" s="98"/>
      <c r="H81" s="98"/>
      <c r="I81" s="98"/>
      <c r="J81" s="98"/>
      <c r="K81" s="98"/>
      <c r="L81" s="98"/>
      <c r="M81" s="98"/>
      <c r="N81" s="98"/>
      <c r="O81" s="98"/>
      <c r="P81" s="98"/>
      <c r="Q81" s="98"/>
      <c r="R81" s="98"/>
      <c r="S81" s="98"/>
      <c r="T81" s="98"/>
      <c r="U81" s="98"/>
      <c r="V81" s="98"/>
      <c r="W81" s="98"/>
      <c r="X81" s="98"/>
      <c r="Y81" s="98"/>
      <c r="Z81" s="98"/>
      <c r="AA81" s="98"/>
      <c r="AB81" s="98"/>
      <c r="AC81" s="98"/>
      <c r="AD81" s="98"/>
      <c r="AE81" s="98"/>
      <c r="AF81" s="98"/>
      <c r="AG81" s="98"/>
      <c r="AH81" s="98"/>
      <c r="AI81" s="98"/>
      <c r="AJ81" s="98"/>
      <c r="AK81" s="98"/>
      <c r="AL81" s="98"/>
      <c r="AM81" s="98"/>
      <c r="AN81" s="98"/>
      <c r="AO81" s="98"/>
      <c r="AP81" s="98"/>
      <c r="AQ81" s="98"/>
      <c r="AR81" s="98"/>
      <c r="AS81" s="98"/>
      <c r="AT81" s="98"/>
      <c r="AU81" s="98"/>
      <c r="AV81" s="98"/>
      <c r="AW81" s="98"/>
      <c r="AX81" s="98"/>
      <c r="AY81" s="98"/>
      <c r="AZ81" s="98"/>
      <c r="BA81" s="98"/>
      <c r="BB81" s="98"/>
      <c r="BC81" s="98"/>
      <c r="BD81" s="98"/>
      <c r="BE81" s="98"/>
      <c r="BF81" s="98"/>
      <c r="BG81" s="98"/>
      <c r="BH81" s="98"/>
      <c r="BI81" s="98"/>
      <c r="BJ81" s="98"/>
      <c r="BK81" s="98"/>
      <c r="BL81" s="98"/>
      <c r="BM81" s="98"/>
      <c r="BN81" s="98"/>
      <c r="BO81" s="98"/>
      <c r="BP81" s="98"/>
      <c r="BQ81" s="98"/>
      <c r="BR81" s="98"/>
      <c r="BS81" s="98"/>
      <c r="BT81" s="98"/>
      <c r="BU81" s="98"/>
      <c r="BV81" s="98"/>
      <c r="BW81" s="98"/>
      <c r="BX81" s="98"/>
      <c r="BY81" s="98"/>
      <c r="BZ81" s="98"/>
      <c r="CA81" s="98"/>
      <c r="CB81" s="98"/>
      <c r="CC81" s="98"/>
      <c r="CD81" s="98"/>
      <c r="CE81" s="98"/>
      <c r="CF81" s="98"/>
      <c r="CG81" s="98"/>
      <c r="CH81" s="98"/>
      <c r="CI81" s="98"/>
      <c r="CJ81" s="98"/>
      <c r="CK81" s="98"/>
      <c r="CL81" s="98"/>
      <c r="CM81" s="98"/>
      <c r="CN81" s="98"/>
      <c r="CO81" s="98"/>
      <c r="CP81" s="98"/>
      <c r="CQ81" s="98"/>
      <c r="CR81" s="98"/>
      <c r="CS81" s="98"/>
      <c r="CT81" s="98"/>
      <c r="CU81" s="98"/>
      <c r="CV81" s="98"/>
      <c r="CW81" s="98"/>
      <c r="CX81" s="98"/>
      <c r="CY81" s="98"/>
      <c r="CZ81" s="98"/>
      <c r="DA81" s="98"/>
      <c r="DB81" s="98"/>
      <c r="DC81" s="98"/>
      <c r="DD81" s="98"/>
      <c r="DE81" s="98"/>
      <c r="DF81" s="98"/>
      <c r="DG81" s="98"/>
      <c r="DH81" s="98"/>
      <c r="DI81" s="98"/>
      <c r="DJ81" s="98"/>
      <c r="DK81" s="98"/>
      <c r="DL81" s="98"/>
      <c r="DM81" s="98"/>
      <c r="DN81" s="98"/>
      <c r="DO81" s="98"/>
      <c r="DP81" s="98"/>
      <c r="DQ81" s="98"/>
      <c r="DR81" s="98"/>
      <c r="DS81" s="98"/>
      <c r="DT81" s="98"/>
      <c r="DU81" s="98"/>
      <c r="DV81" s="98"/>
      <c r="DW81" s="98"/>
      <c r="DX81" s="98"/>
      <c r="DY81" s="98"/>
      <c r="DZ81" s="98"/>
      <c r="EA81" s="98"/>
      <c r="EB81" s="98"/>
      <c r="EC81" s="98"/>
      <c r="ED81" s="98"/>
      <c r="EE81" s="98"/>
      <c r="EF81" s="98"/>
      <c r="EG81" s="98"/>
      <c r="EH81" s="98"/>
      <c r="EI81" s="98"/>
      <c r="EJ81" s="98"/>
      <c r="EK81" s="98"/>
      <c r="EL81" s="98"/>
      <c r="EM81" s="98"/>
      <c r="EN81" s="98"/>
      <c r="EO81" s="98"/>
      <c r="EP81" s="98"/>
      <c r="EQ81" s="98"/>
      <c r="ER81" s="98"/>
      <c r="ES81" s="98"/>
      <c r="ET81" s="98"/>
      <c r="EU81" s="98"/>
      <c r="EV81" s="98"/>
      <c r="EW81" s="98"/>
      <c r="EX81" s="98"/>
      <c r="EY81" s="98"/>
      <c r="EZ81" s="98"/>
      <c r="FA81" s="98"/>
      <c r="FB81" s="98"/>
      <c r="FC81" s="98"/>
      <c r="FD81" s="98"/>
      <c r="FE81" s="98"/>
      <c r="FF81" s="98"/>
      <c r="FG81" s="98"/>
      <c r="FH81" s="98"/>
      <c r="FI81" s="98"/>
      <c r="FJ81" s="98"/>
      <c r="FK81" s="98"/>
      <c r="FL81" s="98"/>
      <c r="FM81" s="98"/>
      <c r="FN81" s="98"/>
      <c r="FO81" s="98"/>
      <c r="FP81" s="98"/>
      <c r="FQ81" s="98"/>
      <c r="FR81" s="98"/>
      <c r="FS81" s="98"/>
      <c r="FT81" s="98"/>
      <c r="FU81" s="98"/>
      <c r="FV81" s="98"/>
      <c r="FW81" s="98"/>
      <c r="FX81" s="98"/>
      <c r="FY81" s="98"/>
      <c r="FZ81" s="98"/>
      <c r="GA81" s="98"/>
      <c r="GB81" s="98"/>
      <c r="GC81" s="98"/>
      <c r="GD81" s="98"/>
      <c r="GE81" s="98"/>
      <c r="GF81" s="98"/>
      <c r="GG81" s="98"/>
      <c r="GH81" s="98"/>
      <c r="GI81" s="98"/>
      <c r="GJ81" s="98"/>
      <c r="GK81" s="98"/>
      <c r="GL81" s="98"/>
      <c r="GM81" s="98"/>
      <c r="GN81" s="98"/>
      <c r="GO81" s="98"/>
      <c r="GP81" s="98"/>
      <c r="GQ81" s="98"/>
      <c r="GR81" s="98"/>
      <c r="GS81" s="98"/>
      <c r="GT81" s="98"/>
      <c r="GU81" s="98"/>
      <c r="GV81" s="98"/>
      <c r="GW81" s="98"/>
      <c r="GX81" s="98"/>
      <c r="GY81" s="98"/>
      <c r="GZ81" s="98"/>
      <c r="HA81" s="98"/>
      <c r="HB81" s="98"/>
      <c r="HC81" s="98"/>
      <c r="HD81" s="98"/>
      <c r="HE81" s="98"/>
      <c r="HF81" s="98"/>
      <c r="HG81" s="98"/>
      <c r="HH81" s="98"/>
      <c r="HI81" s="98"/>
      <c r="HJ81" s="98"/>
      <c r="HK81" s="98"/>
      <c r="HL81" s="98"/>
      <c r="HM81" s="98"/>
      <c r="HN81" s="98"/>
      <c r="HO81" s="98"/>
      <c r="HP81" s="98"/>
      <c r="HQ81" s="98"/>
      <c r="HR81" s="98"/>
      <c r="HS81" s="98"/>
      <c r="HT81" s="98"/>
      <c r="HU81" s="98"/>
      <c r="HV81" s="98"/>
      <c r="HW81" s="6"/>
      <c r="HX81" s="6"/>
      <c r="HY81" s="6"/>
      <c r="HZ81" s="6"/>
      <c r="IA81" s="6"/>
    </row>
    <row r="82" spans="1:235" ht="15.75" customHeight="1" x14ac:dyDescent="0.3">
      <c r="A82" s="98"/>
      <c r="B82" s="98"/>
      <c r="C82" s="98"/>
      <c r="D82" s="98"/>
      <c r="E82" s="98"/>
      <c r="F82" s="98"/>
      <c r="G82" s="98"/>
      <c r="H82" s="98"/>
      <c r="I82" s="98"/>
      <c r="J82" s="98"/>
      <c r="K82" s="98"/>
      <c r="L82" s="98"/>
      <c r="M82" s="98"/>
      <c r="N82" s="98"/>
      <c r="O82" s="98"/>
      <c r="P82" s="98"/>
      <c r="Q82" s="98"/>
      <c r="R82" s="98"/>
      <c r="S82" s="98"/>
      <c r="T82" s="98"/>
      <c r="U82" s="98"/>
      <c r="V82" s="98"/>
      <c r="W82" s="98"/>
      <c r="X82" s="98"/>
      <c r="Y82" s="98"/>
      <c r="Z82" s="98"/>
      <c r="AA82" s="98"/>
      <c r="AB82" s="98"/>
      <c r="AC82" s="98"/>
      <c r="AD82" s="98"/>
      <c r="AE82" s="98"/>
      <c r="AF82" s="98"/>
      <c r="AG82" s="98"/>
      <c r="AH82" s="98"/>
      <c r="AI82" s="98"/>
      <c r="AJ82" s="98"/>
      <c r="AK82" s="98"/>
      <c r="AL82" s="98"/>
      <c r="AM82" s="98"/>
      <c r="AN82" s="98"/>
      <c r="AO82" s="98"/>
      <c r="AP82" s="98"/>
      <c r="AQ82" s="98"/>
      <c r="AR82" s="98"/>
      <c r="AS82" s="98"/>
      <c r="AT82" s="98"/>
      <c r="AU82" s="98"/>
      <c r="AV82" s="98"/>
      <c r="AW82" s="98"/>
      <c r="AX82" s="98"/>
      <c r="AY82" s="98"/>
      <c r="AZ82" s="98"/>
      <c r="BA82" s="98"/>
      <c r="BB82" s="98"/>
      <c r="BC82" s="98"/>
      <c r="BD82" s="98"/>
      <c r="BE82" s="98"/>
      <c r="BF82" s="98"/>
      <c r="BG82" s="98"/>
      <c r="BH82" s="98"/>
      <c r="BI82" s="98"/>
      <c r="BJ82" s="98"/>
      <c r="BK82" s="98"/>
      <c r="BL82" s="98"/>
      <c r="BM82" s="98"/>
      <c r="BN82" s="98"/>
      <c r="BO82" s="98"/>
      <c r="BP82" s="98"/>
      <c r="BQ82" s="98"/>
      <c r="BR82" s="98"/>
      <c r="BS82" s="98"/>
      <c r="BT82" s="98"/>
      <c r="BU82" s="98"/>
      <c r="BV82" s="98"/>
      <c r="BW82" s="98"/>
      <c r="BX82" s="98"/>
      <c r="BY82" s="98"/>
      <c r="BZ82" s="98"/>
      <c r="CA82" s="98"/>
      <c r="CB82" s="98"/>
      <c r="CC82" s="98"/>
      <c r="CD82" s="98"/>
      <c r="CE82" s="98"/>
      <c r="CF82" s="98"/>
      <c r="CG82" s="98"/>
      <c r="CH82" s="98"/>
      <c r="CI82" s="98"/>
      <c r="CJ82" s="98"/>
      <c r="CK82" s="98"/>
      <c r="CL82" s="98"/>
      <c r="CM82" s="98"/>
      <c r="CN82" s="98"/>
      <c r="CO82" s="98"/>
      <c r="CP82" s="98"/>
      <c r="CQ82" s="98"/>
      <c r="CR82" s="98"/>
      <c r="CS82" s="98"/>
      <c r="CT82" s="98"/>
      <c r="CU82" s="98"/>
      <c r="CV82" s="98"/>
      <c r="CW82" s="98"/>
      <c r="CX82" s="98"/>
      <c r="CY82" s="98"/>
      <c r="CZ82" s="98"/>
      <c r="DA82" s="98"/>
      <c r="DB82" s="98"/>
      <c r="DC82" s="98"/>
      <c r="DD82" s="98"/>
      <c r="DE82" s="98"/>
      <c r="DF82" s="98"/>
      <c r="DG82" s="98"/>
      <c r="DH82" s="98"/>
      <c r="DI82" s="98"/>
      <c r="DJ82" s="98"/>
      <c r="DK82" s="98"/>
      <c r="DL82" s="98"/>
      <c r="DM82" s="98"/>
      <c r="DN82" s="98"/>
      <c r="DO82" s="98"/>
      <c r="DP82" s="98"/>
      <c r="DQ82" s="98"/>
      <c r="DR82" s="98"/>
      <c r="DS82" s="98"/>
      <c r="DT82" s="98"/>
      <c r="DU82" s="98"/>
      <c r="DV82" s="98"/>
      <c r="DW82" s="98"/>
      <c r="DX82" s="98"/>
      <c r="DY82" s="98"/>
      <c r="DZ82" s="98"/>
      <c r="EA82" s="98"/>
      <c r="EB82" s="98"/>
      <c r="EC82" s="98"/>
      <c r="ED82" s="98"/>
      <c r="EE82" s="98"/>
      <c r="EF82" s="98"/>
      <c r="EG82" s="98"/>
      <c r="EH82" s="98"/>
      <c r="EI82" s="98"/>
      <c r="EJ82" s="98"/>
      <c r="EK82" s="98"/>
      <c r="EL82" s="98"/>
      <c r="EM82" s="98"/>
      <c r="EN82" s="98"/>
      <c r="EO82" s="98"/>
      <c r="EP82" s="98"/>
      <c r="EQ82" s="98"/>
      <c r="ER82" s="98"/>
      <c r="ES82" s="98"/>
      <c r="ET82" s="98"/>
      <c r="EU82" s="98"/>
      <c r="EV82" s="98"/>
      <c r="EW82" s="98"/>
      <c r="EX82" s="98"/>
      <c r="EY82" s="98"/>
      <c r="EZ82" s="98"/>
      <c r="FA82" s="98"/>
      <c r="FB82" s="98"/>
      <c r="FC82" s="98"/>
      <c r="FD82" s="98"/>
      <c r="FE82" s="98"/>
      <c r="FF82" s="98"/>
      <c r="FG82" s="98"/>
      <c r="FH82" s="98"/>
      <c r="FI82" s="98"/>
      <c r="FJ82" s="98"/>
      <c r="FK82" s="98"/>
      <c r="FL82" s="98"/>
      <c r="FM82" s="98"/>
      <c r="FN82" s="98"/>
      <c r="FO82" s="98"/>
      <c r="FP82" s="98"/>
      <c r="FQ82" s="98"/>
      <c r="FR82" s="98"/>
      <c r="FS82" s="98"/>
      <c r="FT82" s="98"/>
      <c r="FU82" s="98"/>
      <c r="FV82" s="98"/>
      <c r="FW82" s="98"/>
      <c r="FX82" s="98"/>
      <c r="FY82" s="98"/>
      <c r="FZ82" s="98"/>
      <c r="GA82" s="98"/>
      <c r="GB82" s="98"/>
      <c r="GC82" s="98"/>
      <c r="GD82" s="98"/>
      <c r="GE82" s="98"/>
      <c r="GF82" s="98"/>
      <c r="GG82" s="98"/>
      <c r="GH82" s="98"/>
      <c r="GI82" s="98"/>
      <c r="GJ82" s="98"/>
      <c r="GK82" s="98"/>
      <c r="GL82" s="98"/>
      <c r="GM82" s="98"/>
      <c r="GN82" s="98"/>
      <c r="GO82" s="98"/>
      <c r="GP82" s="98"/>
      <c r="GQ82" s="98"/>
      <c r="GR82" s="98"/>
      <c r="GS82" s="98"/>
      <c r="GT82" s="98"/>
      <c r="GU82" s="98"/>
      <c r="GV82" s="98"/>
      <c r="GW82" s="98"/>
      <c r="GX82" s="98"/>
      <c r="GY82" s="98"/>
      <c r="GZ82" s="98"/>
      <c r="HA82" s="98"/>
      <c r="HB82" s="98"/>
      <c r="HC82" s="98"/>
      <c r="HD82" s="98"/>
      <c r="HE82" s="98"/>
      <c r="HF82" s="98"/>
      <c r="HG82" s="98"/>
      <c r="HH82" s="98"/>
      <c r="HI82" s="98"/>
      <c r="HJ82" s="98"/>
      <c r="HK82" s="98"/>
      <c r="HL82" s="98"/>
      <c r="HM82" s="98"/>
      <c r="HN82" s="98"/>
      <c r="HO82" s="98"/>
      <c r="HP82" s="98"/>
      <c r="HQ82" s="98"/>
      <c r="HR82" s="98"/>
      <c r="HS82" s="98"/>
      <c r="HT82" s="98"/>
      <c r="HU82" s="98"/>
      <c r="HV82" s="98"/>
      <c r="HW82" s="6"/>
      <c r="HX82" s="6"/>
      <c r="HY82" s="6"/>
      <c r="HZ82" s="6"/>
      <c r="IA82" s="6"/>
    </row>
    <row r="83" spans="1:235" ht="15.75" customHeight="1" x14ac:dyDescent="0.3">
      <c r="A83" s="98"/>
      <c r="B83" s="98"/>
      <c r="C83" s="98"/>
      <c r="D83" s="98"/>
      <c r="E83" s="98"/>
      <c r="F83" s="98"/>
      <c r="G83" s="98"/>
      <c r="H83" s="98"/>
      <c r="I83" s="98"/>
      <c r="J83" s="98"/>
      <c r="K83" s="98"/>
      <c r="L83" s="98"/>
      <c r="M83" s="98"/>
      <c r="N83" s="98"/>
      <c r="O83" s="98"/>
      <c r="P83" s="98"/>
      <c r="Q83" s="98"/>
      <c r="R83" s="98"/>
      <c r="S83" s="98"/>
      <c r="T83" s="98"/>
      <c r="U83" s="98"/>
      <c r="V83" s="98"/>
      <c r="W83" s="98"/>
      <c r="X83" s="98"/>
      <c r="Y83" s="98"/>
      <c r="Z83" s="98"/>
      <c r="AA83" s="98"/>
      <c r="AB83" s="98"/>
      <c r="AC83" s="98"/>
      <c r="AD83" s="98"/>
      <c r="AE83" s="98"/>
      <c r="AF83" s="98"/>
      <c r="AG83" s="98"/>
      <c r="AH83" s="98"/>
      <c r="AI83" s="98"/>
      <c r="AJ83" s="98"/>
      <c r="AK83" s="98"/>
      <c r="AL83" s="98"/>
      <c r="AM83" s="98"/>
      <c r="AN83" s="98"/>
      <c r="AO83" s="98"/>
      <c r="AP83" s="98"/>
      <c r="AQ83" s="98"/>
      <c r="AR83" s="98"/>
      <c r="AS83" s="98"/>
      <c r="AT83" s="98"/>
      <c r="AU83" s="98"/>
      <c r="AV83" s="98"/>
      <c r="AW83" s="98"/>
      <c r="AX83" s="98"/>
      <c r="AY83" s="98"/>
      <c r="AZ83" s="98"/>
      <c r="BA83" s="98"/>
      <c r="BB83" s="98"/>
      <c r="BC83" s="98"/>
      <c r="BD83" s="98"/>
      <c r="BE83" s="98"/>
      <c r="BF83" s="98"/>
      <c r="BG83" s="98"/>
      <c r="BH83" s="98"/>
      <c r="BI83" s="98"/>
      <c r="BJ83" s="98"/>
      <c r="BK83" s="98"/>
      <c r="BL83" s="98"/>
      <c r="BM83" s="98"/>
      <c r="BN83" s="98"/>
      <c r="BO83" s="98"/>
      <c r="BP83" s="98"/>
      <c r="BQ83" s="98"/>
      <c r="BR83" s="98"/>
      <c r="BS83" s="98"/>
      <c r="BT83" s="98"/>
      <c r="BU83" s="98"/>
      <c r="BV83" s="98"/>
      <c r="BW83" s="98"/>
      <c r="BX83" s="98"/>
      <c r="BY83" s="98"/>
      <c r="BZ83" s="98"/>
      <c r="CA83" s="98"/>
      <c r="CB83" s="98"/>
      <c r="CC83" s="98"/>
      <c r="CD83" s="98"/>
      <c r="CE83" s="98"/>
      <c r="CF83" s="98"/>
      <c r="CG83" s="98"/>
      <c r="CH83" s="98"/>
      <c r="CI83" s="98"/>
      <c r="CJ83" s="98"/>
      <c r="CK83" s="98"/>
      <c r="CL83" s="98"/>
      <c r="CM83" s="98"/>
      <c r="CN83" s="98"/>
      <c r="CO83" s="98"/>
      <c r="CP83" s="98"/>
      <c r="CQ83" s="98"/>
      <c r="CR83" s="98"/>
      <c r="CS83" s="98"/>
      <c r="CT83" s="98"/>
      <c r="CU83" s="98"/>
      <c r="CV83" s="98"/>
      <c r="CW83" s="98"/>
      <c r="CX83" s="98"/>
      <c r="CY83" s="98"/>
      <c r="CZ83" s="98"/>
      <c r="DA83" s="98"/>
      <c r="DB83" s="98"/>
      <c r="DC83" s="98"/>
      <c r="DD83" s="98"/>
      <c r="DE83" s="98"/>
      <c r="DF83" s="98"/>
      <c r="DG83" s="98"/>
      <c r="DH83" s="98"/>
      <c r="DI83" s="98"/>
      <c r="DJ83" s="98"/>
      <c r="DK83" s="98"/>
      <c r="DL83" s="98"/>
      <c r="DM83" s="98"/>
      <c r="DN83" s="98"/>
      <c r="DO83" s="98"/>
      <c r="DP83" s="98"/>
      <c r="DQ83" s="98"/>
      <c r="DR83" s="98"/>
      <c r="DS83" s="98"/>
      <c r="DT83" s="98"/>
      <c r="DU83" s="98"/>
      <c r="DV83" s="98"/>
      <c r="DW83" s="98"/>
      <c r="DX83" s="98"/>
      <c r="DY83" s="98"/>
      <c r="DZ83" s="98"/>
      <c r="EA83" s="98"/>
      <c r="EB83" s="98"/>
      <c r="EC83" s="98"/>
      <c r="ED83" s="98"/>
      <c r="EE83" s="98"/>
      <c r="EF83" s="98"/>
      <c r="EG83" s="98"/>
      <c r="EH83" s="98"/>
      <c r="EI83" s="98"/>
      <c r="EJ83" s="98"/>
      <c r="EK83" s="98"/>
      <c r="EL83" s="98"/>
      <c r="EM83" s="98"/>
      <c r="EN83" s="98"/>
      <c r="EO83" s="98"/>
      <c r="EP83" s="98"/>
      <c r="EQ83" s="98"/>
      <c r="ER83" s="98"/>
      <c r="ES83" s="98"/>
      <c r="ET83" s="98"/>
      <c r="EU83" s="98"/>
      <c r="EV83" s="98"/>
      <c r="EW83" s="98"/>
      <c r="EX83" s="98"/>
      <c r="EY83" s="98"/>
      <c r="EZ83" s="98"/>
      <c r="FA83" s="98"/>
      <c r="FB83" s="98"/>
      <c r="FC83" s="98"/>
      <c r="FD83" s="98"/>
      <c r="FE83" s="98"/>
      <c r="FF83" s="98"/>
      <c r="FG83" s="98"/>
      <c r="FH83" s="98"/>
      <c r="FI83" s="98"/>
      <c r="FJ83" s="98"/>
      <c r="FK83" s="98"/>
      <c r="FL83" s="98"/>
      <c r="FM83" s="98"/>
      <c r="FN83" s="98"/>
      <c r="FO83" s="98"/>
      <c r="FP83" s="98"/>
      <c r="FQ83" s="98"/>
      <c r="FR83" s="98"/>
      <c r="FS83" s="98"/>
      <c r="FT83" s="98"/>
      <c r="FU83" s="98"/>
      <c r="FV83" s="98"/>
      <c r="FW83" s="98"/>
      <c r="FX83" s="98"/>
      <c r="FY83" s="98"/>
      <c r="FZ83" s="98"/>
      <c r="GA83" s="98"/>
      <c r="GB83" s="98"/>
      <c r="GC83" s="98"/>
      <c r="GD83" s="98"/>
      <c r="GE83" s="98"/>
      <c r="GF83" s="98"/>
      <c r="GG83" s="98"/>
      <c r="GH83" s="98"/>
      <c r="GI83" s="98"/>
      <c r="GJ83" s="98"/>
      <c r="GK83" s="98"/>
      <c r="GL83" s="98"/>
      <c r="GM83" s="98"/>
      <c r="GN83" s="98"/>
      <c r="GO83" s="98"/>
      <c r="GP83" s="98"/>
      <c r="GQ83" s="98"/>
      <c r="GR83" s="98"/>
      <c r="GS83" s="98"/>
      <c r="GT83" s="98"/>
      <c r="GU83" s="98"/>
      <c r="GV83" s="98"/>
      <c r="GW83" s="98"/>
      <c r="GX83" s="98"/>
      <c r="GY83" s="98"/>
      <c r="GZ83" s="98"/>
      <c r="HA83" s="98"/>
      <c r="HB83" s="98"/>
      <c r="HC83" s="98"/>
      <c r="HD83" s="98"/>
      <c r="HE83" s="98"/>
      <c r="HF83" s="98"/>
      <c r="HG83" s="98"/>
      <c r="HH83" s="98"/>
      <c r="HI83" s="98"/>
      <c r="HJ83" s="98"/>
      <c r="HK83" s="98"/>
      <c r="HL83" s="98"/>
      <c r="HM83" s="98"/>
      <c r="HN83" s="98"/>
      <c r="HO83" s="98"/>
      <c r="HP83" s="98"/>
      <c r="HQ83" s="98"/>
      <c r="HR83" s="98"/>
      <c r="HS83" s="98"/>
      <c r="HT83" s="98"/>
      <c r="HU83" s="98"/>
      <c r="HV83" s="98"/>
      <c r="HW83" s="6"/>
      <c r="HX83" s="6"/>
      <c r="HY83" s="6"/>
      <c r="HZ83" s="6"/>
      <c r="IA83" s="6"/>
    </row>
    <row r="84" spans="1:235" ht="15.75" customHeight="1" x14ac:dyDescent="0.3">
      <c r="A84" s="98"/>
      <c r="B84" s="98"/>
      <c r="C84" s="98"/>
      <c r="D84" s="98"/>
      <c r="E84" s="98"/>
      <c r="F84" s="98"/>
      <c r="G84" s="98"/>
      <c r="H84" s="98"/>
      <c r="I84" s="98"/>
      <c r="J84" s="98"/>
      <c r="K84" s="98"/>
      <c r="L84" s="98"/>
      <c r="M84" s="98"/>
      <c r="N84" s="98"/>
      <c r="O84" s="98"/>
      <c r="P84" s="98"/>
      <c r="Q84" s="98"/>
      <c r="R84" s="98"/>
      <c r="S84" s="98"/>
      <c r="T84" s="98"/>
      <c r="U84" s="98"/>
      <c r="V84" s="98"/>
      <c r="W84" s="98"/>
      <c r="X84" s="98"/>
      <c r="Y84" s="98"/>
      <c r="Z84" s="98"/>
      <c r="AA84" s="98"/>
      <c r="AB84" s="98"/>
      <c r="AC84" s="98"/>
      <c r="AD84" s="98"/>
      <c r="AE84" s="98"/>
      <c r="AF84" s="98"/>
      <c r="AG84" s="98"/>
      <c r="AH84" s="98"/>
      <c r="AI84" s="98"/>
      <c r="AJ84" s="98"/>
      <c r="AK84" s="98"/>
      <c r="AL84" s="98"/>
      <c r="AM84" s="98"/>
      <c r="AN84" s="98"/>
      <c r="AO84" s="98"/>
      <c r="AP84" s="98"/>
      <c r="AQ84" s="98"/>
      <c r="AR84" s="98"/>
      <c r="AS84" s="98"/>
      <c r="AT84" s="98"/>
      <c r="AU84" s="98"/>
      <c r="AV84" s="98"/>
      <c r="AW84" s="98"/>
      <c r="AX84" s="98"/>
      <c r="AY84" s="98"/>
      <c r="AZ84" s="98"/>
      <c r="BA84" s="98"/>
      <c r="BB84" s="98"/>
      <c r="BC84" s="98"/>
      <c r="BD84" s="98"/>
      <c r="BE84" s="98"/>
      <c r="BF84" s="98"/>
      <c r="BG84" s="98"/>
      <c r="BH84" s="98"/>
      <c r="BI84" s="98"/>
      <c r="BJ84" s="98"/>
      <c r="BK84" s="98"/>
      <c r="BL84" s="98"/>
      <c r="BM84" s="98"/>
      <c r="BN84" s="98"/>
      <c r="BO84" s="98"/>
      <c r="BP84" s="98"/>
      <c r="BQ84" s="98"/>
      <c r="BR84" s="98"/>
      <c r="BS84" s="98"/>
      <c r="BT84" s="98"/>
      <c r="BU84" s="98"/>
      <c r="BV84" s="98"/>
      <c r="BW84" s="98"/>
      <c r="BX84" s="98"/>
      <c r="BY84" s="98"/>
      <c r="BZ84" s="98"/>
      <c r="CA84" s="98"/>
      <c r="CB84" s="98"/>
      <c r="CC84" s="98"/>
      <c r="CD84" s="98"/>
      <c r="CE84" s="98"/>
      <c r="CF84" s="98"/>
      <c r="CG84" s="98"/>
      <c r="CH84" s="98"/>
      <c r="CI84" s="98"/>
      <c r="CJ84" s="98"/>
      <c r="CK84" s="98"/>
      <c r="CL84" s="98"/>
      <c r="CM84" s="98"/>
      <c r="CN84" s="98"/>
      <c r="CO84" s="98"/>
      <c r="CP84" s="98"/>
      <c r="CQ84" s="98"/>
      <c r="CR84" s="98"/>
      <c r="CS84" s="98"/>
      <c r="CT84" s="98"/>
      <c r="CU84" s="98"/>
      <c r="CV84" s="98"/>
      <c r="CW84" s="98"/>
      <c r="CX84" s="98"/>
      <c r="CY84" s="98"/>
      <c r="CZ84" s="98"/>
      <c r="DA84" s="98"/>
      <c r="DB84" s="98"/>
      <c r="DC84" s="98"/>
      <c r="DD84" s="98"/>
      <c r="DE84" s="98"/>
      <c r="DF84" s="98"/>
      <c r="DG84" s="98"/>
      <c r="DH84" s="98"/>
      <c r="DI84" s="98"/>
      <c r="DJ84" s="98"/>
      <c r="DK84" s="98"/>
      <c r="DL84" s="98"/>
      <c r="DM84" s="98"/>
      <c r="DN84" s="98"/>
      <c r="DO84" s="98"/>
      <c r="DP84" s="98"/>
      <c r="DQ84" s="98"/>
      <c r="DR84" s="98"/>
      <c r="DS84" s="98"/>
      <c r="DT84" s="98"/>
      <c r="DU84" s="98"/>
      <c r="DV84" s="98"/>
      <c r="DW84" s="98"/>
      <c r="DX84" s="98"/>
      <c r="DY84" s="98"/>
      <c r="DZ84" s="98"/>
      <c r="EA84" s="98"/>
      <c r="EB84" s="98"/>
      <c r="EC84" s="98"/>
      <c r="ED84" s="98"/>
      <c r="EE84" s="98"/>
      <c r="EF84" s="98"/>
      <c r="EG84" s="98"/>
      <c r="EH84" s="98"/>
      <c r="EI84" s="98"/>
      <c r="EJ84" s="98"/>
      <c r="EK84" s="98"/>
      <c r="EL84" s="98"/>
      <c r="EM84" s="98"/>
      <c r="EN84" s="98"/>
      <c r="EO84" s="98"/>
      <c r="EP84" s="98"/>
      <c r="EQ84" s="98"/>
      <c r="ER84" s="98"/>
      <c r="ES84" s="98"/>
      <c r="ET84" s="98"/>
      <c r="EU84" s="98"/>
      <c r="EV84" s="98"/>
      <c r="EW84" s="98"/>
      <c r="EX84" s="98"/>
      <c r="EY84" s="98"/>
      <c r="EZ84" s="98"/>
      <c r="FA84" s="98"/>
      <c r="FB84" s="98"/>
      <c r="FC84" s="98"/>
      <c r="FD84" s="98"/>
      <c r="FE84" s="98"/>
      <c r="FF84" s="98"/>
      <c r="FG84" s="98"/>
      <c r="FH84" s="98"/>
      <c r="FI84" s="98"/>
      <c r="FJ84" s="98"/>
      <c r="FK84" s="98"/>
      <c r="FL84" s="98"/>
      <c r="FM84" s="98"/>
      <c r="FN84" s="98"/>
      <c r="FO84" s="98"/>
      <c r="FP84" s="98"/>
      <c r="FQ84" s="98"/>
      <c r="FR84" s="98"/>
      <c r="FS84" s="98"/>
      <c r="FT84" s="98"/>
      <c r="FU84" s="98"/>
      <c r="FV84" s="98"/>
      <c r="FW84" s="98"/>
      <c r="FX84" s="98"/>
      <c r="FY84" s="98"/>
      <c r="FZ84" s="98"/>
      <c r="GA84" s="98"/>
      <c r="GB84" s="98"/>
      <c r="GC84" s="98"/>
      <c r="GD84" s="98"/>
      <c r="GE84" s="98"/>
      <c r="GF84" s="98"/>
      <c r="GG84" s="98"/>
      <c r="GH84" s="98"/>
      <c r="GI84" s="98"/>
      <c r="GJ84" s="98"/>
      <c r="GK84" s="98"/>
      <c r="GL84" s="98"/>
      <c r="GM84" s="98"/>
      <c r="GN84" s="98"/>
      <c r="GO84" s="98"/>
      <c r="GP84" s="98"/>
      <c r="GQ84" s="98"/>
      <c r="GR84" s="98"/>
      <c r="GS84" s="98"/>
      <c r="GT84" s="98"/>
      <c r="GU84" s="98"/>
      <c r="GV84" s="98"/>
      <c r="GW84" s="98"/>
      <c r="GX84" s="98"/>
      <c r="GY84" s="98"/>
      <c r="GZ84" s="98"/>
      <c r="HA84" s="98"/>
      <c r="HB84" s="98"/>
      <c r="HC84" s="98"/>
      <c r="HD84" s="98"/>
      <c r="HE84" s="98"/>
      <c r="HF84" s="98"/>
      <c r="HG84" s="98"/>
      <c r="HH84" s="98"/>
      <c r="HI84" s="98"/>
      <c r="HJ84" s="98"/>
      <c r="HK84" s="98"/>
      <c r="HL84" s="98"/>
      <c r="HM84" s="98"/>
      <c r="HN84" s="98"/>
      <c r="HO84" s="98"/>
      <c r="HP84" s="98"/>
      <c r="HQ84" s="98"/>
      <c r="HR84" s="98"/>
      <c r="HS84" s="98"/>
      <c r="HT84" s="98"/>
      <c r="HU84" s="98"/>
      <c r="HV84" s="98"/>
      <c r="HW84" s="6"/>
      <c r="HX84" s="6"/>
      <c r="HY84" s="6"/>
      <c r="HZ84" s="6"/>
      <c r="IA84" s="6"/>
    </row>
    <row r="85" spans="1:235" ht="15.75" customHeight="1" x14ac:dyDescent="0.3">
      <c r="A85" s="98"/>
      <c r="B85" s="98"/>
      <c r="C85" s="98"/>
      <c r="D85" s="98"/>
      <c r="E85" s="98"/>
      <c r="F85" s="98"/>
      <c r="G85" s="98"/>
      <c r="H85" s="98"/>
      <c r="I85" s="98"/>
      <c r="J85" s="98"/>
      <c r="K85" s="98"/>
      <c r="L85" s="98"/>
      <c r="M85" s="98"/>
      <c r="N85" s="98"/>
      <c r="O85" s="98"/>
      <c r="P85" s="98"/>
      <c r="Q85" s="98"/>
      <c r="R85" s="98"/>
      <c r="S85" s="98"/>
      <c r="T85" s="98"/>
      <c r="U85" s="98"/>
      <c r="V85" s="98"/>
      <c r="W85" s="98"/>
      <c r="X85" s="98"/>
      <c r="Y85" s="98"/>
      <c r="Z85" s="98"/>
      <c r="AA85" s="98"/>
      <c r="AB85" s="98"/>
      <c r="AC85" s="98"/>
      <c r="AD85" s="98"/>
      <c r="AE85" s="98"/>
      <c r="AF85" s="98"/>
      <c r="AG85" s="98"/>
      <c r="AH85" s="98"/>
      <c r="AI85" s="98"/>
      <c r="AJ85" s="98"/>
      <c r="AK85" s="98"/>
      <c r="AL85" s="98"/>
      <c r="AM85" s="98"/>
      <c r="AN85" s="98"/>
      <c r="AO85" s="98"/>
      <c r="AP85" s="98"/>
      <c r="AQ85" s="98"/>
      <c r="AR85" s="98"/>
      <c r="AS85" s="98"/>
      <c r="AT85" s="98"/>
      <c r="AU85" s="98"/>
      <c r="AV85" s="98"/>
      <c r="AW85" s="98"/>
      <c r="AX85" s="98"/>
      <c r="AY85" s="98"/>
      <c r="AZ85" s="98"/>
      <c r="BA85" s="98"/>
      <c r="BB85" s="98"/>
      <c r="BC85" s="98"/>
      <c r="BD85" s="98"/>
      <c r="BE85" s="98"/>
      <c r="BF85" s="98"/>
      <c r="BG85" s="98"/>
      <c r="BH85" s="98"/>
      <c r="BI85" s="98"/>
      <c r="BJ85" s="98"/>
      <c r="BK85" s="98"/>
      <c r="BL85" s="98"/>
      <c r="BM85" s="98"/>
      <c r="BN85" s="98"/>
      <c r="BO85" s="98"/>
      <c r="BP85" s="98"/>
      <c r="BQ85" s="98"/>
      <c r="BR85" s="98"/>
      <c r="BS85" s="98"/>
      <c r="BT85" s="98"/>
      <c r="BU85" s="98"/>
      <c r="BV85" s="98"/>
      <c r="BW85" s="98"/>
      <c r="BX85" s="98"/>
      <c r="BY85" s="98"/>
      <c r="BZ85" s="98"/>
      <c r="CA85" s="98"/>
      <c r="CB85" s="98"/>
      <c r="CC85" s="98"/>
      <c r="CD85" s="98"/>
      <c r="CE85" s="98"/>
      <c r="CF85" s="98"/>
      <c r="CG85" s="98"/>
      <c r="CH85" s="98"/>
      <c r="CI85" s="98"/>
      <c r="CJ85" s="98"/>
      <c r="CK85" s="98"/>
      <c r="CL85" s="98"/>
      <c r="CM85" s="98"/>
      <c r="CN85" s="98"/>
      <c r="CO85" s="98"/>
      <c r="CP85" s="98"/>
      <c r="CQ85" s="98"/>
      <c r="CR85" s="98"/>
      <c r="CS85" s="98"/>
      <c r="CT85" s="98"/>
      <c r="CU85" s="98"/>
      <c r="CV85" s="98"/>
      <c r="CW85" s="98"/>
      <c r="CX85" s="98"/>
      <c r="CY85" s="98"/>
      <c r="CZ85" s="98"/>
      <c r="DA85" s="98"/>
      <c r="DB85" s="98"/>
      <c r="DC85" s="98"/>
      <c r="DD85" s="98"/>
      <c r="DE85" s="98"/>
      <c r="DF85" s="98"/>
      <c r="DG85" s="98"/>
      <c r="DH85" s="98"/>
      <c r="DI85" s="98"/>
      <c r="DJ85" s="98"/>
      <c r="DK85" s="98"/>
      <c r="DL85" s="98"/>
      <c r="DM85" s="98"/>
      <c r="DN85" s="98"/>
      <c r="DO85" s="98"/>
      <c r="DP85" s="98"/>
      <c r="DQ85" s="98"/>
      <c r="DR85" s="98"/>
      <c r="DS85" s="98"/>
      <c r="DT85" s="98"/>
      <c r="DU85" s="98"/>
      <c r="DV85" s="98"/>
      <c r="DW85" s="98"/>
      <c r="DX85" s="98"/>
      <c r="DY85" s="98"/>
      <c r="DZ85" s="98"/>
      <c r="EA85" s="98"/>
      <c r="EB85" s="98"/>
      <c r="EC85" s="98"/>
      <c r="ED85" s="98"/>
      <c r="EE85" s="98"/>
      <c r="EF85" s="98"/>
      <c r="EG85" s="98"/>
      <c r="EH85" s="98"/>
      <c r="EI85" s="98"/>
      <c r="EJ85" s="98"/>
      <c r="EK85" s="98"/>
      <c r="EL85" s="98"/>
      <c r="EM85" s="98"/>
      <c r="EN85" s="98"/>
      <c r="EO85" s="98"/>
      <c r="EP85" s="98"/>
      <c r="EQ85" s="98"/>
      <c r="ER85" s="98"/>
      <c r="ES85" s="98"/>
      <c r="ET85" s="98"/>
      <c r="EU85" s="98"/>
      <c r="EV85" s="98"/>
      <c r="EW85" s="98"/>
      <c r="EX85" s="98"/>
      <c r="EY85" s="98"/>
      <c r="EZ85" s="98"/>
      <c r="FA85" s="98"/>
      <c r="FB85" s="98"/>
      <c r="FC85" s="98"/>
      <c r="FD85" s="98"/>
      <c r="FE85" s="98"/>
      <c r="FF85" s="98"/>
      <c r="FG85" s="98"/>
      <c r="FH85" s="98"/>
      <c r="FI85" s="98"/>
      <c r="FJ85" s="98"/>
      <c r="FK85" s="98"/>
      <c r="FL85" s="98"/>
      <c r="FM85" s="98"/>
      <c r="FN85" s="98"/>
      <c r="FO85" s="98"/>
      <c r="FP85" s="98"/>
      <c r="FQ85" s="98"/>
      <c r="FR85" s="98"/>
      <c r="FS85" s="98"/>
      <c r="FT85" s="98"/>
      <c r="FU85" s="98"/>
      <c r="FV85" s="98"/>
      <c r="FW85" s="98"/>
      <c r="FX85" s="98"/>
      <c r="FY85" s="98"/>
      <c r="FZ85" s="98"/>
      <c r="GA85" s="98"/>
      <c r="GB85" s="98"/>
      <c r="GC85" s="98"/>
      <c r="GD85" s="98"/>
      <c r="GE85" s="98"/>
      <c r="GF85" s="98"/>
      <c r="GG85" s="98"/>
      <c r="GH85" s="98"/>
      <c r="GI85" s="98"/>
      <c r="GJ85" s="98"/>
      <c r="GK85" s="98"/>
      <c r="GL85" s="98"/>
      <c r="GM85" s="98"/>
      <c r="GN85" s="98"/>
      <c r="GO85" s="98"/>
      <c r="GP85" s="98"/>
      <c r="GQ85" s="98"/>
      <c r="GR85" s="98"/>
      <c r="GS85" s="98"/>
      <c r="GT85" s="98"/>
      <c r="GU85" s="98"/>
      <c r="GV85" s="98"/>
      <c r="GW85" s="98"/>
      <c r="GX85" s="98"/>
      <c r="GY85" s="98"/>
      <c r="GZ85" s="98"/>
      <c r="HA85" s="98"/>
      <c r="HB85" s="98"/>
      <c r="HC85" s="98"/>
      <c r="HD85" s="98"/>
      <c r="HE85" s="98"/>
      <c r="HF85" s="98"/>
      <c r="HG85" s="98"/>
      <c r="HH85" s="98"/>
      <c r="HI85" s="98"/>
      <c r="HJ85" s="98"/>
      <c r="HK85" s="98"/>
      <c r="HL85" s="98"/>
      <c r="HM85" s="98"/>
      <c r="HN85" s="98"/>
      <c r="HO85" s="98"/>
      <c r="HP85" s="98"/>
      <c r="HQ85" s="98"/>
      <c r="HR85" s="98"/>
      <c r="HS85" s="98"/>
      <c r="HT85" s="98"/>
      <c r="HU85" s="98"/>
      <c r="HV85" s="98"/>
      <c r="HW85" s="6"/>
      <c r="HX85" s="6"/>
      <c r="HY85" s="6"/>
      <c r="HZ85" s="6"/>
      <c r="IA85" s="6"/>
    </row>
    <row r="86" spans="1:235" ht="15.75" customHeight="1" x14ac:dyDescent="0.3">
      <c r="A86" s="98"/>
      <c r="B86" s="98"/>
      <c r="C86" s="98"/>
      <c r="D86" s="98"/>
      <c r="E86" s="98"/>
      <c r="F86" s="98"/>
      <c r="G86" s="98"/>
      <c r="H86" s="98"/>
      <c r="I86" s="98"/>
      <c r="J86" s="98"/>
      <c r="K86" s="98"/>
      <c r="L86" s="98"/>
      <c r="M86" s="98"/>
      <c r="N86" s="98"/>
      <c r="O86" s="98"/>
      <c r="P86" s="98"/>
      <c r="Q86" s="98"/>
      <c r="R86" s="98"/>
      <c r="S86" s="98"/>
      <c r="T86" s="98"/>
      <c r="U86" s="98"/>
      <c r="V86" s="98"/>
      <c r="W86" s="98"/>
      <c r="X86" s="98"/>
      <c r="Y86" s="98"/>
      <c r="Z86" s="98"/>
      <c r="AA86" s="98"/>
      <c r="AB86" s="98"/>
      <c r="AC86" s="98"/>
      <c r="AD86" s="98"/>
      <c r="AE86" s="98"/>
      <c r="AF86" s="98"/>
      <c r="AG86" s="98"/>
      <c r="AH86" s="98"/>
      <c r="AI86" s="98"/>
      <c r="AJ86" s="98"/>
      <c r="AK86" s="98"/>
      <c r="AL86" s="98"/>
      <c r="AM86" s="98"/>
      <c r="AN86" s="98"/>
      <c r="AO86" s="98"/>
      <c r="AP86" s="98"/>
      <c r="AQ86" s="98"/>
      <c r="AR86" s="98"/>
      <c r="AS86" s="98"/>
      <c r="AT86" s="98"/>
      <c r="AU86" s="98"/>
      <c r="AV86" s="98"/>
      <c r="AW86" s="98"/>
      <c r="AX86" s="98"/>
      <c r="AY86" s="98"/>
      <c r="AZ86" s="98"/>
      <c r="BA86" s="98"/>
      <c r="BB86" s="98"/>
      <c r="BC86" s="98"/>
      <c r="BD86" s="98"/>
      <c r="BE86" s="98"/>
      <c r="BF86" s="98"/>
      <c r="BG86" s="98"/>
      <c r="BH86" s="98"/>
      <c r="BI86" s="98"/>
      <c r="BJ86" s="98"/>
      <c r="BK86" s="98"/>
      <c r="BL86" s="98"/>
      <c r="BM86" s="98"/>
      <c r="BN86" s="98"/>
      <c r="BO86" s="98"/>
      <c r="BP86" s="98"/>
      <c r="BQ86" s="98"/>
      <c r="BR86" s="98"/>
      <c r="BS86" s="98"/>
      <c r="BT86" s="98"/>
      <c r="BU86" s="98"/>
      <c r="BV86" s="98"/>
      <c r="BW86" s="98"/>
      <c r="BX86" s="98"/>
      <c r="BY86" s="98"/>
      <c r="BZ86" s="98"/>
      <c r="CA86" s="98"/>
      <c r="CB86" s="98"/>
      <c r="CC86" s="98"/>
      <c r="CD86" s="98"/>
      <c r="CE86" s="98"/>
      <c r="CF86" s="98"/>
      <c r="CG86" s="98"/>
      <c r="CH86" s="98"/>
      <c r="CI86" s="98"/>
      <c r="CJ86" s="98"/>
      <c r="CK86" s="98"/>
      <c r="CL86" s="98"/>
      <c r="CM86" s="98"/>
      <c r="CN86" s="98"/>
      <c r="CO86" s="98"/>
      <c r="CP86" s="98"/>
      <c r="CQ86" s="98"/>
      <c r="CR86" s="98"/>
      <c r="CS86" s="98"/>
      <c r="CT86" s="98"/>
      <c r="CU86" s="98"/>
      <c r="CV86" s="98"/>
      <c r="CW86" s="98"/>
      <c r="CX86" s="98"/>
      <c r="CY86" s="98"/>
      <c r="CZ86" s="98"/>
      <c r="DA86" s="98"/>
      <c r="DB86" s="98"/>
      <c r="DC86" s="98"/>
      <c r="DD86" s="98"/>
      <c r="DE86" s="98"/>
      <c r="DF86" s="98"/>
      <c r="DG86" s="98"/>
      <c r="DH86" s="98"/>
      <c r="DI86" s="98"/>
      <c r="DJ86" s="98"/>
      <c r="DK86" s="98"/>
      <c r="DL86" s="98"/>
      <c r="DM86" s="98"/>
      <c r="DN86" s="98"/>
      <c r="DO86" s="98"/>
      <c r="DP86" s="98"/>
      <c r="DQ86" s="98"/>
      <c r="DR86" s="98"/>
      <c r="DS86" s="98"/>
      <c r="DT86" s="98"/>
      <c r="DU86" s="98"/>
      <c r="DV86" s="98"/>
      <c r="DW86" s="98"/>
      <c r="DX86" s="98"/>
      <c r="DY86" s="98"/>
      <c r="DZ86" s="98"/>
      <c r="EA86" s="98"/>
      <c r="EB86" s="98"/>
      <c r="EC86" s="98"/>
      <c r="ED86" s="98"/>
      <c r="EE86" s="98"/>
      <c r="EF86" s="98"/>
      <c r="EG86" s="98"/>
      <c r="EH86" s="98"/>
      <c r="EI86" s="98"/>
      <c r="EJ86" s="98"/>
      <c r="EK86" s="98"/>
      <c r="EL86" s="98"/>
      <c r="EM86" s="98"/>
      <c r="EN86" s="98"/>
      <c r="EO86" s="98"/>
      <c r="EP86" s="98"/>
      <c r="EQ86" s="98"/>
      <c r="ER86" s="98"/>
      <c r="ES86" s="98"/>
      <c r="ET86" s="98"/>
      <c r="EU86" s="98"/>
      <c r="EV86" s="98"/>
      <c r="EW86" s="98"/>
      <c r="EX86" s="98"/>
      <c r="EY86" s="98"/>
      <c r="EZ86" s="98"/>
      <c r="FA86" s="98"/>
      <c r="FB86" s="98"/>
      <c r="FC86" s="98"/>
      <c r="FD86" s="98"/>
      <c r="FE86" s="98"/>
      <c r="FF86" s="98"/>
      <c r="FG86" s="98"/>
      <c r="FH86" s="98"/>
      <c r="FI86" s="98"/>
      <c r="FJ86" s="98"/>
      <c r="FK86" s="98"/>
      <c r="FL86" s="98"/>
      <c r="FM86" s="98"/>
      <c r="FN86" s="98"/>
      <c r="FO86" s="98"/>
      <c r="FP86" s="98"/>
      <c r="FQ86" s="98"/>
      <c r="FR86" s="98"/>
      <c r="FS86" s="98"/>
      <c r="FT86" s="98"/>
      <c r="FU86" s="98"/>
      <c r="FV86" s="98"/>
      <c r="FW86" s="98"/>
      <c r="FX86" s="98"/>
      <c r="FY86" s="98"/>
      <c r="FZ86" s="98"/>
      <c r="GA86" s="98"/>
      <c r="GB86" s="98"/>
      <c r="GC86" s="98"/>
      <c r="GD86" s="98"/>
      <c r="GE86" s="98"/>
      <c r="GF86" s="98"/>
      <c r="GG86" s="98"/>
      <c r="GH86" s="98"/>
      <c r="GI86" s="98"/>
      <c r="GJ86" s="98"/>
      <c r="GK86" s="98"/>
      <c r="GL86" s="98"/>
      <c r="GM86" s="98"/>
      <c r="GN86" s="98"/>
      <c r="GO86" s="98"/>
      <c r="GP86" s="98"/>
      <c r="GQ86" s="98"/>
      <c r="GR86" s="98"/>
      <c r="GS86" s="98"/>
      <c r="GT86" s="98"/>
      <c r="GU86" s="98"/>
      <c r="GV86" s="98"/>
      <c r="GW86" s="98"/>
      <c r="GX86" s="98"/>
      <c r="GY86" s="98"/>
      <c r="GZ86" s="98"/>
      <c r="HA86" s="98"/>
      <c r="HB86" s="98"/>
      <c r="HC86" s="98"/>
      <c r="HD86" s="98"/>
      <c r="HE86" s="98"/>
      <c r="HF86" s="98"/>
      <c r="HG86" s="98"/>
      <c r="HH86" s="98"/>
      <c r="HI86" s="98"/>
      <c r="HJ86" s="98"/>
      <c r="HK86" s="98"/>
      <c r="HL86" s="98"/>
      <c r="HM86" s="98"/>
      <c r="HN86" s="98"/>
      <c r="HO86" s="98"/>
      <c r="HP86" s="98"/>
      <c r="HQ86" s="98"/>
      <c r="HR86" s="98"/>
      <c r="HS86" s="98"/>
      <c r="HT86" s="98"/>
      <c r="HU86" s="98"/>
      <c r="HV86" s="98"/>
      <c r="HW86" s="6"/>
      <c r="HX86" s="6"/>
      <c r="HY86" s="6"/>
      <c r="HZ86" s="6"/>
      <c r="IA86" s="6"/>
    </row>
    <row r="87" spans="1:235" ht="15.75" customHeight="1" x14ac:dyDescent="0.3">
      <c r="A87" s="98"/>
      <c r="B87" s="98"/>
      <c r="C87" s="98"/>
      <c r="D87" s="98"/>
      <c r="E87" s="98"/>
      <c r="F87" s="98"/>
      <c r="G87" s="98"/>
      <c r="H87" s="98"/>
      <c r="I87" s="98"/>
      <c r="J87" s="98"/>
      <c r="K87" s="98"/>
      <c r="L87" s="98"/>
      <c r="M87" s="98"/>
      <c r="N87" s="98"/>
      <c r="O87" s="98"/>
      <c r="P87" s="98"/>
      <c r="Q87" s="98"/>
      <c r="R87" s="98"/>
      <c r="S87" s="98"/>
      <c r="T87" s="98"/>
      <c r="U87" s="98"/>
      <c r="V87" s="98"/>
      <c r="W87" s="98"/>
      <c r="X87" s="98"/>
      <c r="Y87" s="98"/>
      <c r="Z87" s="98"/>
      <c r="AA87" s="98"/>
      <c r="AB87" s="98"/>
      <c r="AC87" s="98"/>
      <c r="AD87" s="98"/>
      <c r="AE87" s="98"/>
      <c r="AF87" s="98"/>
      <c r="AG87" s="98"/>
      <c r="AH87" s="98"/>
      <c r="AI87" s="98"/>
      <c r="AJ87" s="98"/>
      <c r="AK87" s="98"/>
      <c r="AL87" s="98"/>
      <c r="AM87" s="98"/>
      <c r="AN87" s="98"/>
      <c r="AO87" s="98"/>
      <c r="AP87" s="98"/>
      <c r="AQ87" s="98"/>
      <c r="AR87" s="98"/>
      <c r="AS87" s="98"/>
      <c r="AT87" s="98"/>
      <c r="AU87" s="98"/>
      <c r="AV87" s="98"/>
      <c r="AW87" s="98"/>
      <c r="AX87" s="98"/>
      <c r="AY87" s="98"/>
      <c r="AZ87" s="98"/>
      <c r="BA87" s="98"/>
      <c r="BB87" s="98"/>
      <c r="BC87" s="98"/>
      <c r="BD87" s="98"/>
      <c r="BE87" s="98"/>
      <c r="BF87" s="98"/>
      <c r="BG87" s="98"/>
      <c r="BH87" s="98"/>
      <c r="BI87" s="98"/>
      <c r="BJ87" s="98"/>
      <c r="BK87" s="98"/>
      <c r="BL87" s="98"/>
      <c r="BM87" s="98"/>
      <c r="BN87" s="98"/>
      <c r="BO87" s="98"/>
      <c r="BP87" s="98"/>
      <c r="BQ87" s="98"/>
      <c r="BR87" s="98"/>
      <c r="BS87" s="98"/>
      <c r="BT87" s="98"/>
      <c r="BU87" s="98"/>
      <c r="BV87" s="98"/>
      <c r="BW87" s="98"/>
      <c r="BX87" s="98"/>
      <c r="BY87" s="98"/>
      <c r="BZ87" s="98"/>
      <c r="CA87" s="98"/>
      <c r="CB87" s="98"/>
      <c r="CC87" s="98"/>
      <c r="CD87" s="98"/>
      <c r="CE87" s="98"/>
      <c r="CF87" s="98"/>
      <c r="CG87" s="98"/>
      <c r="CH87" s="98"/>
      <c r="CI87" s="98"/>
      <c r="CJ87" s="98"/>
      <c r="CK87" s="98"/>
      <c r="CL87" s="98"/>
      <c r="CM87" s="98"/>
      <c r="CN87" s="98"/>
      <c r="CO87" s="98"/>
      <c r="CP87" s="98"/>
      <c r="CQ87" s="98"/>
      <c r="CR87" s="98"/>
      <c r="CS87" s="98"/>
      <c r="CT87" s="98"/>
      <c r="CU87" s="98"/>
      <c r="CV87" s="98"/>
      <c r="CW87" s="98"/>
      <c r="CX87" s="98"/>
      <c r="CY87" s="98"/>
      <c r="CZ87" s="98"/>
      <c r="DA87" s="98"/>
      <c r="DB87" s="98"/>
      <c r="DC87" s="98"/>
      <c r="DD87" s="98"/>
      <c r="DE87" s="98"/>
      <c r="DF87" s="98"/>
      <c r="DG87" s="98"/>
      <c r="DH87" s="98"/>
      <c r="DI87" s="98"/>
      <c r="DJ87" s="98"/>
      <c r="DK87" s="98"/>
      <c r="DL87" s="98"/>
      <c r="DM87" s="98"/>
      <c r="DN87" s="98"/>
      <c r="DO87" s="98"/>
      <c r="DP87" s="98"/>
      <c r="DQ87" s="98"/>
      <c r="DR87" s="98"/>
      <c r="DS87" s="98"/>
      <c r="DT87" s="98"/>
      <c r="DU87" s="98"/>
      <c r="DV87" s="98"/>
      <c r="DW87" s="98"/>
      <c r="DX87" s="98"/>
      <c r="DY87" s="98"/>
      <c r="DZ87" s="98"/>
      <c r="EA87" s="98"/>
      <c r="EB87" s="98"/>
      <c r="EC87" s="98"/>
      <c r="ED87" s="98"/>
      <c r="EE87" s="98"/>
      <c r="EF87" s="98"/>
      <c r="EG87" s="98"/>
      <c r="EH87" s="98"/>
      <c r="EI87" s="98"/>
      <c r="EJ87" s="98"/>
      <c r="EK87" s="98"/>
      <c r="EL87" s="98"/>
      <c r="EM87" s="98"/>
      <c r="EN87" s="98"/>
      <c r="EO87" s="98"/>
      <c r="EP87" s="98"/>
      <c r="EQ87" s="98"/>
      <c r="ER87" s="98"/>
      <c r="ES87" s="98"/>
      <c r="ET87" s="98"/>
      <c r="EU87" s="98"/>
      <c r="EV87" s="98"/>
      <c r="EW87" s="98"/>
      <c r="EX87" s="98"/>
      <c r="EY87" s="98"/>
      <c r="EZ87" s="98"/>
      <c r="FA87" s="98"/>
      <c r="FB87" s="98"/>
      <c r="FC87" s="98"/>
      <c r="FD87" s="98"/>
      <c r="FE87" s="98"/>
      <c r="FF87" s="98"/>
      <c r="FG87" s="98"/>
      <c r="FH87" s="98"/>
      <c r="FI87" s="98"/>
      <c r="FJ87" s="98"/>
      <c r="FK87" s="98"/>
      <c r="FL87" s="98"/>
      <c r="FM87" s="98"/>
      <c r="FN87" s="98"/>
      <c r="FO87" s="98"/>
      <c r="FP87" s="98"/>
      <c r="FQ87" s="98"/>
      <c r="FR87" s="98"/>
      <c r="FS87" s="98"/>
      <c r="FT87" s="98"/>
      <c r="FU87" s="98"/>
      <c r="FV87" s="98"/>
      <c r="FW87" s="98"/>
      <c r="FX87" s="98"/>
      <c r="FY87" s="98"/>
      <c r="FZ87" s="98"/>
      <c r="GA87" s="98"/>
      <c r="GB87" s="98"/>
      <c r="GC87" s="98"/>
      <c r="GD87" s="98"/>
      <c r="GE87" s="98"/>
      <c r="GF87" s="98"/>
      <c r="GG87" s="98"/>
      <c r="GH87" s="98"/>
      <c r="GI87" s="98"/>
      <c r="GJ87" s="98"/>
      <c r="GK87" s="98"/>
      <c r="GL87" s="98"/>
      <c r="GM87" s="98"/>
      <c r="GN87" s="98"/>
      <c r="GO87" s="98"/>
      <c r="GP87" s="98"/>
      <c r="GQ87" s="98"/>
      <c r="GR87" s="98"/>
      <c r="GS87" s="98"/>
      <c r="GT87" s="98"/>
      <c r="GU87" s="98"/>
      <c r="GV87" s="98"/>
      <c r="GW87" s="98"/>
      <c r="GX87" s="98"/>
      <c r="GY87" s="98"/>
      <c r="GZ87" s="98"/>
      <c r="HA87" s="98"/>
      <c r="HB87" s="98"/>
      <c r="HC87" s="98"/>
      <c r="HD87" s="98"/>
      <c r="HE87" s="98"/>
      <c r="HF87" s="98"/>
      <c r="HG87" s="98"/>
      <c r="HH87" s="98"/>
      <c r="HI87" s="98"/>
      <c r="HJ87" s="98"/>
      <c r="HK87" s="98"/>
      <c r="HL87" s="98"/>
      <c r="HM87" s="98"/>
      <c r="HN87" s="98"/>
      <c r="HO87" s="98"/>
      <c r="HP87" s="98"/>
      <c r="HQ87" s="98"/>
      <c r="HR87" s="98"/>
      <c r="HS87" s="98"/>
      <c r="HT87" s="98"/>
      <c r="HU87" s="98"/>
      <c r="HV87" s="98"/>
      <c r="HW87" s="6"/>
      <c r="HX87" s="6"/>
      <c r="HY87" s="6"/>
      <c r="HZ87" s="6"/>
      <c r="IA87" s="6"/>
    </row>
    <row r="88" spans="1:235" ht="15.75" customHeight="1" x14ac:dyDescent="0.3">
      <c r="A88" s="98"/>
      <c r="B88" s="98"/>
      <c r="C88" s="98"/>
      <c r="D88" s="98"/>
      <c r="E88" s="98"/>
      <c r="F88" s="98"/>
      <c r="G88" s="98"/>
      <c r="H88" s="98"/>
      <c r="I88" s="98"/>
      <c r="J88" s="98"/>
      <c r="K88" s="98"/>
      <c r="L88" s="98"/>
      <c r="M88" s="98"/>
      <c r="N88" s="98"/>
      <c r="O88" s="98"/>
      <c r="P88" s="98"/>
      <c r="Q88" s="98"/>
      <c r="R88" s="98"/>
      <c r="S88" s="98"/>
      <c r="T88" s="98"/>
      <c r="U88" s="98"/>
      <c r="V88" s="98"/>
      <c r="W88" s="98"/>
      <c r="X88" s="98"/>
      <c r="Y88" s="98"/>
      <c r="Z88" s="98"/>
      <c r="AA88" s="98"/>
      <c r="AB88" s="98"/>
      <c r="AC88" s="98"/>
      <c r="AD88" s="98"/>
      <c r="AE88" s="98"/>
      <c r="AF88" s="98"/>
      <c r="AG88" s="98"/>
      <c r="AH88" s="98"/>
      <c r="AI88" s="98"/>
      <c r="AJ88" s="98"/>
      <c r="AK88" s="98"/>
      <c r="AL88" s="98"/>
      <c r="AM88" s="98"/>
      <c r="AN88" s="98"/>
      <c r="AO88" s="98"/>
      <c r="AP88" s="98"/>
      <c r="AQ88" s="98"/>
      <c r="AR88" s="98"/>
      <c r="AS88" s="98"/>
      <c r="AT88" s="98"/>
      <c r="AU88" s="98"/>
      <c r="AV88" s="98"/>
      <c r="AW88" s="98"/>
      <c r="AX88" s="98"/>
      <c r="AY88" s="98"/>
      <c r="AZ88" s="98"/>
      <c r="BA88" s="98"/>
      <c r="BB88" s="98"/>
      <c r="BC88" s="98"/>
      <c r="BD88" s="98"/>
      <c r="BE88" s="98"/>
      <c r="BF88" s="98"/>
      <c r="BG88" s="98"/>
      <c r="BH88" s="98"/>
      <c r="BI88" s="98"/>
      <c r="BJ88" s="98"/>
      <c r="BK88" s="98"/>
      <c r="BL88" s="98"/>
      <c r="BM88" s="98"/>
      <c r="BN88" s="98"/>
      <c r="BO88" s="98"/>
      <c r="BP88" s="98"/>
      <c r="BQ88" s="98"/>
      <c r="BR88" s="98"/>
      <c r="BS88" s="98"/>
      <c r="BT88" s="98"/>
      <c r="BU88" s="98"/>
      <c r="BV88" s="98"/>
      <c r="BW88" s="98"/>
      <c r="BX88" s="98"/>
      <c r="BY88" s="98"/>
      <c r="BZ88" s="98"/>
      <c r="CA88" s="98"/>
      <c r="CB88" s="98"/>
      <c r="CC88" s="98"/>
      <c r="CD88" s="98"/>
      <c r="CE88" s="98"/>
      <c r="CF88" s="98"/>
      <c r="CG88" s="98"/>
      <c r="CH88" s="98"/>
      <c r="CI88" s="98"/>
      <c r="CJ88" s="98"/>
      <c r="CK88" s="98"/>
      <c r="CL88" s="98"/>
      <c r="CM88" s="98"/>
      <c r="CN88" s="98"/>
      <c r="CO88" s="98"/>
      <c r="CP88" s="98"/>
      <c r="CQ88" s="98"/>
      <c r="CR88" s="98"/>
      <c r="CS88" s="98"/>
      <c r="CT88" s="98"/>
      <c r="CU88" s="98"/>
      <c r="CV88" s="98"/>
      <c r="CW88" s="98"/>
      <c r="CX88" s="98"/>
      <c r="CY88" s="98"/>
      <c r="CZ88" s="98"/>
      <c r="DA88" s="98"/>
      <c r="DB88" s="98"/>
      <c r="DC88" s="98"/>
      <c r="DD88" s="98"/>
      <c r="DE88" s="98"/>
      <c r="DF88" s="98"/>
      <c r="DG88" s="98"/>
      <c r="DH88" s="98"/>
      <c r="DI88" s="98"/>
      <c r="DJ88" s="98"/>
      <c r="DK88" s="98"/>
      <c r="DL88" s="98"/>
      <c r="DM88" s="98"/>
      <c r="DN88" s="98"/>
      <c r="DO88" s="98"/>
      <c r="DP88" s="98"/>
      <c r="DQ88" s="98"/>
      <c r="DR88" s="98"/>
      <c r="DS88" s="98"/>
      <c r="DT88" s="98"/>
      <c r="DU88" s="98"/>
      <c r="DV88" s="98"/>
      <c r="DW88" s="98"/>
      <c r="DX88" s="98"/>
      <c r="DY88" s="98"/>
      <c r="DZ88" s="98"/>
      <c r="EA88" s="98"/>
      <c r="EB88" s="98"/>
      <c r="EC88" s="98"/>
      <c r="ED88" s="98"/>
      <c r="EE88" s="98"/>
      <c r="EF88" s="98"/>
      <c r="EG88" s="98"/>
      <c r="EH88" s="98"/>
      <c r="EI88" s="98"/>
      <c r="EJ88" s="98"/>
      <c r="EK88" s="98"/>
      <c r="EL88" s="98"/>
      <c r="EM88" s="98"/>
      <c r="EN88" s="98"/>
      <c r="EO88" s="98"/>
      <c r="EP88" s="98"/>
      <c r="EQ88" s="98"/>
      <c r="ER88" s="98"/>
      <c r="ES88" s="98"/>
      <c r="ET88" s="98"/>
      <c r="EU88" s="98"/>
      <c r="EV88" s="98"/>
      <c r="EW88" s="98"/>
      <c r="EX88" s="98"/>
      <c r="EY88" s="98"/>
      <c r="EZ88" s="98"/>
      <c r="FA88" s="98"/>
      <c r="FB88" s="98"/>
      <c r="FC88" s="98"/>
      <c r="FD88" s="98"/>
      <c r="FE88" s="98"/>
      <c r="FF88" s="98"/>
      <c r="FG88" s="98"/>
      <c r="FH88" s="98"/>
      <c r="FI88" s="98"/>
      <c r="FJ88" s="98"/>
      <c r="FK88" s="98"/>
      <c r="FL88" s="98"/>
      <c r="FM88" s="98"/>
      <c r="FN88" s="98"/>
      <c r="FO88" s="98"/>
      <c r="FP88" s="98"/>
      <c r="FQ88" s="98"/>
      <c r="FR88" s="98"/>
      <c r="FS88" s="98"/>
      <c r="FT88" s="98"/>
      <c r="FU88" s="98"/>
      <c r="FV88" s="98"/>
      <c r="FW88" s="98"/>
      <c r="FX88" s="98"/>
      <c r="FY88" s="98"/>
      <c r="FZ88" s="98"/>
      <c r="GA88" s="98"/>
      <c r="GB88" s="98"/>
      <c r="GC88" s="98"/>
      <c r="GD88" s="98"/>
      <c r="GE88" s="98"/>
      <c r="GF88" s="98"/>
      <c r="GG88" s="98"/>
      <c r="GH88" s="98"/>
      <c r="GI88" s="98"/>
      <c r="GJ88" s="98"/>
      <c r="GK88" s="98"/>
      <c r="GL88" s="98"/>
      <c r="GM88" s="98"/>
      <c r="GN88" s="98"/>
      <c r="GO88" s="98"/>
      <c r="GP88" s="98"/>
      <c r="GQ88" s="98"/>
      <c r="GR88" s="98"/>
      <c r="GS88" s="98"/>
      <c r="GT88" s="98"/>
      <c r="GU88" s="98"/>
      <c r="GV88" s="98"/>
      <c r="GW88" s="98"/>
      <c r="GX88" s="98"/>
      <c r="GY88" s="98"/>
      <c r="GZ88" s="98"/>
      <c r="HA88" s="98"/>
      <c r="HB88" s="98"/>
      <c r="HC88" s="98"/>
      <c r="HD88" s="98"/>
      <c r="HE88" s="98"/>
      <c r="HF88" s="98"/>
      <c r="HG88" s="98"/>
      <c r="HH88" s="98"/>
      <c r="HI88" s="98"/>
      <c r="HJ88" s="98"/>
      <c r="HK88" s="98"/>
      <c r="HL88" s="98"/>
      <c r="HM88" s="98"/>
      <c r="HN88" s="98"/>
      <c r="HO88" s="98"/>
      <c r="HP88" s="98"/>
      <c r="HQ88" s="98"/>
      <c r="HR88" s="98"/>
      <c r="HS88" s="98"/>
      <c r="HT88" s="98"/>
      <c r="HU88" s="98"/>
      <c r="HV88" s="98"/>
      <c r="HW88" s="6"/>
      <c r="HX88" s="6"/>
      <c r="HY88" s="6"/>
      <c r="HZ88" s="6"/>
      <c r="IA88" s="6"/>
    </row>
    <row r="89" spans="1:235" ht="15.75" customHeight="1" x14ac:dyDescent="0.3">
      <c r="A89" s="98"/>
      <c r="B89" s="98"/>
      <c r="C89" s="98"/>
      <c r="D89" s="98"/>
      <c r="E89" s="98"/>
      <c r="F89" s="98"/>
      <c r="G89" s="98"/>
      <c r="H89" s="98"/>
      <c r="I89" s="98"/>
      <c r="J89" s="98"/>
      <c r="K89" s="98"/>
      <c r="L89" s="98"/>
      <c r="M89" s="98"/>
      <c r="N89" s="98"/>
      <c r="O89" s="98"/>
      <c r="P89" s="98"/>
      <c r="Q89" s="98"/>
      <c r="R89" s="98"/>
      <c r="S89" s="98"/>
      <c r="T89" s="98"/>
      <c r="U89" s="98"/>
      <c r="V89" s="98"/>
      <c r="W89" s="98"/>
      <c r="X89" s="98"/>
      <c r="Y89" s="98"/>
      <c r="Z89" s="98"/>
      <c r="AA89" s="98"/>
      <c r="AB89" s="98"/>
      <c r="AC89" s="98"/>
      <c r="AD89" s="98"/>
      <c r="AE89" s="98"/>
      <c r="AF89" s="98"/>
      <c r="AG89" s="98"/>
      <c r="AH89" s="98"/>
      <c r="AI89" s="98"/>
      <c r="AJ89" s="98"/>
      <c r="AK89" s="98"/>
      <c r="AL89" s="98"/>
      <c r="AM89" s="98"/>
      <c r="AN89" s="98"/>
      <c r="AO89" s="98"/>
      <c r="AP89" s="98"/>
      <c r="AQ89" s="98"/>
      <c r="AR89" s="98"/>
      <c r="AS89" s="98"/>
      <c r="AT89" s="98"/>
      <c r="AU89" s="98"/>
      <c r="AV89" s="98"/>
      <c r="AW89" s="98"/>
      <c r="AX89" s="98"/>
      <c r="AY89" s="98"/>
      <c r="AZ89" s="98"/>
      <c r="BA89" s="98"/>
      <c r="BB89" s="98"/>
      <c r="BC89" s="98"/>
      <c r="BD89" s="98"/>
      <c r="BE89" s="98"/>
      <c r="BF89" s="98"/>
      <c r="BG89" s="98"/>
      <c r="BH89" s="98"/>
      <c r="BI89" s="98"/>
      <c r="BJ89" s="98"/>
      <c r="BK89" s="98"/>
      <c r="BL89" s="98"/>
      <c r="BM89" s="98"/>
      <c r="BN89" s="98"/>
      <c r="BO89" s="98"/>
      <c r="BP89" s="98"/>
      <c r="BQ89" s="98"/>
      <c r="BR89" s="98"/>
      <c r="BS89" s="98"/>
      <c r="BT89" s="98"/>
      <c r="BU89" s="98"/>
      <c r="BV89" s="98"/>
      <c r="BW89" s="98"/>
      <c r="BX89" s="98"/>
      <c r="BY89" s="98"/>
      <c r="BZ89" s="98"/>
      <c r="CA89" s="98"/>
      <c r="CB89" s="98"/>
      <c r="CC89" s="98"/>
      <c r="CD89" s="98"/>
      <c r="CE89" s="98"/>
      <c r="CF89" s="98"/>
      <c r="CG89" s="98"/>
      <c r="CH89" s="98"/>
      <c r="CI89" s="98"/>
      <c r="CJ89" s="98"/>
      <c r="CK89" s="98"/>
      <c r="CL89" s="98"/>
      <c r="CM89" s="98"/>
      <c r="CN89" s="98"/>
      <c r="CO89" s="98"/>
      <c r="CP89" s="98"/>
      <c r="CQ89" s="98"/>
      <c r="CR89" s="98"/>
      <c r="CS89" s="98"/>
      <c r="CT89" s="98"/>
      <c r="CU89" s="98"/>
      <c r="CV89" s="98"/>
      <c r="CW89" s="98"/>
      <c r="CX89" s="98"/>
      <c r="CY89" s="98"/>
      <c r="CZ89" s="98"/>
      <c r="DA89" s="98"/>
      <c r="DB89" s="98"/>
      <c r="DC89" s="98"/>
      <c r="DD89" s="98"/>
      <c r="DE89" s="98"/>
      <c r="DF89" s="98"/>
      <c r="DG89" s="98"/>
      <c r="DH89" s="98"/>
      <c r="DI89" s="98"/>
      <c r="DJ89" s="98"/>
      <c r="DK89" s="98"/>
      <c r="DL89" s="98"/>
      <c r="DM89" s="98"/>
      <c r="DN89" s="98"/>
      <c r="DO89" s="98"/>
      <c r="DP89" s="98"/>
      <c r="DQ89" s="98"/>
      <c r="DR89" s="98"/>
      <c r="DS89" s="98"/>
      <c r="DT89" s="98"/>
      <c r="DU89" s="98"/>
      <c r="DV89" s="98"/>
      <c r="DW89" s="98"/>
      <c r="DX89" s="98"/>
      <c r="DY89" s="98"/>
      <c r="DZ89" s="98"/>
      <c r="EA89" s="98"/>
      <c r="EB89" s="98"/>
      <c r="EC89" s="98"/>
      <c r="ED89" s="98"/>
      <c r="EE89" s="98"/>
      <c r="EF89" s="98"/>
      <c r="EG89" s="98"/>
      <c r="EH89" s="98"/>
      <c r="EI89" s="98"/>
      <c r="EJ89" s="98"/>
      <c r="EK89" s="98"/>
      <c r="EL89" s="98"/>
      <c r="EM89" s="98"/>
      <c r="EN89" s="98"/>
      <c r="EO89" s="98"/>
      <c r="EP89" s="98"/>
      <c r="EQ89" s="98"/>
      <c r="ER89" s="98"/>
      <c r="ES89" s="98"/>
      <c r="ET89" s="98"/>
      <c r="EU89" s="98"/>
      <c r="EV89" s="98"/>
      <c r="EW89" s="98"/>
      <c r="EX89" s="98"/>
      <c r="EY89" s="98"/>
      <c r="EZ89" s="98"/>
      <c r="FA89" s="98"/>
      <c r="FB89" s="98"/>
      <c r="FC89" s="98"/>
      <c r="FD89" s="98"/>
      <c r="FE89" s="98"/>
      <c r="FF89" s="98"/>
      <c r="FG89" s="98"/>
      <c r="FH89" s="98"/>
      <c r="FI89" s="98"/>
      <c r="FJ89" s="98"/>
      <c r="FK89" s="98"/>
      <c r="FL89" s="98"/>
      <c r="FM89" s="98"/>
      <c r="FN89" s="98"/>
      <c r="FO89" s="98"/>
      <c r="FP89" s="98"/>
      <c r="FQ89" s="98"/>
      <c r="FR89" s="98"/>
      <c r="FS89" s="98"/>
      <c r="FT89" s="98"/>
      <c r="FU89" s="98"/>
      <c r="FV89" s="98"/>
      <c r="FW89" s="98"/>
      <c r="FX89" s="98"/>
      <c r="FY89" s="98"/>
      <c r="FZ89" s="98"/>
      <c r="GA89" s="98"/>
      <c r="GB89" s="98"/>
      <c r="GC89" s="98"/>
      <c r="GD89" s="98"/>
      <c r="GE89" s="98"/>
      <c r="GF89" s="98"/>
      <c r="GG89" s="98"/>
      <c r="GH89" s="98"/>
      <c r="GI89" s="98"/>
      <c r="GJ89" s="98"/>
      <c r="GK89" s="98"/>
      <c r="GL89" s="98"/>
      <c r="GM89" s="98"/>
      <c r="GN89" s="98"/>
      <c r="GO89" s="98"/>
      <c r="GP89" s="98"/>
      <c r="GQ89" s="98"/>
      <c r="GR89" s="98"/>
      <c r="GS89" s="98"/>
      <c r="GT89" s="98"/>
      <c r="GU89" s="98"/>
      <c r="GV89" s="98"/>
      <c r="GW89" s="98"/>
      <c r="GX89" s="98"/>
      <c r="GY89" s="98"/>
      <c r="GZ89" s="98"/>
      <c r="HA89" s="98"/>
      <c r="HB89" s="98"/>
      <c r="HC89" s="98"/>
      <c r="HD89" s="98"/>
      <c r="HE89" s="98"/>
      <c r="HF89" s="98"/>
      <c r="HG89" s="98"/>
      <c r="HH89" s="98"/>
      <c r="HI89" s="98"/>
      <c r="HJ89" s="98"/>
      <c r="HK89" s="98"/>
      <c r="HL89" s="98"/>
      <c r="HM89" s="98"/>
      <c r="HN89" s="98"/>
      <c r="HO89" s="98"/>
      <c r="HP89" s="98"/>
      <c r="HQ89" s="98"/>
      <c r="HR89" s="98"/>
      <c r="HS89" s="98"/>
      <c r="HT89" s="98"/>
      <c r="HU89" s="98"/>
      <c r="HV89" s="98"/>
      <c r="HW89" s="6"/>
      <c r="HX89" s="6"/>
      <c r="HY89" s="6"/>
      <c r="HZ89" s="6"/>
      <c r="IA89" s="6"/>
    </row>
    <row r="90" spans="1:235" ht="15.75" customHeight="1" x14ac:dyDescent="0.3">
      <c r="A90" s="98"/>
      <c r="B90" s="98"/>
      <c r="C90" s="98"/>
      <c r="D90" s="98"/>
      <c r="E90" s="98"/>
      <c r="F90" s="98"/>
      <c r="G90" s="98"/>
      <c r="H90" s="98"/>
      <c r="I90" s="98"/>
      <c r="J90" s="98"/>
      <c r="K90" s="98"/>
      <c r="L90" s="98"/>
      <c r="M90" s="98"/>
      <c r="N90" s="98"/>
      <c r="O90" s="98"/>
      <c r="P90" s="98"/>
      <c r="Q90" s="98"/>
      <c r="R90" s="98"/>
      <c r="S90" s="98"/>
      <c r="T90" s="98"/>
      <c r="U90" s="98"/>
      <c r="V90" s="98"/>
      <c r="W90" s="98"/>
      <c r="X90" s="98"/>
      <c r="Y90" s="98"/>
      <c r="Z90" s="98"/>
      <c r="AA90" s="98"/>
      <c r="AB90" s="98"/>
      <c r="AC90" s="98"/>
      <c r="AD90" s="98"/>
      <c r="AE90" s="98"/>
      <c r="AF90" s="98"/>
      <c r="AG90" s="98"/>
      <c r="AH90" s="98"/>
      <c r="AI90" s="98"/>
      <c r="AJ90" s="98"/>
      <c r="AK90" s="98"/>
      <c r="AL90" s="98"/>
      <c r="AM90" s="98"/>
      <c r="AN90" s="98"/>
      <c r="AO90" s="98"/>
      <c r="AP90" s="98"/>
      <c r="AQ90" s="98"/>
      <c r="AR90" s="98"/>
      <c r="AS90" s="98"/>
      <c r="AT90" s="98"/>
      <c r="AU90" s="98"/>
      <c r="AV90" s="98"/>
      <c r="AW90" s="98"/>
      <c r="AX90" s="98"/>
      <c r="AY90" s="98"/>
      <c r="AZ90" s="98"/>
      <c r="BA90" s="98"/>
      <c r="BB90" s="98"/>
      <c r="BC90" s="98"/>
      <c r="BD90" s="98"/>
      <c r="BE90" s="98"/>
      <c r="BF90" s="98"/>
      <c r="BG90" s="98"/>
      <c r="BH90" s="98"/>
      <c r="BI90" s="98"/>
      <c r="BJ90" s="98"/>
      <c r="BK90" s="98"/>
      <c r="BL90" s="98"/>
      <c r="BM90" s="98"/>
      <c r="BN90" s="98"/>
      <c r="BO90" s="98"/>
      <c r="BP90" s="98"/>
      <c r="BQ90" s="98"/>
      <c r="BR90" s="98"/>
      <c r="BS90" s="98"/>
      <c r="BT90" s="98"/>
      <c r="BU90" s="98"/>
      <c r="BV90" s="98"/>
      <c r="BW90" s="98"/>
      <c r="BX90" s="98"/>
      <c r="BY90" s="98"/>
      <c r="BZ90" s="98"/>
      <c r="CA90" s="98"/>
      <c r="CB90" s="98"/>
      <c r="CC90" s="98"/>
      <c r="CD90" s="98"/>
      <c r="CE90" s="98"/>
      <c r="CF90" s="98"/>
      <c r="CG90" s="98"/>
      <c r="CH90" s="98"/>
      <c r="CI90" s="98"/>
      <c r="CJ90" s="98"/>
      <c r="CK90" s="98"/>
      <c r="CL90" s="98"/>
      <c r="CM90" s="98"/>
      <c r="CN90" s="98"/>
      <c r="CO90" s="98"/>
      <c r="CP90" s="98"/>
      <c r="CQ90" s="98"/>
      <c r="CR90" s="98"/>
      <c r="CS90" s="98"/>
      <c r="CT90" s="98"/>
      <c r="CU90" s="98"/>
      <c r="CV90" s="98"/>
      <c r="CW90" s="98"/>
      <c r="CX90" s="98"/>
      <c r="CY90" s="98"/>
      <c r="CZ90" s="98"/>
      <c r="DA90" s="98"/>
      <c r="DB90" s="98"/>
      <c r="DC90" s="98"/>
      <c r="DD90" s="98"/>
      <c r="DE90" s="98"/>
      <c r="DF90" s="98"/>
      <c r="DG90" s="98"/>
      <c r="DH90" s="98"/>
      <c r="DI90" s="98"/>
      <c r="DJ90" s="98"/>
      <c r="DK90" s="98"/>
      <c r="DL90" s="98"/>
      <c r="DM90" s="98"/>
      <c r="DN90" s="98"/>
      <c r="DO90" s="98"/>
      <c r="DP90" s="98"/>
      <c r="DQ90" s="98"/>
      <c r="DR90" s="98"/>
      <c r="DS90" s="98"/>
      <c r="DT90" s="98"/>
      <c r="DU90" s="98"/>
      <c r="DV90" s="98"/>
      <c r="DW90" s="98"/>
      <c r="DX90" s="98"/>
      <c r="DY90" s="98"/>
      <c r="DZ90" s="98"/>
      <c r="EA90" s="98"/>
      <c r="EB90" s="98"/>
      <c r="EC90" s="98"/>
      <c r="ED90" s="98"/>
      <c r="EE90" s="98"/>
      <c r="EF90" s="98"/>
      <c r="EG90" s="98"/>
      <c r="EH90" s="98"/>
      <c r="EI90" s="98"/>
      <c r="EJ90" s="98"/>
      <c r="EK90" s="98"/>
      <c r="EL90" s="98"/>
      <c r="EM90" s="98"/>
      <c r="EN90" s="98"/>
      <c r="EO90" s="98"/>
      <c r="EP90" s="98"/>
      <c r="EQ90" s="98"/>
      <c r="ER90" s="98"/>
      <c r="ES90" s="98"/>
      <c r="ET90" s="98"/>
      <c r="EU90" s="98"/>
      <c r="EV90" s="98"/>
      <c r="EW90" s="98"/>
      <c r="EX90" s="98"/>
      <c r="EY90" s="98"/>
      <c r="EZ90" s="98"/>
      <c r="FA90" s="98"/>
      <c r="FB90" s="98"/>
      <c r="FC90" s="98"/>
      <c r="FD90" s="98"/>
      <c r="FE90" s="98"/>
      <c r="FF90" s="98"/>
      <c r="FG90" s="98"/>
      <c r="FH90" s="98"/>
      <c r="FI90" s="98"/>
      <c r="FJ90" s="98"/>
      <c r="FK90" s="98"/>
      <c r="FL90" s="98"/>
      <c r="FM90" s="98"/>
      <c r="FN90" s="98"/>
      <c r="FO90" s="98"/>
      <c r="FP90" s="98"/>
      <c r="FQ90" s="98"/>
      <c r="FR90" s="98"/>
      <c r="FS90" s="98"/>
      <c r="FT90" s="98"/>
      <c r="FU90" s="98"/>
      <c r="FV90" s="98"/>
      <c r="FW90" s="98"/>
      <c r="FX90" s="98"/>
      <c r="FY90" s="98"/>
      <c r="FZ90" s="98"/>
      <c r="GA90" s="98"/>
      <c r="GB90" s="98"/>
      <c r="GC90" s="98"/>
      <c r="GD90" s="98"/>
      <c r="GE90" s="98"/>
      <c r="GF90" s="98"/>
      <c r="GG90" s="98"/>
      <c r="GH90" s="98"/>
      <c r="GI90" s="98"/>
      <c r="GJ90" s="98"/>
      <c r="GK90" s="98"/>
      <c r="GL90" s="98"/>
      <c r="GM90" s="98"/>
      <c r="GN90" s="98"/>
      <c r="GO90" s="98"/>
      <c r="GP90" s="98"/>
      <c r="GQ90" s="98"/>
      <c r="GR90" s="98"/>
      <c r="GS90" s="98"/>
      <c r="GT90" s="98"/>
      <c r="GU90" s="98"/>
      <c r="GV90" s="98"/>
      <c r="GW90" s="98"/>
      <c r="GX90" s="98"/>
      <c r="GY90" s="98"/>
      <c r="GZ90" s="98"/>
      <c r="HA90" s="98"/>
      <c r="HB90" s="98"/>
      <c r="HC90" s="98"/>
      <c r="HD90" s="98"/>
      <c r="HE90" s="98"/>
      <c r="HF90" s="98"/>
      <c r="HG90" s="98"/>
      <c r="HH90" s="98"/>
      <c r="HI90" s="98"/>
      <c r="HJ90" s="98"/>
      <c r="HK90" s="98"/>
      <c r="HL90" s="98"/>
      <c r="HM90" s="98"/>
      <c r="HN90" s="98"/>
      <c r="HO90" s="98"/>
      <c r="HP90" s="98"/>
      <c r="HQ90" s="98"/>
      <c r="HR90" s="98"/>
      <c r="HS90" s="98"/>
      <c r="HT90" s="98"/>
      <c r="HU90" s="98"/>
      <c r="HV90" s="98"/>
      <c r="HW90" s="6"/>
      <c r="HX90" s="6"/>
      <c r="HY90" s="6"/>
      <c r="HZ90" s="6"/>
      <c r="IA90" s="6"/>
    </row>
    <row r="91" spans="1:235" ht="15.75" customHeight="1" x14ac:dyDescent="0.3">
      <c r="A91" s="98"/>
      <c r="B91" s="98"/>
      <c r="C91" s="98"/>
      <c r="D91" s="98"/>
      <c r="E91" s="98"/>
      <c r="F91" s="98"/>
      <c r="G91" s="98"/>
      <c r="H91" s="98"/>
      <c r="I91" s="98"/>
      <c r="J91" s="98"/>
      <c r="K91" s="98"/>
      <c r="L91" s="98"/>
      <c r="M91" s="98"/>
      <c r="N91" s="98"/>
      <c r="O91" s="98"/>
      <c r="P91" s="98"/>
      <c r="Q91" s="98"/>
      <c r="R91" s="98"/>
      <c r="S91" s="98"/>
      <c r="T91" s="98"/>
      <c r="U91" s="98"/>
      <c r="V91" s="98"/>
      <c r="W91" s="98"/>
      <c r="X91" s="98"/>
      <c r="Y91" s="98"/>
      <c r="Z91" s="98"/>
      <c r="AA91" s="98"/>
      <c r="AB91" s="98"/>
      <c r="AC91" s="98"/>
      <c r="AD91" s="98"/>
      <c r="AE91" s="98"/>
      <c r="AF91" s="98"/>
      <c r="AG91" s="98"/>
      <c r="AH91" s="98"/>
      <c r="AI91" s="98"/>
      <c r="AJ91" s="98"/>
      <c r="AK91" s="98"/>
      <c r="AL91" s="98"/>
      <c r="AM91" s="98"/>
      <c r="AN91" s="98"/>
      <c r="AO91" s="98"/>
      <c r="AP91" s="98"/>
      <c r="AQ91" s="98"/>
      <c r="AR91" s="98"/>
      <c r="AS91" s="98"/>
      <c r="AT91" s="98"/>
      <c r="AU91" s="98"/>
      <c r="AV91" s="98"/>
      <c r="AW91" s="98"/>
      <c r="AX91" s="98"/>
      <c r="AY91" s="98"/>
      <c r="AZ91" s="98"/>
      <c r="BA91" s="98"/>
      <c r="BB91" s="98"/>
      <c r="BC91" s="98"/>
      <c r="BD91" s="98"/>
      <c r="BE91" s="98"/>
      <c r="BF91" s="98"/>
      <c r="BG91" s="98"/>
      <c r="BH91" s="98"/>
      <c r="BI91" s="98"/>
      <c r="BJ91" s="98"/>
      <c r="BK91" s="98"/>
      <c r="BL91" s="98"/>
      <c r="BM91" s="98"/>
      <c r="BN91" s="98"/>
      <c r="BO91" s="98"/>
      <c r="BP91" s="98"/>
      <c r="BQ91" s="98"/>
      <c r="BR91" s="98"/>
      <c r="BS91" s="98"/>
      <c r="BT91" s="98"/>
      <c r="BU91" s="98"/>
      <c r="BV91" s="98"/>
      <c r="BW91" s="98"/>
      <c r="BX91" s="98"/>
      <c r="BY91" s="98"/>
      <c r="BZ91" s="98"/>
      <c r="CA91" s="98"/>
      <c r="CB91" s="98"/>
      <c r="CC91" s="98"/>
      <c r="CD91" s="98"/>
      <c r="CE91" s="98"/>
      <c r="CF91" s="98"/>
      <c r="CG91" s="98"/>
      <c r="CH91" s="98"/>
      <c r="CI91" s="98"/>
      <c r="CJ91" s="98"/>
      <c r="CK91" s="98"/>
      <c r="CL91" s="98"/>
      <c r="CM91" s="98"/>
      <c r="CN91" s="98"/>
      <c r="CO91" s="98"/>
      <c r="CP91" s="98"/>
      <c r="CQ91" s="98"/>
      <c r="CR91" s="98"/>
      <c r="CS91" s="98"/>
      <c r="CT91" s="98"/>
      <c r="CU91" s="98"/>
      <c r="CV91" s="98"/>
      <c r="CW91" s="98"/>
      <c r="CX91" s="98"/>
      <c r="CY91" s="98"/>
      <c r="CZ91" s="98"/>
      <c r="DA91" s="98"/>
      <c r="DB91" s="98"/>
      <c r="DC91" s="98"/>
      <c r="DD91" s="98"/>
      <c r="DE91" s="98"/>
      <c r="DF91" s="98"/>
      <c r="DG91" s="98"/>
      <c r="DH91" s="98"/>
      <c r="DI91" s="98"/>
      <c r="DJ91" s="98"/>
      <c r="DK91" s="98"/>
      <c r="DL91" s="98"/>
      <c r="DM91" s="98"/>
      <c r="DN91" s="98"/>
      <c r="DO91" s="98"/>
      <c r="DP91" s="98"/>
      <c r="DQ91" s="98"/>
      <c r="DR91" s="98"/>
      <c r="DS91" s="98"/>
      <c r="DT91" s="98"/>
      <c r="DU91" s="98"/>
      <c r="DV91" s="98"/>
      <c r="DW91" s="98"/>
      <c r="DX91" s="98"/>
      <c r="DY91" s="98"/>
      <c r="DZ91" s="98"/>
      <c r="EA91" s="98"/>
      <c r="EB91" s="98"/>
      <c r="EC91" s="98"/>
      <c r="ED91" s="98"/>
      <c r="EE91" s="98"/>
      <c r="EF91" s="98"/>
      <c r="EG91" s="98"/>
      <c r="EH91" s="98"/>
      <c r="EI91" s="98"/>
      <c r="EJ91" s="98"/>
      <c r="EK91" s="98"/>
      <c r="EL91" s="98"/>
      <c r="EM91" s="98"/>
      <c r="EN91" s="98"/>
      <c r="EO91" s="98"/>
      <c r="EP91" s="98"/>
      <c r="EQ91" s="98"/>
      <c r="ER91" s="98"/>
      <c r="ES91" s="98"/>
      <c r="ET91" s="98"/>
      <c r="EU91" s="98"/>
      <c r="EV91" s="98"/>
      <c r="EW91" s="98"/>
      <c r="EX91" s="98"/>
      <c r="EY91" s="98"/>
      <c r="EZ91" s="98"/>
      <c r="FA91" s="98"/>
      <c r="FB91" s="98"/>
      <c r="FC91" s="98"/>
      <c r="FD91" s="98"/>
      <c r="FE91" s="98"/>
      <c r="FF91" s="98"/>
      <c r="FG91" s="98"/>
      <c r="FH91" s="98"/>
      <c r="FI91" s="98"/>
      <c r="FJ91" s="98"/>
      <c r="FK91" s="98"/>
      <c r="FL91" s="98"/>
      <c r="FM91" s="98"/>
      <c r="FN91" s="98"/>
      <c r="FO91" s="98"/>
      <c r="FP91" s="98"/>
      <c r="FQ91" s="98"/>
      <c r="FR91" s="98"/>
      <c r="FS91" s="98"/>
      <c r="FT91" s="98"/>
      <c r="FU91" s="98"/>
      <c r="FV91" s="98"/>
      <c r="FW91" s="98"/>
      <c r="FX91" s="98"/>
      <c r="FY91" s="98"/>
      <c r="FZ91" s="98"/>
      <c r="GA91" s="98"/>
      <c r="GB91" s="98"/>
      <c r="GC91" s="98"/>
      <c r="GD91" s="98"/>
      <c r="GE91" s="98"/>
      <c r="GF91" s="98"/>
      <c r="GG91" s="98"/>
      <c r="GH91" s="98"/>
      <c r="GI91" s="98"/>
      <c r="GJ91" s="98"/>
      <c r="GK91" s="98"/>
      <c r="GL91" s="98"/>
      <c r="GM91" s="98"/>
      <c r="GN91" s="98"/>
      <c r="GO91" s="98"/>
      <c r="GP91" s="98"/>
      <c r="GQ91" s="98"/>
      <c r="GR91" s="98"/>
      <c r="GS91" s="98"/>
      <c r="GT91" s="98"/>
      <c r="GU91" s="98"/>
      <c r="GV91" s="98"/>
      <c r="GW91" s="98"/>
      <c r="GX91" s="98"/>
      <c r="GY91" s="98"/>
      <c r="GZ91" s="98"/>
      <c r="HA91" s="98"/>
      <c r="HB91" s="98"/>
      <c r="HC91" s="98"/>
      <c r="HD91" s="98"/>
      <c r="HE91" s="98"/>
      <c r="HF91" s="98"/>
      <c r="HG91" s="98"/>
      <c r="HH91" s="98"/>
      <c r="HI91" s="98"/>
      <c r="HJ91" s="98"/>
      <c r="HK91" s="98"/>
      <c r="HL91" s="98"/>
      <c r="HM91" s="98"/>
      <c r="HN91" s="98"/>
      <c r="HO91" s="98"/>
      <c r="HP91" s="98"/>
      <c r="HQ91" s="98"/>
      <c r="HR91" s="98"/>
      <c r="HS91" s="98"/>
      <c r="HT91" s="98"/>
      <c r="HU91" s="98"/>
      <c r="HV91" s="98"/>
      <c r="HW91" s="6"/>
      <c r="HX91" s="6"/>
      <c r="HY91" s="6"/>
      <c r="HZ91" s="6"/>
      <c r="IA91" s="6"/>
    </row>
    <row r="92" spans="1:235" ht="15.75" customHeight="1" x14ac:dyDescent="0.3">
      <c r="A92" s="98"/>
      <c r="B92" s="98"/>
      <c r="C92" s="98"/>
      <c r="D92" s="98"/>
      <c r="E92" s="98"/>
      <c r="F92" s="98"/>
      <c r="G92" s="98"/>
      <c r="H92" s="98"/>
      <c r="I92" s="98"/>
      <c r="J92" s="98"/>
      <c r="K92" s="98"/>
      <c r="L92" s="98"/>
      <c r="M92" s="98"/>
      <c r="N92" s="98"/>
      <c r="O92" s="98"/>
      <c r="P92" s="98"/>
      <c r="Q92" s="98"/>
      <c r="R92" s="98"/>
      <c r="S92" s="98"/>
      <c r="T92" s="98"/>
      <c r="U92" s="98"/>
      <c r="V92" s="98"/>
      <c r="W92" s="98"/>
      <c r="X92" s="98"/>
      <c r="Y92" s="98"/>
      <c r="Z92" s="98"/>
      <c r="AA92" s="98"/>
      <c r="AB92" s="98"/>
      <c r="AC92" s="98"/>
      <c r="AD92" s="98"/>
      <c r="AE92" s="98"/>
      <c r="AF92" s="98"/>
      <c r="AG92" s="98"/>
      <c r="AH92" s="98"/>
      <c r="AI92" s="98"/>
      <c r="AJ92" s="98"/>
      <c r="AK92" s="98"/>
      <c r="AL92" s="98"/>
      <c r="AM92" s="98"/>
      <c r="AN92" s="98"/>
      <c r="AO92" s="98"/>
      <c r="AP92" s="98"/>
      <c r="AQ92" s="98"/>
      <c r="AR92" s="98"/>
      <c r="AS92" s="98"/>
      <c r="AT92" s="98"/>
      <c r="AU92" s="98"/>
      <c r="AV92" s="98"/>
      <c r="AW92" s="98"/>
      <c r="AX92" s="98"/>
      <c r="AY92" s="98"/>
      <c r="AZ92" s="98"/>
      <c r="BA92" s="98"/>
      <c r="BB92" s="98"/>
      <c r="BC92" s="98"/>
      <c r="BD92" s="98"/>
      <c r="BE92" s="98"/>
      <c r="BF92" s="98"/>
      <c r="BG92" s="98"/>
      <c r="BH92" s="98"/>
      <c r="BI92" s="98"/>
      <c r="BJ92" s="98"/>
      <c r="BK92" s="98"/>
      <c r="BL92" s="98"/>
      <c r="BM92" s="98"/>
      <c r="BN92" s="98"/>
      <c r="BO92" s="98"/>
      <c r="BP92" s="98"/>
      <c r="BQ92" s="98"/>
      <c r="BR92" s="98"/>
      <c r="BS92" s="98"/>
      <c r="BT92" s="98"/>
      <c r="BU92" s="98"/>
      <c r="BV92" s="98"/>
      <c r="BW92" s="98"/>
      <c r="BX92" s="98"/>
      <c r="BY92" s="98"/>
      <c r="BZ92" s="98"/>
      <c r="CA92" s="98"/>
      <c r="CB92" s="98"/>
      <c r="CC92" s="98"/>
      <c r="CD92" s="98"/>
      <c r="CE92" s="98"/>
      <c r="CF92" s="98"/>
      <c r="CG92" s="98"/>
      <c r="CH92" s="98"/>
      <c r="CI92" s="98"/>
      <c r="CJ92" s="98"/>
      <c r="CK92" s="98"/>
      <c r="CL92" s="98"/>
      <c r="CM92" s="98"/>
      <c r="CN92" s="98"/>
      <c r="CO92" s="98"/>
      <c r="CP92" s="98"/>
      <c r="CQ92" s="98"/>
      <c r="CR92" s="98"/>
      <c r="CS92" s="98"/>
      <c r="CT92" s="98"/>
      <c r="CU92" s="98"/>
      <c r="CV92" s="98"/>
      <c r="CW92" s="98"/>
      <c r="CX92" s="98"/>
      <c r="CY92" s="98"/>
      <c r="CZ92" s="98"/>
      <c r="DA92" s="98"/>
      <c r="DB92" s="98"/>
      <c r="DC92" s="98"/>
      <c r="DD92" s="98"/>
      <c r="DE92" s="98"/>
      <c r="DF92" s="98"/>
      <c r="DG92" s="98"/>
      <c r="DH92" s="98"/>
      <c r="DI92" s="98"/>
      <c r="DJ92" s="98"/>
      <c r="DK92" s="98"/>
      <c r="DL92" s="98"/>
      <c r="DM92" s="98"/>
      <c r="DN92" s="98"/>
      <c r="DO92" s="98"/>
      <c r="DP92" s="98"/>
      <c r="DQ92" s="98"/>
      <c r="DR92" s="98"/>
      <c r="DS92" s="98"/>
      <c r="DT92" s="98"/>
      <c r="DU92" s="98"/>
      <c r="DV92" s="98"/>
      <c r="DW92" s="98"/>
      <c r="DX92" s="98"/>
      <c r="DY92" s="98"/>
      <c r="DZ92" s="98"/>
      <c r="EA92" s="98"/>
      <c r="EB92" s="98"/>
      <c r="EC92" s="98"/>
      <c r="ED92" s="98"/>
      <c r="EE92" s="98"/>
      <c r="EF92" s="98"/>
      <c r="EG92" s="98"/>
      <c r="EH92" s="98"/>
      <c r="EI92" s="98"/>
      <c r="EJ92" s="98"/>
      <c r="EK92" s="98"/>
      <c r="EL92" s="98"/>
      <c r="EM92" s="98"/>
      <c r="EN92" s="98"/>
      <c r="EO92" s="98"/>
      <c r="EP92" s="98"/>
      <c r="EQ92" s="98"/>
      <c r="ER92" s="98"/>
      <c r="ES92" s="98"/>
      <c r="ET92" s="98"/>
      <c r="EU92" s="98"/>
      <c r="EV92" s="98"/>
      <c r="EW92" s="98"/>
      <c r="EX92" s="98"/>
      <c r="EY92" s="98"/>
      <c r="EZ92" s="98"/>
      <c r="FA92" s="98"/>
      <c r="FB92" s="98"/>
      <c r="FC92" s="98"/>
      <c r="FD92" s="98"/>
      <c r="FE92" s="98"/>
      <c r="FF92" s="98"/>
      <c r="FG92" s="98"/>
      <c r="FH92" s="98"/>
      <c r="FI92" s="98"/>
      <c r="FJ92" s="98"/>
      <c r="FK92" s="98"/>
      <c r="FL92" s="98"/>
      <c r="FM92" s="98"/>
      <c r="FN92" s="98"/>
      <c r="FO92" s="98"/>
      <c r="FP92" s="98"/>
      <c r="FQ92" s="98"/>
      <c r="FR92" s="98"/>
      <c r="FS92" s="98"/>
      <c r="FT92" s="98"/>
      <c r="FU92" s="98"/>
      <c r="FV92" s="98"/>
      <c r="FW92" s="98"/>
      <c r="FX92" s="98"/>
      <c r="FY92" s="98"/>
      <c r="FZ92" s="98"/>
      <c r="GA92" s="98"/>
      <c r="GB92" s="98"/>
      <c r="GC92" s="98"/>
      <c r="GD92" s="98"/>
      <c r="GE92" s="98"/>
      <c r="GF92" s="98"/>
      <c r="GG92" s="98"/>
      <c r="GH92" s="98"/>
      <c r="GI92" s="98"/>
      <c r="GJ92" s="98"/>
      <c r="GK92" s="98"/>
      <c r="GL92" s="98"/>
      <c r="GM92" s="98"/>
      <c r="GN92" s="98"/>
      <c r="GO92" s="98"/>
      <c r="GP92" s="98"/>
      <c r="GQ92" s="98"/>
      <c r="GR92" s="98"/>
      <c r="GS92" s="98"/>
      <c r="GT92" s="98"/>
      <c r="GU92" s="98"/>
      <c r="GV92" s="98"/>
      <c r="GW92" s="98"/>
      <c r="GX92" s="98"/>
      <c r="GY92" s="98"/>
      <c r="GZ92" s="98"/>
      <c r="HA92" s="98"/>
      <c r="HB92" s="98"/>
      <c r="HC92" s="98"/>
      <c r="HD92" s="98"/>
      <c r="HE92" s="98"/>
      <c r="HF92" s="98"/>
      <c r="HG92" s="98"/>
      <c r="HH92" s="98"/>
      <c r="HI92" s="98"/>
      <c r="HJ92" s="98"/>
      <c r="HK92" s="98"/>
      <c r="HL92" s="98"/>
      <c r="HM92" s="98"/>
      <c r="HN92" s="98"/>
      <c r="HO92" s="98"/>
      <c r="HP92" s="98"/>
      <c r="HQ92" s="98"/>
      <c r="HR92" s="98"/>
      <c r="HS92" s="98"/>
      <c r="HT92" s="98"/>
      <c r="HU92" s="98"/>
      <c r="HV92" s="98"/>
      <c r="HW92" s="6"/>
      <c r="HX92" s="6"/>
      <c r="HY92" s="6"/>
      <c r="HZ92" s="6"/>
      <c r="IA92" s="6"/>
    </row>
    <row r="93" spans="1:235" ht="15.75" customHeight="1" x14ac:dyDescent="0.3">
      <c r="A93" s="98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  <c r="S93" s="98"/>
      <c r="T93" s="98"/>
      <c r="U93" s="98"/>
      <c r="V93" s="98"/>
      <c r="W93" s="98"/>
      <c r="X93" s="98"/>
      <c r="Y93" s="98"/>
      <c r="Z93" s="98"/>
      <c r="AA93" s="98"/>
      <c r="AB93" s="98"/>
      <c r="AC93" s="98"/>
      <c r="AD93" s="98"/>
      <c r="AE93" s="98"/>
      <c r="AF93" s="98"/>
      <c r="AG93" s="98"/>
      <c r="AH93" s="98"/>
      <c r="AI93" s="98"/>
      <c r="AJ93" s="98"/>
      <c r="AK93" s="98"/>
      <c r="AL93" s="98"/>
      <c r="AM93" s="98"/>
      <c r="AN93" s="98"/>
      <c r="AO93" s="98"/>
      <c r="AP93" s="98"/>
      <c r="AQ93" s="98"/>
      <c r="AR93" s="98"/>
      <c r="AS93" s="98"/>
      <c r="AT93" s="98"/>
      <c r="AU93" s="98"/>
      <c r="AV93" s="98"/>
      <c r="AW93" s="98"/>
      <c r="AX93" s="98"/>
      <c r="AY93" s="98"/>
      <c r="AZ93" s="98"/>
      <c r="BA93" s="98"/>
      <c r="BB93" s="98"/>
      <c r="BC93" s="98"/>
      <c r="BD93" s="98"/>
      <c r="BE93" s="98"/>
      <c r="BF93" s="98"/>
      <c r="BG93" s="98"/>
      <c r="BH93" s="98"/>
      <c r="BI93" s="98"/>
      <c r="BJ93" s="98"/>
      <c r="BK93" s="98"/>
      <c r="BL93" s="98"/>
      <c r="BM93" s="98"/>
      <c r="BN93" s="98"/>
      <c r="BO93" s="98"/>
      <c r="BP93" s="98"/>
      <c r="BQ93" s="98"/>
      <c r="BR93" s="98"/>
      <c r="BS93" s="98"/>
      <c r="BT93" s="98"/>
      <c r="BU93" s="98"/>
      <c r="BV93" s="98"/>
      <c r="BW93" s="98"/>
      <c r="BX93" s="98"/>
      <c r="BY93" s="98"/>
      <c r="BZ93" s="98"/>
      <c r="CA93" s="98"/>
      <c r="CB93" s="98"/>
      <c r="CC93" s="98"/>
      <c r="CD93" s="98"/>
      <c r="CE93" s="98"/>
      <c r="CF93" s="98"/>
      <c r="CG93" s="98"/>
      <c r="CH93" s="98"/>
      <c r="CI93" s="98"/>
      <c r="CJ93" s="98"/>
      <c r="CK93" s="98"/>
      <c r="CL93" s="98"/>
      <c r="CM93" s="98"/>
      <c r="CN93" s="98"/>
      <c r="CO93" s="98"/>
      <c r="CP93" s="98"/>
      <c r="CQ93" s="98"/>
      <c r="CR93" s="98"/>
      <c r="CS93" s="98"/>
      <c r="CT93" s="98"/>
      <c r="CU93" s="98"/>
      <c r="CV93" s="98"/>
      <c r="CW93" s="98"/>
      <c r="CX93" s="98"/>
      <c r="CY93" s="98"/>
      <c r="CZ93" s="98"/>
      <c r="DA93" s="98"/>
      <c r="DB93" s="98"/>
      <c r="DC93" s="98"/>
      <c r="DD93" s="98"/>
      <c r="DE93" s="98"/>
      <c r="DF93" s="98"/>
      <c r="DG93" s="98"/>
      <c r="DH93" s="98"/>
      <c r="DI93" s="98"/>
      <c r="DJ93" s="98"/>
      <c r="DK93" s="98"/>
      <c r="DL93" s="98"/>
      <c r="DM93" s="98"/>
      <c r="DN93" s="98"/>
      <c r="DO93" s="98"/>
      <c r="DP93" s="98"/>
      <c r="DQ93" s="98"/>
      <c r="DR93" s="98"/>
      <c r="DS93" s="98"/>
      <c r="DT93" s="98"/>
      <c r="DU93" s="98"/>
      <c r="DV93" s="98"/>
      <c r="DW93" s="98"/>
      <c r="DX93" s="98"/>
      <c r="DY93" s="98"/>
      <c r="DZ93" s="98"/>
      <c r="EA93" s="98"/>
      <c r="EB93" s="98"/>
      <c r="EC93" s="98"/>
      <c r="ED93" s="98"/>
      <c r="EE93" s="98"/>
      <c r="EF93" s="98"/>
      <c r="EG93" s="98"/>
      <c r="EH93" s="98"/>
      <c r="EI93" s="98"/>
      <c r="EJ93" s="98"/>
      <c r="EK93" s="98"/>
      <c r="EL93" s="98"/>
      <c r="EM93" s="98"/>
      <c r="EN93" s="98"/>
      <c r="EO93" s="98"/>
      <c r="EP93" s="98"/>
      <c r="EQ93" s="98"/>
      <c r="ER93" s="98"/>
      <c r="ES93" s="98"/>
      <c r="ET93" s="98"/>
      <c r="EU93" s="98"/>
      <c r="EV93" s="98"/>
      <c r="EW93" s="98"/>
      <c r="EX93" s="98"/>
      <c r="EY93" s="98"/>
      <c r="EZ93" s="98"/>
      <c r="FA93" s="98"/>
      <c r="FB93" s="98"/>
      <c r="FC93" s="98"/>
      <c r="FD93" s="98"/>
      <c r="FE93" s="98"/>
      <c r="FF93" s="98"/>
      <c r="FG93" s="98"/>
      <c r="FH93" s="98"/>
      <c r="FI93" s="98"/>
      <c r="FJ93" s="98"/>
      <c r="FK93" s="98"/>
      <c r="FL93" s="98"/>
      <c r="FM93" s="98"/>
      <c r="FN93" s="98"/>
      <c r="FO93" s="98"/>
      <c r="FP93" s="98"/>
      <c r="FQ93" s="98"/>
      <c r="FR93" s="98"/>
      <c r="FS93" s="98"/>
      <c r="FT93" s="98"/>
      <c r="FU93" s="98"/>
      <c r="FV93" s="98"/>
      <c r="FW93" s="98"/>
      <c r="FX93" s="98"/>
      <c r="FY93" s="98"/>
      <c r="FZ93" s="98"/>
      <c r="GA93" s="98"/>
      <c r="GB93" s="98"/>
      <c r="GC93" s="98"/>
      <c r="GD93" s="98"/>
      <c r="GE93" s="98"/>
      <c r="GF93" s="98"/>
      <c r="GG93" s="98"/>
      <c r="GH93" s="98"/>
      <c r="GI93" s="98"/>
      <c r="GJ93" s="98"/>
      <c r="GK93" s="98"/>
      <c r="GL93" s="98"/>
      <c r="GM93" s="98"/>
      <c r="GN93" s="98"/>
      <c r="GO93" s="98"/>
      <c r="GP93" s="98"/>
      <c r="GQ93" s="98"/>
      <c r="GR93" s="98"/>
      <c r="GS93" s="98"/>
      <c r="GT93" s="98"/>
      <c r="GU93" s="98"/>
      <c r="GV93" s="98"/>
      <c r="GW93" s="98"/>
      <c r="GX93" s="98"/>
      <c r="GY93" s="98"/>
      <c r="GZ93" s="98"/>
      <c r="HA93" s="98"/>
      <c r="HB93" s="98"/>
      <c r="HC93" s="98"/>
      <c r="HD93" s="98"/>
      <c r="HE93" s="98"/>
      <c r="HF93" s="98"/>
      <c r="HG93" s="98"/>
      <c r="HH93" s="98"/>
      <c r="HI93" s="98"/>
      <c r="HJ93" s="98"/>
      <c r="HK93" s="98"/>
      <c r="HL93" s="98"/>
      <c r="HM93" s="98"/>
      <c r="HN93" s="98"/>
      <c r="HO93" s="98"/>
      <c r="HP93" s="98"/>
      <c r="HQ93" s="98"/>
      <c r="HR93" s="98"/>
      <c r="HS93" s="98"/>
      <c r="HT93" s="98"/>
      <c r="HU93" s="98"/>
      <c r="HV93" s="98"/>
      <c r="HW93" s="6"/>
      <c r="HX93" s="6"/>
      <c r="HY93" s="6"/>
      <c r="HZ93" s="6"/>
      <c r="IA93" s="6"/>
    </row>
    <row r="94" spans="1:235" ht="15.75" customHeight="1" x14ac:dyDescent="0.3">
      <c r="A94" s="98"/>
      <c r="B94" s="98"/>
      <c r="C94" s="98"/>
      <c r="D94" s="98"/>
      <c r="E94" s="98"/>
      <c r="F94" s="98"/>
      <c r="G94" s="98"/>
      <c r="H94" s="98"/>
      <c r="I94" s="98"/>
      <c r="J94" s="98"/>
      <c r="K94" s="98"/>
      <c r="L94" s="98"/>
      <c r="M94" s="98"/>
      <c r="N94" s="98"/>
      <c r="O94" s="98"/>
      <c r="P94" s="98"/>
      <c r="Q94" s="98"/>
      <c r="R94" s="98"/>
      <c r="S94" s="98"/>
      <c r="T94" s="98"/>
      <c r="U94" s="98"/>
      <c r="V94" s="98"/>
      <c r="W94" s="98"/>
      <c r="X94" s="98"/>
      <c r="Y94" s="98"/>
      <c r="Z94" s="98"/>
      <c r="AA94" s="98"/>
      <c r="AB94" s="98"/>
      <c r="AC94" s="98"/>
      <c r="AD94" s="98"/>
      <c r="AE94" s="98"/>
      <c r="AF94" s="98"/>
      <c r="AG94" s="98"/>
      <c r="AH94" s="98"/>
      <c r="AI94" s="98"/>
      <c r="AJ94" s="98"/>
      <c r="AK94" s="98"/>
      <c r="AL94" s="98"/>
      <c r="AM94" s="98"/>
      <c r="AN94" s="98"/>
      <c r="AO94" s="98"/>
      <c r="AP94" s="98"/>
      <c r="AQ94" s="98"/>
      <c r="AR94" s="98"/>
      <c r="AS94" s="98"/>
      <c r="AT94" s="98"/>
      <c r="AU94" s="98"/>
      <c r="AV94" s="98"/>
      <c r="AW94" s="98"/>
      <c r="AX94" s="98"/>
      <c r="AY94" s="98"/>
      <c r="AZ94" s="98"/>
      <c r="BA94" s="98"/>
      <c r="BB94" s="98"/>
      <c r="BC94" s="98"/>
      <c r="BD94" s="98"/>
      <c r="BE94" s="98"/>
      <c r="BF94" s="98"/>
      <c r="BG94" s="98"/>
      <c r="BH94" s="98"/>
      <c r="BI94" s="98"/>
      <c r="BJ94" s="98"/>
      <c r="BK94" s="98"/>
      <c r="BL94" s="98"/>
      <c r="BM94" s="98"/>
      <c r="BN94" s="98"/>
      <c r="BO94" s="98"/>
      <c r="BP94" s="98"/>
      <c r="BQ94" s="98"/>
      <c r="BR94" s="98"/>
      <c r="BS94" s="98"/>
      <c r="BT94" s="98"/>
      <c r="BU94" s="98"/>
      <c r="BV94" s="98"/>
      <c r="BW94" s="98"/>
      <c r="BX94" s="98"/>
      <c r="BY94" s="98"/>
      <c r="BZ94" s="98"/>
      <c r="CA94" s="98"/>
      <c r="CB94" s="98"/>
      <c r="CC94" s="98"/>
      <c r="CD94" s="98"/>
      <c r="CE94" s="98"/>
      <c r="CF94" s="98"/>
      <c r="CG94" s="98"/>
      <c r="CH94" s="98"/>
      <c r="CI94" s="98"/>
      <c r="CJ94" s="98"/>
      <c r="CK94" s="98"/>
      <c r="CL94" s="98"/>
      <c r="CM94" s="98"/>
      <c r="CN94" s="98"/>
      <c r="CO94" s="98"/>
      <c r="CP94" s="98"/>
      <c r="CQ94" s="98"/>
      <c r="CR94" s="98"/>
      <c r="CS94" s="98"/>
      <c r="CT94" s="98"/>
      <c r="CU94" s="98"/>
      <c r="CV94" s="98"/>
      <c r="CW94" s="98"/>
      <c r="CX94" s="98"/>
      <c r="CY94" s="98"/>
      <c r="CZ94" s="98"/>
      <c r="DA94" s="98"/>
      <c r="DB94" s="98"/>
      <c r="DC94" s="98"/>
      <c r="DD94" s="98"/>
      <c r="DE94" s="98"/>
      <c r="DF94" s="98"/>
      <c r="DG94" s="98"/>
      <c r="DH94" s="98"/>
      <c r="DI94" s="98"/>
      <c r="DJ94" s="98"/>
      <c r="DK94" s="98"/>
      <c r="DL94" s="98"/>
      <c r="DM94" s="98"/>
      <c r="DN94" s="98"/>
      <c r="DO94" s="98"/>
      <c r="DP94" s="98"/>
      <c r="DQ94" s="98"/>
      <c r="DR94" s="98"/>
      <c r="DS94" s="98"/>
      <c r="DT94" s="98"/>
      <c r="DU94" s="98"/>
      <c r="DV94" s="98"/>
      <c r="DW94" s="98"/>
      <c r="DX94" s="98"/>
      <c r="DY94" s="98"/>
      <c r="DZ94" s="98"/>
      <c r="EA94" s="98"/>
      <c r="EB94" s="98"/>
      <c r="EC94" s="98"/>
      <c r="ED94" s="98"/>
      <c r="EE94" s="98"/>
      <c r="EF94" s="98"/>
      <c r="EG94" s="98"/>
      <c r="EH94" s="98"/>
      <c r="EI94" s="98"/>
      <c r="EJ94" s="98"/>
      <c r="EK94" s="98"/>
      <c r="EL94" s="98"/>
      <c r="EM94" s="98"/>
      <c r="EN94" s="98"/>
      <c r="EO94" s="98"/>
      <c r="EP94" s="98"/>
      <c r="EQ94" s="98"/>
      <c r="ER94" s="98"/>
      <c r="ES94" s="98"/>
      <c r="ET94" s="98"/>
      <c r="EU94" s="98"/>
      <c r="EV94" s="98"/>
      <c r="EW94" s="98"/>
      <c r="EX94" s="98"/>
      <c r="EY94" s="98"/>
      <c r="EZ94" s="98"/>
      <c r="FA94" s="98"/>
      <c r="FB94" s="98"/>
      <c r="FC94" s="98"/>
      <c r="FD94" s="98"/>
      <c r="FE94" s="98"/>
      <c r="FF94" s="98"/>
      <c r="FG94" s="98"/>
      <c r="FH94" s="98"/>
      <c r="FI94" s="98"/>
      <c r="FJ94" s="98"/>
      <c r="FK94" s="98"/>
      <c r="FL94" s="98"/>
      <c r="FM94" s="98"/>
      <c r="FN94" s="98"/>
      <c r="FO94" s="98"/>
      <c r="FP94" s="98"/>
      <c r="FQ94" s="98"/>
      <c r="FR94" s="98"/>
      <c r="FS94" s="98"/>
      <c r="FT94" s="98"/>
      <c r="FU94" s="98"/>
      <c r="FV94" s="98"/>
      <c r="FW94" s="98"/>
      <c r="FX94" s="98"/>
      <c r="FY94" s="98"/>
      <c r="FZ94" s="98"/>
      <c r="GA94" s="98"/>
      <c r="GB94" s="98"/>
      <c r="GC94" s="98"/>
      <c r="GD94" s="98"/>
      <c r="GE94" s="98"/>
      <c r="GF94" s="98"/>
      <c r="GG94" s="98"/>
      <c r="GH94" s="98"/>
      <c r="GI94" s="98"/>
      <c r="GJ94" s="98"/>
      <c r="GK94" s="98"/>
      <c r="GL94" s="98"/>
      <c r="GM94" s="98"/>
      <c r="GN94" s="98"/>
      <c r="GO94" s="98"/>
      <c r="GP94" s="98"/>
      <c r="GQ94" s="98"/>
      <c r="GR94" s="98"/>
      <c r="GS94" s="98"/>
      <c r="GT94" s="98"/>
      <c r="GU94" s="98"/>
      <c r="GV94" s="98"/>
      <c r="GW94" s="98"/>
      <c r="GX94" s="98"/>
      <c r="GY94" s="98"/>
      <c r="GZ94" s="98"/>
      <c r="HA94" s="98"/>
      <c r="HB94" s="98"/>
      <c r="HC94" s="98"/>
      <c r="HD94" s="98"/>
      <c r="HE94" s="98"/>
      <c r="HF94" s="98"/>
      <c r="HG94" s="98"/>
      <c r="HH94" s="98"/>
      <c r="HI94" s="98"/>
      <c r="HJ94" s="98"/>
      <c r="HK94" s="98"/>
      <c r="HL94" s="98"/>
      <c r="HM94" s="98"/>
      <c r="HN94" s="98"/>
      <c r="HO94" s="98"/>
      <c r="HP94" s="98"/>
      <c r="HQ94" s="98"/>
      <c r="HR94" s="98"/>
      <c r="HS94" s="98"/>
      <c r="HT94" s="98"/>
      <c r="HU94" s="98"/>
      <c r="HV94" s="98"/>
      <c r="HW94" s="6"/>
      <c r="HX94" s="6"/>
      <c r="HY94" s="6"/>
      <c r="HZ94" s="6"/>
      <c r="IA94" s="6"/>
    </row>
    <row r="95" spans="1:235" ht="15.75" customHeight="1" x14ac:dyDescent="0.3">
      <c r="A95" s="98"/>
      <c r="B95" s="98"/>
      <c r="C95" s="98"/>
      <c r="D95" s="98"/>
      <c r="E95" s="98"/>
      <c r="F95" s="98"/>
      <c r="G95" s="98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8"/>
      <c r="Y95" s="98"/>
      <c r="Z95" s="98"/>
      <c r="AA95" s="98"/>
      <c r="AB95" s="98"/>
      <c r="AC95" s="98"/>
      <c r="AD95" s="98"/>
      <c r="AE95" s="98"/>
      <c r="AF95" s="98"/>
      <c r="AG95" s="98"/>
      <c r="AH95" s="98"/>
      <c r="AI95" s="98"/>
      <c r="AJ95" s="98"/>
      <c r="AK95" s="98"/>
      <c r="AL95" s="98"/>
      <c r="AM95" s="98"/>
      <c r="AN95" s="98"/>
      <c r="AO95" s="98"/>
      <c r="AP95" s="98"/>
      <c r="AQ95" s="98"/>
      <c r="AR95" s="98"/>
      <c r="AS95" s="98"/>
      <c r="AT95" s="98"/>
      <c r="AU95" s="98"/>
      <c r="AV95" s="98"/>
      <c r="AW95" s="98"/>
      <c r="AX95" s="98"/>
      <c r="AY95" s="98"/>
      <c r="AZ95" s="98"/>
      <c r="BA95" s="98"/>
      <c r="BB95" s="98"/>
      <c r="BC95" s="98"/>
      <c r="BD95" s="98"/>
      <c r="BE95" s="98"/>
      <c r="BF95" s="98"/>
      <c r="BG95" s="98"/>
      <c r="BH95" s="98"/>
      <c r="BI95" s="98"/>
      <c r="BJ95" s="98"/>
      <c r="BK95" s="98"/>
      <c r="BL95" s="98"/>
      <c r="BM95" s="98"/>
      <c r="BN95" s="98"/>
      <c r="BO95" s="98"/>
      <c r="BP95" s="98"/>
      <c r="BQ95" s="98"/>
      <c r="BR95" s="98"/>
      <c r="BS95" s="98"/>
      <c r="BT95" s="98"/>
      <c r="BU95" s="98"/>
      <c r="BV95" s="98"/>
      <c r="BW95" s="98"/>
      <c r="BX95" s="98"/>
      <c r="BY95" s="98"/>
      <c r="BZ95" s="98"/>
      <c r="CA95" s="98"/>
      <c r="CB95" s="98"/>
      <c r="CC95" s="98"/>
      <c r="CD95" s="98"/>
      <c r="CE95" s="98"/>
      <c r="CF95" s="98"/>
      <c r="CG95" s="98"/>
      <c r="CH95" s="98"/>
      <c r="CI95" s="98"/>
      <c r="CJ95" s="98"/>
      <c r="CK95" s="98"/>
      <c r="CL95" s="98"/>
      <c r="CM95" s="98"/>
      <c r="CN95" s="98"/>
      <c r="CO95" s="98"/>
      <c r="CP95" s="98"/>
      <c r="CQ95" s="98"/>
      <c r="CR95" s="98"/>
      <c r="CS95" s="98"/>
      <c r="CT95" s="98"/>
      <c r="CU95" s="98"/>
      <c r="CV95" s="98"/>
      <c r="CW95" s="98"/>
      <c r="CX95" s="98"/>
      <c r="CY95" s="98"/>
      <c r="CZ95" s="98"/>
      <c r="DA95" s="98"/>
      <c r="DB95" s="98"/>
      <c r="DC95" s="98"/>
      <c r="DD95" s="98"/>
      <c r="DE95" s="98"/>
      <c r="DF95" s="98"/>
      <c r="DG95" s="98"/>
      <c r="DH95" s="98"/>
      <c r="DI95" s="98"/>
      <c r="DJ95" s="98"/>
      <c r="DK95" s="98"/>
      <c r="DL95" s="98"/>
      <c r="DM95" s="98"/>
      <c r="DN95" s="98"/>
      <c r="DO95" s="98"/>
      <c r="DP95" s="98"/>
      <c r="DQ95" s="98"/>
      <c r="DR95" s="98"/>
      <c r="DS95" s="98"/>
      <c r="DT95" s="98"/>
      <c r="DU95" s="98"/>
      <c r="DV95" s="98"/>
      <c r="DW95" s="98"/>
      <c r="DX95" s="98"/>
      <c r="DY95" s="98"/>
      <c r="DZ95" s="98"/>
      <c r="EA95" s="98"/>
      <c r="EB95" s="98"/>
      <c r="EC95" s="98"/>
      <c r="ED95" s="98"/>
      <c r="EE95" s="98"/>
      <c r="EF95" s="98"/>
      <c r="EG95" s="98"/>
      <c r="EH95" s="98"/>
      <c r="EI95" s="98"/>
      <c r="EJ95" s="98"/>
      <c r="EK95" s="98"/>
      <c r="EL95" s="98"/>
      <c r="EM95" s="98"/>
      <c r="EN95" s="98"/>
      <c r="EO95" s="98"/>
      <c r="EP95" s="98"/>
      <c r="EQ95" s="98"/>
      <c r="ER95" s="98"/>
      <c r="ES95" s="98"/>
      <c r="ET95" s="98"/>
      <c r="EU95" s="98"/>
      <c r="EV95" s="98"/>
      <c r="EW95" s="98"/>
      <c r="EX95" s="98"/>
      <c r="EY95" s="98"/>
      <c r="EZ95" s="98"/>
      <c r="FA95" s="98"/>
      <c r="FB95" s="98"/>
      <c r="FC95" s="98"/>
      <c r="FD95" s="98"/>
      <c r="FE95" s="98"/>
      <c r="FF95" s="98"/>
      <c r="FG95" s="98"/>
      <c r="FH95" s="98"/>
      <c r="FI95" s="98"/>
      <c r="FJ95" s="98"/>
      <c r="FK95" s="98"/>
      <c r="FL95" s="98"/>
      <c r="FM95" s="98"/>
      <c r="FN95" s="98"/>
      <c r="FO95" s="98"/>
      <c r="FP95" s="98"/>
      <c r="FQ95" s="98"/>
      <c r="FR95" s="98"/>
      <c r="FS95" s="98"/>
      <c r="FT95" s="98"/>
      <c r="FU95" s="98"/>
      <c r="FV95" s="98"/>
      <c r="FW95" s="98"/>
      <c r="FX95" s="98"/>
      <c r="FY95" s="98"/>
      <c r="FZ95" s="98"/>
      <c r="GA95" s="98"/>
      <c r="GB95" s="98"/>
      <c r="GC95" s="98"/>
      <c r="GD95" s="98"/>
      <c r="GE95" s="98"/>
      <c r="GF95" s="98"/>
      <c r="GG95" s="98"/>
      <c r="GH95" s="98"/>
      <c r="GI95" s="98"/>
      <c r="GJ95" s="98"/>
      <c r="GK95" s="98"/>
      <c r="GL95" s="98"/>
      <c r="GM95" s="98"/>
      <c r="GN95" s="98"/>
      <c r="GO95" s="98"/>
      <c r="GP95" s="98"/>
      <c r="GQ95" s="98"/>
      <c r="GR95" s="98"/>
      <c r="GS95" s="98"/>
      <c r="GT95" s="98"/>
      <c r="GU95" s="98"/>
      <c r="GV95" s="98"/>
      <c r="GW95" s="98"/>
      <c r="GX95" s="98"/>
      <c r="GY95" s="98"/>
      <c r="GZ95" s="98"/>
      <c r="HA95" s="98"/>
      <c r="HB95" s="98"/>
      <c r="HC95" s="98"/>
      <c r="HD95" s="98"/>
      <c r="HE95" s="98"/>
      <c r="HF95" s="98"/>
      <c r="HG95" s="98"/>
      <c r="HH95" s="98"/>
      <c r="HI95" s="98"/>
      <c r="HJ95" s="98"/>
      <c r="HK95" s="98"/>
      <c r="HL95" s="98"/>
      <c r="HM95" s="98"/>
      <c r="HN95" s="98"/>
      <c r="HO95" s="98"/>
      <c r="HP95" s="98"/>
      <c r="HQ95" s="98"/>
      <c r="HR95" s="98"/>
      <c r="HS95" s="98"/>
      <c r="HT95" s="98"/>
      <c r="HU95" s="98"/>
      <c r="HV95" s="98"/>
      <c r="HW95" s="6"/>
      <c r="HX95" s="6"/>
      <c r="HY95" s="6"/>
      <c r="HZ95" s="6"/>
      <c r="IA95" s="6"/>
    </row>
    <row r="96" spans="1:235" ht="15.75" customHeight="1" x14ac:dyDescent="0.3">
      <c r="A96" s="98"/>
      <c r="B96" s="98"/>
      <c r="C96" s="98"/>
      <c r="D96" s="98"/>
      <c r="E96" s="98"/>
      <c r="F96" s="98"/>
      <c r="G96" s="98"/>
      <c r="H96" s="98"/>
      <c r="I96" s="98"/>
      <c r="J96" s="98"/>
      <c r="K96" s="98"/>
      <c r="L96" s="98"/>
      <c r="M96" s="98"/>
      <c r="N96" s="98"/>
      <c r="O96" s="98"/>
      <c r="P96" s="98"/>
      <c r="Q96" s="98"/>
      <c r="R96" s="98"/>
      <c r="S96" s="98"/>
      <c r="T96" s="98"/>
      <c r="U96" s="98"/>
      <c r="V96" s="98"/>
      <c r="W96" s="98"/>
      <c r="X96" s="98"/>
      <c r="Y96" s="98"/>
      <c r="Z96" s="98"/>
      <c r="AA96" s="98"/>
      <c r="AB96" s="98"/>
      <c r="AC96" s="98"/>
      <c r="AD96" s="98"/>
      <c r="AE96" s="98"/>
      <c r="AF96" s="98"/>
      <c r="AG96" s="98"/>
      <c r="AH96" s="98"/>
      <c r="AI96" s="98"/>
      <c r="AJ96" s="98"/>
      <c r="AK96" s="98"/>
      <c r="AL96" s="98"/>
      <c r="AM96" s="98"/>
      <c r="AN96" s="98"/>
      <c r="AO96" s="98"/>
      <c r="AP96" s="98"/>
      <c r="AQ96" s="98"/>
      <c r="AR96" s="98"/>
      <c r="AS96" s="98"/>
      <c r="AT96" s="98"/>
      <c r="AU96" s="98"/>
      <c r="AV96" s="98"/>
      <c r="AW96" s="98"/>
      <c r="AX96" s="98"/>
      <c r="AY96" s="98"/>
      <c r="AZ96" s="98"/>
      <c r="BA96" s="98"/>
      <c r="BB96" s="98"/>
      <c r="BC96" s="98"/>
      <c r="BD96" s="98"/>
      <c r="BE96" s="98"/>
      <c r="BF96" s="98"/>
      <c r="BG96" s="98"/>
      <c r="BH96" s="98"/>
      <c r="BI96" s="98"/>
      <c r="BJ96" s="98"/>
      <c r="BK96" s="98"/>
      <c r="BL96" s="98"/>
      <c r="BM96" s="98"/>
      <c r="BN96" s="98"/>
      <c r="BO96" s="98"/>
      <c r="BP96" s="98"/>
      <c r="BQ96" s="98"/>
      <c r="BR96" s="98"/>
      <c r="BS96" s="98"/>
      <c r="BT96" s="98"/>
      <c r="BU96" s="98"/>
      <c r="BV96" s="98"/>
      <c r="BW96" s="98"/>
      <c r="BX96" s="98"/>
      <c r="BY96" s="98"/>
      <c r="BZ96" s="98"/>
      <c r="CA96" s="98"/>
      <c r="CB96" s="98"/>
      <c r="CC96" s="98"/>
      <c r="CD96" s="98"/>
      <c r="CE96" s="98"/>
      <c r="CF96" s="98"/>
      <c r="CG96" s="98"/>
      <c r="CH96" s="98"/>
      <c r="CI96" s="98"/>
      <c r="CJ96" s="98"/>
      <c r="CK96" s="98"/>
      <c r="CL96" s="98"/>
      <c r="CM96" s="98"/>
      <c r="CN96" s="98"/>
      <c r="CO96" s="98"/>
      <c r="CP96" s="98"/>
      <c r="CQ96" s="98"/>
      <c r="CR96" s="98"/>
      <c r="CS96" s="98"/>
      <c r="CT96" s="98"/>
      <c r="CU96" s="98"/>
      <c r="CV96" s="98"/>
      <c r="CW96" s="98"/>
      <c r="CX96" s="98"/>
      <c r="CY96" s="98"/>
      <c r="CZ96" s="98"/>
      <c r="DA96" s="98"/>
      <c r="DB96" s="98"/>
      <c r="DC96" s="98"/>
      <c r="DD96" s="98"/>
      <c r="DE96" s="98"/>
      <c r="DF96" s="98"/>
      <c r="DG96" s="98"/>
      <c r="DH96" s="98"/>
      <c r="DI96" s="98"/>
      <c r="DJ96" s="98"/>
      <c r="DK96" s="98"/>
      <c r="DL96" s="98"/>
      <c r="DM96" s="98"/>
      <c r="DN96" s="98"/>
      <c r="DO96" s="98"/>
      <c r="DP96" s="98"/>
      <c r="DQ96" s="98"/>
      <c r="DR96" s="98"/>
      <c r="DS96" s="98"/>
      <c r="DT96" s="98"/>
      <c r="DU96" s="98"/>
      <c r="DV96" s="98"/>
      <c r="DW96" s="98"/>
      <c r="DX96" s="98"/>
      <c r="DY96" s="98"/>
      <c r="DZ96" s="98"/>
      <c r="EA96" s="98"/>
      <c r="EB96" s="98"/>
      <c r="EC96" s="98"/>
      <c r="ED96" s="98"/>
      <c r="EE96" s="98"/>
      <c r="EF96" s="98"/>
      <c r="EG96" s="98"/>
      <c r="EH96" s="98"/>
      <c r="EI96" s="98"/>
      <c r="EJ96" s="98"/>
      <c r="EK96" s="98"/>
      <c r="EL96" s="98"/>
      <c r="EM96" s="98"/>
      <c r="EN96" s="98"/>
      <c r="EO96" s="98"/>
      <c r="EP96" s="98"/>
      <c r="EQ96" s="98"/>
      <c r="ER96" s="98"/>
      <c r="ES96" s="98"/>
      <c r="ET96" s="98"/>
      <c r="EU96" s="98"/>
      <c r="EV96" s="98"/>
      <c r="EW96" s="98"/>
      <c r="EX96" s="98"/>
      <c r="EY96" s="98"/>
      <c r="EZ96" s="98"/>
      <c r="FA96" s="98"/>
      <c r="FB96" s="98"/>
      <c r="FC96" s="98"/>
      <c r="FD96" s="98"/>
      <c r="FE96" s="98"/>
      <c r="FF96" s="98"/>
      <c r="FG96" s="98"/>
      <c r="FH96" s="98"/>
      <c r="FI96" s="98"/>
      <c r="FJ96" s="98"/>
      <c r="FK96" s="98"/>
      <c r="FL96" s="98"/>
      <c r="FM96" s="98"/>
      <c r="FN96" s="98"/>
      <c r="FO96" s="98"/>
      <c r="FP96" s="98"/>
      <c r="FQ96" s="98"/>
      <c r="FR96" s="98"/>
      <c r="FS96" s="98"/>
      <c r="FT96" s="98"/>
      <c r="FU96" s="98"/>
      <c r="FV96" s="98"/>
      <c r="FW96" s="98"/>
      <c r="FX96" s="98"/>
      <c r="FY96" s="98"/>
      <c r="FZ96" s="98"/>
      <c r="GA96" s="98"/>
      <c r="GB96" s="98"/>
      <c r="GC96" s="98"/>
      <c r="GD96" s="98"/>
      <c r="GE96" s="98"/>
      <c r="GF96" s="98"/>
      <c r="GG96" s="98"/>
      <c r="GH96" s="98"/>
      <c r="GI96" s="98"/>
      <c r="GJ96" s="98"/>
      <c r="GK96" s="98"/>
      <c r="GL96" s="98"/>
      <c r="GM96" s="98"/>
      <c r="GN96" s="98"/>
      <c r="GO96" s="98"/>
      <c r="GP96" s="98"/>
      <c r="GQ96" s="98"/>
      <c r="GR96" s="98"/>
      <c r="GS96" s="98"/>
      <c r="GT96" s="98"/>
      <c r="GU96" s="98"/>
      <c r="GV96" s="98"/>
      <c r="GW96" s="98"/>
      <c r="GX96" s="98"/>
      <c r="GY96" s="98"/>
      <c r="GZ96" s="98"/>
      <c r="HA96" s="98"/>
      <c r="HB96" s="98"/>
      <c r="HC96" s="98"/>
      <c r="HD96" s="98"/>
      <c r="HE96" s="98"/>
      <c r="HF96" s="98"/>
      <c r="HG96" s="98"/>
      <c r="HH96" s="98"/>
      <c r="HI96" s="98"/>
      <c r="HJ96" s="98"/>
      <c r="HK96" s="98"/>
      <c r="HL96" s="98"/>
      <c r="HM96" s="98"/>
      <c r="HN96" s="98"/>
      <c r="HO96" s="98"/>
      <c r="HP96" s="98"/>
      <c r="HQ96" s="98"/>
      <c r="HR96" s="98"/>
      <c r="HS96" s="98"/>
      <c r="HT96" s="98"/>
      <c r="HU96" s="98"/>
      <c r="HV96" s="98"/>
      <c r="HW96" s="6"/>
      <c r="HX96" s="6"/>
      <c r="HY96" s="6"/>
      <c r="HZ96" s="6"/>
      <c r="IA96" s="6"/>
    </row>
    <row r="97" spans="1:235" ht="15.75" customHeight="1" x14ac:dyDescent="0.3">
      <c r="A97" s="98"/>
      <c r="B97" s="98"/>
      <c r="C97" s="98"/>
      <c r="D97" s="98"/>
      <c r="E97" s="98"/>
      <c r="F97" s="98"/>
      <c r="G97" s="98"/>
      <c r="H97" s="98"/>
      <c r="I97" s="98"/>
      <c r="J97" s="98"/>
      <c r="K97" s="98"/>
      <c r="L97" s="98"/>
      <c r="M97" s="98"/>
      <c r="N97" s="98"/>
      <c r="O97" s="98"/>
      <c r="P97" s="98"/>
      <c r="Q97" s="98"/>
      <c r="R97" s="98"/>
      <c r="S97" s="98"/>
      <c r="T97" s="98"/>
      <c r="U97" s="98"/>
      <c r="V97" s="98"/>
      <c r="W97" s="98"/>
      <c r="X97" s="98"/>
      <c r="Y97" s="98"/>
      <c r="Z97" s="98"/>
      <c r="AA97" s="98"/>
      <c r="AB97" s="98"/>
      <c r="AC97" s="98"/>
      <c r="AD97" s="98"/>
      <c r="AE97" s="98"/>
      <c r="AF97" s="98"/>
      <c r="AG97" s="98"/>
      <c r="AH97" s="98"/>
      <c r="AI97" s="98"/>
      <c r="AJ97" s="98"/>
      <c r="AK97" s="98"/>
      <c r="AL97" s="98"/>
      <c r="AM97" s="98"/>
      <c r="AN97" s="98"/>
      <c r="AO97" s="98"/>
      <c r="AP97" s="98"/>
      <c r="AQ97" s="98"/>
      <c r="AR97" s="98"/>
      <c r="AS97" s="98"/>
      <c r="AT97" s="98"/>
      <c r="AU97" s="98"/>
      <c r="AV97" s="98"/>
      <c r="AW97" s="98"/>
      <c r="AX97" s="98"/>
      <c r="AY97" s="98"/>
      <c r="AZ97" s="98"/>
      <c r="BA97" s="98"/>
      <c r="BB97" s="98"/>
      <c r="BC97" s="98"/>
      <c r="BD97" s="98"/>
      <c r="BE97" s="98"/>
      <c r="BF97" s="98"/>
      <c r="BG97" s="98"/>
      <c r="BH97" s="98"/>
      <c r="BI97" s="98"/>
      <c r="BJ97" s="98"/>
      <c r="BK97" s="98"/>
      <c r="BL97" s="98"/>
      <c r="BM97" s="98"/>
      <c r="BN97" s="98"/>
      <c r="BO97" s="98"/>
      <c r="BP97" s="98"/>
      <c r="BQ97" s="98"/>
      <c r="BR97" s="98"/>
      <c r="BS97" s="98"/>
      <c r="BT97" s="98"/>
      <c r="BU97" s="98"/>
      <c r="BV97" s="98"/>
      <c r="BW97" s="98"/>
      <c r="BX97" s="98"/>
      <c r="BY97" s="98"/>
      <c r="BZ97" s="98"/>
      <c r="CA97" s="98"/>
      <c r="CB97" s="98"/>
      <c r="CC97" s="98"/>
      <c r="CD97" s="98"/>
      <c r="CE97" s="98"/>
      <c r="CF97" s="98"/>
      <c r="CG97" s="98"/>
      <c r="CH97" s="98"/>
      <c r="CI97" s="98"/>
      <c r="CJ97" s="98"/>
      <c r="CK97" s="98"/>
      <c r="CL97" s="98"/>
      <c r="CM97" s="98"/>
      <c r="CN97" s="98"/>
      <c r="CO97" s="98"/>
      <c r="CP97" s="98"/>
      <c r="CQ97" s="98"/>
      <c r="CR97" s="98"/>
      <c r="CS97" s="98"/>
      <c r="CT97" s="98"/>
      <c r="CU97" s="98"/>
      <c r="CV97" s="98"/>
      <c r="CW97" s="98"/>
      <c r="CX97" s="98"/>
      <c r="CY97" s="98"/>
      <c r="CZ97" s="98"/>
      <c r="DA97" s="98"/>
      <c r="DB97" s="98"/>
      <c r="DC97" s="98"/>
      <c r="DD97" s="98"/>
      <c r="DE97" s="98"/>
      <c r="DF97" s="98"/>
      <c r="DG97" s="98"/>
      <c r="DH97" s="98"/>
      <c r="DI97" s="98"/>
      <c r="DJ97" s="98"/>
      <c r="DK97" s="98"/>
      <c r="DL97" s="98"/>
      <c r="DM97" s="98"/>
      <c r="DN97" s="98"/>
      <c r="DO97" s="98"/>
      <c r="DP97" s="98"/>
      <c r="DQ97" s="98"/>
      <c r="DR97" s="98"/>
      <c r="DS97" s="98"/>
      <c r="DT97" s="98"/>
      <c r="DU97" s="98"/>
      <c r="DV97" s="98"/>
      <c r="DW97" s="98"/>
      <c r="DX97" s="98"/>
      <c r="DY97" s="98"/>
      <c r="DZ97" s="98"/>
      <c r="EA97" s="98"/>
      <c r="EB97" s="98"/>
      <c r="EC97" s="98"/>
      <c r="ED97" s="98"/>
      <c r="EE97" s="98"/>
      <c r="EF97" s="98"/>
      <c r="EG97" s="98"/>
      <c r="EH97" s="98"/>
      <c r="EI97" s="98"/>
      <c r="EJ97" s="98"/>
      <c r="EK97" s="98"/>
      <c r="EL97" s="98"/>
      <c r="EM97" s="98"/>
      <c r="EN97" s="98"/>
      <c r="EO97" s="98"/>
      <c r="EP97" s="98"/>
      <c r="EQ97" s="98"/>
      <c r="ER97" s="98"/>
      <c r="ES97" s="98"/>
      <c r="ET97" s="98"/>
      <c r="EU97" s="98"/>
      <c r="EV97" s="98"/>
      <c r="EW97" s="98"/>
      <c r="EX97" s="98"/>
      <c r="EY97" s="98"/>
      <c r="EZ97" s="98"/>
      <c r="FA97" s="98"/>
      <c r="FB97" s="98"/>
      <c r="FC97" s="98"/>
      <c r="FD97" s="98"/>
      <c r="FE97" s="98"/>
      <c r="FF97" s="98"/>
      <c r="FG97" s="98"/>
      <c r="FH97" s="98"/>
      <c r="FI97" s="98"/>
      <c r="FJ97" s="98"/>
      <c r="FK97" s="98"/>
      <c r="FL97" s="98"/>
      <c r="FM97" s="98"/>
      <c r="FN97" s="98"/>
      <c r="FO97" s="98"/>
      <c r="FP97" s="98"/>
      <c r="FQ97" s="98"/>
      <c r="FR97" s="98"/>
      <c r="FS97" s="98"/>
      <c r="FT97" s="98"/>
      <c r="FU97" s="98"/>
      <c r="FV97" s="98"/>
      <c r="FW97" s="98"/>
      <c r="FX97" s="98"/>
      <c r="FY97" s="98"/>
      <c r="FZ97" s="98"/>
      <c r="GA97" s="98"/>
      <c r="GB97" s="98"/>
      <c r="GC97" s="98"/>
      <c r="GD97" s="98"/>
      <c r="GE97" s="98"/>
      <c r="GF97" s="98"/>
      <c r="GG97" s="98"/>
      <c r="GH97" s="98"/>
      <c r="GI97" s="98"/>
      <c r="GJ97" s="98"/>
      <c r="GK97" s="98"/>
      <c r="GL97" s="98"/>
      <c r="GM97" s="98"/>
      <c r="GN97" s="98"/>
      <c r="GO97" s="98"/>
      <c r="GP97" s="98"/>
      <c r="GQ97" s="98"/>
      <c r="GR97" s="98"/>
      <c r="GS97" s="98"/>
      <c r="GT97" s="98"/>
      <c r="GU97" s="98"/>
      <c r="GV97" s="98"/>
      <c r="GW97" s="98"/>
      <c r="GX97" s="98"/>
      <c r="GY97" s="98"/>
      <c r="GZ97" s="98"/>
      <c r="HA97" s="98"/>
      <c r="HB97" s="98"/>
      <c r="HC97" s="98"/>
      <c r="HD97" s="98"/>
      <c r="HE97" s="98"/>
      <c r="HF97" s="98"/>
      <c r="HG97" s="98"/>
      <c r="HH97" s="98"/>
      <c r="HI97" s="98"/>
      <c r="HJ97" s="98"/>
      <c r="HK97" s="98"/>
      <c r="HL97" s="98"/>
      <c r="HM97" s="98"/>
      <c r="HN97" s="98"/>
      <c r="HO97" s="98"/>
      <c r="HP97" s="98"/>
      <c r="HQ97" s="98"/>
      <c r="HR97" s="98"/>
      <c r="HS97" s="98"/>
      <c r="HT97" s="98"/>
      <c r="HU97" s="98"/>
      <c r="HV97" s="98"/>
      <c r="HW97" s="6"/>
      <c r="HX97" s="6"/>
      <c r="HY97" s="6"/>
      <c r="HZ97" s="6"/>
      <c r="IA97" s="6"/>
    </row>
    <row r="98" spans="1:235" ht="15.75" customHeight="1" x14ac:dyDescent="0.3">
      <c r="A98" s="98"/>
      <c r="B98" s="98"/>
      <c r="C98" s="98"/>
      <c r="D98" s="98"/>
      <c r="E98" s="98"/>
      <c r="F98" s="98"/>
      <c r="G98" s="98"/>
      <c r="H98" s="98"/>
      <c r="I98" s="98"/>
      <c r="J98" s="98"/>
      <c r="K98" s="98"/>
      <c r="L98" s="98"/>
      <c r="M98" s="98"/>
      <c r="N98" s="98"/>
      <c r="O98" s="98"/>
      <c r="P98" s="98"/>
      <c r="Q98" s="98"/>
      <c r="R98" s="98"/>
      <c r="S98" s="98"/>
      <c r="T98" s="98"/>
      <c r="U98" s="98"/>
      <c r="V98" s="98"/>
      <c r="W98" s="98"/>
      <c r="X98" s="98"/>
      <c r="Y98" s="98"/>
      <c r="Z98" s="98"/>
      <c r="AA98" s="98"/>
      <c r="AB98" s="98"/>
      <c r="AC98" s="98"/>
      <c r="AD98" s="98"/>
      <c r="AE98" s="98"/>
      <c r="AF98" s="98"/>
      <c r="AG98" s="98"/>
      <c r="AH98" s="98"/>
      <c r="AI98" s="98"/>
      <c r="AJ98" s="98"/>
      <c r="AK98" s="98"/>
      <c r="AL98" s="98"/>
      <c r="AM98" s="98"/>
      <c r="AN98" s="98"/>
      <c r="AO98" s="98"/>
      <c r="AP98" s="98"/>
      <c r="AQ98" s="98"/>
      <c r="AR98" s="98"/>
      <c r="AS98" s="98"/>
      <c r="AT98" s="98"/>
      <c r="AU98" s="98"/>
      <c r="AV98" s="98"/>
      <c r="AW98" s="98"/>
      <c r="AX98" s="98"/>
      <c r="AY98" s="98"/>
      <c r="AZ98" s="98"/>
      <c r="BA98" s="98"/>
      <c r="BB98" s="98"/>
      <c r="BC98" s="98"/>
      <c r="BD98" s="98"/>
      <c r="BE98" s="98"/>
      <c r="BF98" s="98"/>
      <c r="BG98" s="98"/>
      <c r="BH98" s="98"/>
      <c r="BI98" s="98"/>
      <c r="BJ98" s="98"/>
      <c r="BK98" s="98"/>
      <c r="BL98" s="98"/>
      <c r="BM98" s="98"/>
      <c r="BN98" s="98"/>
      <c r="BO98" s="98"/>
      <c r="BP98" s="98"/>
      <c r="BQ98" s="98"/>
      <c r="BR98" s="98"/>
      <c r="BS98" s="98"/>
      <c r="BT98" s="98"/>
      <c r="BU98" s="98"/>
      <c r="BV98" s="98"/>
      <c r="BW98" s="98"/>
      <c r="BX98" s="98"/>
      <c r="BY98" s="98"/>
      <c r="BZ98" s="98"/>
      <c r="CA98" s="98"/>
      <c r="CB98" s="98"/>
      <c r="CC98" s="98"/>
      <c r="CD98" s="98"/>
      <c r="CE98" s="98"/>
      <c r="CF98" s="98"/>
      <c r="CG98" s="98"/>
      <c r="CH98" s="98"/>
      <c r="CI98" s="98"/>
      <c r="CJ98" s="98"/>
      <c r="CK98" s="98"/>
      <c r="CL98" s="98"/>
      <c r="CM98" s="98"/>
      <c r="CN98" s="98"/>
      <c r="CO98" s="98"/>
      <c r="CP98" s="98"/>
      <c r="CQ98" s="98"/>
      <c r="CR98" s="98"/>
      <c r="CS98" s="98"/>
      <c r="CT98" s="98"/>
      <c r="CU98" s="98"/>
      <c r="CV98" s="98"/>
      <c r="CW98" s="98"/>
      <c r="CX98" s="98"/>
      <c r="CY98" s="98"/>
      <c r="CZ98" s="98"/>
      <c r="DA98" s="98"/>
      <c r="DB98" s="98"/>
      <c r="DC98" s="98"/>
      <c r="DD98" s="98"/>
      <c r="DE98" s="98"/>
      <c r="DF98" s="98"/>
      <c r="DG98" s="98"/>
      <c r="DH98" s="98"/>
      <c r="DI98" s="98"/>
      <c r="DJ98" s="98"/>
      <c r="DK98" s="98"/>
      <c r="DL98" s="98"/>
      <c r="DM98" s="98"/>
      <c r="DN98" s="98"/>
      <c r="DO98" s="98"/>
      <c r="DP98" s="98"/>
      <c r="DQ98" s="98"/>
      <c r="DR98" s="98"/>
      <c r="DS98" s="98"/>
      <c r="DT98" s="98"/>
      <c r="DU98" s="98"/>
      <c r="DV98" s="98"/>
      <c r="DW98" s="98"/>
      <c r="DX98" s="98"/>
      <c r="DY98" s="98"/>
      <c r="DZ98" s="98"/>
      <c r="EA98" s="98"/>
      <c r="EB98" s="98"/>
      <c r="EC98" s="98"/>
      <c r="ED98" s="98"/>
      <c r="EE98" s="98"/>
      <c r="EF98" s="98"/>
      <c r="EG98" s="98"/>
      <c r="EH98" s="98"/>
      <c r="EI98" s="98"/>
      <c r="EJ98" s="98"/>
      <c r="EK98" s="98"/>
      <c r="EL98" s="98"/>
      <c r="EM98" s="98"/>
      <c r="EN98" s="98"/>
      <c r="EO98" s="98"/>
      <c r="EP98" s="98"/>
      <c r="EQ98" s="98"/>
      <c r="ER98" s="98"/>
      <c r="ES98" s="98"/>
      <c r="ET98" s="98"/>
      <c r="EU98" s="98"/>
      <c r="EV98" s="98"/>
      <c r="EW98" s="98"/>
      <c r="EX98" s="98"/>
      <c r="EY98" s="98"/>
      <c r="EZ98" s="98"/>
      <c r="FA98" s="98"/>
      <c r="FB98" s="98"/>
      <c r="FC98" s="98"/>
      <c r="FD98" s="98"/>
      <c r="FE98" s="98"/>
      <c r="FF98" s="98"/>
      <c r="FG98" s="98"/>
      <c r="FH98" s="98"/>
      <c r="FI98" s="98"/>
      <c r="FJ98" s="98"/>
      <c r="FK98" s="98"/>
      <c r="FL98" s="98"/>
      <c r="FM98" s="98"/>
      <c r="FN98" s="98"/>
      <c r="FO98" s="98"/>
      <c r="FP98" s="98"/>
      <c r="FQ98" s="98"/>
      <c r="FR98" s="98"/>
      <c r="FS98" s="98"/>
      <c r="FT98" s="98"/>
      <c r="FU98" s="98"/>
      <c r="FV98" s="98"/>
      <c r="FW98" s="98"/>
      <c r="FX98" s="98"/>
      <c r="FY98" s="98"/>
      <c r="FZ98" s="98"/>
      <c r="GA98" s="98"/>
      <c r="GB98" s="98"/>
      <c r="GC98" s="98"/>
      <c r="GD98" s="98"/>
      <c r="GE98" s="98"/>
      <c r="GF98" s="98"/>
      <c r="GG98" s="98"/>
      <c r="GH98" s="98"/>
      <c r="GI98" s="98"/>
      <c r="GJ98" s="98"/>
      <c r="GK98" s="98"/>
      <c r="GL98" s="98"/>
      <c r="GM98" s="98"/>
      <c r="GN98" s="98"/>
      <c r="GO98" s="98"/>
      <c r="GP98" s="98"/>
      <c r="GQ98" s="98"/>
      <c r="GR98" s="98"/>
      <c r="GS98" s="98"/>
      <c r="GT98" s="98"/>
      <c r="GU98" s="98"/>
      <c r="GV98" s="98"/>
      <c r="GW98" s="98"/>
      <c r="GX98" s="98"/>
      <c r="GY98" s="98"/>
      <c r="GZ98" s="98"/>
      <c r="HA98" s="98"/>
      <c r="HB98" s="98"/>
      <c r="HC98" s="98"/>
      <c r="HD98" s="98"/>
      <c r="HE98" s="98"/>
      <c r="HF98" s="98"/>
      <c r="HG98" s="98"/>
      <c r="HH98" s="98"/>
      <c r="HI98" s="98"/>
      <c r="HJ98" s="98"/>
      <c r="HK98" s="98"/>
      <c r="HL98" s="98"/>
      <c r="HM98" s="98"/>
      <c r="HN98" s="98"/>
      <c r="HO98" s="98"/>
      <c r="HP98" s="98"/>
      <c r="HQ98" s="98"/>
      <c r="HR98" s="98"/>
      <c r="HS98" s="98"/>
      <c r="HT98" s="98"/>
      <c r="HU98" s="98"/>
      <c r="HV98" s="98"/>
      <c r="HW98" s="6"/>
      <c r="HX98" s="6"/>
      <c r="HY98" s="6"/>
      <c r="HZ98" s="6"/>
      <c r="IA98" s="6"/>
    </row>
    <row r="99" spans="1:235" ht="15.75" customHeight="1" x14ac:dyDescent="0.3">
      <c r="A99" s="98"/>
      <c r="B99" s="98"/>
      <c r="C99" s="98"/>
      <c r="D99" s="98"/>
      <c r="E99" s="98"/>
      <c r="F99" s="98"/>
      <c r="G99" s="98"/>
      <c r="H99" s="98"/>
      <c r="I99" s="98"/>
      <c r="J99" s="98"/>
      <c r="K99" s="98"/>
      <c r="L99" s="98"/>
      <c r="M99" s="98"/>
      <c r="N99" s="98"/>
      <c r="O99" s="98"/>
      <c r="P99" s="98"/>
      <c r="Q99" s="98"/>
      <c r="R99" s="98"/>
      <c r="S99" s="98"/>
      <c r="T99" s="98"/>
      <c r="U99" s="98"/>
      <c r="V99" s="98"/>
      <c r="W99" s="98"/>
      <c r="X99" s="98"/>
      <c r="Y99" s="98"/>
      <c r="Z99" s="98"/>
      <c r="AA99" s="98"/>
      <c r="AB99" s="98"/>
      <c r="AC99" s="98"/>
      <c r="AD99" s="98"/>
      <c r="AE99" s="98"/>
      <c r="AF99" s="98"/>
      <c r="AG99" s="98"/>
      <c r="AH99" s="98"/>
      <c r="AI99" s="98"/>
      <c r="AJ99" s="98"/>
      <c r="AK99" s="98"/>
      <c r="AL99" s="98"/>
      <c r="AM99" s="98"/>
      <c r="AN99" s="98"/>
      <c r="AO99" s="98"/>
      <c r="AP99" s="98"/>
      <c r="AQ99" s="98"/>
      <c r="AR99" s="98"/>
      <c r="AS99" s="98"/>
      <c r="AT99" s="98"/>
      <c r="AU99" s="98"/>
      <c r="AV99" s="98"/>
      <c r="AW99" s="98"/>
      <c r="AX99" s="98"/>
      <c r="AY99" s="98"/>
      <c r="AZ99" s="98"/>
      <c r="BA99" s="98"/>
      <c r="BB99" s="98"/>
      <c r="BC99" s="98"/>
      <c r="BD99" s="98"/>
      <c r="BE99" s="98"/>
      <c r="BF99" s="98"/>
      <c r="BG99" s="98"/>
      <c r="BH99" s="98"/>
      <c r="BI99" s="98"/>
      <c r="BJ99" s="98"/>
      <c r="BK99" s="98"/>
      <c r="BL99" s="98"/>
      <c r="BM99" s="98"/>
      <c r="BN99" s="98"/>
      <c r="BO99" s="98"/>
      <c r="BP99" s="98"/>
      <c r="BQ99" s="98"/>
      <c r="BR99" s="98"/>
      <c r="BS99" s="98"/>
      <c r="BT99" s="98"/>
      <c r="BU99" s="98"/>
      <c r="BV99" s="98"/>
      <c r="BW99" s="98"/>
      <c r="BX99" s="98"/>
      <c r="BY99" s="98"/>
      <c r="BZ99" s="98"/>
      <c r="CA99" s="98"/>
      <c r="CB99" s="98"/>
      <c r="CC99" s="98"/>
      <c r="CD99" s="98"/>
      <c r="CE99" s="98"/>
      <c r="CF99" s="98"/>
      <c r="CG99" s="98"/>
      <c r="CH99" s="98"/>
      <c r="CI99" s="98"/>
      <c r="CJ99" s="98"/>
      <c r="CK99" s="98"/>
      <c r="CL99" s="98"/>
      <c r="CM99" s="98"/>
      <c r="CN99" s="98"/>
      <c r="CO99" s="98"/>
      <c r="CP99" s="98"/>
      <c r="CQ99" s="98"/>
      <c r="CR99" s="98"/>
      <c r="CS99" s="98"/>
      <c r="CT99" s="98"/>
      <c r="CU99" s="98"/>
      <c r="CV99" s="98"/>
      <c r="CW99" s="98"/>
      <c r="CX99" s="98"/>
      <c r="CY99" s="98"/>
      <c r="CZ99" s="98"/>
      <c r="DA99" s="98"/>
      <c r="DB99" s="98"/>
      <c r="DC99" s="98"/>
      <c r="DD99" s="98"/>
      <c r="DE99" s="98"/>
      <c r="DF99" s="98"/>
      <c r="DG99" s="98"/>
      <c r="DH99" s="98"/>
      <c r="DI99" s="98"/>
      <c r="DJ99" s="98"/>
      <c r="DK99" s="98"/>
      <c r="DL99" s="98"/>
      <c r="DM99" s="98"/>
      <c r="DN99" s="98"/>
      <c r="DO99" s="98"/>
      <c r="DP99" s="98"/>
      <c r="DQ99" s="98"/>
      <c r="DR99" s="98"/>
      <c r="DS99" s="98"/>
      <c r="DT99" s="98"/>
      <c r="DU99" s="98"/>
      <c r="DV99" s="98"/>
      <c r="DW99" s="98"/>
      <c r="DX99" s="98"/>
      <c r="DY99" s="98"/>
      <c r="DZ99" s="98"/>
      <c r="EA99" s="98"/>
      <c r="EB99" s="98"/>
      <c r="EC99" s="98"/>
      <c r="ED99" s="98"/>
      <c r="EE99" s="98"/>
      <c r="EF99" s="98"/>
      <c r="EG99" s="98"/>
      <c r="EH99" s="98"/>
      <c r="EI99" s="98"/>
      <c r="EJ99" s="98"/>
      <c r="EK99" s="98"/>
      <c r="EL99" s="98"/>
      <c r="EM99" s="98"/>
      <c r="EN99" s="98"/>
      <c r="EO99" s="98"/>
      <c r="EP99" s="98"/>
      <c r="EQ99" s="98"/>
      <c r="ER99" s="98"/>
      <c r="ES99" s="98"/>
      <c r="ET99" s="98"/>
      <c r="EU99" s="98"/>
      <c r="EV99" s="98"/>
      <c r="EW99" s="98"/>
      <c r="EX99" s="98"/>
      <c r="EY99" s="98"/>
      <c r="EZ99" s="98"/>
      <c r="FA99" s="98"/>
      <c r="FB99" s="98"/>
      <c r="FC99" s="98"/>
      <c r="FD99" s="98"/>
      <c r="FE99" s="98"/>
      <c r="FF99" s="98"/>
      <c r="FG99" s="98"/>
      <c r="FH99" s="98"/>
      <c r="FI99" s="98"/>
      <c r="FJ99" s="98"/>
      <c r="FK99" s="98"/>
      <c r="FL99" s="98"/>
      <c r="FM99" s="98"/>
      <c r="FN99" s="98"/>
      <c r="FO99" s="98"/>
      <c r="FP99" s="98"/>
      <c r="FQ99" s="98"/>
      <c r="FR99" s="98"/>
      <c r="FS99" s="98"/>
      <c r="FT99" s="98"/>
      <c r="FU99" s="98"/>
      <c r="FV99" s="98"/>
      <c r="FW99" s="98"/>
      <c r="FX99" s="98"/>
      <c r="FY99" s="98"/>
      <c r="FZ99" s="98"/>
      <c r="GA99" s="98"/>
      <c r="GB99" s="98"/>
      <c r="GC99" s="98"/>
      <c r="GD99" s="98"/>
      <c r="GE99" s="98"/>
      <c r="GF99" s="98"/>
      <c r="GG99" s="98"/>
      <c r="GH99" s="98"/>
      <c r="GI99" s="98"/>
      <c r="GJ99" s="98"/>
      <c r="GK99" s="98"/>
      <c r="GL99" s="98"/>
      <c r="GM99" s="98"/>
      <c r="GN99" s="98"/>
      <c r="GO99" s="98"/>
      <c r="GP99" s="98"/>
      <c r="GQ99" s="98"/>
      <c r="GR99" s="98"/>
      <c r="GS99" s="98"/>
      <c r="GT99" s="98"/>
      <c r="GU99" s="98"/>
      <c r="GV99" s="98"/>
      <c r="GW99" s="98"/>
      <c r="GX99" s="98"/>
      <c r="GY99" s="98"/>
      <c r="GZ99" s="98"/>
      <c r="HA99" s="98"/>
      <c r="HB99" s="98"/>
      <c r="HC99" s="98"/>
      <c r="HD99" s="98"/>
      <c r="HE99" s="98"/>
      <c r="HF99" s="98"/>
      <c r="HG99" s="98"/>
      <c r="HH99" s="98"/>
      <c r="HI99" s="98"/>
      <c r="HJ99" s="98"/>
      <c r="HK99" s="98"/>
      <c r="HL99" s="98"/>
      <c r="HM99" s="98"/>
      <c r="HN99" s="98"/>
      <c r="HO99" s="98"/>
      <c r="HP99" s="98"/>
      <c r="HQ99" s="98"/>
      <c r="HR99" s="98"/>
      <c r="HS99" s="98"/>
      <c r="HT99" s="98"/>
      <c r="HU99" s="98"/>
      <c r="HV99" s="98"/>
      <c r="HW99" s="6"/>
      <c r="HX99" s="6"/>
      <c r="HY99" s="6"/>
      <c r="HZ99" s="6"/>
      <c r="IA99" s="6"/>
    </row>
    <row r="100" spans="1:235" ht="15.75" customHeight="1" x14ac:dyDescent="0.3">
      <c r="A100" s="98"/>
      <c r="B100" s="98"/>
      <c r="C100" s="98"/>
      <c r="D100" s="98"/>
      <c r="E100" s="98"/>
      <c r="F100" s="98"/>
      <c r="G100" s="98"/>
      <c r="H100" s="98"/>
      <c r="I100" s="98"/>
      <c r="J100" s="98"/>
      <c r="K100" s="98"/>
      <c r="L100" s="98"/>
      <c r="M100" s="98"/>
      <c r="N100" s="98"/>
      <c r="O100" s="98"/>
      <c r="P100" s="98"/>
      <c r="Q100" s="98"/>
      <c r="R100" s="98"/>
      <c r="S100" s="98"/>
      <c r="T100" s="98"/>
      <c r="U100" s="98"/>
      <c r="V100" s="98"/>
      <c r="W100" s="98"/>
      <c r="X100" s="98"/>
      <c r="Y100" s="98"/>
      <c r="Z100" s="98"/>
      <c r="AA100" s="98"/>
      <c r="AB100" s="98"/>
      <c r="AC100" s="98"/>
      <c r="AD100" s="98"/>
      <c r="AE100" s="98"/>
      <c r="AF100" s="98"/>
      <c r="AG100" s="98"/>
      <c r="AH100" s="98"/>
      <c r="AI100" s="98"/>
      <c r="AJ100" s="98"/>
      <c r="AK100" s="98"/>
      <c r="AL100" s="98"/>
      <c r="AM100" s="98"/>
      <c r="AN100" s="98"/>
      <c r="AO100" s="98"/>
      <c r="AP100" s="98"/>
      <c r="AQ100" s="98"/>
      <c r="AR100" s="98"/>
      <c r="AS100" s="98"/>
      <c r="AT100" s="98"/>
      <c r="AU100" s="98"/>
      <c r="AV100" s="98"/>
      <c r="AW100" s="98"/>
      <c r="AX100" s="98"/>
      <c r="AY100" s="98"/>
      <c r="AZ100" s="98"/>
      <c r="BA100" s="98"/>
      <c r="BB100" s="98"/>
      <c r="BC100" s="98"/>
      <c r="BD100" s="98"/>
      <c r="BE100" s="98"/>
      <c r="BF100" s="98"/>
      <c r="BG100" s="98"/>
      <c r="BH100" s="98"/>
      <c r="BI100" s="98"/>
      <c r="BJ100" s="98"/>
      <c r="BK100" s="98"/>
      <c r="BL100" s="98"/>
      <c r="BM100" s="98"/>
      <c r="BN100" s="98"/>
      <c r="BO100" s="98"/>
      <c r="BP100" s="98"/>
      <c r="BQ100" s="98"/>
      <c r="BR100" s="98"/>
      <c r="BS100" s="98"/>
      <c r="BT100" s="98"/>
      <c r="BU100" s="98"/>
      <c r="BV100" s="98"/>
      <c r="BW100" s="98"/>
      <c r="BX100" s="98"/>
      <c r="BY100" s="98"/>
      <c r="BZ100" s="98"/>
      <c r="CA100" s="98"/>
      <c r="CB100" s="98"/>
      <c r="CC100" s="98"/>
      <c r="CD100" s="98"/>
      <c r="CE100" s="98"/>
      <c r="CF100" s="98"/>
      <c r="CG100" s="98"/>
      <c r="CH100" s="98"/>
      <c r="CI100" s="98"/>
      <c r="CJ100" s="98"/>
      <c r="CK100" s="98"/>
      <c r="CL100" s="98"/>
      <c r="CM100" s="98"/>
      <c r="CN100" s="98"/>
      <c r="CO100" s="98"/>
      <c r="CP100" s="98"/>
      <c r="CQ100" s="98"/>
      <c r="CR100" s="98"/>
      <c r="CS100" s="98"/>
      <c r="CT100" s="98"/>
      <c r="CU100" s="98"/>
      <c r="CV100" s="98"/>
      <c r="CW100" s="98"/>
      <c r="CX100" s="98"/>
      <c r="CY100" s="98"/>
      <c r="CZ100" s="98"/>
      <c r="DA100" s="98"/>
      <c r="DB100" s="98"/>
      <c r="DC100" s="98"/>
      <c r="DD100" s="98"/>
      <c r="DE100" s="98"/>
      <c r="DF100" s="98"/>
      <c r="DG100" s="98"/>
      <c r="DH100" s="98"/>
      <c r="DI100" s="98"/>
      <c r="DJ100" s="98"/>
      <c r="DK100" s="98"/>
      <c r="DL100" s="98"/>
      <c r="DM100" s="98"/>
      <c r="DN100" s="98"/>
      <c r="DO100" s="98"/>
      <c r="DP100" s="98"/>
      <c r="DQ100" s="98"/>
      <c r="DR100" s="98"/>
      <c r="DS100" s="98"/>
      <c r="DT100" s="98"/>
      <c r="DU100" s="98"/>
      <c r="DV100" s="98"/>
      <c r="DW100" s="98"/>
      <c r="DX100" s="98"/>
      <c r="DY100" s="98"/>
      <c r="DZ100" s="98"/>
      <c r="EA100" s="98"/>
      <c r="EB100" s="98"/>
      <c r="EC100" s="98"/>
      <c r="ED100" s="98"/>
      <c r="EE100" s="98"/>
      <c r="EF100" s="98"/>
      <c r="EG100" s="98"/>
      <c r="EH100" s="98"/>
      <c r="EI100" s="98"/>
      <c r="EJ100" s="98"/>
      <c r="EK100" s="98"/>
      <c r="EL100" s="98"/>
      <c r="EM100" s="98"/>
      <c r="EN100" s="98"/>
      <c r="EO100" s="98"/>
      <c r="EP100" s="98"/>
      <c r="EQ100" s="98"/>
      <c r="ER100" s="98"/>
      <c r="ES100" s="98"/>
      <c r="ET100" s="98"/>
      <c r="EU100" s="98"/>
      <c r="EV100" s="98"/>
      <c r="EW100" s="98"/>
      <c r="EX100" s="98"/>
      <c r="EY100" s="98"/>
      <c r="EZ100" s="98"/>
      <c r="FA100" s="98"/>
      <c r="FB100" s="98"/>
      <c r="FC100" s="98"/>
      <c r="FD100" s="98"/>
      <c r="FE100" s="98"/>
      <c r="FF100" s="98"/>
      <c r="FG100" s="98"/>
      <c r="FH100" s="98"/>
      <c r="FI100" s="98"/>
      <c r="FJ100" s="98"/>
      <c r="FK100" s="98"/>
      <c r="FL100" s="98"/>
      <c r="FM100" s="98"/>
      <c r="FN100" s="98"/>
      <c r="FO100" s="98"/>
      <c r="FP100" s="98"/>
      <c r="FQ100" s="98"/>
      <c r="FR100" s="98"/>
      <c r="FS100" s="98"/>
      <c r="FT100" s="98"/>
      <c r="FU100" s="98"/>
      <c r="FV100" s="98"/>
      <c r="FW100" s="98"/>
      <c r="FX100" s="98"/>
      <c r="FY100" s="98"/>
      <c r="FZ100" s="98"/>
      <c r="GA100" s="98"/>
      <c r="GB100" s="98"/>
      <c r="GC100" s="98"/>
      <c r="GD100" s="98"/>
      <c r="GE100" s="98"/>
      <c r="GF100" s="98"/>
      <c r="GG100" s="98"/>
      <c r="GH100" s="98"/>
      <c r="GI100" s="98"/>
      <c r="GJ100" s="98"/>
      <c r="GK100" s="98"/>
      <c r="GL100" s="98"/>
      <c r="GM100" s="98"/>
      <c r="GN100" s="98"/>
      <c r="GO100" s="98"/>
      <c r="GP100" s="98"/>
      <c r="GQ100" s="98"/>
      <c r="GR100" s="98"/>
      <c r="GS100" s="98"/>
      <c r="GT100" s="98"/>
      <c r="GU100" s="98"/>
      <c r="GV100" s="98"/>
      <c r="GW100" s="98"/>
      <c r="GX100" s="98"/>
      <c r="GY100" s="98"/>
      <c r="GZ100" s="98"/>
      <c r="HA100" s="98"/>
      <c r="HB100" s="98"/>
      <c r="HC100" s="98"/>
      <c r="HD100" s="98"/>
      <c r="HE100" s="98"/>
      <c r="HF100" s="98"/>
      <c r="HG100" s="98"/>
      <c r="HH100" s="98"/>
      <c r="HI100" s="98"/>
      <c r="HJ100" s="98"/>
      <c r="HK100" s="98"/>
      <c r="HL100" s="98"/>
      <c r="HM100" s="98"/>
      <c r="HN100" s="98"/>
      <c r="HO100" s="98"/>
      <c r="HP100" s="98"/>
      <c r="HQ100" s="98"/>
      <c r="HR100" s="98"/>
      <c r="HS100" s="98"/>
      <c r="HT100" s="98"/>
      <c r="HU100" s="98"/>
      <c r="HV100" s="98"/>
      <c r="HW100" s="6"/>
      <c r="HX100" s="6"/>
      <c r="HY100" s="6"/>
      <c r="HZ100" s="6"/>
      <c r="IA100" s="6"/>
    </row>
    <row r="101" spans="1:235" ht="15.75" customHeight="1" x14ac:dyDescent="0.3">
      <c r="A101" s="98"/>
      <c r="B101" s="98"/>
      <c r="C101" s="98"/>
      <c r="D101" s="98"/>
      <c r="E101" s="98"/>
      <c r="F101" s="98"/>
      <c r="G101" s="98"/>
      <c r="H101" s="98"/>
      <c r="I101" s="98"/>
      <c r="J101" s="98"/>
      <c r="K101" s="98"/>
      <c r="L101" s="98"/>
      <c r="M101" s="98"/>
      <c r="N101" s="98"/>
      <c r="O101" s="98"/>
      <c r="P101" s="98"/>
      <c r="Q101" s="98"/>
      <c r="R101" s="98"/>
      <c r="S101" s="98"/>
      <c r="T101" s="98"/>
      <c r="U101" s="98"/>
      <c r="V101" s="98"/>
      <c r="W101" s="98"/>
      <c r="X101" s="98"/>
      <c r="Y101" s="98"/>
      <c r="Z101" s="98"/>
      <c r="AA101" s="98"/>
      <c r="AB101" s="98"/>
      <c r="AC101" s="98"/>
      <c r="AD101" s="98"/>
      <c r="AE101" s="98"/>
      <c r="AF101" s="98"/>
      <c r="AG101" s="98"/>
      <c r="AH101" s="98"/>
      <c r="AI101" s="98"/>
      <c r="AJ101" s="98"/>
      <c r="AK101" s="98"/>
      <c r="AL101" s="98"/>
      <c r="AM101" s="98"/>
      <c r="AN101" s="98"/>
      <c r="AO101" s="98"/>
      <c r="AP101" s="98"/>
      <c r="AQ101" s="98"/>
      <c r="AR101" s="98"/>
      <c r="AS101" s="98"/>
      <c r="AT101" s="98"/>
      <c r="AU101" s="98"/>
      <c r="AV101" s="98"/>
      <c r="AW101" s="98"/>
      <c r="AX101" s="98"/>
      <c r="AY101" s="98"/>
      <c r="AZ101" s="98"/>
      <c r="BA101" s="98"/>
      <c r="BB101" s="98"/>
      <c r="BC101" s="98"/>
      <c r="BD101" s="98"/>
      <c r="BE101" s="98"/>
      <c r="BF101" s="98"/>
      <c r="BG101" s="98"/>
      <c r="BH101" s="98"/>
      <c r="BI101" s="98"/>
      <c r="BJ101" s="98"/>
      <c r="BK101" s="98"/>
      <c r="BL101" s="98"/>
      <c r="BM101" s="98"/>
      <c r="BN101" s="98"/>
      <c r="BO101" s="98"/>
      <c r="BP101" s="98"/>
      <c r="BQ101" s="98"/>
      <c r="BR101" s="98"/>
      <c r="BS101" s="98"/>
      <c r="BT101" s="98"/>
      <c r="BU101" s="98"/>
      <c r="BV101" s="98"/>
      <c r="BW101" s="98"/>
      <c r="BX101" s="98"/>
      <c r="BY101" s="98"/>
      <c r="BZ101" s="98"/>
      <c r="CA101" s="98"/>
      <c r="CB101" s="98"/>
      <c r="CC101" s="98"/>
      <c r="CD101" s="98"/>
      <c r="CE101" s="98"/>
      <c r="CF101" s="98"/>
      <c r="CG101" s="98"/>
      <c r="CH101" s="98"/>
      <c r="CI101" s="98"/>
      <c r="CJ101" s="98"/>
      <c r="CK101" s="98"/>
      <c r="CL101" s="98"/>
      <c r="CM101" s="98"/>
      <c r="CN101" s="98"/>
      <c r="CO101" s="98"/>
      <c r="CP101" s="98"/>
      <c r="CQ101" s="98"/>
      <c r="CR101" s="98"/>
      <c r="CS101" s="98"/>
      <c r="CT101" s="98"/>
      <c r="CU101" s="98"/>
      <c r="CV101" s="98"/>
      <c r="CW101" s="98"/>
      <c r="CX101" s="98"/>
      <c r="CY101" s="98"/>
      <c r="CZ101" s="98"/>
      <c r="DA101" s="98"/>
      <c r="DB101" s="98"/>
      <c r="DC101" s="98"/>
      <c r="DD101" s="98"/>
      <c r="DE101" s="98"/>
      <c r="DF101" s="98"/>
      <c r="DG101" s="98"/>
      <c r="DH101" s="98"/>
      <c r="DI101" s="98"/>
      <c r="DJ101" s="98"/>
      <c r="DK101" s="98"/>
      <c r="DL101" s="98"/>
      <c r="DM101" s="98"/>
      <c r="DN101" s="98"/>
      <c r="DO101" s="98"/>
      <c r="DP101" s="98"/>
      <c r="DQ101" s="98"/>
      <c r="DR101" s="98"/>
      <c r="DS101" s="98"/>
      <c r="DT101" s="98"/>
      <c r="DU101" s="98"/>
      <c r="DV101" s="98"/>
      <c r="DW101" s="98"/>
      <c r="DX101" s="98"/>
      <c r="DY101" s="98"/>
      <c r="DZ101" s="98"/>
      <c r="EA101" s="98"/>
      <c r="EB101" s="98"/>
      <c r="EC101" s="98"/>
      <c r="ED101" s="98"/>
      <c r="EE101" s="98"/>
      <c r="EF101" s="98"/>
      <c r="EG101" s="98"/>
      <c r="EH101" s="98"/>
      <c r="EI101" s="98"/>
      <c r="EJ101" s="98"/>
      <c r="EK101" s="98"/>
      <c r="EL101" s="98"/>
      <c r="EM101" s="98"/>
      <c r="EN101" s="98"/>
      <c r="EO101" s="98"/>
      <c r="EP101" s="98"/>
      <c r="EQ101" s="98"/>
      <c r="ER101" s="98"/>
      <c r="ES101" s="98"/>
      <c r="ET101" s="98"/>
      <c r="EU101" s="98"/>
      <c r="EV101" s="98"/>
      <c r="EW101" s="98"/>
      <c r="EX101" s="98"/>
      <c r="EY101" s="98"/>
      <c r="EZ101" s="98"/>
      <c r="FA101" s="98"/>
      <c r="FB101" s="98"/>
      <c r="FC101" s="98"/>
      <c r="FD101" s="98"/>
      <c r="FE101" s="98"/>
      <c r="FF101" s="98"/>
      <c r="FG101" s="98"/>
      <c r="FH101" s="98"/>
      <c r="FI101" s="98"/>
      <c r="FJ101" s="98"/>
      <c r="FK101" s="98"/>
      <c r="FL101" s="98"/>
      <c r="FM101" s="98"/>
      <c r="FN101" s="98"/>
      <c r="FO101" s="98"/>
      <c r="FP101" s="98"/>
      <c r="FQ101" s="98"/>
      <c r="FR101" s="98"/>
      <c r="FS101" s="98"/>
      <c r="FT101" s="98"/>
      <c r="FU101" s="98"/>
      <c r="FV101" s="98"/>
      <c r="FW101" s="98"/>
      <c r="FX101" s="98"/>
      <c r="FY101" s="98"/>
      <c r="FZ101" s="98"/>
      <c r="GA101" s="98"/>
      <c r="GB101" s="98"/>
      <c r="GC101" s="98"/>
      <c r="GD101" s="98"/>
      <c r="GE101" s="98"/>
      <c r="GF101" s="98"/>
      <c r="GG101" s="98"/>
      <c r="GH101" s="98"/>
      <c r="GI101" s="98"/>
      <c r="GJ101" s="98"/>
      <c r="GK101" s="98"/>
      <c r="GL101" s="98"/>
      <c r="GM101" s="98"/>
      <c r="GN101" s="98"/>
      <c r="GO101" s="98"/>
      <c r="GP101" s="98"/>
      <c r="GQ101" s="98"/>
      <c r="GR101" s="98"/>
      <c r="GS101" s="98"/>
      <c r="GT101" s="98"/>
      <c r="GU101" s="98"/>
      <c r="GV101" s="98"/>
      <c r="GW101" s="98"/>
      <c r="GX101" s="98"/>
      <c r="GY101" s="98"/>
      <c r="GZ101" s="98"/>
      <c r="HA101" s="98"/>
      <c r="HB101" s="98"/>
      <c r="HC101" s="98"/>
      <c r="HD101" s="98"/>
      <c r="HE101" s="98"/>
      <c r="HF101" s="98"/>
      <c r="HG101" s="98"/>
      <c r="HH101" s="98"/>
      <c r="HI101" s="98"/>
      <c r="HJ101" s="98"/>
      <c r="HK101" s="98"/>
      <c r="HL101" s="98"/>
      <c r="HM101" s="98"/>
      <c r="HN101" s="98"/>
      <c r="HO101" s="98"/>
      <c r="HP101" s="98"/>
      <c r="HQ101" s="98"/>
      <c r="HR101" s="98"/>
      <c r="HS101" s="98"/>
      <c r="HT101" s="98"/>
      <c r="HU101" s="98"/>
      <c r="HV101" s="98"/>
      <c r="HW101" s="6"/>
      <c r="HX101" s="6"/>
      <c r="HY101" s="6"/>
      <c r="HZ101" s="6"/>
      <c r="IA101" s="6"/>
    </row>
    <row r="102" spans="1:235" ht="15.75" customHeight="1" x14ac:dyDescent="0.3">
      <c r="A102" s="98"/>
      <c r="B102" s="98"/>
      <c r="C102" s="98"/>
      <c r="D102" s="98"/>
      <c r="E102" s="98"/>
      <c r="F102" s="98"/>
      <c r="G102" s="98"/>
      <c r="H102" s="98"/>
      <c r="I102" s="98"/>
      <c r="J102" s="98"/>
      <c r="K102" s="98"/>
      <c r="L102" s="98"/>
      <c r="M102" s="98"/>
      <c r="N102" s="98"/>
      <c r="O102" s="98"/>
      <c r="P102" s="98"/>
      <c r="Q102" s="98"/>
      <c r="R102" s="98"/>
      <c r="S102" s="98"/>
      <c r="T102" s="98"/>
      <c r="U102" s="98"/>
      <c r="V102" s="98"/>
      <c r="W102" s="98"/>
      <c r="X102" s="98"/>
      <c r="Y102" s="98"/>
      <c r="Z102" s="98"/>
      <c r="AA102" s="98"/>
      <c r="AB102" s="98"/>
      <c r="AC102" s="98"/>
      <c r="AD102" s="98"/>
      <c r="AE102" s="98"/>
      <c r="AF102" s="98"/>
      <c r="AG102" s="98"/>
      <c r="AH102" s="98"/>
      <c r="AI102" s="98"/>
      <c r="AJ102" s="98"/>
      <c r="AK102" s="98"/>
      <c r="AL102" s="98"/>
      <c r="AM102" s="98"/>
      <c r="AN102" s="98"/>
      <c r="AO102" s="98"/>
      <c r="AP102" s="98"/>
      <c r="AQ102" s="98"/>
      <c r="AR102" s="98"/>
      <c r="AS102" s="98"/>
      <c r="AT102" s="98"/>
      <c r="AU102" s="98"/>
      <c r="AV102" s="98"/>
      <c r="AW102" s="98"/>
      <c r="AX102" s="98"/>
      <c r="AY102" s="98"/>
      <c r="AZ102" s="98"/>
      <c r="BA102" s="98"/>
      <c r="BB102" s="98"/>
      <c r="BC102" s="98"/>
      <c r="BD102" s="98"/>
      <c r="BE102" s="98"/>
      <c r="BF102" s="98"/>
      <c r="BG102" s="98"/>
      <c r="BH102" s="98"/>
      <c r="BI102" s="98"/>
      <c r="BJ102" s="98"/>
      <c r="BK102" s="98"/>
      <c r="BL102" s="98"/>
      <c r="BM102" s="98"/>
      <c r="BN102" s="98"/>
      <c r="BO102" s="98"/>
      <c r="BP102" s="98"/>
      <c r="BQ102" s="98"/>
      <c r="BR102" s="98"/>
      <c r="BS102" s="98"/>
      <c r="BT102" s="98"/>
      <c r="BU102" s="98"/>
      <c r="BV102" s="98"/>
      <c r="BW102" s="98"/>
      <c r="BX102" s="98"/>
      <c r="BY102" s="98"/>
      <c r="BZ102" s="98"/>
      <c r="CA102" s="98"/>
      <c r="CB102" s="98"/>
      <c r="CC102" s="98"/>
      <c r="CD102" s="98"/>
      <c r="CE102" s="98"/>
      <c r="CF102" s="98"/>
      <c r="CG102" s="98"/>
      <c r="CH102" s="98"/>
      <c r="CI102" s="98"/>
      <c r="CJ102" s="98"/>
      <c r="CK102" s="98"/>
      <c r="CL102" s="98"/>
      <c r="CM102" s="98"/>
      <c r="CN102" s="98"/>
      <c r="CO102" s="98"/>
      <c r="CP102" s="98"/>
      <c r="CQ102" s="98"/>
      <c r="CR102" s="98"/>
      <c r="CS102" s="98"/>
      <c r="CT102" s="98"/>
      <c r="CU102" s="98"/>
      <c r="CV102" s="98"/>
      <c r="CW102" s="98"/>
      <c r="CX102" s="98"/>
      <c r="CY102" s="98"/>
      <c r="CZ102" s="98"/>
      <c r="DA102" s="98"/>
      <c r="DB102" s="98"/>
      <c r="DC102" s="98"/>
      <c r="DD102" s="98"/>
      <c r="DE102" s="98"/>
      <c r="DF102" s="98"/>
      <c r="DG102" s="98"/>
      <c r="DH102" s="98"/>
      <c r="DI102" s="98"/>
      <c r="DJ102" s="98"/>
      <c r="DK102" s="98"/>
      <c r="DL102" s="98"/>
      <c r="DM102" s="98"/>
      <c r="DN102" s="98"/>
      <c r="DO102" s="98"/>
      <c r="DP102" s="98"/>
      <c r="DQ102" s="98"/>
      <c r="DR102" s="98"/>
      <c r="DS102" s="98"/>
      <c r="DT102" s="98"/>
      <c r="DU102" s="98"/>
      <c r="DV102" s="98"/>
      <c r="DW102" s="98"/>
      <c r="DX102" s="98"/>
      <c r="DY102" s="98"/>
      <c r="DZ102" s="98"/>
      <c r="EA102" s="98"/>
      <c r="EB102" s="98"/>
      <c r="EC102" s="98"/>
      <c r="ED102" s="98"/>
      <c r="EE102" s="98"/>
      <c r="EF102" s="98"/>
      <c r="EG102" s="98"/>
      <c r="EH102" s="98"/>
      <c r="EI102" s="98"/>
      <c r="EJ102" s="98"/>
      <c r="EK102" s="98"/>
      <c r="EL102" s="98"/>
      <c r="EM102" s="98"/>
      <c r="EN102" s="98"/>
      <c r="EO102" s="98"/>
      <c r="EP102" s="98"/>
      <c r="EQ102" s="98"/>
      <c r="ER102" s="98"/>
      <c r="ES102" s="98"/>
      <c r="ET102" s="98"/>
      <c r="EU102" s="98"/>
      <c r="EV102" s="98"/>
      <c r="EW102" s="98"/>
      <c r="EX102" s="98"/>
      <c r="EY102" s="98"/>
      <c r="EZ102" s="98"/>
      <c r="FA102" s="98"/>
      <c r="FB102" s="98"/>
      <c r="FC102" s="98"/>
      <c r="FD102" s="98"/>
      <c r="FE102" s="98"/>
      <c r="FF102" s="98"/>
      <c r="FG102" s="98"/>
      <c r="FH102" s="98"/>
      <c r="FI102" s="98"/>
      <c r="FJ102" s="98"/>
      <c r="FK102" s="98"/>
      <c r="FL102" s="98"/>
      <c r="FM102" s="98"/>
      <c r="FN102" s="98"/>
      <c r="FO102" s="98"/>
      <c r="FP102" s="98"/>
      <c r="FQ102" s="98"/>
      <c r="FR102" s="98"/>
      <c r="FS102" s="98"/>
      <c r="FT102" s="98"/>
      <c r="FU102" s="98"/>
      <c r="FV102" s="98"/>
      <c r="FW102" s="98"/>
      <c r="FX102" s="98"/>
      <c r="FY102" s="98"/>
      <c r="FZ102" s="98"/>
      <c r="GA102" s="98"/>
      <c r="GB102" s="98"/>
      <c r="GC102" s="98"/>
      <c r="GD102" s="98"/>
      <c r="GE102" s="98"/>
      <c r="GF102" s="98"/>
      <c r="GG102" s="98"/>
      <c r="GH102" s="98"/>
      <c r="GI102" s="98"/>
      <c r="GJ102" s="98"/>
      <c r="GK102" s="98"/>
      <c r="GL102" s="98"/>
      <c r="GM102" s="98"/>
      <c r="GN102" s="98"/>
      <c r="GO102" s="98"/>
      <c r="GP102" s="98"/>
      <c r="GQ102" s="98"/>
      <c r="GR102" s="98"/>
      <c r="GS102" s="98"/>
      <c r="GT102" s="98"/>
      <c r="GU102" s="98"/>
      <c r="GV102" s="98"/>
      <c r="GW102" s="98"/>
      <c r="GX102" s="98"/>
      <c r="GY102" s="98"/>
      <c r="GZ102" s="98"/>
      <c r="HA102" s="98"/>
      <c r="HB102" s="98"/>
      <c r="HC102" s="98"/>
      <c r="HD102" s="98"/>
      <c r="HE102" s="98"/>
      <c r="HF102" s="98"/>
      <c r="HG102" s="98"/>
      <c r="HH102" s="98"/>
      <c r="HI102" s="98"/>
      <c r="HJ102" s="98"/>
      <c r="HK102" s="98"/>
      <c r="HL102" s="98"/>
      <c r="HM102" s="98"/>
      <c r="HN102" s="98"/>
      <c r="HO102" s="98"/>
      <c r="HP102" s="98"/>
      <c r="HQ102" s="98"/>
      <c r="HR102" s="98"/>
      <c r="HS102" s="98"/>
      <c r="HT102" s="98"/>
      <c r="HU102" s="98"/>
      <c r="HV102" s="98"/>
      <c r="HW102" s="6"/>
      <c r="HX102" s="6"/>
      <c r="HY102" s="6"/>
      <c r="HZ102" s="6"/>
      <c r="IA102" s="6"/>
    </row>
    <row r="103" spans="1:235" ht="15.75" customHeight="1" x14ac:dyDescent="0.3">
      <c r="A103" s="98"/>
      <c r="B103" s="98"/>
      <c r="C103" s="98"/>
      <c r="D103" s="98"/>
      <c r="E103" s="98"/>
      <c r="F103" s="98"/>
      <c r="G103" s="98"/>
      <c r="H103" s="98"/>
      <c r="I103" s="98"/>
      <c r="J103" s="98"/>
      <c r="K103" s="98"/>
      <c r="L103" s="98"/>
      <c r="M103" s="98"/>
      <c r="N103" s="98"/>
      <c r="O103" s="98"/>
      <c r="P103" s="98"/>
      <c r="Q103" s="98"/>
      <c r="R103" s="98"/>
      <c r="S103" s="98"/>
      <c r="T103" s="98"/>
      <c r="U103" s="98"/>
      <c r="V103" s="98"/>
      <c r="W103" s="98"/>
      <c r="X103" s="98"/>
      <c r="Y103" s="98"/>
      <c r="Z103" s="98"/>
      <c r="AA103" s="98"/>
      <c r="AB103" s="98"/>
      <c r="AC103" s="98"/>
      <c r="AD103" s="98"/>
      <c r="AE103" s="98"/>
      <c r="AF103" s="98"/>
      <c r="AG103" s="98"/>
      <c r="AH103" s="98"/>
      <c r="AI103" s="98"/>
      <c r="AJ103" s="98"/>
      <c r="AK103" s="98"/>
      <c r="AL103" s="98"/>
      <c r="AM103" s="98"/>
      <c r="AN103" s="98"/>
      <c r="AO103" s="98"/>
      <c r="AP103" s="98"/>
      <c r="AQ103" s="98"/>
      <c r="AR103" s="98"/>
      <c r="AS103" s="98"/>
      <c r="AT103" s="98"/>
      <c r="AU103" s="98"/>
      <c r="AV103" s="98"/>
      <c r="AW103" s="98"/>
      <c r="AX103" s="98"/>
      <c r="AY103" s="98"/>
      <c r="AZ103" s="98"/>
      <c r="BA103" s="98"/>
      <c r="BB103" s="98"/>
      <c r="BC103" s="98"/>
      <c r="BD103" s="98"/>
      <c r="BE103" s="98"/>
      <c r="BF103" s="98"/>
      <c r="BG103" s="98"/>
      <c r="BH103" s="98"/>
      <c r="BI103" s="98"/>
      <c r="BJ103" s="98"/>
      <c r="BK103" s="98"/>
      <c r="BL103" s="98"/>
      <c r="BM103" s="98"/>
      <c r="BN103" s="98"/>
      <c r="BO103" s="98"/>
      <c r="BP103" s="98"/>
      <c r="BQ103" s="98"/>
      <c r="BR103" s="98"/>
      <c r="BS103" s="98"/>
      <c r="BT103" s="98"/>
      <c r="BU103" s="98"/>
      <c r="BV103" s="98"/>
      <c r="BW103" s="98"/>
      <c r="BX103" s="98"/>
      <c r="BY103" s="98"/>
      <c r="BZ103" s="98"/>
      <c r="CA103" s="98"/>
      <c r="CB103" s="98"/>
      <c r="CC103" s="98"/>
      <c r="CD103" s="98"/>
      <c r="CE103" s="98"/>
      <c r="CF103" s="98"/>
      <c r="CG103" s="98"/>
      <c r="CH103" s="98"/>
      <c r="CI103" s="98"/>
      <c r="CJ103" s="98"/>
      <c r="CK103" s="98"/>
      <c r="CL103" s="98"/>
      <c r="CM103" s="98"/>
      <c r="CN103" s="98"/>
      <c r="CO103" s="98"/>
      <c r="CP103" s="98"/>
      <c r="CQ103" s="98"/>
      <c r="CR103" s="98"/>
      <c r="CS103" s="98"/>
      <c r="CT103" s="98"/>
      <c r="CU103" s="98"/>
      <c r="CV103" s="98"/>
      <c r="CW103" s="98"/>
      <c r="CX103" s="98"/>
      <c r="CY103" s="98"/>
      <c r="CZ103" s="98"/>
      <c r="DA103" s="98"/>
      <c r="DB103" s="98"/>
      <c r="DC103" s="98"/>
      <c r="DD103" s="98"/>
      <c r="DE103" s="98"/>
      <c r="DF103" s="98"/>
      <c r="DG103" s="98"/>
      <c r="DH103" s="98"/>
      <c r="DI103" s="98"/>
      <c r="DJ103" s="98"/>
      <c r="DK103" s="98"/>
      <c r="DL103" s="98"/>
      <c r="DM103" s="98"/>
      <c r="DN103" s="98"/>
      <c r="DO103" s="98"/>
      <c r="DP103" s="98"/>
      <c r="DQ103" s="98"/>
      <c r="DR103" s="98"/>
      <c r="DS103" s="98"/>
      <c r="DT103" s="98"/>
      <c r="DU103" s="98"/>
      <c r="DV103" s="98"/>
      <c r="DW103" s="98"/>
      <c r="DX103" s="98"/>
      <c r="DY103" s="98"/>
      <c r="DZ103" s="98"/>
      <c r="EA103" s="98"/>
      <c r="EB103" s="98"/>
      <c r="EC103" s="98"/>
      <c r="ED103" s="98"/>
      <c r="EE103" s="98"/>
      <c r="EF103" s="98"/>
      <c r="EG103" s="98"/>
      <c r="EH103" s="98"/>
      <c r="EI103" s="98"/>
      <c r="EJ103" s="98"/>
      <c r="EK103" s="98"/>
      <c r="EL103" s="98"/>
      <c r="EM103" s="98"/>
      <c r="EN103" s="98"/>
      <c r="EO103" s="98"/>
      <c r="EP103" s="98"/>
      <c r="EQ103" s="98"/>
      <c r="ER103" s="98"/>
      <c r="ES103" s="98"/>
      <c r="ET103" s="98"/>
      <c r="EU103" s="98"/>
      <c r="EV103" s="98"/>
      <c r="EW103" s="98"/>
      <c r="EX103" s="98"/>
      <c r="EY103" s="98"/>
      <c r="EZ103" s="98"/>
      <c r="FA103" s="98"/>
      <c r="FB103" s="98"/>
      <c r="FC103" s="98"/>
      <c r="FD103" s="98"/>
      <c r="FE103" s="98"/>
      <c r="FF103" s="98"/>
      <c r="FG103" s="98"/>
      <c r="FH103" s="98"/>
      <c r="FI103" s="98"/>
      <c r="FJ103" s="98"/>
      <c r="FK103" s="98"/>
      <c r="FL103" s="98"/>
      <c r="FM103" s="98"/>
      <c r="FN103" s="98"/>
      <c r="FO103" s="98"/>
      <c r="FP103" s="98"/>
      <c r="FQ103" s="98"/>
      <c r="FR103" s="98"/>
      <c r="FS103" s="98"/>
      <c r="FT103" s="98"/>
      <c r="FU103" s="98"/>
      <c r="FV103" s="98"/>
      <c r="FW103" s="98"/>
      <c r="FX103" s="98"/>
      <c r="FY103" s="98"/>
      <c r="FZ103" s="98"/>
      <c r="GA103" s="98"/>
      <c r="GB103" s="98"/>
      <c r="GC103" s="98"/>
      <c r="GD103" s="98"/>
      <c r="GE103" s="98"/>
      <c r="GF103" s="98"/>
      <c r="GG103" s="98"/>
      <c r="GH103" s="98"/>
      <c r="GI103" s="98"/>
      <c r="GJ103" s="98"/>
      <c r="GK103" s="98"/>
      <c r="GL103" s="98"/>
      <c r="GM103" s="98"/>
      <c r="GN103" s="98"/>
      <c r="GO103" s="98"/>
      <c r="GP103" s="98"/>
      <c r="GQ103" s="98"/>
      <c r="GR103" s="98"/>
      <c r="GS103" s="98"/>
      <c r="GT103" s="98"/>
      <c r="GU103" s="98"/>
      <c r="GV103" s="98"/>
      <c r="GW103" s="98"/>
      <c r="GX103" s="98"/>
      <c r="GY103" s="98"/>
      <c r="GZ103" s="98"/>
      <c r="HA103" s="98"/>
      <c r="HB103" s="98"/>
      <c r="HC103" s="98"/>
      <c r="HD103" s="98"/>
      <c r="HE103" s="98"/>
      <c r="HF103" s="98"/>
      <c r="HG103" s="98"/>
      <c r="HH103" s="98"/>
      <c r="HI103" s="98"/>
      <c r="HJ103" s="98"/>
      <c r="HK103" s="98"/>
      <c r="HL103" s="98"/>
      <c r="HM103" s="98"/>
      <c r="HN103" s="98"/>
      <c r="HO103" s="98"/>
      <c r="HP103" s="98"/>
      <c r="HQ103" s="98"/>
      <c r="HR103" s="98"/>
      <c r="HS103" s="98"/>
      <c r="HT103" s="98"/>
      <c r="HU103" s="98"/>
      <c r="HV103" s="98"/>
      <c r="HW103" s="6"/>
      <c r="HX103" s="6"/>
      <c r="HY103" s="6"/>
      <c r="HZ103" s="6"/>
      <c r="IA103" s="6"/>
    </row>
    <row r="104" spans="1:235" ht="15.75" customHeight="1" x14ac:dyDescent="0.3">
      <c r="A104" s="98"/>
      <c r="B104" s="98"/>
      <c r="C104" s="98"/>
      <c r="D104" s="98"/>
      <c r="E104" s="98"/>
      <c r="F104" s="98"/>
      <c r="G104" s="98"/>
      <c r="H104" s="98"/>
      <c r="I104" s="98"/>
      <c r="J104" s="98"/>
      <c r="K104" s="98"/>
      <c r="L104" s="98"/>
      <c r="M104" s="98"/>
      <c r="N104" s="98"/>
      <c r="O104" s="98"/>
      <c r="P104" s="98"/>
      <c r="Q104" s="98"/>
      <c r="R104" s="98"/>
      <c r="S104" s="98"/>
      <c r="T104" s="98"/>
      <c r="U104" s="98"/>
      <c r="V104" s="98"/>
      <c r="W104" s="98"/>
      <c r="X104" s="98"/>
      <c r="Y104" s="98"/>
      <c r="Z104" s="98"/>
      <c r="AA104" s="98"/>
      <c r="AB104" s="98"/>
      <c r="AC104" s="98"/>
      <c r="AD104" s="98"/>
      <c r="AE104" s="98"/>
      <c r="AF104" s="98"/>
      <c r="AG104" s="98"/>
      <c r="AH104" s="98"/>
      <c r="AI104" s="98"/>
      <c r="AJ104" s="98"/>
      <c r="AK104" s="98"/>
      <c r="AL104" s="98"/>
      <c r="AM104" s="98"/>
      <c r="AN104" s="98"/>
      <c r="AO104" s="98"/>
      <c r="AP104" s="98"/>
      <c r="AQ104" s="98"/>
      <c r="AR104" s="98"/>
      <c r="AS104" s="98"/>
      <c r="AT104" s="98"/>
      <c r="AU104" s="98"/>
      <c r="AV104" s="98"/>
      <c r="AW104" s="98"/>
      <c r="AX104" s="98"/>
      <c r="AY104" s="98"/>
      <c r="AZ104" s="98"/>
      <c r="BA104" s="98"/>
      <c r="BB104" s="98"/>
      <c r="BC104" s="98"/>
      <c r="BD104" s="98"/>
      <c r="BE104" s="98"/>
      <c r="BF104" s="98"/>
      <c r="BG104" s="98"/>
      <c r="BH104" s="98"/>
      <c r="BI104" s="98"/>
      <c r="BJ104" s="98"/>
      <c r="BK104" s="98"/>
      <c r="BL104" s="98"/>
      <c r="BM104" s="98"/>
      <c r="BN104" s="98"/>
      <c r="BO104" s="98"/>
      <c r="BP104" s="98"/>
      <c r="BQ104" s="98"/>
      <c r="BR104" s="98"/>
      <c r="BS104" s="98"/>
      <c r="BT104" s="98"/>
      <c r="BU104" s="98"/>
      <c r="BV104" s="98"/>
      <c r="BW104" s="98"/>
      <c r="BX104" s="98"/>
      <c r="BY104" s="98"/>
      <c r="BZ104" s="98"/>
      <c r="CA104" s="98"/>
      <c r="CB104" s="98"/>
      <c r="CC104" s="98"/>
      <c r="CD104" s="98"/>
      <c r="CE104" s="98"/>
      <c r="CF104" s="98"/>
      <c r="CG104" s="98"/>
      <c r="CH104" s="98"/>
      <c r="CI104" s="98"/>
      <c r="CJ104" s="98"/>
      <c r="CK104" s="98"/>
      <c r="CL104" s="98"/>
      <c r="CM104" s="98"/>
      <c r="CN104" s="98"/>
      <c r="CO104" s="98"/>
      <c r="CP104" s="98"/>
      <c r="CQ104" s="98"/>
      <c r="CR104" s="98"/>
      <c r="CS104" s="98"/>
      <c r="CT104" s="98"/>
      <c r="CU104" s="98"/>
      <c r="CV104" s="98"/>
      <c r="CW104" s="98"/>
      <c r="CX104" s="98"/>
      <c r="CY104" s="98"/>
      <c r="CZ104" s="98"/>
      <c r="DA104" s="98"/>
      <c r="DB104" s="98"/>
      <c r="DC104" s="98"/>
      <c r="DD104" s="98"/>
      <c r="DE104" s="98"/>
      <c r="DF104" s="98"/>
      <c r="DG104" s="98"/>
      <c r="DH104" s="98"/>
      <c r="DI104" s="98"/>
      <c r="DJ104" s="98"/>
      <c r="DK104" s="98"/>
      <c r="DL104" s="98"/>
      <c r="DM104" s="98"/>
      <c r="DN104" s="98"/>
      <c r="DO104" s="98"/>
      <c r="DP104" s="98"/>
      <c r="DQ104" s="98"/>
      <c r="DR104" s="98"/>
      <c r="DS104" s="98"/>
      <c r="DT104" s="98"/>
      <c r="DU104" s="98"/>
      <c r="DV104" s="98"/>
      <c r="DW104" s="98"/>
      <c r="DX104" s="98"/>
      <c r="DY104" s="98"/>
      <c r="DZ104" s="98"/>
      <c r="EA104" s="98"/>
      <c r="EB104" s="98"/>
      <c r="EC104" s="98"/>
      <c r="ED104" s="98"/>
      <c r="EE104" s="98"/>
      <c r="EF104" s="98"/>
      <c r="EG104" s="98"/>
      <c r="EH104" s="98"/>
      <c r="EI104" s="98"/>
      <c r="EJ104" s="98"/>
      <c r="EK104" s="98"/>
      <c r="EL104" s="98"/>
      <c r="EM104" s="98"/>
      <c r="EN104" s="98"/>
      <c r="EO104" s="98"/>
      <c r="EP104" s="98"/>
      <c r="EQ104" s="98"/>
      <c r="ER104" s="98"/>
      <c r="ES104" s="98"/>
      <c r="ET104" s="98"/>
      <c r="EU104" s="98"/>
      <c r="EV104" s="98"/>
      <c r="EW104" s="98"/>
      <c r="EX104" s="98"/>
      <c r="EY104" s="98"/>
      <c r="EZ104" s="98"/>
      <c r="FA104" s="98"/>
      <c r="FB104" s="98"/>
      <c r="FC104" s="98"/>
      <c r="FD104" s="98"/>
      <c r="FE104" s="98"/>
      <c r="FF104" s="98"/>
      <c r="FG104" s="98"/>
      <c r="FH104" s="98"/>
      <c r="FI104" s="98"/>
      <c r="FJ104" s="98"/>
      <c r="FK104" s="98"/>
      <c r="FL104" s="98"/>
      <c r="FM104" s="98"/>
      <c r="FN104" s="98"/>
      <c r="FO104" s="98"/>
      <c r="FP104" s="98"/>
      <c r="FQ104" s="98"/>
      <c r="FR104" s="98"/>
      <c r="FS104" s="98"/>
      <c r="FT104" s="98"/>
      <c r="FU104" s="98"/>
      <c r="FV104" s="98"/>
      <c r="FW104" s="98"/>
      <c r="FX104" s="98"/>
      <c r="FY104" s="98"/>
      <c r="FZ104" s="98"/>
      <c r="GA104" s="98"/>
      <c r="GB104" s="98"/>
      <c r="GC104" s="98"/>
      <c r="GD104" s="98"/>
      <c r="GE104" s="98"/>
      <c r="GF104" s="98"/>
      <c r="GG104" s="98"/>
      <c r="GH104" s="98"/>
      <c r="GI104" s="98"/>
      <c r="GJ104" s="98"/>
      <c r="GK104" s="98"/>
      <c r="GL104" s="98"/>
      <c r="GM104" s="98"/>
      <c r="GN104" s="98"/>
      <c r="GO104" s="98"/>
      <c r="GP104" s="98"/>
      <c r="GQ104" s="98"/>
      <c r="GR104" s="98"/>
      <c r="GS104" s="98"/>
      <c r="GT104" s="98"/>
      <c r="GU104" s="98"/>
      <c r="GV104" s="98"/>
      <c r="GW104" s="98"/>
      <c r="GX104" s="98"/>
      <c r="GY104" s="98"/>
      <c r="GZ104" s="98"/>
      <c r="HA104" s="98"/>
      <c r="HB104" s="98"/>
      <c r="HC104" s="98"/>
      <c r="HD104" s="98"/>
      <c r="HE104" s="98"/>
      <c r="HF104" s="98"/>
      <c r="HG104" s="98"/>
      <c r="HH104" s="98"/>
      <c r="HI104" s="98"/>
      <c r="HJ104" s="98"/>
      <c r="HK104" s="98"/>
      <c r="HL104" s="98"/>
      <c r="HM104" s="98"/>
      <c r="HN104" s="98"/>
      <c r="HO104" s="98"/>
      <c r="HP104" s="98"/>
      <c r="HQ104" s="98"/>
      <c r="HR104" s="98"/>
      <c r="HS104" s="98"/>
      <c r="HT104" s="98"/>
      <c r="HU104" s="98"/>
      <c r="HV104" s="98"/>
      <c r="HW104" s="6"/>
      <c r="HX104" s="6"/>
      <c r="HY104" s="6"/>
      <c r="HZ104" s="6"/>
      <c r="IA104" s="6"/>
    </row>
    <row r="105" spans="1:235" ht="15.75" customHeight="1" x14ac:dyDescent="0.3">
      <c r="A105" s="98"/>
      <c r="B105" s="98"/>
      <c r="C105" s="98"/>
      <c r="D105" s="98"/>
      <c r="E105" s="98"/>
      <c r="F105" s="98"/>
      <c r="G105" s="98"/>
      <c r="H105" s="98"/>
      <c r="I105" s="98"/>
      <c r="J105" s="98"/>
      <c r="K105" s="98"/>
      <c r="L105" s="98"/>
      <c r="M105" s="98"/>
      <c r="N105" s="98"/>
      <c r="O105" s="98"/>
      <c r="P105" s="98"/>
      <c r="Q105" s="98"/>
      <c r="R105" s="98"/>
      <c r="S105" s="98"/>
      <c r="T105" s="98"/>
      <c r="U105" s="98"/>
      <c r="V105" s="98"/>
      <c r="W105" s="98"/>
      <c r="X105" s="98"/>
      <c r="Y105" s="98"/>
      <c r="Z105" s="98"/>
      <c r="AA105" s="98"/>
      <c r="AB105" s="98"/>
      <c r="AC105" s="98"/>
      <c r="AD105" s="98"/>
      <c r="AE105" s="98"/>
      <c r="AF105" s="98"/>
      <c r="AG105" s="98"/>
      <c r="AH105" s="98"/>
      <c r="AI105" s="98"/>
      <c r="AJ105" s="98"/>
      <c r="AK105" s="98"/>
      <c r="AL105" s="98"/>
      <c r="AM105" s="98"/>
      <c r="AN105" s="98"/>
      <c r="AO105" s="98"/>
      <c r="AP105" s="98"/>
      <c r="AQ105" s="98"/>
      <c r="AR105" s="98"/>
      <c r="AS105" s="98"/>
      <c r="AT105" s="98"/>
      <c r="AU105" s="98"/>
      <c r="AV105" s="98"/>
      <c r="AW105" s="98"/>
      <c r="AX105" s="98"/>
      <c r="AY105" s="98"/>
      <c r="AZ105" s="98"/>
      <c r="BA105" s="98"/>
      <c r="BB105" s="98"/>
      <c r="BC105" s="98"/>
      <c r="BD105" s="98"/>
      <c r="BE105" s="98"/>
      <c r="BF105" s="98"/>
      <c r="BG105" s="98"/>
      <c r="BH105" s="98"/>
      <c r="BI105" s="98"/>
      <c r="BJ105" s="98"/>
      <c r="BK105" s="98"/>
      <c r="BL105" s="98"/>
      <c r="BM105" s="98"/>
      <c r="BN105" s="98"/>
      <c r="BO105" s="98"/>
      <c r="BP105" s="98"/>
      <c r="BQ105" s="98"/>
      <c r="BR105" s="98"/>
      <c r="BS105" s="98"/>
      <c r="BT105" s="98"/>
      <c r="BU105" s="98"/>
      <c r="BV105" s="98"/>
      <c r="BW105" s="98"/>
      <c r="BX105" s="98"/>
      <c r="BY105" s="98"/>
      <c r="BZ105" s="98"/>
      <c r="CA105" s="98"/>
      <c r="CB105" s="98"/>
      <c r="CC105" s="98"/>
      <c r="CD105" s="98"/>
      <c r="CE105" s="98"/>
      <c r="CF105" s="98"/>
      <c r="CG105" s="98"/>
      <c r="CH105" s="98"/>
      <c r="CI105" s="98"/>
      <c r="CJ105" s="98"/>
      <c r="CK105" s="98"/>
      <c r="CL105" s="98"/>
      <c r="CM105" s="98"/>
      <c r="CN105" s="98"/>
      <c r="CO105" s="98"/>
      <c r="CP105" s="98"/>
      <c r="CQ105" s="98"/>
      <c r="CR105" s="98"/>
      <c r="CS105" s="98"/>
      <c r="CT105" s="98"/>
      <c r="CU105" s="98"/>
      <c r="CV105" s="98"/>
      <c r="CW105" s="98"/>
      <c r="CX105" s="98"/>
      <c r="CY105" s="98"/>
      <c r="CZ105" s="98"/>
      <c r="DA105" s="98"/>
      <c r="DB105" s="98"/>
      <c r="DC105" s="98"/>
      <c r="DD105" s="98"/>
      <c r="DE105" s="98"/>
      <c r="DF105" s="98"/>
      <c r="DG105" s="98"/>
      <c r="DH105" s="98"/>
      <c r="DI105" s="98"/>
      <c r="DJ105" s="98"/>
      <c r="DK105" s="98"/>
      <c r="DL105" s="98"/>
      <c r="DM105" s="98"/>
      <c r="DN105" s="98"/>
      <c r="DO105" s="98"/>
      <c r="DP105" s="98"/>
      <c r="DQ105" s="98"/>
      <c r="DR105" s="98"/>
      <c r="DS105" s="98"/>
      <c r="DT105" s="98"/>
      <c r="DU105" s="98"/>
      <c r="DV105" s="98"/>
      <c r="DW105" s="98"/>
      <c r="DX105" s="98"/>
      <c r="DY105" s="98"/>
      <c r="DZ105" s="98"/>
      <c r="EA105" s="98"/>
      <c r="EB105" s="98"/>
      <c r="EC105" s="98"/>
      <c r="ED105" s="98"/>
      <c r="EE105" s="98"/>
      <c r="EF105" s="98"/>
      <c r="EG105" s="98"/>
      <c r="EH105" s="98"/>
      <c r="EI105" s="98"/>
      <c r="EJ105" s="98"/>
      <c r="EK105" s="98"/>
      <c r="EL105" s="98"/>
      <c r="EM105" s="98"/>
      <c r="EN105" s="98"/>
      <c r="EO105" s="98"/>
      <c r="EP105" s="98"/>
      <c r="EQ105" s="98"/>
      <c r="ER105" s="98"/>
      <c r="ES105" s="98"/>
      <c r="ET105" s="98"/>
      <c r="EU105" s="98"/>
      <c r="EV105" s="98"/>
      <c r="EW105" s="98"/>
      <c r="EX105" s="98"/>
      <c r="EY105" s="98"/>
      <c r="EZ105" s="98"/>
      <c r="FA105" s="98"/>
      <c r="FB105" s="98"/>
      <c r="FC105" s="98"/>
      <c r="FD105" s="98"/>
      <c r="FE105" s="98"/>
      <c r="FF105" s="98"/>
      <c r="FG105" s="98"/>
      <c r="FH105" s="98"/>
      <c r="FI105" s="98"/>
      <c r="FJ105" s="98"/>
      <c r="FK105" s="98"/>
      <c r="FL105" s="98"/>
      <c r="FM105" s="98"/>
      <c r="FN105" s="98"/>
      <c r="FO105" s="98"/>
      <c r="FP105" s="98"/>
      <c r="FQ105" s="98"/>
      <c r="FR105" s="98"/>
      <c r="FS105" s="98"/>
      <c r="FT105" s="98"/>
      <c r="FU105" s="98"/>
      <c r="FV105" s="98"/>
      <c r="FW105" s="98"/>
      <c r="FX105" s="98"/>
      <c r="FY105" s="98"/>
      <c r="FZ105" s="98"/>
      <c r="GA105" s="98"/>
      <c r="GB105" s="98"/>
      <c r="GC105" s="98"/>
      <c r="GD105" s="98"/>
      <c r="GE105" s="98"/>
      <c r="GF105" s="98"/>
      <c r="GG105" s="98"/>
      <c r="GH105" s="98"/>
      <c r="GI105" s="98"/>
      <c r="GJ105" s="98"/>
      <c r="GK105" s="98"/>
      <c r="GL105" s="98"/>
      <c r="GM105" s="98"/>
      <c r="GN105" s="98"/>
      <c r="GO105" s="98"/>
      <c r="GP105" s="98"/>
      <c r="GQ105" s="98"/>
      <c r="GR105" s="98"/>
      <c r="GS105" s="98"/>
      <c r="GT105" s="98"/>
      <c r="GU105" s="98"/>
      <c r="GV105" s="98"/>
      <c r="GW105" s="98"/>
      <c r="GX105" s="98"/>
      <c r="GY105" s="98"/>
      <c r="GZ105" s="98"/>
      <c r="HA105" s="98"/>
      <c r="HB105" s="98"/>
      <c r="HC105" s="98"/>
      <c r="HD105" s="98"/>
      <c r="HE105" s="98"/>
      <c r="HF105" s="98"/>
      <c r="HG105" s="98"/>
      <c r="HH105" s="98"/>
      <c r="HI105" s="98"/>
      <c r="HJ105" s="98"/>
      <c r="HK105" s="98"/>
      <c r="HL105" s="98"/>
      <c r="HM105" s="98"/>
      <c r="HN105" s="98"/>
      <c r="HO105" s="98"/>
      <c r="HP105" s="98"/>
      <c r="HQ105" s="98"/>
      <c r="HR105" s="98"/>
      <c r="HS105" s="98"/>
      <c r="HT105" s="98"/>
      <c r="HU105" s="98"/>
      <c r="HV105" s="98"/>
      <c r="HW105" s="6"/>
      <c r="HX105" s="6"/>
      <c r="HY105" s="6"/>
      <c r="HZ105" s="6"/>
      <c r="IA105" s="6"/>
    </row>
    <row r="106" spans="1:235" ht="15.75" customHeight="1" x14ac:dyDescent="0.3">
      <c r="A106" s="98"/>
      <c r="B106" s="98"/>
      <c r="C106" s="98"/>
      <c r="D106" s="98"/>
      <c r="E106" s="98"/>
      <c r="F106" s="98"/>
      <c r="G106" s="98"/>
      <c r="H106" s="98"/>
      <c r="I106" s="98"/>
      <c r="J106" s="98"/>
      <c r="K106" s="98"/>
      <c r="L106" s="98"/>
      <c r="M106" s="98"/>
      <c r="N106" s="98"/>
      <c r="O106" s="98"/>
      <c r="P106" s="98"/>
      <c r="Q106" s="98"/>
      <c r="R106" s="98"/>
      <c r="S106" s="98"/>
      <c r="T106" s="98"/>
      <c r="U106" s="98"/>
      <c r="V106" s="98"/>
      <c r="W106" s="98"/>
      <c r="X106" s="98"/>
      <c r="Y106" s="98"/>
      <c r="Z106" s="98"/>
      <c r="AA106" s="98"/>
      <c r="AB106" s="98"/>
      <c r="AC106" s="98"/>
      <c r="AD106" s="98"/>
      <c r="AE106" s="98"/>
      <c r="AF106" s="98"/>
      <c r="AG106" s="98"/>
      <c r="AH106" s="98"/>
      <c r="AI106" s="98"/>
      <c r="AJ106" s="98"/>
      <c r="AK106" s="98"/>
      <c r="AL106" s="98"/>
      <c r="AM106" s="98"/>
      <c r="AN106" s="98"/>
      <c r="AO106" s="98"/>
      <c r="AP106" s="98"/>
      <c r="AQ106" s="98"/>
      <c r="AR106" s="98"/>
      <c r="AS106" s="98"/>
      <c r="AT106" s="98"/>
      <c r="AU106" s="98"/>
      <c r="AV106" s="98"/>
      <c r="AW106" s="98"/>
      <c r="AX106" s="98"/>
      <c r="AY106" s="98"/>
      <c r="AZ106" s="98"/>
      <c r="BA106" s="98"/>
      <c r="BB106" s="98"/>
      <c r="BC106" s="98"/>
      <c r="BD106" s="98"/>
      <c r="BE106" s="98"/>
      <c r="BF106" s="98"/>
      <c r="BG106" s="98"/>
      <c r="BH106" s="98"/>
      <c r="BI106" s="98"/>
      <c r="BJ106" s="98"/>
      <c r="BK106" s="98"/>
      <c r="BL106" s="98"/>
      <c r="BM106" s="98"/>
      <c r="BN106" s="98"/>
      <c r="BO106" s="98"/>
      <c r="BP106" s="98"/>
      <c r="BQ106" s="98"/>
      <c r="BR106" s="98"/>
      <c r="BS106" s="98"/>
      <c r="BT106" s="98"/>
      <c r="BU106" s="98"/>
      <c r="BV106" s="98"/>
      <c r="BW106" s="98"/>
      <c r="BX106" s="98"/>
      <c r="BY106" s="98"/>
      <c r="BZ106" s="98"/>
      <c r="CA106" s="98"/>
      <c r="CB106" s="98"/>
      <c r="CC106" s="98"/>
      <c r="CD106" s="98"/>
      <c r="CE106" s="98"/>
      <c r="CF106" s="98"/>
      <c r="CG106" s="98"/>
      <c r="CH106" s="98"/>
      <c r="CI106" s="98"/>
      <c r="CJ106" s="98"/>
      <c r="CK106" s="98"/>
      <c r="CL106" s="98"/>
      <c r="CM106" s="98"/>
      <c r="CN106" s="98"/>
      <c r="CO106" s="98"/>
      <c r="CP106" s="98"/>
      <c r="CQ106" s="98"/>
      <c r="CR106" s="98"/>
      <c r="CS106" s="98"/>
      <c r="CT106" s="98"/>
      <c r="CU106" s="98"/>
      <c r="CV106" s="98"/>
      <c r="CW106" s="98"/>
      <c r="CX106" s="98"/>
      <c r="CY106" s="98"/>
      <c r="CZ106" s="98"/>
      <c r="DA106" s="98"/>
      <c r="DB106" s="98"/>
      <c r="DC106" s="98"/>
      <c r="DD106" s="98"/>
      <c r="DE106" s="98"/>
      <c r="DF106" s="98"/>
      <c r="DG106" s="98"/>
      <c r="DH106" s="98"/>
      <c r="DI106" s="98"/>
      <c r="DJ106" s="98"/>
      <c r="DK106" s="98"/>
      <c r="DL106" s="98"/>
      <c r="DM106" s="98"/>
      <c r="DN106" s="98"/>
      <c r="DO106" s="98"/>
      <c r="DP106" s="98"/>
      <c r="DQ106" s="98"/>
      <c r="DR106" s="98"/>
      <c r="DS106" s="98"/>
      <c r="DT106" s="98"/>
      <c r="DU106" s="98"/>
      <c r="DV106" s="98"/>
      <c r="DW106" s="98"/>
      <c r="DX106" s="98"/>
      <c r="DY106" s="98"/>
      <c r="DZ106" s="98"/>
      <c r="EA106" s="98"/>
      <c r="EB106" s="98"/>
      <c r="EC106" s="98"/>
      <c r="ED106" s="98"/>
      <c r="EE106" s="98"/>
      <c r="EF106" s="98"/>
      <c r="EG106" s="98"/>
      <c r="EH106" s="98"/>
      <c r="EI106" s="98"/>
      <c r="EJ106" s="98"/>
      <c r="EK106" s="98"/>
      <c r="EL106" s="98"/>
      <c r="EM106" s="98"/>
      <c r="EN106" s="98"/>
      <c r="EO106" s="98"/>
      <c r="EP106" s="98"/>
      <c r="EQ106" s="98"/>
      <c r="ER106" s="98"/>
      <c r="ES106" s="98"/>
      <c r="ET106" s="98"/>
      <c r="EU106" s="98"/>
      <c r="EV106" s="98"/>
      <c r="EW106" s="98"/>
      <c r="EX106" s="98"/>
      <c r="EY106" s="98"/>
      <c r="EZ106" s="98"/>
      <c r="FA106" s="98"/>
      <c r="FB106" s="98"/>
      <c r="FC106" s="98"/>
      <c r="FD106" s="98"/>
      <c r="FE106" s="98"/>
      <c r="FF106" s="98"/>
      <c r="FG106" s="98"/>
      <c r="FH106" s="98"/>
      <c r="FI106" s="98"/>
      <c r="FJ106" s="98"/>
      <c r="FK106" s="98"/>
      <c r="FL106" s="98"/>
      <c r="FM106" s="98"/>
      <c r="FN106" s="98"/>
      <c r="FO106" s="98"/>
      <c r="FP106" s="98"/>
      <c r="FQ106" s="98"/>
      <c r="FR106" s="98"/>
      <c r="FS106" s="98"/>
      <c r="FT106" s="98"/>
      <c r="FU106" s="98"/>
      <c r="FV106" s="98"/>
      <c r="FW106" s="98"/>
      <c r="FX106" s="98"/>
      <c r="FY106" s="98"/>
      <c r="FZ106" s="98"/>
      <c r="GA106" s="98"/>
      <c r="GB106" s="98"/>
      <c r="GC106" s="98"/>
      <c r="GD106" s="98"/>
      <c r="GE106" s="98"/>
      <c r="GF106" s="98"/>
      <c r="GG106" s="98"/>
      <c r="GH106" s="98"/>
      <c r="GI106" s="98"/>
      <c r="GJ106" s="98"/>
      <c r="GK106" s="98"/>
      <c r="GL106" s="98"/>
      <c r="GM106" s="98"/>
      <c r="GN106" s="98"/>
      <c r="GO106" s="98"/>
      <c r="GP106" s="98"/>
      <c r="GQ106" s="98"/>
      <c r="GR106" s="98"/>
      <c r="GS106" s="98"/>
      <c r="GT106" s="98"/>
      <c r="GU106" s="98"/>
      <c r="GV106" s="98"/>
      <c r="GW106" s="98"/>
      <c r="GX106" s="98"/>
      <c r="GY106" s="98"/>
      <c r="GZ106" s="98"/>
      <c r="HA106" s="98"/>
      <c r="HB106" s="98"/>
      <c r="HC106" s="98"/>
      <c r="HD106" s="98"/>
      <c r="HE106" s="98"/>
      <c r="HF106" s="98"/>
      <c r="HG106" s="98"/>
      <c r="HH106" s="98"/>
      <c r="HI106" s="98"/>
      <c r="HJ106" s="98"/>
      <c r="HK106" s="98"/>
      <c r="HL106" s="98"/>
      <c r="HM106" s="98"/>
      <c r="HN106" s="98"/>
      <c r="HO106" s="98"/>
      <c r="HP106" s="98"/>
      <c r="HQ106" s="98"/>
      <c r="HR106" s="98"/>
      <c r="HS106" s="98"/>
      <c r="HT106" s="98"/>
      <c r="HU106" s="98"/>
      <c r="HV106" s="98"/>
      <c r="HW106" s="6"/>
      <c r="HX106" s="6"/>
      <c r="HY106" s="6"/>
      <c r="HZ106" s="6"/>
      <c r="IA106" s="6"/>
    </row>
    <row r="107" spans="1:235" ht="15.75" customHeight="1" x14ac:dyDescent="0.3">
      <c r="A107" s="98"/>
      <c r="B107" s="98"/>
      <c r="C107" s="98"/>
      <c r="D107" s="98"/>
      <c r="E107" s="98"/>
      <c r="F107" s="98"/>
      <c r="G107" s="98"/>
      <c r="H107" s="98"/>
      <c r="I107" s="98"/>
      <c r="J107" s="98"/>
      <c r="K107" s="98"/>
      <c r="L107" s="98"/>
      <c r="M107" s="98"/>
      <c r="N107" s="98"/>
      <c r="O107" s="98"/>
      <c r="P107" s="98"/>
      <c r="Q107" s="98"/>
      <c r="R107" s="98"/>
      <c r="S107" s="98"/>
      <c r="T107" s="98"/>
      <c r="U107" s="98"/>
      <c r="V107" s="98"/>
      <c r="W107" s="98"/>
      <c r="X107" s="98"/>
      <c r="Y107" s="98"/>
      <c r="Z107" s="98"/>
      <c r="AA107" s="98"/>
      <c r="AB107" s="98"/>
      <c r="AC107" s="98"/>
      <c r="AD107" s="98"/>
      <c r="AE107" s="98"/>
      <c r="AF107" s="98"/>
      <c r="AG107" s="98"/>
      <c r="AH107" s="98"/>
      <c r="AI107" s="98"/>
      <c r="AJ107" s="98"/>
      <c r="AK107" s="98"/>
      <c r="AL107" s="98"/>
      <c r="AM107" s="98"/>
      <c r="AN107" s="98"/>
      <c r="AO107" s="98"/>
      <c r="AP107" s="98"/>
      <c r="AQ107" s="98"/>
      <c r="AR107" s="98"/>
      <c r="AS107" s="98"/>
      <c r="AT107" s="98"/>
      <c r="AU107" s="98"/>
      <c r="AV107" s="98"/>
      <c r="AW107" s="98"/>
      <c r="AX107" s="98"/>
      <c r="AY107" s="98"/>
      <c r="AZ107" s="98"/>
      <c r="BA107" s="98"/>
      <c r="BB107" s="98"/>
      <c r="BC107" s="98"/>
      <c r="BD107" s="98"/>
      <c r="BE107" s="98"/>
      <c r="BF107" s="98"/>
      <c r="BG107" s="98"/>
      <c r="BH107" s="98"/>
      <c r="BI107" s="98"/>
      <c r="BJ107" s="98"/>
      <c r="BK107" s="98"/>
      <c r="BL107" s="98"/>
      <c r="BM107" s="98"/>
      <c r="BN107" s="98"/>
      <c r="BO107" s="98"/>
      <c r="BP107" s="98"/>
      <c r="BQ107" s="98"/>
      <c r="BR107" s="98"/>
      <c r="BS107" s="98"/>
      <c r="BT107" s="98"/>
      <c r="BU107" s="98"/>
      <c r="BV107" s="98"/>
      <c r="BW107" s="98"/>
      <c r="BX107" s="98"/>
      <c r="BY107" s="98"/>
      <c r="BZ107" s="98"/>
      <c r="CA107" s="98"/>
      <c r="CB107" s="98"/>
      <c r="CC107" s="98"/>
      <c r="CD107" s="98"/>
      <c r="CE107" s="98"/>
      <c r="CF107" s="98"/>
      <c r="CG107" s="98"/>
      <c r="CH107" s="98"/>
      <c r="CI107" s="98"/>
      <c r="CJ107" s="98"/>
      <c r="CK107" s="98"/>
      <c r="CL107" s="98"/>
      <c r="CM107" s="98"/>
      <c r="CN107" s="98"/>
      <c r="CO107" s="98"/>
      <c r="CP107" s="98"/>
      <c r="CQ107" s="98"/>
      <c r="CR107" s="98"/>
      <c r="CS107" s="98"/>
      <c r="CT107" s="98"/>
      <c r="CU107" s="98"/>
      <c r="CV107" s="98"/>
      <c r="CW107" s="98"/>
      <c r="CX107" s="98"/>
      <c r="CY107" s="98"/>
      <c r="CZ107" s="98"/>
      <c r="DA107" s="98"/>
      <c r="DB107" s="98"/>
      <c r="DC107" s="98"/>
      <c r="DD107" s="98"/>
      <c r="DE107" s="98"/>
      <c r="DF107" s="98"/>
      <c r="DG107" s="98"/>
      <c r="DH107" s="98"/>
      <c r="DI107" s="98"/>
      <c r="DJ107" s="98"/>
      <c r="DK107" s="98"/>
      <c r="DL107" s="98"/>
      <c r="DM107" s="98"/>
      <c r="DN107" s="98"/>
      <c r="DO107" s="98"/>
      <c r="DP107" s="98"/>
      <c r="DQ107" s="98"/>
      <c r="DR107" s="98"/>
      <c r="DS107" s="98"/>
      <c r="DT107" s="98"/>
      <c r="DU107" s="98"/>
      <c r="DV107" s="98"/>
      <c r="DW107" s="98"/>
      <c r="DX107" s="98"/>
      <c r="DY107" s="98"/>
      <c r="DZ107" s="98"/>
      <c r="EA107" s="98"/>
      <c r="EB107" s="98"/>
      <c r="EC107" s="98"/>
      <c r="ED107" s="98"/>
      <c r="EE107" s="98"/>
      <c r="EF107" s="98"/>
      <c r="EG107" s="98"/>
      <c r="EH107" s="98"/>
      <c r="EI107" s="98"/>
      <c r="EJ107" s="98"/>
      <c r="EK107" s="98"/>
      <c r="EL107" s="98"/>
      <c r="EM107" s="98"/>
      <c r="EN107" s="98"/>
      <c r="EO107" s="98"/>
      <c r="EP107" s="98"/>
      <c r="EQ107" s="98"/>
      <c r="ER107" s="98"/>
      <c r="ES107" s="98"/>
      <c r="ET107" s="98"/>
      <c r="EU107" s="98"/>
      <c r="EV107" s="98"/>
      <c r="EW107" s="98"/>
      <c r="EX107" s="98"/>
      <c r="EY107" s="98"/>
      <c r="EZ107" s="98"/>
      <c r="FA107" s="98"/>
      <c r="FB107" s="98"/>
      <c r="FC107" s="98"/>
      <c r="FD107" s="98"/>
      <c r="FE107" s="98"/>
      <c r="FF107" s="98"/>
      <c r="FG107" s="98"/>
      <c r="FH107" s="98"/>
      <c r="FI107" s="98"/>
      <c r="FJ107" s="98"/>
      <c r="FK107" s="98"/>
      <c r="FL107" s="98"/>
      <c r="FM107" s="98"/>
      <c r="FN107" s="98"/>
      <c r="FO107" s="98"/>
      <c r="FP107" s="98"/>
      <c r="FQ107" s="98"/>
      <c r="FR107" s="98"/>
      <c r="FS107" s="98"/>
      <c r="FT107" s="98"/>
      <c r="FU107" s="98"/>
      <c r="FV107" s="98"/>
      <c r="FW107" s="98"/>
      <c r="FX107" s="98"/>
      <c r="FY107" s="98"/>
      <c r="FZ107" s="98"/>
      <c r="GA107" s="98"/>
      <c r="GB107" s="98"/>
      <c r="GC107" s="98"/>
      <c r="GD107" s="98"/>
      <c r="GE107" s="98"/>
      <c r="GF107" s="98"/>
      <c r="GG107" s="98"/>
      <c r="GH107" s="98"/>
      <c r="GI107" s="98"/>
      <c r="GJ107" s="98"/>
      <c r="GK107" s="98"/>
      <c r="GL107" s="98"/>
      <c r="GM107" s="98"/>
      <c r="GN107" s="98"/>
      <c r="GO107" s="98"/>
      <c r="GP107" s="98"/>
      <c r="GQ107" s="98"/>
      <c r="GR107" s="98"/>
      <c r="GS107" s="98"/>
      <c r="GT107" s="98"/>
      <c r="GU107" s="98"/>
      <c r="GV107" s="98"/>
      <c r="GW107" s="98"/>
      <c r="GX107" s="98"/>
      <c r="GY107" s="98"/>
      <c r="GZ107" s="98"/>
      <c r="HA107" s="98"/>
      <c r="HB107" s="98"/>
      <c r="HC107" s="98"/>
      <c r="HD107" s="98"/>
      <c r="HE107" s="98"/>
      <c r="HF107" s="98"/>
      <c r="HG107" s="98"/>
      <c r="HH107" s="98"/>
      <c r="HI107" s="98"/>
      <c r="HJ107" s="98"/>
      <c r="HK107" s="98"/>
      <c r="HL107" s="98"/>
      <c r="HM107" s="98"/>
      <c r="HN107" s="98"/>
      <c r="HO107" s="98"/>
      <c r="HP107" s="98"/>
      <c r="HQ107" s="98"/>
      <c r="HR107" s="98"/>
      <c r="HS107" s="98"/>
      <c r="HT107" s="98"/>
      <c r="HU107" s="98"/>
      <c r="HV107" s="98"/>
      <c r="HW107" s="6"/>
      <c r="HX107" s="6"/>
      <c r="HY107" s="6"/>
      <c r="HZ107" s="6"/>
      <c r="IA107" s="6"/>
    </row>
    <row r="108" spans="1:235" ht="15.75" customHeight="1" x14ac:dyDescent="0.3">
      <c r="A108" s="98"/>
      <c r="B108" s="98"/>
      <c r="C108" s="98"/>
      <c r="D108" s="98"/>
      <c r="E108" s="98"/>
      <c r="F108" s="98"/>
      <c r="G108" s="98"/>
      <c r="H108" s="98"/>
      <c r="I108" s="98"/>
      <c r="J108" s="98"/>
      <c r="K108" s="98"/>
      <c r="L108" s="98"/>
      <c r="M108" s="98"/>
      <c r="N108" s="98"/>
      <c r="O108" s="98"/>
      <c r="P108" s="98"/>
      <c r="Q108" s="98"/>
      <c r="R108" s="98"/>
      <c r="S108" s="98"/>
      <c r="T108" s="98"/>
      <c r="U108" s="98"/>
      <c r="V108" s="98"/>
      <c r="W108" s="98"/>
      <c r="X108" s="98"/>
      <c r="Y108" s="98"/>
      <c r="Z108" s="98"/>
      <c r="AA108" s="98"/>
      <c r="AB108" s="98"/>
      <c r="AC108" s="98"/>
      <c r="AD108" s="98"/>
      <c r="AE108" s="98"/>
      <c r="AF108" s="98"/>
      <c r="AG108" s="98"/>
      <c r="AH108" s="98"/>
      <c r="AI108" s="98"/>
      <c r="AJ108" s="98"/>
      <c r="AK108" s="98"/>
      <c r="AL108" s="98"/>
      <c r="AM108" s="98"/>
      <c r="AN108" s="98"/>
      <c r="AO108" s="98"/>
      <c r="AP108" s="98"/>
      <c r="AQ108" s="98"/>
      <c r="AR108" s="98"/>
      <c r="AS108" s="98"/>
      <c r="AT108" s="98"/>
      <c r="AU108" s="98"/>
      <c r="AV108" s="98"/>
      <c r="AW108" s="98"/>
      <c r="AX108" s="98"/>
      <c r="AY108" s="98"/>
      <c r="AZ108" s="98"/>
      <c r="BA108" s="98"/>
      <c r="BB108" s="98"/>
      <c r="BC108" s="98"/>
      <c r="BD108" s="98"/>
      <c r="BE108" s="98"/>
      <c r="BF108" s="98"/>
      <c r="BG108" s="98"/>
      <c r="BH108" s="98"/>
      <c r="BI108" s="98"/>
      <c r="BJ108" s="98"/>
      <c r="BK108" s="98"/>
      <c r="BL108" s="98"/>
      <c r="BM108" s="98"/>
      <c r="BN108" s="98"/>
      <c r="BO108" s="98"/>
      <c r="BP108" s="98"/>
      <c r="BQ108" s="98"/>
      <c r="BR108" s="98"/>
      <c r="BS108" s="98"/>
      <c r="BT108" s="98"/>
      <c r="BU108" s="98"/>
      <c r="BV108" s="98"/>
      <c r="BW108" s="98"/>
      <c r="BX108" s="98"/>
      <c r="BY108" s="98"/>
      <c r="BZ108" s="98"/>
      <c r="CA108" s="98"/>
      <c r="CB108" s="98"/>
      <c r="CC108" s="98"/>
      <c r="CD108" s="98"/>
      <c r="CE108" s="98"/>
      <c r="CF108" s="98"/>
      <c r="CG108" s="98"/>
      <c r="CH108" s="98"/>
      <c r="CI108" s="98"/>
      <c r="CJ108" s="98"/>
      <c r="CK108" s="98"/>
      <c r="CL108" s="98"/>
      <c r="CM108" s="98"/>
      <c r="CN108" s="98"/>
      <c r="CO108" s="98"/>
      <c r="CP108" s="98"/>
      <c r="CQ108" s="98"/>
      <c r="CR108" s="98"/>
      <c r="CS108" s="98"/>
      <c r="CT108" s="98"/>
      <c r="CU108" s="98"/>
      <c r="CV108" s="98"/>
      <c r="CW108" s="98"/>
      <c r="CX108" s="98"/>
      <c r="CY108" s="98"/>
      <c r="CZ108" s="98"/>
      <c r="DA108" s="98"/>
      <c r="DB108" s="98"/>
      <c r="DC108" s="98"/>
      <c r="DD108" s="98"/>
      <c r="DE108" s="98"/>
      <c r="DF108" s="98"/>
      <c r="DG108" s="98"/>
      <c r="DH108" s="98"/>
      <c r="DI108" s="98"/>
      <c r="DJ108" s="98"/>
      <c r="DK108" s="98"/>
      <c r="DL108" s="98"/>
      <c r="DM108" s="98"/>
      <c r="DN108" s="98"/>
      <c r="DO108" s="98"/>
      <c r="DP108" s="98"/>
      <c r="DQ108" s="98"/>
      <c r="DR108" s="98"/>
      <c r="DS108" s="98"/>
      <c r="DT108" s="98"/>
      <c r="DU108" s="98"/>
      <c r="DV108" s="98"/>
      <c r="DW108" s="98"/>
      <c r="DX108" s="98"/>
      <c r="DY108" s="98"/>
      <c r="DZ108" s="98"/>
      <c r="EA108" s="98"/>
      <c r="EB108" s="98"/>
      <c r="EC108" s="98"/>
      <c r="ED108" s="98"/>
      <c r="EE108" s="98"/>
      <c r="EF108" s="98"/>
      <c r="EG108" s="98"/>
      <c r="EH108" s="98"/>
      <c r="EI108" s="98"/>
      <c r="EJ108" s="98"/>
      <c r="EK108" s="98"/>
      <c r="EL108" s="98"/>
      <c r="EM108" s="98"/>
      <c r="EN108" s="98"/>
      <c r="EO108" s="98"/>
      <c r="EP108" s="98"/>
      <c r="EQ108" s="98"/>
      <c r="ER108" s="98"/>
      <c r="ES108" s="98"/>
      <c r="ET108" s="98"/>
      <c r="EU108" s="98"/>
      <c r="EV108" s="98"/>
      <c r="EW108" s="98"/>
      <c r="EX108" s="98"/>
      <c r="EY108" s="98"/>
      <c r="EZ108" s="98"/>
      <c r="FA108" s="98"/>
      <c r="FB108" s="98"/>
      <c r="FC108" s="98"/>
      <c r="FD108" s="98"/>
      <c r="FE108" s="98"/>
      <c r="FF108" s="98"/>
      <c r="FG108" s="98"/>
      <c r="FH108" s="98"/>
      <c r="FI108" s="98"/>
      <c r="FJ108" s="98"/>
      <c r="FK108" s="98"/>
      <c r="FL108" s="98"/>
      <c r="FM108" s="98"/>
      <c r="FN108" s="98"/>
      <c r="FO108" s="98"/>
      <c r="FP108" s="98"/>
      <c r="FQ108" s="98"/>
      <c r="FR108" s="98"/>
      <c r="FS108" s="98"/>
      <c r="FT108" s="98"/>
      <c r="FU108" s="98"/>
      <c r="FV108" s="98"/>
      <c r="FW108" s="98"/>
      <c r="FX108" s="98"/>
      <c r="FY108" s="98"/>
      <c r="FZ108" s="98"/>
      <c r="GA108" s="98"/>
      <c r="GB108" s="98"/>
      <c r="GC108" s="98"/>
      <c r="GD108" s="98"/>
      <c r="GE108" s="98"/>
      <c r="GF108" s="98"/>
      <c r="GG108" s="98"/>
      <c r="GH108" s="98"/>
      <c r="GI108" s="98"/>
      <c r="GJ108" s="98"/>
      <c r="GK108" s="98"/>
      <c r="GL108" s="98"/>
      <c r="GM108" s="98"/>
      <c r="GN108" s="98"/>
      <c r="GO108" s="98"/>
      <c r="GP108" s="98"/>
      <c r="GQ108" s="98"/>
      <c r="GR108" s="98"/>
      <c r="GS108" s="98"/>
      <c r="GT108" s="98"/>
      <c r="GU108" s="98"/>
      <c r="GV108" s="98"/>
      <c r="GW108" s="98"/>
      <c r="GX108" s="98"/>
      <c r="GY108" s="98"/>
      <c r="GZ108" s="98"/>
      <c r="HA108" s="98"/>
      <c r="HB108" s="98"/>
      <c r="HC108" s="98"/>
      <c r="HD108" s="98"/>
      <c r="HE108" s="98"/>
      <c r="HF108" s="98"/>
      <c r="HG108" s="98"/>
      <c r="HH108" s="98"/>
      <c r="HI108" s="98"/>
      <c r="HJ108" s="98"/>
      <c r="HK108" s="98"/>
      <c r="HL108" s="98"/>
      <c r="HM108" s="98"/>
      <c r="HN108" s="98"/>
      <c r="HO108" s="98"/>
      <c r="HP108" s="98"/>
      <c r="HQ108" s="98"/>
      <c r="HR108" s="98"/>
      <c r="HS108" s="98"/>
      <c r="HT108" s="98"/>
      <c r="HU108" s="98"/>
      <c r="HV108" s="98"/>
      <c r="HW108" s="6"/>
      <c r="HX108" s="6"/>
      <c r="HY108" s="6"/>
      <c r="HZ108" s="6"/>
      <c r="IA108" s="6"/>
    </row>
    <row r="109" spans="1:235" ht="15.75" customHeight="1" x14ac:dyDescent="0.3">
      <c r="A109" s="98"/>
      <c r="B109" s="98"/>
      <c r="C109" s="98"/>
      <c r="D109" s="98"/>
      <c r="E109" s="98"/>
      <c r="F109" s="98"/>
      <c r="G109" s="98"/>
      <c r="H109" s="98"/>
      <c r="I109" s="98"/>
      <c r="J109" s="98"/>
      <c r="K109" s="98"/>
      <c r="L109" s="98"/>
      <c r="M109" s="98"/>
      <c r="N109" s="98"/>
      <c r="O109" s="98"/>
      <c r="P109" s="98"/>
      <c r="Q109" s="98"/>
      <c r="R109" s="98"/>
      <c r="S109" s="98"/>
      <c r="T109" s="98"/>
      <c r="U109" s="98"/>
      <c r="V109" s="98"/>
      <c r="W109" s="98"/>
      <c r="X109" s="98"/>
      <c r="Y109" s="98"/>
      <c r="Z109" s="98"/>
      <c r="AA109" s="98"/>
      <c r="AB109" s="98"/>
      <c r="AC109" s="98"/>
      <c r="AD109" s="98"/>
      <c r="AE109" s="98"/>
      <c r="AF109" s="98"/>
      <c r="AG109" s="98"/>
      <c r="AH109" s="98"/>
      <c r="AI109" s="98"/>
      <c r="AJ109" s="98"/>
      <c r="AK109" s="98"/>
      <c r="AL109" s="98"/>
      <c r="AM109" s="98"/>
      <c r="AN109" s="98"/>
      <c r="AO109" s="98"/>
      <c r="AP109" s="98"/>
      <c r="AQ109" s="98"/>
      <c r="AR109" s="98"/>
      <c r="AS109" s="98"/>
      <c r="AT109" s="98"/>
      <c r="AU109" s="98"/>
      <c r="AV109" s="98"/>
      <c r="AW109" s="98"/>
      <c r="AX109" s="98"/>
      <c r="AY109" s="98"/>
      <c r="AZ109" s="98"/>
      <c r="BA109" s="98"/>
      <c r="BB109" s="98"/>
      <c r="BC109" s="98"/>
      <c r="BD109" s="98"/>
      <c r="BE109" s="98"/>
      <c r="BF109" s="98"/>
      <c r="BG109" s="98"/>
      <c r="BH109" s="98"/>
      <c r="BI109" s="98"/>
      <c r="BJ109" s="98"/>
      <c r="BK109" s="98"/>
      <c r="BL109" s="98"/>
      <c r="BM109" s="98"/>
      <c r="BN109" s="98"/>
      <c r="BO109" s="98"/>
      <c r="BP109" s="98"/>
      <c r="BQ109" s="98"/>
      <c r="BR109" s="98"/>
      <c r="BS109" s="98"/>
      <c r="BT109" s="98"/>
      <c r="BU109" s="98"/>
      <c r="BV109" s="98"/>
      <c r="BW109" s="98"/>
      <c r="BX109" s="98"/>
      <c r="BY109" s="98"/>
      <c r="BZ109" s="98"/>
      <c r="CA109" s="98"/>
      <c r="CB109" s="98"/>
      <c r="CC109" s="98"/>
      <c r="CD109" s="98"/>
      <c r="CE109" s="98"/>
      <c r="CF109" s="98"/>
      <c r="CG109" s="98"/>
      <c r="CH109" s="98"/>
      <c r="CI109" s="98"/>
      <c r="CJ109" s="98"/>
      <c r="CK109" s="98"/>
      <c r="CL109" s="98"/>
      <c r="CM109" s="98"/>
      <c r="CN109" s="98"/>
      <c r="CO109" s="98"/>
      <c r="CP109" s="98"/>
      <c r="CQ109" s="98"/>
      <c r="CR109" s="98"/>
      <c r="CS109" s="98"/>
      <c r="CT109" s="98"/>
      <c r="CU109" s="98"/>
      <c r="CV109" s="98"/>
      <c r="CW109" s="98"/>
      <c r="CX109" s="98"/>
      <c r="CY109" s="98"/>
      <c r="CZ109" s="98"/>
      <c r="DA109" s="98"/>
      <c r="DB109" s="98"/>
      <c r="DC109" s="98"/>
      <c r="DD109" s="98"/>
      <c r="DE109" s="98"/>
      <c r="DF109" s="98"/>
      <c r="DG109" s="98"/>
      <c r="DH109" s="98"/>
      <c r="DI109" s="98"/>
      <c r="DJ109" s="98"/>
      <c r="DK109" s="98"/>
      <c r="DL109" s="98"/>
      <c r="DM109" s="98"/>
      <c r="DN109" s="98"/>
      <c r="DO109" s="98"/>
      <c r="DP109" s="98"/>
      <c r="DQ109" s="98"/>
      <c r="DR109" s="98"/>
      <c r="DS109" s="98"/>
      <c r="DT109" s="98"/>
      <c r="DU109" s="98"/>
      <c r="DV109" s="98"/>
      <c r="DW109" s="98"/>
      <c r="DX109" s="98"/>
      <c r="DY109" s="98"/>
      <c r="DZ109" s="98"/>
      <c r="EA109" s="98"/>
      <c r="EB109" s="98"/>
      <c r="EC109" s="98"/>
      <c r="ED109" s="98"/>
      <c r="EE109" s="98"/>
      <c r="EF109" s="98"/>
      <c r="EG109" s="98"/>
      <c r="EH109" s="98"/>
      <c r="EI109" s="98"/>
      <c r="EJ109" s="98"/>
      <c r="EK109" s="98"/>
      <c r="EL109" s="98"/>
      <c r="EM109" s="98"/>
      <c r="EN109" s="98"/>
      <c r="EO109" s="98"/>
      <c r="EP109" s="98"/>
      <c r="EQ109" s="98"/>
      <c r="ER109" s="98"/>
      <c r="ES109" s="98"/>
      <c r="ET109" s="98"/>
      <c r="EU109" s="98"/>
      <c r="EV109" s="98"/>
      <c r="EW109" s="98"/>
      <c r="EX109" s="98"/>
      <c r="EY109" s="98"/>
      <c r="EZ109" s="98"/>
      <c r="FA109" s="98"/>
      <c r="FB109" s="98"/>
      <c r="FC109" s="98"/>
      <c r="FD109" s="98"/>
      <c r="FE109" s="98"/>
      <c r="FF109" s="98"/>
      <c r="FG109" s="98"/>
      <c r="FH109" s="98"/>
      <c r="FI109" s="98"/>
      <c r="FJ109" s="98"/>
      <c r="FK109" s="98"/>
      <c r="FL109" s="98"/>
      <c r="FM109" s="98"/>
      <c r="FN109" s="98"/>
      <c r="FO109" s="98"/>
      <c r="FP109" s="98"/>
      <c r="FQ109" s="98"/>
      <c r="FR109" s="98"/>
      <c r="FS109" s="98"/>
      <c r="FT109" s="98"/>
      <c r="FU109" s="98"/>
      <c r="FV109" s="98"/>
      <c r="FW109" s="98"/>
      <c r="FX109" s="98"/>
      <c r="FY109" s="98"/>
      <c r="FZ109" s="98"/>
      <c r="GA109" s="98"/>
      <c r="GB109" s="98"/>
      <c r="GC109" s="98"/>
      <c r="GD109" s="98"/>
      <c r="GE109" s="98"/>
      <c r="GF109" s="98"/>
      <c r="GG109" s="98"/>
      <c r="GH109" s="98"/>
      <c r="GI109" s="98"/>
      <c r="GJ109" s="98"/>
      <c r="GK109" s="98"/>
      <c r="GL109" s="98"/>
      <c r="GM109" s="98"/>
      <c r="GN109" s="98"/>
      <c r="GO109" s="98"/>
      <c r="GP109" s="98"/>
      <c r="GQ109" s="98"/>
      <c r="GR109" s="98"/>
      <c r="GS109" s="98"/>
      <c r="GT109" s="98"/>
      <c r="GU109" s="98"/>
      <c r="GV109" s="98"/>
      <c r="GW109" s="98"/>
      <c r="GX109" s="98"/>
      <c r="GY109" s="98"/>
      <c r="GZ109" s="98"/>
      <c r="HA109" s="98"/>
      <c r="HB109" s="98"/>
      <c r="HC109" s="98"/>
      <c r="HD109" s="98"/>
      <c r="HE109" s="98"/>
      <c r="HF109" s="98"/>
      <c r="HG109" s="98"/>
      <c r="HH109" s="98"/>
      <c r="HI109" s="98"/>
      <c r="HJ109" s="98"/>
      <c r="HK109" s="98"/>
      <c r="HL109" s="98"/>
      <c r="HM109" s="98"/>
      <c r="HN109" s="98"/>
      <c r="HO109" s="98"/>
      <c r="HP109" s="98"/>
      <c r="HQ109" s="98"/>
      <c r="HR109" s="98"/>
      <c r="HS109" s="98"/>
      <c r="HT109" s="98"/>
      <c r="HU109" s="98"/>
      <c r="HV109" s="98"/>
      <c r="HW109" s="6"/>
      <c r="HX109" s="6"/>
      <c r="HY109" s="6"/>
      <c r="HZ109" s="6"/>
      <c r="IA109" s="6"/>
    </row>
    <row r="110" spans="1:235" ht="15.75" customHeight="1" x14ac:dyDescent="0.3">
      <c r="A110" s="98"/>
      <c r="B110" s="98"/>
      <c r="C110" s="98"/>
      <c r="D110" s="98"/>
      <c r="E110" s="98"/>
      <c r="F110" s="98"/>
      <c r="G110" s="98"/>
      <c r="H110" s="98"/>
      <c r="I110" s="98"/>
      <c r="J110" s="98"/>
      <c r="K110" s="98"/>
      <c r="L110" s="98"/>
      <c r="M110" s="98"/>
      <c r="N110" s="98"/>
      <c r="O110" s="98"/>
      <c r="P110" s="98"/>
      <c r="Q110" s="98"/>
      <c r="R110" s="98"/>
      <c r="S110" s="98"/>
      <c r="T110" s="98"/>
      <c r="U110" s="98"/>
      <c r="V110" s="98"/>
      <c r="W110" s="98"/>
      <c r="X110" s="98"/>
      <c r="Y110" s="98"/>
      <c r="Z110" s="98"/>
      <c r="AA110" s="98"/>
      <c r="AB110" s="98"/>
      <c r="AC110" s="98"/>
      <c r="AD110" s="98"/>
      <c r="AE110" s="98"/>
      <c r="AF110" s="98"/>
      <c r="AG110" s="98"/>
      <c r="AH110" s="98"/>
      <c r="AI110" s="98"/>
      <c r="AJ110" s="98"/>
      <c r="AK110" s="98"/>
      <c r="AL110" s="98"/>
      <c r="AM110" s="98"/>
      <c r="AN110" s="98"/>
      <c r="AO110" s="98"/>
      <c r="AP110" s="98"/>
      <c r="AQ110" s="98"/>
      <c r="AR110" s="98"/>
      <c r="AS110" s="98"/>
      <c r="AT110" s="98"/>
      <c r="AU110" s="98"/>
      <c r="AV110" s="98"/>
      <c r="AW110" s="98"/>
      <c r="AX110" s="98"/>
      <c r="AY110" s="98"/>
      <c r="AZ110" s="98"/>
      <c r="BA110" s="98"/>
      <c r="BB110" s="98"/>
      <c r="BC110" s="98"/>
      <c r="BD110" s="98"/>
      <c r="BE110" s="98"/>
      <c r="BF110" s="98"/>
      <c r="BG110" s="98"/>
      <c r="BH110" s="98"/>
      <c r="BI110" s="98"/>
      <c r="BJ110" s="98"/>
      <c r="BK110" s="98"/>
      <c r="BL110" s="98"/>
      <c r="BM110" s="98"/>
      <c r="BN110" s="98"/>
      <c r="BO110" s="98"/>
      <c r="BP110" s="98"/>
      <c r="BQ110" s="98"/>
      <c r="BR110" s="98"/>
      <c r="BS110" s="98"/>
      <c r="BT110" s="98"/>
      <c r="BU110" s="98"/>
      <c r="BV110" s="98"/>
      <c r="BW110" s="98"/>
      <c r="BX110" s="98"/>
      <c r="BY110" s="98"/>
      <c r="BZ110" s="98"/>
      <c r="CA110" s="98"/>
      <c r="CB110" s="98"/>
      <c r="CC110" s="98"/>
      <c r="CD110" s="98"/>
      <c r="CE110" s="98"/>
      <c r="CF110" s="98"/>
      <c r="CG110" s="98"/>
      <c r="CH110" s="98"/>
      <c r="CI110" s="98"/>
      <c r="CJ110" s="98"/>
      <c r="CK110" s="98"/>
      <c r="CL110" s="98"/>
      <c r="CM110" s="98"/>
      <c r="CN110" s="98"/>
      <c r="CO110" s="98"/>
      <c r="CP110" s="98"/>
      <c r="CQ110" s="98"/>
      <c r="CR110" s="98"/>
      <c r="CS110" s="98"/>
      <c r="CT110" s="98"/>
      <c r="CU110" s="98"/>
      <c r="CV110" s="98"/>
      <c r="CW110" s="98"/>
      <c r="CX110" s="98"/>
      <c r="CY110" s="98"/>
      <c r="CZ110" s="98"/>
      <c r="DA110" s="98"/>
      <c r="DB110" s="98"/>
      <c r="DC110" s="98"/>
      <c r="DD110" s="98"/>
      <c r="DE110" s="98"/>
      <c r="DF110" s="98"/>
      <c r="DG110" s="98"/>
      <c r="DH110" s="98"/>
      <c r="DI110" s="98"/>
      <c r="DJ110" s="98"/>
      <c r="DK110" s="98"/>
      <c r="DL110" s="98"/>
      <c r="DM110" s="98"/>
      <c r="DN110" s="98"/>
      <c r="DO110" s="98"/>
      <c r="DP110" s="98"/>
      <c r="DQ110" s="98"/>
      <c r="DR110" s="98"/>
      <c r="DS110" s="98"/>
      <c r="DT110" s="98"/>
      <c r="DU110" s="98"/>
      <c r="DV110" s="98"/>
      <c r="DW110" s="98"/>
      <c r="DX110" s="98"/>
      <c r="DY110" s="98"/>
      <c r="DZ110" s="98"/>
      <c r="EA110" s="98"/>
      <c r="EB110" s="98"/>
      <c r="EC110" s="98"/>
      <c r="ED110" s="98"/>
      <c r="EE110" s="98"/>
      <c r="EF110" s="98"/>
      <c r="EG110" s="98"/>
      <c r="EH110" s="98"/>
      <c r="EI110" s="98"/>
      <c r="EJ110" s="98"/>
      <c r="EK110" s="98"/>
      <c r="EL110" s="98"/>
      <c r="EM110" s="98"/>
      <c r="EN110" s="98"/>
      <c r="EO110" s="98"/>
      <c r="EP110" s="98"/>
      <c r="EQ110" s="98"/>
      <c r="ER110" s="98"/>
      <c r="ES110" s="98"/>
      <c r="ET110" s="98"/>
      <c r="EU110" s="98"/>
      <c r="EV110" s="98"/>
      <c r="EW110" s="98"/>
      <c r="EX110" s="98"/>
      <c r="EY110" s="98"/>
      <c r="EZ110" s="98"/>
      <c r="FA110" s="98"/>
      <c r="FB110" s="98"/>
      <c r="FC110" s="98"/>
      <c r="FD110" s="98"/>
      <c r="FE110" s="98"/>
      <c r="FF110" s="98"/>
      <c r="FG110" s="98"/>
      <c r="FH110" s="98"/>
      <c r="FI110" s="98"/>
      <c r="FJ110" s="98"/>
      <c r="FK110" s="98"/>
      <c r="FL110" s="98"/>
      <c r="FM110" s="98"/>
      <c r="FN110" s="98"/>
      <c r="FO110" s="98"/>
      <c r="FP110" s="98"/>
      <c r="FQ110" s="98"/>
      <c r="FR110" s="98"/>
      <c r="FS110" s="98"/>
      <c r="FT110" s="98"/>
      <c r="FU110" s="98"/>
      <c r="FV110" s="98"/>
      <c r="FW110" s="98"/>
      <c r="FX110" s="98"/>
      <c r="FY110" s="98"/>
      <c r="FZ110" s="98"/>
      <c r="GA110" s="98"/>
      <c r="GB110" s="98"/>
      <c r="GC110" s="98"/>
      <c r="GD110" s="98"/>
      <c r="GE110" s="98"/>
      <c r="GF110" s="98"/>
      <c r="GG110" s="98"/>
      <c r="GH110" s="98"/>
      <c r="GI110" s="98"/>
      <c r="GJ110" s="98"/>
      <c r="GK110" s="98"/>
      <c r="GL110" s="98"/>
      <c r="GM110" s="98"/>
      <c r="GN110" s="98"/>
      <c r="GO110" s="98"/>
      <c r="GP110" s="98"/>
      <c r="GQ110" s="98"/>
      <c r="GR110" s="98"/>
      <c r="GS110" s="98"/>
      <c r="GT110" s="98"/>
      <c r="GU110" s="98"/>
      <c r="GV110" s="98"/>
      <c r="GW110" s="98"/>
      <c r="GX110" s="98"/>
      <c r="GY110" s="98"/>
      <c r="GZ110" s="98"/>
      <c r="HA110" s="98"/>
      <c r="HB110" s="98"/>
      <c r="HC110" s="98"/>
      <c r="HD110" s="98"/>
      <c r="HE110" s="98"/>
      <c r="HF110" s="98"/>
      <c r="HG110" s="98"/>
      <c r="HH110" s="98"/>
      <c r="HI110" s="98"/>
      <c r="HJ110" s="98"/>
      <c r="HK110" s="98"/>
      <c r="HL110" s="98"/>
      <c r="HM110" s="98"/>
      <c r="HN110" s="98"/>
      <c r="HO110" s="98"/>
      <c r="HP110" s="98"/>
      <c r="HQ110" s="98"/>
      <c r="HR110" s="98"/>
      <c r="HS110" s="98"/>
      <c r="HT110" s="98"/>
      <c r="HU110" s="98"/>
      <c r="HV110" s="98"/>
      <c r="HW110" s="6"/>
      <c r="HX110" s="6"/>
      <c r="HY110" s="6"/>
      <c r="HZ110" s="6"/>
      <c r="IA110" s="6"/>
    </row>
    <row r="111" spans="1:235" ht="15.75" customHeight="1" x14ac:dyDescent="0.3">
      <c r="A111" s="98"/>
      <c r="B111" s="98"/>
      <c r="C111" s="98"/>
      <c r="D111" s="98"/>
      <c r="E111" s="98"/>
      <c r="F111" s="98"/>
      <c r="G111" s="98"/>
      <c r="H111" s="98"/>
      <c r="I111" s="98"/>
      <c r="J111" s="98"/>
      <c r="K111" s="98"/>
      <c r="L111" s="98"/>
      <c r="M111" s="98"/>
      <c r="N111" s="98"/>
      <c r="O111" s="98"/>
      <c r="P111" s="98"/>
      <c r="Q111" s="98"/>
      <c r="R111" s="98"/>
      <c r="S111" s="98"/>
      <c r="T111" s="98"/>
      <c r="U111" s="98"/>
      <c r="V111" s="98"/>
      <c r="W111" s="98"/>
      <c r="X111" s="98"/>
      <c r="Y111" s="98"/>
      <c r="Z111" s="98"/>
      <c r="AA111" s="98"/>
      <c r="AB111" s="98"/>
      <c r="AC111" s="98"/>
      <c r="AD111" s="98"/>
      <c r="AE111" s="98"/>
      <c r="AF111" s="98"/>
      <c r="AG111" s="98"/>
      <c r="AH111" s="98"/>
      <c r="AI111" s="98"/>
      <c r="AJ111" s="98"/>
      <c r="AK111" s="98"/>
      <c r="AL111" s="98"/>
      <c r="AM111" s="98"/>
      <c r="AN111" s="98"/>
      <c r="AO111" s="98"/>
      <c r="AP111" s="98"/>
      <c r="AQ111" s="98"/>
      <c r="AR111" s="98"/>
      <c r="AS111" s="98"/>
      <c r="AT111" s="98"/>
      <c r="AU111" s="98"/>
      <c r="AV111" s="98"/>
      <c r="AW111" s="98"/>
      <c r="AX111" s="98"/>
      <c r="AY111" s="98"/>
      <c r="AZ111" s="98"/>
      <c r="BA111" s="98"/>
      <c r="BB111" s="98"/>
      <c r="BC111" s="98"/>
      <c r="BD111" s="98"/>
      <c r="BE111" s="98"/>
      <c r="BF111" s="98"/>
      <c r="BG111" s="98"/>
      <c r="BH111" s="98"/>
      <c r="BI111" s="98"/>
      <c r="BJ111" s="98"/>
      <c r="BK111" s="98"/>
      <c r="BL111" s="98"/>
      <c r="BM111" s="98"/>
      <c r="BN111" s="98"/>
      <c r="BO111" s="98"/>
      <c r="BP111" s="98"/>
      <c r="BQ111" s="98"/>
      <c r="BR111" s="98"/>
      <c r="BS111" s="98"/>
      <c r="BT111" s="98"/>
      <c r="BU111" s="98"/>
      <c r="BV111" s="98"/>
      <c r="BW111" s="98"/>
      <c r="BX111" s="98"/>
      <c r="BY111" s="98"/>
      <c r="BZ111" s="98"/>
      <c r="CA111" s="98"/>
      <c r="CB111" s="98"/>
      <c r="CC111" s="98"/>
      <c r="CD111" s="98"/>
      <c r="CE111" s="98"/>
      <c r="CF111" s="98"/>
      <c r="CG111" s="98"/>
      <c r="CH111" s="98"/>
      <c r="CI111" s="98"/>
      <c r="CJ111" s="98"/>
      <c r="CK111" s="98"/>
      <c r="CL111" s="98"/>
      <c r="CM111" s="98"/>
      <c r="CN111" s="98"/>
      <c r="CO111" s="98"/>
      <c r="CP111" s="98"/>
      <c r="CQ111" s="98"/>
      <c r="CR111" s="98"/>
      <c r="CS111" s="98"/>
      <c r="CT111" s="98"/>
      <c r="CU111" s="98"/>
      <c r="CV111" s="98"/>
      <c r="CW111" s="98"/>
      <c r="CX111" s="98"/>
      <c r="CY111" s="98"/>
      <c r="CZ111" s="98"/>
      <c r="DA111" s="98"/>
      <c r="DB111" s="98"/>
      <c r="DC111" s="98"/>
      <c r="DD111" s="98"/>
      <c r="DE111" s="98"/>
      <c r="DF111" s="98"/>
      <c r="DG111" s="98"/>
      <c r="DH111" s="98"/>
      <c r="DI111" s="98"/>
      <c r="DJ111" s="98"/>
      <c r="DK111" s="98"/>
      <c r="DL111" s="98"/>
      <c r="DM111" s="98"/>
      <c r="DN111" s="98"/>
      <c r="DO111" s="98"/>
      <c r="DP111" s="98"/>
      <c r="DQ111" s="98"/>
      <c r="DR111" s="98"/>
      <c r="DS111" s="98"/>
      <c r="DT111" s="98"/>
      <c r="DU111" s="98"/>
      <c r="DV111" s="98"/>
      <c r="DW111" s="98"/>
      <c r="DX111" s="98"/>
      <c r="DY111" s="98"/>
      <c r="DZ111" s="98"/>
      <c r="EA111" s="98"/>
      <c r="EB111" s="98"/>
      <c r="EC111" s="98"/>
      <c r="ED111" s="98"/>
      <c r="EE111" s="98"/>
      <c r="EF111" s="98"/>
      <c r="EG111" s="98"/>
      <c r="EH111" s="98"/>
      <c r="EI111" s="98"/>
      <c r="EJ111" s="98"/>
      <c r="EK111" s="98"/>
      <c r="EL111" s="98"/>
      <c r="EM111" s="98"/>
      <c r="EN111" s="98"/>
      <c r="EO111" s="98"/>
      <c r="EP111" s="98"/>
      <c r="EQ111" s="98"/>
      <c r="ER111" s="98"/>
      <c r="ES111" s="98"/>
      <c r="ET111" s="98"/>
      <c r="EU111" s="98"/>
      <c r="EV111" s="98"/>
      <c r="EW111" s="98"/>
      <c r="EX111" s="98"/>
      <c r="EY111" s="98"/>
      <c r="EZ111" s="98"/>
      <c r="FA111" s="98"/>
      <c r="FB111" s="98"/>
      <c r="FC111" s="98"/>
      <c r="FD111" s="98"/>
      <c r="FE111" s="98"/>
      <c r="FF111" s="98"/>
      <c r="FG111" s="98"/>
      <c r="FH111" s="98"/>
      <c r="FI111" s="98"/>
      <c r="FJ111" s="98"/>
      <c r="FK111" s="98"/>
      <c r="FL111" s="98"/>
      <c r="FM111" s="98"/>
      <c r="FN111" s="98"/>
      <c r="FO111" s="98"/>
      <c r="FP111" s="98"/>
      <c r="FQ111" s="98"/>
      <c r="FR111" s="98"/>
      <c r="FS111" s="98"/>
      <c r="FT111" s="98"/>
      <c r="FU111" s="98"/>
      <c r="FV111" s="98"/>
      <c r="FW111" s="98"/>
      <c r="FX111" s="98"/>
      <c r="FY111" s="98"/>
      <c r="FZ111" s="98"/>
      <c r="GA111" s="98"/>
      <c r="GB111" s="98"/>
      <c r="GC111" s="98"/>
      <c r="GD111" s="98"/>
      <c r="GE111" s="98"/>
      <c r="GF111" s="98"/>
      <c r="GG111" s="98"/>
      <c r="GH111" s="98"/>
      <c r="GI111" s="98"/>
      <c r="GJ111" s="98"/>
      <c r="GK111" s="98"/>
      <c r="GL111" s="98"/>
      <c r="GM111" s="98"/>
      <c r="GN111" s="98"/>
      <c r="GO111" s="98"/>
      <c r="GP111" s="98"/>
      <c r="GQ111" s="98"/>
      <c r="GR111" s="98"/>
      <c r="GS111" s="98"/>
      <c r="GT111" s="98"/>
      <c r="GU111" s="98"/>
      <c r="GV111" s="98"/>
      <c r="GW111" s="98"/>
      <c r="GX111" s="98"/>
      <c r="GY111" s="98"/>
      <c r="GZ111" s="98"/>
      <c r="HA111" s="98"/>
      <c r="HB111" s="98"/>
      <c r="HC111" s="98"/>
      <c r="HD111" s="98"/>
      <c r="HE111" s="98"/>
      <c r="HF111" s="98"/>
      <c r="HG111" s="98"/>
      <c r="HH111" s="98"/>
      <c r="HI111" s="98"/>
      <c r="HJ111" s="98"/>
      <c r="HK111" s="98"/>
      <c r="HL111" s="98"/>
      <c r="HM111" s="98"/>
      <c r="HN111" s="98"/>
      <c r="HO111" s="98"/>
      <c r="HP111" s="98"/>
      <c r="HQ111" s="98"/>
      <c r="HR111" s="98"/>
      <c r="HS111" s="98"/>
      <c r="HT111" s="98"/>
      <c r="HU111" s="98"/>
      <c r="HV111" s="98"/>
      <c r="HW111" s="6"/>
      <c r="HX111" s="6"/>
      <c r="HY111" s="6"/>
      <c r="HZ111" s="6"/>
      <c r="IA111" s="6"/>
    </row>
    <row r="112" spans="1:235" ht="15.75" customHeight="1" x14ac:dyDescent="0.3">
      <c r="A112" s="98"/>
      <c r="B112" s="98"/>
      <c r="C112" s="98"/>
      <c r="D112" s="98"/>
      <c r="E112" s="98"/>
      <c r="F112" s="98"/>
      <c r="G112" s="98"/>
      <c r="H112" s="98"/>
      <c r="I112" s="98"/>
      <c r="J112" s="98"/>
      <c r="K112" s="98"/>
      <c r="L112" s="98"/>
      <c r="M112" s="98"/>
      <c r="N112" s="98"/>
      <c r="O112" s="98"/>
      <c r="P112" s="98"/>
      <c r="Q112" s="98"/>
      <c r="R112" s="98"/>
      <c r="S112" s="98"/>
      <c r="T112" s="98"/>
      <c r="U112" s="98"/>
      <c r="V112" s="98"/>
      <c r="W112" s="98"/>
      <c r="X112" s="98"/>
      <c r="Y112" s="98"/>
      <c r="Z112" s="98"/>
      <c r="AA112" s="98"/>
      <c r="AB112" s="98"/>
      <c r="AC112" s="98"/>
      <c r="AD112" s="98"/>
      <c r="AE112" s="98"/>
      <c r="AF112" s="98"/>
      <c r="AG112" s="98"/>
      <c r="AH112" s="98"/>
      <c r="AI112" s="98"/>
      <c r="AJ112" s="98"/>
      <c r="AK112" s="98"/>
      <c r="AL112" s="98"/>
      <c r="AM112" s="98"/>
      <c r="AN112" s="98"/>
      <c r="AO112" s="98"/>
      <c r="AP112" s="98"/>
      <c r="AQ112" s="98"/>
      <c r="AR112" s="98"/>
      <c r="AS112" s="98"/>
      <c r="AT112" s="98"/>
      <c r="AU112" s="98"/>
      <c r="AV112" s="98"/>
      <c r="AW112" s="98"/>
      <c r="AX112" s="98"/>
      <c r="AY112" s="98"/>
      <c r="AZ112" s="98"/>
      <c r="BA112" s="98"/>
      <c r="BB112" s="98"/>
      <c r="BC112" s="98"/>
      <c r="BD112" s="98"/>
      <c r="BE112" s="98"/>
      <c r="BF112" s="98"/>
      <c r="BG112" s="98"/>
      <c r="BH112" s="98"/>
      <c r="BI112" s="98"/>
      <c r="BJ112" s="98"/>
      <c r="BK112" s="98"/>
      <c r="BL112" s="98"/>
      <c r="BM112" s="98"/>
      <c r="BN112" s="98"/>
      <c r="BO112" s="98"/>
      <c r="BP112" s="98"/>
      <c r="BQ112" s="98"/>
      <c r="BR112" s="98"/>
      <c r="BS112" s="98"/>
      <c r="BT112" s="98"/>
      <c r="BU112" s="98"/>
      <c r="BV112" s="98"/>
      <c r="BW112" s="98"/>
      <c r="BX112" s="98"/>
      <c r="BY112" s="98"/>
      <c r="BZ112" s="98"/>
      <c r="CA112" s="98"/>
      <c r="CB112" s="98"/>
      <c r="CC112" s="98"/>
      <c r="CD112" s="98"/>
      <c r="CE112" s="98"/>
      <c r="CF112" s="98"/>
      <c r="CG112" s="98"/>
      <c r="CH112" s="98"/>
      <c r="CI112" s="98"/>
      <c r="CJ112" s="98"/>
      <c r="CK112" s="98"/>
      <c r="CL112" s="98"/>
      <c r="CM112" s="98"/>
      <c r="CN112" s="98"/>
      <c r="CO112" s="98"/>
      <c r="CP112" s="98"/>
      <c r="CQ112" s="98"/>
      <c r="CR112" s="98"/>
      <c r="CS112" s="98"/>
      <c r="CT112" s="98"/>
      <c r="CU112" s="98"/>
      <c r="CV112" s="98"/>
      <c r="CW112" s="98"/>
      <c r="CX112" s="98"/>
      <c r="CY112" s="98"/>
      <c r="CZ112" s="98"/>
      <c r="DA112" s="98"/>
      <c r="DB112" s="98"/>
      <c r="DC112" s="98"/>
      <c r="DD112" s="98"/>
      <c r="DE112" s="98"/>
      <c r="DF112" s="98"/>
      <c r="DG112" s="98"/>
      <c r="DH112" s="98"/>
      <c r="DI112" s="98"/>
      <c r="DJ112" s="98"/>
      <c r="DK112" s="98"/>
      <c r="DL112" s="98"/>
      <c r="DM112" s="98"/>
      <c r="DN112" s="98"/>
      <c r="DO112" s="98"/>
      <c r="DP112" s="98"/>
      <c r="DQ112" s="98"/>
      <c r="DR112" s="98"/>
      <c r="DS112" s="98"/>
      <c r="DT112" s="98"/>
      <c r="DU112" s="98"/>
      <c r="DV112" s="98"/>
      <c r="DW112" s="98"/>
      <c r="DX112" s="98"/>
      <c r="DY112" s="98"/>
      <c r="DZ112" s="98"/>
      <c r="EA112" s="98"/>
      <c r="EB112" s="98"/>
      <c r="EC112" s="98"/>
      <c r="ED112" s="98"/>
      <c r="EE112" s="98"/>
      <c r="EF112" s="98"/>
      <c r="EG112" s="98"/>
      <c r="EH112" s="98"/>
      <c r="EI112" s="98"/>
      <c r="EJ112" s="98"/>
      <c r="EK112" s="98"/>
      <c r="EL112" s="98"/>
      <c r="EM112" s="98"/>
      <c r="EN112" s="98"/>
      <c r="EO112" s="98"/>
      <c r="EP112" s="98"/>
      <c r="EQ112" s="98"/>
      <c r="ER112" s="98"/>
      <c r="ES112" s="98"/>
      <c r="ET112" s="98"/>
      <c r="EU112" s="98"/>
      <c r="EV112" s="98"/>
      <c r="EW112" s="98"/>
      <c r="EX112" s="98"/>
      <c r="EY112" s="98"/>
      <c r="EZ112" s="98"/>
      <c r="FA112" s="98"/>
      <c r="FB112" s="98"/>
      <c r="FC112" s="98"/>
      <c r="FD112" s="98"/>
      <c r="FE112" s="98"/>
      <c r="FF112" s="98"/>
      <c r="FG112" s="98"/>
      <c r="FH112" s="98"/>
      <c r="FI112" s="98"/>
      <c r="FJ112" s="98"/>
      <c r="FK112" s="98"/>
      <c r="FL112" s="98"/>
      <c r="FM112" s="98"/>
      <c r="FN112" s="98"/>
      <c r="FO112" s="98"/>
      <c r="FP112" s="98"/>
      <c r="FQ112" s="98"/>
      <c r="FR112" s="98"/>
      <c r="FS112" s="98"/>
      <c r="FT112" s="98"/>
      <c r="FU112" s="98"/>
      <c r="FV112" s="98"/>
      <c r="FW112" s="98"/>
      <c r="FX112" s="98"/>
      <c r="FY112" s="98"/>
      <c r="FZ112" s="98"/>
      <c r="GA112" s="98"/>
      <c r="GB112" s="98"/>
      <c r="GC112" s="98"/>
      <c r="GD112" s="98"/>
      <c r="GE112" s="98"/>
      <c r="GF112" s="98"/>
      <c r="GG112" s="98"/>
      <c r="GH112" s="98"/>
      <c r="GI112" s="98"/>
      <c r="GJ112" s="98"/>
      <c r="GK112" s="98"/>
      <c r="GL112" s="98"/>
      <c r="GM112" s="98"/>
      <c r="GN112" s="98"/>
      <c r="GO112" s="98"/>
      <c r="GP112" s="98"/>
      <c r="GQ112" s="98"/>
      <c r="GR112" s="98"/>
      <c r="GS112" s="98"/>
      <c r="GT112" s="98"/>
      <c r="GU112" s="98"/>
      <c r="GV112" s="98"/>
      <c r="GW112" s="98"/>
      <c r="GX112" s="98"/>
      <c r="GY112" s="98"/>
      <c r="GZ112" s="98"/>
      <c r="HA112" s="98"/>
      <c r="HB112" s="98"/>
      <c r="HC112" s="98"/>
      <c r="HD112" s="98"/>
      <c r="HE112" s="98"/>
      <c r="HF112" s="98"/>
      <c r="HG112" s="98"/>
      <c r="HH112" s="98"/>
      <c r="HI112" s="98"/>
      <c r="HJ112" s="98"/>
      <c r="HK112" s="98"/>
      <c r="HL112" s="98"/>
      <c r="HM112" s="98"/>
      <c r="HN112" s="98"/>
      <c r="HO112" s="98"/>
      <c r="HP112" s="98"/>
      <c r="HQ112" s="98"/>
      <c r="HR112" s="98"/>
      <c r="HS112" s="98"/>
      <c r="HT112" s="98"/>
      <c r="HU112" s="98"/>
      <c r="HV112" s="98"/>
      <c r="HW112" s="6"/>
      <c r="HX112" s="6"/>
      <c r="HY112" s="6"/>
      <c r="HZ112" s="6"/>
      <c r="IA112" s="6"/>
    </row>
    <row r="113" spans="1:235" ht="15.75" customHeight="1" x14ac:dyDescent="0.3">
      <c r="A113" s="98"/>
      <c r="B113" s="98"/>
      <c r="C113" s="98"/>
      <c r="D113" s="98"/>
      <c r="E113" s="98"/>
      <c r="F113" s="98"/>
      <c r="G113" s="98"/>
      <c r="H113" s="98"/>
      <c r="I113" s="98"/>
      <c r="J113" s="98"/>
      <c r="K113" s="98"/>
      <c r="L113" s="98"/>
      <c r="M113" s="98"/>
      <c r="N113" s="98"/>
      <c r="O113" s="98"/>
      <c r="P113" s="98"/>
      <c r="Q113" s="98"/>
      <c r="R113" s="98"/>
      <c r="S113" s="98"/>
      <c r="T113" s="98"/>
      <c r="U113" s="98"/>
      <c r="V113" s="98"/>
      <c r="W113" s="98"/>
      <c r="X113" s="98"/>
      <c r="Y113" s="98"/>
      <c r="Z113" s="98"/>
      <c r="AA113" s="98"/>
      <c r="AB113" s="98"/>
      <c r="AC113" s="98"/>
      <c r="AD113" s="98"/>
      <c r="AE113" s="98"/>
      <c r="AF113" s="98"/>
      <c r="AG113" s="98"/>
      <c r="AH113" s="98"/>
      <c r="AI113" s="98"/>
      <c r="AJ113" s="98"/>
      <c r="AK113" s="98"/>
      <c r="AL113" s="98"/>
      <c r="AM113" s="98"/>
      <c r="AN113" s="98"/>
      <c r="AO113" s="98"/>
      <c r="AP113" s="98"/>
      <c r="AQ113" s="98"/>
      <c r="AR113" s="98"/>
      <c r="AS113" s="98"/>
      <c r="AT113" s="98"/>
      <c r="AU113" s="98"/>
      <c r="AV113" s="98"/>
      <c r="AW113" s="98"/>
      <c r="AX113" s="98"/>
      <c r="AY113" s="98"/>
      <c r="AZ113" s="98"/>
      <c r="BA113" s="98"/>
      <c r="BB113" s="98"/>
      <c r="BC113" s="98"/>
      <c r="BD113" s="98"/>
      <c r="BE113" s="98"/>
      <c r="BF113" s="98"/>
      <c r="BG113" s="98"/>
      <c r="BH113" s="98"/>
      <c r="BI113" s="98"/>
      <c r="BJ113" s="98"/>
      <c r="BK113" s="98"/>
      <c r="BL113" s="98"/>
      <c r="BM113" s="98"/>
      <c r="BN113" s="98"/>
      <c r="BO113" s="98"/>
      <c r="BP113" s="98"/>
      <c r="BQ113" s="98"/>
      <c r="BR113" s="98"/>
      <c r="BS113" s="98"/>
      <c r="BT113" s="98"/>
      <c r="BU113" s="98"/>
      <c r="BV113" s="98"/>
      <c r="BW113" s="98"/>
      <c r="BX113" s="98"/>
      <c r="BY113" s="98"/>
      <c r="BZ113" s="98"/>
      <c r="CA113" s="98"/>
      <c r="CB113" s="98"/>
      <c r="CC113" s="98"/>
      <c r="CD113" s="98"/>
      <c r="CE113" s="98"/>
      <c r="CF113" s="98"/>
      <c r="CG113" s="98"/>
      <c r="CH113" s="98"/>
      <c r="CI113" s="98"/>
      <c r="CJ113" s="98"/>
      <c r="CK113" s="98"/>
      <c r="CL113" s="98"/>
      <c r="CM113" s="98"/>
      <c r="CN113" s="98"/>
      <c r="CO113" s="98"/>
      <c r="CP113" s="98"/>
      <c r="CQ113" s="98"/>
      <c r="CR113" s="98"/>
      <c r="CS113" s="98"/>
      <c r="CT113" s="98"/>
      <c r="CU113" s="98"/>
      <c r="CV113" s="98"/>
      <c r="CW113" s="98"/>
      <c r="CX113" s="98"/>
      <c r="CY113" s="98"/>
      <c r="CZ113" s="98"/>
      <c r="DA113" s="98"/>
      <c r="DB113" s="98"/>
      <c r="DC113" s="98"/>
      <c r="DD113" s="98"/>
      <c r="DE113" s="98"/>
      <c r="DF113" s="98"/>
      <c r="DG113" s="98"/>
      <c r="DH113" s="98"/>
      <c r="DI113" s="98"/>
      <c r="DJ113" s="98"/>
      <c r="DK113" s="98"/>
      <c r="DL113" s="98"/>
      <c r="DM113" s="98"/>
      <c r="DN113" s="98"/>
      <c r="DO113" s="98"/>
      <c r="DP113" s="98"/>
      <c r="DQ113" s="98"/>
      <c r="DR113" s="98"/>
      <c r="DS113" s="98"/>
      <c r="DT113" s="98"/>
      <c r="DU113" s="98"/>
      <c r="DV113" s="98"/>
      <c r="DW113" s="98"/>
      <c r="DX113" s="98"/>
      <c r="DY113" s="98"/>
      <c r="DZ113" s="98"/>
      <c r="EA113" s="98"/>
      <c r="EB113" s="98"/>
      <c r="EC113" s="98"/>
      <c r="ED113" s="98"/>
      <c r="EE113" s="98"/>
      <c r="EF113" s="98"/>
      <c r="EG113" s="98"/>
      <c r="EH113" s="98"/>
      <c r="EI113" s="98"/>
      <c r="EJ113" s="98"/>
      <c r="EK113" s="98"/>
      <c r="EL113" s="98"/>
      <c r="EM113" s="98"/>
      <c r="EN113" s="98"/>
      <c r="EO113" s="98"/>
      <c r="EP113" s="98"/>
      <c r="EQ113" s="98"/>
      <c r="ER113" s="98"/>
      <c r="ES113" s="98"/>
      <c r="ET113" s="98"/>
      <c r="EU113" s="98"/>
      <c r="EV113" s="98"/>
      <c r="EW113" s="98"/>
      <c r="EX113" s="98"/>
      <c r="EY113" s="98"/>
      <c r="EZ113" s="98"/>
      <c r="FA113" s="98"/>
      <c r="FB113" s="98"/>
      <c r="FC113" s="98"/>
      <c r="FD113" s="98"/>
      <c r="FE113" s="98"/>
      <c r="FF113" s="98"/>
      <c r="FG113" s="98"/>
      <c r="FH113" s="98"/>
      <c r="FI113" s="98"/>
      <c r="FJ113" s="98"/>
      <c r="FK113" s="98"/>
      <c r="FL113" s="98"/>
      <c r="FM113" s="98"/>
      <c r="FN113" s="98"/>
      <c r="FO113" s="98"/>
      <c r="FP113" s="98"/>
      <c r="FQ113" s="98"/>
      <c r="FR113" s="98"/>
      <c r="FS113" s="98"/>
      <c r="FT113" s="98"/>
      <c r="FU113" s="98"/>
      <c r="FV113" s="98"/>
      <c r="FW113" s="98"/>
      <c r="FX113" s="98"/>
      <c r="FY113" s="98"/>
      <c r="FZ113" s="98"/>
      <c r="GA113" s="98"/>
      <c r="GB113" s="98"/>
      <c r="GC113" s="98"/>
      <c r="GD113" s="98"/>
      <c r="GE113" s="98"/>
      <c r="GF113" s="98"/>
      <c r="GG113" s="98"/>
      <c r="GH113" s="98"/>
      <c r="GI113" s="98"/>
      <c r="GJ113" s="98"/>
      <c r="GK113" s="98"/>
      <c r="GL113" s="98"/>
      <c r="GM113" s="98"/>
      <c r="GN113" s="98"/>
      <c r="GO113" s="98"/>
      <c r="GP113" s="98"/>
      <c r="GQ113" s="98"/>
      <c r="GR113" s="98"/>
      <c r="GS113" s="98"/>
      <c r="GT113" s="98"/>
      <c r="GU113" s="98"/>
      <c r="GV113" s="98"/>
      <c r="GW113" s="98"/>
      <c r="GX113" s="98"/>
      <c r="GY113" s="98"/>
      <c r="GZ113" s="98"/>
      <c r="HA113" s="98"/>
      <c r="HB113" s="98"/>
      <c r="HC113" s="98"/>
      <c r="HD113" s="98"/>
      <c r="HE113" s="98"/>
      <c r="HF113" s="98"/>
      <c r="HG113" s="98"/>
      <c r="HH113" s="98"/>
      <c r="HI113" s="98"/>
      <c r="HJ113" s="98"/>
      <c r="HK113" s="98"/>
      <c r="HL113" s="98"/>
      <c r="HM113" s="98"/>
      <c r="HN113" s="98"/>
      <c r="HO113" s="98"/>
      <c r="HP113" s="98"/>
      <c r="HQ113" s="98"/>
      <c r="HR113" s="98"/>
      <c r="HS113" s="98"/>
      <c r="HT113" s="98"/>
      <c r="HU113" s="98"/>
      <c r="HV113" s="98"/>
      <c r="HW113" s="6"/>
      <c r="HX113" s="6"/>
      <c r="HY113" s="6"/>
      <c r="HZ113" s="6"/>
      <c r="IA113" s="6"/>
    </row>
    <row r="114" spans="1:235" ht="15.75" customHeight="1" x14ac:dyDescent="0.3">
      <c r="A114" s="98"/>
      <c r="B114" s="98"/>
      <c r="C114" s="98"/>
      <c r="D114" s="98"/>
      <c r="E114" s="98"/>
      <c r="F114" s="98"/>
      <c r="G114" s="98"/>
      <c r="H114" s="98"/>
      <c r="I114" s="98"/>
      <c r="J114" s="98"/>
      <c r="K114" s="98"/>
      <c r="L114" s="98"/>
      <c r="M114" s="98"/>
      <c r="N114" s="98"/>
      <c r="O114" s="98"/>
      <c r="P114" s="98"/>
      <c r="Q114" s="98"/>
      <c r="R114" s="98"/>
      <c r="S114" s="98"/>
      <c r="T114" s="98"/>
      <c r="U114" s="98"/>
      <c r="V114" s="98"/>
      <c r="W114" s="98"/>
      <c r="X114" s="98"/>
      <c r="Y114" s="98"/>
      <c r="Z114" s="98"/>
      <c r="AA114" s="98"/>
      <c r="AB114" s="98"/>
      <c r="AC114" s="98"/>
      <c r="AD114" s="98"/>
      <c r="AE114" s="98"/>
      <c r="AF114" s="98"/>
      <c r="AG114" s="98"/>
      <c r="AH114" s="98"/>
      <c r="AI114" s="98"/>
      <c r="AJ114" s="98"/>
      <c r="AK114" s="98"/>
      <c r="AL114" s="98"/>
      <c r="AM114" s="98"/>
      <c r="AN114" s="98"/>
      <c r="AO114" s="98"/>
      <c r="AP114" s="98"/>
      <c r="AQ114" s="98"/>
      <c r="AR114" s="98"/>
      <c r="AS114" s="98"/>
      <c r="AT114" s="98"/>
      <c r="AU114" s="98"/>
      <c r="AV114" s="98"/>
      <c r="AW114" s="98"/>
      <c r="AX114" s="98"/>
      <c r="AY114" s="98"/>
      <c r="AZ114" s="98"/>
      <c r="BA114" s="98"/>
      <c r="BB114" s="98"/>
      <c r="BC114" s="98"/>
      <c r="BD114" s="98"/>
      <c r="BE114" s="98"/>
      <c r="BF114" s="98"/>
      <c r="BG114" s="98"/>
      <c r="BH114" s="98"/>
      <c r="BI114" s="98"/>
      <c r="BJ114" s="98"/>
      <c r="BK114" s="98"/>
      <c r="BL114" s="98"/>
      <c r="BM114" s="98"/>
      <c r="BN114" s="98"/>
      <c r="BO114" s="98"/>
      <c r="BP114" s="98"/>
      <c r="BQ114" s="98"/>
      <c r="BR114" s="98"/>
      <c r="BS114" s="98"/>
      <c r="BT114" s="98"/>
      <c r="BU114" s="98"/>
      <c r="BV114" s="98"/>
      <c r="BW114" s="98"/>
      <c r="BX114" s="98"/>
      <c r="BY114" s="98"/>
      <c r="BZ114" s="98"/>
      <c r="CA114" s="98"/>
      <c r="CB114" s="98"/>
      <c r="CC114" s="98"/>
      <c r="CD114" s="98"/>
      <c r="CE114" s="98"/>
      <c r="CF114" s="98"/>
      <c r="CG114" s="98"/>
      <c r="CH114" s="98"/>
      <c r="CI114" s="98"/>
      <c r="CJ114" s="98"/>
      <c r="CK114" s="98"/>
      <c r="CL114" s="98"/>
      <c r="CM114" s="98"/>
      <c r="CN114" s="98"/>
      <c r="CO114" s="98"/>
      <c r="CP114" s="98"/>
      <c r="CQ114" s="98"/>
      <c r="CR114" s="98"/>
      <c r="CS114" s="98"/>
      <c r="CT114" s="98"/>
      <c r="CU114" s="98"/>
      <c r="CV114" s="98"/>
      <c r="CW114" s="98"/>
      <c r="CX114" s="98"/>
      <c r="CY114" s="98"/>
      <c r="CZ114" s="98"/>
      <c r="DA114" s="98"/>
      <c r="DB114" s="98"/>
      <c r="DC114" s="98"/>
      <c r="DD114" s="98"/>
      <c r="DE114" s="98"/>
      <c r="DF114" s="98"/>
      <c r="DG114" s="98"/>
      <c r="DH114" s="98"/>
      <c r="DI114" s="98"/>
      <c r="DJ114" s="98"/>
      <c r="DK114" s="98"/>
      <c r="DL114" s="98"/>
      <c r="DM114" s="98"/>
      <c r="DN114" s="98"/>
      <c r="DO114" s="98"/>
      <c r="DP114" s="98"/>
      <c r="DQ114" s="98"/>
      <c r="DR114" s="98"/>
      <c r="DS114" s="98"/>
      <c r="DT114" s="98"/>
      <c r="DU114" s="98"/>
      <c r="DV114" s="98"/>
      <c r="DW114" s="98"/>
      <c r="DX114" s="98"/>
      <c r="DY114" s="98"/>
      <c r="DZ114" s="98"/>
      <c r="EA114" s="98"/>
      <c r="EB114" s="98"/>
      <c r="EC114" s="98"/>
      <c r="ED114" s="98"/>
      <c r="EE114" s="98"/>
      <c r="EF114" s="98"/>
      <c r="EG114" s="98"/>
      <c r="EH114" s="98"/>
      <c r="EI114" s="98"/>
      <c r="EJ114" s="98"/>
      <c r="EK114" s="98"/>
      <c r="EL114" s="98"/>
      <c r="EM114" s="98"/>
      <c r="EN114" s="98"/>
      <c r="EO114" s="98"/>
      <c r="EP114" s="98"/>
      <c r="EQ114" s="98"/>
      <c r="ER114" s="98"/>
      <c r="ES114" s="98"/>
      <c r="ET114" s="98"/>
      <c r="EU114" s="98"/>
      <c r="EV114" s="98"/>
      <c r="EW114" s="98"/>
      <c r="EX114" s="98"/>
      <c r="EY114" s="98"/>
      <c r="EZ114" s="98"/>
      <c r="FA114" s="98"/>
      <c r="FB114" s="98"/>
      <c r="FC114" s="98"/>
      <c r="FD114" s="98"/>
      <c r="FE114" s="98"/>
      <c r="FF114" s="98"/>
      <c r="FG114" s="98"/>
      <c r="FH114" s="98"/>
      <c r="FI114" s="98"/>
      <c r="FJ114" s="98"/>
      <c r="FK114" s="98"/>
      <c r="FL114" s="98"/>
      <c r="FM114" s="98"/>
      <c r="FN114" s="98"/>
      <c r="FO114" s="98"/>
      <c r="FP114" s="98"/>
      <c r="FQ114" s="98"/>
      <c r="FR114" s="98"/>
      <c r="FS114" s="98"/>
      <c r="FT114" s="98"/>
      <c r="FU114" s="98"/>
      <c r="FV114" s="98"/>
      <c r="FW114" s="98"/>
      <c r="FX114" s="98"/>
      <c r="FY114" s="98"/>
      <c r="FZ114" s="98"/>
      <c r="GA114" s="98"/>
      <c r="GB114" s="98"/>
      <c r="GC114" s="98"/>
      <c r="GD114" s="98"/>
      <c r="GE114" s="98"/>
      <c r="GF114" s="98"/>
      <c r="GG114" s="98"/>
      <c r="GH114" s="98"/>
      <c r="GI114" s="98"/>
      <c r="GJ114" s="98"/>
      <c r="GK114" s="98"/>
      <c r="GL114" s="98"/>
      <c r="GM114" s="98"/>
      <c r="GN114" s="98"/>
      <c r="GO114" s="98"/>
      <c r="GP114" s="98"/>
      <c r="GQ114" s="98"/>
      <c r="GR114" s="98"/>
      <c r="GS114" s="98"/>
      <c r="GT114" s="98"/>
      <c r="GU114" s="98"/>
      <c r="GV114" s="98"/>
      <c r="GW114" s="98"/>
      <c r="GX114" s="98"/>
      <c r="GY114" s="98"/>
      <c r="GZ114" s="98"/>
      <c r="HA114" s="98"/>
      <c r="HB114" s="98"/>
      <c r="HC114" s="98"/>
      <c r="HD114" s="98"/>
      <c r="HE114" s="98"/>
      <c r="HF114" s="98"/>
      <c r="HG114" s="98"/>
      <c r="HH114" s="98"/>
      <c r="HI114" s="98"/>
      <c r="HJ114" s="98"/>
      <c r="HK114" s="98"/>
      <c r="HL114" s="98"/>
      <c r="HM114" s="98"/>
      <c r="HN114" s="98"/>
      <c r="HO114" s="98"/>
      <c r="HP114" s="98"/>
      <c r="HQ114" s="98"/>
      <c r="HR114" s="98"/>
      <c r="HS114" s="98"/>
      <c r="HT114" s="98"/>
      <c r="HU114" s="98"/>
      <c r="HV114" s="98"/>
      <c r="HW114" s="6"/>
      <c r="HX114" s="6"/>
      <c r="HY114" s="6"/>
      <c r="HZ114" s="6"/>
      <c r="IA114" s="6"/>
    </row>
    <row r="115" spans="1:235" ht="15.75" customHeight="1" x14ac:dyDescent="0.3">
      <c r="A115" s="98"/>
      <c r="B115" s="98"/>
      <c r="C115" s="98"/>
      <c r="D115" s="98"/>
      <c r="E115" s="98"/>
      <c r="F115" s="98"/>
      <c r="G115" s="98"/>
      <c r="H115" s="98"/>
      <c r="I115" s="98"/>
      <c r="J115" s="98"/>
      <c r="K115" s="98"/>
      <c r="L115" s="98"/>
      <c r="M115" s="98"/>
      <c r="N115" s="98"/>
      <c r="O115" s="98"/>
      <c r="P115" s="98"/>
      <c r="Q115" s="98"/>
      <c r="R115" s="98"/>
      <c r="S115" s="98"/>
      <c r="T115" s="98"/>
      <c r="U115" s="98"/>
      <c r="V115" s="98"/>
      <c r="W115" s="98"/>
      <c r="X115" s="98"/>
      <c r="Y115" s="98"/>
      <c r="Z115" s="98"/>
      <c r="AA115" s="98"/>
      <c r="AB115" s="98"/>
      <c r="AC115" s="98"/>
      <c r="AD115" s="98"/>
      <c r="AE115" s="98"/>
      <c r="AF115" s="98"/>
      <c r="AG115" s="98"/>
      <c r="AH115" s="98"/>
      <c r="AI115" s="98"/>
      <c r="AJ115" s="98"/>
      <c r="AK115" s="98"/>
      <c r="AL115" s="98"/>
      <c r="AM115" s="98"/>
      <c r="AN115" s="98"/>
      <c r="AO115" s="98"/>
      <c r="AP115" s="98"/>
      <c r="AQ115" s="98"/>
      <c r="AR115" s="98"/>
      <c r="AS115" s="98"/>
      <c r="AT115" s="98"/>
      <c r="AU115" s="98"/>
      <c r="AV115" s="98"/>
      <c r="AW115" s="98"/>
      <c r="AX115" s="98"/>
      <c r="AY115" s="98"/>
      <c r="AZ115" s="98"/>
      <c r="BA115" s="98"/>
      <c r="BB115" s="98"/>
      <c r="BC115" s="98"/>
      <c r="BD115" s="98"/>
      <c r="BE115" s="98"/>
      <c r="BF115" s="98"/>
      <c r="BG115" s="98"/>
      <c r="BH115" s="98"/>
      <c r="BI115" s="98"/>
      <c r="BJ115" s="98"/>
      <c r="BK115" s="98"/>
      <c r="BL115" s="98"/>
      <c r="BM115" s="98"/>
      <c r="BN115" s="98"/>
      <c r="BO115" s="98"/>
      <c r="BP115" s="98"/>
      <c r="BQ115" s="98"/>
      <c r="BR115" s="98"/>
      <c r="BS115" s="98"/>
      <c r="BT115" s="98"/>
      <c r="BU115" s="98"/>
      <c r="BV115" s="98"/>
      <c r="BW115" s="98"/>
      <c r="BX115" s="98"/>
      <c r="BY115" s="98"/>
      <c r="BZ115" s="98"/>
      <c r="CA115" s="98"/>
      <c r="CB115" s="98"/>
      <c r="CC115" s="98"/>
      <c r="CD115" s="98"/>
      <c r="CE115" s="98"/>
      <c r="CF115" s="98"/>
      <c r="CG115" s="98"/>
      <c r="CH115" s="98"/>
      <c r="CI115" s="98"/>
      <c r="CJ115" s="98"/>
      <c r="CK115" s="98"/>
      <c r="CL115" s="98"/>
      <c r="CM115" s="98"/>
      <c r="CN115" s="98"/>
      <c r="CO115" s="98"/>
      <c r="CP115" s="98"/>
      <c r="CQ115" s="98"/>
      <c r="CR115" s="98"/>
      <c r="CS115" s="98"/>
      <c r="CT115" s="98"/>
      <c r="CU115" s="98"/>
      <c r="CV115" s="98"/>
      <c r="CW115" s="98"/>
      <c r="CX115" s="98"/>
      <c r="CY115" s="98"/>
      <c r="CZ115" s="98"/>
      <c r="DA115" s="98"/>
      <c r="DB115" s="98"/>
      <c r="DC115" s="98"/>
      <c r="DD115" s="98"/>
      <c r="DE115" s="98"/>
      <c r="DF115" s="98"/>
      <c r="DG115" s="98"/>
      <c r="DH115" s="98"/>
      <c r="DI115" s="98"/>
      <c r="DJ115" s="98"/>
      <c r="DK115" s="98"/>
      <c r="DL115" s="98"/>
      <c r="DM115" s="98"/>
      <c r="DN115" s="98"/>
      <c r="DO115" s="98"/>
      <c r="DP115" s="98"/>
      <c r="DQ115" s="98"/>
      <c r="DR115" s="98"/>
      <c r="DS115" s="98"/>
      <c r="DT115" s="98"/>
      <c r="DU115" s="98"/>
      <c r="DV115" s="98"/>
      <c r="DW115" s="98"/>
      <c r="DX115" s="98"/>
      <c r="DY115" s="98"/>
      <c r="DZ115" s="98"/>
      <c r="EA115" s="98"/>
      <c r="EB115" s="98"/>
      <c r="EC115" s="98"/>
      <c r="ED115" s="98"/>
      <c r="EE115" s="98"/>
      <c r="EF115" s="98"/>
      <c r="EG115" s="98"/>
      <c r="EH115" s="98"/>
      <c r="EI115" s="98"/>
      <c r="EJ115" s="98"/>
      <c r="EK115" s="98"/>
      <c r="EL115" s="98"/>
      <c r="EM115" s="98"/>
      <c r="EN115" s="98"/>
      <c r="EO115" s="98"/>
      <c r="EP115" s="98"/>
      <c r="EQ115" s="98"/>
      <c r="ER115" s="98"/>
      <c r="ES115" s="98"/>
      <c r="ET115" s="98"/>
      <c r="EU115" s="98"/>
      <c r="EV115" s="98"/>
      <c r="EW115" s="98"/>
      <c r="EX115" s="98"/>
      <c r="EY115" s="98"/>
      <c r="EZ115" s="98"/>
      <c r="FA115" s="98"/>
      <c r="FB115" s="98"/>
      <c r="FC115" s="98"/>
      <c r="FD115" s="98"/>
      <c r="FE115" s="98"/>
      <c r="FF115" s="98"/>
      <c r="FG115" s="98"/>
      <c r="FH115" s="98"/>
      <c r="FI115" s="98"/>
      <c r="FJ115" s="98"/>
      <c r="FK115" s="98"/>
      <c r="FL115" s="98"/>
      <c r="FM115" s="98"/>
      <c r="FN115" s="98"/>
      <c r="FO115" s="98"/>
      <c r="FP115" s="98"/>
      <c r="FQ115" s="98"/>
      <c r="FR115" s="98"/>
      <c r="FS115" s="98"/>
      <c r="FT115" s="98"/>
      <c r="FU115" s="98"/>
      <c r="FV115" s="98"/>
      <c r="FW115" s="98"/>
      <c r="FX115" s="98"/>
      <c r="FY115" s="98"/>
      <c r="FZ115" s="98"/>
      <c r="GA115" s="98"/>
      <c r="GB115" s="98"/>
      <c r="GC115" s="98"/>
      <c r="GD115" s="98"/>
      <c r="GE115" s="98"/>
      <c r="GF115" s="98"/>
      <c r="GG115" s="98"/>
      <c r="GH115" s="98"/>
      <c r="GI115" s="98"/>
      <c r="GJ115" s="98"/>
      <c r="GK115" s="98"/>
      <c r="GL115" s="98"/>
      <c r="GM115" s="98"/>
      <c r="GN115" s="98"/>
      <c r="GO115" s="98"/>
      <c r="GP115" s="98"/>
      <c r="GQ115" s="98"/>
      <c r="GR115" s="98"/>
      <c r="GS115" s="98"/>
      <c r="GT115" s="98"/>
      <c r="GU115" s="98"/>
      <c r="GV115" s="98"/>
      <c r="GW115" s="98"/>
      <c r="GX115" s="98"/>
      <c r="GY115" s="98"/>
      <c r="GZ115" s="98"/>
      <c r="HA115" s="98"/>
      <c r="HB115" s="98"/>
      <c r="HC115" s="98"/>
      <c r="HD115" s="98"/>
      <c r="HE115" s="98"/>
      <c r="HF115" s="98"/>
      <c r="HG115" s="98"/>
      <c r="HH115" s="98"/>
      <c r="HI115" s="98"/>
      <c r="HJ115" s="98"/>
      <c r="HK115" s="98"/>
      <c r="HL115" s="98"/>
      <c r="HM115" s="98"/>
      <c r="HN115" s="98"/>
      <c r="HO115" s="98"/>
      <c r="HP115" s="98"/>
      <c r="HQ115" s="98"/>
      <c r="HR115" s="98"/>
      <c r="HS115" s="98"/>
      <c r="HT115" s="98"/>
      <c r="HU115" s="98"/>
      <c r="HV115" s="98"/>
      <c r="HW115" s="6"/>
      <c r="HX115" s="6"/>
      <c r="HY115" s="6"/>
      <c r="HZ115" s="6"/>
      <c r="IA115" s="6"/>
    </row>
    <row r="116" spans="1:235" ht="15.75" customHeight="1" x14ac:dyDescent="0.3">
      <c r="A116" s="98"/>
      <c r="B116" s="98"/>
      <c r="C116" s="98"/>
      <c r="D116" s="98"/>
      <c r="E116" s="98"/>
      <c r="F116" s="98"/>
      <c r="G116" s="98"/>
      <c r="H116" s="98"/>
      <c r="I116" s="98"/>
      <c r="J116" s="98"/>
      <c r="K116" s="98"/>
      <c r="L116" s="98"/>
      <c r="M116" s="98"/>
      <c r="N116" s="98"/>
      <c r="O116" s="98"/>
      <c r="P116" s="98"/>
      <c r="Q116" s="98"/>
      <c r="R116" s="98"/>
      <c r="S116" s="98"/>
      <c r="T116" s="98"/>
      <c r="U116" s="98"/>
      <c r="V116" s="98"/>
      <c r="W116" s="98"/>
      <c r="X116" s="98"/>
      <c r="Y116" s="98"/>
      <c r="Z116" s="98"/>
      <c r="AA116" s="98"/>
      <c r="AB116" s="98"/>
      <c r="AC116" s="98"/>
      <c r="AD116" s="98"/>
      <c r="AE116" s="98"/>
      <c r="AF116" s="98"/>
      <c r="AG116" s="98"/>
      <c r="AH116" s="98"/>
      <c r="AI116" s="98"/>
      <c r="AJ116" s="98"/>
      <c r="AK116" s="98"/>
      <c r="AL116" s="98"/>
      <c r="AM116" s="98"/>
      <c r="AN116" s="98"/>
      <c r="AO116" s="98"/>
      <c r="AP116" s="98"/>
      <c r="AQ116" s="98"/>
      <c r="AR116" s="98"/>
      <c r="AS116" s="98"/>
      <c r="AT116" s="98"/>
      <c r="AU116" s="98"/>
      <c r="AV116" s="98"/>
      <c r="AW116" s="98"/>
      <c r="AX116" s="98"/>
      <c r="AY116" s="98"/>
      <c r="AZ116" s="98"/>
      <c r="BA116" s="98"/>
      <c r="BB116" s="98"/>
      <c r="BC116" s="98"/>
      <c r="BD116" s="98"/>
      <c r="BE116" s="98"/>
      <c r="BF116" s="98"/>
      <c r="BG116" s="98"/>
      <c r="BH116" s="98"/>
      <c r="BI116" s="98"/>
      <c r="BJ116" s="98"/>
      <c r="BK116" s="98"/>
      <c r="BL116" s="98"/>
      <c r="BM116" s="98"/>
      <c r="BN116" s="98"/>
      <c r="BO116" s="98"/>
      <c r="BP116" s="98"/>
      <c r="BQ116" s="98"/>
      <c r="BR116" s="98"/>
      <c r="BS116" s="98"/>
      <c r="BT116" s="98"/>
      <c r="BU116" s="98"/>
      <c r="BV116" s="98"/>
      <c r="BW116" s="98"/>
      <c r="BX116" s="98"/>
      <c r="BY116" s="98"/>
      <c r="BZ116" s="98"/>
      <c r="CA116" s="98"/>
      <c r="CB116" s="98"/>
      <c r="CC116" s="98"/>
      <c r="CD116" s="98"/>
      <c r="CE116" s="98"/>
      <c r="CF116" s="98"/>
      <c r="CG116" s="98"/>
      <c r="CH116" s="98"/>
      <c r="CI116" s="98"/>
      <c r="CJ116" s="98"/>
      <c r="CK116" s="98"/>
      <c r="CL116" s="98"/>
      <c r="CM116" s="98"/>
      <c r="CN116" s="98"/>
      <c r="CO116" s="98"/>
      <c r="CP116" s="98"/>
      <c r="CQ116" s="98"/>
      <c r="CR116" s="98"/>
      <c r="CS116" s="98"/>
      <c r="CT116" s="98"/>
      <c r="CU116" s="98"/>
      <c r="CV116" s="98"/>
      <c r="CW116" s="98"/>
      <c r="CX116" s="98"/>
      <c r="CY116" s="98"/>
      <c r="CZ116" s="98"/>
      <c r="DA116" s="98"/>
      <c r="DB116" s="98"/>
      <c r="DC116" s="98"/>
      <c r="DD116" s="98"/>
      <c r="DE116" s="98"/>
      <c r="DF116" s="98"/>
      <c r="DG116" s="98"/>
      <c r="DH116" s="98"/>
      <c r="DI116" s="98"/>
      <c r="DJ116" s="98"/>
      <c r="DK116" s="98"/>
      <c r="DL116" s="98"/>
      <c r="DM116" s="98"/>
      <c r="DN116" s="98"/>
      <c r="DO116" s="98"/>
      <c r="DP116" s="98"/>
      <c r="DQ116" s="98"/>
      <c r="DR116" s="98"/>
      <c r="DS116" s="98"/>
      <c r="DT116" s="98"/>
      <c r="DU116" s="98"/>
      <c r="DV116" s="98"/>
      <c r="DW116" s="98"/>
      <c r="DX116" s="98"/>
      <c r="DY116" s="98"/>
      <c r="DZ116" s="98"/>
      <c r="EA116" s="98"/>
      <c r="EB116" s="98"/>
      <c r="EC116" s="98"/>
      <c r="ED116" s="98"/>
      <c r="EE116" s="98"/>
      <c r="EF116" s="98"/>
      <c r="EG116" s="98"/>
      <c r="EH116" s="98"/>
      <c r="EI116" s="98"/>
      <c r="EJ116" s="98"/>
      <c r="EK116" s="98"/>
      <c r="EL116" s="98"/>
      <c r="EM116" s="98"/>
      <c r="EN116" s="98"/>
      <c r="EO116" s="98"/>
      <c r="EP116" s="98"/>
      <c r="EQ116" s="98"/>
      <c r="ER116" s="98"/>
      <c r="ES116" s="98"/>
      <c r="ET116" s="98"/>
      <c r="EU116" s="98"/>
      <c r="EV116" s="98"/>
      <c r="EW116" s="98"/>
      <c r="EX116" s="98"/>
      <c r="EY116" s="98"/>
      <c r="EZ116" s="98"/>
      <c r="FA116" s="98"/>
      <c r="FB116" s="98"/>
      <c r="FC116" s="98"/>
      <c r="FD116" s="98"/>
      <c r="FE116" s="98"/>
      <c r="FF116" s="98"/>
      <c r="FG116" s="98"/>
      <c r="FH116" s="98"/>
      <c r="FI116" s="98"/>
      <c r="FJ116" s="98"/>
      <c r="FK116" s="98"/>
      <c r="FL116" s="98"/>
      <c r="FM116" s="98"/>
      <c r="FN116" s="98"/>
      <c r="FO116" s="98"/>
      <c r="FP116" s="98"/>
      <c r="FQ116" s="98"/>
      <c r="FR116" s="98"/>
      <c r="FS116" s="98"/>
      <c r="FT116" s="98"/>
      <c r="FU116" s="98"/>
      <c r="FV116" s="98"/>
      <c r="FW116" s="98"/>
      <c r="FX116" s="98"/>
      <c r="FY116" s="98"/>
      <c r="FZ116" s="98"/>
      <c r="GA116" s="98"/>
      <c r="GB116" s="98"/>
      <c r="GC116" s="98"/>
      <c r="GD116" s="98"/>
      <c r="GE116" s="98"/>
      <c r="GF116" s="98"/>
      <c r="GG116" s="98"/>
      <c r="GH116" s="98"/>
      <c r="GI116" s="98"/>
      <c r="GJ116" s="98"/>
      <c r="GK116" s="98"/>
      <c r="GL116" s="98"/>
      <c r="GM116" s="98"/>
      <c r="GN116" s="98"/>
      <c r="GO116" s="98"/>
      <c r="GP116" s="98"/>
      <c r="GQ116" s="98"/>
      <c r="GR116" s="98"/>
      <c r="GS116" s="98"/>
      <c r="GT116" s="98"/>
      <c r="GU116" s="98"/>
      <c r="GV116" s="98"/>
      <c r="GW116" s="98"/>
      <c r="GX116" s="98"/>
      <c r="GY116" s="98"/>
      <c r="GZ116" s="98"/>
      <c r="HA116" s="98"/>
      <c r="HB116" s="98"/>
      <c r="HC116" s="98"/>
      <c r="HD116" s="98"/>
      <c r="HE116" s="98"/>
      <c r="HF116" s="98"/>
      <c r="HG116" s="98"/>
      <c r="HH116" s="98"/>
      <c r="HI116" s="98"/>
      <c r="HJ116" s="98"/>
      <c r="HK116" s="98"/>
      <c r="HL116" s="98"/>
      <c r="HM116" s="98"/>
      <c r="HN116" s="98"/>
      <c r="HO116" s="98"/>
      <c r="HP116" s="98"/>
      <c r="HQ116" s="98"/>
      <c r="HR116" s="98"/>
      <c r="HS116" s="98"/>
      <c r="HT116" s="98"/>
      <c r="HU116" s="98"/>
      <c r="HV116" s="98"/>
      <c r="HW116" s="6"/>
      <c r="HX116" s="6"/>
      <c r="HY116" s="6"/>
      <c r="HZ116" s="6"/>
      <c r="IA116" s="6"/>
    </row>
    <row r="117" spans="1:235" ht="15.75" customHeight="1" x14ac:dyDescent="0.3">
      <c r="A117" s="98"/>
      <c r="B117" s="98"/>
      <c r="C117" s="98"/>
      <c r="D117" s="98"/>
      <c r="E117" s="98"/>
      <c r="F117" s="98"/>
      <c r="G117" s="98"/>
      <c r="H117" s="98"/>
      <c r="I117" s="98"/>
      <c r="J117" s="98"/>
      <c r="K117" s="98"/>
      <c r="L117" s="98"/>
      <c r="M117" s="98"/>
      <c r="N117" s="98"/>
      <c r="O117" s="98"/>
      <c r="P117" s="98"/>
      <c r="Q117" s="98"/>
      <c r="R117" s="98"/>
      <c r="S117" s="98"/>
      <c r="T117" s="98"/>
      <c r="U117" s="98"/>
      <c r="V117" s="98"/>
      <c r="W117" s="98"/>
      <c r="X117" s="98"/>
      <c r="Y117" s="98"/>
      <c r="Z117" s="98"/>
      <c r="AA117" s="98"/>
      <c r="AB117" s="98"/>
      <c r="AC117" s="98"/>
      <c r="AD117" s="98"/>
      <c r="AE117" s="98"/>
      <c r="AF117" s="98"/>
      <c r="AG117" s="98"/>
      <c r="AH117" s="98"/>
      <c r="AI117" s="98"/>
      <c r="AJ117" s="98"/>
      <c r="AK117" s="98"/>
      <c r="AL117" s="98"/>
      <c r="AM117" s="98"/>
      <c r="AN117" s="98"/>
      <c r="AO117" s="98"/>
      <c r="AP117" s="98"/>
      <c r="AQ117" s="98"/>
      <c r="AR117" s="98"/>
      <c r="AS117" s="98"/>
      <c r="AT117" s="98"/>
      <c r="AU117" s="98"/>
      <c r="AV117" s="98"/>
      <c r="AW117" s="98"/>
      <c r="AX117" s="98"/>
      <c r="AY117" s="98"/>
      <c r="AZ117" s="98"/>
      <c r="BA117" s="98"/>
      <c r="BB117" s="98"/>
      <c r="BC117" s="98"/>
      <c r="BD117" s="98"/>
      <c r="BE117" s="98"/>
      <c r="BF117" s="98"/>
      <c r="BG117" s="98"/>
      <c r="BH117" s="98"/>
      <c r="BI117" s="98"/>
      <c r="BJ117" s="98"/>
      <c r="BK117" s="98"/>
      <c r="BL117" s="98"/>
      <c r="BM117" s="98"/>
      <c r="BN117" s="98"/>
      <c r="BO117" s="98"/>
      <c r="BP117" s="98"/>
      <c r="BQ117" s="98"/>
      <c r="BR117" s="98"/>
      <c r="BS117" s="98"/>
      <c r="BT117" s="98"/>
      <c r="BU117" s="98"/>
      <c r="BV117" s="98"/>
      <c r="BW117" s="98"/>
      <c r="BX117" s="98"/>
      <c r="BY117" s="98"/>
      <c r="BZ117" s="98"/>
      <c r="CA117" s="98"/>
      <c r="CB117" s="98"/>
      <c r="CC117" s="98"/>
      <c r="CD117" s="98"/>
      <c r="CE117" s="98"/>
      <c r="CF117" s="98"/>
      <c r="CG117" s="98"/>
      <c r="CH117" s="98"/>
      <c r="CI117" s="98"/>
      <c r="CJ117" s="98"/>
      <c r="CK117" s="98"/>
      <c r="CL117" s="98"/>
      <c r="CM117" s="98"/>
      <c r="CN117" s="98"/>
      <c r="CO117" s="98"/>
      <c r="CP117" s="98"/>
      <c r="CQ117" s="98"/>
      <c r="CR117" s="98"/>
      <c r="CS117" s="98"/>
      <c r="CT117" s="98"/>
      <c r="CU117" s="98"/>
      <c r="CV117" s="98"/>
      <c r="CW117" s="98"/>
      <c r="CX117" s="98"/>
      <c r="CY117" s="98"/>
      <c r="CZ117" s="98"/>
      <c r="DA117" s="98"/>
      <c r="DB117" s="98"/>
      <c r="DC117" s="98"/>
      <c r="DD117" s="98"/>
      <c r="DE117" s="98"/>
      <c r="DF117" s="98"/>
      <c r="DG117" s="98"/>
      <c r="DH117" s="98"/>
      <c r="DI117" s="98"/>
      <c r="DJ117" s="98"/>
      <c r="DK117" s="98"/>
      <c r="DL117" s="98"/>
      <c r="DM117" s="98"/>
      <c r="DN117" s="98"/>
      <c r="DO117" s="98"/>
      <c r="DP117" s="98"/>
      <c r="DQ117" s="98"/>
      <c r="DR117" s="98"/>
      <c r="DS117" s="98"/>
      <c r="DT117" s="98"/>
      <c r="DU117" s="98"/>
      <c r="DV117" s="98"/>
      <c r="DW117" s="98"/>
      <c r="DX117" s="98"/>
      <c r="DY117" s="98"/>
      <c r="DZ117" s="98"/>
      <c r="EA117" s="98"/>
      <c r="EB117" s="98"/>
      <c r="EC117" s="98"/>
      <c r="ED117" s="98"/>
      <c r="EE117" s="98"/>
      <c r="EF117" s="98"/>
      <c r="EG117" s="98"/>
      <c r="EH117" s="98"/>
      <c r="EI117" s="98"/>
      <c r="EJ117" s="98"/>
      <c r="EK117" s="98"/>
      <c r="EL117" s="98"/>
      <c r="EM117" s="98"/>
      <c r="EN117" s="98"/>
      <c r="EO117" s="98"/>
      <c r="EP117" s="98"/>
      <c r="EQ117" s="98"/>
      <c r="ER117" s="98"/>
      <c r="ES117" s="98"/>
      <c r="ET117" s="98"/>
      <c r="EU117" s="98"/>
      <c r="EV117" s="98"/>
      <c r="EW117" s="98"/>
      <c r="EX117" s="98"/>
      <c r="EY117" s="98"/>
      <c r="EZ117" s="98"/>
      <c r="FA117" s="98"/>
      <c r="FB117" s="98"/>
      <c r="FC117" s="98"/>
      <c r="FD117" s="98"/>
      <c r="FE117" s="98"/>
      <c r="FF117" s="98"/>
      <c r="FG117" s="98"/>
      <c r="FH117" s="98"/>
      <c r="FI117" s="98"/>
      <c r="FJ117" s="98"/>
      <c r="FK117" s="98"/>
      <c r="FL117" s="98"/>
      <c r="FM117" s="98"/>
      <c r="FN117" s="98"/>
      <c r="FO117" s="98"/>
      <c r="FP117" s="98"/>
      <c r="FQ117" s="98"/>
      <c r="FR117" s="98"/>
      <c r="FS117" s="98"/>
      <c r="FT117" s="98"/>
      <c r="FU117" s="98"/>
      <c r="FV117" s="98"/>
      <c r="FW117" s="98"/>
      <c r="FX117" s="98"/>
      <c r="FY117" s="98"/>
      <c r="FZ117" s="98"/>
      <c r="GA117" s="98"/>
      <c r="GB117" s="98"/>
      <c r="GC117" s="98"/>
      <c r="GD117" s="98"/>
      <c r="GE117" s="98"/>
      <c r="GF117" s="98"/>
      <c r="GG117" s="98"/>
      <c r="GH117" s="98"/>
      <c r="GI117" s="98"/>
      <c r="GJ117" s="98"/>
      <c r="GK117" s="98"/>
      <c r="GL117" s="98"/>
      <c r="GM117" s="98"/>
      <c r="GN117" s="98"/>
      <c r="GO117" s="98"/>
      <c r="GP117" s="98"/>
      <c r="GQ117" s="98"/>
      <c r="GR117" s="98"/>
      <c r="GS117" s="98"/>
      <c r="GT117" s="98"/>
      <c r="GU117" s="98"/>
      <c r="GV117" s="98"/>
      <c r="GW117" s="98"/>
      <c r="GX117" s="98"/>
      <c r="GY117" s="98"/>
      <c r="GZ117" s="98"/>
      <c r="HA117" s="98"/>
      <c r="HB117" s="98"/>
      <c r="HC117" s="98"/>
      <c r="HD117" s="98"/>
      <c r="HE117" s="98"/>
      <c r="HF117" s="98"/>
      <c r="HG117" s="98"/>
      <c r="HH117" s="98"/>
      <c r="HI117" s="98"/>
      <c r="HJ117" s="98"/>
      <c r="HK117" s="98"/>
      <c r="HL117" s="98"/>
      <c r="HM117" s="98"/>
      <c r="HN117" s="98"/>
      <c r="HO117" s="98"/>
      <c r="HP117" s="98"/>
      <c r="HQ117" s="98"/>
      <c r="HR117" s="98"/>
      <c r="HS117" s="98"/>
      <c r="HT117" s="98"/>
      <c r="HU117" s="98"/>
      <c r="HV117" s="98"/>
      <c r="HW117" s="6"/>
      <c r="HX117" s="6"/>
      <c r="HY117" s="6"/>
      <c r="HZ117" s="6"/>
      <c r="IA117" s="6"/>
    </row>
    <row r="118" spans="1:235" ht="15.75" customHeight="1" x14ac:dyDescent="0.3">
      <c r="A118" s="98"/>
      <c r="B118" s="98"/>
      <c r="C118" s="98"/>
      <c r="D118" s="98"/>
      <c r="E118" s="98"/>
      <c r="F118" s="98"/>
      <c r="G118" s="98"/>
      <c r="H118" s="98"/>
      <c r="I118" s="98"/>
      <c r="J118" s="98"/>
      <c r="K118" s="98"/>
      <c r="L118" s="98"/>
      <c r="M118" s="98"/>
      <c r="N118" s="98"/>
      <c r="O118" s="98"/>
      <c r="P118" s="98"/>
      <c r="Q118" s="98"/>
      <c r="R118" s="98"/>
      <c r="S118" s="98"/>
      <c r="T118" s="98"/>
      <c r="U118" s="98"/>
      <c r="V118" s="98"/>
      <c r="W118" s="98"/>
      <c r="X118" s="98"/>
      <c r="Y118" s="98"/>
      <c r="Z118" s="98"/>
      <c r="AA118" s="98"/>
      <c r="AB118" s="98"/>
      <c r="AC118" s="98"/>
      <c r="AD118" s="98"/>
      <c r="AE118" s="98"/>
      <c r="AF118" s="98"/>
      <c r="AG118" s="98"/>
      <c r="AH118" s="98"/>
      <c r="AI118" s="98"/>
      <c r="AJ118" s="98"/>
      <c r="AK118" s="98"/>
      <c r="AL118" s="98"/>
      <c r="AM118" s="98"/>
      <c r="AN118" s="98"/>
      <c r="AO118" s="98"/>
      <c r="AP118" s="98"/>
      <c r="AQ118" s="98"/>
      <c r="AR118" s="98"/>
      <c r="AS118" s="98"/>
      <c r="AT118" s="98"/>
      <c r="AU118" s="98"/>
      <c r="AV118" s="98"/>
      <c r="AW118" s="98"/>
      <c r="AX118" s="98"/>
      <c r="AY118" s="98"/>
      <c r="AZ118" s="98"/>
      <c r="BA118" s="98"/>
      <c r="BB118" s="98"/>
      <c r="BC118" s="98"/>
      <c r="BD118" s="98"/>
      <c r="BE118" s="98"/>
      <c r="BF118" s="98"/>
      <c r="BG118" s="98"/>
      <c r="BH118" s="98"/>
      <c r="BI118" s="98"/>
      <c r="BJ118" s="98"/>
      <c r="BK118" s="98"/>
      <c r="BL118" s="98"/>
      <c r="BM118" s="98"/>
      <c r="BN118" s="98"/>
      <c r="BO118" s="98"/>
      <c r="BP118" s="98"/>
      <c r="BQ118" s="98"/>
      <c r="BR118" s="98"/>
      <c r="BS118" s="98"/>
      <c r="BT118" s="98"/>
      <c r="BU118" s="98"/>
      <c r="BV118" s="98"/>
      <c r="BW118" s="98"/>
      <c r="BX118" s="98"/>
      <c r="BY118" s="98"/>
      <c r="BZ118" s="98"/>
      <c r="CA118" s="98"/>
      <c r="CB118" s="98"/>
      <c r="CC118" s="98"/>
      <c r="CD118" s="98"/>
      <c r="CE118" s="98"/>
      <c r="CF118" s="98"/>
      <c r="CG118" s="98"/>
      <c r="CH118" s="98"/>
      <c r="CI118" s="98"/>
      <c r="CJ118" s="98"/>
      <c r="CK118" s="98"/>
      <c r="CL118" s="98"/>
      <c r="CM118" s="98"/>
      <c r="CN118" s="98"/>
      <c r="CO118" s="98"/>
      <c r="CP118" s="98"/>
      <c r="CQ118" s="98"/>
      <c r="CR118" s="98"/>
      <c r="CS118" s="98"/>
      <c r="CT118" s="98"/>
      <c r="CU118" s="98"/>
      <c r="CV118" s="98"/>
      <c r="CW118" s="98"/>
      <c r="CX118" s="98"/>
      <c r="CY118" s="98"/>
      <c r="CZ118" s="98"/>
      <c r="DA118" s="98"/>
      <c r="DB118" s="98"/>
      <c r="DC118" s="98"/>
      <c r="DD118" s="98"/>
      <c r="DE118" s="98"/>
      <c r="DF118" s="98"/>
      <c r="DG118" s="98"/>
      <c r="DH118" s="98"/>
      <c r="DI118" s="98"/>
      <c r="DJ118" s="98"/>
      <c r="DK118" s="98"/>
      <c r="DL118" s="98"/>
      <c r="DM118" s="98"/>
      <c r="DN118" s="98"/>
      <c r="DO118" s="98"/>
      <c r="DP118" s="98"/>
      <c r="DQ118" s="98"/>
      <c r="DR118" s="98"/>
      <c r="DS118" s="98"/>
      <c r="DT118" s="98"/>
      <c r="DU118" s="98"/>
      <c r="DV118" s="98"/>
      <c r="DW118" s="98"/>
      <c r="DX118" s="98"/>
      <c r="DY118" s="98"/>
      <c r="DZ118" s="98"/>
      <c r="EA118" s="98"/>
      <c r="EB118" s="98"/>
      <c r="EC118" s="98"/>
      <c r="ED118" s="98"/>
      <c r="EE118" s="98"/>
      <c r="EF118" s="98"/>
      <c r="EG118" s="98"/>
      <c r="EH118" s="98"/>
      <c r="EI118" s="98"/>
      <c r="EJ118" s="98"/>
      <c r="EK118" s="98"/>
      <c r="EL118" s="98"/>
      <c r="EM118" s="98"/>
      <c r="EN118" s="98"/>
      <c r="EO118" s="98"/>
      <c r="EP118" s="98"/>
      <c r="EQ118" s="98"/>
      <c r="ER118" s="98"/>
      <c r="ES118" s="98"/>
      <c r="ET118" s="98"/>
      <c r="EU118" s="98"/>
      <c r="EV118" s="98"/>
      <c r="EW118" s="98"/>
      <c r="EX118" s="98"/>
      <c r="EY118" s="98"/>
      <c r="EZ118" s="98"/>
      <c r="FA118" s="98"/>
      <c r="FB118" s="98"/>
      <c r="FC118" s="98"/>
      <c r="FD118" s="98"/>
      <c r="FE118" s="98"/>
      <c r="FF118" s="98"/>
      <c r="FG118" s="98"/>
      <c r="FH118" s="98"/>
      <c r="FI118" s="98"/>
      <c r="FJ118" s="98"/>
      <c r="FK118" s="98"/>
      <c r="FL118" s="98"/>
      <c r="FM118" s="98"/>
      <c r="FN118" s="98"/>
      <c r="FO118" s="98"/>
      <c r="FP118" s="98"/>
      <c r="FQ118" s="98"/>
      <c r="FR118" s="98"/>
      <c r="FS118" s="98"/>
      <c r="FT118" s="98"/>
      <c r="FU118" s="98"/>
      <c r="FV118" s="98"/>
      <c r="FW118" s="98"/>
      <c r="FX118" s="98"/>
      <c r="FY118" s="98"/>
      <c r="FZ118" s="98"/>
      <c r="GA118" s="98"/>
      <c r="GB118" s="98"/>
      <c r="GC118" s="98"/>
      <c r="GD118" s="98"/>
      <c r="GE118" s="98"/>
      <c r="GF118" s="98"/>
      <c r="GG118" s="98"/>
      <c r="GH118" s="98"/>
      <c r="GI118" s="98"/>
      <c r="GJ118" s="98"/>
      <c r="GK118" s="98"/>
      <c r="GL118" s="98"/>
      <c r="GM118" s="98"/>
      <c r="GN118" s="98"/>
      <c r="GO118" s="98"/>
      <c r="GP118" s="98"/>
      <c r="GQ118" s="98"/>
      <c r="GR118" s="98"/>
      <c r="GS118" s="98"/>
      <c r="GT118" s="98"/>
      <c r="GU118" s="98"/>
      <c r="GV118" s="98"/>
      <c r="GW118" s="98"/>
      <c r="GX118" s="98"/>
      <c r="GY118" s="98"/>
      <c r="GZ118" s="98"/>
      <c r="HA118" s="98"/>
      <c r="HB118" s="98"/>
      <c r="HC118" s="98"/>
      <c r="HD118" s="98"/>
      <c r="HE118" s="98"/>
      <c r="HF118" s="98"/>
      <c r="HG118" s="98"/>
      <c r="HH118" s="98"/>
      <c r="HI118" s="98"/>
      <c r="HJ118" s="98"/>
      <c r="HK118" s="98"/>
      <c r="HL118" s="98"/>
      <c r="HM118" s="98"/>
      <c r="HN118" s="98"/>
      <c r="HO118" s="98"/>
      <c r="HP118" s="98"/>
      <c r="HQ118" s="98"/>
      <c r="HR118" s="98"/>
      <c r="HS118" s="98"/>
      <c r="HT118" s="98"/>
      <c r="HU118" s="98"/>
      <c r="HV118" s="98"/>
      <c r="HW118" s="6"/>
      <c r="HX118" s="6"/>
      <c r="HY118" s="6"/>
      <c r="HZ118" s="6"/>
      <c r="IA118" s="6"/>
    </row>
    <row r="119" spans="1:235" ht="15.75" customHeight="1" x14ac:dyDescent="0.3">
      <c r="A119" s="98"/>
      <c r="B119" s="98"/>
      <c r="C119" s="98"/>
      <c r="D119" s="98"/>
      <c r="E119" s="98"/>
      <c r="F119" s="98"/>
      <c r="G119" s="98"/>
      <c r="H119" s="98"/>
      <c r="I119" s="98"/>
      <c r="J119" s="98"/>
      <c r="K119" s="98"/>
      <c r="L119" s="98"/>
      <c r="M119" s="98"/>
      <c r="N119" s="98"/>
      <c r="O119" s="98"/>
      <c r="P119" s="98"/>
      <c r="Q119" s="98"/>
      <c r="R119" s="98"/>
      <c r="S119" s="98"/>
      <c r="T119" s="98"/>
      <c r="U119" s="98"/>
      <c r="V119" s="98"/>
      <c r="W119" s="98"/>
      <c r="X119" s="98"/>
      <c r="Y119" s="98"/>
      <c r="Z119" s="98"/>
      <c r="AA119" s="98"/>
      <c r="AB119" s="98"/>
      <c r="AC119" s="98"/>
      <c r="AD119" s="98"/>
      <c r="AE119" s="98"/>
      <c r="AF119" s="98"/>
      <c r="AG119" s="98"/>
      <c r="AH119" s="98"/>
      <c r="AI119" s="98"/>
      <c r="AJ119" s="98"/>
      <c r="AK119" s="98"/>
      <c r="AL119" s="98"/>
      <c r="AM119" s="98"/>
      <c r="AN119" s="98"/>
      <c r="AO119" s="98"/>
      <c r="AP119" s="98"/>
      <c r="AQ119" s="98"/>
      <c r="AR119" s="98"/>
      <c r="AS119" s="98"/>
      <c r="AT119" s="98"/>
      <c r="AU119" s="98"/>
      <c r="AV119" s="98"/>
      <c r="AW119" s="98"/>
      <c r="AX119" s="98"/>
      <c r="AY119" s="98"/>
      <c r="AZ119" s="98"/>
      <c r="BA119" s="98"/>
      <c r="BB119" s="98"/>
      <c r="BC119" s="98"/>
      <c r="BD119" s="98"/>
      <c r="BE119" s="98"/>
      <c r="BF119" s="98"/>
      <c r="BG119" s="98"/>
      <c r="BH119" s="98"/>
      <c r="BI119" s="98"/>
      <c r="BJ119" s="98"/>
      <c r="BK119" s="98"/>
      <c r="BL119" s="98"/>
      <c r="BM119" s="98"/>
      <c r="BN119" s="98"/>
      <c r="BO119" s="98"/>
      <c r="BP119" s="98"/>
      <c r="BQ119" s="98"/>
      <c r="BR119" s="98"/>
      <c r="BS119" s="98"/>
      <c r="BT119" s="98"/>
      <c r="BU119" s="98"/>
      <c r="BV119" s="98"/>
      <c r="BW119" s="98"/>
      <c r="BX119" s="98"/>
      <c r="BY119" s="98"/>
      <c r="BZ119" s="98"/>
      <c r="CA119" s="98"/>
      <c r="CB119" s="98"/>
      <c r="CC119" s="98"/>
      <c r="CD119" s="98"/>
      <c r="CE119" s="98"/>
      <c r="CF119" s="98"/>
      <c r="CG119" s="98"/>
      <c r="CH119" s="98"/>
      <c r="CI119" s="98"/>
      <c r="CJ119" s="98"/>
      <c r="CK119" s="98"/>
      <c r="CL119" s="98"/>
      <c r="CM119" s="98"/>
      <c r="CN119" s="98"/>
      <c r="CO119" s="98"/>
      <c r="CP119" s="98"/>
      <c r="CQ119" s="98"/>
      <c r="CR119" s="98"/>
      <c r="CS119" s="98"/>
      <c r="CT119" s="98"/>
      <c r="CU119" s="98"/>
      <c r="CV119" s="98"/>
      <c r="CW119" s="98"/>
      <c r="CX119" s="98"/>
      <c r="CY119" s="98"/>
      <c r="CZ119" s="98"/>
      <c r="DA119" s="98"/>
      <c r="DB119" s="98"/>
      <c r="DC119" s="98"/>
      <c r="DD119" s="98"/>
      <c r="DE119" s="98"/>
      <c r="DF119" s="98"/>
      <c r="DG119" s="98"/>
      <c r="DH119" s="98"/>
      <c r="DI119" s="98"/>
      <c r="DJ119" s="98"/>
      <c r="DK119" s="98"/>
      <c r="DL119" s="98"/>
      <c r="DM119" s="98"/>
      <c r="DN119" s="98"/>
      <c r="DO119" s="98"/>
      <c r="DP119" s="98"/>
      <c r="DQ119" s="98"/>
      <c r="DR119" s="98"/>
      <c r="DS119" s="98"/>
      <c r="DT119" s="98"/>
      <c r="DU119" s="98"/>
      <c r="DV119" s="98"/>
      <c r="DW119" s="98"/>
      <c r="DX119" s="98"/>
      <c r="DY119" s="98"/>
      <c r="DZ119" s="98"/>
      <c r="EA119" s="98"/>
      <c r="EB119" s="98"/>
      <c r="EC119" s="98"/>
      <c r="ED119" s="98"/>
      <c r="EE119" s="98"/>
      <c r="EF119" s="98"/>
      <c r="EG119" s="98"/>
      <c r="EH119" s="98"/>
      <c r="EI119" s="98"/>
      <c r="EJ119" s="98"/>
      <c r="EK119" s="98"/>
      <c r="EL119" s="98"/>
      <c r="EM119" s="98"/>
      <c r="EN119" s="98"/>
      <c r="EO119" s="98"/>
      <c r="EP119" s="98"/>
      <c r="EQ119" s="98"/>
      <c r="ER119" s="98"/>
      <c r="ES119" s="98"/>
      <c r="ET119" s="98"/>
      <c r="EU119" s="98"/>
      <c r="EV119" s="98"/>
      <c r="EW119" s="98"/>
      <c r="EX119" s="98"/>
      <c r="EY119" s="98"/>
      <c r="EZ119" s="98"/>
      <c r="FA119" s="98"/>
      <c r="FB119" s="98"/>
      <c r="FC119" s="98"/>
      <c r="FD119" s="98"/>
      <c r="FE119" s="98"/>
      <c r="FF119" s="98"/>
      <c r="FG119" s="98"/>
      <c r="FH119" s="98"/>
      <c r="FI119" s="98"/>
      <c r="FJ119" s="98"/>
      <c r="FK119" s="98"/>
      <c r="FL119" s="98"/>
      <c r="FM119" s="98"/>
      <c r="FN119" s="98"/>
      <c r="FO119" s="98"/>
      <c r="FP119" s="98"/>
      <c r="FQ119" s="98"/>
      <c r="FR119" s="98"/>
      <c r="FS119" s="98"/>
      <c r="FT119" s="98"/>
      <c r="FU119" s="98"/>
      <c r="FV119" s="98"/>
      <c r="FW119" s="98"/>
      <c r="FX119" s="98"/>
      <c r="FY119" s="98"/>
      <c r="FZ119" s="98"/>
      <c r="GA119" s="98"/>
      <c r="GB119" s="98"/>
      <c r="GC119" s="98"/>
      <c r="GD119" s="98"/>
      <c r="GE119" s="98"/>
      <c r="GF119" s="98"/>
      <c r="GG119" s="98"/>
      <c r="GH119" s="98"/>
      <c r="GI119" s="98"/>
      <c r="GJ119" s="98"/>
      <c r="GK119" s="98"/>
      <c r="GL119" s="98"/>
      <c r="GM119" s="98"/>
      <c r="GN119" s="98"/>
      <c r="GO119" s="98"/>
      <c r="GP119" s="98"/>
      <c r="GQ119" s="98"/>
      <c r="GR119" s="98"/>
      <c r="GS119" s="98"/>
      <c r="GT119" s="98"/>
      <c r="GU119" s="98"/>
      <c r="GV119" s="98"/>
      <c r="GW119" s="98"/>
      <c r="GX119" s="98"/>
      <c r="GY119" s="98"/>
      <c r="GZ119" s="98"/>
      <c r="HA119" s="98"/>
      <c r="HB119" s="98"/>
      <c r="HC119" s="98"/>
      <c r="HD119" s="98"/>
      <c r="HE119" s="98"/>
      <c r="HF119" s="98"/>
      <c r="HG119" s="98"/>
      <c r="HH119" s="98"/>
      <c r="HI119" s="98"/>
      <c r="HJ119" s="98"/>
      <c r="HK119" s="98"/>
      <c r="HL119" s="98"/>
      <c r="HM119" s="98"/>
      <c r="HN119" s="98"/>
      <c r="HO119" s="98"/>
      <c r="HP119" s="98"/>
      <c r="HQ119" s="98"/>
      <c r="HR119" s="98"/>
      <c r="HS119" s="98"/>
      <c r="HT119" s="98"/>
      <c r="HU119" s="98"/>
      <c r="HV119" s="98"/>
      <c r="HW119" s="6"/>
      <c r="HX119" s="6"/>
      <c r="HY119" s="6"/>
      <c r="HZ119" s="6"/>
      <c r="IA119" s="6"/>
    </row>
    <row r="120" spans="1:235" ht="15.75" customHeight="1" x14ac:dyDescent="0.3">
      <c r="A120" s="98"/>
      <c r="B120" s="98"/>
      <c r="C120" s="98"/>
      <c r="D120" s="98"/>
      <c r="E120" s="98"/>
      <c r="F120" s="98"/>
      <c r="G120" s="98"/>
      <c r="H120" s="98"/>
      <c r="I120" s="98"/>
      <c r="J120" s="98"/>
      <c r="K120" s="98"/>
      <c r="L120" s="98"/>
      <c r="M120" s="98"/>
      <c r="N120" s="98"/>
      <c r="O120" s="98"/>
      <c r="P120" s="98"/>
      <c r="Q120" s="98"/>
      <c r="R120" s="98"/>
      <c r="S120" s="98"/>
      <c r="T120" s="98"/>
      <c r="U120" s="98"/>
      <c r="V120" s="98"/>
      <c r="W120" s="98"/>
      <c r="X120" s="98"/>
      <c r="Y120" s="98"/>
      <c r="Z120" s="98"/>
      <c r="AA120" s="98"/>
      <c r="AB120" s="98"/>
      <c r="AC120" s="98"/>
      <c r="AD120" s="98"/>
      <c r="AE120" s="98"/>
      <c r="AF120" s="98"/>
      <c r="AG120" s="98"/>
      <c r="AH120" s="98"/>
      <c r="AI120" s="98"/>
      <c r="AJ120" s="98"/>
      <c r="AK120" s="98"/>
      <c r="AL120" s="98"/>
      <c r="AM120" s="98"/>
      <c r="AN120" s="98"/>
      <c r="AO120" s="98"/>
      <c r="AP120" s="98"/>
      <c r="AQ120" s="98"/>
      <c r="AR120" s="98"/>
      <c r="AS120" s="98"/>
      <c r="AT120" s="98"/>
      <c r="AU120" s="98"/>
      <c r="AV120" s="98"/>
      <c r="AW120" s="98"/>
      <c r="AX120" s="98"/>
      <c r="AY120" s="98"/>
      <c r="AZ120" s="98"/>
      <c r="BA120" s="98"/>
      <c r="BB120" s="98"/>
      <c r="BC120" s="98"/>
      <c r="BD120" s="98"/>
      <c r="BE120" s="98"/>
      <c r="BF120" s="98"/>
      <c r="BG120" s="98"/>
      <c r="BH120" s="98"/>
      <c r="BI120" s="98"/>
      <c r="BJ120" s="98"/>
      <c r="BK120" s="98"/>
      <c r="BL120" s="98"/>
      <c r="BM120" s="98"/>
      <c r="BN120" s="98"/>
      <c r="BO120" s="98"/>
      <c r="BP120" s="98"/>
      <c r="BQ120" s="98"/>
      <c r="BR120" s="98"/>
      <c r="BS120" s="98"/>
      <c r="BT120" s="98"/>
      <c r="BU120" s="98"/>
      <c r="BV120" s="98"/>
      <c r="BW120" s="98"/>
      <c r="BX120" s="98"/>
      <c r="BY120" s="98"/>
      <c r="BZ120" s="98"/>
      <c r="CA120" s="98"/>
      <c r="CB120" s="98"/>
      <c r="CC120" s="98"/>
      <c r="CD120" s="98"/>
      <c r="CE120" s="98"/>
      <c r="CF120" s="98"/>
      <c r="CG120" s="98"/>
      <c r="CH120" s="98"/>
      <c r="CI120" s="98"/>
      <c r="CJ120" s="98"/>
      <c r="CK120" s="98"/>
      <c r="CL120" s="98"/>
      <c r="CM120" s="98"/>
      <c r="CN120" s="98"/>
      <c r="CO120" s="98"/>
      <c r="CP120" s="98"/>
      <c r="CQ120" s="98"/>
      <c r="CR120" s="98"/>
      <c r="CS120" s="98"/>
      <c r="CT120" s="98"/>
      <c r="CU120" s="98"/>
      <c r="CV120" s="98"/>
      <c r="CW120" s="98"/>
      <c r="CX120" s="98"/>
      <c r="CY120" s="98"/>
      <c r="CZ120" s="98"/>
      <c r="DA120" s="98"/>
      <c r="DB120" s="98"/>
      <c r="DC120" s="98"/>
      <c r="DD120" s="98"/>
      <c r="DE120" s="98"/>
      <c r="DF120" s="98"/>
      <c r="DG120" s="98"/>
      <c r="DH120" s="98"/>
      <c r="DI120" s="98"/>
      <c r="DJ120" s="98"/>
      <c r="DK120" s="98"/>
      <c r="DL120" s="98"/>
      <c r="DM120" s="98"/>
      <c r="DN120" s="98"/>
      <c r="DO120" s="98"/>
      <c r="DP120" s="98"/>
      <c r="DQ120" s="98"/>
      <c r="DR120" s="98"/>
      <c r="DS120" s="98"/>
      <c r="DT120" s="98"/>
      <c r="DU120" s="98"/>
      <c r="DV120" s="98"/>
      <c r="DW120" s="98"/>
      <c r="DX120" s="98"/>
      <c r="DY120" s="98"/>
      <c r="DZ120" s="98"/>
      <c r="EA120" s="98"/>
      <c r="EB120" s="98"/>
      <c r="EC120" s="98"/>
      <c r="ED120" s="98"/>
      <c r="EE120" s="98"/>
      <c r="EF120" s="98"/>
      <c r="EG120" s="98"/>
      <c r="EH120" s="98"/>
      <c r="EI120" s="98"/>
      <c r="EJ120" s="98"/>
      <c r="EK120" s="98"/>
      <c r="EL120" s="98"/>
      <c r="EM120" s="98"/>
      <c r="EN120" s="98"/>
      <c r="EO120" s="98"/>
      <c r="EP120" s="98"/>
      <c r="EQ120" s="98"/>
      <c r="ER120" s="98"/>
      <c r="ES120" s="98"/>
      <c r="ET120" s="98"/>
      <c r="EU120" s="98"/>
      <c r="EV120" s="98"/>
      <c r="EW120" s="98"/>
      <c r="EX120" s="98"/>
      <c r="EY120" s="98"/>
      <c r="EZ120" s="98"/>
      <c r="FA120" s="98"/>
      <c r="FB120" s="98"/>
      <c r="FC120" s="98"/>
      <c r="FD120" s="98"/>
      <c r="FE120" s="98"/>
      <c r="FF120" s="98"/>
      <c r="FG120" s="98"/>
      <c r="FH120" s="98"/>
      <c r="FI120" s="98"/>
      <c r="FJ120" s="98"/>
      <c r="FK120" s="98"/>
      <c r="FL120" s="98"/>
      <c r="FM120" s="98"/>
      <c r="FN120" s="98"/>
      <c r="FO120" s="98"/>
      <c r="FP120" s="98"/>
      <c r="FQ120" s="98"/>
      <c r="FR120" s="98"/>
      <c r="FS120" s="98"/>
      <c r="FT120" s="98"/>
      <c r="FU120" s="98"/>
      <c r="FV120" s="98"/>
      <c r="FW120" s="98"/>
      <c r="FX120" s="98"/>
      <c r="FY120" s="98"/>
      <c r="FZ120" s="98"/>
      <c r="GA120" s="98"/>
      <c r="GB120" s="98"/>
      <c r="GC120" s="98"/>
      <c r="GD120" s="98"/>
      <c r="GE120" s="98"/>
      <c r="GF120" s="98"/>
      <c r="GG120" s="98"/>
      <c r="GH120" s="98"/>
      <c r="GI120" s="98"/>
      <c r="GJ120" s="98"/>
      <c r="GK120" s="98"/>
      <c r="GL120" s="98"/>
      <c r="GM120" s="98"/>
      <c r="GN120" s="98"/>
      <c r="GO120" s="98"/>
      <c r="GP120" s="98"/>
      <c r="GQ120" s="98"/>
      <c r="GR120" s="98"/>
      <c r="GS120" s="98"/>
      <c r="GT120" s="98"/>
      <c r="GU120" s="98"/>
      <c r="GV120" s="98"/>
      <c r="GW120" s="98"/>
      <c r="GX120" s="98"/>
      <c r="GY120" s="98"/>
      <c r="GZ120" s="98"/>
      <c r="HA120" s="98"/>
      <c r="HB120" s="98"/>
      <c r="HC120" s="98"/>
      <c r="HD120" s="98"/>
      <c r="HE120" s="98"/>
      <c r="HF120" s="98"/>
      <c r="HG120" s="98"/>
      <c r="HH120" s="98"/>
      <c r="HI120" s="98"/>
      <c r="HJ120" s="98"/>
      <c r="HK120" s="98"/>
      <c r="HL120" s="98"/>
      <c r="HM120" s="98"/>
      <c r="HN120" s="98"/>
      <c r="HO120" s="98"/>
      <c r="HP120" s="98"/>
      <c r="HQ120" s="98"/>
      <c r="HR120" s="98"/>
      <c r="HS120" s="98"/>
      <c r="HT120" s="98"/>
      <c r="HU120" s="98"/>
      <c r="HV120" s="98"/>
      <c r="HW120" s="6"/>
      <c r="HX120" s="6"/>
      <c r="HY120" s="6"/>
      <c r="HZ120" s="6"/>
      <c r="IA120" s="6"/>
    </row>
    <row r="121" spans="1:235" ht="15.75" customHeight="1" x14ac:dyDescent="0.3">
      <c r="A121" s="98"/>
      <c r="B121" s="98"/>
      <c r="C121" s="98"/>
      <c r="D121" s="98"/>
      <c r="E121" s="98"/>
      <c r="F121" s="98"/>
      <c r="G121" s="98"/>
      <c r="H121" s="98"/>
      <c r="I121" s="98"/>
      <c r="J121" s="98"/>
      <c r="K121" s="98"/>
      <c r="L121" s="98"/>
      <c r="M121" s="98"/>
      <c r="N121" s="98"/>
      <c r="O121" s="98"/>
      <c r="P121" s="98"/>
      <c r="Q121" s="98"/>
      <c r="R121" s="98"/>
      <c r="S121" s="98"/>
      <c r="T121" s="98"/>
      <c r="U121" s="98"/>
      <c r="V121" s="98"/>
      <c r="W121" s="98"/>
      <c r="X121" s="98"/>
      <c r="Y121" s="98"/>
      <c r="Z121" s="98"/>
      <c r="AA121" s="98"/>
      <c r="AB121" s="98"/>
      <c r="AC121" s="98"/>
      <c r="AD121" s="98"/>
      <c r="AE121" s="98"/>
      <c r="AF121" s="98"/>
      <c r="AG121" s="98"/>
      <c r="AH121" s="98"/>
      <c r="AI121" s="98"/>
      <c r="AJ121" s="98"/>
      <c r="AK121" s="98"/>
      <c r="AL121" s="98"/>
      <c r="AM121" s="98"/>
      <c r="AN121" s="98"/>
      <c r="AO121" s="98"/>
      <c r="AP121" s="98"/>
      <c r="AQ121" s="98"/>
      <c r="AR121" s="98"/>
      <c r="AS121" s="98"/>
      <c r="AT121" s="98"/>
      <c r="AU121" s="98"/>
      <c r="AV121" s="98"/>
      <c r="AW121" s="98"/>
      <c r="AX121" s="98"/>
      <c r="AY121" s="98"/>
      <c r="AZ121" s="98"/>
      <c r="BA121" s="98"/>
      <c r="BB121" s="98"/>
      <c r="BC121" s="98"/>
      <c r="BD121" s="98"/>
      <c r="BE121" s="98"/>
      <c r="BF121" s="98"/>
      <c r="BG121" s="98"/>
      <c r="BH121" s="98"/>
      <c r="BI121" s="98"/>
      <c r="BJ121" s="98"/>
      <c r="BK121" s="98"/>
      <c r="BL121" s="98"/>
      <c r="BM121" s="98"/>
      <c r="BN121" s="98"/>
      <c r="BO121" s="98"/>
      <c r="BP121" s="98"/>
      <c r="BQ121" s="98"/>
      <c r="BR121" s="98"/>
      <c r="BS121" s="98"/>
      <c r="BT121" s="98"/>
      <c r="BU121" s="98"/>
      <c r="BV121" s="98"/>
      <c r="BW121" s="98"/>
      <c r="BX121" s="98"/>
      <c r="BY121" s="98"/>
      <c r="BZ121" s="98"/>
      <c r="CA121" s="98"/>
      <c r="CB121" s="98"/>
      <c r="CC121" s="98"/>
      <c r="CD121" s="98"/>
      <c r="CE121" s="98"/>
      <c r="CF121" s="98"/>
      <c r="CG121" s="98"/>
      <c r="CH121" s="98"/>
      <c r="CI121" s="98"/>
      <c r="CJ121" s="98"/>
      <c r="CK121" s="98"/>
      <c r="CL121" s="98"/>
      <c r="CM121" s="98"/>
      <c r="CN121" s="98"/>
      <c r="CO121" s="98"/>
      <c r="CP121" s="98"/>
      <c r="CQ121" s="98"/>
      <c r="CR121" s="98"/>
      <c r="CS121" s="98"/>
      <c r="CT121" s="98"/>
      <c r="CU121" s="98"/>
      <c r="CV121" s="98"/>
      <c r="CW121" s="98"/>
      <c r="CX121" s="98"/>
      <c r="CY121" s="98"/>
      <c r="CZ121" s="98"/>
      <c r="DA121" s="98"/>
      <c r="DB121" s="98"/>
      <c r="DC121" s="98"/>
      <c r="DD121" s="98"/>
      <c r="DE121" s="98"/>
      <c r="DF121" s="98"/>
      <c r="DG121" s="98"/>
      <c r="DH121" s="98"/>
      <c r="DI121" s="98"/>
      <c r="DJ121" s="98"/>
      <c r="DK121" s="98"/>
      <c r="DL121" s="98"/>
      <c r="DM121" s="98"/>
      <c r="DN121" s="98"/>
      <c r="DO121" s="98"/>
      <c r="DP121" s="98"/>
      <c r="DQ121" s="98"/>
      <c r="DR121" s="98"/>
      <c r="DS121" s="98"/>
      <c r="DT121" s="98"/>
      <c r="DU121" s="98"/>
      <c r="DV121" s="98"/>
      <c r="DW121" s="98"/>
      <c r="DX121" s="98"/>
      <c r="DY121" s="98"/>
      <c r="DZ121" s="98"/>
      <c r="EA121" s="98"/>
      <c r="EB121" s="98"/>
      <c r="EC121" s="98"/>
      <c r="ED121" s="98"/>
      <c r="EE121" s="98"/>
      <c r="EF121" s="98"/>
      <c r="EG121" s="98"/>
      <c r="EH121" s="98"/>
      <c r="EI121" s="98"/>
      <c r="EJ121" s="98"/>
      <c r="EK121" s="98"/>
      <c r="EL121" s="98"/>
      <c r="EM121" s="98"/>
      <c r="EN121" s="98"/>
      <c r="EO121" s="98"/>
      <c r="EP121" s="98"/>
      <c r="EQ121" s="98"/>
      <c r="ER121" s="98"/>
      <c r="ES121" s="98"/>
      <c r="ET121" s="98"/>
      <c r="EU121" s="98"/>
      <c r="EV121" s="98"/>
      <c r="EW121" s="98"/>
      <c r="EX121" s="98"/>
      <c r="EY121" s="98"/>
      <c r="EZ121" s="98"/>
      <c r="FA121" s="98"/>
      <c r="FB121" s="98"/>
      <c r="FC121" s="98"/>
      <c r="FD121" s="98"/>
      <c r="FE121" s="98"/>
      <c r="FF121" s="98"/>
      <c r="FG121" s="98"/>
      <c r="FH121" s="98"/>
      <c r="FI121" s="98"/>
      <c r="FJ121" s="98"/>
      <c r="FK121" s="98"/>
      <c r="FL121" s="98"/>
      <c r="FM121" s="98"/>
      <c r="FN121" s="98"/>
      <c r="FO121" s="98"/>
      <c r="FP121" s="98"/>
      <c r="FQ121" s="98"/>
      <c r="FR121" s="98"/>
      <c r="FS121" s="98"/>
      <c r="FT121" s="98"/>
      <c r="FU121" s="98"/>
      <c r="FV121" s="98"/>
      <c r="FW121" s="98"/>
      <c r="FX121" s="98"/>
      <c r="FY121" s="98"/>
      <c r="FZ121" s="98"/>
      <c r="GA121" s="98"/>
      <c r="GB121" s="98"/>
      <c r="GC121" s="98"/>
      <c r="GD121" s="98"/>
      <c r="GE121" s="98"/>
      <c r="GF121" s="98"/>
      <c r="GG121" s="98"/>
      <c r="GH121" s="98"/>
      <c r="GI121" s="98"/>
      <c r="GJ121" s="98"/>
      <c r="GK121" s="98"/>
      <c r="GL121" s="98"/>
      <c r="GM121" s="98"/>
      <c r="GN121" s="98"/>
      <c r="GO121" s="98"/>
      <c r="GP121" s="98"/>
      <c r="GQ121" s="98"/>
      <c r="GR121" s="98"/>
      <c r="GS121" s="98"/>
      <c r="GT121" s="98"/>
      <c r="GU121" s="98"/>
      <c r="GV121" s="98"/>
      <c r="GW121" s="98"/>
      <c r="GX121" s="98"/>
      <c r="GY121" s="98"/>
      <c r="GZ121" s="98"/>
      <c r="HA121" s="98"/>
      <c r="HB121" s="98"/>
      <c r="HC121" s="98"/>
      <c r="HD121" s="98"/>
      <c r="HE121" s="98"/>
      <c r="HF121" s="98"/>
      <c r="HG121" s="98"/>
      <c r="HH121" s="98"/>
      <c r="HI121" s="98"/>
      <c r="HJ121" s="98"/>
      <c r="HK121" s="98"/>
      <c r="HL121" s="98"/>
      <c r="HM121" s="98"/>
      <c r="HN121" s="98"/>
      <c r="HO121" s="98"/>
      <c r="HP121" s="98"/>
      <c r="HQ121" s="98"/>
      <c r="HR121" s="98"/>
      <c r="HS121" s="98"/>
      <c r="HT121" s="98"/>
      <c r="HU121" s="98"/>
      <c r="HV121" s="98"/>
      <c r="HW121" s="6"/>
      <c r="HX121" s="6"/>
      <c r="HY121" s="6"/>
      <c r="HZ121" s="6"/>
      <c r="IA121" s="6"/>
    </row>
    <row r="122" spans="1:235" ht="15.75" customHeight="1" x14ac:dyDescent="0.3">
      <c r="A122" s="98"/>
      <c r="B122" s="98"/>
      <c r="C122" s="98"/>
      <c r="D122" s="98"/>
      <c r="E122" s="98"/>
      <c r="F122" s="98"/>
      <c r="G122" s="98"/>
      <c r="H122" s="98"/>
      <c r="I122" s="98"/>
      <c r="J122" s="98"/>
      <c r="K122" s="98"/>
      <c r="L122" s="98"/>
      <c r="M122" s="98"/>
      <c r="N122" s="98"/>
      <c r="O122" s="98"/>
      <c r="P122" s="98"/>
      <c r="Q122" s="98"/>
      <c r="R122" s="98"/>
      <c r="S122" s="98"/>
      <c r="T122" s="98"/>
      <c r="U122" s="98"/>
      <c r="V122" s="98"/>
      <c r="W122" s="98"/>
      <c r="X122" s="98"/>
      <c r="Y122" s="98"/>
      <c r="Z122" s="98"/>
      <c r="AA122" s="98"/>
      <c r="AB122" s="98"/>
      <c r="AC122" s="98"/>
      <c r="AD122" s="98"/>
      <c r="AE122" s="98"/>
      <c r="AF122" s="98"/>
      <c r="AG122" s="98"/>
      <c r="AH122" s="98"/>
      <c r="AI122" s="98"/>
      <c r="AJ122" s="98"/>
      <c r="AK122" s="98"/>
      <c r="AL122" s="98"/>
      <c r="AM122" s="98"/>
      <c r="AN122" s="98"/>
      <c r="AO122" s="98"/>
      <c r="AP122" s="98"/>
      <c r="AQ122" s="98"/>
      <c r="AR122" s="98"/>
      <c r="AS122" s="98"/>
      <c r="AT122" s="98"/>
      <c r="AU122" s="98"/>
      <c r="AV122" s="98"/>
      <c r="AW122" s="98"/>
      <c r="AX122" s="98"/>
      <c r="AY122" s="98"/>
      <c r="AZ122" s="98"/>
      <c r="BA122" s="98"/>
      <c r="BB122" s="98"/>
      <c r="BC122" s="98"/>
      <c r="BD122" s="98"/>
      <c r="BE122" s="98"/>
      <c r="BF122" s="98"/>
      <c r="BG122" s="98"/>
      <c r="BH122" s="98"/>
      <c r="BI122" s="98"/>
      <c r="BJ122" s="98"/>
      <c r="BK122" s="98"/>
      <c r="BL122" s="98"/>
      <c r="BM122" s="98"/>
      <c r="BN122" s="98"/>
      <c r="BO122" s="98"/>
      <c r="BP122" s="98"/>
      <c r="BQ122" s="98"/>
      <c r="BR122" s="98"/>
      <c r="BS122" s="98"/>
      <c r="BT122" s="98"/>
      <c r="BU122" s="98"/>
      <c r="BV122" s="98"/>
      <c r="BW122" s="98"/>
      <c r="BX122" s="98"/>
      <c r="BY122" s="98"/>
      <c r="BZ122" s="98"/>
      <c r="CA122" s="98"/>
      <c r="CB122" s="98"/>
      <c r="CC122" s="98"/>
      <c r="CD122" s="98"/>
      <c r="CE122" s="98"/>
      <c r="CF122" s="98"/>
      <c r="CG122" s="98"/>
      <c r="CH122" s="98"/>
      <c r="CI122" s="98"/>
      <c r="CJ122" s="98"/>
      <c r="CK122" s="98"/>
      <c r="CL122" s="98"/>
      <c r="CM122" s="98"/>
      <c r="CN122" s="98"/>
      <c r="CO122" s="98"/>
      <c r="CP122" s="98"/>
      <c r="CQ122" s="98"/>
      <c r="CR122" s="98"/>
      <c r="CS122" s="98"/>
      <c r="CT122" s="98"/>
      <c r="CU122" s="98"/>
      <c r="CV122" s="98"/>
      <c r="CW122" s="98"/>
      <c r="CX122" s="98"/>
      <c r="CY122" s="98"/>
      <c r="CZ122" s="98"/>
      <c r="DA122" s="98"/>
      <c r="DB122" s="98"/>
      <c r="DC122" s="98"/>
      <c r="DD122" s="98"/>
      <c r="DE122" s="98"/>
      <c r="DF122" s="98"/>
      <c r="DG122" s="98"/>
      <c r="DH122" s="98"/>
      <c r="DI122" s="98"/>
      <c r="DJ122" s="98"/>
      <c r="DK122" s="98"/>
      <c r="DL122" s="98"/>
      <c r="DM122" s="98"/>
      <c r="DN122" s="98"/>
      <c r="DO122" s="98"/>
      <c r="DP122" s="98"/>
      <c r="DQ122" s="98"/>
      <c r="DR122" s="98"/>
      <c r="DS122" s="98"/>
      <c r="DT122" s="98"/>
      <c r="DU122" s="98"/>
      <c r="DV122" s="98"/>
      <c r="DW122" s="98"/>
      <c r="DX122" s="98"/>
      <c r="DY122" s="98"/>
      <c r="DZ122" s="98"/>
      <c r="EA122" s="98"/>
      <c r="EB122" s="98"/>
      <c r="EC122" s="98"/>
      <c r="ED122" s="98"/>
      <c r="EE122" s="98"/>
      <c r="EF122" s="98"/>
      <c r="EG122" s="98"/>
      <c r="EH122" s="98"/>
      <c r="EI122" s="98"/>
      <c r="EJ122" s="98"/>
      <c r="EK122" s="98"/>
      <c r="EL122" s="98"/>
      <c r="EM122" s="98"/>
      <c r="EN122" s="98"/>
      <c r="EO122" s="98"/>
      <c r="EP122" s="98"/>
      <c r="EQ122" s="98"/>
      <c r="ER122" s="98"/>
      <c r="ES122" s="98"/>
      <c r="ET122" s="98"/>
      <c r="EU122" s="98"/>
      <c r="EV122" s="98"/>
      <c r="EW122" s="98"/>
      <c r="EX122" s="98"/>
      <c r="EY122" s="98"/>
      <c r="EZ122" s="98"/>
      <c r="FA122" s="98"/>
      <c r="FB122" s="98"/>
      <c r="FC122" s="98"/>
      <c r="FD122" s="98"/>
      <c r="FE122" s="98"/>
      <c r="FF122" s="98"/>
      <c r="FG122" s="98"/>
      <c r="FH122" s="98"/>
      <c r="FI122" s="98"/>
      <c r="FJ122" s="98"/>
      <c r="FK122" s="98"/>
      <c r="FL122" s="98"/>
      <c r="FM122" s="98"/>
      <c r="FN122" s="98"/>
      <c r="FO122" s="98"/>
      <c r="FP122" s="98"/>
      <c r="FQ122" s="98"/>
      <c r="FR122" s="98"/>
      <c r="FS122" s="98"/>
      <c r="FT122" s="98"/>
      <c r="FU122" s="98"/>
      <c r="FV122" s="98"/>
      <c r="FW122" s="98"/>
      <c r="FX122" s="98"/>
      <c r="FY122" s="98"/>
      <c r="FZ122" s="98"/>
      <c r="GA122" s="98"/>
      <c r="GB122" s="98"/>
      <c r="GC122" s="98"/>
      <c r="GD122" s="98"/>
      <c r="GE122" s="98"/>
      <c r="GF122" s="98"/>
      <c r="GG122" s="98"/>
      <c r="GH122" s="98"/>
      <c r="GI122" s="98"/>
      <c r="GJ122" s="98"/>
      <c r="GK122" s="98"/>
      <c r="GL122" s="98"/>
      <c r="GM122" s="98"/>
      <c r="GN122" s="98"/>
      <c r="GO122" s="98"/>
      <c r="GP122" s="98"/>
      <c r="GQ122" s="98"/>
      <c r="GR122" s="98"/>
      <c r="GS122" s="98"/>
      <c r="GT122" s="98"/>
      <c r="GU122" s="98"/>
      <c r="GV122" s="98"/>
      <c r="GW122" s="98"/>
      <c r="GX122" s="98"/>
      <c r="GY122" s="98"/>
      <c r="GZ122" s="98"/>
      <c r="HA122" s="98"/>
      <c r="HB122" s="98"/>
      <c r="HC122" s="98"/>
      <c r="HD122" s="98"/>
      <c r="HE122" s="98"/>
      <c r="HF122" s="98"/>
      <c r="HG122" s="98"/>
      <c r="HH122" s="98"/>
      <c r="HI122" s="98"/>
      <c r="HJ122" s="98"/>
      <c r="HK122" s="98"/>
      <c r="HL122" s="98"/>
      <c r="HM122" s="98"/>
      <c r="HN122" s="98"/>
      <c r="HO122" s="98"/>
      <c r="HP122" s="98"/>
      <c r="HQ122" s="98"/>
      <c r="HR122" s="98"/>
      <c r="HS122" s="98"/>
      <c r="HT122" s="98"/>
      <c r="HU122" s="98"/>
      <c r="HV122" s="98"/>
      <c r="HW122" s="6"/>
      <c r="HX122" s="6"/>
      <c r="HY122" s="6"/>
      <c r="HZ122" s="6"/>
      <c r="IA122" s="6"/>
    </row>
    <row r="123" spans="1:235" ht="15.75" customHeight="1" x14ac:dyDescent="0.3">
      <c r="A123" s="98"/>
      <c r="B123" s="98"/>
      <c r="C123" s="98"/>
      <c r="D123" s="98"/>
      <c r="E123" s="98"/>
      <c r="F123" s="98"/>
      <c r="G123" s="98"/>
      <c r="H123" s="98"/>
      <c r="I123" s="98"/>
      <c r="J123" s="98"/>
      <c r="K123" s="98"/>
      <c r="L123" s="98"/>
      <c r="M123" s="98"/>
      <c r="N123" s="98"/>
      <c r="O123" s="98"/>
      <c r="P123" s="98"/>
      <c r="Q123" s="98"/>
      <c r="R123" s="98"/>
      <c r="S123" s="98"/>
      <c r="T123" s="98"/>
      <c r="U123" s="98"/>
      <c r="V123" s="98"/>
      <c r="W123" s="98"/>
      <c r="X123" s="98"/>
      <c r="Y123" s="98"/>
      <c r="Z123" s="98"/>
      <c r="AA123" s="98"/>
      <c r="AB123" s="98"/>
      <c r="AC123" s="98"/>
      <c r="AD123" s="98"/>
      <c r="AE123" s="98"/>
      <c r="AF123" s="98"/>
      <c r="AG123" s="98"/>
      <c r="AH123" s="98"/>
      <c r="AI123" s="98"/>
      <c r="AJ123" s="98"/>
      <c r="AK123" s="98"/>
      <c r="AL123" s="98"/>
      <c r="AM123" s="98"/>
      <c r="AN123" s="98"/>
      <c r="AO123" s="98"/>
      <c r="AP123" s="98"/>
      <c r="AQ123" s="98"/>
      <c r="AR123" s="98"/>
      <c r="AS123" s="98"/>
      <c r="AT123" s="98"/>
      <c r="AU123" s="98"/>
      <c r="AV123" s="98"/>
      <c r="AW123" s="98"/>
      <c r="AX123" s="98"/>
      <c r="AY123" s="98"/>
      <c r="AZ123" s="98"/>
      <c r="BA123" s="98"/>
      <c r="BB123" s="98"/>
      <c r="BC123" s="98"/>
      <c r="BD123" s="98"/>
      <c r="BE123" s="98"/>
      <c r="BF123" s="98"/>
      <c r="BG123" s="98"/>
      <c r="BH123" s="98"/>
      <c r="BI123" s="98"/>
      <c r="BJ123" s="98"/>
      <c r="BK123" s="98"/>
      <c r="BL123" s="98"/>
      <c r="BM123" s="98"/>
      <c r="BN123" s="98"/>
      <c r="BO123" s="98"/>
      <c r="BP123" s="98"/>
      <c r="BQ123" s="98"/>
      <c r="BR123" s="98"/>
      <c r="BS123" s="98"/>
      <c r="BT123" s="98"/>
      <c r="BU123" s="98"/>
      <c r="BV123" s="98"/>
      <c r="BW123" s="98"/>
      <c r="BX123" s="98"/>
      <c r="BY123" s="98"/>
      <c r="BZ123" s="98"/>
      <c r="CA123" s="98"/>
      <c r="CB123" s="98"/>
      <c r="CC123" s="98"/>
      <c r="CD123" s="98"/>
      <c r="CE123" s="98"/>
      <c r="CF123" s="98"/>
      <c r="CG123" s="98"/>
      <c r="CH123" s="98"/>
      <c r="CI123" s="98"/>
      <c r="CJ123" s="98"/>
      <c r="CK123" s="98"/>
      <c r="CL123" s="98"/>
      <c r="CM123" s="98"/>
      <c r="CN123" s="98"/>
      <c r="CO123" s="98"/>
      <c r="CP123" s="98"/>
      <c r="CQ123" s="98"/>
      <c r="CR123" s="98"/>
      <c r="CS123" s="98"/>
      <c r="CT123" s="98"/>
      <c r="CU123" s="98"/>
      <c r="CV123" s="98"/>
      <c r="CW123" s="98"/>
      <c r="CX123" s="98"/>
      <c r="CY123" s="98"/>
      <c r="CZ123" s="98"/>
      <c r="DA123" s="98"/>
      <c r="DB123" s="98"/>
      <c r="DC123" s="98"/>
      <c r="DD123" s="98"/>
      <c r="DE123" s="98"/>
      <c r="DF123" s="98"/>
      <c r="DG123" s="98"/>
      <c r="DH123" s="98"/>
      <c r="DI123" s="98"/>
      <c r="DJ123" s="98"/>
      <c r="DK123" s="98"/>
      <c r="DL123" s="98"/>
      <c r="DM123" s="98"/>
      <c r="DN123" s="98"/>
      <c r="DO123" s="98"/>
      <c r="DP123" s="98"/>
      <c r="DQ123" s="98"/>
      <c r="DR123" s="98"/>
      <c r="DS123" s="98"/>
      <c r="DT123" s="98"/>
      <c r="DU123" s="98"/>
      <c r="DV123" s="98"/>
      <c r="DW123" s="98"/>
      <c r="DX123" s="98"/>
      <c r="DY123" s="98"/>
      <c r="DZ123" s="98"/>
      <c r="EA123" s="98"/>
      <c r="EB123" s="98"/>
      <c r="EC123" s="98"/>
      <c r="ED123" s="98"/>
      <c r="EE123" s="98"/>
      <c r="EF123" s="98"/>
      <c r="EG123" s="98"/>
      <c r="EH123" s="98"/>
      <c r="EI123" s="98"/>
      <c r="EJ123" s="98"/>
      <c r="EK123" s="98"/>
      <c r="EL123" s="98"/>
      <c r="EM123" s="98"/>
      <c r="EN123" s="98"/>
      <c r="EO123" s="98"/>
      <c r="EP123" s="98"/>
      <c r="EQ123" s="98"/>
      <c r="ER123" s="98"/>
      <c r="ES123" s="98"/>
      <c r="ET123" s="98"/>
      <c r="EU123" s="98"/>
      <c r="EV123" s="98"/>
      <c r="EW123" s="98"/>
      <c r="EX123" s="98"/>
      <c r="EY123" s="98"/>
      <c r="EZ123" s="98"/>
      <c r="FA123" s="98"/>
      <c r="FB123" s="98"/>
      <c r="FC123" s="98"/>
      <c r="FD123" s="98"/>
      <c r="FE123" s="98"/>
      <c r="FF123" s="98"/>
      <c r="FG123" s="98"/>
      <c r="FH123" s="98"/>
      <c r="FI123" s="98"/>
      <c r="FJ123" s="98"/>
      <c r="FK123" s="98"/>
      <c r="FL123" s="98"/>
      <c r="FM123" s="98"/>
      <c r="FN123" s="98"/>
      <c r="FO123" s="98"/>
      <c r="FP123" s="98"/>
      <c r="FQ123" s="98"/>
      <c r="FR123" s="98"/>
      <c r="FS123" s="98"/>
      <c r="FT123" s="98"/>
      <c r="FU123" s="98"/>
      <c r="FV123" s="98"/>
      <c r="FW123" s="98"/>
      <c r="FX123" s="98"/>
      <c r="FY123" s="98"/>
      <c r="FZ123" s="98"/>
      <c r="GA123" s="98"/>
      <c r="GB123" s="98"/>
      <c r="GC123" s="98"/>
      <c r="GD123" s="98"/>
      <c r="GE123" s="98"/>
      <c r="GF123" s="98"/>
      <c r="GG123" s="98"/>
      <c r="GH123" s="98"/>
      <c r="GI123" s="98"/>
      <c r="GJ123" s="98"/>
      <c r="GK123" s="98"/>
      <c r="GL123" s="98"/>
      <c r="GM123" s="98"/>
      <c r="GN123" s="98"/>
      <c r="GO123" s="98"/>
      <c r="GP123" s="98"/>
      <c r="GQ123" s="98"/>
      <c r="GR123" s="98"/>
      <c r="GS123" s="98"/>
      <c r="GT123" s="98"/>
      <c r="GU123" s="98"/>
      <c r="GV123" s="98"/>
      <c r="GW123" s="98"/>
      <c r="GX123" s="98"/>
      <c r="GY123" s="98"/>
      <c r="GZ123" s="98"/>
      <c r="HA123" s="98"/>
      <c r="HB123" s="98"/>
      <c r="HC123" s="98"/>
      <c r="HD123" s="98"/>
      <c r="HE123" s="98"/>
      <c r="HF123" s="98"/>
      <c r="HG123" s="98"/>
      <c r="HH123" s="98"/>
      <c r="HI123" s="98"/>
      <c r="HJ123" s="98"/>
      <c r="HK123" s="98"/>
      <c r="HL123" s="98"/>
      <c r="HM123" s="98"/>
      <c r="HN123" s="98"/>
      <c r="HO123" s="98"/>
      <c r="HP123" s="98"/>
      <c r="HQ123" s="98"/>
      <c r="HR123" s="98"/>
      <c r="HS123" s="98"/>
      <c r="HT123" s="98"/>
      <c r="HU123" s="98"/>
      <c r="HV123" s="98"/>
      <c r="HW123" s="6"/>
      <c r="HX123" s="6"/>
      <c r="HY123" s="6"/>
      <c r="HZ123" s="6"/>
      <c r="IA123" s="6"/>
    </row>
    <row r="124" spans="1:235" ht="15.75" customHeight="1" x14ac:dyDescent="0.3">
      <c r="A124" s="98"/>
      <c r="B124" s="98"/>
      <c r="C124" s="98"/>
      <c r="D124" s="98"/>
      <c r="E124" s="98"/>
      <c r="F124" s="98"/>
      <c r="G124" s="98"/>
      <c r="H124" s="98"/>
      <c r="I124" s="98"/>
      <c r="J124" s="98"/>
      <c r="K124" s="98"/>
      <c r="L124" s="98"/>
      <c r="M124" s="98"/>
      <c r="N124" s="98"/>
      <c r="O124" s="98"/>
      <c r="P124" s="98"/>
      <c r="Q124" s="98"/>
      <c r="R124" s="98"/>
      <c r="S124" s="98"/>
      <c r="T124" s="98"/>
      <c r="U124" s="98"/>
      <c r="V124" s="98"/>
      <c r="W124" s="98"/>
      <c r="X124" s="98"/>
      <c r="Y124" s="98"/>
      <c r="Z124" s="98"/>
      <c r="AA124" s="98"/>
      <c r="AB124" s="98"/>
      <c r="AC124" s="98"/>
      <c r="AD124" s="98"/>
      <c r="AE124" s="98"/>
      <c r="AF124" s="98"/>
      <c r="AG124" s="98"/>
      <c r="AH124" s="98"/>
      <c r="AI124" s="98"/>
      <c r="AJ124" s="98"/>
      <c r="AK124" s="98"/>
      <c r="AL124" s="98"/>
      <c r="AM124" s="98"/>
      <c r="AN124" s="98"/>
      <c r="AO124" s="98"/>
      <c r="AP124" s="98"/>
      <c r="AQ124" s="98"/>
      <c r="AR124" s="98"/>
      <c r="AS124" s="98"/>
      <c r="AT124" s="98"/>
      <c r="AU124" s="98"/>
      <c r="AV124" s="98"/>
      <c r="AW124" s="98"/>
      <c r="AX124" s="98"/>
      <c r="AY124" s="98"/>
      <c r="AZ124" s="98"/>
      <c r="BA124" s="98"/>
      <c r="BB124" s="98"/>
      <c r="BC124" s="98"/>
      <c r="BD124" s="98"/>
      <c r="BE124" s="98"/>
      <c r="BF124" s="98"/>
      <c r="BG124" s="98"/>
      <c r="BH124" s="98"/>
      <c r="BI124" s="98"/>
      <c r="BJ124" s="98"/>
      <c r="BK124" s="98"/>
      <c r="BL124" s="98"/>
      <c r="BM124" s="98"/>
      <c r="BN124" s="98"/>
      <c r="BO124" s="98"/>
      <c r="BP124" s="98"/>
      <c r="BQ124" s="98"/>
      <c r="BR124" s="98"/>
      <c r="BS124" s="98"/>
      <c r="BT124" s="98"/>
      <c r="BU124" s="98"/>
      <c r="BV124" s="98"/>
      <c r="BW124" s="98"/>
      <c r="BX124" s="98"/>
      <c r="BY124" s="98"/>
      <c r="BZ124" s="98"/>
      <c r="CA124" s="98"/>
      <c r="CB124" s="98"/>
      <c r="CC124" s="98"/>
      <c r="CD124" s="98"/>
      <c r="CE124" s="98"/>
      <c r="CF124" s="98"/>
      <c r="CG124" s="98"/>
      <c r="CH124" s="98"/>
      <c r="CI124" s="98"/>
      <c r="CJ124" s="98"/>
      <c r="CK124" s="98"/>
      <c r="CL124" s="98"/>
      <c r="CM124" s="98"/>
      <c r="CN124" s="98"/>
      <c r="CO124" s="98"/>
      <c r="CP124" s="98"/>
      <c r="CQ124" s="98"/>
      <c r="CR124" s="98"/>
      <c r="CS124" s="98"/>
      <c r="CT124" s="98"/>
      <c r="CU124" s="98"/>
      <c r="CV124" s="98"/>
      <c r="CW124" s="98"/>
      <c r="CX124" s="98"/>
      <c r="CY124" s="98"/>
      <c r="CZ124" s="98"/>
      <c r="DA124" s="98"/>
      <c r="DB124" s="98"/>
      <c r="DC124" s="98"/>
      <c r="DD124" s="98"/>
      <c r="DE124" s="98"/>
      <c r="DF124" s="98"/>
      <c r="DG124" s="98"/>
      <c r="DH124" s="98"/>
      <c r="DI124" s="98"/>
      <c r="DJ124" s="98"/>
      <c r="DK124" s="98"/>
      <c r="DL124" s="98"/>
      <c r="DM124" s="98"/>
      <c r="DN124" s="98"/>
      <c r="DO124" s="98"/>
      <c r="DP124" s="98"/>
      <c r="DQ124" s="98"/>
      <c r="DR124" s="98"/>
      <c r="DS124" s="98"/>
      <c r="DT124" s="98"/>
      <c r="DU124" s="98"/>
      <c r="DV124" s="98"/>
      <c r="DW124" s="98"/>
      <c r="DX124" s="98"/>
      <c r="DY124" s="98"/>
      <c r="DZ124" s="98"/>
      <c r="EA124" s="98"/>
      <c r="EB124" s="98"/>
      <c r="EC124" s="98"/>
      <c r="ED124" s="98"/>
      <c r="EE124" s="98"/>
      <c r="EF124" s="98"/>
      <c r="EG124" s="98"/>
      <c r="EH124" s="98"/>
      <c r="EI124" s="98"/>
      <c r="EJ124" s="98"/>
      <c r="EK124" s="98"/>
      <c r="EL124" s="98"/>
      <c r="EM124" s="98"/>
      <c r="EN124" s="98"/>
      <c r="EO124" s="98"/>
      <c r="EP124" s="98"/>
      <c r="EQ124" s="98"/>
      <c r="ER124" s="98"/>
      <c r="ES124" s="98"/>
      <c r="ET124" s="98"/>
      <c r="EU124" s="98"/>
      <c r="EV124" s="98"/>
      <c r="EW124" s="98"/>
      <c r="EX124" s="98"/>
      <c r="EY124" s="98"/>
      <c r="EZ124" s="98"/>
      <c r="FA124" s="98"/>
      <c r="FB124" s="98"/>
      <c r="FC124" s="98"/>
      <c r="FD124" s="98"/>
      <c r="FE124" s="98"/>
      <c r="FF124" s="98"/>
      <c r="FG124" s="98"/>
      <c r="FH124" s="98"/>
      <c r="FI124" s="98"/>
      <c r="FJ124" s="98"/>
      <c r="FK124" s="98"/>
      <c r="FL124" s="98"/>
      <c r="FM124" s="98"/>
      <c r="FN124" s="98"/>
      <c r="FO124" s="98"/>
      <c r="FP124" s="98"/>
      <c r="FQ124" s="98"/>
      <c r="FR124" s="98"/>
      <c r="FS124" s="98"/>
      <c r="FT124" s="98"/>
      <c r="FU124" s="98"/>
      <c r="FV124" s="98"/>
      <c r="FW124" s="98"/>
      <c r="FX124" s="98"/>
      <c r="FY124" s="98"/>
      <c r="FZ124" s="98"/>
      <c r="GA124" s="98"/>
      <c r="GB124" s="98"/>
      <c r="GC124" s="98"/>
      <c r="GD124" s="98"/>
      <c r="GE124" s="98"/>
      <c r="GF124" s="98"/>
      <c r="GG124" s="98"/>
      <c r="GH124" s="98"/>
      <c r="GI124" s="98"/>
      <c r="GJ124" s="98"/>
      <c r="GK124" s="98"/>
      <c r="GL124" s="98"/>
      <c r="GM124" s="98"/>
      <c r="GN124" s="98"/>
      <c r="GO124" s="98"/>
      <c r="GP124" s="98"/>
      <c r="GQ124" s="98"/>
      <c r="GR124" s="98"/>
      <c r="GS124" s="98"/>
      <c r="GT124" s="98"/>
      <c r="GU124" s="98"/>
      <c r="GV124" s="98"/>
      <c r="GW124" s="98"/>
      <c r="GX124" s="98"/>
      <c r="GY124" s="98"/>
      <c r="GZ124" s="98"/>
      <c r="HA124" s="98"/>
      <c r="HB124" s="98"/>
      <c r="HC124" s="98"/>
      <c r="HD124" s="98"/>
      <c r="HE124" s="98"/>
      <c r="HF124" s="98"/>
      <c r="HG124" s="98"/>
      <c r="HH124" s="98"/>
      <c r="HI124" s="98"/>
      <c r="HJ124" s="98"/>
      <c r="HK124" s="98"/>
      <c r="HL124" s="98"/>
      <c r="HM124" s="98"/>
      <c r="HN124" s="98"/>
      <c r="HO124" s="98"/>
      <c r="HP124" s="98"/>
      <c r="HQ124" s="98"/>
      <c r="HR124" s="98"/>
      <c r="HS124" s="98"/>
      <c r="HT124" s="98"/>
      <c r="HU124" s="98"/>
      <c r="HV124" s="98"/>
      <c r="HW124" s="6"/>
      <c r="HX124" s="6"/>
      <c r="HY124" s="6"/>
      <c r="HZ124" s="6"/>
      <c r="IA124" s="6"/>
    </row>
    <row r="125" spans="1:235" ht="15.75" customHeight="1" x14ac:dyDescent="0.3">
      <c r="A125" s="98"/>
      <c r="B125" s="98"/>
      <c r="C125" s="98"/>
      <c r="D125" s="98"/>
      <c r="E125" s="98"/>
      <c r="F125" s="98"/>
      <c r="G125" s="98"/>
      <c r="H125" s="98"/>
      <c r="I125" s="98"/>
      <c r="J125" s="98"/>
      <c r="K125" s="98"/>
      <c r="L125" s="98"/>
      <c r="M125" s="98"/>
      <c r="N125" s="98"/>
      <c r="O125" s="98"/>
      <c r="P125" s="98"/>
      <c r="Q125" s="98"/>
      <c r="R125" s="98"/>
      <c r="S125" s="98"/>
      <c r="T125" s="98"/>
      <c r="U125" s="98"/>
      <c r="V125" s="98"/>
      <c r="W125" s="98"/>
      <c r="X125" s="98"/>
      <c r="Y125" s="98"/>
      <c r="Z125" s="98"/>
      <c r="AA125" s="98"/>
      <c r="AB125" s="98"/>
      <c r="AC125" s="98"/>
      <c r="AD125" s="98"/>
      <c r="AE125" s="98"/>
      <c r="AF125" s="98"/>
      <c r="AG125" s="98"/>
      <c r="AH125" s="98"/>
      <c r="AI125" s="98"/>
      <c r="AJ125" s="98"/>
      <c r="AK125" s="98"/>
      <c r="AL125" s="98"/>
      <c r="AM125" s="98"/>
      <c r="AN125" s="98"/>
      <c r="AO125" s="98"/>
      <c r="AP125" s="98"/>
      <c r="AQ125" s="98"/>
      <c r="AR125" s="98"/>
      <c r="AS125" s="98"/>
      <c r="AT125" s="98"/>
      <c r="AU125" s="98"/>
      <c r="AV125" s="98"/>
      <c r="AW125" s="98"/>
      <c r="AX125" s="98"/>
      <c r="AY125" s="98"/>
      <c r="AZ125" s="98"/>
      <c r="BA125" s="98"/>
      <c r="BB125" s="98"/>
      <c r="BC125" s="98"/>
      <c r="BD125" s="98"/>
      <c r="BE125" s="98"/>
      <c r="BF125" s="98"/>
      <c r="BG125" s="98"/>
      <c r="BH125" s="98"/>
      <c r="BI125" s="98"/>
      <c r="BJ125" s="98"/>
      <c r="BK125" s="98"/>
      <c r="BL125" s="98"/>
      <c r="BM125" s="98"/>
      <c r="BN125" s="98"/>
      <c r="BO125" s="98"/>
      <c r="BP125" s="98"/>
      <c r="BQ125" s="98"/>
      <c r="BR125" s="98"/>
      <c r="BS125" s="98"/>
      <c r="BT125" s="98"/>
      <c r="BU125" s="98"/>
      <c r="BV125" s="98"/>
      <c r="BW125" s="98"/>
      <c r="BX125" s="98"/>
      <c r="BY125" s="98"/>
      <c r="BZ125" s="98"/>
      <c r="CA125" s="98"/>
      <c r="CB125" s="98"/>
      <c r="CC125" s="98"/>
      <c r="CD125" s="98"/>
      <c r="CE125" s="98"/>
      <c r="CF125" s="98"/>
      <c r="CG125" s="98"/>
      <c r="CH125" s="98"/>
      <c r="CI125" s="98"/>
      <c r="CJ125" s="98"/>
      <c r="CK125" s="98"/>
      <c r="CL125" s="98"/>
      <c r="CM125" s="98"/>
      <c r="CN125" s="98"/>
      <c r="CO125" s="98"/>
      <c r="CP125" s="98"/>
      <c r="CQ125" s="98"/>
      <c r="CR125" s="98"/>
      <c r="CS125" s="98"/>
      <c r="CT125" s="98"/>
      <c r="CU125" s="98"/>
      <c r="CV125" s="98"/>
      <c r="CW125" s="98"/>
      <c r="CX125" s="98"/>
      <c r="CY125" s="98"/>
      <c r="CZ125" s="98"/>
      <c r="DA125" s="98"/>
      <c r="DB125" s="98"/>
      <c r="DC125" s="98"/>
      <c r="DD125" s="98"/>
      <c r="DE125" s="98"/>
      <c r="DF125" s="98"/>
      <c r="DG125" s="98"/>
      <c r="DH125" s="98"/>
      <c r="DI125" s="98"/>
      <c r="DJ125" s="98"/>
      <c r="DK125" s="98"/>
      <c r="DL125" s="98"/>
      <c r="DM125" s="98"/>
      <c r="DN125" s="98"/>
      <c r="DO125" s="98"/>
      <c r="DP125" s="98"/>
      <c r="DQ125" s="98"/>
      <c r="DR125" s="98"/>
      <c r="DS125" s="98"/>
      <c r="DT125" s="98"/>
      <c r="DU125" s="98"/>
      <c r="DV125" s="98"/>
      <c r="DW125" s="98"/>
      <c r="DX125" s="98"/>
      <c r="DY125" s="98"/>
      <c r="DZ125" s="98"/>
      <c r="EA125" s="98"/>
      <c r="EB125" s="98"/>
      <c r="EC125" s="98"/>
      <c r="ED125" s="98"/>
      <c r="EE125" s="98"/>
      <c r="EF125" s="98"/>
      <c r="EG125" s="98"/>
      <c r="EH125" s="98"/>
      <c r="EI125" s="98"/>
      <c r="EJ125" s="98"/>
      <c r="EK125" s="98"/>
      <c r="EL125" s="98"/>
      <c r="EM125" s="98"/>
      <c r="EN125" s="98"/>
      <c r="EO125" s="98"/>
      <c r="EP125" s="98"/>
      <c r="EQ125" s="98"/>
      <c r="ER125" s="98"/>
      <c r="ES125" s="98"/>
      <c r="ET125" s="98"/>
      <c r="EU125" s="98"/>
      <c r="EV125" s="98"/>
      <c r="EW125" s="98"/>
      <c r="EX125" s="98"/>
      <c r="EY125" s="98"/>
      <c r="EZ125" s="98"/>
      <c r="FA125" s="98"/>
      <c r="FB125" s="98"/>
      <c r="FC125" s="98"/>
      <c r="FD125" s="98"/>
      <c r="FE125" s="98"/>
      <c r="FF125" s="98"/>
      <c r="FG125" s="98"/>
      <c r="FH125" s="98"/>
      <c r="FI125" s="98"/>
      <c r="FJ125" s="98"/>
      <c r="FK125" s="98"/>
      <c r="FL125" s="98"/>
      <c r="FM125" s="98"/>
      <c r="FN125" s="98"/>
      <c r="FO125" s="98"/>
      <c r="FP125" s="98"/>
      <c r="FQ125" s="98"/>
      <c r="FR125" s="98"/>
      <c r="FS125" s="98"/>
      <c r="FT125" s="98"/>
      <c r="FU125" s="98"/>
      <c r="FV125" s="98"/>
      <c r="FW125" s="98"/>
      <c r="FX125" s="98"/>
      <c r="FY125" s="98"/>
      <c r="FZ125" s="98"/>
      <c r="GA125" s="98"/>
      <c r="GB125" s="98"/>
      <c r="GC125" s="98"/>
      <c r="GD125" s="98"/>
      <c r="GE125" s="98"/>
      <c r="GF125" s="98"/>
      <c r="GG125" s="98"/>
      <c r="GH125" s="98"/>
      <c r="GI125" s="98"/>
      <c r="GJ125" s="98"/>
      <c r="GK125" s="98"/>
      <c r="GL125" s="98"/>
      <c r="GM125" s="98"/>
      <c r="GN125" s="98"/>
      <c r="GO125" s="98"/>
      <c r="GP125" s="98"/>
      <c r="GQ125" s="98"/>
      <c r="GR125" s="98"/>
      <c r="GS125" s="98"/>
      <c r="GT125" s="98"/>
      <c r="GU125" s="98"/>
      <c r="GV125" s="98"/>
      <c r="GW125" s="98"/>
      <c r="GX125" s="98"/>
      <c r="GY125" s="98"/>
      <c r="GZ125" s="98"/>
      <c r="HA125" s="98"/>
      <c r="HB125" s="98"/>
      <c r="HC125" s="98"/>
      <c r="HD125" s="98"/>
      <c r="HE125" s="98"/>
      <c r="HF125" s="98"/>
      <c r="HG125" s="98"/>
      <c r="HH125" s="98"/>
      <c r="HI125" s="98"/>
      <c r="HJ125" s="98"/>
      <c r="HK125" s="98"/>
      <c r="HL125" s="98"/>
      <c r="HM125" s="98"/>
      <c r="HN125" s="98"/>
      <c r="HO125" s="98"/>
      <c r="HP125" s="98"/>
      <c r="HQ125" s="98"/>
      <c r="HR125" s="98"/>
      <c r="HS125" s="98"/>
      <c r="HT125" s="98"/>
      <c r="HU125" s="98"/>
      <c r="HV125" s="98"/>
      <c r="HW125" s="6"/>
      <c r="HX125" s="6"/>
      <c r="HY125" s="6"/>
      <c r="HZ125" s="6"/>
      <c r="IA125" s="6"/>
    </row>
    <row r="126" spans="1:235" ht="15.75" customHeight="1" x14ac:dyDescent="0.3">
      <c r="A126" s="98"/>
      <c r="B126" s="98"/>
      <c r="C126" s="98"/>
      <c r="D126" s="98"/>
      <c r="E126" s="98"/>
      <c r="F126" s="98"/>
      <c r="G126" s="98"/>
      <c r="H126" s="98"/>
      <c r="I126" s="98"/>
      <c r="J126" s="98"/>
      <c r="K126" s="98"/>
      <c r="L126" s="98"/>
      <c r="M126" s="98"/>
      <c r="N126" s="98"/>
      <c r="O126" s="98"/>
      <c r="P126" s="98"/>
      <c r="Q126" s="98"/>
      <c r="R126" s="98"/>
      <c r="S126" s="98"/>
      <c r="T126" s="98"/>
      <c r="U126" s="98"/>
      <c r="V126" s="98"/>
      <c r="W126" s="98"/>
      <c r="X126" s="98"/>
      <c r="Y126" s="98"/>
      <c r="Z126" s="98"/>
      <c r="AA126" s="98"/>
      <c r="AB126" s="98"/>
      <c r="AC126" s="98"/>
      <c r="AD126" s="98"/>
      <c r="AE126" s="98"/>
      <c r="AF126" s="98"/>
      <c r="AG126" s="98"/>
      <c r="AH126" s="98"/>
      <c r="AI126" s="98"/>
      <c r="AJ126" s="98"/>
      <c r="AK126" s="98"/>
      <c r="AL126" s="98"/>
      <c r="AM126" s="98"/>
      <c r="AN126" s="98"/>
      <c r="AO126" s="98"/>
      <c r="AP126" s="98"/>
      <c r="AQ126" s="98"/>
      <c r="AR126" s="98"/>
      <c r="AS126" s="98"/>
      <c r="AT126" s="98"/>
      <c r="AU126" s="98"/>
      <c r="AV126" s="98"/>
      <c r="AW126" s="98"/>
      <c r="AX126" s="98"/>
      <c r="AY126" s="98"/>
      <c r="AZ126" s="98"/>
      <c r="BA126" s="98"/>
      <c r="BB126" s="98"/>
      <c r="BC126" s="98"/>
      <c r="BD126" s="98"/>
      <c r="BE126" s="98"/>
      <c r="BF126" s="98"/>
      <c r="BG126" s="98"/>
      <c r="BH126" s="98"/>
      <c r="BI126" s="98"/>
      <c r="BJ126" s="98"/>
      <c r="BK126" s="98"/>
      <c r="BL126" s="98"/>
      <c r="BM126" s="98"/>
      <c r="BN126" s="98"/>
      <c r="BO126" s="98"/>
      <c r="BP126" s="98"/>
      <c r="BQ126" s="98"/>
      <c r="BR126" s="98"/>
      <c r="BS126" s="98"/>
      <c r="BT126" s="98"/>
      <c r="BU126" s="98"/>
      <c r="BV126" s="98"/>
      <c r="BW126" s="98"/>
      <c r="BX126" s="98"/>
      <c r="BY126" s="98"/>
      <c r="BZ126" s="98"/>
      <c r="CA126" s="98"/>
      <c r="CB126" s="98"/>
      <c r="CC126" s="98"/>
      <c r="CD126" s="98"/>
      <c r="CE126" s="98"/>
      <c r="CF126" s="98"/>
      <c r="CG126" s="98"/>
      <c r="CH126" s="98"/>
      <c r="CI126" s="98"/>
      <c r="CJ126" s="98"/>
      <c r="CK126" s="98"/>
      <c r="CL126" s="98"/>
      <c r="CM126" s="98"/>
      <c r="CN126" s="98"/>
      <c r="CO126" s="98"/>
      <c r="CP126" s="98"/>
      <c r="CQ126" s="98"/>
      <c r="CR126" s="98"/>
      <c r="CS126" s="98"/>
      <c r="CT126" s="98"/>
      <c r="CU126" s="98"/>
      <c r="CV126" s="98"/>
      <c r="CW126" s="98"/>
      <c r="CX126" s="98"/>
      <c r="CY126" s="98"/>
      <c r="CZ126" s="98"/>
      <c r="DA126" s="98"/>
      <c r="DB126" s="98"/>
      <c r="DC126" s="98"/>
      <c r="DD126" s="98"/>
      <c r="DE126" s="98"/>
      <c r="DF126" s="98"/>
      <c r="DG126" s="98"/>
      <c r="DH126" s="98"/>
      <c r="DI126" s="98"/>
      <c r="DJ126" s="98"/>
      <c r="DK126" s="98"/>
      <c r="DL126" s="98"/>
      <c r="DM126" s="98"/>
      <c r="DN126" s="98"/>
      <c r="DO126" s="98"/>
      <c r="DP126" s="98"/>
      <c r="DQ126" s="98"/>
      <c r="DR126" s="98"/>
      <c r="DS126" s="98"/>
      <c r="DT126" s="98"/>
      <c r="DU126" s="98"/>
      <c r="DV126" s="98"/>
      <c r="DW126" s="98"/>
      <c r="DX126" s="98"/>
      <c r="DY126" s="98"/>
      <c r="DZ126" s="98"/>
      <c r="EA126" s="98"/>
      <c r="EB126" s="98"/>
      <c r="EC126" s="98"/>
      <c r="ED126" s="98"/>
      <c r="EE126" s="98"/>
      <c r="EF126" s="98"/>
      <c r="EG126" s="98"/>
      <c r="EH126" s="98"/>
      <c r="EI126" s="98"/>
      <c r="EJ126" s="98"/>
      <c r="EK126" s="98"/>
      <c r="EL126" s="98"/>
      <c r="EM126" s="98"/>
      <c r="EN126" s="98"/>
      <c r="EO126" s="98"/>
      <c r="EP126" s="98"/>
      <c r="EQ126" s="98"/>
      <c r="ER126" s="98"/>
      <c r="ES126" s="98"/>
      <c r="ET126" s="98"/>
      <c r="EU126" s="98"/>
      <c r="EV126" s="98"/>
      <c r="EW126" s="98"/>
      <c r="EX126" s="98"/>
      <c r="EY126" s="98"/>
      <c r="EZ126" s="98"/>
      <c r="FA126" s="98"/>
      <c r="FB126" s="98"/>
      <c r="FC126" s="98"/>
      <c r="FD126" s="98"/>
      <c r="FE126" s="98"/>
      <c r="FF126" s="98"/>
      <c r="FG126" s="98"/>
      <c r="FH126" s="98"/>
      <c r="FI126" s="98"/>
      <c r="FJ126" s="98"/>
      <c r="FK126" s="98"/>
      <c r="FL126" s="98"/>
      <c r="FM126" s="98"/>
      <c r="FN126" s="98"/>
      <c r="FO126" s="98"/>
      <c r="FP126" s="98"/>
      <c r="FQ126" s="98"/>
      <c r="FR126" s="98"/>
      <c r="FS126" s="98"/>
      <c r="FT126" s="98"/>
      <c r="FU126" s="98"/>
      <c r="FV126" s="98"/>
      <c r="FW126" s="98"/>
      <c r="FX126" s="98"/>
      <c r="FY126" s="98"/>
      <c r="FZ126" s="98"/>
      <c r="GA126" s="98"/>
      <c r="GB126" s="98"/>
      <c r="GC126" s="98"/>
      <c r="GD126" s="98"/>
      <c r="GE126" s="98"/>
      <c r="GF126" s="98"/>
      <c r="GG126" s="98"/>
      <c r="GH126" s="98"/>
      <c r="GI126" s="98"/>
      <c r="GJ126" s="98"/>
      <c r="GK126" s="98"/>
      <c r="GL126" s="98"/>
      <c r="GM126" s="98"/>
      <c r="GN126" s="98"/>
      <c r="GO126" s="98"/>
      <c r="GP126" s="98"/>
      <c r="GQ126" s="98"/>
      <c r="GR126" s="98"/>
      <c r="GS126" s="98"/>
      <c r="GT126" s="98"/>
      <c r="GU126" s="98"/>
      <c r="GV126" s="98"/>
      <c r="GW126" s="98"/>
      <c r="GX126" s="98"/>
      <c r="GY126" s="98"/>
      <c r="GZ126" s="98"/>
      <c r="HA126" s="98"/>
      <c r="HB126" s="98"/>
      <c r="HC126" s="98"/>
      <c r="HD126" s="98"/>
      <c r="HE126" s="98"/>
      <c r="HF126" s="98"/>
      <c r="HG126" s="98"/>
      <c r="HH126" s="98"/>
      <c r="HI126" s="98"/>
      <c r="HJ126" s="98"/>
      <c r="HK126" s="98"/>
      <c r="HL126" s="98"/>
      <c r="HM126" s="98"/>
      <c r="HN126" s="98"/>
      <c r="HO126" s="98"/>
      <c r="HP126" s="98"/>
      <c r="HQ126" s="98"/>
      <c r="HR126" s="98"/>
      <c r="HS126" s="98"/>
      <c r="HT126" s="98"/>
      <c r="HU126" s="98"/>
      <c r="HV126" s="98"/>
      <c r="HW126" s="6"/>
      <c r="HX126" s="6"/>
      <c r="HY126" s="6"/>
      <c r="HZ126" s="6"/>
      <c r="IA126" s="6"/>
    </row>
    <row r="127" spans="1:235" ht="15.75" customHeight="1" x14ac:dyDescent="0.3">
      <c r="A127" s="98"/>
      <c r="B127" s="98"/>
      <c r="C127" s="98"/>
      <c r="D127" s="98"/>
      <c r="E127" s="98"/>
      <c r="F127" s="98"/>
      <c r="G127" s="98"/>
      <c r="H127" s="98"/>
      <c r="I127" s="98"/>
      <c r="J127" s="98"/>
      <c r="K127" s="98"/>
      <c r="L127" s="98"/>
      <c r="M127" s="98"/>
      <c r="N127" s="98"/>
      <c r="O127" s="98"/>
      <c r="P127" s="98"/>
      <c r="Q127" s="98"/>
      <c r="R127" s="98"/>
      <c r="S127" s="98"/>
      <c r="T127" s="98"/>
      <c r="U127" s="98"/>
      <c r="V127" s="98"/>
      <c r="W127" s="98"/>
      <c r="X127" s="98"/>
      <c r="Y127" s="98"/>
      <c r="Z127" s="98"/>
      <c r="AA127" s="98"/>
      <c r="AB127" s="98"/>
      <c r="AC127" s="98"/>
      <c r="AD127" s="98"/>
      <c r="AE127" s="98"/>
      <c r="AF127" s="98"/>
      <c r="AG127" s="98"/>
      <c r="AH127" s="98"/>
      <c r="AI127" s="98"/>
      <c r="AJ127" s="98"/>
      <c r="AK127" s="98"/>
      <c r="AL127" s="98"/>
      <c r="AM127" s="98"/>
      <c r="AN127" s="98"/>
      <c r="AO127" s="98"/>
      <c r="AP127" s="98"/>
      <c r="AQ127" s="98"/>
      <c r="AR127" s="98"/>
      <c r="AS127" s="98"/>
      <c r="AT127" s="98"/>
      <c r="AU127" s="98"/>
      <c r="AV127" s="98"/>
      <c r="AW127" s="98"/>
      <c r="AX127" s="98"/>
      <c r="AY127" s="98"/>
      <c r="AZ127" s="98"/>
      <c r="BA127" s="98"/>
      <c r="BB127" s="98"/>
      <c r="BC127" s="98"/>
      <c r="BD127" s="98"/>
      <c r="BE127" s="98"/>
      <c r="BF127" s="98"/>
      <c r="BG127" s="98"/>
      <c r="BH127" s="98"/>
      <c r="BI127" s="98"/>
      <c r="BJ127" s="98"/>
      <c r="BK127" s="98"/>
      <c r="BL127" s="98"/>
      <c r="BM127" s="98"/>
      <c r="BN127" s="98"/>
      <c r="BO127" s="98"/>
      <c r="BP127" s="98"/>
      <c r="BQ127" s="98"/>
      <c r="BR127" s="98"/>
      <c r="BS127" s="98"/>
      <c r="BT127" s="98"/>
      <c r="BU127" s="98"/>
      <c r="BV127" s="98"/>
      <c r="BW127" s="98"/>
      <c r="BX127" s="98"/>
      <c r="BY127" s="98"/>
      <c r="BZ127" s="98"/>
      <c r="CA127" s="98"/>
      <c r="CB127" s="98"/>
      <c r="CC127" s="98"/>
      <c r="CD127" s="98"/>
      <c r="CE127" s="98"/>
      <c r="CF127" s="98"/>
      <c r="CG127" s="98"/>
      <c r="CH127" s="98"/>
      <c r="CI127" s="98"/>
      <c r="CJ127" s="98"/>
      <c r="CK127" s="98"/>
      <c r="CL127" s="98"/>
      <c r="CM127" s="98"/>
      <c r="CN127" s="98"/>
      <c r="CO127" s="98"/>
      <c r="CP127" s="98"/>
      <c r="CQ127" s="98"/>
      <c r="CR127" s="98"/>
      <c r="CS127" s="98"/>
      <c r="CT127" s="98"/>
      <c r="CU127" s="98"/>
      <c r="CV127" s="98"/>
      <c r="CW127" s="98"/>
      <c r="CX127" s="98"/>
      <c r="CY127" s="98"/>
      <c r="CZ127" s="98"/>
      <c r="DA127" s="98"/>
      <c r="DB127" s="98"/>
      <c r="DC127" s="98"/>
      <c r="DD127" s="98"/>
      <c r="DE127" s="98"/>
      <c r="DF127" s="98"/>
      <c r="DG127" s="98"/>
      <c r="DH127" s="98"/>
      <c r="DI127" s="98"/>
      <c r="DJ127" s="98"/>
      <c r="DK127" s="98"/>
      <c r="DL127" s="98"/>
      <c r="DM127" s="98"/>
      <c r="DN127" s="98"/>
      <c r="DO127" s="98"/>
      <c r="DP127" s="98"/>
      <c r="DQ127" s="98"/>
      <c r="DR127" s="98"/>
      <c r="DS127" s="98"/>
      <c r="DT127" s="98"/>
      <c r="DU127" s="98"/>
      <c r="DV127" s="98"/>
      <c r="DW127" s="98"/>
      <c r="DX127" s="98"/>
      <c r="DY127" s="98"/>
      <c r="DZ127" s="98"/>
      <c r="EA127" s="98"/>
      <c r="EB127" s="98"/>
      <c r="EC127" s="98"/>
      <c r="ED127" s="98"/>
      <c r="EE127" s="98"/>
      <c r="EF127" s="98"/>
      <c r="EG127" s="98"/>
      <c r="EH127" s="98"/>
      <c r="EI127" s="98"/>
      <c r="EJ127" s="98"/>
      <c r="EK127" s="98"/>
      <c r="EL127" s="98"/>
      <c r="EM127" s="98"/>
      <c r="EN127" s="98"/>
      <c r="EO127" s="98"/>
      <c r="EP127" s="98"/>
      <c r="EQ127" s="98"/>
      <c r="ER127" s="98"/>
      <c r="ES127" s="98"/>
      <c r="ET127" s="98"/>
      <c r="EU127" s="98"/>
      <c r="EV127" s="98"/>
      <c r="EW127" s="98"/>
      <c r="EX127" s="98"/>
      <c r="EY127" s="98"/>
      <c r="EZ127" s="98"/>
      <c r="FA127" s="98"/>
      <c r="FB127" s="98"/>
      <c r="FC127" s="98"/>
      <c r="FD127" s="98"/>
      <c r="FE127" s="98"/>
      <c r="FF127" s="98"/>
      <c r="FG127" s="98"/>
      <c r="FH127" s="98"/>
      <c r="FI127" s="98"/>
      <c r="FJ127" s="98"/>
      <c r="FK127" s="98"/>
      <c r="FL127" s="98"/>
      <c r="FM127" s="98"/>
      <c r="FN127" s="98"/>
      <c r="FO127" s="98"/>
      <c r="FP127" s="98"/>
      <c r="FQ127" s="98"/>
      <c r="FR127" s="98"/>
      <c r="FS127" s="98"/>
      <c r="FT127" s="98"/>
      <c r="FU127" s="98"/>
      <c r="FV127" s="98"/>
      <c r="FW127" s="98"/>
      <c r="FX127" s="98"/>
      <c r="FY127" s="98"/>
      <c r="FZ127" s="98"/>
      <c r="GA127" s="98"/>
      <c r="GB127" s="98"/>
      <c r="GC127" s="98"/>
      <c r="GD127" s="98"/>
      <c r="GE127" s="98"/>
      <c r="GF127" s="98"/>
      <c r="GG127" s="98"/>
      <c r="GH127" s="98"/>
      <c r="GI127" s="98"/>
      <c r="GJ127" s="98"/>
      <c r="GK127" s="98"/>
      <c r="GL127" s="98"/>
      <c r="GM127" s="98"/>
      <c r="GN127" s="98"/>
      <c r="GO127" s="98"/>
      <c r="GP127" s="98"/>
      <c r="GQ127" s="98"/>
      <c r="GR127" s="98"/>
      <c r="GS127" s="98"/>
      <c r="GT127" s="98"/>
      <c r="GU127" s="98"/>
      <c r="GV127" s="98"/>
      <c r="GW127" s="98"/>
      <c r="GX127" s="98"/>
      <c r="GY127" s="98"/>
      <c r="GZ127" s="98"/>
      <c r="HA127" s="98"/>
      <c r="HB127" s="98"/>
      <c r="HC127" s="98"/>
      <c r="HD127" s="98"/>
      <c r="HE127" s="98"/>
      <c r="HF127" s="98"/>
      <c r="HG127" s="98"/>
      <c r="HH127" s="98"/>
      <c r="HI127" s="98"/>
      <c r="HJ127" s="98"/>
      <c r="HK127" s="98"/>
      <c r="HL127" s="98"/>
      <c r="HM127" s="98"/>
      <c r="HN127" s="98"/>
      <c r="HO127" s="98"/>
      <c r="HP127" s="98"/>
      <c r="HQ127" s="98"/>
      <c r="HR127" s="98"/>
      <c r="HS127" s="98"/>
      <c r="HT127" s="98"/>
      <c r="HU127" s="98"/>
      <c r="HV127" s="98"/>
      <c r="HW127" s="6"/>
      <c r="HX127" s="6"/>
      <c r="HY127" s="6"/>
      <c r="HZ127" s="6"/>
      <c r="IA127" s="6"/>
    </row>
    <row r="128" spans="1:235" ht="15.75" customHeight="1" x14ac:dyDescent="0.3">
      <c r="A128" s="98"/>
      <c r="B128" s="98"/>
      <c r="C128" s="98"/>
      <c r="D128" s="98"/>
      <c r="E128" s="98"/>
      <c r="F128" s="98"/>
      <c r="G128" s="98"/>
      <c r="H128" s="98"/>
      <c r="I128" s="98"/>
      <c r="J128" s="98"/>
      <c r="K128" s="98"/>
      <c r="L128" s="98"/>
      <c r="M128" s="98"/>
      <c r="N128" s="98"/>
      <c r="O128" s="98"/>
      <c r="P128" s="98"/>
      <c r="Q128" s="98"/>
      <c r="R128" s="98"/>
      <c r="S128" s="98"/>
      <c r="T128" s="98"/>
      <c r="U128" s="98"/>
      <c r="V128" s="98"/>
      <c r="W128" s="98"/>
      <c r="X128" s="98"/>
      <c r="Y128" s="98"/>
      <c r="Z128" s="98"/>
      <c r="AA128" s="98"/>
      <c r="AB128" s="98"/>
      <c r="AC128" s="98"/>
      <c r="AD128" s="98"/>
      <c r="AE128" s="98"/>
      <c r="AF128" s="98"/>
      <c r="AG128" s="98"/>
      <c r="AH128" s="98"/>
      <c r="AI128" s="98"/>
      <c r="AJ128" s="98"/>
      <c r="AK128" s="98"/>
      <c r="AL128" s="98"/>
      <c r="AM128" s="98"/>
      <c r="AN128" s="98"/>
      <c r="AO128" s="98"/>
      <c r="AP128" s="98"/>
      <c r="AQ128" s="98"/>
      <c r="AR128" s="98"/>
      <c r="AS128" s="98"/>
      <c r="AT128" s="98"/>
      <c r="AU128" s="98"/>
      <c r="AV128" s="98"/>
      <c r="AW128" s="98"/>
      <c r="AX128" s="98"/>
      <c r="AY128" s="98"/>
      <c r="AZ128" s="98"/>
      <c r="BA128" s="98"/>
      <c r="BB128" s="98"/>
      <c r="BC128" s="98"/>
      <c r="BD128" s="98"/>
      <c r="BE128" s="98"/>
      <c r="BF128" s="98"/>
      <c r="BG128" s="98"/>
      <c r="BH128" s="98"/>
      <c r="BI128" s="98"/>
      <c r="BJ128" s="98"/>
      <c r="BK128" s="98"/>
      <c r="BL128" s="98"/>
      <c r="BM128" s="98"/>
      <c r="BN128" s="98"/>
      <c r="BO128" s="98"/>
      <c r="BP128" s="98"/>
      <c r="BQ128" s="98"/>
      <c r="BR128" s="98"/>
      <c r="BS128" s="98"/>
      <c r="BT128" s="98"/>
      <c r="BU128" s="98"/>
      <c r="BV128" s="98"/>
      <c r="BW128" s="98"/>
      <c r="BX128" s="98"/>
      <c r="BY128" s="98"/>
      <c r="BZ128" s="98"/>
      <c r="CA128" s="98"/>
      <c r="CB128" s="98"/>
      <c r="CC128" s="98"/>
      <c r="CD128" s="98"/>
      <c r="CE128" s="98"/>
      <c r="CF128" s="98"/>
      <c r="CG128" s="98"/>
      <c r="CH128" s="98"/>
      <c r="CI128" s="98"/>
      <c r="CJ128" s="98"/>
      <c r="CK128" s="98"/>
      <c r="CL128" s="98"/>
      <c r="CM128" s="98"/>
      <c r="CN128" s="98"/>
      <c r="CO128" s="98"/>
      <c r="CP128" s="98"/>
      <c r="CQ128" s="98"/>
      <c r="CR128" s="98"/>
      <c r="CS128" s="98"/>
      <c r="CT128" s="98"/>
      <c r="CU128" s="98"/>
      <c r="CV128" s="98"/>
      <c r="CW128" s="98"/>
      <c r="CX128" s="98"/>
      <c r="CY128" s="98"/>
      <c r="CZ128" s="98"/>
      <c r="DA128" s="98"/>
      <c r="DB128" s="98"/>
      <c r="DC128" s="98"/>
      <c r="DD128" s="98"/>
      <c r="DE128" s="98"/>
      <c r="DF128" s="98"/>
      <c r="DG128" s="98"/>
      <c r="DH128" s="98"/>
      <c r="DI128" s="98"/>
      <c r="DJ128" s="98"/>
      <c r="DK128" s="98"/>
      <c r="DL128" s="98"/>
      <c r="DM128" s="98"/>
      <c r="DN128" s="98"/>
      <c r="DO128" s="98"/>
      <c r="DP128" s="98"/>
      <c r="DQ128" s="98"/>
      <c r="DR128" s="98"/>
      <c r="DS128" s="98"/>
      <c r="DT128" s="98"/>
      <c r="DU128" s="98"/>
      <c r="DV128" s="98"/>
      <c r="DW128" s="98"/>
      <c r="DX128" s="98"/>
      <c r="DY128" s="98"/>
      <c r="DZ128" s="98"/>
      <c r="EA128" s="98"/>
      <c r="EB128" s="98"/>
      <c r="EC128" s="98"/>
      <c r="ED128" s="98"/>
      <c r="EE128" s="98"/>
      <c r="EF128" s="98"/>
      <c r="EG128" s="98"/>
      <c r="EH128" s="98"/>
      <c r="EI128" s="98"/>
      <c r="EJ128" s="98"/>
      <c r="EK128" s="98"/>
      <c r="EL128" s="98"/>
      <c r="EM128" s="98"/>
      <c r="EN128" s="98"/>
      <c r="EO128" s="98"/>
      <c r="EP128" s="98"/>
      <c r="EQ128" s="98"/>
      <c r="ER128" s="98"/>
      <c r="ES128" s="98"/>
      <c r="ET128" s="98"/>
      <c r="EU128" s="98"/>
      <c r="EV128" s="98"/>
      <c r="EW128" s="98"/>
      <c r="EX128" s="98"/>
      <c r="EY128" s="98"/>
      <c r="EZ128" s="98"/>
      <c r="FA128" s="98"/>
      <c r="FB128" s="98"/>
      <c r="FC128" s="98"/>
      <c r="FD128" s="98"/>
      <c r="FE128" s="98"/>
      <c r="FF128" s="98"/>
      <c r="FG128" s="98"/>
      <c r="FH128" s="98"/>
      <c r="FI128" s="98"/>
      <c r="FJ128" s="98"/>
      <c r="FK128" s="98"/>
      <c r="FL128" s="98"/>
      <c r="FM128" s="98"/>
      <c r="FN128" s="98"/>
      <c r="FO128" s="98"/>
      <c r="FP128" s="98"/>
      <c r="FQ128" s="98"/>
      <c r="FR128" s="98"/>
      <c r="FS128" s="98"/>
      <c r="FT128" s="98"/>
      <c r="FU128" s="98"/>
      <c r="FV128" s="98"/>
      <c r="FW128" s="98"/>
      <c r="FX128" s="98"/>
      <c r="FY128" s="98"/>
      <c r="FZ128" s="98"/>
      <c r="GA128" s="98"/>
      <c r="GB128" s="98"/>
      <c r="GC128" s="98"/>
      <c r="GD128" s="98"/>
      <c r="GE128" s="98"/>
      <c r="GF128" s="98"/>
      <c r="GG128" s="98"/>
      <c r="GH128" s="98"/>
      <c r="GI128" s="98"/>
      <c r="GJ128" s="98"/>
      <c r="GK128" s="98"/>
      <c r="GL128" s="98"/>
      <c r="GM128" s="98"/>
      <c r="GN128" s="98"/>
      <c r="GO128" s="98"/>
      <c r="GP128" s="98"/>
      <c r="GQ128" s="98"/>
      <c r="GR128" s="98"/>
      <c r="GS128" s="98"/>
      <c r="GT128" s="98"/>
      <c r="GU128" s="98"/>
      <c r="GV128" s="98"/>
      <c r="GW128" s="98"/>
      <c r="GX128" s="98"/>
      <c r="GY128" s="98"/>
      <c r="GZ128" s="98"/>
      <c r="HA128" s="98"/>
      <c r="HB128" s="98"/>
      <c r="HC128" s="98"/>
      <c r="HD128" s="98"/>
      <c r="HE128" s="98"/>
      <c r="HF128" s="98"/>
      <c r="HG128" s="98"/>
      <c r="HH128" s="98"/>
      <c r="HI128" s="98"/>
      <c r="HJ128" s="98"/>
      <c r="HK128" s="98"/>
      <c r="HL128" s="98"/>
      <c r="HM128" s="98"/>
      <c r="HN128" s="98"/>
      <c r="HO128" s="98"/>
      <c r="HP128" s="98"/>
      <c r="HQ128" s="98"/>
      <c r="HR128" s="98"/>
      <c r="HS128" s="98"/>
      <c r="HT128" s="98"/>
      <c r="HU128" s="98"/>
      <c r="HV128" s="98"/>
      <c r="HW128" s="98"/>
      <c r="HX128" s="98"/>
      <c r="HY128" s="98"/>
      <c r="HZ128" s="98"/>
      <c r="IA128" s="98"/>
    </row>
    <row r="129" spans="1:235" ht="15.75" customHeight="1" x14ac:dyDescent="0.3">
      <c r="A129" s="98"/>
      <c r="B129" s="98"/>
      <c r="C129" s="98"/>
      <c r="D129" s="98"/>
      <c r="E129" s="98"/>
      <c r="F129" s="98"/>
      <c r="G129" s="98"/>
      <c r="H129" s="98"/>
      <c r="I129" s="98"/>
      <c r="J129" s="98"/>
      <c r="K129" s="98"/>
      <c r="L129" s="98"/>
      <c r="M129" s="98"/>
      <c r="N129" s="98"/>
      <c r="O129" s="98"/>
      <c r="P129" s="98"/>
      <c r="Q129" s="98"/>
      <c r="R129" s="98"/>
      <c r="S129" s="98"/>
      <c r="T129" s="98"/>
      <c r="U129" s="98"/>
      <c r="V129" s="98"/>
      <c r="W129" s="98"/>
      <c r="X129" s="98"/>
      <c r="Y129" s="98"/>
      <c r="Z129" s="98"/>
      <c r="AA129" s="98"/>
      <c r="AB129" s="98"/>
      <c r="AC129" s="98"/>
      <c r="AD129" s="98"/>
      <c r="AE129" s="98"/>
      <c r="AF129" s="98"/>
      <c r="AG129" s="98"/>
      <c r="AH129" s="98"/>
      <c r="AI129" s="98"/>
      <c r="AJ129" s="98"/>
      <c r="AK129" s="98"/>
      <c r="AL129" s="98"/>
      <c r="AM129" s="98"/>
      <c r="AN129" s="98"/>
      <c r="AO129" s="98"/>
      <c r="AP129" s="98"/>
      <c r="AQ129" s="98"/>
      <c r="AR129" s="98"/>
      <c r="AS129" s="98"/>
      <c r="AT129" s="98"/>
      <c r="AU129" s="98"/>
      <c r="AV129" s="98"/>
      <c r="AW129" s="98"/>
      <c r="AX129" s="98"/>
      <c r="AY129" s="98"/>
      <c r="AZ129" s="98"/>
      <c r="BA129" s="98"/>
      <c r="BB129" s="98"/>
      <c r="BC129" s="98"/>
      <c r="BD129" s="98"/>
      <c r="BE129" s="98"/>
      <c r="BF129" s="98"/>
      <c r="BG129" s="98"/>
      <c r="BH129" s="98"/>
      <c r="BI129" s="98"/>
      <c r="BJ129" s="98"/>
      <c r="BK129" s="98"/>
      <c r="BL129" s="98"/>
      <c r="BM129" s="98"/>
      <c r="BN129" s="98"/>
      <c r="BO129" s="98"/>
      <c r="BP129" s="98"/>
      <c r="BQ129" s="98"/>
      <c r="BR129" s="98"/>
      <c r="BS129" s="98"/>
      <c r="BT129" s="98"/>
      <c r="BU129" s="98"/>
      <c r="BV129" s="98"/>
      <c r="BW129" s="98"/>
      <c r="BX129" s="98"/>
      <c r="BY129" s="98"/>
      <c r="BZ129" s="98"/>
      <c r="CA129" s="98"/>
      <c r="CB129" s="98"/>
      <c r="CC129" s="98"/>
      <c r="CD129" s="98"/>
      <c r="CE129" s="98"/>
      <c r="CF129" s="98"/>
      <c r="CG129" s="98"/>
      <c r="CH129" s="98"/>
      <c r="CI129" s="98"/>
      <c r="CJ129" s="98"/>
      <c r="CK129" s="98"/>
      <c r="CL129" s="98"/>
      <c r="CM129" s="98"/>
      <c r="CN129" s="98"/>
      <c r="CO129" s="98"/>
      <c r="CP129" s="98"/>
      <c r="CQ129" s="98"/>
      <c r="CR129" s="98"/>
      <c r="CS129" s="98"/>
      <c r="CT129" s="98"/>
      <c r="CU129" s="98"/>
      <c r="CV129" s="98"/>
      <c r="CW129" s="98"/>
      <c r="CX129" s="98"/>
      <c r="CY129" s="98"/>
      <c r="CZ129" s="98"/>
      <c r="DA129" s="98"/>
      <c r="DB129" s="98"/>
      <c r="DC129" s="98"/>
      <c r="DD129" s="98"/>
      <c r="DE129" s="98"/>
      <c r="DF129" s="98"/>
      <c r="DG129" s="98"/>
      <c r="DH129" s="98"/>
      <c r="DI129" s="98"/>
      <c r="DJ129" s="98"/>
      <c r="DK129" s="98"/>
      <c r="DL129" s="98"/>
      <c r="DM129" s="98"/>
      <c r="DN129" s="98"/>
      <c r="DO129" s="98"/>
      <c r="DP129" s="98"/>
      <c r="DQ129" s="98"/>
      <c r="DR129" s="98"/>
      <c r="DS129" s="98"/>
      <c r="DT129" s="98"/>
      <c r="DU129" s="98"/>
      <c r="DV129" s="98"/>
      <c r="DW129" s="98"/>
      <c r="DX129" s="98"/>
      <c r="DY129" s="98"/>
      <c r="DZ129" s="98"/>
      <c r="EA129" s="98"/>
      <c r="EB129" s="98"/>
      <c r="EC129" s="98"/>
      <c r="ED129" s="98"/>
      <c r="EE129" s="98"/>
      <c r="EF129" s="98"/>
      <c r="EG129" s="98"/>
      <c r="EH129" s="98"/>
      <c r="EI129" s="98"/>
      <c r="EJ129" s="98"/>
      <c r="EK129" s="98"/>
      <c r="EL129" s="98"/>
      <c r="EM129" s="98"/>
      <c r="EN129" s="98"/>
      <c r="EO129" s="98"/>
      <c r="EP129" s="98"/>
      <c r="EQ129" s="98"/>
      <c r="ER129" s="98"/>
      <c r="ES129" s="98"/>
      <c r="ET129" s="98"/>
      <c r="EU129" s="98"/>
      <c r="EV129" s="98"/>
      <c r="EW129" s="98"/>
      <c r="EX129" s="98"/>
      <c r="EY129" s="98"/>
      <c r="EZ129" s="98"/>
      <c r="FA129" s="98"/>
      <c r="FB129" s="98"/>
      <c r="FC129" s="98"/>
      <c r="FD129" s="98"/>
      <c r="FE129" s="98"/>
      <c r="FF129" s="98"/>
      <c r="FG129" s="98"/>
      <c r="FH129" s="98"/>
      <c r="FI129" s="98"/>
      <c r="FJ129" s="98"/>
      <c r="FK129" s="98"/>
      <c r="FL129" s="98"/>
      <c r="FM129" s="98"/>
      <c r="FN129" s="98"/>
      <c r="FO129" s="98"/>
      <c r="FP129" s="98"/>
      <c r="FQ129" s="98"/>
      <c r="FR129" s="98"/>
      <c r="FS129" s="98"/>
      <c r="FT129" s="98"/>
      <c r="FU129" s="98"/>
      <c r="FV129" s="98"/>
      <c r="FW129" s="98"/>
      <c r="FX129" s="98"/>
      <c r="FY129" s="98"/>
      <c r="FZ129" s="98"/>
      <c r="GA129" s="98"/>
      <c r="GB129" s="98"/>
      <c r="GC129" s="98"/>
      <c r="GD129" s="98"/>
      <c r="GE129" s="98"/>
      <c r="GF129" s="98"/>
      <c r="GG129" s="98"/>
      <c r="GH129" s="98"/>
      <c r="GI129" s="98"/>
      <c r="GJ129" s="98"/>
      <c r="GK129" s="98"/>
      <c r="GL129" s="98"/>
      <c r="GM129" s="98"/>
      <c r="GN129" s="98"/>
      <c r="GO129" s="98"/>
      <c r="GP129" s="98"/>
      <c r="GQ129" s="98"/>
      <c r="GR129" s="98"/>
      <c r="GS129" s="98"/>
      <c r="GT129" s="98"/>
      <c r="GU129" s="98"/>
      <c r="GV129" s="98"/>
      <c r="GW129" s="98"/>
      <c r="GX129" s="98"/>
      <c r="GY129" s="98"/>
      <c r="GZ129" s="98"/>
      <c r="HA129" s="98"/>
      <c r="HB129" s="98"/>
      <c r="HC129" s="98"/>
      <c r="HD129" s="98"/>
      <c r="HE129" s="98"/>
      <c r="HF129" s="98"/>
      <c r="HG129" s="98"/>
      <c r="HH129" s="98"/>
      <c r="HI129" s="98"/>
      <c r="HJ129" s="98"/>
      <c r="HK129" s="98"/>
      <c r="HL129" s="98"/>
      <c r="HM129" s="98"/>
      <c r="HN129" s="98"/>
      <c r="HO129" s="98"/>
      <c r="HP129" s="98"/>
      <c r="HQ129" s="98"/>
      <c r="HR129" s="98"/>
      <c r="HS129" s="98"/>
      <c r="HT129" s="98"/>
      <c r="HU129" s="98"/>
      <c r="HV129" s="98"/>
      <c r="HW129" s="98"/>
      <c r="HX129" s="98"/>
      <c r="HY129" s="98"/>
      <c r="HZ129" s="98"/>
      <c r="IA129" s="98"/>
    </row>
    <row r="130" spans="1:235" ht="15.75" customHeight="1" x14ac:dyDescent="0.3">
      <c r="A130" s="98"/>
      <c r="B130" s="98"/>
      <c r="C130" s="98"/>
      <c r="D130" s="98"/>
      <c r="E130" s="98"/>
      <c r="F130" s="98"/>
      <c r="G130" s="98"/>
      <c r="H130" s="98"/>
      <c r="I130" s="98"/>
      <c r="J130" s="98"/>
      <c r="K130" s="98"/>
      <c r="L130" s="98"/>
      <c r="M130" s="98"/>
      <c r="N130" s="98"/>
      <c r="O130" s="98"/>
      <c r="P130" s="98"/>
      <c r="Q130" s="98"/>
      <c r="R130" s="98"/>
      <c r="S130" s="98"/>
      <c r="T130" s="98"/>
      <c r="U130" s="98"/>
      <c r="V130" s="98"/>
      <c r="W130" s="98"/>
      <c r="X130" s="98"/>
      <c r="Y130" s="98"/>
      <c r="Z130" s="98"/>
      <c r="AA130" s="98"/>
      <c r="AB130" s="98"/>
      <c r="AC130" s="98"/>
      <c r="AD130" s="98"/>
      <c r="AE130" s="98"/>
      <c r="AF130" s="98"/>
      <c r="AG130" s="98"/>
      <c r="AH130" s="98"/>
      <c r="AI130" s="98"/>
      <c r="AJ130" s="98"/>
      <c r="AK130" s="98"/>
      <c r="AL130" s="98"/>
      <c r="AM130" s="98"/>
      <c r="AN130" s="98"/>
      <c r="AO130" s="98"/>
      <c r="AP130" s="98"/>
      <c r="AQ130" s="98"/>
      <c r="AR130" s="98"/>
      <c r="AS130" s="98"/>
      <c r="AT130" s="98"/>
      <c r="AU130" s="98"/>
      <c r="AV130" s="98"/>
      <c r="AW130" s="98"/>
      <c r="AX130" s="98"/>
      <c r="AY130" s="98"/>
      <c r="AZ130" s="98"/>
      <c r="BA130" s="98"/>
      <c r="BB130" s="98"/>
      <c r="BC130" s="98"/>
      <c r="BD130" s="98"/>
      <c r="BE130" s="98"/>
      <c r="BF130" s="98"/>
      <c r="BG130" s="98"/>
      <c r="BH130" s="98"/>
      <c r="BI130" s="98"/>
      <c r="BJ130" s="98"/>
      <c r="BK130" s="98"/>
      <c r="BL130" s="98"/>
      <c r="BM130" s="98"/>
      <c r="BN130" s="98"/>
      <c r="BO130" s="98"/>
      <c r="BP130" s="98"/>
      <c r="BQ130" s="98"/>
      <c r="BR130" s="98"/>
      <c r="BS130" s="98"/>
      <c r="BT130" s="98"/>
      <c r="BU130" s="98"/>
      <c r="BV130" s="98"/>
      <c r="BW130" s="98"/>
      <c r="BX130" s="98"/>
      <c r="BY130" s="98"/>
      <c r="BZ130" s="98"/>
      <c r="CA130" s="98"/>
      <c r="CB130" s="98"/>
      <c r="CC130" s="98"/>
      <c r="CD130" s="98"/>
      <c r="CE130" s="98"/>
      <c r="CF130" s="98"/>
      <c r="CG130" s="98"/>
      <c r="CH130" s="98"/>
      <c r="CI130" s="98"/>
      <c r="CJ130" s="98"/>
      <c r="CK130" s="98"/>
      <c r="CL130" s="98"/>
      <c r="CM130" s="98"/>
      <c r="CN130" s="98"/>
      <c r="CO130" s="98"/>
      <c r="CP130" s="98"/>
      <c r="CQ130" s="98"/>
      <c r="CR130" s="98"/>
      <c r="CS130" s="98"/>
      <c r="CT130" s="98"/>
      <c r="CU130" s="98"/>
      <c r="CV130" s="98"/>
      <c r="CW130" s="98"/>
      <c r="CX130" s="98"/>
      <c r="CY130" s="98"/>
      <c r="CZ130" s="98"/>
      <c r="DA130" s="98"/>
      <c r="DB130" s="98"/>
      <c r="DC130" s="98"/>
      <c r="DD130" s="98"/>
      <c r="DE130" s="98"/>
      <c r="DF130" s="98"/>
      <c r="DG130" s="98"/>
      <c r="DH130" s="98"/>
      <c r="DI130" s="98"/>
      <c r="DJ130" s="98"/>
      <c r="DK130" s="98"/>
      <c r="DL130" s="98"/>
      <c r="DM130" s="98"/>
      <c r="DN130" s="98"/>
      <c r="DO130" s="98"/>
      <c r="DP130" s="98"/>
      <c r="DQ130" s="98"/>
      <c r="DR130" s="98"/>
      <c r="DS130" s="98"/>
      <c r="DT130" s="98"/>
      <c r="DU130" s="98"/>
      <c r="DV130" s="98"/>
      <c r="DW130" s="98"/>
      <c r="DX130" s="98"/>
      <c r="DY130" s="98"/>
      <c r="DZ130" s="98"/>
      <c r="EA130" s="98"/>
      <c r="EB130" s="98"/>
      <c r="EC130" s="98"/>
      <c r="ED130" s="98"/>
      <c r="EE130" s="98"/>
      <c r="EF130" s="98"/>
      <c r="EG130" s="98"/>
      <c r="EH130" s="98"/>
      <c r="EI130" s="98"/>
      <c r="EJ130" s="98"/>
      <c r="EK130" s="98"/>
      <c r="EL130" s="98"/>
      <c r="EM130" s="98"/>
      <c r="EN130" s="98"/>
      <c r="EO130" s="98"/>
      <c r="EP130" s="98"/>
      <c r="EQ130" s="98"/>
      <c r="ER130" s="98"/>
      <c r="ES130" s="98"/>
      <c r="ET130" s="98"/>
      <c r="EU130" s="98"/>
      <c r="EV130" s="98"/>
      <c r="EW130" s="98"/>
      <c r="EX130" s="98"/>
      <c r="EY130" s="98"/>
      <c r="EZ130" s="98"/>
      <c r="FA130" s="98"/>
      <c r="FB130" s="98"/>
      <c r="FC130" s="98"/>
      <c r="FD130" s="98"/>
      <c r="FE130" s="98"/>
      <c r="FF130" s="98"/>
      <c r="FG130" s="98"/>
      <c r="FH130" s="98"/>
      <c r="FI130" s="98"/>
      <c r="FJ130" s="98"/>
      <c r="FK130" s="98"/>
      <c r="FL130" s="98"/>
      <c r="FM130" s="98"/>
      <c r="FN130" s="98"/>
      <c r="FO130" s="98"/>
      <c r="FP130" s="98"/>
      <c r="FQ130" s="98"/>
      <c r="FR130" s="98"/>
      <c r="FS130" s="98"/>
      <c r="FT130" s="98"/>
      <c r="FU130" s="98"/>
      <c r="FV130" s="98"/>
      <c r="FW130" s="98"/>
      <c r="FX130" s="98"/>
      <c r="FY130" s="98"/>
      <c r="FZ130" s="98"/>
      <c r="GA130" s="98"/>
      <c r="GB130" s="98"/>
      <c r="GC130" s="98"/>
      <c r="GD130" s="98"/>
      <c r="GE130" s="98"/>
      <c r="GF130" s="98"/>
      <c r="GG130" s="98"/>
      <c r="GH130" s="98"/>
      <c r="GI130" s="98"/>
      <c r="GJ130" s="98"/>
      <c r="GK130" s="98"/>
      <c r="GL130" s="98"/>
      <c r="GM130" s="98"/>
      <c r="GN130" s="98"/>
      <c r="GO130" s="98"/>
      <c r="GP130" s="98"/>
      <c r="GQ130" s="98"/>
      <c r="GR130" s="98"/>
      <c r="GS130" s="98"/>
      <c r="GT130" s="98"/>
      <c r="GU130" s="98"/>
      <c r="GV130" s="98"/>
      <c r="GW130" s="98"/>
      <c r="GX130" s="98"/>
      <c r="GY130" s="98"/>
      <c r="GZ130" s="98"/>
      <c r="HA130" s="98"/>
      <c r="HB130" s="98"/>
      <c r="HC130" s="98"/>
      <c r="HD130" s="98"/>
      <c r="HE130" s="98"/>
      <c r="HF130" s="98"/>
      <c r="HG130" s="98"/>
      <c r="HH130" s="98"/>
      <c r="HI130" s="98"/>
      <c r="HJ130" s="98"/>
      <c r="HK130" s="98"/>
      <c r="HL130" s="98"/>
      <c r="HM130" s="98"/>
      <c r="HN130" s="98"/>
      <c r="HO130" s="98"/>
      <c r="HP130" s="98"/>
      <c r="HQ130" s="98"/>
      <c r="HR130" s="98"/>
      <c r="HS130" s="98"/>
      <c r="HT130" s="98"/>
      <c r="HU130" s="98"/>
      <c r="HV130" s="98"/>
      <c r="HW130" s="98"/>
      <c r="HX130" s="98"/>
      <c r="HY130" s="98"/>
      <c r="HZ130" s="98"/>
      <c r="IA130" s="98"/>
    </row>
    <row r="131" spans="1:235" ht="15.75" customHeight="1" x14ac:dyDescent="0.3">
      <c r="A131" s="98"/>
      <c r="B131" s="98"/>
      <c r="C131" s="98"/>
      <c r="D131" s="98"/>
      <c r="E131" s="98"/>
      <c r="F131" s="98"/>
      <c r="G131" s="98"/>
      <c r="H131" s="98"/>
      <c r="I131" s="98"/>
      <c r="J131" s="98"/>
      <c r="K131" s="98"/>
      <c r="L131" s="98"/>
      <c r="M131" s="98"/>
      <c r="N131" s="98"/>
      <c r="O131" s="98"/>
      <c r="P131" s="98"/>
      <c r="Q131" s="98"/>
      <c r="R131" s="98"/>
      <c r="S131" s="98"/>
      <c r="T131" s="98"/>
      <c r="U131" s="98"/>
      <c r="V131" s="98"/>
      <c r="W131" s="98"/>
      <c r="X131" s="98"/>
      <c r="Y131" s="98"/>
      <c r="Z131" s="98"/>
      <c r="AA131" s="98"/>
      <c r="AB131" s="98"/>
      <c r="AC131" s="98"/>
      <c r="AD131" s="98"/>
      <c r="AE131" s="98"/>
      <c r="AF131" s="98"/>
      <c r="AG131" s="98"/>
      <c r="AH131" s="98"/>
      <c r="AI131" s="98"/>
      <c r="AJ131" s="98"/>
      <c r="AK131" s="98"/>
      <c r="AL131" s="98"/>
      <c r="AM131" s="98"/>
      <c r="AN131" s="98"/>
      <c r="AO131" s="98"/>
      <c r="AP131" s="98"/>
      <c r="AQ131" s="98"/>
      <c r="AR131" s="98"/>
      <c r="AS131" s="98"/>
      <c r="AT131" s="98"/>
      <c r="AU131" s="98"/>
      <c r="AV131" s="98"/>
      <c r="AW131" s="98"/>
      <c r="AX131" s="98"/>
      <c r="AY131" s="98"/>
      <c r="AZ131" s="98"/>
      <c r="BA131" s="98"/>
      <c r="BB131" s="98"/>
      <c r="BC131" s="98"/>
      <c r="BD131" s="98"/>
      <c r="BE131" s="98"/>
      <c r="BF131" s="98"/>
      <c r="BG131" s="98"/>
      <c r="BH131" s="98"/>
      <c r="BI131" s="98"/>
      <c r="BJ131" s="98"/>
      <c r="BK131" s="98"/>
      <c r="BL131" s="98"/>
      <c r="BM131" s="98"/>
      <c r="BN131" s="98"/>
      <c r="BO131" s="98"/>
      <c r="BP131" s="98"/>
      <c r="BQ131" s="98"/>
      <c r="BR131" s="98"/>
      <c r="BS131" s="98"/>
      <c r="BT131" s="98"/>
      <c r="BU131" s="98"/>
      <c r="BV131" s="98"/>
      <c r="BW131" s="98"/>
      <c r="BX131" s="98"/>
      <c r="BY131" s="98"/>
      <c r="BZ131" s="98"/>
      <c r="CA131" s="98"/>
      <c r="CB131" s="98"/>
      <c r="CC131" s="98"/>
      <c r="CD131" s="98"/>
      <c r="CE131" s="98"/>
      <c r="CF131" s="98"/>
      <c r="CG131" s="98"/>
      <c r="CH131" s="98"/>
      <c r="CI131" s="98"/>
      <c r="CJ131" s="98"/>
      <c r="CK131" s="98"/>
      <c r="CL131" s="98"/>
      <c r="CM131" s="98"/>
      <c r="CN131" s="98"/>
      <c r="CO131" s="98"/>
      <c r="CP131" s="98"/>
      <c r="CQ131" s="98"/>
      <c r="CR131" s="98"/>
      <c r="CS131" s="98"/>
      <c r="CT131" s="98"/>
      <c r="CU131" s="98"/>
      <c r="CV131" s="98"/>
      <c r="CW131" s="98"/>
      <c r="CX131" s="98"/>
      <c r="CY131" s="98"/>
      <c r="CZ131" s="98"/>
      <c r="DA131" s="98"/>
      <c r="DB131" s="98"/>
      <c r="DC131" s="98"/>
      <c r="DD131" s="98"/>
      <c r="DE131" s="98"/>
      <c r="DF131" s="98"/>
      <c r="DG131" s="98"/>
      <c r="DH131" s="98"/>
      <c r="DI131" s="98"/>
      <c r="DJ131" s="98"/>
      <c r="DK131" s="98"/>
      <c r="DL131" s="98"/>
      <c r="DM131" s="98"/>
      <c r="DN131" s="98"/>
      <c r="DO131" s="98"/>
      <c r="DP131" s="98"/>
      <c r="DQ131" s="98"/>
      <c r="DR131" s="98"/>
      <c r="DS131" s="98"/>
      <c r="DT131" s="98"/>
      <c r="DU131" s="98"/>
      <c r="DV131" s="98"/>
      <c r="DW131" s="98"/>
      <c r="DX131" s="98"/>
      <c r="DY131" s="98"/>
      <c r="DZ131" s="98"/>
      <c r="EA131" s="98"/>
      <c r="EB131" s="98"/>
      <c r="EC131" s="98"/>
      <c r="ED131" s="98"/>
      <c r="EE131" s="98"/>
      <c r="EF131" s="98"/>
      <c r="EG131" s="98"/>
      <c r="EH131" s="98"/>
      <c r="EI131" s="98"/>
      <c r="EJ131" s="98"/>
      <c r="EK131" s="98"/>
      <c r="EL131" s="98"/>
      <c r="EM131" s="98"/>
      <c r="EN131" s="98"/>
      <c r="EO131" s="98"/>
      <c r="EP131" s="98"/>
      <c r="EQ131" s="98"/>
      <c r="ER131" s="98"/>
      <c r="ES131" s="98"/>
      <c r="ET131" s="98"/>
      <c r="EU131" s="98"/>
      <c r="EV131" s="98"/>
      <c r="EW131" s="98"/>
      <c r="EX131" s="98"/>
      <c r="EY131" s="98"/>
      <c r="EZ131" s="98"/>
      <c r="FA131" s="98"/>
      <c r="FB131" s="98"/>
      <c r="FC131" s="98"/>
      <c r="FD131" s="98"/>
      <c r="FE131" s="98"/>
      <c r="FF131" s="98"/>
      <c r="FG131" s="98"/>
      <c r="FH131" s="98"/>
      <c r="FI131" s="98"/>
      <c r="FJ131" s="98"/>
      <c r="FK131" s="98"/>
      <c r="FL131" s="98"/>
      <c r="FM131" s="98"/>
      <c r="FN131" s="98"/>
      <c r="FO131" s="98"/>
      <c r="FP131" s="98"/>
      <c r="FQ131" s="98"/>
      <c r="FR131" s="98"/>
      <c r="FS131" s="98"/>
      <c r="FT131" s="98"/>
      <c r="FU131" s="98"/>
      <c r="FV131" s="98"/>
      <c r="FW131" s="98"/>
      <c r="FX131" s="98"/>
      <c r="FY131" s="98"/>
      <c r="FZ131" s="98"/>
      <c r="GA131" s="98"/>
      <c r="GB131" s="98"/>
      <c r="GC131" s="98"/>
      <c r="GD131" s="98"/>
      <c r="GE131" s="98"/>
      <c r="GF131" s="98"/>
      <c r="GG131" s="98"/>
      <c r="GH131" s="98"/>
      <c r="GI131" s="98"/>
      <c r="GJ131" s="98"/>
      <c r="GK131" s="98"/>
      <c r="GL131" s="98"/>
      <c r="GM131" s="98"/>
      <c r="GN131" s="98"/>
      <c r="GO131" s="98"/>
      <c r="GP131" s="98"/>
      <c r="GQ131" s="98"/>
      <c r="GR131" s="98"/>
      <c r="GS131" s="98"/>
      <c r="GT131" s="98"/>
      <c r="GU131" s="98"/>
      <c r="GV131" s="98"/>
      <c r="GW131" s="98"/>
      <c r="GX131" s="98"/>
      <c r="GY131" s="98"/>
      <c r="GZ131" s="98"/>
      <c r="HA131" s="98"/>
      <c r="HB131" s="98"/>
      <c r="HC131" s="98"/>
      <c r="HD131" s="98"/>
      <c r="HE131" s="98"/>
      <c r="HF131" s="98"/>
      <c r="HG131" s="98"/>
      <c r="HH131" s="98"/>
      <c r="HI131" s="98"/>
      <c r="HJ131" s="98"/>
      <c r="HK131" s="98"/>
      <c r="HL131" s="98"/>
      <c r="HM131" s="98"/>
      <c r="HN131" s="98"/>
      <c r="HO131" s="98"/>
      <c r="HP131" s="98"/>
      <c r="HQ131" s="98"/>
      <c r="HR131" s="98"/>
      <c r="HS131" s="98"/>
      <c r="HT131" s="98"/>
      <c r="HU131" s="98"/>
      <c r="HV131" s="98"/>
      <c r="HW131" s="98"/>
      <c r="HX131" s="98"/>
      <c r="HY131" s="98"/>
      <c r="HZ131" s="98"/>
      <c r="IA131" s="98"/>
    </row>
    <row r="132" spans="1:235" ht="15.75" customHeight="1" x14ac:dyDescent="0.3">
      <c r="A132" s="98"/>
      <c r="B132" s="98"/>
      <c r="C132" s="98"/>
      <c r="D132" s="98"/>
      <c r="E132" s="98"/>
      <c r="F132" s="98"/>
      <c r="G132" s="98"/>
      <c r="H132" s="98"/>
      <c r="I132" s="98"/>
      <c r="J132" s="98"/>
      <c r="K132" s="98"/>
      <c r="L132" s="98"/>
      <c r="M132" s="98"/>
      <c r="N132" s="98"/>
      <c r="O132" s="98"/>
      <c r="P132" s="98"/>
      <c r="Q132" s="98"/>
      <c r="R132" s="98"/>
      <c r="S132" s="98"/>
      <c r="T132" s="98"/>
      <c r="U132" s="98"/>
      <c r="V132" s="98"/>
      <c r="W132" s="98"/>
      <c r="X132" s="98"/>
      <c r="Y132" s="98"/>
      <c r="Z132" s="98"/>
      <c r="AA132" s="98"/>
      <c r="AB132" s="98"/>
      <c r="AC132" s="98"/>
      <c r="AD132" s="98"/>
      <c r="AE132" s="98"/>
      <c r="AF132" s="98"/>
      <c r="AG132" s="98"/>
      <c r="AH132" s="98"/>
      <c r="AI132" s="98"/>
      <c r="AJ132" s="98"/>
      <c r="AK132" s="98"/>
      <c r="AL132" s="98"/>
      <c r="AM132" s="98"/>
      <c r="AN132" s="98"/>
      <c r="AO132" s="98"/>
      <c r="AP132" s="98"/>
      <c r="AQ132" s="98"/>
      <c r="AR132" s="98"/>
      <c r="AS132" s="98"/>
      <c r="AT132" s="98"/>
      <c r="AU132" s="98"/>
      <c r="AV132" s="98"/>
      <c r="AW132" s="98"/>
      <c r="AX132" s="98"/>
      <c r="AY132" s="98"/>
      <c r="AZ132" s="98"/>
      <c r="BA132" s="98"/>
      <c r="BB132" s="98"/>
      <c r="BC132" s="98"/>
      <c r="BD132" s="98"/>
      <c r="BE132" s="98"/>
      <c r="BF132" s="98"/>
      <c r="BG132" s="98"/>
      <c r="BH132" s="98"/>
      <c r="BI132" s="98"/>
      <c r="BJ132" s="98"/>
      <c r="BK132" s="98"/>
      <c r="BL132" s="98"/>
      <c r="BM132" s="98"/>
      <c r="BN132" s="98"/>
      <c r="BO132" s="98"/>
      <c r="BP132" s="98"/>
      <c r="BQ132" s="98"/>
      <c r="BR132" s="98"/>
      <c r="BS132" s="98"/>
      <c r="BT132" s="98"/>
      <c r="BU132" s="98"/>
      <c r="BV132" s="98"/>
      <c r="BW132" s="98"/>
      <c r="BX132" s="98"/>
      <c r="BY132" s="98"/>
      <c r="BZ132" s="98"/>
      <c r="CA132" s="98"/>
      <c r="CB132" s="98"/>
      <c r="CC132" s="98"/>
      <c r="CD132" s="98"/>
      <c r="CE132" s="98"/>
      <c r="CF132" s="98"/>
      <c r="CG132" s="98"/>
      <c r="CH132" s="98"/>
      <c r="CI132" s="98"/>
      <c r="CJ132" s="98"/>
      <c r="CK132" s="98"/>
      <c r="CL132" s="98"/>
      <c r="CM132" s="98"/>
      <c r="CN132" s="98"/>
      <c r="CO132" s="98"/>
      <c r="CP132" s="98"/>
      <c r="CQ132" s="98"/>
      <c r="CR132" s="98"/>
      <c r="CS132" s="98"/>
      <c r="CT132" s="98"/>
      <c r="CU132" s="98"/>
      <c r="CV132" s="98"/>
      <c r="CW132" s="98"/>
      <c r="CX132" s="98"/>
      <c r="CY132" s="98"/>
      <c r="CZ132" s="98"/>
      <c r="DA132" s="98"/>
      <c r="DB132" s="98"/>
      <c r="DC132" s="98"/>
      <c r="DD132" s="98"/>
      <c r="DE132" s="98"/>
      <c r="DF132" s="98"/>
      <c r="DG132" s="98"/>
      <c r="DH132" s="98"/>
      <c r="DI132" s="98"/>
      <c r="DJ132" s="98"/>
      <c r="DK132" s="98"/>
      <c r="DL132" s="98"/>
      <c r="DM132" s="98"/>
      <c r="DN132" s="98"/>
      <c r="DO132" s="98"/>
      <c r="DP132" s="98"/>
      <c r="DQ132" s="98"/>
      <c r="DR132" s="98"/>
      <c r="DS132" s="98"/>
      <c r="DT132" s="98"/>
      <c r="DU132" s="98"/>
      <c r="DV132" s="98"/>
      <c r="DW132" s="98"/>
      <c r="DX132" s="98"/>
      <c r="DY132" s="98"/>
      <c r="DZ132" s="98"/>
      <c r="EA132" s="98"/>
      <c r="EB132" s="98"/>
      <c r="EC132" s="98"/>
      <c r="ED132" s="98"/>
      <c r="EE132" s="98"/>
      <c r="EF132" s="98"/>
      <c r="EG132" s="98"/>
      <c r="EH132" s="98"/>
      <c r="EI132" s="98"/>
      <c r="EJ132" s="98"/>
      <c r="EK132" s="98"/>
      <c r="EL132" s="98"/>
      <c r="EM132" s="98"/>
      <c r="EN132" s="98"/>
      <c r="EO132" s="98"/>
      <c r="EP132" s="98"/>
      <c r="EQ132" s="98"/>
      <c r="ER132" s="98"/>
      <c r="ES132" s="98"/>
      <c r="ET132" s="98"/>
      <c r="EU132" s="98"/>
      <c r="EV132" s="98"/>
      <c r="EW132" s="98"/>
      <c r="EX132" s="98"/>
      <c r="EY132" s="98"/>
      <c r="EZ132" s="98"/>
      <c r="FA132" s="98"/>
      <c r="FB132" s="98"/>
      <c r="FC132" s="98"/>
      <c r="FD132" s="98"/>
      <c r="FE132" s="98"/>
      <c r="FF132" s="98"/>
      <c r="FG132" s="98"/>
      <c r="FH132" s="98"/>
      <c r="FI132" s="98"/>
      <c r="FJ132" s="98"/>
      <c r="FK132" s="98"/>
      <c r="FL132" s="98"/>
      <c r="FM132" s="98"/>
      <c r="FN132" s="98"/>
      <c r="FO132" s="98"/>
      <c r="FP132" s="98"/>
      <c r="FQ132" s="98"/>
      <c r="FR132" s="98"/>
      <c r="FS132" s="98"/>
      <c r="FT132" s="98"/>
      <c r="FU132" s="98"/>
      <c r="FV132" s="98"/>
      <c r="FW132" s="98"/>
      <c r="FX132" s="98"/>
      <c r="FY132" s="98"/>
      <c r="FZ132" s="98"/>
      <c r="GA132" s="98"/>
      <c r="GB132" s="98"/>
      <c r="GC132" s="98"/>
      <c r="GD132" s="98"/>
      <c r="GE132" s="98"/>
      <c r="GF132" s="98"/>
      <c r="GG132" s="98"/>
      <c r="GH132" s="98"/>
      <c r="GI132" s="98"/>
      <c r="GJ132" s="98"/>
      <c r="GK132" s="98"/>
      <c r="GL132" s="98"/>
      <c r="GM132" s="98"/>
      <c r="GN132" s="98"/>
      <c r="GO132" s="98"/>
      <c r="GP132" s="98"/>
      <c r="GQ132" s="98"/>
      <c r="GR132" s="98"/>
      <c r="GS132" s="98"/>
      <c r="GT132" s="98"/>
      <c r="GU132" s="98"/>
      <c r="GV132" s="98"/>
      <c r="GW132" s="98"/>
      <c r="GX132" s="98"/>
      <c r="GY132" s="98"/>
      <c r="GZ132" s="98"/>
      <c r="HA132" s="98"/>
      <c r="HB132" s="98"/>
      <c r="HC132" s="98"/>
      <c r="HD132" s="98"/>
      <c r="HE132" s="98"/>
      <c r="HF132" s="98"/>
      <c r="HG132" s="98"/>
      <c r="HH132" s="98"/>
      <c r="HI132" s="98"/>
      <c r="HJ132" s="98"/>
      <c r="HK132" s="98"/>
      <c r="HL132" s="98"/>
      <c r="HM132" s="98"/>
      <c r="HN132" s="98"/>
      <c r="HO132" s="98"/>
      <c r="HP132" s="98"/>
      <c r="HQ132" s="98"/>
      <c r="HR132" s="98"/>
      <c r="HS132" s="98"/>
      <c r="HT132" s="98"/>
      <c r="HU132" s="98"/>
      <c r="HV132" s="98"/>
      <c r="HW132" s="98"/>
      <c r="HX132" s="98"/>
      <c r="HY132" s="98"/>
      <c r="HZ132" s="98"/>
      <c r="IA132" s="98"/>
    </row>
    <row r="133" spans="1:235" ht="15.75" customHeight="1" x14ac:dyDescent="0.3">
      <c r="A133" s="98"/>
      <c r="B133" s="98"/>
      <c r="C133" s="98"/>
      <c r="D133" s="98"/>
      <c r="E133" s="98"/>
      <c r="F133" s="98"/>
      <c r="G133" s="98"/>
      <c r="H133" s="98"/>
      <c r="I133" s="98"/>
      <c r="J133" s="98"/>
      <c r="K133" s="98"/>
      <c r="L133" s="98"/>
      <c r="M133" s="98"/>
      <c r="N133" s="98"/>
      <c r="O133" s="98"/>
      <c r="P133" s="98"/>
      <c r="Q133" s="98"/>
      <c r="R133" s="98"/>
      <c r="S133" s="98"/>
      <c r="T133" s="98"/>
      <c r="U133" s="98"/>
      <c r="V133" s="98"/>
      <c r="W133" s="98"/>
      <c r="X133" s="98"/>
      <c r="Y133" s="98"/>
      <c r="Z133" s="98"/>
      <c r="AA133" s="98"/>
      <c r="AB133" s="98"/>
      <c r="AC133" s="98"/>
      <c r="AD133" s="98"/>
      <c r="AE133" s="98"/>
      <c r="AF133" s="98"/>
      <c r="AG133" s="98"/>
      <c r="AH133" s="98"/>
      <c r="AI133" s="98"/>
      <c r="AJ133" s="98"/>
      <c r="AK133" s="98"/>
      <c r="AL133" s="98"/>
      <c r="AM133" s="98"/>
      <c r="AN133" s="98"/>
      <c r="AO133" s="98"/>
      <c r="AP133" s="98"/>
      <c r="AQ133" s="98"/>
      <c r="AR133" s="98"/>
      <c r="AS133" s="98"/>
      <c r="AT133" s="98"/>
      <c r="AU133" s="98"/>
      <c r="AV133" s="98"/>
      <c r="AW133" s="98"/>
      <c r="AX133" s="98"/>
      <c r="AY133" s="98"/>
      <c r="AZ133" s="98"/>
      <c r="BA133" s="98"/>
      <c r="BB133" s="98"/>
      <c r="BC133" s="98"/>
      <c r="BD133" s="98"/>
      <c r="BE133" s="98"/>
      <c r="BF133" s="98"/>
      <c r="BG133" s="98"/>
      <c r="BH133" s="98"/>
      <c r="BI133" s="98"/>
      <c r="BJ133" s="98"/>
      <c r="BK133" s="98"/>
      <c r="BL133" s="98"/>
      <c r="BM133" s="98"/>
      <c r="BN133" s="98"/>
      <c r="BO133" s="98"/>
      <c r="BP133" s="98"/>
      <c r="BQ133" s="98"/>
      <c r="BR133" s="98"/>
      <c r="BS133" s="98"/>
      <c r="BT133" s="98"/>
      <c r="BU133" s="98"/>
      <c r="BV133" s="98"/>
      <c r="BW133" s="98"/>
      <c r="BX133" s="98"/>
      <c r="BY133" s="98"/>
      <c r="BZ133" s="98"/>
      <c r="CA133" s="98"/>
      <c r="CB133" s="98"/>
      <c r="CC133" s="98"/>
      <c r="CD133" s="98"/>
      <c r="CE133" s="98"/>
      <c r="CF133" s="98"/>
      <c r="CG133" s="98"/>
      <c r="CH133" s="98"/>
      <c r="CI133" s="98"/>
      <c r="CJ133" s="98"/>
      <c r="CK133" s="98"/>
      <c r="CL133" s="98"/>
      <c r="CM133" s="98"/>
      <c r="CN133" s="98"/>
      <c r="CO133" s="98"/>
      <c r="CP133" s="98"/>
      <c r="CQ133" s="98"/>
      <c r="CR133" s="98"/>
      <c r="CS133" s="98"/>
      <c r="CT133" s="98"/>
      <c r="CU133" s="98"/>
      <c r="CV133" s="98"/>
      <c r="CW133" s="98"/>
      <c r="CX133" s="98"/>
      <c r="CY133" s="98"/>
      <c r="CZ133" s="98"/>
      <c r="DA133" s="98"/>
      <c r="DB133" s="98"/>
      <c r="DC133" s="98"/>
      <c r="DD133" s="98"/>
      <c r="DE133" s="98"/>
      <c r="DF133" s="98"/>
      <c r="DG133" s="98"/>
      <c r="DH133" s="98"/>
      <c r="DI133" s="98"/>
      <c r="DJ133" s="98"/>
      <c r="DK133" s="98"/>
      <c r="DL133" s="98"/>
      <c r="DM133" s="98"/>
      <c r="DN133" s="98"/>
      <c r="DO133" s="98"/>
      <c r="DP133" s="98"/>
      <c r="DQ133" s="98"/>
      <c r="DR133" s="98"/>
      <c r="DS133" s="98"/>
      <c r="DT133" s="98"/>
      <c r="DU133" s="98"/>
      <c r="DV133" s="98"/>
      <c r="DW133" s="98"/>
      <c r="DX133" s="98"/>
      <c r="DY133" s="98"/>
      <c r="DZ133" s="98"/>
      <c r="EA133" s="98"/>
      <c r="EB133" s="98"/>
      <c r="EC133" s="98"/>
      <c r="ED133" s="98"/>
      <c r="EE133" s="98"/>
      <c r="EF133" s="98"/>
      <c r="EG133" s="98"/>
      <c r="EH133" s="98"/>
      <c r="EI133" s="98"/>
      <c r="EJ133" s="98"/>
      <c r="EK133" s="98"/>
      <c r="EL133" s="98"/>
      <c r="EM133" s="98"/>
      <c r="EN133" s="98"/>
      <c r="EO133" s="98"/>
      <c r="EP133" s="98"/>
      <c r="EQ133" s="98"/>
      <c r="ER133" s="98"/>
      <c r="ES133" s="98"/>
      <c r="ET133" s="98"/>
      <c r="EU133" s="98"/>
      <c r="EV133" s="98"/>
      <c r="EW133" s="98"/>
      <c r="EX133" s="98"/>
      <c r="EY133" s="98"/>
      <c r="EZ133" s="98"/>
      <c r="FA133" s="98"/>
      <c r="FB133" s="98"/>
      <c r="FC133" s="98"/>
      <c r="FD133" s="98"/>
      <c r="FE133" s="98"/>
      <c r="FF133" s="98"/>
      <c r="FG133" s="98"/>
      <c r="FH133" s="98"/>
      <c r="FI133" s="98"/>
      <c r="FJ133" s="98"/>
      <c r="FK133" s="98"/>
      <c r="FL133" s="98"/>
      <c r="FM133" s="98"/>
      <c r="FN133" s="98"/>
      <c r="FO133" s="98"/>
      <c r="FP133" s="98"/>
      <c r="FQ133" s="98"/>
      <c r="FR133" s="98"/>
      <c r="FS133" s="98"/>
      <c r="FT133" s="98"/>
      <c r="FU133" s="98"/>
      <c r="FV133" s="98"/>
      <c r="FW133" s="98"/>
      <c r="FX133" s="98"/>
      <c r="FY133" s="98"/>
      <c r="FZ133" s="98"/>
      <c r="GA133" s="98"/>
      <c r="GB133" s="98"/>
      <c r="GC133" s="98"/>
      <c r="GD133" s="98"/>
      <c r="GE133" s="98"/>
      <c r="GF133" s="98"/>
      <c r="GG133" s="98"/>
      <c r="GH133" s="98"/>
      <c r="GI133" s="98"/>
      <c r="GJ133" s="98"/>
      <c r="GK133" s="98"/>
      <c r="GL133" s="98"/>
      <c r="GM133" s="98"/>
      <c r="GN133" s="98"/>
      <c r="GO133" s="98"/>
      <c r="GP133" s="98"/>
      <c r="GQ133" s="98"/>
      <c r="GR133" s="98"/>
      <c r="GS133" s="98"/>
      <c r="GT133" s="98"/>
      <c r="GU133" s="98"/>
      <c r="GV133" s="98"/>
      <c r="GW133" s="98"/>
      <c r="GX133" s="98"/>
      <c r="GY133" s="98"/>
      <c r="GZ133" s="98"/>
      <c r="HA133" s="98"/>
      <c r="HB133" s="98"/>
      <c r="HC133" s="98"/>
      <c r="HD133" s="98"/>
      <c r="HE133" s="98"/>
      <c r="HF133" s="98"/>
      <c r="HG133" s="98"/>
      <c r="HH133" s="98"/>
      <c r="HI133" s="98"/>
      <c r="HJ133" s="98"/>
      <c r="HK133" s="98"/>
      <c r="HL133" s="98"/>
      <c r="HM133" s="98"/>
      <c r="HN133" s="98"/>
      <c r="HO133" s="98"/>
      <c r="HP133" s="98"/>
      <c r="HQ133" s="98"/>
      <c r="HR133" s="98"/>
      <c r="HS133" s="98"/>
      <c r="HT133" s="98"/>
      <c r="HU133" s="98"/>
      <c r="HV133" s="98"/>
      <c r="HW133" s="98"/>
      <c r="HX133" s="98"/>
      <c r="HY133" s="98"/>
      <c r="HZ133" s="98"/>
      <c r="IA133" s="98"/>
    </row>
    <row r="134" spans="1:235" ht="15.75" customHeight="1" x14ac:dyDescent="0.3">
      <c r="A134" s="98"/>
      <c r="B134" s="98"/>
      <c r="C134" s="98"/>
      <c r="D134" s="98"/>
      <c r="E134" s="98"/>
      <c r="F134" s="98"/>
      <c r="G134" s="98"/>
      <c r="H134" s="98"/>
      <c r="I134" s="98"/>
      <c r="J134" s="98"/>
      <c r="K134" s="98"/>
      <c r="L134" s="98"/>
      <c r="M134" s="98"/>
      <c r="N134" s="98"/>
      <c r="O134" s="98"/>
      <c r="P134" s="98"/>
      <c r="Q134" s="98"/>
      <c r="R134" s="98"/>
      <c r="S134" s="98"/>
      <c r="T134" s="98"/>
      <c r="U134" s="98"/>
      <c r="V134" s="98"/>
      <c r="W134" s="98"/>
      <c r="X134" s="98"/>
      <c r="Y134" s="98"/>
      <c r="Z134" s="98"/>
      <c r="AA134" s="98"/>
      <c r="AB134" s="98"/>
      <c r="AC134" s="98"/>
      <c r="AD134" s="98"/>
      <c r="AE134" s="98"/>
      <c r="AF134" s="98"/>
      <c r="AG134" s="98"/>
      <c r="AH134" s="98"/>
      <c r="AI134" s="98"/>
      <c r="AJ134" s="98"/>
      <c r="AK134" s="98"/>
      <c r="AL134" s="98"/>
      <c r="AM134" s="98"/>
      <c r="AN134" s="98"/>
      <c r="AO134" s="98"/>
      <c r="AP134" s="98"/>
      <c r="AQ134" s="98"/>
      <c r="AR134" s="98"/>
      <c r="AS134" s="98"/>
      <c r="AT134" s="98"/>
      <c r="AU134" s="98"/>
      <c r="AV134" s="98"/>
      <c r="AW134" s="98"/>
      <c r="AX134" s="98"/>
      <c r="AY134" s="98"/>
      <c r="AZ134" s="98"/>
      <c r="BA134" s="98"/>
      <c r="BB134" s="98"/>
      <c r="BC134" s="98"/>
      <c r="BD134" s="98"/>
      <c r="BE134" s="98"/>
      <c r="BF134" s="98"/>
      <c r="BG134" s="98"/>
      <c r="BH134" s="98"/>
      <c r="BI134" s="98"/>
      <c r="BJ134" s="98"/>
      <c r="BK134" s="98"/>
      <c r="BL134" s="98"/>
      <c r="BM134" s="98"/>
      <c r="BN134" s="98"/>
      <c r="BO134" s="98"/>
      <c r="BP134" s="98"/>
      <c r="BQ134" s="98"/>
      <c r="BR134" s="98"/>
      <c r="BS134" s="98"/>
      <c r="BT134" s="98"/>
      <c r="BU134" s="98"/>
      <c r="BV134" s="98"/>
      <c r="BW134" s="98"/>
      <c r="BX134" s="98"/>
      <c r="BY134" s="98"/>
      <c r="BZ134" s="98"/>
      <c r="CA134" s="98"/>
      <c r="CB134" s="98"/>
      <c r="CC134" s="98"/>
      <c r="CD134" s="98"/>
      <c r="CE134" s="98"/>
      <c r="CF134" s="98"/>
      <c r="CG134" s="98"/>
      <c r="CH134" s="98"/>
      <c r="CI134" s="98"/>
      <c r="CJ134" s="98"/>
      <c r="CK134" s="98"/>
      <c r="CL134" s="98"/>
      <c r="CM134" s="98"/>
      <c r="CN134" s="98"/>
      <c r="CO134" s="98"/>
      <c r="CP134" s="98"/>
      <c r="CQ134" s="98"/>
      <c r="CR134" s="98"/>
      <c r="CS134" s="98"/>
      <c r="CT134" s="98"/>
      <c r="CU134" s="98"/>
      <c r="CV134" s="98"/>
      <c r="CW134" s="98"/>
      <c r="CX134" s="98"/>
      <c r="CY134" s="98"/>
      <c r="CZ134" s="98"/>
      <c r="DA134" s="98"/>
      <c r="DB134" s="98"/>
      <c r="DC134" s="98"/>
      <c r="DD134" s="98"/>
      <c r="DE134" s="98"/>
      <c r="DF134" s="98"/>
      <c r="DG134" s="98"/>
      <c r="DH134" s="98"/>
      <c r="DI134" s="98"/>
      <c r="DJ134" s="98"/>
      <c r="DK134" s="98"/>
      <c r="DL134" s="98"/>
      <c r="DM134" s="98"/>
      <c r="DN134" s="98"/>
      <c r="DO134" s="98"/>
      <c r="DP134" s="98"/>
      <c r="DQ134" s="98"/>
      <c r="DR134" s="98"/>
      <c r="DS134" s="98"/>
      <c r="DT134" s="98"/>
      <c r="DU134" s="98"/>
      <c r="DV134" s="98"/>
      <c r="DW134" s="98"/>
      <c r="DX134" s="98"/>
      <c r="DY134" s="98"/>
      <c r="DZ134" s="98"/>
      <c r="EA134" s="98"/>
      <c r="EB134" s="98"/>
      <c r="EC134" s="98"/>
      <c r="ED134" s="98"/>
      <c r="EE134" s="98"/>
      <c r="EF134" s="98"/>
      <c r="EG134" s="98"/>
      <c r="EH134" s="98"/>
      <c r="EI134" s="98"/>
      <c r="EJ134" s="98"/>
      <c r="EK134" s="98"/>
      <c r="EL134" s="98"/>
      <c r="EM134" s="98"/>
      <c r="EN134" s="98"/>
      <c r="EO134" s="98"/>
      <c r="EP134" s="98"/>
      <c r="EQ134" s="98"/>
      <c r="ER134" s="98"/>
      <c r="ES134" s="98"/>
      <c r="ET134" s="98"/>
      <c r="EU134" s="98"/>
      <c r="EV134" s="98"/>
      <c r="EW134" s="98"/>
      <c r="EX134" s="98"/>
      <c r="EY134" s="98"/>
      <c r="EZ134" s="98"/>
      <c r="FA134" s="98"/>
      <c r="FB134" s="98"/>
      <c r="FC134" s="98"/>
      <c r="FD134" s="98"/>
      <c r="FE134" s="98"/>
      <c r="FF134" s="98"/>
      <c r="FG134" s="98"/>
      <c r="FH134" s="98"/>
      <c r="FI134" s="98"/>
      <c r="FJ134" s="98"/>
      <c r="FK134" s="98"/>
      <c r="FL134" s="98"/>
      <c r="FM134" s="98"/>
      <c r="FN134" s="98"/>
      <c r="FO134" s="98"/>
      <c r="FP134" s="98"/>
      <c r="FQ134" s="98"/>
      <c r="FR134" s="98"/>
      <c r="FS134" s="98"/>
      <c r="FT134" s="98"/>
      <c r="FU134" s="98"/>
      <c r="FV134" s="98"/>
      <c r="FW134" s="98"/>
      <c r="FX134" s="98"/>
      <c r="FY134" s="98"/>
      <c r="FZ134" s="98"/>
      <c r="GA134" s="98"/>
      <c r="GB134" s="98"/>
      <c r="GC134" s="98"/>
      <c r="GD134" s="98"/>
      <c r="GE134" s="98"/>
      <c r="GF134" s="98"/>
      <c r="GG134" s="98"/>
      <c r="GH134" s="98"/>
      <c r="GI134" s="98"/>
      <c r="GJ134" s="98"/>
      <c r="GK134" s="98"/>
      <c r="GL134" s="98"/>
      <c r="GM134" s="98"/>
      <c r="GN134" s="98"/>
      <c r="GO134" s="98"/>
      <c r="GP134" s="98"/>
      <c r="GQ134" s="98"/>
      <c r="GR134" s="98"/>
      <c r="GS134" s="98"/>
      <c r="GT134" s="98"/>
      <c r="GU134" s="98"/>
      <c r="GV134" s="98"/>
      <c r="GW134" s="98"/>
      <c r="GX134" s="98"/>
      <c r="GY134" s="98"/>
      <c r="GZ134" s="98"/>
      <c r="HA134" s="98"/>
      <c r="HB134" s="98"/>
      <c r="HC134" s="98"/>
      <c r="HD134" s="98"/>
      <c r="HE134" s="98"/>
      <c r="HF134" s="98"/>
      <c r="HG134" s="98"/>
      <c r="HH134" s="98"/>
      <c r="HI134" s="98"/>
      <c r="HJ134" s="98"/>
      <c r="HK134" s="98"/>
      <c r="HL134" s="98"/>
      <c r="HM134" s="98"/>
      <c r="HN134" s="98"/>
      <c r="HO134" s="98"/>
      <c r="HP134" s="98"/>
      <c r="HQ134" s="98"/>
      <c r="HR134" s="98"/>
      <c r="HS134" s="98"/>
      <c r="HT134" s="98"/>
      <c r="HU134" s="98"/>
      <c r="HV134" s="98"/>
      <c r="HW134" s="98"/>
      <c r="HX134" s="98"/>
      <c r="HY134" s="98"/>
      <c r="HZ134" s="98"/>
      <c r="IA134" s="98"/>
    </row>
    <row r="135" spans="1:235" ht="15.75" customHeight="1" x14ac:dyDescent="0.3">
      <c r="A135" s="98"/>
      <c r="B135" s="98"/>
      <c r="C135" s="98"/>
      <c r="D135" s="98"/>
      <c r="E135" s="98"/>
      <c r="F135" s="98"/>
      <c r="G135" s="98"/>
      <c r="H135" s="98"/>
      <c r="I135" s="98"/>
      <c r="J135" s="98"/>
      <c r="K135" s="98"/>
      <c r="L135" s="98"/>
      <c r="M135" s="98"/>
      <c r="N135" s="98"/>
      <c r="O135" s="98"/>
      <c r="P135" s="98"/>
      <c r="Q135" s="98"/>
      <c r="R135" s="98"/>
      <c r="S135" s="98"/>
      <c r="T135" s="98"/>
      <c r="U135" s="98"/>
      <c r="V135" s="98"/>
      <c r="W135" s="98"/>
      <c r="X135" s="98"/>
      <c r="Y135" s="98"/>
      <c r="Z135" s="98"/>
      <c r="AA135" s="98"/>
      <c r="AB135" s="98"/>
      <c r="AC135" s="98"/>
      <c r="AD135" s="98"/>
      <c r="AE135" s="98"/>
      <c r="AF135" s="98"/>
      <c r="AG135" s="98"/>
      <c r="AH135" s="98"/>
      <c r="AI135" s="98"/>
      <c r="AJ135" s="98"/>
      <c r="AK135" s="98"/>
      <c r="AL135" s="98"/>
      <c r="AM135" s="98"/>
      <c r="AN135" s="98"/>
      <c r="AO135" s="98"/>
      <c r="AP135" s="98"/>
      <c r="AQ135" s="98"/>
      <c r="AR135" s="98"/>
      <c r="AS135" s="98"/>
      <c r="AT135" s="98"/>
      <c r="AU135" s="98"/>
      <c r="AV135" s="98"/>
      <c r="AW135" s="98"/>
      <c r="AX135" s="98"/>
      <c r="AY135" s="98"/>
      <c r="AZ135" s="98"/>
      <c r="BA135" s="98"/>
      <c r="BB135" s="98"/>
      <c r="BC135" s="98"/>
      <c r="BD135" s="98"/>
      <c r="BE135" s="98"/>
      <c r="BF135" s="98"/>
      <c r="BG135" s="98"/>
      <c r="BH135" s="98"/>
      <c r="BI135" s="98"/>
      <c r="BJ135" s="98"/>
      <c r="BK135" s="98"/>
      <c r="BL135" s="98"/>
      <c r="BM135" s="98"/>
      <c r="BN135" s="98"/>
      <c r="BO135" s="98"/>
      <c r="BP135" s="98"/>
      <c r="BQ135" s="98"/>
      <c r="BR135" s="98"/>
      <c r="BS135" s="98"/>
      <c r="BT135" s="98"/>
      <c r="BU135" s="98"/>
      <c r="BV135" s="98"/>
      <c r="BW135" s="98"/>
      <c r="BX135" s="98"/>
      <c r="BY135" s="98"/>
      <c r="BZ135" s="98"/>
      <c r="CA135" s="98"/>
      <c r="CB135" s="98"/>
      <c r="CC135" s="98"/>
      <c r="CD135" s="98"/>
      <c r="CE135" s="98"/>
      <c r="CF135" s="98"/>
      <c r="CG135" s="98"/>
      <c r="CH135" s="98"/>
      <c r="CI135" s="98"/>
      <c r="CJ135" s="98"/>
      <c r="CK135" s="98"/>
      <c r="CL135" s="98"/>
      <c r="CM135" s="98"/>
      <c r="CN135" s="98"/>
      <c r="CO135" s="98"/>
      <c r="CP135" s="98"/>
      <c r="CQ135" s="98"/>
      <c r="CR135" s="98"/>
      <c r="CS135" s="98"/>
      <c r="CT135" s="98"/>
      <c r="CU135" s="98"/>
      <c r="CV135" s="98"/>
      <c r="CW135" s="98"/>
      <c r="CX135" s="98"/>
      <c r="CY135" s="98"/>
      <c r="CZ135" s="98"/>
      <c r="DA135" s="98"/>
      <c r="DB135" s="98"/>
      <c r="DC135" s="98"/>
      <c r="DD135" s="98"/>
      <c r="DE135" s="98"/>
      <c r="DF135" s="98"/>
      <c r="DG135" s="98"/>
      <c r="DH135" s="98"/>
      <c r="DI135" s="98"/>
      <c r="DJ135" s="98"/>
      <c r="DK135" s="98"/>
      <c r="DL135" s="98"/>
      <c r="DM135" s="98"/>
      <c r="DN135" s="98"/>
      <c r="DO135" s="98"/>
      <c r="DP135" s="98"/>
      <c r="DQ135" s="98"/>
      <c r="DR135" s="98"/>
      <c r="DS135" s="98"/>
      <c r="DT135" s="98"/>
      <c r="DU135" s="98"/>
      <c r="DV135" s="98"/>
      <c r="DW135" s="98"/>
      <c r="DX135" s="98"/>
      <c r="DY135" s="98"/>
      <c r="DZ135" s="98"/>
      <c r="EA135" s="98"/>
      <c r="EB135" s="98"/>
      <c r="EC135" s="98"/>
      <c r="ED135" s="98"/>
      <c r="EE135" s="98"/>
      <c r="EF135" s="98"/>
      <c r="EG135" s="98"/>
      <c r="EH135" s="98"/>
      <c r="EI135" s="98"/>
      <c r="EJ135" s="98"/>
      <c r="EK135" s="98"/>
      <c r="EL135" s="98"/>
      <c r="EM135" s="98"/>
      <c r="EN135" s="98"/>
      <c r="EO135" s="98"/>
      <c r="EP135" s="98"/>
      <c r="EQ135" s="98"/>
      <c r="ER135" s="98"/>
      <c r="ES135" s="98"/>
      <c r="ET135" s="98"/>
      <c r="EU135" s="98"/>
      <c r="EV135" s="98"/>
      <c r="EW135" s="98"/>
      <c r="EX135" s="98"/>
      <c r="EY135" s="98"/>
      <c r="EZ135" s="98"/>
      <c r="FA135" s="98"/>
      <c r="FB135" s="98"/>
      <c r="FC135" s="98"/>
      <c r="FD135" s="98"/>
      <c r="FE135" s="98"/>
      <c r="FF135" s="98"/>
      <c r="FG135" s="98"/>
      <c r="FH135" s="98"/>
      <c r="FI135" s="98"/>
      <c r="FJ135" s="98"/>
      <c r="FK135" s="98"/>
      <c r="FL135" s="98"/>
      <c r="FM135" s="98"/>
      <c r="FN135" s="98"/>
      <c r="FO135" s="98"/>
      <c r="FP135" s="98"/>
      <c r="FQ135" s="98"/>
      <c r="FR135" s="98"/>
      <c r="FS135" s="98"/>
      <c r="FT135" s="98"/>
      <c r="FU135" s="98"/>
      <c r="FV135" s="98"/>
      <c r="FW135" s="98"/>
      <c r="FX135" s="98"/>
      <c r="FY135" s="98"/>
      <c r="FZ135" s="98"/>
      <c r="GA135" s="98"/>
      <c r="GB135" s="98"/>
      <c r="GC135" s="98"/>
      <c r="GD135" s="98"/>
      <c r="GE135" s="98"/>
      <c r="GF135" s="98"/>
      <c r="GG135" s="98"/>
      <c r="GH135" s="98"/>
      <c r="GI135" s="98"/>
      <c r="GJ135" s="98"/>
      <c r="GK135" s="98"/>
      <c r="GL135" s="98"/>
      <c r="GM135" s="98"/>
      <c r="GN135" s="98"/>
      <c r="GO135" s="98"/>
      <c r="GP135" s="98"/>
      <c r="GQ135" s="98"/>
      <c r="GR135" s="98"/>
      <c r="GS135" s="98"/>
      <c r="GT135" s="98"/>
      <c r="GU135" s="98"/>
      <c r="GV135" s="98"/>
      <c r="GW135" s="98"/>
      <c r="GX135" s="98"/>
      <c r="GY135" s="98"/>
      <c r="GZ135" s="98"/>
      <c r="HA135" s="98"/>
      <c r="HB135" s="98"/>
      <c r="HC135" s="98"/>
      <c r="HD135" s="98"/>
      <c r="HE135" s="98"/>
      <c r="HF135" s="98"/>
      <c r="HG135" s="98"/>
      <c r="HH135" s="98"/>
      <c r="HI135" s="98"/>
      <c r="HJ135" s="98"/>
      <c r="HK135" s="98"/>
      <c r="HL135" s="98"/>
      <c r="HM135" s="98"/>
      <c r="HN135" s="98"/>
      <c r="HO135" s="98"/>
      <c r="HP135" s="98"/>
      <c r="HQ135" s="98"/>
      <c r="HR135" s="98"/>
      <c r="HS135" s="98"/>
      <c r="HT135" s="98"/>
      <c r="HU135" s="98"/>
      <c r="HV135" s="98"/>
      <c r="HW135" s="98"/>
      <c r="HX135" s="98"/>
      <c r="HY135" s="98"/>
      <c r="HZ135" s="98"/>
      <c r="IA135" s="98"/>
    </row>
    <row r="136" spans="1:235" ht="15.75" customHeight="1" x14ac:dyDescent="0.3">
      <c r="A136" s="98"/>
      <c r="B136" s="98"/>
      <c r="C136" s="98"/>
      <c r="D136" s="98"/>
      <c r="E136" s="98"/>
      <c r="F136" s="98"/>
      <c r="G136" s="98"/>
      <c r="H136" s="98"/>
      <c r="I136" s="98"/>
      <c r="J136" s="98"/>
      <c r="K136" s="98"/>
      <c r="L136" s="98"/>
      <c r="M136" s="98"/>
      <c r="N136" s="98"/>
      <c r="O136" s="98"/>
      <c r="P136" s="98"/>
      <c r="Q136" s="98"/>
      <c r="R136" s="98"/>
      <c r="S136" s="98"/>
      <c r="T136" s="98"/>
      <c r="U136" s="98"/>
      <c r="V136" s="98"/>
      <c r="W136" s="98"/>
      <c r="X136" s="98"/>
      <c r="Y136" s="98"/>
      <c r="Z136" s="98"/>
      <c r="AA136" s="98"/>
      <c r="AB136" s="98"/>
      <c r="AC136" s="98"/>
      <c r="AD136" s="98"/>
      <c r="AE136" s="98"/>
      <c r="AF136" s="98"/>
      <c r="AG136" s="98"/>
      <c r="AH136" s="98"/>
      <c r="AI136" s="98"/>
      <c r="AJ136" s="98"/>
      <c r="AK136" s="98"/>
      <c r="AL136" s="98"/>
      <c r="AM136" s="98"/>
      <c r="AN136" s="98"/>
      <c r="AO136" s="98"/>
      <c r="AP136" s="98"/>
      <c r="AQ136" s="98"/>
      <c r="AR136" s="98"/>
      <c r="AS136" s="98"/>
      <c r="AT136" s="98"/>
      <c r="AU136" s="98"/>
      <c r="AV136" s="98"/>
      <c r="AW136" s="98"/>
      <c r="AX136" s="98"/>
      <c r="AY136" s="98"/>
      <c r="AZ136" s="98"/>
      <c r="BA136" s="98"/>
      <c r="BB136" s="98"/>
      <c r="BC136" s="98"/>
      <c r="BD136" s="98"/>
      <c r="BE136" s="98"/>
      <c r="BF136" s="98"/>
      <c r="BG136" s="98"/>
      <c r="BH136" s="98"/>
      <c r="BI136" s="98"/>
      <c r="BJ136" s="98"/>
      <c r="BK136" s="98"/>
      <c r="BL136" s="98"/>
      <c r="BM136" s="98"/>
      <c r="BN136" s="98"/>
      <c r="BO136" s="98"/>
      <c r="BP136" s="98"/>
      <c r="BQ136" s="98"/>
      <c r="BR136" s="98"/>
      <c r="BS136" s="98"/>
      <c r="BT136" s="98"/>
      <c r="BU136" s="98"/>
      <c r="BV136" s="98"/>
      <c r="BW136" s="98"/>
      <c r="BX136" s="98"/>
      <c r="BY136" s="98"/>
      <c r="BZ136" s="98"/>
      <c r="CA136" s="98"/>
      <c r="CB136" s="98"/>
      <c r="CC136" s="98"/>
      <c r="CD136" s="98"/>
      <c r="CE136" s="98"/>
      <c r="CF136" s="98"/>
      <c r="CG136" s="98"/>
      <c r="CH136" s="98"/>
      <c r="CI136" s="98"/>
      <c r="CJ136" s="98"/>
      <c r="CK136" s="98"/>
      <c r="CL136" s="98"/>
      <c r="CM136" s="98"/>
      <c r="CN136" s="98"/>
      <c r="CO136" s="98"/>
      <c r="CP136" s="98"/>
      <c r="CQ136" s="98"/>
      <c r="CR136" s="98"/>
      <c r="CS136" s="98"/>
      <c r="CT136" s="98"/>
      <c r="CU136" s="98"/>
      <c r="CV136" s="98"/>
      <c r="CW136" s="98"/>
      <c r="CX136" s="98"/>
      <c r="CY136" s="98"/>
      <c r="CZ136" s="98"/>
      <c r="DA136" s="98"/>
      <c r="DB136" s="98"/>
      <c r="DC136" s="98"/>
      <c r="DD136" s="98"/>
      <c r="DE136" s="98"/>
      <c r="DF136" s="98"/>
      <c r="DG136" s="98"/>
      <c r="DH136" s="98"/>
      <c r="DI136" s="98"/>
      <c r="DJ136" s="98"/>
      <c r="DK136" s="98"/>
      <c r="DL136" s="98"/>
      <c r="DM136" s="98"/>
      <c r="DN136" s="98"/>
      <c r="DO136" s="98"/>
      <c r="DP136" s="98"/>
      <c r="DQ136" s="98"/>
      <c r="DR136" s="98"/>
      <c r="DS136" s="98"/>
      <c r="DT136" s="98"/>
      <c r="DU136" s="98"/>
      <c r="DV136" s="98"/>
      <c r="DW136" s="98"/>
      <c r="DX136" s="98"/>
      <c r="DY136" s="98"/>
      <c r="DZ136" s="98"/>
      <c r="EA136" s="98"/>
      <c r="EB136" s="98"/>
      <c r="EC136" s="98"/>
      <c r="ED136" s="98"/>
      <c r="EE136" s="98"/>
      <c r="EF136" s="98"/>
      <c r="EG136" s="98"/>
      <c r="EH136" s="98"/>
      <c r="EI136" s="98"/>
      <c r="EJ136" s="98"/>
      <c r="EK136" s="98"/>
      <c r="EL136" s="98"/>
      <c r="EM136" s="98"/>
      <c r="EN136" s="98"/>
      <c r="EO136" s="98"/>
      <c r="EP136" s="98"/>
      <c r="EQ136" s="98"/>
      <c r="ER136" s="98"/>
      <c r="ES136" s="98"/>
      <c r="ET136" s="98"/>
      <c r="EU136" s="98"/>
      <c r="EV136" s="98"/>
      <c r="EW136" s="98"/>
      <c r="EX136" s="98"/>
      <c r="EY136" s="98"/>
      <c r="EZ136" s="98"/>
      <c r="FA136" s="98"/>
      <c r="FB136" s="98"/>
      <c r="FC136" s="98"/>
      <c r="FD136" s="98"/>
      <c r="FE136" s="98"/>
      <c r="FF136" s="98"/>
      <c r="FG136" s="98"/>
      <c r="FH136" s="98"/>
      <c r="FI136" s="98"/>
      <c r="FJ136" s="98"/>
      <c r="FK136" s="98"/>
      <c r="FL136" s="98"/>
      <c r="FM136" s="98"/>
      <c r="FN136" s="98"/>
      <c r="FO136" s="98"/>
      <c r="FP136" s="98"/>
      <c r="FQ136" s="98"/>
      <c r="FR136" s="98"/>
      <c r="FS136" s="98"/>
      <c r="FT136" s="98"/>
      <c r="FU136" s="98"/>
      <c r="FV136" s="98"/>
      <c r="FW136" s="98"/>
      <c r="FX136" s="98"/>
      <c r="FY136" s="98"/>
      <c r="FZ136" s="98"/>
      <c r="GA136" s="98"/>
      <c r="GB136" s="98"/>
      <c r="GC136" s="98"/>
      <c r="GD136" s="98"/>
      <c r="GE136" s="98"/>
      <c r="GF136" s="98"/>
      <c r="GG136" s="98"/>
      <c r="GH136" s="98"/>
      <c r="GI136" s="98"/>
      <c r="GJ136" s="98"/>
      <c r="GK136" s="98"/>
      <c r="GL136" s="98"/>
      <c r="GM136" s="98"/>
      <c r="GN136" s="98"/>
      <c r="GO136" s="98"/>
      <c r="GP136" s="98"/>
      <c r="GQ136" s="98"/>
      <c r="GR136" s="98"/>
      <c r="GS136" s="98"/>
      <c r="GT136" s="98"/>
      <c r="GU136" s="98"/>
      <c r="GV136" s="98"/>
      <c r="GW136" s="98"/>
      <c r="GX136" s="98"/>
      <c r="GY136" s="98"/>
      <c r="GZ136" s="98"/>
      <c r="HA136" s="98"/>
      <c r="HB136" s="98"/>
      <c r="HC136" s="98"/>
      <c r="HD136" s="98"/>
      <c r="HE136" s="98"/>
      <c r="HF136" s="98"/>
      <c r="HG136" s="98"/>
      <c r="HH136" s="98"/>
      <c r="HI136" s="98"/>
      <c r="HJ136" s="98"/>
      <c r="HK136" s="98"/>
      <c r="HL136" s="98"/>
      <c r="HM136" s="98"/>
      <c r="HN136" s="98"/>
      <c r="HO136" s="98"/>
      <c r="HP136" s="98"/>
      <c r="HQ136" s="98"/>
      <c r="HR136" s="98"/>
      <c r="HS136" s="98"/>
      <c r="HT136" s="98"/>
      <c r="HU136" s="98"/>
      <c r="HV136" s="98"/>
      <c r="HW136" s="98"/>
      <c r="HX136" s="98"/>
      <c r="HY136" s="98"/>
      <c r="HZ136" s="98"/>
      <c r="IA136" s="98"/>
    </row>
    <row r="137" spans="1:235" ht="15.75" customHeight="1" x14ac:dyDescent="0.3">
      <c r="A137" s="98"/>
      <c r="B137" s="98"/>
      <c r="C137" s="98"/>
      <c r="D137" s="98"/>
      <c r="E137" s="98"/>
      <c r="F137" s="98"/>
      <c r="G137" s="98"/>
      <c r="H137" s="98"/>
      <c r="I137" s="98"/>
      <c r="J137" s="98"/>
      <c r="K137" s="98"/>
      <c r="L137" s="98"/>
      <c r="M137" s="98"/>
      <c r="N137" s="98"/>
      <c r="O137" s="98"/>
      <c r="P137" s="98"/>
      <c r="Q137" s="98"/>
      <c r="R137" s="98"/>
      <c r="S137" s="98"/>
      <c r="T137" s="98"/>
      <c r="U137" s="98"/>
      <c r="V137" s="98"/>
      <c r="W137" s="98"/>
      <c r="X137" s="98"/>
      <c r="Y137" s="98"/>
      <c r="Z137" s="98"/>
      <c r="AA137" s="98"/>
      <c r="AB137" s="98"/>
      <c r="AC137" s="98"/>
      <c r="AD137" s="98"/>
      <c r="AE137" s="98"/>
      <c r="AF137" s="98"/>
      <c r="AG137" s="98"/>
      <c r="AH137" s="98"/>
      <c r="AI137" s="98"/>
      <c r="AJ137" s="98"/>
      <c r="AK137" s="98"/>
      <c r="AL137" s="98"/>
      <c r="AM137" s="98"/>
      <c r="AN137" s="98"/>
      <c r="AO137" s="98"/>
      <c r="AP137" s="98"/>
      <c r="AQ137" s="98"/>
      <c r="AR137" s="98"/>
      <c r="AS137" s="98"/>
      <c r="AT137" s="98"/>
      <c r="AU137" s="98"/>
      <c r="AV137" s="98"/>
      <c r="AW137" s="98"/>
      <c r="AX137" s="98"/>
      <c r="AY137" s="98"/>
      <c r="AZ137" s="98"/>
      <c r="BA137" s="98"/>
      <c r="BB137" s="98"/>
      <c r="BC137" s="98"/>
      <c r="BD137" s="98"/>
      <c r="BE137" s="98"/>
      <c r="BF137" s="98"/>
      <c r="BG137" s="98"/>
      <c r="BH137" s="98"/>
      <c r="BI137" s="98"/>
      <c r="BJ137" s="98"/>
      <c r="BK137" s="98"/>
      <c r="BL137" s="98"/>
      <c r="BM137" s="98"/>
      <c r="BN137" s="98"/>
      <c r="BO137" s="98"/>
      <c r="BP137" s="98"/>
      <c r="BQ137" s="98"/>
      <c r="BR137" s="98"/>
      <c r="BS137" s="98"/>
      <c r="BT137" s="98"/>
      <c r="BU137" s="98"/>
      <c r="BV137" s="98"/>
      <c r="BW137" s="98"/>
      <c r="BX137" s="98"/>
      <c r="BY137" s="98"/>
      <c r="BZ137" s="98"/>
      <c r="CA137" s="98"/>
      <c r="CB137" s="98"/>
      <c r="CC137" s="98"/>
      <c r="CD137" s="98"/>
      <c r="CE137" s="98"/>
      <c r="CF137" s="98"/>
      <c r="CG137" s="98"/>
      <c r="CH137" s="98"/>
      <c r="CI137" s="98"/>
      <c r="CJ137" s="98"/>
      <c r="CK137" s="98"/>
      <c r="CL137" s="98"/>
      <c r="CM137" s="98"/>
      <c r="CN137" s="98"/>
      <c r="CO137" s="98"/>
      <c r="CP137" s="98"/>
      <c r="CQ137" s="98"/>
      <c r="CR137" s="98"/>
      <c r="CS137" s="98"/>
      <c r="CT137" s="98"/>
      <c r="CU137" s="98"/>
      <c r="CV137" s="98"/>
      <c r="CW137" s="98"/>
      <c r="CX137" s="98"/>
      <c r="CY137" s="98"/>
      <c r="CZ137" s="98"/>
      <c r="DA137" s="98"/>
      <c r="DB137" s="98"/>
      <c r="DC137" s="98"/>
      <c r="DD137" s="98"/>
      <c r="DE137" s="98"/>
      <c r="DF137" s="98"/>
      <c r="DG137" s="98"/>
      <c r="DH137" s="98"/>
      <c r="DI137" s="98"/>
      <c r="DJ137" s="98"/>
      <c r="DK137" s="98"/>
      <c r="DL137" s="98"/>
      <c r="DM137" s="98"/>
      <c r="DN137" s="98"/>
      <c r="DO137" s="98"/>
      <c r="DP137" s="98"/>
      <c r="DQ137" s="98"/>
      <c r="DR137" s="98"/>
      <c r="DS137" s="98"/>
      <c r="DT137" s="98"/>
      <c r="DU137" s="98"/>
      <c r="DV137" s="98"/>
      <c r="DW137" s="98"/>
      <c r="DX137" s="98"/>
      <c r="DY137" s="98"/>
      <c r="DZ137" s="98"/>
      <c r="EA137" s="98"/>
      <c r="EB137" s="98"/>
      <c r="EC137" s="98"/>
      <c r="ED137" s="98"/>
      <c r="EE137" s="98"/>
      <c r="EF137" s="98"/>
      <c r="EG137" s="98"/>
      <c r="EH137" s="98"/>
      <c r="EI137" s="98"/>
      <c r="EJ137" s="98"/>
      <c r="EK137" s="98"/>
      <c r="EL137" s="98"/>
      <c r="EM137" s="98"/>
      <c r="EN137" s="98"/>
      <c r="EO137" s="98"/>
      <c r="EP137" s="98"/>
      <c r="EQ137" s="98"/>
      <c r="ER137" s="98"/>
      <c r="ES137" s="98"/>
      <c r="ET137" s="98"/>
      <c r="EU137" s="98"/>
      <c r="EV137" s="98"/>
      <c r="EW137" s="98"/>
      <c r="EX137" s="98"/>
      <c r="EY137" s="98"/>
      <c r="EZ137" s="98"/>
      <c r="FA137" s="98"/>
      <c r="FB137" s="98"/>
      <c r="FC137" s="98"/>
      <c r="FD137" s="98"/>
      <c r="FE137" s="98"/>
      <c r="FF137" s="98"/>
      <c r="FG137" s="98"/>
      <c r="FH137" s="98"/>
      <c r="FI137" s="98"/>
      <c r="FJ137" s="98"/>
      <c r="FK137" s="98"/>
      <c r="FL137" s="98"/>
      <c r="FM137" s="98"/>
      <c r="FN137" s="98"/>
      <c r="FO137" s="98"/>
      <c r="FP137" s="98"/>
      <c r="FQ137" s="98"/>
      <c r="FR137" s="98"/>
      <c r="FS137" s="98"/>
      <c r="FT137" s="98"/>
      <c r="FU137" s="98"/>
      <c r="FV137" s="98"/>
      <c r="FW137" s="98"/>
      <c r="FX137" s="98"/>
      <c r="FY137" s="98"/>
      <c r="FZ137" s="98"/>
      <c r="GA137" s="98"/>
      <c r="GB137" s="98"/>
      <c r="GC137" s="98"/>
      <c r="GD137" s="98"/>
      <c r="GE137" s="98"/>
      <c r="GF137" s="98"/>
      <c r="GG137" s="98"/>
      <c r="GH137" s="98"/>
      <c r="GI137" s="98"/>
      <c r="GJ137" s="98"/>
      <c r="GK137" s="98"/>
      <c r="GL137" s="98"/>
      <c r="GM137" s="98"/>
      <c r="GN137" s="98"/>
      <c r="GO137" s="98"/>
      <c r="GP137" s="98"/>
      <c r="GQ137" s="98"/>
      <c r="GR137" s="98"/>
      <c r="GS137" s="98"/>
      <c r="GT137" s="98"/>
      <c r="GU137" s="98"/>
      <c r="GV137" s="98"/>
      <c r="GW137" s="98"/>
      <c r="GX137" s="98"/>
      <c r="GY137" s="98"/>
      <c r="GZ137" s="98"/>
      <c r="HA137" s="98"/>
      <c r="HB137" s="98"/>
      <c r="HC137" s="98"/>
      <c r="HD137" s="98"/>
      <c r="HE137" s="98"/>
      <c r="HF137" s="98"/>
      <c r="HG137" s="98"/>
      <c r="HH137" s="98"/>
      <c r="HI137" s="98"/>
      <c r="HJ137" s="98"/>
      <c r="HK137" s="98"/>
      <c r="HL137" s="98"/>
      <c r="HM137" s="98"/>
      <c r="HN137" s="98"/>
      <c r="HO137" s="98"/>
      <c r="HP137" s="98"/>
      <c r="HQ137" s="98"/>
      <c r="HR137" s="98"/>
      <c r="HS137" s="98"/>
      <c r="HT137" s="98"/>
      <c r="HU137" s="98"/>
      <c r="HV137" s="98"/>
      <c r="HW137" s="98"/>
      <c r="HX137" s="98"/>
      <c r="HY137" s="98"/>
      <c r="HZ137" s="98"/>
      <c r="IA137" s="98"/>
    </row>
    <row r="138" spans="1:235" ht="15.75" customHeight="1" x14ac:dyDescent="0.3">
      <c r="A138" s="98"/>
      <c r="B138" s="98"/>
      <c r="C138" s="98"/>
      <c r="D138" s="98"/>
      <c r="E138" s="98"/>
      <c r="F138" s="98"/>
      <c r="G138" s="98"/>
      <c r="H138" s="98"/>
      <c r="I138" s="98"/>
      <c r="J138" s="98"/>
      <c r="K138" s="98"/>
      <c r="L138" s="98"/>
      <c r="M138" s="98"/>
      <c r="N138" s="98"/>
      <c r="O138" s="98"/>
      <c r="P138" s="98"/>
      <c r="Q138" s="98"/>
      <c r="R138" s="98"/>
      <c r="S138" s="98"/>
      <c r="T138" s="98"/>
      <c r="U138" s="98"/>
      <c r="V138" s="98"/>
      <c r="W138" s="98"/>
      <c r="X138" s="98"/>
      <c r="Y138" s="98"/>
      <c r="Z138" s="98"/>
      <c r="AA138" s="98"/>
      <c r="AB138" s="98"/>
      <c r="AC138" s="98"/>
      <c r="AD138" s="98"/>
      <c r="AE138" s="98"/>
      <c r="AF138" s="98"/>
      <c r="AG138" s="98"/>
      <c r="AH138" s="98"/>
      <c r="AI138" s="98"/>
      <c r="AJ138" s="98"/>
      <c r="AK138" s="98"/>
      <c r="AL138" s="98"/>
      <c r="AM138" s="98"/>
      <c r="AN138" s="98"/>
      <c r="AO138" s="98"/>
      <c r="AP138" s="98"/>
      <c r="AQ138" s="98"/>
      <c r="AR138" s="98"/>
      <c r="AS138" s="98"/>
      <c r="AT138" s="98"/>
      <c r="AU138" s="98"/>
      <c r="AV138" s="98"/>
      <c r="AW138" s="98"/>
      <c r="AX138" s="98"/>
      <c r="AY138" s="98"/>
      <c r="AZ138" s="98"/>
      <c r="BA138" s="98"/>
      <c r="BB138" s="98"/>
      <c r="BC138" s="98"/>
      <c r="BD138" s="98"/>
      <c r="BE138" s="98"/>
      <c r="BF138" s="98"/>
      <c r="BG138" s="98"/>
      <c r="BH138" s="98"/>
      <c r="BI138" s="98"/>
      <c r="BJ138" s="98"/>
      <c r="BK138" s="98"/>
      <c r="BL138" s="98"/>
      <c r="BM138" s="98"/>
      <c r="BN138" s="98"/>
      <c r="BO138" s="98"/>
      <c r="BP138" s="98"/>
      <c r="BQ138" s="98"/>
      <c r="BR138" s="98"/>
      <c r="BS138" s="98"/>
      <c r="BT138" s="98"/>
      <c r="BU138" s="98"/>
      <c r="BV138" s="98"/>
      <c r="BW138" s="98"/>
      <c r="BX138" s="98"/>
      <c r="BY138" s="98"/>
      <c r="BZ138" s="98"/>
      <c r="CA138" s="98"/>
      <c r="CB138" s="98"/>
      <c r="CC138" s="98"/>
      <c r="CD138" s="98"/>
      <c r="CE138" s="98"/>
      <c r="CF138" s="98"/>
      <c r="CG138" s="98"/>
      <c r="CH138" s="98"/>
      <c r="CI138" s="98"/>
      <c r="CJ138" s="98"/>
      <c r="CK138" s="98"/>
      <c r="CL138" s="98"/>
      <c r="CM138" s="98"/>
      <c r="CN138" s="98"/>
      <c r="CO138" s="98"/>
      <c r="CP138" s="98"/>
      <c r="CQ138" s="98"/>
      <c r="CR138" s="98"/>
      <c r="CS138" s="98"/>
      <c r="CT138" s="98"/>
      <c r="CU138" s="98"/>
      <c r="CV138" s="98"/>
      <c r="CW138" s="98"/>
      <c r="CX138" s="98"/>
      <c r="CY138" s="98"/>
      <c r="CZ138" s="98"/>
      <c r="DA138" s="98"/>
      <c r="DB138" s="98"/>
      <c r="DC138" s="98"/>
      <c r="DD138" s="98"/>
      <c r="DE138" s="98"/>
      <c r="DF138" s="98"/>
      <c r="DG138" s="98"/>
      <c r="DH138" s="98"/>
      <c r="DI138" s="98"/>
      <c r="DJ138" s="98"/>
      <c r="DK138" s="98"/>
      <c r="DL138" s="98"/>
      <c r="DM138" s="98"/>
      <c r="DN138" s="98"/>
      <c r="DO138" s="98"/>
      <c r="DP138" s="98"/>
      <c r="DQ138" s="98"/>
      <c r="DR138" s="98"/>
      <c r="DS138" s="98"/>
      <c r="DT138" s="98"/>
      <c r="DU138" s="98"/>
      <c r="DV138" s="98"/>
      <c r="DW138" s="98"/>
      <c r="DX138" s="98"/>
      <c r="DY138" s="98"/>
      <c r="DZ138" s="98"/>
      <c r="EA138" s="98"/>
      <c r="EB138" s="98"/>
      <c r="EC138" s="98"/>
      <c r="ED138" s="98"/>
      <c r="EE138" s="98"/>
      <c r="EF138" s="98"/>
      <c r="EG138" s="98"/>
      <c r="EH138" s="98"/>
      <c r="EI138" s="98"/>
      <c r="EJ138" s="98"/>
      <c r="EK138" s="98"/>
      <c r="EL138" s="98"/>
      <c r="EM138" s="98"/>
      <c r="EN138" s="98"/>
      <c r="EO138" s="98"/>
      <c r="EP138" s="98"/>
      <c r="EQ138" s="98"/>
      <c r="ER138" s="98"/>
      <c r="ES138" s="98"/>
      <c r="ET138" s="98"/>
      <c r="EU138" s="98"/>
      <c r="EV138" s="98"/>
      <c r="EW138" s="98"/>
      <c r="EX138" s="98"/>
      <c r="EY138" s="98"/>
      <c r="EZ138" s="98"/>
      <c r="FA138" s="98"/>
      <c r="FB138" s="98"/>
      <c r="FC138" s="98"/>
      <c r="FD138" s="98"/>
      <c r="FE138" s="98"/>
      <c r="FF138" s="98"/>
      <c r="FG138" s="98"/>
      <c r="FH138" s="98"/>
      <c r="FI138" s="98"/>
      <c r="FJ138" s="98"/>
      <c r="FK138" s="98"/>
      <c r="FL138" s="98"/>
      <c r="FM138" s="98"/>
      <c r="FN138" s="98"/>
      <c r="FO138" s="98"/>
      <c r="FP138" s="98"/>
      <c r="FQ138" s="98"/>
      <c r="FR138" s="98"/>
      <c r="FS138" s="98"/>
      <c r="FT138" s="98"/>
      <c r="FU138" s="98"/>
      <c r="FV138" s="98"/>
      <c r="FW138" s="98"/>
      <c r="FX138" s="98"/>
      <c r="FY138" s="98"/>
      <c r="FZ138" s="98"/>
      <c r="GA138" s="98"/>
      <c r="GB138" s="98"/>
      <c r="GC138" s="98"/>
      <c r="GD138" s="98"/>
      <c r="GE138" s="98"/>
      <c r="GF138" s="98"/>
      <c r="GG138" s="98"/>
      <c r="GH138" s="98"/>
      <c r="GI138" s="98"/>
      <c r="GJ138" s="98"/>
      <c r="GK138" s="98"/>
      <c r="GL138" s="98"/>
      <c r="GM138" s="98"/>
      <c r="GN138" s="98"/>
      <c r="GO138" s="98"/>
      <c r="GP138" s="98"/>
      <c r="GQ138" s="98"/>
      <c r="GR138" s="98"/>
      <c r="GS138" s="98"/>
      <c r="GT138" s="98"/>
      <c r="GU138" s="98"/>
      <c r="GV138" s="98"/>
      <c r="GW138" s="98"/>
      <c r="GX138" s="98"/>
      <c r="GY138" s="98"/>
      <c r="GZ138" s="98"/>
      <c r="HA138" s="98"/>
      <c r="HB138" s="98"/>
      <c r="HC138" s="98"/>
      <c r="HD138" s="98"/>
      <c r="HE138" s="98"/>
      <c r="HF138" s="98"/>
      <c r="HG138" s="98"/>
      <c r="HH138" s="98"/>
      <c r="HI138" s="98"/>
      <c r="HJ138" s="98"/>
      <c r="HK138" s="98"/>
      <c r="HL138" s="98"/>
      <c r="HM138" s="98"/>
      <c r="HN138" s="98"/>
      <c r="HO138" s="98"/>
      <c r="HP138" s="98"/>
      <c r="HQ138" s="98"/>
      <c r="HR138" s="98"/>
      <c r="HS138" s="98"/>
      <c r="HT138" s="98"/>
      <c r="HU138" s="98"/>
      <c r="HV138" s="98"/>
      <c r="HW138" s="98"/>
      <c r="HX138" s="98"/>
      <c r="HY138" s="98"/>
      <c r="HZ138" s="98"/>
      <c r="IA138" s="98"/>
    </row>
    <row r="139" spans="1:235" ht="15.75" customHeight="1" x14ac:dyDescent="0.3">
      <c r="A139" s="98"/>
      <c r="B139" s="98"/>
      <c r="C139" s="98"/>
      <c r="D139" s="98"/>
      <c r="E139" s="98"/>
      <c r="F139" s="98"/>
      <c r="G139" s="98"/>
      <c r="H139" s="98"/>
      <c r="I139" s="98"/>
      <c r="J139" s="98"/>
      <c r="K139" s="98"/>
      <c r="L139" s="98"/>
      <c r="M139" s="98"/>
      <c r="N139" s="98"/>
      <c r="O139" s="98"/>
      <c r="P139" s="98"/>
      <c r="Q139" s="98"/>
      <c r="R139" s="98"/>
      <c r="S139" s="98"/>
      <c r="T139" s="98"/>
      <c r="U139" s="98"/>
      <c r="V139" s="98"/>
      <c r="W139" s="98"/>
      <c r="X139" s="98"/>
      <c r="Y139" s="98"/>
      <c r="Z139" s="98"/>
      <c r="AA139" s="98"/>
      <c r="AB139" s="98"/>
      <c r="AC139" s="98"/>
      <c r="AD139" s="98"/>
      <c r="AE139" s="98"/>
      <c r="AF139" s="98"/>
      <c r="AG139" s="98"/>
      <c r="AH139" s="98"/>
      <c r="AI139" s="98"/>
      <c r="AJ139" s="98"/>
      <c r="AK139" s="98"/>
      <c r="AL139" s="98"/>
      <c r="AM139" s="98"/>
      <c r="AN139" s="98"/>
      <c r="AO139" s="98"/>
      <c r="AP139" s="98"/>
      <c r="AQ139" s="98"/>
      <c r="AR139" s="98"/>
      <c r="AS139" s="98"/>
      <c r="AT139" s="98"/>
      <c r="AU139" s="98"/>
      <c r="AV139" s="98"/>
      <c r="AW139" s="98"/>
      <c r="AX139" s="98"/>
      <c r="AY139" s="98"/>
      <c r="AZ139" s="98"/>
      <c r="BA139" s="98"/>
      <c r="BB139" s="98"/>
      <c r="BC139" s="98"/>
      <c r="BD139" s="98"/>
      <c r="BE139" s="98"/>
      <c r="BF139" s="98"/>
      <c r="BG139" s="98"/>
      <c r="BH139" s="98"/>
      <c r="BI139" s="98"/>
      <c r="BJ139" s="98"/>
      <c r="BK139" s="98"/>
      <c r="BL139" s="98"/>
      <c r="BM139" s="98"/>
      <c r="BN139" s="98"/>
      <c r="BO139" s="98"/>
      <c r="BP139" s="98"/>
      <c r="BQ139" s="98"/>
      <c r="BR139" s="98"/>
      <c r="BS139" s="98"/>
      <c r="BT139" s="98"/>
      <c r="BU139" s="98"/>
      <c r="BV139" s="98"/>
      <c r="BW139" s="98"/>
      <c r="BX139" s="98"/>
      <c r="BY139" s="98"/>
      <c r="BZ139" s="98"/>
      <c r="CA139" s="98"/>
      <c r="CB139" s="98"/>
      <c r="CC139" s="98"/>
      <c r="CD139" s="98"/>
      <c r="CE139" s="98"/>
      <c r="CF139" s="98"/>
      <c r="CG139" s="98"/>
      <c r="CH139" s="98"/>
      <c r="CI139" s="98"/>
      <c r="CJ139" s="98"/>
      <c r="CK139" s="98"/>
      <c r="CL139" s="98"/>
      <c r="CM139" s="98"/>
      <c r="CN139" s="98"/>
      <c r="CO139" s="98"/>
      <c r="CP139" s="98"/>
      <c r="CQ139" s="98"/>
      <c r="CR139" s="98"/>
      <c r="CS139" s="98"/>
      <c r="CT139" s="98"/>
      <c r="CU139" s="98"/>
      <c r="CV139" s="98"/>
      <c r="CW139" s="98"/>
      <c r="CX139" s="98"/>
      <c r="CY139" s="98"/>
      <c r="CZ139" s="98"/>
      <c r="DA139" s="98"/>
      <c r="DB139" s="98"/>
      <c r="DC139" s="98"/>
      <c r="DD139" s="98"/>
      <c r="DE139" s="98"/>
      <c r="DF139" s="98"/>
      <c r="DG139" s="98"/>
      <c r="DH139" s="98"/>
      <c r="DI139" s="98"/>
      <c r="DJ139" s="98"/>
      <c r="DK139" s="98"/>
      <c r="DL139" s="98"/>
      <c r="DM139" s="98"/>
      <c r="DN139" s="98"/>
      <c r="DO139" s="98"/>
      <c r="DP139" s="98"/>
      <c r="DQ139" s="98"/>
      <c r="DR139" s="98"/>
      <c r="DS139" s="98"/>
      <c r="DT139" s="98"/>
      <c r="DU139" s="98"/>
      <c r="DV139" s="98"/>
      <c r="DW139" s="98"/>
      <c r="DX139" s="98"/>
      <c r="DY139" s="98"/>
      <c r="DZ139" s="98"/>
      <c r="EA139" s="98"/>
      <c r="EB139" s="98"/>
      <c r="EC139" s="98"/>
      <c r="ED139" s="98"/>
      <c r="EE139" s="98"/>
      <c r="EF139" s="98"/>
      <c r="EG139" s="98"/>
      <c r="EH139" s="98"/>
      <c r="EI139" s="98"/>
      <c r="EJ139" s="98"/>
      <c r="EK139" s="98"/>
      <c r="EL139" s="98"/>
      <c r="EM139" s="98"/>
      <c r="EN139" s="98"/>
      <c r="EO139" s="98"/>
      <c r="EP139" s="98"/>
      <c r="EQ139" s="98"/>
      <c r="ER139" s="98"/>
      <c r="ES139" s="98"/>
      <c r="ET139" s="98"/>
      <c r="EU139" s="98"/>
      <c r="EV139" s="98"/>
      <c r="EW139" s="98"/>
      <c r="EX139" s="98"/>
      <c r="EY139" s="98"/>
      <c r="EZ139" s="98"/>
      <c r="FA139" s="98"/>
      <c r="FB139" s="98"/>
      <c r="FC139" s="98"/>
      <c r="FD139" s="98"/>
      <c r="FE139" s="98"/>
      <c r="FF139" s="98"/>
      <c r="FG139" s="98"/>
      <c r="FH139" s="98"/>
      <c r="FI139" s="98"/>
      <c r="FJ139" s="98"/>
      <c r="FK139" s="98"/>
      <c r="FL139" s="98"/>
      <c r="FM139" s="98"/>
      <c r="FN139" s="98"/>
      <c r="FO139" s="98"/>
      <c r="FP139" s="98"/>
      <c r="FQ139" s="98"/>
      <c r="FR139" s="98"/>
      <c r="FS139" s="98"/>
      <c r="FT139" s="98"/>
      <c r="FU139" s="98"/>
      <c r="FV139" s="98"/>
      <c r="FW139" s="98"/>
      <c r="FX139" s="98"/>
      <c r="FY139" s="98"/>
      <c r="FZ139" s="98"/>
      <c r="GA139" s="98"/>
      <c r="GB139" s="98"/>
      <c r="GC139" s="98"/>
      <c r="GD139" s="98"/>
      <c r="GE139" s="98"/>
      <c r="GF139" s="98"/>
      <c r="GG139" s="98"/>
      <c r="GH139" s="98"/>
      <c r="GI139" s="98"/>
      <c r="GJ139" s="98"/>
      <c r="GK139" s="98"/>
      <c r="GL139" s="98"/>
      <c r="GM139" s="98"/>
      <c r="GN139" s="98"/>
      <c r="GO139" s="98"/>
      <c r="GP139" s="98"/>
      <c r="GQ139" s="98"/>
      <c r="GR139" s="98"/>
      <c r="GS139" s="98"/>
      <c r="GT139" s="98"/>
      <c r="GU139" s="98"/>
      <c r="GV139" s="98"/>
      <c r="GW139" s="98"/>
      <c r="GX139" s="98"/>
      <c r="GY139" s="98"/>
      <c r="GZ139" s="98"/>
      <c r="HA139" s="98"/>
      <c r="HB139" s="98"/>
      <c r="HC139" s="98"/>
      <c r="HD139" s="98"/>
      <c r="HE139" s="98"/>
      <c r="HF139" s="98"/>
      <c r="HG139" s="98"/>
      <c r="HH139" s="98"/>
      <c r="HI139" s="98"/>
      <c r="HJ139" s="98"/>
      <c r="HK139" s="98"/>
      <c r="HL139" s="98"/>
      <c r="HM139" s="98"/>
      <c r="HN139" s="98"/>
      <c r="HO139" s="98"/>
      <c r="HP139" s="98"/>
      <c r="HQ139" s="98"/>
      <c r="HR139" s="98"/>
      <c r="HS139" s="98"/>
      <c r="HT139" s="98"/>
      <c r="HU139" s="98"/>
      <c r="HV139" s="98"/>
      <c r="HW139" s="98"/>
      <c r="HX139" s="98"/>
      <c r="HY139" s="98"/>
      <c r="HZ139" s="98"/>
      <c r="IA139" s="98"/>
    </row>
    <row r="140" spans="1:235" ht="15.75" customHeight="1" x14ac:dyDescent="0.3">
      <c r="A140" s="98"/>
      <c r="B140" s="98"/>
      <c r="C140" s="98"/>
      <c r="D140" s="98"/>
      <c r="E140" s="98"/>
      <c r="F140" s="98"/>
      <c r="G140" s="98"/>
      <c r="H140" s="98"/>
      <c r="I140" s="98"/>
      <c r="J140" s="98"/>
      <c r="K140" s="98"/>
      <c r="L140" s="98"/>
      <c r="M140" s="98"/>
      <c r="N140" s="98"/>
      <c r="O140" s="98"/>
      <c r="P140" s="98"/>
      <c r="Q140" s="98"/>
      <c r="R140" s="98"/>
      <c r="S140" s="98"/>
      <c r="T140" s="98"/>
      <c r="U140" s="98"/>
      <c r="V140" s="98"/>
      <c r="W140" s="98"/>
      <c r="X140" s="98"/>
      <c r="Y140" s="98"/>
      <c r="Z140" s="98"/>
      <c r="AA140" s="98"/>
      <c r="AB140" s="98"/>
      <c r="AC140" s="98"/>
      <c r="AD140" s="98"/>
      <c r="AE140" s="98"/>
      <c r="AF140" s="98"/>
      <c r="AG140" s="98"/>
      <c r="AH140" s="98"/>
      <c r="AI140" s="98"/>
      <c r="AJ140" s="98"/>
      <c r="AK140" s="98"/>
      <c r="AL140" s="98"/>
      <c r="AM140" s="98"/>
      <c r="AN140" s="98"/>
      <c r="AO140" s="98"/>
      <c r="AP140" s="98"/>
      <c r="AQ140" s="98"/>
      <c r="AR140" s="98"/>
      <c r="AS140" s="98"/>
      <c r="AT140" s="98"/>
      <c r="AU140" s="98"/>
      <c r="AV140" s="98"/>
      <c r="AW140" s="98"/>
      <c r="AX140" s="98"/>
      <c r="AY140" s="98"/>
      <c r="AZ140" s="98"/>
      <c r="BA140" s="98"/>
      <c r="BB140" s="98"/>
      <c r="BC140" s="98"/>
      <c r="BD140" s="98"/>
      <c r="BE140" s="98"/>
      <c r="BF140" s="98"/>
      <c r="BG140" s="98"/>
      <c r="BH140" s="98"/>
      <c r="BI140" s="98"/>
      <c r="BJ140" s="98"/>
      <c r="BK140" s="98"/>
      <c r="BL140" s="98"/>
      <c r="BM140" s="98"/>
      <c r="BN140" s="98"/>
      <c r="BO140" s="98"/>
      <c r="BP140" s="98"/>
      <c r="BQ140" s="98"/>
      <c r="BR140" s="98"/>
      <c r="BS140" s="98"/>
      <c r="BT140" s="98"/>
      <c r="BU140" s="98"/>
      <c r="BV140" s="98"/>
      <c r="BW140" s="98"/>
      <c r="BX140" s="98"/>
      <c r="BY140" s="98"/>
      <c r="BZ140" s="98"/>
      <c r="CA140" s="98"/>
      <c r="CB140" s="98"/>
      <c r="CC140" s="98"/>
      <c r="CD140" s="98"/>
      <c r="CE140" s="98"/>
      <c r="CF140" s="98"/>
      <c r="CG140" s="98"/>
      <c r="CH140" s="98"/>
      <c r="CI140" s="98"/>
      <c r="CJ140" s="98"/>
      <c r="CK140" s="98"/>
      <c r="CL140" s="98"/>
      <c r="CM140" s="98"/>
      <c r="CN140" s="98"/>
      <c r="CO140" s="98"/>
      <c r="CP140" s="98"/>
      <c r="CQ140" s="98"/>
      <c r="CR140" s="98"/>
      <c r="CS140" s="98"/>
      <c r="CT140" s="98"/>
      <c r="CU140" s="98"/>
      <c r="CV140" s="98"/>
      <c r="CW140" s="98"/>
      <c r="CX140" s="98"/>
      <c r="CY140" s="98"/>
      <c r="CZ140" s="98"/>
      <c r="DA140" s="98"/>
      <c r="DB140" s="98"/>
      <c r="DC140" s="98"/>
      <c r="DD140" s="98"/>
      <c r="DE140" s="98"/>
      <c r="DF140" s="98"/>
      <c r="DG140" s="98"/>
      <c r="DH140" s="98"/>
      <c r="DI140" s="98"/>
      <c r="DJ140" s="98"/>
      <c r="DK140" s="98"/>
      <c r="DL140" s="98"/>
      <c r="DM140" s="98"/>
      <c r="DN140" s="98"/>
      <c r="DO140" s="98"/>
      <c r="DP140" s="98"/>
      <c r="DQ140" s="98"/>
      <c r="DR140" s="98"/>
      <c r="DS140" s="98"/>
      <c r="DT140" s="98"/>
      <c r="DU140" s="98"/>
      <c r="DV140" s="98"/>
      <c r="DW140" s="98"/>
      <c r="DX140" s="98"/>
      <c r="DY140" s="98"/>
      <c r="DZ140" s="98"/>
      <c r="EA140" s="98"/>
      <c r="EB140" s="98"/>
      <c r="EC140" s="98"/>
      <c r="ED140" s="98"/>
      <c r="EE140" s="98"/>
      <c r="EF140" s="98"/>
      <c r="EG140" s="98"/>
      <c r="EH140" s="98"/>
      <c r="EI140" s="98"/>
      <c r="EJ140" s="98"/>
      <c r="EK140" s="98"/>
      <c r="EL140" s="98"/>
      <c r="EM140" s="98"/>
      <c r="EN140" s="98"/>
      <c r="EO140" s="98"/>
      <c r="EP140" s="98"/>
      <c r="EQ140" s="98"/>
      <c r="ER140" s="98"/>
      <c r="ES140" s="98"/>
      <c r="ET140" s="98"/>
      <c r="EU140" s="98"/>
      <c r="EV140" s="98"/>
      <c r="EW140" s="98"/>
      <c r="EX140" s="98"/>
      <c r="EY140" s="98"/>
      <c r="EZ140" s="98"/>
      <c r="FA140" s="98"/>
      <c r="FB140" s="98"/>
      <c r="FC140" s="98"/>
      <c r="FD140" s="98"/>
      <c r="FE140" s="98"/>
      <c r="FF140" s="98"/>
      <c r="FG140" s="98"/>
      <c r="FH140" s="98"/>
      <c r="FI140" s="98"/>
      <c r="FJ140" s="98"/>
      <c r="FK140" s="98"/>
      <c r="FL140" s="98"/>
      <c r="FM140" s="98"/>
      <c r="FN140" s="98"/>
      <c r="FO140" s="98"/>
      <c r="FP140" s="98"/>
      <c r="FQ140" s="98"/>
      <c r="FR140" s="98"/>
      <c r="FS140" s="98"/>
      <c r="FT140" s="98"/>
      <c r="FU140" s="98"/>
      <c r="FV140" s="98"/>
      <c r="FW140" s="98"/>
      <c r="FX140" s="98"/>
      <c r="FY140" s="98"/>
      <c r="FZ140" s="98"/>
      <c r="GA140" s="98"/>
      <c r="GB140" s="98"/>
      <c r="GC140" s="98"/>
      <c r="GD140" s="98"/>
      <c r="GE140" s="98"/>
      <c r="GF140" s="98"/>
      <c r="GG140" s="98"/>
      <c r="GH140" s="98"/>
      <c r="GI140" s="98"/>
      <c r="GJ140" s="98"/>
      <c r="GK140" s="98"/>
      <c r="GL140" s="98"/>
      <c r="GM140" s="98"/>
      <c r="GN140" s="98"/>
      <c r="GO140" s="98"/>
      <c r="GP140" s="98"/>
      <c r="GQ140" s="98"/>
      <c r="GR140" s="98"/>
      <c r="GS140" s="98"/>
      <c r="GT140" s="98"/>
      <c r="GU140" s="98"/>
      <c r="GV140" s="98"/>
      <c r="GW140" s="98"/>
      <c r="GX140" s="98"/>
      <c r="GY140" s="98"/>
      <c r="GZ140" s="98"/>
      <c r="HA140" s="98"/>
      <c r="HB140" s="98"/>
      <c r="HC140" s="98"/>
      <c r="HD140" s="98"/>
      <c r="HE140" s="98"/>
      <c r="HF140" s="98"/>
      <c r="HG140" s="98"/>
      <c r="HH140" s="98"/>
      <c r="HI140" s="98"/>
      <c r="HJ140" s="98"/>
      <c r="HK140" s="98"/>
      <c r="HL140" s="98"/>
      <c r="HM140" s="98"/>
      <c r="HN140" s="98"/>
      <c r="HO140" s="98"/>
      <c r="HP140" s="98"/>
      <c r="HQ140" s="98"/>
      <c r="HR140" s="98"/>
      <c r="HS140" s="98"/>
      <c r="HT140" s="98"/>
      <c r="HU140" s="98"/>
      <c r="HV140" s="98"/>
      <c r="HW140" s="98"/>
      <c r="HX140" s="98"/>
      <c r="HY140" s="98"/>
      <c r="HZ140" s="98"/>
      <c r="IA140" s="98"/>
    </row>
    <row r="141" spans="1:235" ht="15.75" customHeight="1" x14ac:dyDescent="0.3">
      <c r="A141" s="98"/>
      <c r="B141" s="98"/>
      <c r="C141" s="98"/>
      <c r="D141" s="98"/>
      <c r="E141" s="98"/>
      <c r="F141" s="98"/>
      <c r="G141" s="98"/>
      <c r="H141" s="98"/>
      <c r="I141" s="98"/>
      <c r="J141" s="98"/>
      <c r="K141" s="98"/>
      <c r="L141" s="98"/>
      <c r="M141" s="98"/>
      <c r="N141" s="98"/>
      <c r="O141" s="98"/>
      <c r="P141" s="98"/>
      <c r="Q141" s="98"/>
      <c r="R141" s="98"/>
      <c r="S141" s="98"/>
      <c r="T141" s="98"/>
      <c r="U141" s="98"/>
      <c r="V141" s="98"/>
      <c r="W141" s="98"/>
      <c r="X141" s="98"/>
      <c r="Y141" s="98"/>
      <c r="Z141" s="98"/>
      <c r="AA141" s="98"/>
      <c r="AB141" s="98"/>
      <c r="AC141" s="98"/>
      <c r="AD141" s="98"/>
      <c r="AE141" s="98"/>
      <c r="AF141" s="98"/>
      <c r="AG141" s="98"/>
      <c r="AH141" s="98"/>
      <c r="AI141" s="98"/>
      <c r="AJ141" s="98"/>
      <c r="AK141" s="98"/>
      <c r="AL141" s="98"/>
      <c r="AM141" s="98"/>
      <c r="AN141" s="98"/>
      <c r="AO141" s="98"/>
      <c r="AP141" s="98"/>
      <c r="AQ141" s="98"/>
      <c r="AR141" s="98"/>
      <c r="AS141" s="98"/>
      <c r="AT141" s="98"/>
      <c r="AU141" s="98"/>
      <c r="AV141" s="98"/>
      <c r="AW141" s="98"/>
      <c r="AX141" s="98"/>
      <c r="AY141" s="98"/>
      <c r="AZ141" s="98"/>
      <c r="BA141" s="98"/>
      <c r="BB141" s="98"/>
      <c r="BC141" s="98"/>
      <c r="BD141" s="98"/>
      <c r="BE141" s="98"/>
      <c r="BF141" s="98"/>
      <c r="BG141" s="98"/>
      <c r="BH141" s="98"/>
      <c r="BI141" s="98"/>
      <c r="BJ141" s="98"/>
      <c r="BK141" s="98"/>
      <c r="BL141" s="98"/>
      <c r="BM141" s="98"/>
      <c r="BN141" s="98"/>
      <c r="BO141" s="98"/>
      <c r="BP141" s="98"/>
      <c r="BQ141" s="98"/>
      <c r="BR141" s="98"/>
      <c r="BS141" s="98"/>
      <c r="BT141" s="98"/>
      <c r="BU141" s="98"/>
      <c r="BV141" s="98"/>
      <c r="BW141" s="98"/>
      <c r="BX141" s="98"/>
      <c r="BY141" s="98"/>
      <c r="BZ141" s="98"/>
      <c r="CA141" s="98"/>
      <c r="CB141" s="98"/>
      <c r="CC141" s="98"/>
      <c r="CD141" s="98"/>
      <c r="CE141" s="98"/>
      <c r="CF141" s="98"/>
      <c r="CG141" s="98"/>
      <c r="CH141" s="98"/>
      <c r="CI141" s="98"/>
      <c r="CJ141" s="98"/>
      <c r="CK141" s="98"/>
      <c r="CL141" s="98"/>
      <c r="CM141" s="98"/>
      <c r="CN141" s="98"/>
      <c r="CO141" s="98"/>
      <c r="CP141" s="98"/>
      <c r="CQ141" s="98"/>
      <c r="CR141" s="98"/>
      <c r="CS141" s="98"/>
      <c r="CT141" s="98"/>
      <c r="CU141" s="98"/>
      <c r="CV141" s="98"/>
      <c r="CW141" s="98"/>
      <c r="CX141" s="98"/>
      <c r="CY141" s="98"/>
      <c r="CZ141" s="98"/>
      <c r="DA141" s="98"/>
      <c r="DB141" s="98"/>
      <c r="DC141" s="98"/>
      <c r="DD141" s="98"/>
      <c r="DE141" s="98"/>
      <c r="DF141" s="98"/>
      <c r="DG141" s="98"/>
      <c r="DH141" s="98"/>
      <c r="DI141" s="98"/>
      <c r="DJ141" s="98"/>
      <c r="DK141" s="98"/>
      <c r="DL141" s="98"/>
      <c r="DM141" s="98"/>
      <c r="DN141" s="98"/>
      <c r="DO141" s="98"/>
      <c r="DP141" s="98"/>
      <c r="DQ141" s="98"/>
      <c r="DR141" s="98"/>
      <c r="DS141" s="98"/>
      <c r="DT141" s="98"/>
      <c r="DU141" s="98"/>
      <c r="DV141" s="98"/>
      <c r="DW141" s="98"/>
      <c r="DX141" s="98"/>
      <c r="DY141" s="98"/>
      <c r="DZ141" s="98"/>
      <c r="EA141" s="98"/>
      <c r="EB141" s="98"/>
      <c r="EC141" s="98"/>
      <c r="ED141" s="98"/>
      <c r="EE141" s="98"/>
      <c r="EF141" s="98"/>
      <c r="EG141" s="98"/>
      <c r="EH141" s="98"/>
      <c r="EI141" s="98"/>
      <c r="EJ141" s="98"/>
      <c r="EK141" s="98"/>
      <c r="EL141" s="98"/>
      <c r="EM141" s="98"/>
      <c r="EN141" s="98"/>
      <c r="EO141" s="98"/>
      <c r="EP141" s="98"/>
      <c r="EQ141" s="98"/>
      <c r="ER141" s="98"/>
      <c r="ES141" s="98"/>
      <c r="ET141" s="98"/>
      <c r="EU141" s="98"/>
      <c r="EV141" s="98"/>
      <c r="EW141" s="98"/>
      <c r="EX141" s="98"/>
      <c r="EY141" s="98"/>
      <c r="EZ141" s="98"/>
      <c r="FA141" s="98"/>
      <c r="FB141" s="98"/>
      <c r="FC141" s="98"/>
      <c r="FD141" s="98"/>
      <c r="FE141" s="98"/>
      <c r="FF141" s="98"/>
      <c r="FG141" s="98"/>
      <c r="FH141" s="98"/>
      <c r="FI141" s="98"/>
      <c r="FJ141" s="98"/>
      <c r="FK141" s="98"/>
      <c r="FL141" s="98"/>
      <c r="FM141" s="98"/>
      <c r="FN141" s="98"/>
      <c r="FO141" s="98"/>
      <c r="FP141" s="98"/>
      <c r="FQ141" s="98"/>
      <c r="FR141" s="98"/>
      <c r="FS141" s="98"/>
      <c r="FT141" s="98"/>
      <c r="FU141" s="98"/>
      <c r="FV141" s="98"/>
      <c r="FW141" s="98"/>
      <c r="FX141" s="98"/>
      <c r="FY141" s="98"/>
      <c r="FZ141" s="98"/>
      <c r="GA141" s="98"/>
      <c r="GB141" s="98"/>
      <c r="GC141" s="98"/>
      <c r="GD141" s="98"/>
      <c r="GE141" s="98"/>
      <c r="GF141" s="98"/>
      <c r="GG141" s="98"/>
      <c r="GH141" s="98"/>
      <c r="GI141" s="98"/>
      <c r="GJ141" s="98"/>
      <c r="GK141" s="98"/>
      <c r="GL141" s="98"/>
      <c r="GM141" s="98"/>
      <c r="GN141" s="98"/>
      <c r="GO141" s="98"/>
      <c r="GP141" s="98"/>
      <c r="GQ141" s="98"/>
      <c r="GR141" s="98"/>
      <c r="GS141" s="98"/>
      <c r="GT141" s="98"/>
      <c r="GU141" s="98"/>
      <c r="GV141" s="98"/>
      <c r="GW141" s="98"/>
      <c r="GX141" s="98"/>
      <c r="GY141" s="98"/>
      <c r="GZ141" s="98"/>
      <c r="HA141" s="98"/>
      <c r="HB141" s="98"/>
      <c r="HC141" s="98"/>
      <c r="HD141" s="98"/>
      <c r="HE141" s="98"/>
      <c r="HF141" s="98"/>
      <c r="HG141" s="98"/>
      <c r="HH141" s="98"/>
      <c r="HI141" s="98"/>
      <c r="HJ141" s="98"/>
      <c r="HK141" s="98"/>
      <c r="HL141" s="98"/>
      <c r="HM141" s="98"/>
      <c r="HN141" s="98"/>
      <c r="HO141" s="98"/>
      <c r="HP141" s="98"/>
      <c r="HQ141" s="98"/>
      <c r="HR141" s="98"/>
      <c r="HS141" s="98"/>
      <c r="HT141" s="98"/>
      <c r="HU141" s="98"/>
      <c r="HV141" s="98"/>
      <c r="HW141" s="98"/>
      <c r="HX141" s="98"/>
      <c r="HY141" s="98"/>
      <c r="HZ141" s="98"/>
      <c r="IA141" s="98"/>
    </row>
    <row r="142" spans="1:235" ht="15.75" customHeight="1" x14ac:dyDescent="0.3">
      <c r="A142" s="98"/>
      <c r="B142" s="98"/>
      <c r="C142" s="98"/>
      <c r="D142" s="98"/>
      <c r="E142" s="98"/>
      <c r="F142" s="98"/>
      <c r="G142" s="98"/>
      <c r="H142" s="98"/>
      <c r="I142" s="98"/>
      <c r="J142" s="98"/>
      <c r="K142" s="98"/>
      <c r="L142" s="98"/>
      <c r="M142" s="98"/>
      <c r="N142" s="98"/>
      <c r="O142" s="98"/>
      <c r="P142" s="98"/>
      <c r="Q142" s="98"/>
      <c r="R142" s="98"/>
      <c r="S142" s="98"/>
      <c r="T142" s="98"/>
      <c r="U142" s="98"/>
      <c r="V142" s="98"/>
      <c r="W142" s="98"/>
      <c r="X142" s="98"/>
      <c r="Y142" s="98"/>
      <c r="Z142" s="98"/>
      <c r="AA142" s="98"/>
      <c r="AB142" s="98"/>
      <c r="AC142" s="98"/>
      <c r="AD142" s="98"/>
      <c r="AE142" s="98"/>
      <c r="AF142" s="98"/>
      <c r="AG142" s="98"/>
      <c r="AH142" s="98"/>
      <c r="AI142" s="98"/>
      <c r="AJ142" s="98"/>
      <c r="AK142" s="98"/>
      <c r="AL142" s="98"/>
      <c r="AM142" s="98"/>
      <c r="AN142" s="98"/>
      <c r="AO142" s="98"/>
      <c r="AP142" s="98"/>
      <c r="AQ142" s="98"/>
      <c r="AR142" s="98"/>
      <c r="AS142" s="98"/>
      <c r="AT142" s="98"/>
      <c r="AU142" s="98"/>
      <c r="AV142" s="98"/>
      <c r="AW142" s="98"/>
      <c r="AX142" s="98"/>
      <c r="AY142" s="98"/>
      <c r="AZ142" s="98"/>
      <c r="BA142" s="98"/>
      <c r="BB142" s="98"/>
      <c r="BC142" s="98"/>
      <c r="BD142" s="98"/>
      <c r="BE142" s="98"/>
      <c r="BF142" s="98"/>
      <c r="BG142" s="98"/>
      <c r="BH142" s="98"/>
      <c r="BI142" s="98"/>
      <c r="BJ142" s="98"/>
      <c r="BK142" s="98"/>
      <c r="BL142" s="98"/>
      <c r="BM142" s="98"/>
      <c r="BN142" s="98"/>
      <c r="BO142" s="98"/>
      <c r="BP142" s="98"/>
      <c r="BQ142" s="98"/>
      <c r="BR142" s="98"/>
      <c r="BS142" s="98"/>
      <c r="BT142" s="98"/>
      <c r="BU142" s="98"/>
      <c r="BV142" s="98"/>
      <c r="BW142" s="98"/>
      <c r="BX142" s="98"/>
      <c r="BY142" s="98"/>
      <c r="BZ142" s="98"/>
      <c r="CA142" s="98"/>
      <c r="CB142" s="98"/>
      <c r="CC142" s="98"/>
      <c r="CD142" s="98"/>
      <c r="CE142" s="98"/>
      <c r="CF142" s="98"/>
      <c r="CG142" s="98"/>
      <c r="CH142" s="98"/>
      <c r="CI142" s="98"/>
      <c r="CJ142" s="98"/>
      <c r="CK142" s="98"/>
      <c r="CL142" s="98"/>
      <c r="CM142" s="98"/>
      <c r="CN142" s="98"/>
      <c r="CO142" s="98"/>
      <c r="CP142" s="98"/>
      <c r="CQ142" s="98"/>
      <c r="CR142" s="98"/>
      <c r="CS142" s="98"/>
      <c r="CT142" s="98"/>
      <c r="CU142" s="98"/>
      <c r="CV142" s="98"/>
      <c r="CW142" s="98"/>
      <c r="CX142" s="98"/>
      <c r="CY142" s="98"/>
      <c r="CZ142" s="98"/>
      <c r="DA142" s="98"/>
      <c r="DB142" s="98"/>
      <c r="DC142" s="98"/>
      <c r="DD142" s="98"/>
      <c r="DE142" s="98"/>
      <c r="DF142" s="98"/>
      <c r="DG142" s="98"/>
      <c r="DH142" s="98"/>
      <c r="DI142" s="98"/>
      <c r="DJ142" s="98"/>
      <c r="DK142" s="98"/>
      <c r="DL142" s="98"/>
      <c r="DM142" s="98"/>
      <c r="DN142" s="98"/>
      <c r="DO142" s="98"/>
      <c r="DP142" s="98"/>
      <c r="DQ142" s="98"/>
      <c r="DR142" s="98"/>
      <c r="DS142" s="98"/>
      <c r="DT142" s="98"/>
      <c r="DU142" s="98"/>
      <c r="DV142" s="98"/>
      <c r="DW142" s="98"/>
      <c r="DX142" s="98"/>
      <c r="DY142" s="98"/>
      <c r="DZ142" s="98"/>
      <c r="EA142" s="98"/>
      <c r="EB142" s="98"/>
      <c r="EC142" s="98"/>
      <c r="ED142" s="98"/>
      <c r="EE142" s="98"/>
      <c r="EF142" s="98"/>
      <c r="EG142" s="98"/>
      <c r="EH142" s="98"/>
      <c r="EI142" s="98"/>
      <c r="EJ142" s="98"/>
      <c r="EK142" s="98"/>
      <c r="EL142" s="98"/>
      <c r="EM142" s="98"/>
      <c r="EN142" s="98"/>
      <c r="EO142" s="98"/>
      <c r="EP142" s="98"/>
      <c r="EQ142" s="98"/>
      <c r="ER142" s="98"/>
      <c r="ES142" s="98"/>
      <c r="ET142" s="98"/>
      <c r="EU142" s="98"/>
      <c r="EV142" s="98"/>
      <c r="EW142" s="98"/>
      <c r="EX142" s="98"/>
      <c r="EY142" s="98"/>
      <c r="EZ142" s="98"/>
      <c r="FA142" s="98"/>
      <c r="FB142" s="98"/>
      <c r="FC142" s="98"/>
      <c r="FD142" s="98"/>
      <c r="FE142" s="98"/>
      <c r="FF142" s="98"/>
      <c r="FG142" s="98"/>
      <c r="FH142" s="98"/>
      <c r="FI142" s="98"/>
      <c r="FJ142" s="98"/>
      <c r="FK142" s="98"/>
      <c r="FL142" s="98"/>
      <c r="FM142" s="98"/>
      <c r="FN142" s="98"/>
      <c r="FO142" s="98"/>
      <c r="FP142" s="98"/>
      <c r="FQ142" s="98"/>
      <c r="FR142" s="98"/>
      <c r="FS142" s="98"/>
      <c r="FT142" s="98"/>
      <c r="FU142" s="98"/>
      <c r="FV142" s="98"/>
      <c r="FW142" s="98"/>
      <c r="FX142" s="98"/>
      <c r="FY142" s="98"/>
      <c r="FZ142" s="98"/>
      <c r="GA142" s="98"/>
      <c r="GB142" s="98"/>
      <c r="GC142" s="98"/>
      <c r="GD142" s="98"/>
      <c r="GE142" s="98"/>
      <c r="GF142" s="98"/>
      <c r="GG142" s="98"/>
      <c r="GH142" s="98"/>
      <c r="GI142" s="98"/>
      <c r="GJ142" s="98"/>
      <c r="GK142" s="98"/>
      <c r="GL142" s="98"/>
      <c r="GM142" s="98"/>
      <c r="GN142" s="98"/>
      <c r="GO142" s="98"/>
      <c r="GP142" s="98"/>
      <c r="GQ142" s="98"/>
      <c r="GR142" s="98"/>
      <c r="GS142" s="98"/>
      <c r="GT142" s="98"/>
      <c r="GU142" s="98"/>
      <c r="GV142" s="98"/>
      <c r="GW142" s="98"/>
      <c r="GX142" s="98"/>
      <c r="GY142" s="98"/>
      <c r="GZ142" s="98"/>
      <c r="HA142" s="98"/>
      <c r="HB142" s="98"/>
      <c r="HC142" s="98"/>
      <c r="HD142" s="98"/>
      <c r="HE142" s="98"/>
      <c r="HF142" s="98"/>
      <c r="HG142" s="98"/>
      <c r="HH142" s="98"/>
      <c r="HI142" s="98"/>
      <c r="HJ142" s="98"/>
      <c r="HK142" s="98"/>
      <c r="HL142" s="98"/>
      <c r="HM142" s="98"/>
      <c r="HN142" s="98"/>
      <c r="HO142" s="98"/>
      <c r="HP142" s="98"/>
      <c r="HQ142" s="98"/>
      <c r="HR142" s="98"/>
      <c r="HS142" s="98"/>
      <c r="HT142" s="98"/>
      <c r="HU142" s="98"/>
      <c r="HV142" s="98"/>
      <c r="HW142" s="98"/>
      <c r="HX142" s="98"/>
      <c r="HY142" s="98"/>
      <c r="HZ142" s="98"/>
      <c r="IA142" s="98"/>
    </row>
    <row r="143" spans="1:235" ht="15.75" customHeight="1" x14ac:dyDescent="0.3">
      <c r="A143" s="98"/>
      <c r="B143" s="98"/>
      <c r="C143" s="98"/>
      <c r="D143" s="98"/>
      <c r="E143" s="98"/>
      <c r="F143" s="98"/>
      <c r="G143" s="98"/>
      <c r="H143" s="98"/>
      <c r="I143" s="98"/>
      <c r="J143" s="98"/>
      <c r="K143" s="98"/>
      <c r="L143" s="98"/>
      <c r="M143" s="98"/>
      <c r="N143" s="98"/>
      <c r="O143" s="98"/>
      <c r="P143" s="98"/>
      <c r="Q143" s="98"/>
      <c r="R143" s="98"/>
      <c r="S143" s="98"/>
      <c r="T143" s="98"/>
      <c r="U143" s="98"/>
      <c r="V143" s="98"/>
      <c r="W143" s="98"/>
      <c r="X143" s="98"/>
      <c r="Y143" s="98"/>
      <c r="Z143" s="98"/>
      <c r="AA143" s="98"/>
      <c r="AB143" s="98"/>
      <c r="AC143" s="98"/>
      <c r="AD143" s="98"/>
      <c r="AE143" s="98"/>
      <c r="AF143" s="98"/>
      <c r="AG143" s="98"/>
      <c r="AH143" s="98"/>
      <c r="AI143" s="98"/>
      <c r="AJ143" s="98"/>
      <c r="AK143" s="98"/>
      <c r="AL143" s="98"/>
      <c r="AM143" s="98"/>
      <c r="AN143" s="98"/>
      <c r="AO143" s="98"/>
      <c r="AP143" s="98"/>
      <c r="AQ143" s="98"/>
      <c r="AR143" s="98"/>
      <c r="AS143" s="98"/>
      <c r="AT143" s="98"/>
      <c r="AU143" s="98"/>
      <c r="AV143" s="98"/>
      <c r="AW143" s="98"/>
      <c r="AX143" s="98"/>
      <c r="AY143" s="98"/>
      <c r="AZ143" s="98"/>
      <c r="BA143" s="98"/>
      <c r="BB143" s="98"/>
      <c r="BC143" s="98"/>
      <c r="BD143" s="98"/>
      <c r="BE143" s="98"/>
      <c r="BF143" s="98"/>
      <c r="BG143" s="98"/>
      <c r="BH143" s="98"/>
      <c r="BI143" s="98"/>
      <c r="BJ143" s="98"/>
      <c r="BK143" s="98"/>
      <c r="BL143" s="98"/>
      <c r="BM143" s="98"/>
      <c r="BN143" s="98"/>
      <c r="BO143" s="98"/>
      <c r="BP143" s="98"/>
      <c r="BQ143" s="98"/>
      <c r="BR143" s="98"/>
      <c r="BS143" s="98"/>
      <c r="BT143" s="98"/>
      <c r="BU143" s="98"/>
      <c r="BV143" s="98"/>
      <c r="BW143" s="98"/>
      <c r="BX143" s="98"/>
      <c r="BY143" s="98"/>
      <c r="BZ143" s="98"/>
      <c r="CA143" s="98"/>
      <c r="CB143" s="98"/>
      <c r="CC143" s="98"/>
      <c r="CD143" s="98"/>
      <c r="CE143" s="98"/>
      <c r="CF143" s="98"/>
      <c r="CG143" s="98"/>
      <c r="CH143" s="98"/>
      <c r="CI143" s="98"/>
      <c r="CJ143" s="98"/>
      <c r="CK143" s="98"/>
      <c r="CL143" s="98"/>
      <c r="CM143" s="98"/>
      <c r="CN143" s="98"/>
      <c r="CO143" s="98"/>
      <c r="CP143" s="98"/>
      <c r="CQ143" s="98"/>
      <c r="CR143" s="98"/>
      <c r="CS143" s="98"/>
      <c r="CT143" s="98"/>
      <c r="CU143" s="98"/>
      <c r="CV143" s="98"/>
      <c r="CW143" s="98"/>
      <c r="CX143" s="98"/>
      <c r="CY143" s="98"/>
      <c r="CZ143" s="98"/>
      <c r="DA143" s="98"/>
      <c r="DB143" s="98"/>
      <c r="DC143" s="98"/>
      <c r="DD143" s="98"/>
      <c r="DE143" s="98"/>
      <c r="DF143" s="98"/>
      <c r="DG143" s="98"/>
      <c r="DH143" s="98"/>
      <c r="DI143" s="98"/>
      <c r="DJ143" s="98"/>
      <c r="DK143" s="98"/>
      <c r="DL143" s="98"/>
      <c r="DM143" s="98"/>
      <c r="DN143" s="98"/>
      <c r="DO143" s="98"/>
      <c r="DP143" s="98"/>
      <c r="DQ143" s="98"/>
      <c r="DR143" s="98"/>
      <c r="DS143" s="98"/>
      <c r="DT143" s="98"/>
      <c r="DU143" s="98"/>
      <c r="DV143" s="98"/>
      <c r="DW143" s="98"/>
      <c r="DX143" s="98"/>
      <c r="DY143" s="98"/>
      <c r="DZ143" s="98"/>
      <c r="EA143" s="98"/>
      <c r="EB143" s="98"/>
      <c r="EC143" s="98"/>
      <c r="ED143" s="98"/>
      <c r="EE143" s="98"/>
      <c r="EF143" s="98"/>
      <c r="EG143" s="98"/>
      <c r="EH143" s="98"/>
      <c r="EI143" s="98"/>
      <c r="EJ143" s="98"/>
      <c r="EK143" s="98"/>
      <c r="EL143" s="98"/>
      <c r="EM143" s="98"/>
      <c r="EN143" s="98"/>
      <c r="EO143" s="98"/>
      <c r="EP143" s="98"/>
      <c r="EQ143" s="98"/>
      <c r="ER143" s="98"/>
      <c r="ES143" s="98"/>
      <c r="ET143" s="98"/>
      <c r="EU143" s="98"/>
      <c r="EV143" s="98"/>
      <c r="EW143" s="98"/>
      <c r="EX143" s="98"/>
      <c r="EY143" s="98"/>
      <c r="EZ143" s="98"/>
      <c r="FA143" s="98"/>
      <c r="FB143" s="98"/>
      <c r="FC143" s="98"/>
      <c r="FD143" s="98"/>
      <c r="FE143" s="98"/>
      <c r="FF143" s="98"/>
      <c r="FG143" s="98"/>
      <c r="FH143" s="98"/>
      <c r="FI143" s="98"/>
      <c r="FJ143" s="98"/>
      <c r="FK143" s="98"/>
      <c r="FL143" s="98"/>
      <c r="FM143" s="98"/>
      <c r="FN143" s="98"/>
      <c r="FO143" s="98"/>
      <c r="FP143" s="98"/>
      <c r="FQ143" s="98"/>
      <c r="FR143" s="98"/>
      <c r="FS143" s="98"/>
      <c r="FT143" s="98"/>
      <c r="FU143" s="98"/>
      <c r="FV143" s="98"/>
      <c r="FW143" s="98"/>
      <c r="FX143" s="98"/>
      <c r="FY143" s="98"/>
      <c r="FZ143" s="98"/>
      <c r="GA143" s="98"/>
      <c r="GB143" s="98"/>
      <c r="GC143" s="98"/>
      <c r="GD143" s="98"/>
      <c r="GE143" s="98"/>
      <c r="GF143" s="98"/>
      <c r="GG143" s="98"/>
      <c r="GH143" s="98"/>
      <c r="GI143" s="98"/>
      <c r="GJ143" s="98"/>
      <c r="GK143" s="98"/>
      <c r="GL143" s="98"/>
      <c r="GM143" s="98"/>
      <c r="GN143" s="98"/>
      <c r="GO143" s="98"/>
      <c r="GP143" s="98"/>
      <c r="GQ143" s="98"/>
      <c r="GR143" s="98"/>
      <c r="GS143" s="98"/>
      <c r="GT143" s="98"/>
      <c r="GU143" s="98"/>
      <c r="GV143" s="98"/>
      <c r="GW143" s="98"/>
      <c r="GX143" s="98"/>
      <c r="GY143" s="98"/>
      <c r="GZ143" s="98"/>
      <c r="HA143" s="98"/>
      <c r="HB143" s="98"/>
      <c r="HC143" s="98"/>
      <c r="HD143" s="98"/>
      <c r="HE143" s="98"/>
      <c r="HF143" s="98"/>
      <c r="HG143" s="98"/>
      <c r="HH143" s="98"/>
      <c r="HI143" s="98"/>
      <c r="HJ143" s="98"/>
      <c r="HK143" s="98"/>
      <c r="HL143" s="98"/>
      <c r="HM143" s="98"/>
      <c r="HN143" s="98"/>
      <c r="HO143" s="98"/>
      <c r="HP143" s="98"/>
      <c r="HQ143" s="98"/>
      <c r="HR143" s="98"/>
      <c r="HS143" s="98"/>
      <c r="HT143" s="98"/>
      <c r="HU143" s="98"/>
      <c r="HV143" s="98"/>
      <c r="HW143" s="98"/>
      <c r="HX143" s="98"/>
      <c r="HY143" s="98"/>
      <c r="HZ143" s="98"/>
      <c r="IA143" s="98"/>
    </row>
    <row r="144" spans="1:235" ht="15.75" customHeight="1" x14ac:dyDescent="0.3">
      <c r="A144" s="98"/>
      <c r="B144" s="98"/>
      <c r="C144" s="98"/>
      <c r="D144" s="98"/>
      <c r="E144" s="98"/>
      <c r="F144" s="98"/>
      <c r="G144" s="98"/>
      <c r="H144" s="98"/>
      <c r="I144" s="98"/>
      <c r="J144" s="98"/>
      <c r="K144" s="98"/>
      <c r="L144" s="98"/>
      <c r="M144" s="98"/>
      <c r="N144" s="98"/>
      <c r="O144" s="98"/>
      <c r="P144" s="98"/>
      <c r="Q144" s="98"/>
      <c r="R144" s="98"/>
      <c r="S144" s="98"/>
      <c r="T144" s="98"/>
      <c r="U144" s="98"/>
      <c r="V144" s="98"/>
      <c r="W144" s="98"/>
      <c r="X144" s="98"/>
      <c r="Y144" s="98"/>
      <c r="Z144" s="98"/>
      <c r="AA144" s="98"/>
      <c r="AB144" s="98"/>
      <c r="AC144" s="98"/>
      <c r="AD144" s="98"/>
      <c r="AE144" s="98"/>
      <c r="AF144" s="98"/>
      <c r="AG144" s="98"/>
      <c r="AH144" s="98"/>
      <c r="AI144" s="98"/>
      <c r="AJ144" s="98"/>
      <c r="AK144" s="98"/>
      <c r="AL144" s="98"/>
      <c r="AM144" s="98"/>
      <c r="AN144" s="98"/>
      <c r="AO144" s="98"/>
      <c r="AP144" s="98"/>
      <c r="AQ144" s="98"/>
      <c r="AR144" s="98"/>
      <c r="AS144" s="98"/>
      <c r="AT144" s="98"/>
      <c r="AU144" s="98"/>
      <c r="AV144" s="98"/>
      <c r="AW144" s="98"/>
      <c r="AX144" s="98"/>
      <c r="AY144" s="98"/>
      <c r="AZ144" s="98"/>
      <c r="BA144" s="98"/>
      <c r="BB144" s="98"/>
      <c r="BC144" s="98"/>
      <c r="BD144" s="98"/>
      <c r="BE144" s="98"/>
      <c r="BF144" s="98"/>
      <c r="BG144" s="98"/>
      <c r="BH144" s="98"/>
      <c r="BI144" s="98"/>
      <c r="BJ144" s="98"/>
      <c r="BK144" s="98"/>
      <c r="BL144" s="98"/>
      <c r="BM144" s="98"/>
      <c r="BN144" s="98"/>
      <c r="BO144" s="98"/>
      <c r="BP144" s="98"/>
      <c r="BQ144" s="98"/>
      <c r="BR144" s="98"/>
      <c r="BS144" s="98"/>
      <c r="BT144" s="98"/>
      <c r="BU144" s="98"/>
      <c r="BV144" s="98"/>
      <c r="BW144" s="98"/>
      <c r="BX144" s="98"/>
      <c r="BY144" s="98"/>
      <c r="BZ144" s="98"/>
      <c r="CA144" s="98"/>
      <c r="CB144" s="98"/>
      <c r="CC144" s="98"/>
      <c r="CD144" s="98"/>
      <c r="CE144" s="98"/>
      <c r="CF144" s="98"/>
      <c r="CG144" s="98"/>
      <c r="CH144" s="98"/>
      <c r="CI144" s="98"/>
      <c r="CJ144" s="98"/>
      <c r="CK144" s="98"/>
      <c r="CL144" s="98"/>
      <c r="CM144" s="98"/>
      <c r="CN144" s="98"/>
      <c r="CO144" s="98"/>
      <c r="CP144" s="98"/>
      <c r="CQ144" s="98"/>
      <c r="CR144" s="98"/>
      <c r="CS144" s="98"/>
      <c r="CT144" s="98"/>
      <c r="CU144" s="98"/>
      <c r="CV144" s="98"/>
      <c r="CW144" s="98"/>
      <c r="CX144" s="98"/>
      <c r="CY144" s="98"/>
      <c r="CZ144" s="98"/>
      <c r="DA144" s="98"/>
      <c r="DB144" s="98"/>
      <c r="DC144" s="98"/>
      <c r="DD144" s="98"/>
      <c r="DE144" s="98"/>
      <c r="DF144" s="98"/>
      <c r="DG144" s="98"/>
      <c r="DH144" s="98"/>
      <c r="DI144" s="98"/>
      <c r="DJ144" s="98"/>
      <c r="DK144" s="98"/>
      <c r="DL144" s="98"/>
      <c r="DM144" s="98"/>
      <c r="DN144" s="98"/>
      <c r="DO144" s="98"/>
      <c r="DP144" s="98"/>
      <c r="DQ144" s="98"/>
      <c r="DR144" s="98"/>
      <c r="DS144" s="98"/>
      <c r="DT144" s="98"/>
      <c r="DU144" s="98"/>
      <c r="DV144" s="98"/>
      <c r="DW144" s="98"/>
      <c r="DX144" s="98"/>
      <c r="DY144" s="98"/>
      <c r="DZ144" s="98"/>
      <c r="EA144" s="98"/>
      <c r="EB144" s="98"/>
      <c r="EC144" s="98"/>
      <c r="ED144" s="98"/>
      <c r="EE144" s="98"/>
      <c r="EF144" s="98"/>
      <c r="EG144" s="98"/>
      <c r="EH144" s="98"/>
      <c r="EI144" s="98"/>
      <c r="EJ144" s="98"/>
      <c r="EK144" s="98"/>
      <c r="EL144" s="98"/>
      <c r="EM144" s="98"/>
      <c r="EN144" s="98"/>
      <c r="EO144" s="98"/>
      <c r="EP144" s="98"/>
      <c r="EQ144" s="98"/>
      <c r="ER144" s="98"/>
      <c r="ES144" s="98"/>
      <c r="ET144" s="98"/>
      <c r="EU144" s="98"/>
      <c r="EV144" s="98"/>
      <c r="EW144" s="98"/>
      <c r="EX144" s="98"/>
      <c r="EY144" s="98"/>
      <c r="EZ144" s="98"/>
      <c r="FA144" s="98"/>
      <c r="FB144" s="98"/>
      <c r="FC144" s="98"/>
      <c r="FD144" s="98"/>
      <c r="FE144" s="98"/>
      <c r="FF144" s="98"/>
      <c r="FG144" s="98"/>
      <c r="FH144" s="98"/>
      <c r="FI144" s="98"/>
      <c r="FJ144" s="98"/>
      <c r="FK144" s="98"/>
      <c r="FL144" s="98"/>
      <c r="FM144" s="98"/>
      <c r="FN144" s="98"/>
      <c r="FO144" s="98"/>
      <c r="FP144" s="98"/>
      <c r="FQ144" s="98"/>
      <c r="FR144" s="98"/>
      <c r="FS144" s="98"/>
      <c r="FT144" s="98"/>
      <c r="FU144" s="98"/>
      <c r="FV144" s="98"/>
      <c r="FW144" s="98"/>
      <c r="FX144" s="98"/>
      <c r="FY144" s="98"/>
      <c r="FZ144" s="98"/>
      <c r="GA144" s="98"/>
      <c r="GB144" s="98"/>
      <c r="GC144" s="98"/>
      <c r="GD144" s="98"/>
      <c r="GE144" s="98"/>
      <c r="GF144" s="98"/>
      <c r="GG144" s="98"/>
      <c r="GH144" s="98"/>
      <c r="GI144" s="98"/>
      <c r="GJ144" s="98"/>
      <c r="GK144" s="98"/>
      <c r="GL144" s="98"/>
      <c r="GM144" s="98"/>
      <c r="GN144" s="98"/>
      <c r="GO144" s="98"/>
      <c r="GP144" s="98"/>
      <c r="GQ144" s="98"/>
      <c r="GR144" s="98"/>
      <c r="GS144" s="98"/>
      <c r="GT144" s="98"/>
      <c r="GU144" s="98"/>
      <c r="GV144" s="98"/>
      <c r="GW144" s="98"/>
      <c r="GX144" s="98"/>
      <c r="GY144" s="98"/>
      <c r="GZ144" s="98"/>
      <c r="HA144" s="98"/>
      <c r="HB144" s="98"/>
      <c r="HC144" s="98"/>
      <c r="HD144" s="98"/>
      <c r="HE144" s="98"/>
      <c r="HF144" s="98"/>
      <c r="HG144" s="98"/>
      <c r="HH144" s="98"/>
      <c r="HI144" s="98"/>
      <c r="HJ144" s="98"/>
      <c r="HK144" s="98"/>
      <c r="HL144" s="98"/>
      <c r="HM144" s="98"/>
      <c r="HN144" s="98"/>
      <c r="HO144" s="98"/>
      <c r="HP144" s="98"/>
      <c r="HQ144" s="98"/>
      <c r="HR144" s="98"/>
      <c r="HS144" s="98"/>
      <c r="HT144" s="98"/>
      <c r="HU144" s="98"/>
      <c r="HV144" s="98"/>
      <c r="HW144" s="98"/>
      <c r="HX144" s="98"/>
      <c r="HY144" s="98"/>
      <c r="HZ144" s="98"/>
      <c r="IA144" s="98"/>
    </row>
    <row r="145" spans="1:235" ht="15.75" customHeight="1" x14ac:dyDescent="0.3">
      <c r="A145" s="98"/>
      <c r="B145" s="98"/>
      <c r="C145" s="98"/>
      <c r="D145" s="98"/>
      <c r="E145" s="98"/>
      <c r="F145" s="98"/>
      <c r="G145" s="98"/>
      <c r="H145" s="98"/>
      <c r="I145" s="98"/>
      <c r="J145" s="98"/>
      <c r="K145" s="98"/>
      <c r="L145" s="98"/>
      <c r="M145" s="98"/>
      <c r="N145" s="98"/>
      <c r="O145" s="98"/>
      <c r="P145" s="98"/>
      <c r="Q145" s="98"/>
      <c r="R145" s="98"/>
      <c r="S145" s="98"/>
      <c r="T145" s="98"/>
      <c r="U145" s="98"/>
      <c r="V145" s="98"/>
      <c r="W145" s="98"/>
      <c r="X145" s="98"/>
      <c r="Y145" s="98"/>
      <c r="Z145" s="98"/>
      <c r="AA145" s="98"/>
      <c r="AB145" s="98"/>
      <c r="AC145" s="98"/>
      <c r="AD145" s="98"/>
      <c r="AE145" s="98"/>
      <c r="AF145" s="98"/>
      <c r="AG145" s="98"/>
      <c r="AH145" s="98"/>
      <c r="AI145" s="98"/>
      <c r="AJ145" s="98"/>
      <c r="AK145" s="98"/>
      <c r="AL145" s="98"/>
      <c r="AM145" s="98"/>
      <c r="AN145" s="98"/>
      <c r="AO145" s="98"/>
      <c r="AP145" s="98"/>
      <c r="AQ145" s="98"/>
      <c r="AR145" s="98"/>
      <c r="AS145" s="98"/>
      <c r="AT145" s="98"/>
      <c r="AU145" s="98"/>
      <c r="AV145" s="98"/>
      <c r="AW145" s="98"/>
      <c r="AX145" s="98"/>
      <c r="AY145" s="98"/>
      <c r="AZ145" s="98"/>
      <c r="BA145" s="98"/>
      <c r="BB145" s="98"/>
      <c r="BC145" s="98"/>
      <c r="BD145" s="98"/>
      <c r="BE145" s="98"/>
      <c r="BF145" s="98"/>
      <c r="BG145" s="98"/>
      <c r="BH145" s="98"/>
      <c r="BI145" s="98"/>
      <c r="BJ145" s="98"/>
      <c r="BK145" s="98"/>
      <c r="BL145" s="98"/>
      <c r="BM145" s="98"/>
      <c r="BN145" s="98"/>
      <c r="BO145" s="98"/>
      <c r="BP145" s="98"/>
      <c r="BQ145" s="98"/>
      <c r="BR145" s="98"/>
      <c r="BS145" s="98"/>
      <c r="BT145" s="98"/>
      <c r="BU145" s="98"/>
      <c r="BV145" s="98"/>
      <c r="BW145" s="98"/>
      <c r="BX145" s="98"/>
      <c r="BY145" s="98"/>
      <c r="BZ145" s="98"/>
      <c r="CA145" s="98"/>
      <c r="CB145" s="98"/>
      <c r="CC145" s="98"/>
      <c r="CD145" s="98"/>
      <c r="CE145" s="98"/>
      <c r="CF145" s="98"/>
      <c r="CG145" s="98"/>
      <c r="CH145" s="98"/>
      <c r="CI145" s="98"/>
      <c r="CJ145" s="98"/>
      <c r="CK145" s="98"/>
      <c r="CL145" s="98"/>
      <c r="CM145" s="98"/>
      <c r="CN145" s="98"/>
      <c r="CO145" s="98"/>
      <c r="CP145" s="98"/>
      <c r="CQ145" s="98"/>
      <c r="CR145" s="98"/>
      <c r="CS145" s="98"/>
      <c r="CT145" s="98"/>
      <c r="CU145" s="98"/>
      <c r="CV145" s="98"/>
      <c r="CW145" s="98"/>
      <c r="CX145" s="98"/>
      <c r="CY145" s="98"/>
      <c r="CZ145" s="98"/>
      <c r="DA145" s="98"/>
      <c r="DB145" s="98"/>
      <c r="DC145" s="98"/>
      <c r="DD145" s="98"/>
      <c r="DE145" s="98"/>
      <c r="DF145" s="98"/>
      <c r="DG145" s="98"/>
      <c r="DH145" s="98"/>
      <c r="DI145" s="98"/>
      <c r="DJ145" s="98"/>
      <c r="DK145" s="98"/>
      <c r="DL145" s="98"/>
      <c r="DM145" s="98"/>
      <c r="DN145" s="98"/>
      <c r="DO145" s="98"/>
      <c r="DP145" s="98"/>
      <c r="DQ145" s="98"/>
      <c r="DR145" s="98"/>
      <c r="DS145" s="98"/>
      <c r="DT145" s="98"/>
      <c r="DU145" s="98"/>
      <c r="DV145" s="98"/>
      <c r="DW145" s="98"/>
      <c r="DX145" s="98"/>
      <c r="DY145" s="98"/>
      <c r="DZ145" s="98"/>
      <c r="EA145" s="98"/>
      <c r="EB145" s="98"/>
      <c r="EC145" s="98"/>
      <c r="ED145" s="98"/>
      <c r="EE145" s="98"/>
      <c r="EF145" s="98"/>
      <c r="EG145" s="98"/>
      <c r="EH145" s="98"/>
      <c r="EI145" s="98"/>
      <c r="EJ145" s="98"/>
      <c r="EK145" s="98"/>
      <c r="EL145" s="98"/>
      <c r="EM145" s="98"/>
      <c r="EN145" s="98"/>
      <c r="EO145" s="98"/>
      <c r="EP145" s="98"/>
      <c r="EQ145" s="98"/>
      <c r="ER145" s="98"/>
      <c r="ES145" s="98"/>
      <c r="ET145" s="98"/>
      <c r="EU145" s="98"/>
      <c r="EV145" s="98"/>
      <c r="EW145" s="98"/>
      <c r="EX145" s="98"/>
      <c r="EY145" s="98"/>
      <c r="EZ145" s="98"/>
      <c r="FA145" s="98"/>
      <c r="FB145" s="98"/>
      <c r="FC145" s="98"/>
      <c r="FD145" s="98"/>
      <c r="FE145" s="98"/>
      <c r="FF145" s="98"/>
      <c r="FG145" s="98"/>
      <c r="FH145" s="98"/>
      <c r="FI145" s="98"/>
      <c r="FJ145" s="98"/>
      <c r="FK145" s="98"/>
      <c r="FL145" s="98"/>
      <c r="FM145" s="98"/>
      <c r="FN145" s="98"/>
      <c r="FO145" s="98"/>
      <c r="FP145" s="98"/>
      <c r="FQ145" s="98"/>
      <c r="FR145" s="98"/>
      <c r="FS145" s="98"/>
      <c r="FT145" s="98"/>
      <c r="FU145" s="98"/>
      <c r="FV145" s="98"/>
      <c r="FW145" s="98"/>
      <c r="FX145" s="98"/>
      <c r="FY145" s="98"/>
      <c r="FZ145" s="98"/>
      <c r="GA145" s="98"/>
      <c r="GB145" s="98"/>
      <c r="GC145" s="98"/>
      <c r="GD145" s="98"/>
      <c r="GE145" s="98"/>
      <c r="GF145" s="98"/>
      <c r="GG145" s="98"/>
      <c r="GH145" s="98"/>
      <c r="GI145" s="98"/>
      <c r="GJ145" s="98"/>
      <c r="GK145" s="98"/>
      <c r="GL145" s="98"/>
      <c r="GM145" s="98"/>
      <c r="GN145" s="98"/>
      <c r="GO145" s="98"/>
      <c r="GP145" s="98"/>
      <c r="GQ145" s="98"/>
      <c r="GR145" s="98"/>
      <c r="GS145" s="98"/>
      <c r="GT145" s="98"/>
      <c r="GU145" s="98"/>
      <c r="GV145" s="98"/>
      <c r="GW145" s="98"/>
      <c r="GX145" s="98"/>
      <c r="GY145" s="98"/>
      <c r="GZ145" s="98"/>
      <c r="HA145" s="98"/>
      <c r="HB145" s="98"/>
      <c r="HC145" s="98"/>
      <c r="HD145" s="98"/>
      <c r="HE145" s="98"/>
      <c r="HF145" s="98"/>
      <c r="HG145" s="98"/>
      <c r="HH145" s="98"/>
      <c r="HI145" s="98"/>
      <c r="HJ145" s="98"/>
      <c r="HK145" s="98"/>
      <c r="HL145" s="98"/>
      <c r="HM145" s="98"/>
      <c r="HN145" s="98"/>
      <c r="HO145" s="98"/>
      <c r="HP145" s="98"/>
      <c r="HQ145" s="98"/>
      <c r="HR145" s="98"/>
      <c r="HS145" s="98"/>
      <c r="HT145" s="98"/>
      <c r="HU145" s="98"/>
      <c r="HV145" s="98"/>
      <c r="HW145" s="98"/>
      <c r="HX145" s="98"/>
      <c r="HY145" s="98"/>
      <c r="HZ145" s="98"/>
      <c r="IA145" s="98"/>
    </row>
    <row r="146" spans="1:235" ht="15.75" customHeight="1" x14ac:dyDescent="0.3">
      <c r="A146" s="98"/>
      <c r="B146" s="98"/>
      <c r="C146" s="98"/>
      <c r="D146" s="98"/>
      <c r="E146" s="98"/>
      <c r="F146" s="98"/>
      <c r="G146" s="98"/>
      <c r="H146" s="98"/>
      <c r="I146" s="98"/>
      <c r="J146" s="98"/>
      <c r="K146" s="98"/>
      <c r="L146" s="98"/>
      <c r="M146" s="98"/>
      <c r="N146" s="98"/>
      <c r="O146" s="98"/>
      <c r="P146" s="98"/>
      <c r="Q146" s="98"/>
      <c r="R146" s="98"/>
      <c r="S146" s="98"/>
      <c r="T146" s="98"/>
      <c r="U146" s="98"/>
      <c r="V146" s="98"/>
      <c r="W146" s="98"/>
      <c r="X146" s="98"/>
      <c r="Y146" s="98"/>
      <c r="Z146" s="98"/>
      <c r="AA146" s="98"/>
      <c r="AB146" s="98"/>
      <c r="AC146" s="98"/>
      <c r="AD146" s="98"/>
      <c r="AE146" s="98"/>
      <c r="AF146" s="98"/>
      <c r="AG146" s="98"/>
      <c r="AH146" s="98"/>
      <c r="AI146" s="98"/>
      <c r="AJ146" s="98"/>
      <c r="AK146" s="98"/>
      <c r="AL146" s="98"/>
      <c r="AM146" s="98"/>
      <c r="AN146" s="98"/>
      <c r="AO146" s="98"/>
      <c r="AP146" s="98"/>
      <c r="AQ146" s="98"/>
      <c r="AR146" s="98"/>
      <c r="AS146" s="98"/>
      <c r="AT146" s="98"/>
      <c r="AU146" s="98"/>
      <c r="AV146" s="98"/>
      <c r="AW146" s="98"/>
      <c r="AX146" s="98"/>
      <c r="AY146" s="98"/>
      <c r="AZ146" s="98"/>
      <c r="BA146" s="98"/>
      <c r="BB146" s="98"/>
      <c r="BC146" s="98"/>
      <c r="BD146" s="98"/>
      <c r="BE146" s="98"/>
      <c r="BF146" s="98"/>
      <c r="BG146" s="98"/>
      <c r="BH146" s="98"/>
      <c r="BI146" s="98"/>
      <c r="BJ146" s="98"/>
      <c r="BK146" s="98"/>
      <c r="BL146" s="98"/>
      <c r="BM146" s="98"/>
      <c r="BN146" s="98"/>
      <c r="BO146" s="98"/>
      <c r="BP146" s="98"/>
      <c r="BQ146" s="98"/>
      <c r="BR146" s="98"/>
      <c r="BS146" s="98"/>
      <c r="BT146" s="98"/>
      <c r="BU146" s="98"/>
      <c r="BV146" s="98"/>
      <c r="BW146" s="98"/>
      <c r="BX146" s="98"/>
      <c r="BY146" s="98"/>
      <c r="BZ146" s="98"/>
      <c r="CA146" s="98"/>
      <c r="CB146" s="98"/>
      <c r="CC146" s="98"/>
      <c r="CD146" s="98"/>
      <c r="CE146" s="98"/>
      <c r="CF146" s="98"/>
      <c r="CG146" s="98"/>
      <c r="CH146" s="98"/>
      <c r="CI146" s="98"/>
      <c r="CJ146" s="98"/>
      <c r="CK146" s="98"/>
      <c r="CL146" s="98"/>
      <c r="CM146" s="98"/>
      <c r="CN146" s="98"/>
      <c r="CO146" s="98"/>
      <c r="CP146" s="98"/>
      <c r="CQ146" s="98"/>
      <c r="CR146" s="98"/>
      <c r="CS146" s="98"/>
      <c r="CT146" s="98"/>
      <c r="CU146" s="98"/>
      <c r="CV146" s="98"/>
      <c r="CW146" s="98"/>
      <c r="CX146" s="98"/>
      <c r="CY146" s="98"/>
      <c r="CZ146" s="98"/>
      <c r="DA146" s="98"/>
      <c r="DB146" s="98"/>
      <c r="DC146" s="98"/>
      <c r="DD146" s="98"/>
      <c r="DE146" s="98"/>
      <c r="DF146" s="98"/>
      <c r="DG146" s="98"/>
      <c r="DH146" s="98"/>
      <c r="DI146" s="98"/>
      <c r="DJ146" s="98"/>
      <c r="DK146" s="98"/>
      <c r="DL146" s="98"/>
      <c r="DM146" s="98"/>
      <c r="DN146" s="98"/>
      <c r="DO146" s="98"/>
      <c r="DP146" s="98"/>
      <c r="DQ146" s="98"/>
      <c r="DR146" s="98"/>
      <c r="DS146" s="98"/>
      <c r="DT146" s="98"/>
      <c r="DU146" s="98"/>
      <c r="DV146" s="98"/>
      <c r="DW146" s="98"/>
      <c r="DX146" s="98"/>
      <c r="DY146" s="98"/>
      <c r="DZ146" s="98"/>
      <c r="EA146" s="98"/>
      <c r="EB146" s="98"/>
      <c r="EC146" s="98"/>
      <c r="ED146" s="98"/>
      <c r="EE146" s="98"/>
      <c r="EF146" s="98"/>
      <c r="EG146" s="98"/>
      <c r="EH146" s="98"/>
      <c r="EI146" s="98"/>
      <c r="EJ146" s="98"/>
      <c r="EK146" s="98"/>
      <c r="EL146" s="98"/>
      <c r="EM146" s="98"/>
      <c r="EN146" s="98"/>
      <c r="EO146" s="98"/>
      <c r="EP146" s="98"/>
      <c r="EQ146" s="98"/>
      <c r="ER146" s="98"/>
      <c r="ES146" s="98"/>
      <c r="ET146" s="98"/>
      <c r="EU146" s="98"/>
      <c r="EV146" s="98"/>
      <c r="EW146" s="98"/>
      <c r="EX146" s="98"/>
      <c r="EY146" s="98"/>
      <c r="EZ146" s="98"/>
      <c r="FA146" s="98"/>
      <c r="FB146" s="98"/>
      <c r="FC146" s="98"/>
      <c r="FD146" s="98"/>
      <c r="FE146" s="98"/>
      <c r="FF146" s="98"/>
      <c r="FG146" s="98"/>
      <c r="FH146" s="98"/>
      <c r="FI146" s="98"/>
      <c r="FJ146" s="98"/>
      <c r="FK146" s="98"/>
      <c r="FL146" s="98"/>
      <c r="FM146" s="98"/>
      <c r="FN146" s="98"/>
      <c r="FO146" s="98"/>
      <c r="FP146" s="98"/>
      <c r="FQ146" s="98"/>
      <c r="FR146" s="98"/>
      <c r="FS146" s="98"/>
      <c r="FT146" s="98"/>
      <c r="FU146" s="98"/>
      <c r="FV146" s="98"/>
      <c r="FW146" s="98"/>
      <c r="FX146" s="98"/>
      <c r="FY146" s="98"/>
      <c r="FZ146" s="98"/>
      <c r="GA146" s="98"/>
      <c r="GB146" s="98"/>
      <c r="GC146" s="98"/>
      <c r="GD146" s="98"/>
      <c r="GE146" s="98"/>
      <c r="GF146" s="98"/>
      <c r="GG146" s="98"/>
      <c r="GH146" s="98"/>
      <c r="GI146" s="98"/>
      <c r="GJ146" s="98"/>
      <c r="GK146" s="98"/>
      <c r="GL146" s="98"/>
      <c r="GM146" s="98"/>
      <c r="GN146" s="98"/>
      <c r="GO146" s="98"/>
      <c r="GP146" s="98"/>
      <c r="GQ146" s="98"/>
      <c r="GR146" s="98"/>
      <c r="GS146" s="98"/>
      <c r="GT146" s="98"/>
      <c r="GU146" s="98"/>
      <c r="GV146" s="98"/>
      <c r="GW146" s="98"/>
      <c r="GX146" s="98"/>
      <c r="GY146" s="98"/>
      <c r="GZ146" s="98"/>
      <c r="HA146" s="98"/>
      <c r="HB146" s="98"/>
      <c r="HC146" s="98"/>
      <c r="HD146" s="98"/>
      <c r="HE146" s="98"/>
      <c r="HF146" s="98"/>
      <c r="HG146" s="98"/>
      <c r="HH146" s="98"/>
      <c r="HI146" s="98"/>
      <c r="HJ146" s="98"/>
      <c r="HK146" s="98"/>
      <c r="HL146" s="98"/>
      <c r="HM146" s="98"/>
      <c r="HN146" s="98"/>
      <c r="HO146" s="98"/>
      <c r="HP146" s="98"/>
      <c r="HQ146" s="98"/>
      <c r="HR146" s="98"/>
      <c r="HS146" s="98"/>
      <c r="HT146" s="98"/>
      <c r="HU146" s="98"/>
      <c r="HV146" s="98"/>
      <c r="HW146" s="98"/>
      <c r="HX146" s="98"/>
      <c r="HY146" s="98"/>
      <c r="HZ146" s="98"/>
      <c r="IA146" s="98"/>
    </row>
    <row r="147" spans="1:235" ht="15.75" customHeight="1" x14ac:dyDescent="0.3">
      <c r="A147" s="98"/>
      <c r="B147" s="98"/>
      <c r="C147" s="98"/>
      <c r="D147" s="98"/>
      <c r="E147" s="98"/>
      <c r="F147" s="98"/>
      <c r="G147" s="98"/>
      <c r="H147" s="98"/>
      <c r="I147" s="98"/>
      <c r="J147" s="98"/>
      <c r="K147" s="98"/>
      <c r="L147" s="98"/>
      <c r="M147" s="98"/>
      <c r="N147" s="98"/>
      <c r="O147" s="98"/>
      <c r="P147" s="98"/>
      <c r="Q147" s="98"/>
      <c r="R147" s="98"/>
      <c r="S147" s="98"/>
      <c r="T147" s="98"/>
      <c r="U147" s="98"/>
      <c r="V147" s="98"/>
      <c r="W147" s="98"/>
      <c r="X147" s="98"/>
      <c r="Y147" s="98"/>
      <c r="Z147" s="98"/>
      <c r="AA147" s="98"/>
      <c r="AB147" s="98"/>
      <c r="AC147" s="98"/>
      <c r="AD147" s="98"/>
      <c r="AE147" s="98"/>
      <c r="AF147" s="98"/>
      <c r="AG147" s="98"/>
      <c r="AH147" s="98"/>
      <c r="AI147" s="98"/>
      <c r="AJ147" s="98"/>
      <c r="AK147" s="98"/>
      <c r="AL147" s="98"/>
      <c r="AM147" s="98"/>
      <c r="AN147" s="98"/>
      <c r="AO147" s="98"/>
      <c r="AP147" s="98"/>
      <c r="AQ147" s="98"/>
      <c r="AR147" s="98"/>
      <c r="AS147" s="98"/>
      <c r="AT147" s="98"/>
      <c r="AU147" s="98"/>
      <c r="AV147" s="98"/>
      <c r="AW147" s="98"/>
      <c r="AX147" s="98"/>
      <c r="AY147" s="98"/>
      <c r="AZ147" s="98"/>
      <c r="BA147" s="98"/>
      <c r="BB147" s="98"/>
      <c r="BC147" s="98"/>
      <c r="BD147" s="98"/>
      <c r="BE147" s="98"/>
      <c r="BF147" s="98"/>
      <c r="BG147" s="98"/>
      <c r="BH147" s="98"/>
      <c r="BI147" s="98"/>
      <c r="BJ147" s="98"/>
      <c r="BK147" s="98"/>
      <c r="BL147" s="98"/>
      <c r="BM147" s="98"/>
      <c r="BN147" s="98"/>
      <c r="BO147" s="98"/>
      <c r="BP147" s="98"/>
      <c r="BQ147" s="98"/>
      <c r="BR147" s="98"/>
      <c r="BS147" s="98"/>
      <c r="BT147" s="98"/>
      <c r="BU147" s="98"/>
      <c r="BV147" s="98"/>
      <c r="BW147" s="98"/>
      <c r="BX147" s="98"/>
      <c r="BY147" s="98"/>
      <c r="BZ147" s="98"/>
      <c r="CA147" s="98"/>
      <c r="CB147" s="98"/>
      <c r="CC147" s="98"/>
      <c r="CD147" s="98"/>
      <c r="CE147" s="98"/>
      <c r="CF147" s="98"/>
      <c r="CG147" s="98"/>
      <c r="CH147" s="98"/>
      <c r="CI147" s="98"/>
      <c r="CJ147" s="98"/>
      <c r="CK147" s="98"/>
      <c r="CL147" s="98"/>
      <c r="CM147" s="98"/>
      <c r="CN147" s="98"/>
      <c r="CO147" s="98"/>
      <c r="CP147" s="98"/>
      <c r="CQ147" s="98"/>
      <c r="CR147" s="98"/>
      <c r="CS147" s="98"/>
      <c r="CT147" s="98"/>
      <c r="CU147" s="98"/>
      <c r="CV147" s="98"/>
      <c r="CW147" s="98"/>
      <c r="CX147" s="98"/>
      <c r="CY147" s="98"/>
      <c r="CZ147" s="98"/>
      <c r="DA147" s="98"/>
      <c r="DB147" s="98"/>
      <c r="DC147" s="98"/>
      <c r="DD147" s="98"/>
      <c r="DE147" s="98"/>
      <c r="DF147" s="98"/>
      <c r="DG147" s="98"/>
      <c r="DH147" s="98"/>
      <c r="DI147" s="98"/>
      <c r="DJ147" s="98"/>
      <c r="DK147" s="98"/>
      <c r="DL147" s="98"/>
      <c r="DM147" s="98"/>
      <c r="DN147" s="98"/>
      <c r="DO147" s="98"/>
      <c r="DP147" s="98"/>
      <c r="DQ147" s="98"/>
      <c r="DR147" s="98"/>
      <c r="DS147" s="98"/>
      <c r="DT147" s="98"/>
      <c r="DU147" s="98"/>
      <c r="DV147" s="98"/>
      <c r="DW147" s="98"/>
      <c r="DX147" s="98"/>
      <c r="DY147" s="98"/>
      <c r="DZ147" s="98"/>
      <c r="EA147" s="98"/>
      <c r="EB147" s="98"/>
      <c r="EC147" s="98"/>
      <c r="ED147" s="98"/>
      <c r="EE147" s="98"/>
      <c r="EF147" s="98"/>
      <c r="EG147" s="98"/>
      <c r="EH147" s="98"/>
      <c r="EI147" s="98"/>
      <c r="EJ147" s="98"/>
      <c r="EK147" s="98"/>
      <c r="EL147" s="98"/>
      <c r="EM147" s="98"/>
      <c r="EN147" s="98"/>
      <c r="EO147" s="98"/>
      <c r="EP147" s="98"/>
      <c r="EQ147" s="98"/>
      <c r="ER147" s="98"/>
      <c r="ES147" s="98"/>
      <c r="ET147" s="98"/>
      <c r="EU147" s="98"/>
      <c r="EV147" s="98"/>
      <c r="EW147" s="98"/>
      <c r="EX147" s="98"/>
      <c r="EY147" s="98"/>
      <c r="EZ147" s="98"/>
      <c r="FA147" s="98"/>
      <c r="FB147" s="98"/>
      <c r="FC147" s="98"/>
      <c r="FD147" s="98"/>
      <c r="FE147" s="98"/>
      <c r="FF147" s="98"/>
      <c r="FG147" s="98"/>
      <c r="FH147" s="98"/>
      <c r="FI147" s="98"/>
      <c r="FJ147" s="98"/>
      <c r="FK147" s="98"/>
      <c r="FL147" s="98"/>
      <c r="FM147" s="98"/>
      <c r="FN147" s="98"/>
      <c r="FO147" s="98"/>
      <c r="FP147" s="98"/>
      <c r="FQ147" s="98"/>
      <c r="FR147" s="98"/>
      <c r="FS147" s="98"/>
      <c r="FT147" s="98"/>
      <c r="FU147" s="98"/>
      <c r="FV147" s="98"/>
      <c r="FW147" s="98"/>
      <c r="FX147" s="98"/>
      <c r="FY147" s="98"/>
      <c r="FZ147" s="98"/>
      <c r="GA147" s="98"/>
      <c r="GB147" s="98"/>
      <c r="GC147" s="98"/>
      <c r="GD147" s="98"/>
      <c r="GE147" s="98"/>
      <c r="GF147" s="98"/>
      <c r="GG147" s="98"/>
      <c r="GH147" s="98"/>
      <c r="GI147" s="98"/>
      <c r="GJ147" s="98"/>
      <c r="GK147" s="98"/>
      <c r="GL147" s="98"/>
      <c r="GM147" s="98"/>
      <c r="GN147" s="98"/>
      <c r="GO147" s="98"/>
      <c r="GP147" s="98"/>
      <c r="GQ147" s="98"/>
      <c r="GR147" s="98"/>
      <c r="GS147" s="98"/>
      <c r="GT147" s="98"/>
      <c r="GU147" s="98"/>
      <c r="GV147" s="98"/>
      <c r="GW147" s="98"/>
      <c r="GX147" s="98"/>
      <c r="GY147" s="98"/>
      <c r="GZ147" s="98"/>
      <c r="HA147" s="98"/>
      <c r="HB147" s="98"/>
      <c r="HC147" s="98"/>
      <c r="HD147" s="98"/>
      <c r="HE147" s="98"/>
      <c r="HF147" s="98"/>
      <c r="HG147" s="98"/>
      <c r="HH147" s="98"/>
      <c r="HI147" s="98"/>
      <c r="HJ147" s="98"/>
      <c r="HK147" s="98"/>
      <c r="HL147" s="98"/>
      <c r="HM147" s="98"/>
      <c r="HN147" s="98"/>
      <c r="HO147" s="98"/>
      <c r="HP147" s="98"/>
      <c r="HQ147" s="98"/>
      <c r="HR147" s="98"/>
      <c r="HS147" s="98"/>
      <c r="HT147" s="98"/>
      <c r="HU147" s="98"/>
      <c r="HV147" s="98"/>
      <c r="HW147" s="98"/>
      <c r="HX147" s="98"/>
      <c r="HY147" s="98"/>
      <c r="HZ147" s="98"/>
      <c r="IA147" s="98"/>
    </row>
    <row r="148" spans="1:235" ht="15.75" customHeight="1" x14ac:dyDescent="0.3">
      <c r="A148" s="98"/>
      <c r="B148" s="98"/>
      <c r="C148" s="98"/>
      <c r="D148" s="98"/>
      <c r="E148" s="98"/>
      <c r="F148" s="98"/>
      <c r="G148" s="98"/>
      <c r="H148" s="98"/>
      <c r="I148" s="98"/>
      <c r="J148" s="98"/>
      <c r="K148" s="98"/>
      <c r="L148" s="98"/>
      <c r="M148" s="98"/>
      <c r="N148" s="98"/>
      <c r="O148" s="98"/>
      <c r="P148" s="98"/>
      <c r="Q148" s="98"/>
      <c r="R148" s="98"/>
      <c r="S148" s="98"/>
      <c r="T148" s="98"/>
      <c r="U148" s="98"/>
      <c r="V148" s="98"/>
      <c r="W148" s="98"/>
      <c r="X148" s="98"/>
      <c r="Y148" s="98"/>
      <c r="Z148" s="98"/>
      <c r="AA148" s="98"/>
      <c r="AB148" s="98"/>
      <c r="AC148" s="98"/>
      <c r="AD148" s="98"/>
      <c r="AE148" s="98"/>
      <c r="AF148" s="98"/>
      <c r="AG148" s="98"/>
      <c r="AH148" s="98"/>
      <c r="AI148" s="98"/>
      <c r="AJ148" s="98"/>
      <c r="AK148" s="98"/>
      <c r="AL148" s="98"/>
      <c r="AM148" s="98"/>
      <c r="AN148" s="98"/>
      <c r="AO148" s="98"/>
      <c r="AP148" s="98"/>
      <c r="AQ148" s="98"/>
      <c r="AR148" s="98"/>
      <c r="AS148" s="98"/>
      <c r="AT148" s="98"/>
      <c r="AU148" s="98"/>
      <c r="AV148" s="98"/>
      <c r="AW148" s="98"/>
      <c r="AX148" s="98"/>
      <c r="AY148" s="98"/>
      <c r="AZ148" s="98"/>
      <c r="BA148" s="98"/>
      <c r="BB148" s="98"/>
      <c r="BC148" s="98"/>
      <c r="BD148" s="98"/>
      <c r="BE148" s="98"/>
      <c r="BF148" s="98"/>
      <c r="BG148" s="98"/>
      <c r="BH148" s="98"/>
      <c r="BI148" s="98"/>
      <c r="BJ148" s="98"/>
      <c r="BK148" s="98"/>
      <c r="BL148" s="98"/>
      <c r="BM148" s="98"/>
      <c r="BN148" s="98"/>
      <c r="BO148" s="98"/>
      <c r="BP148" s="98"/>
      <c r="BQ148" s="98"/>
      <c r="BR148" s="98"/>
      <c r="BS148" s="98"/>
      <c r="BT148" s="98"/>
      <c r="BU148" s="98"/>
      <c r="BV148" s="98"/>
      <c r="BW148" s="98"/>
      <c r="BX148" s="98"/>
      <c r="BY148" s="98"/>
      <c r="BZ148" s="98"/>
      <c r="CA148" s="98"/>
      <c r="CB148" s="98"/>
      <c r="CC148" s="98"/>
      <c r="CD148" s="98"/>
      <c r="CE148" s="98"/>
      <c r="CF148" s="98"/>
      <c r="CG148" s="98"/>
      <c r="CH148" s="98"/>
      <c r="CI148" s="98"/>
      <c r="CJ148" s="98"/>
      <c r="CK148" s="98"/>
      <c r="CL148" s="98"/>
      <c r="CM148" s="98"/>
      <c r="CN148" s="98"/>
      <c r="CO148" s="98"/>
      <c r="CP148" s="98"/>
      <c r="CQ148" s="98"/>
      <c r="CR148" s="98"/>
      <c r="CS148" s="98"/>
      <c r="CT148" s="98"/>
      <c r="CU148" s="98"/>
      <c r="CV148" s="98"/>
      <c r="CW148" s="98"/>
      <c r="CX148" s="98"/>
      <c r="CY148" s="98"/>
      <c r="CZ148" s="98"/>
      <c r="DA148" s="98"/>
      <c r="DB148" s="98"/>
      <c r="DC148" s="98"/>
      <c r="DD148" s="98"/>
      <c r="DE148" s="98"/>
      <c r="DF148" s="98"/>
      <c r="DG148" s="98"/>
      <c r="DH148" s="98"/>
      <c r="DI148" s="98"/>
      <c r="DJ148" s="98"/>
      <c r="DK148" s="98"/>
      <c r="DL148" s="98"/>
      <c r="DM148" s="98"/>
      <c r="DN148" s="98"/>
      <c r="DO148" s="98"/>
      <c r="DP148" s="98"/>
      <c r="DQ148" s="98"/>
      <c r="DR148" s="98"/>
      <c r="DS148" s="98"/>
      <c r="DT148" s="98"/>
      <c r="DU148" s="98"/>
      <c r="DV148" s="98"/>
      <c r="DW148" s="98"/>
      <c r="DX148" s="98"/>
      <c r="DY148" s="98"/>
      <c r="DZ148" s="98"/>
      <c r="EA148" s="98"/>
      <c r="EB148" s="98"/>
      <c r="EC148" s="98"/>
      <c r="ED148" s="98"/>
      <c r="EE148" s="98"/>
      <c r="EF148" s="98"/>
      <c r="EG148" s="98"/>
      <c r="EH148" s="98"/>
      <c r="EI148" s="98"/>
      <c r="EJ148" s="98"/>
      <c r="EK148" s="98"/>
      <c r="EL148" s="98"/>
      <c r="EM148" s="98"/>
      <c r="EN148" s="98"/>
      <c r="EO148" s="98"/>
      <c r="EP148" s="98"/>
      <c r="EQ148" s="98"/>
      <c r="ER148" s="98"/>
      <c r="ES148" s="98"/>
      <c r="ET148" s="98"/>
      <c r="EU148" s="98"/>
      <c r="EV148" s="98"/>
      <c r="EW148" s="98"/>
      <c r="EX148" s="98"/>
      <c r="EY148" s="98"/>
      <c r="EZ148" s="98"/>
      <c r="FA148" s="98"/>
      <c r="FB148" s="98"/>
      <c r="FC148" s="98"/>
      <c r="FD148" s="98"/>
      <c r="FE148" s="98"/>
      <c r="FF148" s="98"/>
      <c r="FG148" s="98"/>
      <c r="FH148" s="98"/>
      <c r="FI148" s="98"/>
      <c r="FJ148" s="98"/>
      <c r="FK148" s="98"/>
      <c r="FL148" s="98"/>
      <c r="FM148" s="98"/>
      <c r="FN148" s="98"/>
      <c r="FO148" s="98"/>
      <c r="FP148" s="98"/>
      <c r="FQ148" s="98"/>
      <c r="FR148" s="98"/>
      <c r="FS148" s="98"/>
      <c r="FT148" s="98"/>
      <c r="FU148" s="98"/>
      <c r="FV148" s="98"/>
      <c r="FW148" s="98"/>
      <c r="FX148" s="98"/>
      <c r="FY148" s="98"/>
      <c r="FZ148" s="98"/>
      <c r="GA148" s="98"/>
      <c r="GB148" s="98"/>
      <c r="GC148" s="98"/>
      <c r="GD148" s="98"/>
      <c r="GE148" s="98"/>
      <c r="GF148" s="98"/>
      <c r="GG148" s="98"/>
      <c r="GH148" s="98"/>
      <c r="GI148" s="98"/>
      <c r="GJ148" s="98"/>
      <c r="GK148" s="98"/>
      <c r="GL148" s="98"/>
      <c r="GM148" s="98"/>
      <c r="GN148" s="98"/>
      <c r="GO148" s="98"/>
      <c r="GP148" s="98"/>
      <c r="GQ148" s="98"/>
      <c r="GR148" s="98"/>
      <c r="GS148" s="98"/>
      <c r="GT148" s="98"/>
      <c r="GU148" s="98"/>
      <c r="GV148" s="98"/>
      <c r="GW148" s="98"/>
      <c r="GX148" s="98"/>
      <c r="GY148" s="98"/>
      <c r="GZ148" s="98"/>
      <c r="HA148" s="98"/>
      <c r="HB148" s="98"/>
      <c r="HC148" s="98"/>
      <c r="HD148" s="98"/>
      <c r="HE148" s="98"/>
      <c r="HF148" s="98"/>
      <c r="HG148" s="98"/>
      <c r="HH148" s="98"/>
      <c r="HI148" s="98"/>
      <c r="HJ148" s="98"/>
      <c r="HK148" s="98"/>
      <c r="HL148" s="98"/>
      <c r="HM148" s="98"/>
      <c r="HN148" s="98"/>
      <c r="HO148" s="98"/>
      <c r="HP148" s="98"/>
      <c r="HQ148" s="98"/>
      <c r="HR148" s="98"/>
      <c r="HS148" s="98"/>
      <c r="HT148" s="98"/>
      <c r="HU148" s="98"/>
      <c r="HV148" s="98"/>
      <c r="HW148" s="98"/>
      <c r="HX148" s="98"/>
      <c r="HY148" s="98"/>
      <c r="HZ148" s="98"/>
      <c r="IA148" s="98"/>
    </row>
    <row r="149" spans="1:235" ht="15.75" customHeight="1" x14ac:dyDescent="0.3">
      <c r="A149" s="98"/>
      <c r="B149" s="98"/>
      <c r="C149" s="98"/>
      <c r="D149" s="98"/>
      <c r="E149" s="98"/>
      <c r="F149" s="98"/>
      <c r="G149" s="98"/>
      <c r="H149" s="98"/>
      <c r="I149" s="98"/>
      <c r="J149" s="98"/>
      <c r="K149" s="98"/>
      <c r="L149" s="98"/>
      <c r="M149" s="98"/>
      <c r="N149" s="98"/>
      <c r="O149" s="98"/>
      <c r="P149" s="98"/>
      <c r="Q149" s="98"/>
      <c r="R149" s="98"/>
      <c r="S149" s="98"/>
      <c r="T149" s="98"/>
      <c r="U149" s="98"/>
      <c r="V149" s="98"/>
      <c r="W149" s="98"/>
      <c r="X149" s="98"/>
      <c r="Y149" s="98"/>
      <c r="Z149" s="98"/>
      <c r="AA149" s="98"/>
      <c r="AB149" s="98"/>
      <c r="AC149" s="98"/>
      <c r="AD149" s="98"/>
      <c r="AE149" s="98"/>
      <c r="AF149" s="98"/>
      <c r="AG149" s="98"/>
      <c r="AH149" s="98"/>
      <c r="AI149" s="98"/>
      <c r="AJ149" s="98"/>
      <c r="AK149" s="98"/>
      <c r="AL149" s="98"/>
      <c r="AM149" s="98"/>
      <c r="AN149" s="98"/>
      <c r="AO149" s="98"/>
      <c r="AP149" s="98"/>
      <c r="AQ149" s="98"/>
      <c r="AR149" s="98"/>
      <c r="AS149" s="98"/>
      <c r="AT149" s="98"/>
      <c r="AU149" s="98"/>
      <c r="AV149" s="98"/>
      <c r="AW149" s="98"/>
      <c r="AX149" s="98"/>
      <c r="AY149" s="98"/>
      <c r="AZ149" s="98"/>
      <c r="BA149" s="98"/>
      <c r="BB149" s="98"/>
      <c r="BC149" s="98"/>
      <c r="BD149" s="98"/>
      <c r="BE149" s="98"/>
      <c r="BF149" s="98"/>
      <c r="BG149" s="98"/>
      <c r="BH149" s="98"/>
      <c r="BI149" s="98"/>
      <c r="BJ149" s="98"/>
      <c r="BK149" s="98"/>
      <c r="BL149" s="98"/>
      <c r="BM149" s="98"/>
      <c r="BN149" s="98"/>
      <c r="BO149" s="98"/>
      <c r="BP149" s="98"/>
      <c r="BQ149" s="98"/>
      <c r="BR149" s="98"/>
      <c r="BS149" s="98"/>
      <c r="BT149" s="98"/>
      <c r="BU149" s="98"/>
      <c r="BV149" s="98"/>
      <c r="BW149" s="98"/>
      <c r="BX149" s="98"/>
      <c r="BY149" s="98"/>
      <c r="BZ149" s="98"/>
      <c r="CA149" s="98"/>
      <c r="CB149" s="98"/>
      <c r="CC149" s="98"/>
      <c r="CD149" s="98"/>
      <c r="CE149" s="98"/>
      <c r="CF149" s="98"/>
      <c r="CG149" s="98"/>
      <c r="CH149" s="98"/>
      <c r="CI149" s="98"/>
      <c r="CJ149" s="98"/>
      <c r="CK149" s="98"/>
      <c r="CL149" s="98"/>
      <c r="CM149" s="98"/>
      <c r="CN149" s="98"/>
      <c r="CO149" s="98"/>
      <c r="CP149" s="98"/>
      <c r="CQ149" s="98"/>
      <c r="CR149" s="98"/>
      <c r="CS149" s="98"/>
      <c r="CT149" s="98"/>
      <c r="CU149" s="98"/>
      <c r="CV149" s="98"/>
      <c r="CW149" s="98"/>
      <c r="CX149" s="98"/>
      <c r="CY149" s="98"/>
      <c r="CZ149" s="98"/>
      <c r="DA149" s="98"/>
      <c r="DB149" s="98"/>
      <c r="DC149" s="98"/>
      <c r="DD149" s="98"/>
      <c r="DE149" s="98"/>
      <c r="DF149" s="98"/>
      <c r="DG149" s="98"/>
      <c r="DH149" s="98"/>
      <c r="DI149" s="98"/>
      <c r="DJ149" s="98"/>
      <c r="DK149" s="98"/>
      <c r="DL149" s="98"/>
      <c r="DM149" s="98"/>
      <c r="DN149" s="98"/>
      <c r="DO149" s="98"/>
      <c r="DP149" s="98"/>
      <c r="DQ149" s="98"/>
      <c r="DR149" s="98"/>
      <c r="DS149" s="98"/>
      <c r="DT149" s="98"/>
      <c r="DU149" s="98"/>
      <c r="DV149" s="98"/>
      <c r="DW149" s="98"/>
      <c r="DX149" s="98"/>
      <c r="DY149" s="98"/>
      <c r="DZ149" s="98"/>
      <c r="EA149" s="98"/>
      <c r="EB149" s="98"/>
      <c r="EC149" s="98"/>
      <c r="ED149" s="98"/>
      <c r="EE149" s="98"/>
      <c r="EF149" s="98"/>
      <c r="EG149" s="98"/>
      <c r="EH149" s="98"/>
      <c r="EI149" s="98"/>
      <c r="EJ149" s="98"/>
      <c r="EK149" s="98"/>
      <c r="EL149" s="98"/>
      <c r="EM149" s="98"/>
      <c r="EN149" s="98"/>
      <c r="EO149" s="98"/>
      <c r="EP149" s="98"/>
      <c r="EQ149" s="98"/>
      <c r="ER149" s="98"/>
      <c r="ES149" s="98"/>
      <c r="ET149" s="98"/>
      <c r="EU149" s="98"/>
      <c r="EV149" s="98"/>
      <c r="EW149" s="98"/>
      <c r="EX149" s="98"/>
      <c r="EY149" s="98"/>
      <c r="EZ149" s="98"/>
      <c r="FA149" s="98"/>
      <c r="FB149" s="98"/>
      <c r="FC149" s="98"/>
      <c r="FD149" s="98"/>
      <c r="FE149" s="98"/>
      <c r="FF149" s="98"/>
      <c r="FG149" s="98"/>
      <c r="FH149" s="98"/>
      <c r="FI149" s="98"/>
      <c r="FJ149" s="98"/>
      <c r="FK149" s="98"/>
      <c r="FL149" s="98"/>
      <c r="FM149" s="98"/>
      <c r="FN149" s="98"/>
      <c r="FO149" s="98"/>
      <c r="FP149" s="98"/>
      <c r="FQ149" s="98"/>
      <c r="FR149" s="98"/>
      <c r="FS149" s="98"/>
      <c r="FT149" s="98"/>
      <c r="FU149" s="98"/>
      <c r="FV149" s="98"/>
      <c r="FW149" s="98"/>
      <c r="FX149" s="98"/>
      <c r="FY149" s="98"/>
      <c r="FZ149" s="98"/>
      <c r="GA149" s="98"/>
      <c r="GB149" s="98"/>
      <c r="GC149" s="98"/>
      <c r="GD149" s="98"/>
      <c r="GE149" s="98"/>
      <c r="GF149" s="98"/>
      <c r="GG149" s="98"/>
      <c r="GH149" s="98"/>
      <c r="GI149" s="98"/>
      <c r="GJ149" s="98"/>
      <c r="GK149" s="98"/>
      <c r="GL149" s="98"/>
      <c r="GM149" s="98"/>
      <c r="GN149" s="98"/>
      <c r="GO149" s="98"/>
      <c r="GP149" s="98"/>
      <c r="GQ149" s="98"/>
      <c r="GR149" s="98"/>
      <c r="GS149" s="98"/>
      <c r="GT149" s="98"/>
      <c r="GU149" s="98"/>
      <c r="GV149" s="98"/>
      <c r="GW149" s="98"/>
      <c r="GX149" s="98"/>
      <c r="GY149" s="98"/>
      <c r="GZ149" s="98"/>
      <c r="HA149" s="98"/>
      <c r="HB149" s="98"/>
      <c r="HC149" s="98"/>
      <c r="HD149" s="98"/>
      <c r="HE149" s="98"/>
      <c r="HF149" s="98"/>
      <c r="HG149" s="98"/>
      <c r="HH149" s="98"/>
      <c r="HI149" s="98"/>
      <c r="HJ149" s="98"/>
      <c r="HK149" s="98"/>
      <c r="HL149" s="98"/>
      <c r="HM149" s="98"/>
      <c r="HN149" s="98"/>
      <c r="HO149" s="98"/>
      <c r="HP149" s="98"/>
      <c r="HQ149" s="98"/>
      <c r="HR149" s="98"/>
      <c r="HS149" s="98"/>
      <c r="HT149" s="98"/>
      <c r="HU149" s="98"/>
      <c r="HV149" s="98"/>
      <c r="HW149" s="98"/>
      <c r="HX149" s="98"/>
      <c r="HY149" s="98"/>
      <c r="HZ149" s="98"/>
      <c r="IA149" s="98"/>
    </row>
    <row r="150" spans="1:235" ht="15.75" customHeight="1" x14ac:dyDescent="0.3">
      <c r="A150" s="98"/>
      <c r="B150" s="98"/>
      <c r="C150" s="98"/>
      <c r="D150" s="98"/>
      <c r="E150" s="98"/>
      <c r="F150" s="98"/>
      <c r="G150" s="98"/>
      <c r="H150" s="98"/>
      <c r="I150" s="98"/>
      <c r="J150" s="98"/>
      <c r="K150" s="98"/>
      <c r="L150" s="98"/>
      <c r="M150" s="98"/>
      <c r="N150" s="98"/>
      <c r="O150" s="98"/>
      <c r="P150" s="98"/>
      <c r="Q150" s="98"/>
      <c r="R150" s="98"/>
      <c r="S150" s="98"/>
      <c r="T150" s="98"/>
      <c r="U150" s="98"/>
      <c r="V150" s="98"/>
      <c r="W150" s="98"/>
      <c r="X150" s="98"/>
      <c r="Y150" s="98"/>
      <c r="Z150" s="98"/>
      <c r="AA150" s="98"/>
      <c r="AB150" s="98"/>
      <c r="AC150" s="98"/>
      <c r="AD150" s="98"/>
      <c r="AE150" s="98"/>
      <c r="AF150" s="98"/>
      <c r="AG150" s="98"/>
      <c r="AH150" s="98"/>
      <c r="AI150" s="98"/>
      <c r="AJ150" s="98"/>
      <c r="AK150" s="98"/>
      <c r="AL150" s="98"/>
      <c r="AM150" s="98"/>
      <c r="AN150" s="98"/>
      <c r="AO150" s="98"/>
      <c r="AP150" s="98"/>
      <c r="AQ150" s="98"/>
      <c r="AR150" s="98"/>
      <c r="AS150" s="98"/>
      <c r="AT150" s="98"/>
      <c r="AU150" s="98"/>
      <c r="AV150" s="98"/>
      <c r="AW150" s="98"/>
      <c r="AX150" s="98"/>
      <c r="AY150" s="98"/>
      <c r="AZ150" s="98"/>
      <c r="BA150" s="98"/>
      <c r="BB150" s="98"/>
      <c r="BC150" s="98"/>
      <c r="BD150" s="98"/>
      <c r="BE150" s="98"/>
      <c r="BF150" s="98"/>
      <c r="BG150" s="98"/>
      <c r="BH150" s="98"/>
      <c r="BI150" s="98"/>
      <c r="BJ150" s="98"/>
      <c r="BK150" s="98"/>
      <c r="BL150" s="98"/>
      <c r="BM150" s="98"/>
      <c r="BN150" s="98"/>
      <c r="BO150" s="98"/>
      <c r="BP150" s="98"/>
      <c r="BQ150" s="98"/>
      <c r="BR150" s="98"/>
      <c r="BS150" s="98"/>
      <c r="BT150" s="98"/>
      <c r="BU150" s="98"/>
      <c r="BV150" s="98"/>
      <c r="BW150" s="98"/>
      <c r="BX150" s="98"/>
      <c r="BY150" s="98"/>
      <c r="BZ150" s="98"/>
      <c r="CA150" s="98"/>
      <c r="CB150" s="98"/>
      <c r="CC150" s="98"/>
      <c r="CD150" s="98"/>
      <c r="CE150" s="98"/>
      <c r="CF150" s="98"/>
      <c r="CG150" s="98"/>
      <c r="CH150" s="98"/>
      <c r="CI150" s="98"/>
      <c r="CJ150" s="98"/>
      <c r="CK150" s="98"/>
      <c r="CL150" s="98"/>
      <c r="CM150" s="98"/>
      <c r="CN150" s="98"/>
      <c r="CO150" s="98"/>
      <c r="CP150" s="98"/>
      <c r="CQ150" s="98"/>
      <c r="CR150" s="98"/>
      <c r="CS150" s="98"/>
      <c r="CT150" s="98"/>
      <c r="CU150" s="98"/>
      <c r="CV150" s="98"/>
      <c r="CW150" s="98"/>
      <c r="CX150" s="98"/>
      <c r="CY150" s="98"/>
      <c r="CZ150" s="98"/>
      <c r="DA150" s="98"/>
      <c r="DB150" s="98"/>
      <c r="DC150" s="98"/>
      <c r="DD150" s="98"/>
      <c r="DE150" s="98"/>
      <c r="DF150" s="98"/>
      <c r="DG150" s="98"/>
      <c r="DH150" s="98"/>
      <c r="DI150" s="98"/>
      <c r="DJ150" s="98"/>
      <c r="DK150" s="98"/>
      <c r="DL150" s="98"/>
      <c r="DM150" s="98"/>
      <c r="DN150" s="98"/>
      <c r="DO150" s="98"/>
      <c r="DP150" s="98"/>
      <c r="DQ150" s="98"/>
      <c r="DR150" s="98"/>
      <c r="DS150" s="98"/>
      <c r="DT150" s="98"/>
      <c r="DU150" s="98"/>
      <c r="DV150" s="98"/>
      <c r="DW150" s="98"/>
      <c r="DX150" s="98"/>
      <c r="DY150" s="98"/>
      <c r="DZ150" s="98"/>
      <c r="EA150" s="98"/>
      <c r="EB150" s="98"/>
      <c r="EC150" s="98"/>
      <c r="ED150" s="98"/>
      <c r="EE150" s="98"/>
      <c r="EF150" s="98"/>
      <c r="EG150" s="98"/>
      <c r="EH150" s="98"/>
      <c r="EI150" s="98"/>
      <c r="EJ150" s="98"/>
      <c r="EK150" s="98"/>
      <c r="EL150" s="98"/>
      <c r="EM150" s="98"/>
      <c r="EN150" s="98"/>
      <c r="EO150" s="98"/>
      <c r="EP150" s="98"/>
      <c r="EQ150" s="98"/>
      <c r="ER150" s="98"/>
      <c r="ES150" s="98"/>
      <c r="ET150" s="98"/>
      <c r="EU150" s="98"/>
      <c r="EV150" s="98"/>
      <c r="EW150" s="98"/>
      <c r="EX150" s="98"/>
      <c r="EY150" s="98"/>
      <c r="EZ150" s="98"/>
      <c r="FA150" s="98"/>
      <c r="FB150" s="98"/>
      <c r="FC150" s="98"/>
      <c r="FD150" s="98"/>
      <c r="FE150" s="98"/>
      <c r="FF150" s="98"/>
      <c r="FG150" s="98"/>
      <c r="FH150" s="98"/>
      <c r="FI150" s="98"/>
      <c r="FJ150" s="98"/>
      <c r="FK150" s="98"/>
      <c r="FL150" s="98"/>
      <c r="FM150" s="98"/>
      <c r="FN150" s="98"/>
      <c r="FO150" s="98"/>
      <c r="FP150" s="98"/>
      <c r="FQ150" s="98"/>
      <c r="FR150" s="98"/>
      <c r="FS150" s="98"/>
      <c r="FT150" s="98"/>
      <c r="FU150" s="98"/>
      <c r="FV150" s="98"/>
      <c r="FW150" s="98"/>
      <c r="FX150" s="98"/>
      <c r="FY150" s="98"/>
      <c r="FZ150" s="98"/>
      <c r="GA150" s="98"/>
      <c r="GB150" s="98"/>
      <c r="GC150" s="98"/>
      <c r="GD150" s="98"/>
      <c r="GE150" s="98"/>
      <c r="GF150" s="98"/>
      <c r="GG150" s="98"/>
      <c r="GH150" s="98"/>
      <c r="GI150" s="98"/>
      <c r="GJ150" s="98"/>
      <c r="GK150" s="98"/>
      <c r="GL150" s="98"/>
      <c r="GM150" s="98"/>
      <c r="GN150" s="98"/>
      <c r="GO150" s="98"/>
      <c r="GP150" s="98"/>
      <c r="GQ150" s="98"/>
      <c r="GR150" s="98"/>
      <c r="GS150" s="98"/>
      <c r="GT150" s="98"/>
      <c r="GU150" s="98"/>
      <c r="GV150" s="98"/>
      <c r="GW150" s="98"/>
      <c r="GX150" s="98"/>
      <c r="GY150" s="98"/>
      <c r="GZ150" s="98"/>
      <c r="HA150" s="98"/>
      <c r="HB150" s="98"/>
      <c r="HC150" s="98"/>
      <c r="HD150" s="98"/>
      <c r="HE150" s="98"/>
      <c r="HF150" s="98"/>
      <c r="HG150" s="98"/>
      <c r="HH150" s="98"/>
      <c r="HI150" s="98"/>
      <c r="HJ150" s="98"/>
      <c r="HK150" s="98"/>
      <c r="HL150" s="98"/>
      <c r="HM150" s="98"/>
      <c r="HN150" s="98"/>
      <c r="HO150" s="98"/>
      <c r="HP150" s="98"/>
      <c r="HQ150" s="98"/>
      <c r="HR150" s="98"/>
      <c r="HS150" s="98"/>
      <c r="HT150" s="98"/>
      <c r="HU150" s="98"/>
      <c r="HV150" s="98"/>
      <c r="HW150" s="98"/>
      <c r="HX150" s="98"/>
      <c r="HY150" s="98"/>
      <c r="HZ150" s="98"/>
      <c r="IA150" s="98"/>
    </row>
    <row r="151" spans="1:235" ht="15.75" customHeight="1" x14ac:dyDescent="0.3">
      <c r="A151" s="98"/>
      <c r="B151" s="98"/>
      <c r="C151" s="98"/>
      <c r="D151" s="98"/>
      <c r="E151" s="98"/>
      <c r="F151" s="98"/>
      <c r="G151" s="98"/>
      <c r="H151" s="98"/>
      <c r="I151" s="98"/>
      <c r="J151" s="98"/>
      <c r="K151" s="98"/>
      <c r="L151" s="98"/>
      <c r="M151" s="98"/>
      <c r="N151" s="98"/>
      <c r="O151" s="98"/>
      <c r="P151" s="98"/>
      <c r="Q151" s="98"/>
      <c r="R151" s="98"/>
      <c r="S151" s="98"/>
      <c r="T151" s="98"/>
      <c r="U151" s="98"/>
      <c r="V151" s="98"/>
      <c r="W151" s="98"/>
      <c r="X151" s="98"/>
      <c r="Y151" s="98"/>
      <c r="Z151" s="98"/>
      <c r="AA151" s="98"/>
      <c r="AB151" s="98"/>
      <c r="AC151" s="98"/>
      <c r="AD151" s="98"/>
      <c r="AE151" s="98"/>
      <c r="AF151" s="98"/>
      <c r="AG151" s="98"/>
      <c r="AH151" s="98"/>
      <c r="AI151" s="98"/>
      <c r="AJ151" s="98"/>
      <c r="AK151" s="98"/>
      <c r="AL151" s="98"/>
      <c r="AM151" s="98"/>
      <c r="AN151" s="98"/>
      <c r="AO151" s="98"/>
      <c r="AP151" s="98"/>
      <c r="AQ151" s="98"/>
      <c r="AR151" s="98"/>
      <c r="AS151" s="98"/>
      <c r="AT151" s="98"/>
      <c r="AU151" s="98"/>
      <c r="AV151" s="98"/>
      <c r="AW151" s="98"/>
      <c r="AX151" s="98"/>
      <c r="AY151" s="98"/>
      <c r="AZ151" s="98"/>
      <c r="BA151" s="98"/>
      <c r="BB151" s="98"/>
      <c r="BC151" s="98"/>
      <c r="BD151" s="98"/>
      <c r="BE151" s="98"/>
      <c r="BF151" s="98"/>
      <c r="BG151" s="98"/>
      <c r="BH151" s="98"/>
      <c r="BI151" s="98"/>
      <c r="BJ151" s="98"/>
      <c r="BK151" s="98"/>
      <c r="BL151" s="98"/>
      <c r="BM151" s="98"/>
      <c r="BN151" s="98"/>
      <c r="BO151" s="98"/>
      <c r="BP151" s="98"/>
      <c r="BQ151" s="98"/>
      <c r="BR151" s="98"/>
      <c r="BS151" s="98"/>
      <c r="BT151" s="98"/>
      <c r="BU151" s="98"/>
      <c r="BV151" s="98"/>
      <c r="BW151" s="98"/>
      <c r="BX151" s="98"/>
      <c r="BY151" s="98"/>
      <c r="BZ151" s="98"/>
      <c r="CA151" s="98"/>
      <c r="CB151" s="98"/>
      <c r="CC151" s="98"/>
      <c r="CD151" s="98"/>
      <c r="CE151" s="98"/>
      <c r="CF151" s="98"/>
      <c r="CG151" s="98"/>
      <c r="CH151" s="98"/>
      <c r="CI151" s="98"/>
      <c r="CJ151" s="98"/>
      <c r="CK151" s="98"/>
      <c r="CL151" s="98"/>
      <c r="CM151" s="98"/>
      <c r="CN151" s="98"/>
      <c r="CO151" s="98"/>
      <c r="CP151" s="98"/>
      <c r="CQ151" s="98"/>
      <c r="CR151" s="98"/>
      <c r="CS151" s="98"/>
      <c r="CT151" s="98"/>
      <c r="CU151" s="98"/>
      <c r="CV151" s="98"/>
      <c r="CW151" s="98"/>
      <c r="CX151" s="98"/>
      <c r="CY151" s="98"/>
      <c r="CZ151" s="98"/>
      <c r="DA151" s="98"/>
      <c r="DB151" s="98"/>
      <c r="DC151" s="98"/>
      <c r="DD151" s="98"/>
      <c r="DE151" s="98"/>
      <c r="DF151" s="98"/>
      <c r="DG151" s="98"/>
      <c r="DH151" s="98"/>
      <c r="DI151" s="98"/>
      <c r="DJ151" s="98"/>
      <c r="DK151" s="98"/>
      <c r="DL151" s="98"/>
      <c r="DM151" s="98"/>
      <c r="DN151" s="98"/>
      <c r="DO151" s="98"/>
      <c r="DP151" s="98"/>
      <c r="DQ151" s="98"/>
      <c r="DR151" s="98"/>
      <c r="DS151" s="98"/>
      <c r="DT151" s="98"/>
      <c r="DU151" s="98"/>
      <c r="DV151" s="98"/>
      <c r="DW151" s="98"/>
      <c r="DX151" s="98"/>
      <c r="DY151" s="98"/>
      <c r="DZ151" s="98"/>
      <c r="EA151" s="98"/>
      <c r="EB151" s="98"/>
      <c r="EC151" s="98"/>
      <c r="ED151" s="98"/>
      <c r="EE151" s="98"/>
      <c r="EF151" s="98"/>
      <c r="EG151" s="98"/>
      <c r="EH151" s="98"/>
      <c r="EI151" s="98"/>
      <c r="EJ151" s="98"/>
      <c r="EK151" s="98"/>
      <c r="EL151" s="98"/>
      <c r="EM151" s="98"/>
      <c r="EN151" s="98"/>
      <c r="EO151" s="98"/>
      <c r="EP151" s="98"/>
      <c r="EQ151" s="98"/>
      <c r="ER151" s="98"/>
      <c r="ES151" s="98"/>
      <c r="ET151" s="98"/>
      <c r="EU151" s="98"/>
      <c r="EV151" s="98"/>
      <c r="EW151" s="98"/>
      <c r="EX151" s="98"/>
      <c r="EY151" s="98"/>
      <c r="EZ151" s="98"/>
      <c r="FA151" s="98"/>
      <c r="FB151" s="98"/>
      <c r="FC151" s="98"/>
      <c r="FD151" s="98"/>
      <c r="FE151" s="98"/>
      <c r="FF151" s="98"/>
      <c r="FG151" s="98"/>
      <c r="FH151" s="98"/>
      <c r="FI151" s="98"/>
      <c r="FJ151" s="98"/>
      <c r="FK151" s="98"/>
      <c r="FL151" s="98"/>
      <c r="FM151" s="98"/>
      <c r="FN151" s="98"/>
      <c r="FO151" s="98"/>
      <c r="FP151" s="98"/>
      <c r="FQ151" s="98"/>
      <c r="FR151" s="98"/>
      <c r="FS151" s="98"/>
      <c r="FT151" s="98"/>
      <c r="FU151" s="98"/>
      <c r="FV151" s="98"/>
      <c r="FW151" s="98"/>
      <c r="FX151" s="98"/>
      <c r="FY151" s="98"/>
      <c r="FZ151" s="98"/>
      <c r="GA151" s="98"/>
      <c r="GB151" s="98"/>
      <c r="GC151" s="98"/>
      <c r="GD151" s="98"/>
      <c r="GE151" s="98"/>
      <c r="GF151" s="98"/>
      <c r="GG151" s="98"/>
      <c r="GH151" s="98"/>
      <c r="GI151" s="98"/>
      <c r="GJ151" s="98"/>
      <c r="GK151" s="98"/>
      <c r="GL151" s="98"/>
      <c r="GM151" s="98"/>
      <c r="GN151" s="98"/>
      <c r="GO151" s="98"/>
      <c r="GP151" s="98"/>
      <c r="GQ151" s="98"/>
      <c r="GR151" s="98"/>
      <c r="GS151" s="98"/>
      <c r="GT151" s="98"/>
      <c r="GU151" s="98"/>
      <c r="GV151" s="98"/>
      <c r="GW151" s="98"/>
      <c r="GX151" s="98"/>
      <c r="GY151" s="98"/>
      <c r="GZ151" s="98"/>
      <c r="HA151" s="98"/>
      <c r="HB151" s="98"/>
      <c r="HC151" s="98"/>
      <c r="HD151" s="98"/>
      <c r="HE151" s="98"/>
      <c r="HF151" s="98"/>
      <c r="HG151" s="98"/>
      <c r="HH151" s="98"/>
      <c r="HI151" s="98"/>
      <c r="HJ151" s="98"/>
      <c r="HK151" s="98"/>
      <c r="HL151" s="98"/>
      <c r="HM151" s="98"/>
      <c r="HN151" s="98"/>
      <c r="HO151" s="98"/>
      <c r="HP151" s="98"/>
      <c r="HQ151" s="98"/>
      <c r="HR151" s="98"/>
      <c r="HS151" s="98"/>
      <c r="HT151" s="98"/>
      <c r="HU151" s="98"/>
      <c r="HV151" s="98"/>
      <c r="HW151" s="98"/>
      <c r="HX151" s="98"/>
      <c r="HY151" s="98"/>
      <c r="HZ151" s="98"/>
      <c r="IA151" s="98"/>
    </row>
    <row r="152" spans="1:235" ht="15.75" customHeight="1" x14ac:dyDescent="0.3">
      <c r="A152" s="98"/>
      <c r="B152" s="98"/>
      <c r="C152" s="98"/>
      <c r="D152" s="98"/>
      <c r="E152" s="98"/>
      <c r="F152" s="98"/>
      <c r="G152" s="98"/>
      <c r="H152" s="98"/>
      <c r="I152" s="98"/>
      <c r="J152" s="98"/>
      <c r="K152" s="98"/>
      <c r="L152" s="98"/>
      <c r="M152" s="98"/>
      <c r="N152" s="98"/>
      <c r="O152" s="98"/>
      <c r="P152" s="98"/>
      <c r="Q152" s="98"/>
      <c r="R152" s="98"/>
      <c r="S152" s="98"/>
      <c r="T152" s="98"/>
      <c r="U152" s="98"/>
      <c r="V152" s="98"/>
      <c r="W152" s="98"/>
      <c r="X152" s="98"/>
      <c r="Y152" s="98"/>
      <c r="Z152" s="98"/>
      <c r="AA152" s="98"/>
      <c r="AB152" s="98"/>
      <c r="AC152" s="98"/>
      <c r="AD152" s="98"/>
      <c r="AE152" s="98"/>
      <c r="AF152" s="98"/>
      <c r="AG152" s="98"/>
      <c r="AH152" s="98"/>
      <c r="AI152" s="98"/>
      <c r="AJ152" s="98"/>
      <c r="AK152" s="98"/>
      <c r="AL152" s="98"/>
      <c r="AM152" s="98"/>
      <c r="AN152" s="98"/>
      <c r="AO152" s="98"/>
      <c r="AP152" s="98"/>
      <c r="AQ152" s="98"/>
      <c r="AR152" s="98"/>
      <c r="AS152" s="98"/>
      <c r="AT152" s="98"/>
      <c r="AU152" s="98"/>
      <c r="AV152" s="98"/>
      <c r="AW152" s="98"/>
      <c r="AX152" s="98"/>
      <c r="AY152" s="98"/>
      <c r="AZ152" s="98"/>
      <c r="BA152" s="98"/>
      <c r="BB152" s="98"/>
      <c r="BC152" s="98"/>
      <c r="BD152" s="98"/>
      <c r="BE152" s="98"/>
      <c r="BF152" s="98"/>
      <c r="BG152" s="98"/>
      <c r="BH152" s="98"/>
      <c r="BI152" s="98"/>
      <c r="BJ152" s="98"/>
      <c r="BK152" s="98"/>
      <c r="BL152" s="98"/>
      <c r="BM152" s="98"/>
      <c r="BN152" s="98"/>
      <c r="BO152" s="98"/>
      <c r="BP152" s="98"/>
      <c r="BQ152" s="98"/>
      <c r="BR152" s="98"/>
      <c r="BS152" s="98"/>
      <c r="BT152" s="98"/>
      <c r="BU152" s="98"/>
      <c r="BV152" s="98"/>
      <c r="BW152" s="98"/>
      <c r="BX152" s="98"/>
      <c r="BY152" s="98"/>
      <c r="BZ152" s="98"/>
      <c r="CA152" s="98"/>
      <c r="CB152" s="98"/>
      <c r="CC152" s="98"/>
      <c r="CD152" s="98"/>
      <c r="CE152" s="98"/>
      <c r="CF152" s="98"/>
      <c r="CG152" s="98"/>
      <c r="CH152" s="98"/>
      <c r="CI152" s="98"/>
      <c r="CJ152" s="98"/>
      <c r="CK152" s="98"/>
      <c r="CL152" s="98"/>
      <c r="CM152" s="98"/>
      <c r="CN152" s="98"/>
      <c r="CO152" s="98"/>
      <c r="CP152" s="98"/>
      <c r="CQ152" s="98"/>
      <c r="CR152" s="98"/>
      <c r="CS152" s="98"/>
      <c r="CT152" s="98"/>
      <c r="CU152" s="98"/>
      <c r="CV152" s="98"/>
      <c r="CW152" s="98"/>
      <c r="CX152" s="98"/>
      <c r="CY152" s="98"/>
      <c r="CZ152" s="98"/>
      <c r="DA152" s="98"/>
      <c r="DB152" s="98"/>
      <c r="DC152" s="98"/>
      <c r="DD152" s="98"/>
      <c r="DE152" s="98"/>
      <c r="DF152" s="98"/>
      <c r="DG152" s="98"/>
      <c r="DH152" s="98"/>
      <c r="DI152" s="98"/>
      <c r="DJ152" s="98"/>
      <c r="DK152" s="98"/>
      <c r="DL152" s="98"/>
      <c r="DM152" s="98"/>
      <c r="DN152" s="98"/>
      <c r="DO152" s="98"/>
      <c r="DP152" s="98"/>
      <c r="DQ152" s="98"/>
      <c r="DR152" s="98"/>
      <c r="DS152" s="98"/>
      <c r="DT152" s="98"/>
      <c r="DU152" s="98"/>
      <c r="DV152" s="98"/>
      <c r="DW152" s="98"/>
      <c r="DX152" s="98"/>
      <c r="DY152" s="98"/>
      <c r="DZ152" s="98"/>
      <c r="EA152" s="98"/>
      <c r="EB152" s="98"/>
      <c r="EC152" s="98"/>
      <c r="ED152" s="98"/>
      <c r="EE152" s="98"/>
      <c r="EF152" s="98"/>
      <c r="EG152" s="98"/>
      <c r="EH152" s="98"/>
      <c r="EI152" s="98"/>
      <c r="EJ152" s="98"/>
      <c r="EK152" s="98"/>
      <c r="EL152" s="98"/>
      <c r="EM152" s="98"/>
      <c r="EN152" s="98"/>
      <c r="EO152" s="98"/>
      <c r="EP152" s="98"/>
      <c r="EQ152" s="98"/>
      <c r="ER152" s="98"/>
      <c r="ES152" s="98"/>
      <c r="ET152" s="98"/>
      <c r="EU152" s="98"/>
      <c r="EV152" s="98"/>
      <c r="EW152" s="98"/>
      <c r="EX152" s="98"/>
      <c r="EY152" s="98"/>
      <c r="EZ152" s="98"/>
      <c r="FA152" s="98"/>
      <c r="FB152" s="98"/>
      <c r="FC152" s="98"/>
      <c r="FD152" s="98"/>
      <c r="FE152" s="98"/>
      <c r="FF152" s="98"/>
      <c r="FG152" s="98"/>
      <c r="FH152" s="98"/>
      <c r="FI152" s="98"/>
      <c r="FJ152" s="98"/>
      <c r="FK152" s="98"/>
      <c r="FL152" s="98"/>
      <c r="FM152" s="98"/>
      <c r="FN152" s="98"/>
      <c r="FO152" s="98"/>
      <c r="FP152" s="98"/>
      <c r="FQ152" s="98"/>
      <c r="FR152" s="98"/>
      <c r="FS152" s="98"/>
      <c r="FT152" s="98"/>
      <c r="FU152" s="98"/>
      <c r="FV152" s="98"/>
      <c r="FW152" s="98"/>
      <c r="FX152" s="98"/>
      <c r="FY152" s="98"/>
      <c r="FZ152" s="98"/>
      <c r="GA152" s="98"/>
      <c r="GB152" s="98"/>
      <c r="GC152" s="98"/>
      <c r="GD152" s="98"/>
      <c r="GE152" s="98"/>
      <c r="GF152" s="98"/>
      <c r="GG152" s="98"/>
      <c r="GH152" s="98"/>
      <c r="GI152" s="98"/>
      <c r="GJ152" s="98"/>
      <c r="GK152" s="98"/>
      <c r="GL152" s="98"/>
      <c r="GM152" s="98"/>
      <c r="GN152" s="98"/>
      <c r="GO152" s="98"/>
      <c r="GP152" s="98"/>
      <c r="GQ152" s="98"/>
      <c r="GR152" s="98"/>
      <c r="GS152" s="98"/>
      <c r="GT152" s="98"/>
      <c r="GU152" s="98"/>
      <c r="GV152" s="98"/>
      <c r="GW152" s="98"/>
      <c r="GX152" s="98"/>
      <c r="GY152" s="98"/>
      <c r="GZ152" s="98"/>
      <c r="HA152" s="98"/>
      <c r="HB152" s="98"/>
      <c r="HC152" s="98"/>
      <c r="HD152" s="98"/>
      <c r="HE152" s="98"/>
      <c r="HF152" s="98"/>
      <c r="HG152" s="98"/>
      <c r="HH152" s="98"/>
      <c r="HI152" s="98"/>
      <c r="HJ152" s="98"/>
      <c r="HK152" s="98"/>
      <c r="HL152" s="98"/>
      <c r="HM152" s="98"/>
      <c r="HN152" s="98"/>
      <c r="HO152" s="98"/>
      <c r="HP152" s="98"/>
      <c r="HQ152" s="98"/>
      <c r="HR152" s="98"/>
      <c r="HS152" s="98"/>
      <c r="HT152" s="98"/>
      <c r="HU152" s="98"/>
      <c r="HV152" s="98"/>
      <c r="HW152" s="98"/>
      <c r="HX152" s="98"/>
      <c r="HY152" s="98"/>
      <c r="HZ152" s="98"/>
      <c r="IA152" s="98"/>
    </row>
    <row r="153" spans="1:235" ht="15.75" customHeight="1" x14ac:dyDescent="0.3">
      <c r="A153" s="98"/>
      <c r="B153" s="98"/>
      <c r="C153" s="98"/>
      <c r="D153" s="98"/>
      <c r="E153" s="98"/>
      <c r="F153" s="98"/>
      <c r="G153" s="98"/>
      <c r="H153" s="98"/>
      <c r="I153" s="98"/>
      <c r="J153" s="98"/>
      <c r="K153" s="98"/>
      <c r="L153" s="98"/>
      <c r="M153" s="98"/>
      <c r="N153" s="98"/>
      <c r="O153" s="98"/>
      <c r="P153" s="98"/>
      <c r="Q153" s="98"/>
      <c r="R153" s="98"/>
      <c r="S153" s="98"/>
      <c r="T153" s="98"/>
      <c r="U153" s="98"/>
      <c r="V153" s="98"/>
      <c r="W153" s="98"/>
      <c r="X153" s="98"/>
      <c r="Y153" s="98"/>
      <c r="Z153" s="98"/>
      <c r="AA153" s="98"/>
      <c r="AB153" s="98"/>
      <c r="AC153" s="98"/>
      <c r="AD153" s="98"/>
      <c r="AE153" s="98"/>
      <c r="AF153" s="98"/>
      <c r="AG153" s="98"/>
      <c r="AH153" s="98"/>
      <c r="AI153" s="98"/>
      <c r="AJ153" s="98"/>
      <c r="AK153" s="98"/>
      <c r="AL153" s="98"/>
      <c r="AM153" s="98"/>
      <c r="AN153" s="98"/>
      <c r="AO153" s="98"/>
      <c r="AP153" s="98"/>
      <c r="AQ153" s="98"/>
      <c r="AR153" s="98"/>
      <c r="AS153" s="98"/>
      <c r="AT153" s="98"/>
      <c r="AU153" s="98"/>
      <c r="AV153" s="98"/>
      <c r="AW153" s="98"/>
      <c r="AX153" s="98"/>
      <c r="AY153" s="98"/>
      <c r="AZ153" s="98"/>
      <c r="BA153" s="98"/>
      <c r="BB153" s="98"/>
      <c r="BC153" s="98"/>
      <c r="BD153" s="98"/>
      <c r="BE153" s="98"/>
      <c r="BF153" s="98"/>
      <c r="BG153" s="98"/>
      <c r="BH153" s="98"/>
      <c r="BI153" s="98"/>
      <c r="BJ153" s="98"/>
      <c r="BK153" s="98"/>
      <c r="BL153" s="98"/>
      <c r="BM153" s="98"/>
      <c r="BN153" s="98"/>
      <c r="BO153" s="98"/>
      <c r="BP153" s="98"/>
      <c r="BQ153" s="98"/>
      <c r="BR153" s="98"/>
      <c r="BS153" s="98"/>
      <c r="BT153" s="98"/>
      <c r="BU153" s="98"/>
      <c r="BV153" s="98"/>
      <c r="BW153" s="98"/>
      <c r="BX153" s="98"/>
      <c r="BY153" s="98"/>
      <c r="BZ153" s="98"/>
      <c r="CA153" s="98"/>
      <c r="CB153" s="98"/>
      <c r="CC153" s="98"/>
      <c r="CD153" s="98"/>
      <c r="CE153" s="98"/>
      <c r="CF153" s="98"/>
      <c r="CG153" s="98"/>
      <c r="CH153" s="98"/>
      <c r="CI153" s="98"/>
      <c r="CJ153" s="98"/>
      <c r="CK153" s="98"/>
      <c r="CL153" s="98"/>
      <c r="CM153" s="98"/>
      <c r="CN153" s="98"/>
      <c r="CO153" s="98"/>
      <c r="CP153" s="98"/>
      <c r="CQ153" s="98"/>
      <c r="CR153" s="98"/>
      <c r="CS153" s="98"/>
      <c r="CT153" s="98"/>
      <c r="CU153" s="98"/>
      <c r="CV153" s="98"/>
      <c r="CW153" s="98"/>
      <c r="CX153" s="98"/>
      <c r="CY153" s="98"/>
      <c r="CZ153" s="98"/>
      <c r="DA153" s="98"/>
      <c r="DB153" s="98"/>
      <c r="DC153" s="98"/>
      <c r="DD153" s="98"/>
      <c r="DE153" s="98"/>
      <c r="DF153" s="98"/>
      <c r="DG153" s="98"/>
      <c r="DH153" s="98"/>
      <c r="DI153" s="98"/>
      <c r="DJ153" s="98"/>
      <c r="DK153" s="98"/>
      <c r="DL153" s="98"/>
      <c r="DM153" s="98"/>
      <c r="DN153" s="98"/>
      <c r="DO153" s="98"/>
      <c r="DP153" s="98"/>
      <c r="DQ153" s="98"/>
      <c r="DR153" s="98"/>
      <c r="DS153" s="98"/>
      <c r="DT153" s="98"/>
      <c r="DU153" s="98"/>
      <c r="DV153" s="98"/>
      <c r="DW153" s="98"/>
      <c r="DX153" s="98"/>
      <c r="DY153" s="98"/>
      <c r="DZ153" s="98"/>
      <c r="EA153" s="98"/>
      <c r="EB153" s="98"/>
      <c r="EC153" s="98"/>
      <c r="ED153" s="98"/>
      <c r="EE153" s="98"/>
      <c r="EF153" s="98"/>
      <c r="EG153" s="98"/>
      <c r="EH153" s="98"/>
      <c r="EI153" s="98"/>
      <c r="EJ153" s="98"/>
      <c r="EK153" s="98"/>
      <c r="EL153" s="98"/>
      <c r="EM153" s="98"/>
      <c r="EN153" s="98"/>
      <c r="EO153" s="98"/>
      <c r="EP153" s="98"/>
      <c r="EQ153" s="98"/>
      <c r="ER153" s="98"/>
      <c r="ES153" s="98"/>
      <c r="ET153" s="98"/>
      <c r="EU153" s="98"/>
      <c r="EV153" s="98"/>
      <c r="EW153" s="98"/>
      <c r="EX153" s="98"/>
      <c r="EY153" s="98"/>
      <c r="EZ153" s="98"/>
      <c r="FA153" s="98"/>
      <c r="FB153" s="98"/>
      <c r="FC153" s="98"/>
      <c r="FD153" s="98"/>
      <c r="FE153" s="98"/>
      <c r="FF153" s="98"/>
      <c r="FG153" s="98"/>
      <c r="FH153" s="98"/>
      <c r="FI153" s="98"/>
      <c r="FJ153" s="98"/>
      <c r="FK153" s="98"/>
      <c r="FL153" s="98"/>
      <c r="FM153" s="98"/>
      <c r="FN153" s="98"/>
      <c r="FO153" s="98"/>
      <c r="FP153" s="98"/>
      <c r="FQ153" s="98"/>
      <c r="FR153" s="98"/>
      <c r="FS153" s="98"/>
      <c r="FT153" s="98"/>
      <c r="FU153" s="98"/>
      <c r="FV153" s="98"/>
      <c r="FW153" s="98"/>
      <c r="FX153" s="98"/>
      <c r="FY153" s="98"/>
      <c r="FZ153" s="98"/>
      <c r="GA153" s="98"/>
      <c r="GB153" s="98"/>
      <c r="GC153" s="98"/>
      <c r="GD153" s="98"/>
      <c r="GE153" s="98"/>
      <c r="GF153" s="98"/>
      <c r="GG153" s="98"/>
      <c r="GH153" s="98"/>
      <c r="GI153" s="98"/>
      <c r="GJ153" s="98"/>
      <c r="GK153" s="98"/>
      <c r="GL153" s="98"/>
      <c r="GM153" s="98"/>
      <c r="GN153" s="98"/>
      <c r="GO153" s="98"/>
      <c r="GP153" s="98"/>
      <c r="GQ153" s="98"/>
      <c r="GR153" s="98"/>
      <c r="GS153" s="98"/>
      <c r="GT153" s="98"/>
      <c r="GU153" s="98"/>
      <c r="GV153" s="98"/>
      <c r="GW153" s="98"/>
      <c r="GX153" s="98"/>
      <c r="GY153" s="98"/>
      <c r="GZ153" s="98"/>
      <c r="HA153" s="98"/>
      <c r="HB153" s="98"/>
      <c r="HC153" s="98"/>
      <c r="HD153" s="98"/>
      <c r="HE153" s="98"/>
      <c r="HF153" s="98"/>
      <c r="HG153" s="98"/>
      <c r="HH153" s="98"/>
      <c r="HI153" s="98"/>
      <c r="HJ153" s="98"/>
      <c r="HK153" s="98"/>
      <c r="HL153" s="98"/>
      <c r="HM153" s="98"/>
      <c r="HN153" s="98"/>
      <c r="HO153" s="98"/>
      <c r="HP153" s="98"/>
      <c r="HQ153" s="98"/>
      <c r="HR153" s="98"/>
      <c r="HS153" s="98"/>
      <c r="HT153" s="98"/>
      <c r="HU153" s="98"/>
      <c r="HV153" s="98"/>
      <c r="HW153" s="98"/>
      <c r="HX153" s="98"/>
      <c r="HY153" s="98"/>
      <c r="HZ153" s="98"/>
      <c r="IA153" s="98"/>
    </row>
    <row r="154" spans="1:235" ht="15.75" customHeight="1" x14ac:dyDescent="0.3">
      <c r="A154" s="98"/>
      <c r="B154" s="98"/>
      <c r="C154" s="98"/>
      <c r="D154" s="98"/>
      <c r="E154" s="98"/>
      <c r="F154" s="98"/>
      <c r="G154" s="98"/>
      <c r="H154" s="98"/>
      <c r="I154" s="98"/>
      <c r="J154" s="98"/>
      <c r="K154" s="98"/>
      <c r="L154" s="98"/>
      <c r="M154" s="98"/>
      <c r="N154" s="98"/>
      <c r="O154" s="98"/>
      <c r="P154" s="98"/>
      <c r="Q154" s="98"/>
      <c r="R154" s="98"/>
      <c r="S154" s="98"/>
      <c r="T154" s="98"/>
      <c r="U154" s="98"/>
      <c r="V154" s="98"/>
      <c r="W154" s="98"/>
      <c r="X154" s="98"/>
      <c r="Y154" s="98"/>
      <c r="Z154" s="98"/>
      <c r="AA154" s="98"/>
      <c r="AB154" s="98"/>
      <c r="AC154" s="98"/>
      <c r="AD154" s="98"/>
      <c r="AE154" s="98"/>
      <c r="AF154" s="98"/>
      <c r="AG154" s="98"/>
      <c r="AH154" s="98"/>
      <c r="AI154" s="98"/>
      <c r="AJ154" s="98"/>
      <c r="AK154" s="98"/>
      <c r="AL154" s="98"/>
      <c r="AM154" s="98"/>
      <c r="AN154" s="98"/>
      <c r="AO154" s="98"/>
      <c r="AP154" s="98"/>
      <c r="AQ154" s="98"/>
      <c r="AR154" s="98"/>
      <c r="AS154" s="98"/>
      <c r="AT154" s="98"/>
      <c r="AU154" s="98"/>
      <c r="AV154" s="98"/>
      <c r="AW154" s="98"/>
      <c r="AX154" s="98"/>
      <c r="AY154" s="98"/>
      <c r="AZ154" s="98"/>
      <c r="BA154" s="98"/>
      <c r="BB154" s="98"/>
      <c r="BC154" s="98"/>
      <c r="BD154" s="98"/>
      <c r="BE154" s="98"/>
      <c r="BF154" s="98"/>
      <c r="BG154" s="98"/>
      <c r="BH154" s="98"/>
      <c r="BI154" s="98"/>
      <c r="BJ154" s="98"/>
      <c r="BK154" s="98"/>
      <c r="BL154" s="98"/>
      <c r="BM154" s="98"/>
      <c r="BN154" s="98"/>
      <c r="BO154" s="98"/>
      <c r="BP154" s="98"/>
      <c r="BQ154" s="98"/>
      <c r="BR154" s="98"/>
      <c r="BS154" s="98"/>
      <c r="BT154" s="98"/>
      <c r="BU154" s="98"/>
      <c r="BV154" s="98"/>
      <c r="BW154" s="98"/>
      <c r="BX154" s="98"/>
      <c r="BY154" s="98"/>
      <c r="BZ154" s="98"/>
      <c r="CA154" s="98"/>
      <c r="CB154" s="98"/>
      <c r="CC154" s="98"/>
      <c r="CD154" s="98"/>
      <c r="CE154" s="98"/>
      <c r="CF154" s="98"/>
      <c r="CG154" s="98"/>
      <c r="CH154" s="98"/>
      <c r="CI154" s="98"/>
      <c r="CJ154" s="98"/>
      <c r="CK154" s="98"/>
      <c r="CL154" s="98"/>
      <c r="CM154" s="98"/>
      <c r="CN154" s="98"/>
      <c r="CO154" s="98"/>
      <c r="CP154" s="98"/>
      <c r="CQ154" s="98"/>
      <c r="CR154" s="98"/>
      <c r="CS154" s="98"/>
      <c r="CT154" s="98"/>
      <c r="CU154" s="98"/>
      <c r="CV154" s="98"/>
      <c r="CW154" s="98"/>
      <c r="CX154" s="98"/>
      <c r="CY154" s="98"/>
      <c r="CZ154" s="98"/>
      <c r="DA154" s="98"/>
      <c r="DB154" s="98"/>
      <c r="DC154" s="98"/>
      <c r="DD154" s="98"/>
      <c r="DE154" s="98"/>
      <c r="DF154" s="98"/>
      <c r="DG154" s="98"/>
      <c r="DH154" s="98"/>
      <c r="DI154" s="98"/>
      <c r="DJ154" s="98"/>
      <c r="DK154" s="98"/>
      <c r="DL154" s="98"/>
      <c r="DM154" s="98"/>
      <c r="DN154" s="98"/>
      <c r="DO154" s="98"/>
      <c r="DP154" s="98"/>
      <c r="DQ154" s="98"/>
      <c r="DR154" s="98"/>
      <c r="DS154" s="98"/>
      <c r="DT154" s="98"/>
      <c r="DU154" s="98"/>
      <c r="DV154" s="98"/>
      <c r="DW154" s="98"/>
      <c r="DX154" s="98"/>
      <c r="DY154" s="98"/>
      <c r="DZ154" s="98"/>
      <c r="EA154" s="98"/>
      <c r="EB154" s="98"/>
      <c r="EC154" s="98"/>
      <c r="ED154" s="98"/>
      <c r="EE154" s="98"/>
      <c r="EF154" s="98"/>
      <c r="EG154" s="98"/>
      <c r="EH154" s="98"/>
      <c r="EI154" s="98"/>
      <c r="EJ154" s="98"/>
      <c r="EK154" s="98"/>
      <c r="EL154" s="98"/>
      <c r="EM154" s="98"/>
      <c r="EN154" s="98"/>
      <c r="EO154" s="98"/>
      <c r="EP154" s="98"/>
      <c r="EQ154" s="98"/>
      <c r="ER154" s="98"/>
      <c r="ES154" s="98"/>
      <c r="ET154" s="98"/>
      <c r="EU154" s="98"/>
      <c r="EV154" s="98"/>
      <c r="EW154" s="98"/>
      <c r="EX154" s="98"/>
      <c r="EY154" s="98"/>
      <c r="EZ154" s="98"/>
      <c r="FA154" s="98"/>
      <c r="FB154" s="98"/>
      <c r="FC154" s="98"/>
      <c r="FD154" s="98"/>
      <c r="FE154" s="98"/>
      <c r="FF154" s="98"/>
      <c r="FG154" s="98"/>
      <c r="FH154" s="98"/>
      <c r="FI154" s="98"/>
      <c r="FJ154" s="98"/>
      <c r="FK154" s="98"/>
      <c r="FL154" s="98"/>
      <c r="FM154" s="98"/>
      <c r="FN154" s="98"/>
      <c r="FO154" s="98"/>
      <c r="FP154" s="98"/>
      <c r="FQ154" s="98"/>
      <c r="FR154" s="98"/>
      <c r="FS154" s="98"/>
      <c r="FT154" s="98"/>
      <c r="FU154" s="98"/>
      <c r="FV154" s="98"/>
      <c r="FW154" s="98"/>
      <c r="FX154" s="98"/>
      <c r="FY154" s="98"/>
      <c r="FZ154" s="98"/>
      <c r="GA154" s="98"/>
      <c r="GB154" s="98"/>
      <c r="GC154" s="98"/>
      <c r="GD154" s="98"/>
      <c r="GE154" s="98"/>
      <c r="GF154" s="98"/>
      <c r="GG154" s="98"/>
      <c r="GH154" s="98"/>
      <c r="GI154" s="98"/>
      <c r="GJ154" s="98"/>
      <c r="GK154" s="98"/>
      <c r="GL154" s="98"/>
      <c r="GM154" s="98"/>
      <c r="GN154" s="98"/>
      <c r="GO154" s="98"/>
      <c r="GP154" s="98"/>
      <c r="GQ154" s="98"/>
      <c r="GR154" s="98"/>
      <c r="GS154" s="98"/>
      <c r="GT154" s="98"/>
      <c r="GU154" s="98"/>
      <c r="GV154" s="98"/>
      <c r="GW154" s="98"/>
      <c r="GX154" s="98"/>
      <c r="GY154" s="98"/>
      <c r="GZ154" s="98"/>
      <c r="HA154" s="98"/>
      <c r="HB154" s="98"/>
      <c r="HC154" s="98"/>
      <c r="HD154" s="98"/>
      <c r="HE154" s="98"/>
      <c r="HF154" s="98"/>
      <c r="HG154" s="98"/>
      <c r="HH154" s="98"/>
      <c r="HI154" s="98"/>
      <c r="HJ154" s="98"/>
      <c r="HK154" s="98"/>
      <c r="HL154" s="98"/>
      <c r="HM154" s="98"/>
      <c r="HN154" s="98"/>
      <c r="HO154" s="98"/>
      <c r="HP154" s="98"/>
      <c r="HQ154" s="98"/>
      <c r="HR154" s="98"/>
      <c r="HS154" s="98"/>
      <c r="HT154" s="98"/>
      <c r="HU154" s="98"/>
      <c r="HV154" s="98"/>
      <c r="HW154" s="98"/>
      <c r="HX154" s="98"/>
      <c r="HY154" s="98"/>
      <c r="HZ154" s="98"/>
      <c r="IA154" s="98"/>
    </row>
    <row r="155" spans="1:235" ht="15.75" customHeight="1" x14ac:dyDescent="0.3">
      <c r="A155" s="98"/>
      <c r="B155" s="98"/>
      <c r="C155" s="98"/>
      <c r="D155" s="98"/>
      <c r="E155" s="98"/>
      <c r="F155" s="98"/>
      <c r="G155" s="98"/>
      <c r="H155" s="98"/>
      <c r="I155" s="98"/>
      <c r="J155" s="98"/>
      <c r="K155" s="98"/>
      <c r="L155" s="98"/>
      <c r="M155" s="98"/>
      <c r="N155" s="98"/>
      <c r="O155" s="98"/>
      <c r="P155" s="98"/>
      <c r="Q155" s="98"/>
      <c r="R155" s="98"/>
      <c r="S155" s="98"/>
      <c r="T155" s="98"/>
      <c r="U155" s="98"/>
      <c r="V155" s="98"/>
      <c r="W155" s="98"/>
      <c r="X155" s="98"/>
      <c r="Y155" s="98"/>
      <c r="Z155" s="98"/>
      <c r="AA155" s="98"/>
      <c r="AB155" s="98"/>
      <c r="AC155" s="98"/>
      <c r="AD155" s="98"/>
      <c r="AE155" s="98"/>
      <c r="AF155" s="98"/>
      <c r="AG155" s="98"/>
      <c r="AH155" s="98"/>
      <c r="AI155" s="98"/>
      <c r="AJ155" s="98"/>
      <c r="AK155" s="98"/>
      <c r="AL155" s="98"/>
      <c r="AM155" s="98"/>
      <c r="AN155" s="98"/>
      <c r="AO155" s="98"/>
      <c r="AP155" s="98"/>
      <c r="AQ155" s="98"/>
      <c r="AR155" s="98"/>
      <c r="AS155" s="98"/>
      <c r="AT155" s="98"/>
      <c r="AU155" s="98"/>
      <c r="AV155" s="98"/>
      <c r="AW155" s="98"/>
      <c r="AX155" s="98"/>
      <c r="AY155" s="98"/>
      <c r="AZ155" s="98"/>
      <c r="BA155" s="98"/>
      <c r="BB155" s="98"/>
      <c r="BC155" s="98"/>
      <c r="BD155" s="98"/>
      <c r="BE155" s="98"/>
      <c r="BF155" s="98"/>
      <c r="BG155" s="98"/>
      <c r="BH155" s="98"/>
      <c r="BI155" s="98"/>
      <c r="BJ155" s="98"/>
      <c r="BK155" s="98"/>
      <c r="BL155" s="98"/>
      <c r="BM155" s="98"/>
      <c r="BN155" s="98"/>
      <c r="BO155" s="98"/>
      <c r="BP155" s="98"/>
      <c r="BQ155" s="98"/>
      <c r="BR155" s="98"/>
      <c r="BS155" s="98"/>
      <c r="BT155" s="98"/>
      <c r="BU155" s="98"/>
      <c r="BV155" s="98"/>
      <c r="BW155" s="98"/>
      <c r="BX155" s="98"/>
      <c r="BY155" s="98"/>
      <c r="BZ155" s="98"/>
      <c r="CA155" s="98"/>
      <c r="CB155" s="98"/>
      <c r="CC155" s="98"/>
      <c r="CD155" s="98"/>
      <c r="CE155" s="98"/>
      <c r="CF155" s="98"/>
      <c r="CG155" s="98"/>
      <c r="CH155" s="98"/>
      <c r="CI155" s="98"/>
      <c r="CJ155" s="98"/>
      <c r="CK155" s="98"/>
      <c r="CL155" s="98"/>
      <c r="CM155" s="98"/>
      <c r="CN155" s="98"/>
      <c r="CO155" s="98"/>
      <c r="CP155" s="98"/>
      <c r="CQ155" s="98"/>
      <c r="CR155" s="98"/>
      <c r="CS155" s="98"/>
      <c r="CT155" s="98"/>
      <c r="CU155" s="98"/>
      <c r="CV155" s="98"/>
      <c r="CW155" s="98"/>
      <c r="CX155" s="98"/>
      <c r="CY155" s="98"/>
      <c r="CZ155" s="98"/>
      <c r="DA155" s="98"/>
      <c r="DB155" s="98"/>
      <c r="DC155" s="98"/>
      <c r="DD155" s="98"/>
      <c r="DE155" s="98"/>
      <c r="DF155" s="98"/>
      <c r="DG155" s="98"/>
      <c r="DH155" s="98"/>
      <c r="DI155" s="98"/>
      <c r="DJ155" s="98"/>
      <c r="DK155" s="98"/>
      <c r="DL155" s="98"/>
      <c r="DM155" s="98"/>
      <c r="DN155" s="98"/>
      <c r="DO155" s="98"/>
      <c r="DP155" s="98"/>
      <c r="DQ155" s="98"/>
      <c r="DR155" s="98"/>
      <c r="DS155" s="98"/>
      <c r="DT155" s="98"/>
      <c r="DU155" s="98"/>
      <c r="DV155" s="98"/>
      <c r="DW155" s="98"/>
      <c r="DX155" s="98"/>
      <c r="DY155" s="98"/>
      <c r="DZ155" s="98"/>
      <c r="EA155" s="98"/>
      <c r="EB155" s="98"/>
      <c r="EC155" s="98"/>
      <c r="ED155" s="98"/>
      <c r="EE155" s="98"/>
      <c r="EF155" s="98"/>
      <c r="EG155" s="98"/>
      <c r="EH155" s="98"/>
      <c r="EI155" s="98"/>
      <c r="EJ155" s="98"/>
      <c r="EK155" s="98"/>
      <c r="EL155" s="98"/>
      <c r="EM155" s="98"/>
      <c r="EN155" s="98"/>
      <c r="EO155" s="98"/>
      <c r="EP155" s="98"/>
      <c r="EQ155" s="98"/>
      <c r="ER155" s="98"/>
      <c r="ES155" s="98"/>
      <c r="ET155" s="98"/>
      <c r="EU155" s="98"/>
      <c r="EV155" s="98"/>
      <c r="EW155" s="98"/>
      <c r="EX155" s="98"/>
      <c r="EY155" s="98"/>
      <c r="EZ155" s="98"/>
      <c r="FA155" s="98"/>
      <c r="FB155" s="98"/>
      <c r="FC155" s="98"/>
      <c r="FD155" s="98"/>
      <c r="FE155" s="98"/>
      <c r="FF155" s="98"/>
      <c r="FG155" s="98"/>
      <c r="FH155" s="98"/>
      <c r="FI155" s="98"/>
      <c r="FJ155" s="98"/>
      <c r="FK155" s="98"/>
      <c r="FL155" s="98"/>
      <c r="FM155" s="98"/>
      <c r="FN155" s="98"/>
      <c r="FO155" s="98"/>
      <c r="FP155" s="98"/>
      <c r="FQ155" s="98"/>
      <c r="FR155" s="98"/>
      <c r="FS155" s="98"/>
      <c r="FT155" s="98"/>
      <c r="FU155" s="98"/>
      <c r="FV155" s="98"/>
      <c r="FW155" s="98"/>
      <c r="FX155" s="98"/>
      <c r="FY155" s="98"/>
      <c r="FZ155" s="98"/>
      <c r="GA155" s="98"/>
      <c r="GB155" s="98"/>
      <c r="GC155" s="98"/>
      <c r="GD155" s="98"/>
      <c r="GE155" s="98"/>
      <c r="GF155" s="98"/>
      <c r="GG155" s="98"/>
      <c r="GH155" s="98"/>
      <c r="GI155" s="98"/>
      <c r="GJ155" s="98"/>
      <c r="GK155" s="98"/>
      <c r="GL155" s="98"/>
      <c r="GM155" s="98"/>
      <c r="GN155" s="98"/>
      <c r="GO155" s="98"/>
      <c r="GP155" s="98"/>
      <c r="GQ155" s="98"/>
      <c r="GR155" s="98"/>
      <c r="GS155" s="98"/>
      <c r="GT155" s="98"/>
      <c r="GU155" s="98"/>
      <c r="GV155" s="98"/>
      <c r="GW155" s="98"/>
      <c r="GX155" s="98"/>
      <c r="GY155" s="98"/>
      <c r="GZ155" s="98"/>
      <c r="HA155" s="98"/>
      <c r="HB155" s="98"/>
      <c r="HC155" s="98"/>
      <c r="HD155" s="98"/>
      <c r="HE155" s="98"/>
      <c r="HF155" s="98"/>
      <c r="HG155" s="98"/>
      <c r="HH155" s="98"/>
      <c r="HI155" s="98"/>
      <c r="HJ155" s="98"/>
      <c r="HK155" s="98"/>
      <c r="HL155" s="98"/>
      <c r="HM155" s="98"/>
      <c r="HN155" s="98"/>
      <c r="HO155" s="98"/>
      <c r="HP155" s="98"/>
      <c r="HQ155" s="98"/>
      <c r="HR155" s="98"/>
      <c r="HS155" s="98"/>
      <c r="HT155" s="98"/>
      <c r="HU155" s="98"/>
      <c r="HV155" s="98"/>
      <c r="HW155" s="98"/>
      <c r="HX155" s="98"/>
      <c r="HY155" s="98"/>
      <c r="HZ155" s="98"/>
      <c r="IA155" s="98"/>
    </row>
    <row r="156" spans="1:235" ht="15.75" customHeight="1" x14ac:dyDescent="0.3">
      <c r="A156" s="98"/>
      <c r="B156" s="98"/>
      <c r="C156" s="98"/>
      <c r="D156" s="98"/>
      <c r="E156" s="98"/>
      <c r="F156" s="98"/>
      <c r="G156" s="98"/>
      <c r="H156" s="98"/>
      <c r="I156" s="98"/>
      <c r="J156" s="98"/>
      <c r="K156" s="98"/>
      <c r="L156" s="98"/>
      <c r="M156" s="98"/>
      <c r="N156" s="98"/>
      <c r="O156" s="98"/>
      <c r="P156" s="98"/>
      <c r="Q156" s="98"/>
      <c r="R156" s="98"/>
      <c r="S156" s="98"/>
      <c r="T156" s="98"/>
      <c r="U156" s="98"/>
      <c r="V156" s="98"/>
      <c r="W156" s="98"/>
      <c r="X156" s="98"/>
      <c r="Y156" s="98"/>
      <c r="Z156" s="98"/>
      <c r="AA156" s="98"/>
      <c r="AB156" s="98"/>
      <c r="AC156" s="98"/>
      <c r="AD156" s="98"/>
      <c r="AE156" s="98"/>
      <c r="AF156" s="98"/>
      <c r="AG156" s="98"/>
      <c r="AH156" s="98"/>
      <c r="AI156" s="98"/>
      <c r="AJ156" s="98"/>
      <c r="AK156" s="98"/>
      <c r="AL156" s="98"/>
      <c r="AM156" s="98"/>
      <c r="AN156" s="98"/>
      <c r="AO156" s="98"/>
      <c r="AP156" s="98"/>
      <c r="AQ156" s="98"/>
      <c r="AR156" s="98"/>
      <c r="AS156" s="98"/>
      <c r="AT156" s="98"/>
      <c r="AU156" s="98"/>
      <c r="AV156" s="98"/>
      <c r="AW156" s="98"/>
      <c r="AX156" s="98"/>
      <c r="AY156" s="98"/>
      <c r="AZ156" s="98"/>
      <c r="BA156" s="98"/>
      <c r="BB156" s="98"/>
      <c r="BC156" s="98"/>
      <c r="BD156" s="98"/>
      <c r="BE156" s="98"/>
      <c r="BF156" s="98"/>
      <c r="BG156" s="98"/>
      <c r="BH156" s="98"/>
      <c r="BI156" s="98"/>
      <c r="BJ156" s="98"/>
      <c r="BK156" s="98"/>
      <c r="BL156" s="98"/>
      <c r="BM156" s="98"/>
      <c r="BN156" s="98"/>
      <c r="BO156" s="98"/>
      <c r="BP156" s="98"/>
      <c r="BQ156" s="98"/>
      <c r="BR156" s="98"/>
      <c r="BS156" s="98"/>
      <c r="BT156" s="98"/>
      <c r="BU156" s="98"/>
      <c r="BV156" s="98"/>
      <c r="BW156" s="98"/>
      <c r="BX156" s="98"/>
      <c r="BY156" s="98"/>
      <c r="BZ156" s="98"/>
      <c r="CA156" s="98"/>
      <c r="CB156" s="98"/>
      <c r="CC156" s="98"/>
      <c r="CD156" s="98"/>
      <c r="CE156" s="98"/>
      <c r="CF156" s="98"/>
      <c r="CG156" s="98"/>
      <c r="CH156" s="98"/>
      <c r="CI156" s="98"/>
      <c r="CJ156" s="98"/>
      <c r="CK156" s="98"/>
      <c r="CL156" s="98"/>
      <c r="CM156" s="98"/>
      <c r="CN156" s="98"/>
      <c r="CO156" s="98"/>
      <c r="CP156" s="98"/>
      <c r="CQ156" s="98"/>
      <c r="CR156" s="98"/>
      <c r="CS156" s="98"/>
      <c r="CT156" s="98"/>
      <c r="CU156" s="98"/>
      <c r="CV156" s="98"/>
      <c r="CW156" s="98"/>
      <c r="CX156" s="98"/>
      <c r="CY156" s="98"/>
      <c r="CZ156" s="98"/>
      <c r="DA156" s="98"/>
      <c r="DB156" s="98"/>
      <c r="DC156" s="98"/>
      <c r="DD156" s="98"/>
      <c r="DE156" s="98"/>
      <c r="DF156" s="98"/>
      <c r="DG156" s="98"/>
      <c r="DH156" s="98"/>
      <c r="DI156" s="98"/>
      <c r="DJ156" s="98"/>
      <c r="DK156" s="98"/>
      <c r="DL156" s="98"/>
      <c r="DM156" s="98"/>
      <c r="DN156" s="98"/>
      <c r="DO156" s="98"/>
      <c r="DP156" s="98"/>
      <c r="DQ156" s="98"/>
      <c r="DR156" s="98"/>
      <c r="DS156" s="98"/>
      <c r="DT156" s="98"/>
      <c r="DU156" s="98"/>
      <c r="DV156" s="98"/>
      <c r="DW156" s="98"/>
      <c r="DX156" s="98"/>
      <c r="DY156" s="98"/>
      <c r="DZ156" s="98"/>
      <c r="EA156" s="98"/>
      <c r="EB156" s="98"/>
      <c r="EC156" s="98"/>
      <c r="ED156" s="98"/>
      <c r="EE156" s="98"/>
      <c r="EF156" s="98"/>
      <c r="EG156" s="98"/>
      <c r="EH156" s="98"/>
      <c r="EI156" s="98"/>
      <c r="EJ156" s="98"/>
      <c r="EK156" s="98"/>
      <c r="EL156" s="98"/>
      <c r="EM156" s="98"/>
      <c r="EN156" s="98"/>
      <c r="EO156" s="98"/>
      <c r="EP156" s="98"/>
      <c r="EQ156" s="98"/>
      <c r="ER156" s="98"/>
      <c r="ES156" s="98"/>
      <c r="ET156" s="98"/>
      <c r="EU156" s="98"/>
      <c r="EV156" s="98"/>
      <c r="EW156" s="98"/>
      <c r="EX156" s="98"/>
      <c r="EY156" s="98"/>
      <c r="EZ156" s="98"/>
      <c r="FA156" s="98"/>
      <c r="FB156" s="98"/>
      <c r="FC156" s="98"/>
      <c r="FD156" s="98"/>
      <c r="FE156" s="98"/>
      <c r="FF156" s="98"/>
      <c r="FG156" s="98"/>
      <c r="FH156" s="98"/>
      <c r="FI156" s="98"/>
      <c r="FJ156" s="98"/>
      <c r="FK156" s="98"/>
      <c r="FL156" s="98"/>
      <c r="FM156" s="98"/>
      <c r="FN156" s="98"/>
      <c r="FO156" s="98"/>
      <c r="FP156" s="98"/>
      <c r="FQ156" s="98"/>
      <c r="FR156" s="98"/>
      <c r="FS156" s="98"/>
      <c r="FT156" s="98"/>
      <c r="FU156" s="98"/>
      <c r="FV156" s="98"/>
      <c r="FW156" s="98"/>
      <c r="FX156" s="98"/>
      <c r="FY156" s="98"/>
      <c r="FZ156" s="98"/>
      <c r="GA156" s="98"/>
      <c r="GB156" s="98"/>
      <c r="GC156" s="98"/>
      <c r="GD156" s="98"/>
      <c r="GE156" s="98"/>
      <c r="GF156" s="98"/>
      <c r="GG156" s="98"/>
      <c r="GH156" s="98"/>
      <c r="GI156" s="98"/>
      <c r="GJ156" s="98"/>
      <c r="GK156" s="98"/>
      <c r="GL156" s="98"/>
      <c r="GM156" s="98"/>
      <c r="GN156" s="98"/>
      <c r="GO156" s="98"/>
      <c r="GP156" s="98"/>
      <c r="GQ156" s="98"/>
      <c r="GR156" s="98"/>
      <c r="GS156" s="98"/>
      <c r="GT156" s="98"/>
      <c r="GU156" s="98"/>
      <c r="GV156" s="98"/>
      <c r="GW156" s="98"/>
      <c r="GX156" s="98"/>
      <c r="GY156" s="98"/>
      <c r="GZ156" s="98"/>
      <c r="HA156" s="98"/>
      <c r="HB156" s="98"/>
      <c r="HC156" s="98"/>
      <c r="HD156" s="98"/>
      <c r="HE156" s="98"/>
      <c r="HF156" s="98"/>
      <c r="HG156" s="98"/>
      <c r="HH156" s="98"/>
      <c r="HI156" s="98"/>
      <c r="HJ156" s="98"/>
      <c r="HK156" s="98"/>
      <c r="HL156" s="98"/>
      <c r="HM156" s="98"/>
      <c r="HN156" s="98"/>
      <c r="HO156" s="98"/>
      <c r="HP156" s="98"/>
      <c r="HQ156" s="98"/>
      <c r="HR156" s="98"/>
      <c r="HS156" s="98"/>
      <c r="HT156" s="98"/>
      <c r="HU156" s="98"/>
      <c r="HV156" s="98"/>
      <c r="HW156" s="98"/>
      <c r="HX156" s="98"/>
      <c r="HY156" s="98"/>
      <c r="HZ156" s="98"/>
      <c r="IA156" s="98"/>
    </row>
    <row r="157" spans="1:235" ht="15.75" customHeight="1" x14ac:dyDescent="0.3">
      <c r="A157" s="98"/>
      <c r="B157" s="98"/>
      <c r="C157" s="98"/>
      <c r="D157" s="98"/>
      <c r="E157" s="98"/>
      <c r="F157" s="98"/>
      <c r="G157" s="98"/>
      <c r="H157" s="98"/>
      <c r="I157" s="98"/>
      <c r="J157" s="98"/>
      <c r="K157" s="98"/>
      <c r="L157" s="98"/>
      <c r="M157" s="98"/>
      <c r="N157" s="98"/>
      <c r="O157" s="98"/>
      <c r="P157" s="98"/>
      <c r="Q157" s="98"/>
      <c r="R157" s="98"/>
      <c r="S157" s="98"/>
      <c r="T157" s="98"/>
      <c r="U157" s="98"/>
      <c r="V157" s="98"/>
      <c r="W157" s="98"/>
      <c r="X157" s="98"/>
      <c r="Y157" s="98"/>
      <c r="Z157" s="98"/>
      <c r="AA157" s="98"/>
      <c r="AB157" s="98"/>
      <c r="AC157" s="98"/>
      <c r="AD157" s="98"/>
      <c r="AE157" s="98"/>
      <c r="AF157" s="98"/>
      <c r="AG157" s="98"/>
      <c r="AH157" s="98"/>
      <c r="AI157" s="98"/>
      <c r="AJ157" s="98"/>
      <c r="AK157" s="98"/>
      <c r="AL157" s="98"/>
      <c r="AM157" s="98"/>
      <c r="AN157" s="98"/>
      <c r="AO157" s="98"/>
      <c r="AP157" s="98"/>
      <c r="AQ157" s="98"/>
      <c r="AR157" s="98"/>
      <c r="AS157" s="98"/>
      <c r="AT157" s="98"/>
      <c r="AU157" s="98"/>
      <c r="AV157" s="98"/>
      <c r="AW157" s="98"/>
      <c r="AX157" s="98"/>
      <c r="AY157" s="98"/>
      <c r="AZ157" s="98"/>
      <c r="BA157" s="98"/>
      <c r="BB157" s="98"/>
      <c r="BC157" s="98"/>
      <c r="BD157" s="98"/>
      <c r="BE157" s="98"/>
      <c r="BF157" s="98"/>
      <c r="BG157" s="98"/>
      <c r="BH157" s="98"/>
      <c r="BI157" s="98"/>
      <c r="BJ157" s="98"/>
      <c r="BK157" s="98"/>
      <c r="BL157" s="98"/>
      <c r="BM157" s="98"/>
      <c r="BN157" s="98"/>
      <c r="BO157" s="98"/>
      <c r="BP157" s="98"/>
      <c r="BQ157" s="98"/>
      <c r="BR157" s="98"/>
      <c r="BS157" s="98"/>
      <c r="BT157" s="98"/>
      <c r="BU157" s="98"/>
      <c r="BV157" s="98"/>
      <c r="BW157" s="98"/>
      <c r="BX157" s="98"/>
      <c r="BY157" s="98"/>
      <c r="BZ157" s="98"/>
      <c r="CA157" s="98"/>
      <c r="CB157" s="98"/>
      <c r="CC157" s="98"/>
      <c r="CD157" s="98"/>
      <c r="CE157" s="98"/>
      <c r="CF157" s="98"/>
      <c r="CG157" s="98"/>
      <c r="CH157" s="98"/>
      <c r="CI157" s="98"/>
      <c r="CJ157" s="98"/>
      <c r="CK157" s="98"/>
      <c r="CL157" s="98"/>
      <c r="CM157" s="98"/>
      <c r="CN157" s="98"/>
      <c r="CO157" s="98"/>
      <c r="CP157" s="98"/>
      <c r="CQ157" s="98"/>
      <c r="CR157" s="98"/>
      <c r="CS157" s="98"/>
      <c r="CT157" s="98"/>
      <c r="CU157" s="98"/>
      <c r="CV157" s="98"/>
      <c r="CW157" s="98"/>
      <c r="CX157" s="98"/>
      <c r="CY157" s="98"/>
      <c r="CZ157" s="98"/>
      <c r="DA157" s="98"/>
      <c r="DB157" s="98"/>
      <c r="DC157" s="98"/>
      <c r="DD157" s="98"/>
      <c r="DE157" s="98"/>
      <c r="DF157" s="98"/>
      <c r="DG157" s="98"/>
      <c r="DH157" s="98"/>
      <c r="DI157" s="98"/>
      <c r="DJ157" s="98"/>
      <c r="DK157" s="98"/>
      <c r="DL157" s="98"/>
      <c r="DM157" s="98"/>
      <c r="DN157" s="98"/>
      <c r="DO157" s="98"/>
      <c r="DP157" s="98"/>
      <c r="DQ157" s="98"/>
      <c r="DR157" s="98"/>
      <c r="DS157" s="98"/>
      <c r="DT157" s="98"/>
      <c r="DU157" s="98"/>
      <c r="DV157" s="98"/>
      <c r="DW157" s="98"/>
      <c r="DX157" s="98"/>
      <c r="DY157" s="98"/>
      <c r="DZ157" s="98"/>
      <c r="EA157" s="98"/>
      <c r="EB157" s="98"/>
      <c r="EC157" s="98"/>
      <c r="ED157" s="98"/>
      <c r="EE157" s="98"/>
      <c r="EF157" s="98"/>
      <c r="EG157" s="98"/>
      <c r="EH157" s="98"/>
      <c r="EI157" s="98"/>
      <c r="EJ157" s="98"/>
      <c r="EK157" s="98"/>
      <c r="EL157" s="98"/>
      <c r="EM157" s="98"/>
      <c r="EN157" s="98"/>
      <c r="EO157" s="98"/>
      <c r="EP157" s="98"/>
      <c r="EQ157" s="98"/>
      <c r="ER157" s="98"/>
      <c r="ES157" s="98"/>
      <c r="ET157" s="98"/>
      <c r="EU157" s="98"/>
      <c r="EV157" s="98"/>
      <c r="EW157" s="98"/>
      <c r="EX157" s="98"/>
      <c r="EY157" s="98"/>
      <c r="EZ157" s="98"/>
      <c r="FA157" s="98"/>
      <c r="FB157" s="98"/>
      <c r="FC157" s="98"/>
      <c r="FD157" s="98"/>
      <c r="FE157" s="98"/>
      <c r="FF157" s="98"/>
      <c r="FG157" s="98"/>
      <c r="FH157" s="98"/>
      <c r="FI157" s="98"/>
      <c r="FJ157" s="98"/>
      <c r="FK157" s="98"/>
      <c r="FL157" s="98"/>
      <c r="FM157" s="98"/>
      <c r="FN157" s="98"/>
      <c r="FO157" s="98"/>
      <c r="FP157" s="98"/>
      <c r="FQ157" s="98"/>
      <c r="FR157" s="98"/>
      <c r="FS157" s="98"/>
      <c r="FT157" s="98"/>
      <c r="FU157" s="98"/>
      <c r="FV157" s="98"/>
      <c r="FW157" s="98"/>
      <c r="FX157" s="98"/>
      <c r="FY157" s="98"/>
      <c r="FZ157" s="98"/>
      <c r="GA157" s="98"/>
      <c r="GB157" s="98"/>
      <c r="GC157" s="98"/>
      <c r="GD157" s="98"/>
      <c r="GE157" s="98"/>
      <c r="GF157" s="98"/>
      <c r="GG157" s="98"/>
      <c r="GH157" s="98"/>
      <c r="GI157" s="98"/>
      <c r="GJ157" s="98"/>
      <c r="GK157" s="98"/>
      <c r="GL157" s="98"/>
      <c r="GM157" s="98"/>
      <c r="GN157" s="98"/>
      <c r="GO157" s="98"/>
      <c r="GP157" s="98"/>
      <c r="GQ157" s="98"/>
      <c r="GR157" s="98"/>
      <c r="GS157" s="98"/>
      <c r="GT157" s="98"/>
      <c r="GU157" s="98"/>
      <c r="GV157" s="98"/>
      <c r="GW157" s="98"/>
      <c r="GX157" s="98"/>
      <c r="GY157" s="98"/>
      <c r="GZ157" s="98"/>
      <c r="HA157" s="98"/>
      <c r="HB157" s="98"/>
      <c r="HC157" s="98"/>
      <c r="HD157" s="98"/>
      <c r="HE157" s="98"/>
      <c r="HF157" s="98"/>
      <c r="HG157" s="98"/>
      <c r="HH157" s="98"/>
      <c r="HI157" s="98"/>
      <c r="HJ157" s="98"/>
      <c r="HK157" s="98"/>
      <c r="HL157" s="98"/>
      <c r="HM157" s="98"/>
      <c r="HN157" s="98"/>
      <c r="HO157" s="98"/>
      <c r="HP157" s="98"/>
      <c r="HQ157" s="98"/>
      <c r="HR157" s="98"/>
      <c r="HS157" s="98"/>
      <c r="HT157" s="98"/>
      <c r="HU157" s="98"/>
      <c r="HV157" s="98"/>
      <c r="HW157" s="98"/>
      <c r="HX157" s="98"/>
      <c r="HY157" s="98"/>
      <c r="HZ157" s="98"/>
      <c r="IA157" s="98"/>
    </row>
    <row r="158" spans="1:235" ht="15.75" customHeight="1" x14ac:dyDescent="0.3">
      <c r="A158" s="98"/>
      <c r="B158" s="98"/>
      <c r="C158" s="98"/>
      <c r="D158" s="98"/>
      <c r="E158" s="98"/>
      <c r="F158" s="98"/>
      <c r="G158" s="98"/>
      <c r="H158" s="98"/>
      <c r="I158" s="98"/>
      <c r="J158" s="98"/>
      <c r="K158" s="98"/>
      <c r="L158" s="98"/>
      <c r="M158" s="98"/>
      <c r="N158" s="98"/>
      <c r="O158" s="98"/>
      <c r="P158" s="98"/>
      <c r="Q158" s="98"/>
      <c r="R158" s="98"/>
      <c r="S158" s="98"/>
      <c r="T158" s="98"/>
      <c r="U158" s="98"/>
      <c r="V158" s="98"/>
      <c r="W158" s="98"/>
      <c r="X158" s="98"/>
      <c r="Y158" s="98"/>
      <c r="Z158" s="98"/>
      <c r="AA158" s="98"/>
      <c r="AB158" s="98"/>
      <c r="AC158" s="98"/>
      <c r="AD158" s="98"/>
      <c r="AE158" s="98"/>
      <c r="AF158" s="98"/>
      <c r="AG158" s="98"/>
      <c r="AH158" s="98"/>
      <c r="AI158" s="98"/>
      <c r="AJ158" s="98"/>
      <c r="AK158" s="98"/>
      <c r="AL158" s="98"/>
      <c r="AM158" s="98"/>
      <c r="AN158" s="98"/>
      <c r="AO158" s="98"/>
      <c r="AP158" s="98"/>
      <c r="AQ158" s="98"/>
      <c r="AR158" s="98"/>
      <c r="AS158" s="98"/>
      <c r="AT158" s="98"/>
      <c r="AU158" s="98"/>
      <c r="AV158" s="98"/>
      <c r="AW158" s="98"/>
      <c r="AX158" s="98"/>
      <c r="AY158" s="98"/>
      <c r="AZ158" s="98"/>
      <c r="BA158" s="98"/>
      <c r="BB158" s="98"/>
      <c r="BC158" s="98"/>
      <c r="BD158" s="98"/>
      <c r="BE158" s="98"/>
      <c r="BF158" s="98"/>
      <c r="BG158" s="98"/>
      <c r="BH158" s="98"/>
      <c r="BI158" s="98"/>
      <c r="BJ158" s="98"/>
      <c r="BK158" s="98"/>
      <c r="BL158" s="98"/>
      <c r="BM158" s="98"/>
      <c r="BN158" s="98"/>
      <c r="BO158" s="98"/>
      <c r="BP158" s="98"/>
      <c r="BQ158" s="98"/>
      <c r="BR158" s="98"/>
      <c r="BS158" s="98"/>
      <c r="BT158" s="98"/>
      <c r="BU158" s="98"/>
      <c r="BV158" s="98"/>
      <c r="BW158" s="98"/>
      <c r="BX158" s="98"/>
      <c r="BY158" s="98"/>
      <c r="BZ158" s="98"/>
      <c r="CA158" s="98"/>
      <c r="CB158" s="98"/>
      <c r="CC158" s="98"/>
      <c r="CD158" s="98"/>
      <c r="CE158" s="98"/>
      <c r="CF158" s="98"/>
      <c r="CG158" s="98"/>
      <c r="CH158" s="98"/>
      <c r="CI158" s="98"/>
      <c r="CJ158" s="98"/>
      <c r="CK158" s="98"/>
      <c r="CL158" s="98"/>
      <c r="CM158" s="98"/>
      <c r="CN158" s="98"/>
      <c r="CO158" s="98"/>
      <c r="CP158" s="98"/>
      <c r="CQ158" s="98"/>
      <c r="CR158" s="98"/>
      <c r="CS158" s="98"/>
      <c r="CT158" s="98"/>
      <c r="CU158" s="98"/>
      <c r="CV158" s="98"/>
      <c r="CW158" s="98"/>
      <c r="CX158" s="98"/>
      <c r="CY158" s="98"/>
      <c r="CZ158" s="98"/>
      <c r="DA158" s="98"/>
      <c r="DB158" s="98"/>
      <c r="DC158" s="98"/>
      <c r="DD158" s="98"/>
      <c r="DE158" s="98"/>
      <c r="DF158" s="98"/>
      <c r="DG158" s="98"/>
      <c r="DH158" s="98"/>
      <c r="DI158" s="98"/>
      <c r="DJ158" s="98"/>
      <c r="DK158" s="98"/>
      <c r="DL158" s="98"/>
      <c r="DM158" s="98"/>
      <c r="DN158" s="98"/>
      <c r="DO158" s="98"/>
      <c r="DP158" s="98"/>
      <c r="DQ158" s="98"/>
      <c r="DR158" s="98"/>
      <c r="DS158" s="98"/>
      <c r="DT158" s="98"/>
      <c r="DU158" s="98"/>
      <c r="DV158" s="98"/>
      <c r="DW158" s="98"/>
      <c r="DX158" s="98"/>
      <c r="DY158" s="98"/>
      <c r="DZ158" s="98"/>
      <c r="EA158" s="98"/>
      <c r="EB158" s="98"/>
      <c r="EC158" s="98"/>
      <c r="ED158" s="98"/>
      <c r="EE158" s="98"/>
      <c r="EF158" s="98"/>
      <c r="EG158" s="98"/>
      <c r="EH158" s="98"/>
      <c r="EI158" s="98"/>
      <c r="EJ158" s="98"/>
      <c r="EK158" s="98"/>
      <c r="EL158" s="98"/>
      <c r="EM158" s="98"/>
      <c r="EN158" s="98"/>
      <c r="EO158" s="98"/>
      <c r="EP158" s="98"/>
      <c r="EQ158" s="98"/>
      <c r="ER158" s="98"/>
      <c r="ES158" s="98"/>
      <c r="ET158" s="98"/>
      <c r="EU158" s="98"/>
      <c r="EV158" s="98"/>
      <c r="EW158" s="98"/>
      <c r="EX158" s="98"/>
      <c r="EY158" s="98"/>
      <c r="EZ158" s="98"/>
      <c r="FA158" s="98"/>
      <c r="FB158" s="98"/>
      <c r="FC158" s="98"/>
      <c r="FD158" s="98"/>
      <c r="FE158" s="98"/>
      <c r="FF158" s="98"/>
      <c r="FG158" s="98"/>
      <c r="FH158" s="98"/>
      <c r="FI158" s="98"/>
      <c r="FJ158" s="98"/>
      <c r="FK158" s="98"/>
      <c r="FL158" s="98"/>
      <c r="FM158" s="98"/>
      <c r="FN158" s="98"/>
      <c r="FO158" s="98"/>
      <c r="FP158" s="98"/>
      <c r="FQ158" s="98"/>
      <c r="FR158" s="98"/>
      <c r="FS158" s="98"/>
      <c r="FT158" s="98"/>
      <c r="FU158" s="98"/>
      <c r="FV158" s="98"/>
      <c r="FW158" s="98"/>
      <c r="FX158" s="98"/>
      <c r="FY158" s="98"/>
      <c r="FZ158" s="98"/>
      <c r="GA158" s="98"/>
      <c r="GB158" s="98"/>
      <c r="GC158" s="98"/>
      <c r="GD158" s="98"/>
      <c r="GE158" s="98"/>
      <c r="GF158" s="98"/>
      <c r="GG158" s="98"/>
      <c r="GH158" s="98"/>
      <c r="GI158" s="98"/>
      <c r="GJ158" s="98"/>
      <c r="GK158" s="98"/>
      <c r="GL158" s="98"/>
      <c r="GM158" s="98"/>
      <c r="GN158" s="98"/>
      <c r="GO158" s="98"/>
      <c r="GP158" s="98"/>
      <c r="GQ158" s="98"/>
      <c r="GR158" s="98"/>
      <c r="GS158" s="98"/>
      <c r="GT158" s="98"/>
      <c r="GU158" s="98"/>
      <c r="GV158" s="98"/>
      <c r="GW158" s="98"/>
      <c r="GX158" s="98"/>
      <c r="GY158" s="98"/>
      <c r="GZ158" s="98"/>
      <c r="HA158" s="98"/>
      <c r="HB158" s="98"/>
      <c r="HC158" s="98"/>
      <c r="HD158" s="98"/>
      <c r="HE158" s="98"/>
      <c r="HF158" s="98"/>
      <c r="HG158" s="98"/>
      <c r="HH158" s="98"/>
      <c r="HI158" s="98"/>
      <c r="HJ158" s="98"/>
      <c r="HK158" s="98"/>
      <c r="HL158" s="98"/>
      <c r="HM158" s="98"/>
      <c r="HN158" s="98"/>
      <c r="HO158" s="98"/>
      <c r="HP158" s="98"/>
      <c r="HQ158" s="98"/>
      <c r="HR158" s="98"/>
      <c r="HS158" s="98"/>
      <c r="HT158" s="98"/>
      <c r="HU158" s="98"/>
      <c r="HV158" s="98"/>
      <c r="HW158" s="98"/>
      <c r="HX158" s="98"/>
      <c r="HY158" s="98"/>
      <c r="HZ158" s="98"/>
      <c r="IA158" s="98"/>
    </row>
    <row r="159" spans="1:235" ht="15.75" customHeight="1" x14ac:dyDescent="0.3">
      <c r="A159" s="98"/>
      <c r="B159" s="98"/>
      <c r="C159" s="98"/>
      <c r="D159" s="98"/>
      <c r="E159" s="98"/>
      <c r="F159" s="98"/>
      <c r="G159" s="98"/>
      <c r="H159" s="98"/>
      <c r="I159" s="98"/>
      <c r="J159" s="98"/>
      <c r="K159" s="98"/>
      <c r="L159" s="98"/>
      <c r="M159" s="98"/>
      <c r="N159" s="98"/>
      <c r="O159" s="98"/>
      <c r="P159" s="98"/>
      <c r="Q159" s="98"/>
      <c r="R159" s="98"/>
      <c r="S159" s="98"/>
      <c r="T159" s="98"/>
      <c r="U159" s="98"/>
      <c r="V159" s="98"/>
      <c r="W159" s="98"/>
      <c r="X159" s="98"/>
      <c r="Y159" s="98"/>
      <c r="Z159" s="98"/>
      <c r="AA159" s="98"/>
      <c r="AB159" s="98"/>
      <c r="AC159" s="98"/>
      <c r="AD159" s="98"/>
      <c r="AE159" s="98"/>
      <c r="AF159" s="98"/>
      <c r="AG159" s="98"/>
      <c r="AH159" s="98"/>
      <c r="AI159" s="98"/>
      <c r="AJ159" s="98"/>
      <c r="AK159" s="98"/>
      <c r="AL159" s="98"/>
      <c r="AM159" s="98"/>
      <c r="AN159" s="98"/>
      <c r="AO159" s="98"/>
      <c r="AP159" s="98"/>
      <c r="AQ159" s="98"/>
      <c r="AR159" s="98"/>
      <c r="AS159" s="98"/>
      <c r="AT159" s="98"/>
      <c r="AU159" s="98"/>
      <c r="AV159" s="98"/>
      <c r="AW159" s="98"/>
      <c r="AX159" s="98"/>
      <c r="AY159" s="98"/>
      <c r="AZ159" s="98"/>
      <c r="BA159" s="98"/>
      <c r="BB159" s="98"/>
      <c r="BC159" s="98"/>
      <c r="BD159" s="98"/>
      <c r="BE159" s="98"/>
      <c r="BF159" s="98"/>
      <c r="BG159" s="98"/>
      <c r="BH159" s="98"/>
      <c r="BI159" s="98"/>
      <c r="BJ159" s="98"/>
      <c r="BK159" s="98"/>
      <c r="BL159" s="98"/>
      <c r="BM159" s="98"/>
      <c r="BN159" s="98"/>
      <c r="BO159" s="98"/>
      <c r="BP159" s="98"/>
      <c r="BQ159" s="98"/>
      <c r="BR159" s="98"/>
      <c r="BS159" s="98"/>
      <c r="BT159" s="98"/>
      <c r="BU159" s="98"/>
      <c r="BV159" s="98"/>
      <c r="BW159" s="98"/>
      <c r="BX159" s="98"/>
      <c r="BY159" s="98"/>
      <c r="BZ159" s="98"/>
      <c r="CA159" s="98"/>
      <c r="CB159" s="98"/>
      <c r="CC159" s="98"/>
      <c r="CD159" s="98"/>
      <c r="CE159" s="98"/>
      <c r="CF159" s="98"/>
      <c r="CG159" s="98"/>
      <c r="CH159" s="98"/>
      <c r="CI159" s="98"/>
      <c r="CJ159" s="98"/>
      <c r="CK159" s="98"/>
      <c r="CL159" s="98"/>
      <c r="CM159" s="98"/>
      <c r="CN159" s="98"/>
      <c r="CO159" s="98"/>
      <c r="CP159" s="98"/>
      <c r="CQ159" s="98"/>
      <c r="CR159" s="98"/>
      <c r="CS159" s="98"/>
      <c r="CT159" s="98"/>
      <c r="CU159" s="98"/>
      <c r="CV159" s="98"/>
      <c r="CW159" s="98"/>
      <c r="CX159" s="98"/>
      <c r="CY159" s="98"/>
      <c r="CZ159" s="98"/>
      <c r="DA159" s="98"/>
      <c r="DB159" s="98"/>
      <c r="DC159" s="98"/>
      <c r="DD159" s="98"/>
      <c r="DE159" s="98"/>
      <c r="DF159" s="98"/>
      <c r="DG159" s="98"/>
      <c r="DH159" s="98"/>
      <c r="DI159" s="98"/>
      <c r="DJ159" s="98"/>
      <c r="DK159" s="98"/>
      <c r="DL159" s="98"/>
      <c r="DM159" s="98"/>
      <c r="DN159" s="98"/>
      <c r="DO159" s="98"/>
      <c r="DP159" s="98"/>
      <c r="DQ159" s="98"/>
      <c r="DR159" s="98"/>
      <c r="DS159" s="98"/>
      <c r="DT159" s="98"/>
      <c r="DU159" s="98"/>
      <c r="DV159" s="98"/>
      <c r="DW159" s="98"/>
      <c r="DX159" s="98"/>
      <c r="DY159" s="98"/>
      <c r="DZ159" s="98"/>
      <c r="EA159" s="98"/>
      <c r="EB159" s="98"/>
      <c r="EC159" s="98"/>
      <c r="ED159" s="98"/>
      <c r="EE159" s="98"/>
      <c r="EF159" s="98"/>
      <c r="EG159" s="98"/>
      <c r="EH159" s="98"/>
      <c r="EI159" s="98"/>
      <c r="EJ159" s="98"/>
      <c r="EK159" s="98"/>
      <c r="EL159" s="98"/>
      <c r="EM159" s="98"/>
      <c r="EN159" s="98"/>
      <c r="EO159" s="98"/>
      <c r="EP159" s="98"/>
      <c r="EQ159" s="98"/>
      <c r="ER159" s="98"/>
      <c r="ES159" s="98"/>
      <c r="ET159" s="98"/>
      <c r="EU159" s="98"/>
      <c r="EV159" s="98"/>
      <c r="EW159" s="98"/>
      <c r="EX159" s="98"/>
      <c r="EY159" s="98"/>
      <c r="EZ159" s="98"/>
      <c r="FA159" s="98"/>
      <c r="FB159" s="98"/>
      <c r="FC159" s="98"/>
      <c r="FD159" s="98"/>
      <c r="FE159" s="98"/>
      <c r="FF159" s="98"/>
      <c r="FG159" s="98"/>
      <c r="FH159" s="98"/>
      <c r="FI159" s="98"/>
      <c r="FJ159" s="98"/>
      <c r="FK159" s="98"/>
      <c r="FL159" s="98"/>
      <c r="FM159" s="98"/>
      <c r="FN159" s="98"/>
      <c r="FO159" s="98"/>
      <c r="FP159" s="98"/>
      <c r="FQ159" s="98"/>
      <c r="FR159" s="98"/>
      <c r="FS159" s="98"/>
      <c r="FT159" s="98"/>
      <c r="FU159" s="98"/>
      <c r="FV159" s="98"/>
      <c r="FW159" s="98"/>
      <c r="FX159" s="98"/>
      <c r="FY159" s="98"/>
      <c r="FZ159" s="98"/>
      <c r="GA159" s="98"/>
      <c r="GB159" s="98"/>
      <c r="GC159" s="98"/>
      <c r="GD159" s="98"/>
      <c r="GE159" s="98"/>
      <c r="GF159" s="98"/>
      <c r="GG159" s="98"/>
      <c r="GH159" s="98"/>
      <c r="GI159" s="98"/>
      <c r="GJ159" s="98"/>
      <c r="GK159" s="98"/>
      <c r="GL159" s="98"/>
      <c r="GM159" s="98"/>
      <c r="GN159" s="98"/>
      <c r="GO159" s="98"/>
      <c r="GP159" s="98"/>
      <c r="GQ159" s="98"/>
      <c r="GR159" s="98"/>
      <c r="GS159" s="98"/>
      <c r="GT159" s="98"/>
      <c r="GU159" s="98"/>
      <c r="GV159" s="98"/>
      <c r="GW159" s="98"/>
      <c r="GX159" s="98"/>
      <c r="GY159" s="98"/>
      <c r="GZ159" s="98"/>
      <c r="HA159" s="98"/>
      <c r="HB159" s="98"/>
      <c r="HC159" s="98"/>
      <c r="HD159" s="98"/>
      <c r="HE159" s="98"/>
      <c r="HF159" s="98"/>
      <c r="HG159" s="98"/>
      <c r="HH159" s="98"/>
      <c r="HI159" s="98"/>
      <c r="HJ159" s="98"/>
      <c r="HK159" s="98"/>
      <c r="HL159" s="98"/>
      <c r="HM159" s="98"/>
      <c r="HN159" s="98"/>
      <c r="HO159" s="98"/>
      <c r="HP159" s="98"/>
      <c r="HQ159" s="98"/>
      <c r="HR159" s="98"/>
      <c r="HS159" s="98"/>
      <c r="HT159" s="98"/>
      <c r="HU159" s="98"/>
      <c r="HV159" s="98"/>
      <c r="HW159" s="98"/>
      <c r="HX159" s="98"/>
      <c r="HY159" s="98"/>
      <c r="HZ159" s="98"/>
      <c r="IA159" s="98"/>
    </row>
    <row r="160" spans="1:235" ht="15.75" customHeight="1" x14ac:dyDescent="0.3">
      <c r="A160" s="98"/>
      <c r="B160" s="98"/>
      <c r="C160" s="98"/>
      <c r="D160" s="98"/>
      <c r="E160" s="98"/>
      <c r="F160" s="98"/>
      <c r="G160" s="98"/>
      <c r="H160" s="98"/>
      <c r="I160" s="98"/>
      <c r="J160" s="98"/>
      <c r="K160" s="98"/>
      <c r="L160" s="98"/>
      <c r="M160" s="98"/>
      <c r="N160" s="98"/>
      <c r="O160" s="98"/>
      <c r="P160" s="98"/>
      <c r="Q160" s="98"/>
      <c r="R160" s="98"/>
      <c r="S160" s="98"/>
      <c r="T160" s="98"/>
      <c r="U160" s="98"/>
      <c r="V160" s="98"/>
      <c r="W160" s="98"/>
      <c r="X160" s="98"/>
      <c r="Y160" s="98"/>
      <c r="Z160" s="98"/>
      <c r="AA160" s="98"/>
      <c r="AB160" s="98"/>
      <c r="AC160" s="98"/>
      <c r="AD160" s="98"/>
      <c r="AE160" s="98"/>
      <c r="AF160" s="98"/>
      <c r="AG160" s="98"/>
      <c r="AH160" s="98"/>
      <c r="AI160" s="98"/>
      <c r="AJ160" s="98"/>
      <c r="AK160" s="98"/>
      <c r="AL160" s="98"/>
      <c r="AM160" s="98"/>
      <c r="AN160" s="98"/>
      <c r="AO160" s="98"/>
      <c r="AP160" s="98"/>
      <c r="AQ160" s="98"/>
      <c r="AR160" s="98"/>
      <c r="AS160" s="98"/>
      <c r="AT160" s="98"/>
      <c r="AU160" s="98"/>
      <c r="AV160" s="98"/>
      <c r="AW160" s="98"/>
      <c r="AX160" s="98"/>
      <c r="AY160" s="98"/>
      <c r="AZ160" s="98"/>
      <c r="BA160" s="98"/>
      <c r="BB160" s="98"/>
      <c r="BC160" s="98"/>
      <c r="BD160" s="98"/>
      <c r="BE160" s="98"/>
      <c r="BF160" s="98"/>
      <c r="BG160" s="98"/>
      <c r="BH160" s="98"/>
      <c r="BI160" s="98"/>
      <c r="BJ160" s="98"/>
      <c r="BK160" s="98"/>
      <c r="BL160" s="98"/>
      <c r="BM160" s="98"/>
      <c r="BN160" s="98"/>
      <c r="BO160" s="98"/>
      <c r="BP160" s="98"/>
      <c r="BQ160" s="98"/>
      <c r="BR160" s="98"/>
      <c r="BS160" s="98"/>
      <c r="BT160" s="98"/>
      <c r="BU160" s="98"/>
      <c r="BV160" s="98"/>
      <c r="BW160" s="98"/>
      <c r="BX160" s="98"/>
      <c r="BY160" s="98"/>
      <c r="BZ160" s="98"/>
      <c r="CA160" s="98"/>
      <c r="CB160" s="98"/>
      <c r="CC160" s="98"/>
      <c r="CD160" s="98"/>
      <c r="CE160" s="98"/>
      <c r="CF160" s="98"/>
      <c r="CG160" s="98"/>
      <c r="CH160" s="98"/>
      <c r="CI160" s="98"/>
      <c r="CJ160" s="98"/>
      <c r="CK160" s="98"/>
      <c r="CL160" s="98"/>
      <c r="CM160" s="98"/>
      <c r="CN160" s="98"/>
      <c r="CO160" s="98"/>
      <c r="CP160" s="98"/>
      <c r="CQ160" s="98"/>
      <c r="CR160" s="98"/>
      <c r="CS160" s="98"/>
      <c r="CT160" s="98"/>
      <c r="CU160" s="98"/>
      <c r="CV160" s="98"/>
      <c r="CW160" s="98"/>
      <c r="CX160" s="98"/>
      <c r="CY160" s="98"/>
      <c r="CZ160" s="98"/>
      <c r="DA160" s="98"/>
      <c r="DB160" s="98"/>
      <c r="DC160" s="98"/>
      <c r="DD160" s="98"/>
      <c r="DE160" s="98"/>
      <c r="DF160" s="98"/>
      <c r="DG160" s="98"/>
      <c r="DH160" s="98"/>
      <c r="DI160" s="98"/>
      <c r="DJ160" s="98"/>
      <c r="DK160" s="98"/>
      <c r="DL160" s="98"/>
      <c r="DM160" s="98"/>
      <c r="DN160" s="98"/>
      <c r="DO160" s="98"/>
      <c r="DP160" s="98"/>
      <c r="DQ160" s="98"/>
      <c r="DR160" s="98"/>
      <c r="DS160" s="98"/>
      <c r="DT160" s="98"/>
      <c r="DU160" s="98"/>
      <c r="DV160" s="98"/>
      <c r="DW160" s="98"/>
      <c r="DX160" s="98"/>
      <c r="DY160" s="98"/>
      <c r="DZ160" s="98"/>
      <c r="EA160" s="98"/>
      <c r="EB160" s="98"/>
      <c r="EC160" s="98"/>
      <c r="ED160" s="98"/>
      <c r="EE160" s="98"/>
      <c r="EF160" s="98"/>
      <c r="EG160" s="98"/>
      <c r="EH160" s="98"/>
      <c r="EI160" s="98"/>
      <c r="EJ160" s="98"/>
      <c r="EK160" s="98"/>
      <c r="EL160" s="98"/>
      <c r="EM160" s="98"/>
      <c r="EN160" s="98"/>
      <c r="EO160" s="98"/>
      <c r="EP160" s="98"/>
      <c r="EQ160" s="98"/>
      <c r="ER160" s="98"/>
      <c r="ES160" s="98"/>
      <c r="ET160" s="98"/>
      <c r="EU160" s="98"/>
      <c r="EV160" s="98"/>
      <c r="EW160" s="98"/>
      <c r="EX160" s="98"/>
      <c r="EY160" s="98"/>
      <c r="EZ160" s="98"/>
      <c r="FA160" s="98"/>
      <c r="FB160" s="98"/>
      <c r="FC160" s="98"/>
      <c r="FD160" s="98"/>
      <c r="FE160" s="98"/>
      <c r="FF160" s="98"/>
      <c r="FG160" s="98"/>
      <c r="FH160" s="98"/>
      <c r="FI160" s="98"/>
      <c r="FJ160" s="98"/>
      <c r="FK160" s="98"/>
      <c r="FL160" s="98"/>
      <c r="FM160" s="98"/>
      <c r="FN160" s="98"/>
      <c r="FO160" s="98"/>
      <c r="FP160" s="98"/>
      <c r="FQ160" s="98"/>
      <c r="FR160" s="98"/>
      <c r="FS160" s="98"/>
      <c r="FT160" s="98"/>
      <c r="FU160" s="98"/>
      <c r="FV160" s="98"/>
      <c r="FW160" s="98"/>
      <c r="FX160" s="98"/>
      <c r="FY160" s="98"/>
      <c r="FZ160" s="98"/>
      <c r="GA160" s="98"/>
      <c r="GB160" s="98"/>
      <c r="GC160" s="98"/>
      <c r="GD160" s="98"/>
      <c r="GE160" s="98"/>
      <c r="GF160" s="98"/>
      <c r="GG160" s="98"/>
      <c r="GH160" s="98"/>
      <c r="GI160" s="98"/>
      <c r="GJ160" s="98"/>
      <c r="GK160" s="98"/>
      <c r="GL160" s="98"/>
      <c r="GM160" s="98"/>
      <c r="GN160" s="98"/>
      <c r="GO160" s="98"/>
      <c r="GP160" s="98"/>
      <c r="GQ160" s="98"/>
      <c r="GR160" s="98"/>
      <c r="GS160" s="98"/>
      <c r="GT160" s="98"/>
      <c r="GU160" s="98"/>
      <c r="GV160" s="98"/>
      <c r="GW160" s="98"/>
      <c r="GX160" s="98"/>
      <c r="GY160" s="98"/>
      <c r="GZ160" s="98"/>
      <c r="HA160" s="98"/>
      <c r="HB160" s="98"/>
      <c r="HC160" s="98"/>
      <c r="HD160" s="98"/>
      <c r="HE160" s="98"/>
      <c r="HF160" s="98"/>
      <c r="HG160" s="98"/>
      <c r="HH160" s="98"/>
      <c r="HI160" s="98"/>
      <c r="HJ160" s="98"/>
      <c r="HK160" s="98"/>
      <c r="HL160" s="98"/>
      <c r="HM160" s="98"/>
      <c r="HN160" s="98"/>
      <c r="HO160" s="98"/>
      <c r="HP160" s="98"/>
      <c r="HQ160" s="98"/>
      <c r="HR160" s="98"/>
      <c r="HS160" s="98"/>
      <c r="HT160" s="98"/>
      <c r="HU160" s="98"/>
      <c r="HV160" s="98"/>
      <c r="HW160" s="98"/>
      <c r="HX160" s="98"/>
      <c r="HY160" s="98"/>
      <c r="HZ160" s="98"/>
      <c r="IA160" s="98"/>
    </row>
    <row r="161" spans="1:235" ht="15.75" customHeight="1" x14ac:dyDescent="0.3">
      <c r="A161" s="98"/>
      <c r="B161" s="98"/>
      <c r="C161" s="98"/>
      <c r="D161" s="98"/>
      <c r="E161" s="98"/>
      <c r="F161" s="98"/>
      <c r="G161" s="98"/>
      <c r="H161" s="98"/>
      <c r="I161" s="98"/>
      <c r="J161" s="98"/>
      <c r="K161" s="98"/>
      <c r="L161" s="98"/>
      <c r="M161" s="98"/>
      <c r="N161" s="98"/>
      <c r="O161" s="98"/>
      <c r="P161" s="98"/>
      <c r="Q161" s="98"/>
      <c r="R161" s="98"/>
      <c r="S161" s="98"/>
      <c r="T161" s="98"/>
      <c r="U161" s="98"/>
      <c r="V161" s="98"/>
      <c r="W161" s="98"/>
      <c r="X161" s="98"/>
      <c r="Y161" s="98"/>
      <c r="Z161" s="98"/>
      <c r="AA161" s="98"/>
      <c r="AB161" s="98"/>
      <c r="AC161" s="98"/>
      <c r="AD161" s="98"/>
      <c r="AE161" s="98"/>
      <c r="AF161" s="98"/>
      <c r="AG161" s="98"/>
      <c r="AH161" s="98"/>
      <c r="AI161" s="98"/>
      <c r="AJ161" s="98"/>
      <c r="AK161" s="98"/>
      <c r="AL161" s="98"/>
      <c r="AM161" s="98"/>
      <c r="AN161" s="98"/>
      <c r="AO161" s="98"/>
      <c r="AP161" s="98"/>
      <c r="AQ161" s="98"/>
      <c r="AR161" s="98"/>
      <c r="AS161" s="98"/>
      <c r="AT161" s="98"/>
      <c r="AU161" s="98"/>
      <c r="AV161" s="98"/>
      <c r="AW161" s="98"/>
      <c r="AX161" s="98"/>
      <c r="AY161" s="98"/>
      <c r="AZ161" s="98"/>
      <c r="BA161" s="98"/>
      <c r="BB161" s="98"/>
      <c r="BC161" s="98"/>
      <c r="BD161" s="98"/>
      <c r="BE161" s="98"/>
      <c r="BF161" s="98"/>
      <c r="BG161" s="98"/>
      <c r="BH161" s="98"/>
      <c r="BI161" s="98"/>
      <c r="BJ161" s="98"/>
      <c r="BK161" s="98"/>
      <c r="BL161" s="98"/>
      <c r="BM161" s="98"/>
      <c r="BN161" s="98"/>
      <c r="BO161" s="98"/>
      <c r="BP161" s="98"/>
      <c r="BQ161" s="98"/>
      <c r="BR161" s="98"/>
      <c r="BS161" s="98"/>
      <c r="BT161" s="98"/>
      <c r="BU161" s="98"/>
      <c r="BV161" s="98"/>
      <c r="BW161" s="98"/>
      <c r="BX161" s="98"/>
      <c r="BY161" s="98"/>
      <c r="BZ161" s="98"/>
      <c r="CA161" s="98"/>
      <c r="CB161" s="98"/>
      <c r="CC161" s="98"/>
      <c r="CD161" s="98"/>
      <c r="CE161" s="98"/>
      <c r="CF161" s="98"/>
      <c r="CG161" s="98"/>
      <c r="CH161" s="98"/>
      <c r="CI161" s="98"/>
      <c r="CJ161" s="98"/>
      <c r="CK161" s="98"/>
      <c r="CL161" s="98"/>
      <c r="CM161" s="98"/>
      <c r="CN161" s="98"/>
      <c r="CO161" s="98"/>
      <c r="CP161" s="98"/>
      <c r="CQ161" s="98"/>
      <c r="CR161" s="98"/>
      <c r="CS161" s="98"/>
      <c r="CT161" s="98"/>
      <c r="CU161" s="98"/>
      <c r="CV161" s="98"/>
      <c r="CW161" s="98"/>
      <c r="CX161" s="98"/>
      <c r="CY161" s="98"/>
      <c r="CZ161" s="98"/>
      <c r="DA161" s="98"/>
      <c r="DB161" s="98"/>
      <c r="DC161" s="98"/>
      <c r="DD161" s="98"/>
      <c r="DE161" s="98"/>
      <c r="DF161" s="98"/>
      <c r="DG161" s="98"/>
      <c r="DH161" s="98"/>
      <c r="DI161" s="98"/>
      <c r="DJ161" s="98"/>
      <c r="DK161" s="98"/>
      <c r="DL161" s="98"/>
      <c r="DM161" s="98"/>
      <c r="DN161" s="98"/>
      <c r="DO161" s="98"/>
      <c r="DP161" s="98"/>
      <c r="DQ161" s="98"/>
      <c r="DR161" s="98"/>
      <c r="DS161" s="98"/>
      <c r="DT161" s="98"/>
      <c r="DU161" s="98"/>
      <c r="DV161" s="98"/>
      <c r="DW161" s="98"/>
      <c r="DX161" s="98"/>
      <c r="DY161" s="98"/>
      <c r="DZ161" s="98"/>
      <c r="EA161" s="98"/>
      <c r="EB161" s="98"/>
      <c r="EC161" s="98"/>
      <c r="ED161" s="98"/>
      <c r="EE161" s="98"/>
      <c r="EF161" s="98"/>
      <c r="EG161" s="98"/>
      <c r="EH161" s="98"/>
      <c r="EI161" s="98"/>
      <c r="EJ161" s="98"/>
      <c r="EK161" s="98"/>
      <c r="EL161" s="98"/>
      <c r="EM161" s="98"/>
      <c r="EN161" s="98"/>
      <c r="EO161" s="98"/>
      <c r="EP161" s="98"/>
      <c r="EQ161" s="98"/>
      <c r="ER161" s="98"/>
      <c r="ES161" s="98"/>
      <c r="ET161" s="98"/>
      <c r="EU161" s="98"/>
      <c r="EV161" s="98"/>
      <c r="EW161" s="98"/>
      <c r="EX161" s="98"/>
      <c r="EY161" s="98"/>
      <c r="EZ161" s="98"/>
      <c r="FA161" s="98"/>
      <c r="FB161" s="98"/>
      <c r="FC161" s="98"/>
      <c r="FD161" s="98"/>
      <c r="FE161" s="98"/>
      <c r="FF161" s="98"/>
      <c r="FG161" s="98"/>
      <c r="FH161" s="98"/>
      <c r="FI161" s="98"/>
      <c r="FJ161" s="98"/>
      <c r="FK161" s="98"/>
      <c r="FL161" s="98"/>
      <c r="FM161" s="98"/>
      <c r="FN161" s="98"/>
      <c r="FO161" s="98"/>
      <c r="FP161" s="98"/>
      <c r="FQ161" s="98"/>
      <c r="FR161" s="98"/>
      <c r="FS161" s="98"/>
      <c r="FT161" s="98"/>
      <c r="FU161" s="98"/>
      <c r="FV161" s="98"/>
      <c r="FW161" s="98"/>
      <c r="FX161" s="98"/>
      <c r="FY161" s="98"/>
      <c r="FZ161" s="98"/>
      <c r="GA161" s="98"/>
      <c r="GB161" s="98"/>
      <c r="GC161" s="98"/>
      <c r="GD161" s="98"/>
      <c r="GE161" s="98"/>
      <c r="GF161" s="98"/>
      <c r="GG161" s="98"/>
      <c r="GH161" s="98"/>
      <c r="GI161" s="98"/>
      <c r="GJ161" s="98"/>
      <c r="GK161" s="98"/>
      <c r="GL161" s="98"/>
      <c r="GM161" s="98"/>
      <c r="GN161" s="98"/>
      <c r="GO161" s="98"/>
      <c r="GP161" s="98"/>
      <c r="GQ161" s="98"/>
      <c r="GR161" s="98"/>
      <c r="GS161" s="98"/>
      <c r="GT161" s="98"/>
      <c r="GU161" s="98"/>
      <c r="GV161" s="98"/>
      <c r="GW161" s="98"/>
      <c r="GX161" s="98"/>
      <c r="GY161" s="98"/>
      <c r="GZ161" s="98"/>
      <c r="HA161" s="98"/>
      <c r="HB161" s="98"/>
      <c r="HC161" s="98"/>
      <c r="HD161" s="98"/>
      <c r="HE161" s="98"/>
      <c r="HF161" s="98"/>
      <c r="HG161" s="98"/>
      <c r="HH161" s="98"/>
      <c r="HI161" s="98"/>
      <c r="HJ161" s="98"/>
      <c r="HK161" s="98"/>
      <c r="HL161" s="98"/>
      <c r="HM161" s="98"/>
      <c r="HN161" s="98"/>
      <c r="HO161" s="98"/>
      <c r="HP161" s="98"/>
      <c r="HQ161" s="98"/>
      <c r="HR161" s="98"/>
      <c r="HS161" s="98"/>
      <c r="HT161" s="98"/>
      <c r="HU161" s="98"/>
      <c r="HV161" s="98"/>
      <c r="HW161" s="98"/>
      <c r="HX161" s="98"/>
      <c r="HY161" s="98"/>
      <c r="HZ161" s="98"/>
      <c r="IA161" s="98"/>
    </row>
    <row r="162" spans="1:235" ht="15.75" customHeight="1" x14ac:dyDescent="0.3">
      <c r="A162" s="98"/>
      <c r="B162" s="98"/>
      <c r="C162" s="98"/>
      <c r="D162" s="98"/>
      <c r="E162" s="98"/>
      <c r="F162" s="98"/>
      <c r="G162" s="98"/>
      <c r="H162" s="98"/>
      <c r="I162" s="98"/>
      <c r="J162" s="98"/>
      <c r="K162" s="98"/>
      <c r="L162" s="98"/>
      <c r="M162" s="98"/>
      <c r="N162" s="98"/>
      <c r="O162" s="98"/>
      <c r="P162" s="98"/>
      <c r="Q162" s="98"/>
      <c r="R162" s="98"/>
      <c r="S162" s="98"/>
      <c r="T162" s="98"/>
      <c r="U162" s="98"/>
      <c r="V162" s="98"/>
      <c r="W162" s="98"/>
      <c r="X162" s="98"/>
      <c r="Y162" s="98"/>
      <c r="Z162" s="98"/>
      <c r="AA162" s="98"/>
      <c r="AB162" s="98"/>
      <c r="AC162" s="98"/>
      <c r="AD162" s="98"/>
      <c r="AE162" s="98"/>
      <c r="AF162" s="98"/>
      <c r="AG162" s="98"/>
      <c r="AH162" s="98"/>
      <c r="AI162" s="98"/>
      <c r="AJ162" s="98"/>
      <c r="AK162" s="98"/>
      <c r="AL162" s="98"/>
      <c r="AM162" s="98"/>
      <c r="AN162" s="98"/>
      <c r="AO162" s="98"/>
      <c r="AP162" s="98"/>
      <c r="AQ162" s="98"/>
      <c r="AR162" s="98"/>
      <c r="AS162" s="98"/>
      <c r="AT162" s="98"/>
      <c r="AU162" s="98"/>
      <c r="AV162" s="98"/>
      <c r="AW162" s="98"/>
      <c r="AX162" s="98"/>
      <c r="AY162" s="98"/>
      <c r="AZ162" s="98"/>
      <c r="BA162" s="98"/>
      <c r="BB162" s="98"/>
      <c r="BC162" s="98"/>
      <c r="BD162" s="98"/>
      <c r="BE162" s="98"/>
      <c r="BF162" s="98"/>
      <c r="BG162" s="98"/>
      <c r="BH162" s="98"/>
      <c r="BI162" s="98"/>
      <c r="BJ162" s="98"/>
      <c r="BK162" s="98"/>
      <c r="BL162" s="98"/>
      <c r="BM162" s="98"/>
      <c r="BN162" s="98"/>
      <c r="BO162" s="98"/>
      <c r="BP162" s="98"/>
      <c r="BQ162" s="98"/>
      <c r="BR162" s="98"/>
      <c r="BS162" s="98"/>
      <c r="BT162" s="98"/>
      <c r="BU162" s="98"/>
      <c r="BV162" s="98"/>
      <c r="BW162" s="98"/>
      <c r="BX162" s="98"/>
      <c r="BY162" s="98"/>
      <c r="BZ162" s="98"/>
      <c r="CA162" s="98"/>
      <c r="CB162" s="98"/>
      <c r="CC162" s="98"/>
      <c r="CD162" s="98"/>
      <c r="CE162" s="98"/>
      <c r="CF162" s="98"/>
      <c r="CG162" s="98"/>
      <c r="CH162" s="98"/>
      <c r="CI162" s="98"/>
      <c r="CJ162" s="98"/>
      <c r="CK162" s="98"/>
      <c r="CL162" s="98"/>
      <c r="CM162" s="98"/>
      <c r="CN162" s="98"/>
      <c r="CO162" s="98"/>
      <c r="CP162" s="98"/>
      <c r="CQ162" s="98"/>
      <c r="CR162" s="98"/>
      <c r="CS162" s="98"/>
      <c r="CT162" s="98"/>
      <c r="CU162" s="98"/>
      <c r="CV162" s="98"/>
      <c r="CW162" s="98"/>
      <c r="CX162" s="98"/>
      <c r="CY162" s="98"/>
      <c r="CZ162" s="98"/>
      <c r="DA162" s="98"/>
      <c r="DB162" s="98"/>
      <c r="DC162" s="98"/>
      <c r="DD162" s="98"/>
      <c r="DE162" s="98"/>
      <c r="DF162" s="98"/>
      <c r="DG162" s="98"/>
      <c r="DH162" s="98"/>
      <c r="DI162" s="98"/>
      <c r="DJ162" s="98"/>
      <c r="DK162" s="98"/>
      <c r="DL162" s="98"/>
      <c r="DM162" s="98"/>
      <c r="DN162" s="98"/>
      <c r="DO162" s="98"/>
      <c r="DP162" s="98"/>
      <c r="DQ162" s="98"/>
      <c r="DR162" s="98"/>
      <c r="DS162" s="98"/>
      <c r="DT162" s="98"/>
      <c r="DU162" s="98"/>
      <c r="DV162" s="98"/>
      <c r="DW162" s="98"/>
      <c r="DX162" s="98"/>
      <c r="DY162" s="98"/>
      <c r="DZ162" s="98"/>
      <c r="EA162" s="98"/>
      <c r="EB162" s="98"/>
      <c r="EC162" s="98"/>
      <c r="ED162" s="98"/>
      <c r="EE162" s="98"/>
      <c r="EF162" s="98"/>
      <c r="EG162" s="98"/>
      <c r="EH162" s="98"/>
      <c r="EI162" s="98"/>
      <c r="EJ162" s="98"/>
      <c r="EK162" s="98"/>
      <c r="EL162" s="98"/>
      <c r="EM162" s="98"/>
      <c r="EN162" s="98"/>
      <c r="EO162" s="98"/>
      <c r="EP162" s="98"/>
      <c r="EQ162" s="98"/>
      <c r="ER162" s="98"/>
      <c r="ES162" s="98"/>
      <c r="ET162" s="98"/>
      <c r="EU162" s="98"/>
      <c r="EV162" s="98"/>
      <c r="EW162" s="98"/>
      <c r="EX162" s="98"/>
      <c r="EY162" s="98"/>
      <c r="EZ162" s="98"/>
      <c r="FA162" s="98"/>
      <c r="FB162" s="98"/>
      <c r="FC162" s="98"/>
      <c r="FD162" s="98"/>
      <c r="FE162" s="98"/>
      <c r="FF162" s="98"/>
      <c r="FG162" s="98"/>
      <c r="FH162" s="98"/>
      <c r="FI162" s="98"/>
      <c r="FJ162" s="98"/>
      <c r="FK162" s="98"/>
      <c r="FL162" s="98"/>
      <c r="FM162" s="98"/>
      <c r="FN162" s="98"/>
      <c r="FO162" s="98"/>
      <c r="FP162" s="98"/>
      <c r="FQ162" s="98"/>
      <c r="FR162" s="98"/>
      <c r="FS162" s="98"/>
      <c r="FT162" s="98"/>
      <c r="FU162" s="98"/>
      <c r="FV162" s="98"/>
      <c r="FW162" s="98"/>
      <c r="FX162" s="98"/>
      <c r="FY162" s="98"/>
      <c r="FZ162" s="98"/>
      <c r="GA162" s="98"/>
      <c r="GB162" s="98"/>
      <c r="GC162" s="98"/>
      <c r="GD162" s="98"/>
      <c r="GE162" s="98"/>
      <c r="GF162" s="98"/>
      <c r="GG162" s="98"/>
      <c r="GH162" s="98"/>
      <c r="GI162" s="98"/>
      <c r="GJ162" s="98"/>
      <c r="GK162" s="98"/>
      <c r="GL162" s="98"/>
      <c r="GM162" s="98"/>
      <c r="GN162" s="98"/>
      <c r="GO162" s="98"/>
      <c r="GP162" s="98"/>
      <c r="GQ162" s="98"/>
      <c r="GR162" s="98"/>
      <c r="GS162" s="98"/>
      <c r="GT162" s="98"/>
      <c r="GU162" s="98"/>
      <c r="GV162" s="98"/>
      <c r="GW162" s="98"/>
      <c r="GX162" s="98"/>
      <c r="GY162" s="98"/>
      <c r="GZ162" s="98"/>
      <c r="HA162" s="98"/>
      <c r="HB162" s="98"/>
      <c r="HC162" s="98"/>
      <c r="HD162" s="98"/>
      <c r="HE162" s="98"/>
      <c r="HF162" s="98"/>
      <c r="HG162" s="98"/>
      <c r="HH162" s="98"/>
      <c r="HI162" s="98"/>
      <c r="HJ162" s="98"/>
      <c r="HK162" s="98"/>
      <c r="HL162" s="98"/>
      <c r="HM162" s="98"/>
      <c r="HN162" s="98"/>
      <c r="HO162" s="98"/>
      <c r="HP162" s="98"/>
      <c r="HQ162" s="98"/>
      <c r="HR162" s="98"/>
      <c r="HS162" s="98"/>
      <c r="HT162" s="98"/>
      <c r="HU162" s="98"/>
      <c r="HV162" s="98"/>
      <c r="HW162" s="98"/>
      <c r="HX162" s="98"/>
      <c r="HY162" s="98"/>
      <c r="HZ162" s="98"/>
      <c r="IA162" s="98"/>
    </row>
    <row r="163" spans="1:235" ht="15.75" customHeight="1" x14ac:dyDescent="0.3">
      <c r="A163" s="98"/>
      <c r="B163" s="98"/>
      <c r="C163" s="98"/>
      <c r="D163" s="98"/>
      <c r="E163" s="98"/>
      <c r="F163" s="98"/>
      <c r="G163" s="98"/>
      <c r="H163" s="98"/>
      <c r="I163" s="98"/>
      <c r="J163" s="98"/>
      <c r="K163" s="98"/>
      <c r="L163" s="98"/>
      <c r="M163" s="98"/>
      <c r="N163" s="98"/>
      <c r="O163" s="98"/>
      <c r="P163" s="98"/>
      <c r="Q163" s="98"/>
      <c r="R163" s="98"/>
      <c r="S163" s="98"/>
      <c r="T163" s="98"/>
      <c r="U163" s="98"/>
      <c r="V163" s="98"/>
      <c r="W163" s="98"/>
      <c r="X163" s="98"/>
      <c r="Y163" s="98"/>
      <c r="Z163" s="98"/>
      <c r="AA163" s="98"/>
      <c r="AB163" s="98"/>
      <c r="AC163" s="98"/>
      <c r="AD163" s="98"/>
      <c r="AE163" s="98"/>
      <c r="AF163" s="98"/>
      <c r="AG163" s="98"/>
      <c r="AH163" s="98"/>
      <c r="AI163" s="98"/>
      <c r="AJ163" s="98"/>
      <c r="AK163" s="98"/>
      <c r="AL163" s="98"/>
      <c r="AM163" s="98"/>
      <c r="AN163" s="98"/>
      <c r="AO163" s="98"/>
      <c r="AP163" s="98"/>
      <c r="AQ163" s="98"/>
      <c r="AR163" s="98"/>
      <c r="AS163" s="98"/>
      <c r="AT163" s="98"/>
      <c r="AU163" s="98"/>
      <c r="AV163" s="98"/>
      <c r="AW163" s="98"/>
      <c r="AX163" s="98"/>
      <c r="AY163" s="98"/>
      <c r="AZ163" s="98"/>
      <c r="BA163" s="98"/>
      <c r="BB163" s="98"/>
      <c r="BC163" s="98"/>
      <c r="BD163" s="98"/>
      <c r="BE163" s="98"/>
      <c r="BF163" s="98"/>
      <c r="BG163" s="98"/>
      <c r="BH163" s="98"/>
      <c r="BI163" s="98"/>
      <c r="BJ163" s="98"/>
      <c r="BK163" s="98"/>
      <c r="BL163" s="98"/>
      <c r="BM163" s="98"/>
      <c r="BN163" s="98"/>
      <c r="BO163" s="98"/>
      <c r="BP163" s="98"/>
      <c r="BQ163" s="98"/>
      <c r="BR163" s="98"/>
      <c r="BS163" s="98"/>
      <c r="BT163" s="98"/>
      <c r="BU163" s="98"/>
      <c r="BV163" s="98"/>
      <c r="BW163" s="98"/>
      <c r="BX163" s="98"/>
      <c r="BY163" s="98"/>
      <c r="BZ163" s="98"/>
      <c r="CA163" s="98"/>
      <c r="CB163" s="98"/>
      <c r="CC163" s="98"/>
      <c r="CD163" s="98"/>
      <c r="CE163" s="98"/>
      <c r="CF163" s="98"/>
      <c r="CG163" s="98"/>
      <c r="CH163" s="98"/>
      <c r="CI163" s="98"/>
      <c r="CJ163" s="98"/>
      <c r="CK163" s="98"/>
      <c r="CL163" s="98"/>
      <c r="CM163" s="98"/>
      <c r="CN163" s="98"/>
      <c r="CO163" s="98"/>
      <c r="CP163" s="98"/>
      <c r="CQ163" s="98"/>
      <c r="CR163" s="98"/>
      <c r="CS163" s="98"/>
      <c r="CT163" s="98"/>
      <c r="CU163" s="98"/>
      <c r="CV163" s="98"/>
      <c r="CW163" s="98"/>
      <c r="CX163" s="98"/>
      <c r="CY163" s="98"/>
      <c r="CZ163" s="98"/>
      <c r="DA163" s="98"/>
      <c r="DB163" s="98"/>
      <c r="DC163" s="98"/>
      <c r="DD163" s="98"/>
      <c r="DE163" s="98"/>
      <c r="DF163" s="98"/>
      <c r="DG163" s="98"/>
      <c r="DH163" s="98"/>
      <c r="DI163" s="98"/>
      <c r="DJ163" s="98"/>
      <c r="DK163" s="98"/>
      <c r="DL163" s="98"/>
      <c r="DM163" s="98"/>
      <c r="DN163" s="98"/>
      <c r="DO163" s="98"/>
      <c r="DP163" s="98"/>
      <c r="DQ163" s="98"/>
      <c r="DR163" s="98"/>
      <c r="DS163" s="98"/>
      <c r="DT163" s="98"/>
      <c r="DU163" s="98"/>
      <c r="DV163" s="98"/>
      <c r="DW163" s="98"/>
      <c r="DX163" s="98"/>
      <c r="DY163" s="98"/>
      <c r="DZ163" s="98"/>
      <c r="EA163" s="98"/>
      <c r="EB163" s="98"/>
      <c r="EC163" s="98"/>
      <c r="ED163" s="98"/>
      <c r="EE163" s="98"/>
      <c r="EF163" s="98"/>
      <c r="EG163" s="98"/>
      <c r="EH163" s="98"/>
      <c r="EI163" s="98"/>
      <c r="EJ163" s="98"/>
      <c r="EK163" s="98"/>
      <c r="EL163" s="98"/>
      <c r="EM163" s="98"/>
      <c r="EN163" s="98"/>
      <c r="EO163" s="98"/>
      <c r="EP163" s="98"/>
      <c r="EQ163" s="98"/>
      <c r="ER163" s="98"/>
      <c r="ES163" s="98"/>
      <c r="ET163" s="98"/>
      <c r="EU163" s="98"/>
      <c r="EV163" s="98"/>
      <c r="EW163" s="98"/>
      <c r="EX163" s="98"/>
      <c r="EY163" s="98"/>
      <c r="EZ163" s="98"/>
      <c r="FA163" s="98"/>
      <c r="FB163" s="98"/>
      <c r="FC163" s="98"/>
      <c r="FD163" s="98"/>
      <c r="FE163" s="98"/>
      <c r="FF163" s="98"/>
      <c r="FG163" s="98"/>
      <c r="FH163" s="98"/>
      <c r="FI163" s="98"/>
      <c r="FJ163" s="98"/>
      <c r="FK163" s="98"/>
      <c r="FL163" s="98"/>
      <c r="FM163" s="98"/>
      <c r="FN163" s="98"/>
      <c r="FO163" s="98"/>
      <c r="FP163" s="98"/>
      <c r="FQ163" s="98"/>
      <c r="FR163" s="98"/>
      <c r="FS163" s="98"/>
      <c r="FT163" s="98"/>
      <c r="FU163" s="98"/>
      <c r="FV163" s="98"/>
      <c r="FW163" s="98"/>
      <c r="FX163" s="98"/>
      <c r="FY163" s="98"/>
      <c r="FZ163" s="98"/>
      <c r="GA163" s="98"/>
      <c r="GB163" s="98"/>
      <c r="GC163" s="98"/>
      <c r="GD163" s="98"/>
      <c r="GE163" s="98"/>
      <c r="GF163" s="98"/>
      <c r="GG163" s="98"/>
      <c r="GH163" s="98"/>
      <c r="GI163" s="98"/>
      <c r="GJ163" s="98"/>
      <c r="GK163" s="98"/>
      <c r="GL163" s="98"/>
      <c r="GM163" s="98"/>
      <c r="GN163" s="98"/>
      <c r="GO163" s="98"/>
      <c r="GP163" s="98"/>
      <c r="GQ163" s="98"/>
      <c r="GR163" s="98"/>
      <c r="GS163" s="98"/>
      <c r="GT163" s="98"/>
      <c r="GU163" s="98"/>
      <c r="GV163" s="98"/>
      <c r="GW163" s="98"/>
      <c r="GX163" s="98"/>
      <c r="GY163" s="98"/>
      <c r="GZ163" s="98"/>
      <c r="HA163" s="98"/>
      <c r="HB163" s="98"/>
      <c r="HC163" s="98"/>
      <c r="HD163" s="98"/>
      <c r="HE163" s="98"/>
      <c r="HF163" s="98"/>
      <c r="HG163" s="98"/>
      <c r="HH163" s="98"/>
      <c r="HI163" s="98"/>
      <c r="HJ163" s="98"/>
      <c r="HK163" s="98"/>
      <c r="HL163" s="98"/>
      <c r="HM163" s="98"/>
      <c r="HN163" s="98"/>
      <c r="HO163" s="98"/>
      <c r="HP163" s="98"/>
      <c r="HQ163" s="98"/>
      <c r="HR163" s="98"/>
      <c r="HS163" s="98"/>
      <c r="HT163" s="98"/>
      <c r="HU163" s="98"/>
      <c r="HV163" s="98"/>
      <c r="HW163" s="98"/>
      <c r="HX163" s="98"/>
      <c r="HY163" s="98"/>
      <c r="HZ163" s="98"/>
      <c r="IA163" s="98"/>
    </row>
    <row r="164" spans="1:235" ht="15.75" customHeight="1" x14ac:dyDescent="0.3">
      <c r="A164" s="98"/>
      <c r="B164" s="98"/>
      <c r="C164" s="98"/>
      <c r="D164" s="98"/>
      <c r="E164" s="98"/>
      <c r="F164" s="98"/>
      <c r="G164" s="98"/>
      <c r="H164" s="98"/>
      <c r="I164" s="98"/>
      <c r="J164" s="98"/>
      <c r="K164" s="98"/>
      <c r="L164" s="98"/>
      <c r="M164" s="98"/>
      <c r="N164" s="98"/>
      <c r="O164" s="98"/>
      <c r="P164" s="98"/>
      <c r="Q164" s="98"/>
      <c r="R164" s="98"/>
      <c r="S164" s="98"/>
      <c r="T164" s="98"/>
      <c r="U164" s="98"/>
      <c r="V164" s="98"/>
      <c r="W164" s="98"/>
      <c r="X164" s="98"/>
      <c r="Y164" s="98"/>
      <c r="Z164" s="98"/>
      <c r="AA164" s="98"/>
      <c r="AB164" s="98"/>
      <c r="AC164" s="98"/>
      <c r="AD164" s="98"/>
      <c r="AE164" s="98"/>
      <c r="AF164" s="98"/>
      <c r="AG164" s="98"/>
      <c r="AH164" s="98"/>
      <c r="AI164" s="98"/>
      <c r="AJ164" s="98"/>
      <c r="AK164" s="98"/>
      <c r="AL164" s="98"/>
      <c r="AM164" s="98"/>
      <c r="AN164" s="98"/>
      <c r="AO164" s="98"/>
      <c r="AP164" s="98"/>
      <c r="AQ164" s="98"/>
      <c r="AR164" s="98"/>
      <c r="AS164" s="98"/>
      <c r="AT164" s="98"/>
      <c r="AU164" s="98"/>
      <c r="AV164" s="98"/>
      <c r="AW164" s="98"/>
      <c r="AX164" s="98"/>
      <c r="AY164" s="98"/>
      <c r="AZ164" s="98"/>
      <c r="BA164" s="98"/>
      <c r="BB164" s="98"/>
      <c r="BC164" s="98"/>
      <c r="BD164" s="98"/>
      <c r="BE164" s="98"/>
      <c r="BF164" s="98"/>
      <c r="BG164" s="98"/>
      <c r="BH164" s="98"/>
      <c r="BI164" s="98"/>
      <c r="BJ164" s="98"/>
      <c r="BK164" s="98"/>
      <c r="BL164" s="98"/>
      <c r="BM164" s="98"/>
      <c r="BN164" s="98"/>
      <c r="BO164" s="98"/>
      <c r="BP164" s="98"/>
      <c r="BQ164" s="98"/>
      <c r="BR164" s="98"/>
      <c r="BS164" s="98"/>
      <c r="BT164" s="98"/>
      <c r="BU164" s="98"/>
      <c r="BV164" s="98"/>
      <c r="BW164" s="98"/>
      <c r="BX164" s="98"/>
      <c r="BY164" s="98"/>
      <c r="BZ164" s="98"/>
      <c r="CA164" s="98"/>
      <c r="CB164" s="98"/>
      <c r="CC164" s="98"/>
      <c r="CD164" s="98"/>
      <c r="CE164" s="98"/>
      <c r="CF164" s="98"/>
      <c r="CG164" s="98"/>
      <c r="CH164" s="98"/>
      <c r="CI164" s="98"/>
      <c r="CJ164" s="98"/>
      <c r="CK164" s="98"/>
      <c r="CL164" s="98"/>
      <c r="CM164" s="98"/>
      <c r="CN164" s="98"/>
      <c r="CO164" s="98"/>
      <c r="CP164" s="98"/>
      <c r="CQ164" s="98"/>
      <c r="CR164" s="98"/>
      <c r="CS164" s="98"/>
      <c r="CT164" s="98"/>
      <c r="CU164" s="98"/>
      <c r="CV164" s="98"/>
      <c r="CW164" s="98"/>
      <c r="CX164" s="98"/>
      <c r="CY164" s="98"/>
      <c r="CZ164" s="98"/>
      <c r="DA164" s="98"/>
      <c r="DB164" s="98"/>
      <c r="DC164" s="98"/>
      <c r="DD164" s="98"/>
      <c r="DE164" s="98"/>
      <c r="DF164" s="98"/>
      <c r="DG164" s="98"/>
      <c r="DH164" s="98"/>
      <c r="DI164" s="98"/>
      <c r="DJ164" s="98"/>
      <c r="DK164" s="98"/>
      <c r="DL164" s="98"/>
      <c r="DM164" s="98"/>
      <c r="DN164" s="98"/>
      <c r="DO164" s="98"/>
      <c r="DP164" s="98"/>
      <c r="DQ164" s="98"/>
      <c r="DR164" s="98"/>
      <c r="DS164" s="98"/>
      <c r="DT164" s="98"/>
      <c r="DU164" s="98"/>
      <c r="DV164" s="98"/>
      <c r="DW164" s="98"/>
      <c r="DX164" s="98"/>
      <c r="DY164" s="98"/>
      <c r="DZ164" s="98"/>
      <c r="EA164" s="98"/>
      <c r="EB164" s="98"/>
      <c r="EC164" s="98"/>
      <c r="ED164" s="98"/>
      <c r="EE164" s="98"/>
      <c r="EF164" s="98"/>
      <c r="EG164" s="98"/>
      <c r="EH164" s="98"/>
      <c r="EI164" s="98"/>
      <c r="EJ164" s="98"/>
      <c r="EK164" s="98"/>
      <c r="EL164" s="98"/>
      <c r="EM164" s="98"/>
      <c r="EN164" s="98"/>
      <c r="EO164" s="98"/>
      <c r="EP164" s="98"/>
      <c r="EQ164" s="98"/>
      <c r="ER164" s="98"/>
      <c r="ES164" s="98"/>
      <c r="ET164" s="98"/>
      <c r="EU164" s="98"/>
      <c r="EV164" s="98"/>
      <c r="EW164" s="98"/>
      <c r="EX164" s="98"/>
      <c r="EY164" s="98"/>
      <c r="EZ164" s="98"/>
      <c r="FA164" s="98"/>
      <c r="FB164" s="98"/>
      <c r="FC164" s="98"/>
      <c r="FD164" s="98"/>
      <c r="FE164" s="98"/>
      <c r="FF164" s="98"/>
      <c r="FG164" s="98"/>
      <c r="FH164" s="98"/>
      <c r="FI164" s="98"/>
      <c r="FJ164" s="98"/>
      <c r="FK164" s="98"/>
      <c r="FL164" s="98"/>
      <c r="FM164" s="98"/>
      <c r="FN164" s="98"/>
      <c r="FO164" s="98"/>
      <c r="FP164" s="98"/>
      <c r="FQ164" s="98"/>
      <c r="FR164" s="98"/>
      <c r="FS164" s="98"/>
      <c r="FT164" s="98"/>
      <c r="FU164" s="98"/>
      <c r="FV164" s="98"/>
      <c r="FW164" s="98"/>
      <c r="FX164" s="98"/>
      <c r="FY164" s="98"/>
      <c r="FZ164" s="98"/>
      <c r="GA164" s="98"/>
      <c r="GB164" s="98"/>
      <c r="GC164" s="98"/>
      <c r="GD164" s="98"/>
      <c r="GE164" s="98"/>
      <c r="GF164" s="98"/>
      <c r="GG164" s="98"/>
      <c r="GH164" s="98"/>
      <c r="GI164" s="98"/>
      <c r="GJ164" s="98"/>
      <c r="GK164" s="98"/>
      <c r="GL164" s="98"/>
      <c r="GM164" s="98"/>
      <c r="GN164" s="98"/>
      <c r="GO164" s="98"/>
      <c r="GP164" s="98"/>
      <c r="GQ164" s="98"/>
      <c r="GR164" s="98"/>
      <c r="GS164" s="98"/>
      <c r="GT164" s="98"/>
      <c r="GU164" s="98"/>
      <c r="GV164" s="98"/>
      <c r="GW164" s="98"/>
      <c r="GX164" s="98"/>
      <c r="GY164" s="98"/>
      <c r="GZ164" s="98"/>
      <c r="HA164" s="98"/>
      <c r="HB164" s="98"/>
      <c r="HC164" s="98"/>
      <c r="HD164" s="98"/>
      <c r="HE164" s="98"/>
      <c r="HF164" s="98"/>
      <c r="HG164" s="98"/>
      <c r="HH164" s="98"/>
      <c r="HI164" s="98"/>
      <c r="HJ164" s="98"/>
      <c r="HK164" s="98"/>
      <c r="HL164" s="98"/>
      <c r="HM164" s="98"/>
      <c r="HN164" s="98"/>
      <c r="HO164" s="98"/>
      <c r="HP164" s="98"/>
      <c r="HQ164" s="98"/>
      <c r="HR164" s="98"/>
      <c r="HS164" s="98"/>
      <c r="HT164" s="98"/>
      <c r="HU164" s="98"/>
      <c r="HV164" s="98"/>
      <c r="HW164" s="98"/>
      <c r="HX164" s="98"/>
      <c r="HY164" s="98"/>
      <c r="HZ164" s="98"/>
      <c r="IA164" s="98"/>
    </row>
    <row r="165" spans="1:235" ht="15.75" customHeight="1" x14ac:dyDescent="0.3">
      <c r="A165" s="98"/>
      <c r="B165" s="98"/>
      <c r="C165" s="98"/>
      <c r="D165" s="98"/>
      <c r="E165" s="98"/>
      <c r="F165" s="98"/>
      <c r="G165" s="98"/>
      <c r="H165" s="98"/>
      <c r="I165" s="98"/>
      <c r="J165" s="98"/>
      <c r="K165" s="98"/>
      <c r="L165" s="98"/>
      <c r="M165" s="98"/>
      <c r="N165" s="98"/>
      <c r="O165" s="98"/>
      <c r="P165" s="98"/>
      <c r="Q165" s="98"/>
      <c r="R165" s="98"/>
      <c r="S165" s="98"/>
      <c r="T165" s="98"/>
      <c r="U165" s="98"/>
      <c r="V165" s="98"/>
      <c r="W165" s="98"/>
      <c r="X165" s="98"/>
      <c r="Y165" s="98"/>
      <c r="Z165" s="98"/>
      <c r="AA165" s="98"/>
      <c r="AB165" s="98"/>
      <c r="AC165" s="98"/>
      <c r="AD165" s="98"/>
      <c r="AE165" s="98"/>
      <c r="AF165" s="98"/>
      <c r="AG165" s="98"/>
      <c r="AH165" s="98"/>
      <c r="AI165" s="98"/>
      <c r="AJ165" s="98"/>
      <c r="AK165" s="98"/>
      <c r="AL165" s="98"/>
      <c r="AM165" s="98"/>
      <c r="AN165" s="98"/>
      <c r="AO165" s="98"/>
      <c r="AP165" s="98"/>
      <c r="AQ165" s="98"/>
      <c r="AR165" s="98"/>
      <c r="AS165" s="98"/>
      <c r="AT165" s="98"/>
      <c r="AU165" s="98"/>
      <c r="AV165" s="98"/>
      <c r="AW165" s="98"/>
      <c r="AX165" s="98"/>
      <c r="AY165" s="98"/>
      <c r="AZ165" s="98"/>
      <c r="BA165" s="98"/>
      <c r="BB165" s="98"/>
      <c r="BC165" s="98"/>
      <c r="BD165" s="98"/>
      <c r="BE165" s="98"/>
      <c r="BF165" s="98"/>
      <c r="BG165" s="98"/>
      <c r="BH165" s="98"/>
      <c r="BI165" s="98"/>
      <c r="BJ165" s="98"/>
      <c r="BK165" s="98"/>
      <c r="BL165" s="98"/>
      <c r="BM165" s="98"/>
      <c r="BN165" s="98"/>
      <c r="BO165" s="98"/>
      <c r="BP165" s="98"/>
      <c r="BQ165" s="98"/>
      <c r="BR165" s="98"/>
      <c r="BS165" s="98"/>
      <c r="BT165" s="98"/>
      <c r="BU165" s="98"/>
      <c r="BV165" s="98"/>
      <c r="BW165" s="98"/>
      <c r="BX165" s="98"/>
      <c r="BY165" s="98"/>
      <c r="BZ165" s="98"/>
      <c r="CA165" s="98"/>
      <c r="CB165" s="98"/>
      <c r="CC165" s="98"/>
      <c r="CD165" s="98"/>
      <c r="CE165" s="98"/>
      <c r="CF165" s="98"/>
      <c r="CG165" s="98"/>
      <c r="CH165" s="98"/>
      <c r="CI165" s="98"/>
      <c r="CJ165" s="98"/>
      <c r="CK165" s="98"/>
      <c r="CL165" s="98"/>
      <c r="CM165" s="98"/>
      <c r="CN165" s="98"/>
      <c r="CO165" s="98"/>
      <c r="CP165" s="98"/>
      <c r="CQ165" s="98"/>
      <c r="CR165" s="98"/>
      <c r="CS165" s="98"/>
      <c r="CT165" s="98"/>
      <c r="CU165" s="98"/>
      <c r="CV165" s="98"/>
      <c r="CW165" s="98"/>
      <c r="CX165" s="98"/>
      <c r="CY165" s="98"/>
      <c r="CZ165" s="98"/>
      <c r="DA165" s="98"/>
      <c r="DB165" s="98"/>
      <c r="DC165" s="98"/>
      <c r="DD165" s="98"/>
      <c r="DE165" s="98"/>
      <c r="DF165" s="98"/>
      <c r="DG165" s="98"/>
      <c r="DH165" s="98"/>
      <c r="DI165" s="98"/>
      <c r="DJ165" s="98"/>
      <c r="DK165" s="98"/>
      <c r="DL165" s="98"/>
      <c r="DM165" s="98"/>
      <c r="DN165" s="98"/>
      <c r="DO165" s="98"/>
      <c r="DP165" s="98"/>
      <c r="DQ165" s="98"/>
      <c r="DR165" s="98"/>
      <c r="DS165" s="98"/>
      <c r="DT165" s="98"/>
      <c r="DU165" s="98"/>
      <c r="DV165" s="98"/>
      <c r="DW165" s="98"/>
      <c r="DX165" s="98"/>
      <c r="DY165" s="98"/>
      <c r="DZ165" s="98"/>
      <c r="EA165" s="98"/>
      <c r="EB165" s="98"/>
      <c r="EC165" s="98"/>
      <c r="ED165" s="98"/>
      <c r="EE165" s="98"/>
      <c r="EF165" s="98"/>
      <c r="EG165" s="98"/>
      <c r="EH165" s="98"/>
      <c r="EI165" s="98"/>
      <c r="EJ165" s="98"/>
      <c r="EK165" s="98"/>
      <c r="EL165" s="98"/>
      <c r="EM165" s="98"/>
      <c r="EN165" s="98"/>
      <c r="EO165" s="98"/>
      <c r="EP165" s="98"/>
      <c r="EQ165" s="98"/>
      <c r="ER165" s="98"/>
      <c r="ES165" s="98"/>
      <c r="ET165" s="98"/>
      <c r="EU165" s="98"/>
      <c r="EV165" s="98"/>
      <c r="EW165" s="98"/>
      <c r="EX165" s="98"/>
      <c r="EY165" s="98"/>
      <c r="EZ165" s="98"/>
      <c r="FA165" s="98"/>
      <c r="FB165" s="98"/>
      <c r="FC165" s="98"/>
      <c r="FD165" s="98"/>
      <c r="FE165" s="98"/>
      <c r="FF165" s="98"/>
      <c r="FG165" s="98"/>
      <c r="FH165" s="98"/>
      <c r="FI165" s="98"/>
      <c r="FJ165" s="98"/>
      <c r="FK165" s="98"/>
      <c r="FL165" s="98"/>
      <c r="FM165" s="98"/>
      <c r="FN165" s="98"/>
      <c r="FO165" s="98"/>
      <c r="FP165" s="98"/>
      <c r="FQ165" s="98"/>
      <c r="FR165" s="98"/>
      <c r="FS165" s="98"/>
      <c r="FT165" s="98"/>
      <c r="FU165" s="98"/>
      <c r="FV165" s="98"/>
      <c r="FW165" s="98"/>
      <c r="FX165" s="98"/>
      <c r="FY165" s="98"/>
      <c r="FZ165" s="98"/>
      <c r="GA165" s="98"/>
      <c r="GB165" s="98"/>
      <c r="GC165" s="98"/>
      <c r="GD165" s="98"/>
      <c r="GE165" s="98"/>
      <c r="GF165" s="98"/>
      <c r="GG165" s="98"/>
      <c r="GH165" s="98"/>
      <c r="GI165" s="98"/>
      <c r="GJ165" s="98"/>
      <c r="GK165" s="98"/>
      <c r="GL165" s="98"/>
      <c r="GM165" s="98"/>
      <c r="GN165" s="98"/>
      <c r="GO165" s="98"/>
      <c r="GP165" s="98"/>
      <c r="GQ165" s="98"/>
      <c r="GR165" s="98"/>
      <c r="GS165" s="98"/>
      <c r="GT165" s="98"/>
      <c r="GU165" s="98"/>
      <c r="GV165" s="98"/>
      <c r="GW165" s="98"/>
      <c r="GX165" s="98"/>
      <c r="GY165" s="98"/>
      <c r="GZ165" s="98"/>
      <c r="HA165" s="98"/>
      <c r="HB165" s="98"/>
      <c r="HC165" s="98"/>
      <c r="HD165" s="98"/>
      <c r="HE165" s="98"/>
      <c r="HF165" s="98"/>
      <c r="HG165" s="98"/>
      <c r="HH165" s="98"/>
      <c r="HI165" s="98"/>
      <c r="HJ165" s="98"/>
      <c r="HK165" s="98"/>
      <c r="HL165" s="98"/>
      <c r="HM165" s="98"/>
      <c r="HN165" s="98"/>
      <c r="HO165" s="98"/>
      <c r="HP165" s="98"/>
      <c r="HQ165" s="98"/>
      <c r="HR165" s="98"/>
      <c r="HS165" s="98"/>
      <c r="HT165" s="98"/>
      <c r="HU165" s="98"/>
      <c r="HV165" s="98"/>
      <c r="HW165" s="98"/>
      <c r="HX165" s="98"/>
      <c r="HY165" s="98"/>
      <c r="HZ165" s="98"/>
      <c r="IA165" s="98"/>
    </row>
    <row r="166" spans="1:235" ht="15.75" customHeight="1" x14ac:dyDescent="0.3">
      <c r="A166" s="98"/>
      <c r="B166" s="98"/>
      <c r="C166" s="98"/>
      <c r="D166" s="98"/>
      <c r="E166" s="98"/>
      <c r="F166" s="98"/>
      <c r="G166" s="98"/>
      <c r="H166" s="98"/>
      <c r="I166" s="98"/>
      <c r="J166" s="98"/>
      <c r="K166" s="98"/>
      <c r="L166" s="98"/>
      <c r="M166" s="98"/>
      <c r="N166" s="98"/>
      <c r="O166" s="98"/>
      <c r="P166" s="98"/>
      <c r="Q166" s="98"/>
      <c r="R166" s="98"/>
      <c r="S166" s="98"/>
      <c r="T166" s="98"/>
      <c r="U166" s="98"/>
      <c r="V166" s="98"/>
      <c r="W166" s="98"/>
      <c r="X166" s="98"/>
      <c r="Y166" s="98"/>
      <c r="Z166" s="98"/>
      <c r="AA166" s="98"/>
      <c r="AB166" s="98"/>
      <c r="AC166" s="98"/>
      <c r="AD166" s="98"/>
      <c r="AE166" s="98"/>
      <c r="AF166" s="98"/>
      <c r="AG166" s="98"/>
      <c r="AH166" s="98"/>
      <c r="AI166" s="98"/>
      <c r="AJ166" s="98"/>
      <c r="AK166" s="98"/>
      <c r="AL166" s="98"/>
      <c r="AM166" s="98"/>
      <c r="AN166" s="98"/>
      <c r="AO166" s="98"/>
      <c r="AP166" s="98"/>
      <c r="AQ166" s="98"/>
      <c r="AR166" s="98"/>
      <c r="AS166" s="98"/>
      <c r="AT166" s="98"/>
      <c r="AU166" s="98"/>
      <c r="AV166" s="98"/>
      <c r="AW166" s="98"/>
      <c r="AX166" s="98"/>
      <c r="AY166" s="98"/>
      <c r="AZ166" s="98"/>
      <c r="BA166" s="98"/>
      <c r="BB166" s="98"/>
      <c r="BC166" s="98"/>
      <c r="BD166" s="98"/>
      <c r="BE166" s="98"/>
      <c r="BF166" s="98"/>
      <c r="BG166" s="98"/>
      <c r="BH166" s="98"/>
      <c r="BI166" s="98"/>
      <c r="BJ166" s="98"/>
      <c r="BK166" s="98"/>
      <c r="BL166" s="98"/>
      <c r="BM166" s="98"/>
      <c r="BN166" s="98"/>
      <c r="BO166" s="98"/>
      <c r="BP166" s="98"/>
      <c r="BQ166" s="98"/>
      <c r="BR166" s="98"/>
      <c r="BS166" s="98"/>
      <c r="BT166" s="98"/>
      <c r="BU166" s="98"/>
      <c r="BV166" s="98"/>
      <c r="BW166" s="98"/>
      <c r="BX166" s="98"/>
      <c r="BY166" s="98"/>
      <c r="BZ166" s="98"/>
      <c r="CA166" s="98"/>
      <c r="CB166" s="98"/>
      <c r="CC166" s="98"/>
      <c r="CD166" s="98"/>
      <c r="CE166" s="98"/>
      <c r="CF166" s="98"/>
      <c r="CG166" s="98"/>
      <c r="CH166" s="98"/>
      <c r="CI166" s="98"/>
      <c r="CJ166" s="98"/>
      <c r="CK166" s="98"/>
      <c r="CL166" s="98"/>
      <c r="CM166" s="98"/>
      <c r="CN166" s="98"/>
      <c r="CO166" s="98"/>
      <c r="CP166" s="98"/>
      <c r="CQ166" s="98"/>
      <c r="CR166" s="98"/>
      <c r="CS166" s="98"/>
      <c r="CT166" s="98"/>
      <c r="CU166" s="98"/>
      <c r="CV166" s="98"/>
      <c r="CW166" s="98"/>
      <c r="CX166" s="98"/>
      <c r="CY166" s="98"/>
      <c r="CZ166" s="98"/>
      <c r="DA166" s="98"/>
      <c r="DB166" s="98"/>
      <c r="DC166" s="98"/>
      <c r="DD166" s="98"/>
      <c r="DE166" s="98"/>
      <c r="DF166" s="98"/>
      <c r="DG166" s="98"/>
      <c r="DH166" s="98"/>
      <c r="DI166" s="98"/>
      <c r="DJ166" s="98"/>
      <c r="DK166" s="98"/>
      <c r="DL166" s="98"/>
      <c r="DM166" s="98"/>
      <c r="DN166" s="98"/>
      <c r="DO166" s="98"/>
      <c r="DP166" s="98"/>
      <c r="DQ166" s="98"/>
      <c r="DR166" s="98"/>
      <c r="DS166" s="98"/>
      <c r="DT166" s="98"/>
      <c r="DU166" s="98"/>
      <c r="DV166" s="98"/>
      <c r="DW166" s="98"/>
      <c r="DX166" s="98"/>
      <c r="DY166" s="98"/>
      <c r="DZ166" s="98"/>
      <c r="EA166" s="98"/>
      <c r="EB166" s="98"/>
      <c r="EC166" s="98"/>
      <c r="ED166" s="98"/>
      <c r="EE166" s="98"/>
      <c r="EF166" s="98"/>
      <c r="EG166" s="98"/>
      <c r="EH166" s="98"/>
      <c r="EI166" s="98"/>
      <c r="EJ166" s="98"/>
      <c r="EK166" s="98"/>
      <c r="EL166" s="98"/>
      <c r="EM166" s="98"/>
      <c r="EN166" s="98"/>
      <c r="EO166" s="98"/>
      <c r="EP166" s="98"/>
      <c r="EQ166" s="98"/>
      <c r="ER166" s="98"/>
      <c r="ES166" s="98"/>
      <c r="ET166" s="98"/>
      <c r="EU166" s="98"/>
      <c r="EV166" s="98"/>
      <c r="EW166" s="98"/>
      <c r="EX166" s="98"/>
      <c r="EY166" s="98"/>
      <c r="EZ166" s="98"/>
      <c r="FA166" s="98"/>
      <c r="FB166" s="98"/>
      <c r="FC166" s="98"/>
      <c r="FD166" s="98"/>
      <c r="FE166" s="98"/>
      <c r="FF166" s="98"/>
      <c r="FG166" s="98"/>
      <c r="FH166" s="98"/>
      <c r="FI166" s="98"/>
      <c r="FJ166" s="98"/>
      <c r="FK166" s="98"/>
      <c r="FL166" s="98"/>
      <c r="FM166" s="98"/>
      <c r="FN166" s="98"/>
      <c r="FO166" s="98"/>
      <c r="FP166" s="98"/>
      <c r="FQ166" s="98"/>
      <c r="FR166" s="98"/>
      <c r="FS166" s="98"/>
      <c r="FT166" s="98"/>
      <c r="FU166" s="98"/>
      <c r="FV166" s="98"/>
      <c r="FW166" s="98"/>
      <c r="FX166" s="98"/>
      <c r="FY166" s="98"/>
      <c r="FZ166" s="98"/>
      <c r="GA166" s="98"/>
      <c r="GB166" s="98"/>
      <c r="GC166" s="98"/>
      <c r="GD166" s="98"/>
      <c r="GE166" s="98"/>
      <c r="GF166" s="98"/>
      <c r="GG166" s="98"/>
      <c r="GH166" s="98"/>
      <c r="GI166" s="98"/>
      <c r="GJ166" s="98"/>
      <c r="GK166" s="98"/>
      <c r="GL166" s="98"/>
      <c r="GM166" s="98"/>
      <c r="GN166" s="98"/>
      <c r="GO166" s="98"/>
      <c r="GP166" s="98"/>
      <c r="GQ166" s="98"/>
      <c r="GR166" s="98"/>
      <c r="GS166" s="98"/>
      <c r="GT166" s="98"/>
      <c r="GU166" s="98"/>
      <c r="GV166" s="98"/>
      <c r="GW166" s="98"/>
      <c r="GX166" s="98"/>
      <c r="GY166" s="98"/>
      <c r="GZ166" s="98"/>
      <c r="HA166" s="98"/>
      <c r="HB166" s="98"/>
      <c r="HC166" s="98"/>
      <c r="HD166" s="98"/>
      <c r="HE166" s="98"/>
      <c r="HF166" s="98"/>
      <c r="HG166" s="98"/>
      <c r="HH166" s="98"/>
      <c r="HI166" s="98"/>
      <c r="HJ166" s="98"/>
      <c r="HK166" s="98"/>
      <c r="HL166" s="98"/>
      <c r="HM166" s="98"/>
      <c r="HN166" s="98"/>
      <c r="HO166" s="98"/>
      <c r="HP166" s="98"/>
      <c r="HQ166" s="98"/>
      <c r="HR166" s="98"/>
      <c r="HS166" s="98"/>
      <c r="HT166" s="98"/>
      <c r="HU166" s="98"/>
      <c r="HV166" s="98"/>
      <c r="HW166" s="98"/>
      <c r="HX166" s="98"/>
      <c r="HY166" s="98"/>
      <c r="HZ166" s="98"/>
      <c r="IA166" s="98"/>
    </row>
    <row r="167" spans="1:235" ht="15.75" customHeight="1" x14ac:dyDescent="0.3">
      <c r="A167" s="98"/>
      <c r="B167" s="98"/>
      <c r="C167" s="98"/>
      <c r="D167" s="98"/>
      <c r="E167" s="98"/>
      <c r="F167" s="98"/>
      <c r="G167" s="98"/>
      <c r="H167" s="98"/>
      <c r="I167" s="98"/>
      <c r="J167" s="98"/>
      <c r="K167" s="98"/>
      <c r="L167" s="98"/>
      <c r="M167" s="98"/>
      <c r="N167" s="98"/>
      <c r="O167" s="98"/>
      <c r="P167" s="98"/>
      <c r="Q167" s="98"/>
      <c r="R167" s="98"/>
      <c r="S167" s="98"/>
      <c r="T167" s="98"/>
      <c r="U167" s="98"/>
      <c r="V167" s="98"/>
      <c r="W167" s="98"/>
      <c r="X167" s="98"/>
      <c r="Y167" s="98"/>
      <c r="Z167" s="98"/>
      <c r="AA167" s="98"/>
      <c r="AB167" s="98"/>
      <c r="AC167" s="98"/>
      <c r="AD167" s="98"/>
      <c r="AE167" s="98"/>
      <c r="AF167" s="98"/>
      <c r="AG167" s="98"/>
      <c r="AH167" s="98"/>
      <c r="AI167" s="98"/>
      <c r="AJ167" s="98"/>
      <c r="AK167" s="98"/>
      <c r="AL167" s="98"/>
      <c r="AM167" s="98"/>
      <c r="AN167" s="98"/>
      <c r="AO167" s="98"/>
      <c r="AP167" s="98"/>
      <c r="AQ167" s="98"/>
      <c r="AR167" s="98"/>
      <c r="AS167" s="98"/>
      <c r="AT167" s="98"/>
      <c r="AU167" s="98"/>
      <c r="AV167" s="98"/>
      <c r="AW167" s="98"/>
      <c r="AX167" s="98"/>
      <c r="AY167" s="98"/>
      <c r="AZ167" s="98"/>
      <c r="BA167" s="98"/>
      <c r="BB167" s="98"/>
      <c r="BC167" s="98"/>
      <c r="BD167" s="98"/>
      <c r="BE167" s="98"/>
      <c r="BF167" s="98"/>
      <c r="BG167" s="98"/>
      <c r="BH167" s="98"/>
      <c r="BI167" s="98"/>
      <c r="BJ167" s="98"/>
      <c r="BK167" s="98"/>
      <c r="BL167" s="98"/>
      <c r="BM167" s="98"/>
      <c r="BN167" s="98"/>
      <c r="BO167" s="98"/>
      <c r="BP167" s="98"/>
      <c r="BQ167" s="98"/>
      <c r="BR167" s="98"/>
      <c r="BS167" s="98"/>
      <c r="BT167" s="98"/>
      <c r="BU167" s="98"/>
      <c r="BV167" s="98"/>
      <c r="BW167" s="98"/>
      <c r="BX167" s="98"/>
      <c r="BY167" s="98"/>
      <c r="BZ167" s="98"/>
      <c r="CA167" s="98"/>
      <c r="CB167" s="98"/>
      <c r="CC167" s="98"/>
      <c r="CD167" s="98"/>
      <c r="CE167" s="98"/>
      <c r="CF167" s="98"/>
      <c r="CG167" s="98"/>
      <c r="CH167" s="98"/>
      <c r="CI167" s="98"/>
      <c r="CJ167" s="98"/>
      <c r="CK167" s="98"/>
      <c r="CL167" s="98"/>
      <c r="CM167" s="98"/>
      <c r="CN167" s="98"/>
      <c r="CO167" s="98"/>
      <c r="CP167" s="98"/>
      <c r="CQ167" s="98"/>
      <c r="CR167" s="98"/>
      <c r="CS167" s="98"/>
      <c r="CT167" s="98"/>
      <c r="CU167" s="98"/>
      <c r="CV167" s="98"/>
      <c r="CW167" s="98"/>
      <c r="CX167" s="98"/>
      <c r="CY167" s="98"/>
      <c r="CZ167" s="98"/>
      <c r="DA167" s="98"/>
      <c r="DB167" s="98"/>
      <c r="DC167" s="98"/>
      <c r="DD167" s="98"/>
      <c r="DE167" s="98"/>
      <c r="DF167" s="98"/>
      <c r="DG167" s="98"/>
      <c r="DH167" s="98"/>
      <c r="DI167" s="98"/>
      <c r="DJ167" s="98"/>
      <c r="DK167" s="98"/>
      <c r="DL167" s="98"/>
      <c r="DM167" s="98"/>
      <c r="DN167" s="98"/>
      <c r="DO167" s="98"/>
      <c r="DP167" s="98"/>
      <c r="DQ167" s="98"/>
      <c r="DR167" s="98"/>
      <c r="DS167" s="98"/>
      <c r="DT167" s="98"/>
      <c r="DU167" s="98"/>
      <c r="DV167" s="98"/>
      <c r="DW167" s="98"/>
      <c r="DX167" s="98"/>
      <c r="DY167" s="98"/>
      <c r="DZ167" s="98"/>
      <c r="EA167" s="98"/>
      <c r="EB167" s="98"/>
      <c r="EC167" s="98"/>
      <c r="ED167" s="98"/>
      <c r="EE167" s="98"/>
      <c r="EF167" s="98"/>
      <c r="EG167" s="98"/>
      <c r="EH167" s="98"/>
      <c r="EI167" s="98"/>
      <c r="EJ167" s="98"/>
      <c r="EK167" s="98"/>
      <c r="EL167" s="98"/>
      <c r="EM167" s="98"/>
      <c r="EN167" s="98"/>
      <c r="EO167" s="98"/>
      <c r="EP167" s="98"/>
      <c r="EQ167" s="98"/>
      <c r="ER167" s="98"/>
      <c r="ES167" s="98"/>
      <c r="ET167" s="98"/>
      <c r="EU167" s="98"/>
      <c r="EV167" s="98"/>
      <c r="EW167" s="98"/>
      <c r="EX167" s="98"/>
      <c r="EY167" s="98"/>
      <c r="EZ167" s="98"/>
      <c r="FA167" s="98"/>
      <c r="FB167" s="98"/>
      <c r="FC167" s="98"/>
      <c r="FD167" s="98"/>
      <c r="FE167" s="98"/>
      <c r="FF167" s="98"/>
      <c r="FG167" s="98"/>
      <c r="FH167" s="98"/>
      <c r="FI167" s="98"/>
      <c r="FJ167" s="98"/>
      <c r="FK167" s="98"/>
      <c r="FL167" s="98"/>
      <c r="FM167" s="98"/>
      <c r="FN167" s="98"/>
      <c r="FO167" s="98"/>
      <c r="FP167" s="98"/>
      <c r="FQ167" s="98"/>
      <c r="FR167" s="98"/>
      <c r="FS167" s="98"/>
      <c r="FT167" s="98"/>
      <c r="FU167" s="98"/>
      <c r="FV167" s="98"/>
      <c r="FW167" s="98"/>
      <c r="FX167" s="98"/>
      <c r="FY167" s="98"/>
      <c r="FZ167" s="98"/>
      <c r="GA167" s="98"/>
      <c r="GB167" s="98"/>
      <c r="GC167" s="98"/>
      <c r="GD167" s="98"/>
      <c r="GE167" s="98"/>
      <c r="GF167" s="98"/>
      <c r="GG167" s="98"/>
      <c r="GH167" s="98"/>
      <c r="GI167" s="98"/>
      <c r="GJ167" s="98"/>
      <c r="GK167" s="98"/>
      <c r="GL167" s="98"/>
      <c r="GM167" s="98"/>
      <c r="GN167" s="98"/>
      <c r="GO167" s="98"/>
      <c r="GP167" s="98"/>
      <c r="GQ167" s="98"/>
      <c r="GR167" s="98"/>
      <c r="GS167" s="98"/>
      <c r="GT167" s="98"/>
      <c r="GU167" s="98"/>
      <c r="GV167" s="98"/>
      <c r="GW167" s="98"/>
      <c r="GX167" s="98"/>
      <c r="GY167" s="98"/>
      <c r="GZ167" s="98"/>
      <c r="HA167" s="98"/>
      <c r="HB167" s="98"/>
      <c r="HC167" s="98"/>
      <c r="HD167" s="98"/>
      <c r="HE167" s="98"/>
      <c r="HF167" s="98"/>
      <c r="HG167" s="98"/>
      <c r="HH167" s="98"/>
      <c r="HI167" s="98"/>
      <c r="HJ167" s="98"/>
      <c r="HK167" s="98"/>
      <c r="HL167" s="98"/>
      <c r="HM167" s="98"/>
      <c r="HN167" s="98"/>
      <c r="HO167" s="98"/>
      <c r="HP167" s="98"/>
      <c r="HQ167" s="98"/>
      <c r="HR167" s="98"/>
      <c r="HS167" s="98"/>
      <c r="HT167" s="98"/>
      <c r="HU167" s="98"/>
      <c r="HV167" s="98"/>
      <c r="HW167" s="98"/>
      <c r="HX167" s="98"/>
      <c r="HY167" s="98"/>
      <c r="HZ167" s="98"/>
      <c r="IA167" s="98"/>
    </row>
    <row r="168" spans="1:235" ht="15.75" customHeight="1" x14ac:dyDescent="0.3">
      <c r="A168" s="98"/>
      <c r="B168" s="98"/>
      <c r="C168" s="98"/>
      <c r="D168" s="98"/>
      <c r="E168" s="98"/>
      <c r="F168" s="98"/>
      <c r="G168" s="98"/>
      <c r="H168" s="98"/>
      <c r="I168" s="98"/>
      <c r="J168" s="98"/>
      <c r="K168" s="98"/>
      <c r="L168" s="98"/>
      <c r="M168" s="98"/>
      <c r="N168" s="98"/>
      <c r="O168" s="98"/>
      <c r="P168" s="98"/>
      <c r="Q168" s="98"/>
      <c r="R168" s="98"/>
      <c r="S168" s="98"/>
      <c r="T168" s="98"/>
      <c r="U168" s="98"/>
      <c r="V168" s="98"/>
      <c r="W168" s="98"/>
      <c r="X168" s="98"/>
      <c r="Y168" s="98"/>
      <c r="Z168" s="98"/>
      <c r="AA168" s="98"/>
      <c r="AB168" s="98"/>
      <c r="AC168" s="98"/>
      <c r="AD168" s="98"/>
      <c r="AE168" s="98"/>
      <c r="AF168" s="98"/>
      <c r="AG168" s="98"/>
      <c r="AH168" s="98"/>
      <c r="AI168" s="98"/>
      <c r="AJ168" s="98"/>
      <c r="AK168" s="98"/>
      <c r="AL168" s="98"/>
      <c r="AM168" s="98"/>
      <c r="AN168" s="98"/>
      <c r="AO168" s="98"/>
      <c r="AP168" s="98"/>
      <c r="AQ168" s="98"/>
      <c r="AR168" s="98"/>
      <c r="AS168" s="98"/>
      <c r="AT168" s="98"/>
      <c r="AU168" s="98"/>
      <c r="AV168" s="98"/>
      <c r="AW168" s="98"/>
      <c r="AX168" s="98"/>
      <c r="AY168" s="98"/>
      <c r="AZ168" s="98"/>
      <c r="BA168" s="98"/>
      <c r="BB168" s="98"/>
      <c r="BC168" s="98"/>
      <c r="BD168" s="98"/>
      <c r="BE168" s="98"/>
      <c r="BF168" s="98"/>
      <c r="BG168" s="98"/>
      <c r="BH168" s="98"/>
      <c r="BI168" s="98"/>
      <c r="BJ168" s="98"/>
      <c r="BK168" s="98"/>
      <c r="BL168" s="98"/>
      <c r="BM168" s="98"/>
      <c r="BN168" s="98"/>
      <c r="BO168" s="98"/>
      <c r="BP168" s="98"/>
      <c r="BQ168" s="98"/>
      <c r="BR168" s="98"/>
      <c r="BS168" s="98"/>
      <c r="BT168" s="98"/>
      <c r="BU168" s="98"/>
      <c r="BV168" s="98"/>
      <c r="BW168" s="98"/>
      <c r="BX168" s="98"/>
      <c r="BY168" s="98"/>
      <c r="BZ168" s="98"/>
      <c r="CA168" s="98"/>
      <c r="CB168" s="98"/>
      <c r="CC168" s="98"/>
      <c r="CD168" s="98"/>
      <c r="CE168" s="98"/>
      <c r="CF168" s="98"/>
      <c r="CG168" s="98"/>
      <c r="CH168" s="98"/>
      <c r="CI168" s="98"/>
      <c r="CJ168" s="98"/>
      <c r="CK168" s="98"/>
      <c r="CL168" s="98"/>
      <c r="CM168" s="98"/>
      <c r="CN168" s="98"/>
      <c r="CO168" s="98"/>
      <c r="CP168" s="98"/>
      <c r="CQ168" s="98"/>
      <c r="CR168" s="98"/>
      <c r="CS168" s="98"/>
      <c r="CT168" s="98"/>
      <c r="CU168" s="98"/>
      <c r="CV168" s="98"/>
      <c r="CW168" s="98"/>
      <c r="CX168" s="98"/>
      <c r="CY168" s="98"/>
      <c r="CZ168" s="98"/>
      <c r="DA168" s="98"/>
      <c r="DB168" s="98"/>
      <c r="DC168" s="98"/>
      <c r="DD168" s="98"/>
      <c r="DE168" s="98"/>
      <c r="DF168" s="98"/>
      <c r="DG168" s="98"/>
      <c r="DH168" s="98"/>
      <c r="DI168" s="98"/>
      <c r="DJ168" s="98"/>
      <c r="DK168" s="98"/>
      <c r="DL168" s="98"/>
      <c r="DM168" s="98"/>
      <c r="DN168" s="98"/>
      <c r="DO168" s="98"/>
      <c r="DP168" s="98"/>
      <c r="DQ168" s="98"/>
      <c r="DR168" s="98"/>
      <c r="DS168" s="98"/>
      <c r="DT168" s="98"/>
      <c r="DU168" s="98"/>
      <c r="DV168" s="98"/>
      <c r="DW168" s="98"/>
      <c r="DX168" s="98"/>
      <c r="DY168" s="98"/>
      <c r="DZ168" s="98"/>
      <c r="EA168" s="98"/>
      <c r="EB168" s="98"/>
      <c r="EC168" s="98"/>
      <c r="ED168" s="98"/>
      <c r="EE168" s="98"/>
      <c r="EF168" s="98"/>
      <c r="EG168" s="98"/>
      <c r="EH168" s="98"/>
      <c r="EI168" s="98"/>
      <c r="EJ168" s="98"/>
      <c r="EK168" s="98"/>
      <c r="EL168" s="98"/>
      <c r="EM168" s="98"/>
      <c r="EN168" s="98"/>
      <c r="EO168" s="98"/>
      <c r="EP168" s="98"/>
      <c r="EQ168" s="98"/>
      <c r="ER168" s="98"/>
      <c r="ES168" s="98"/>
      <c r="ET168" s="98"/>
      <c r="EU168" s="98"/>
      <c r="EV168" s="98"/>
      <c r="EW168" s="98"/>
      <c r="EX168" s="98"/>
      <c r="EY168" s="98"/>
      <c r="EZ168" s="98"/>
      <c r="FA168" s="98"/>
      <c r="FB168" s="98"/>
      <c r="FC168" s="98"/>
      <c r="FD168" s="98"/>
      <c r="FE168" s="98"/>
      <c r="FF168" s="98"/>
      <c r="FG168" s="98"/>
      <c r="FH168" s="98"/>
      <c r="FI168" s="98"/>
      <c r="FJ168" s="98"/>
      <c r="FK168" s="98"/>
      <c r="FL168" s="98"/>
      <c r="FM168" s="98"/>
      <c r="FN168" s="98"/>
      <c r="FO168" s="98"/>
      <c r="FP168" s="98"/>
      <c r="FQ168" s="98"/>
      <c r="FR168" s="98"/>
      <c r="FS168" s="98"/>
      <c r="FT168" s="98"/>
      <c r="FU168" s="98"/>
      <c r="FV168" s="98"/>
      <c r="FW168" s="98"/>
      <c r="FX168" s="98"/>
      <c r="FY168" s="98"/>
      <c r="FZ168" s="98"/>
      <c r="GA168" s="98"/>
      <c r="GB168" s="98"/>
      <c r="GC168" s="98"/>
      <c r="GD168" s="98"/>
      <c r="GE168" s="98"/>
      <c r="GF168" s="98"/>
      <c r="GG168" s="98"/>
      <c r="GH168" s="98"/>
      <c r="GI168" s="98"/>
      <c r="GJ168" s="98"/>
      <c r="GK168" s="98"/>
      <c r="GL168" s="98"/>
      <c r="GM168" s="98"/>
      <c r="GN168" s="98"/>
      <c r="GO168" s="98"/>
      <c r="GP168" s="98"/>
      <c r="GQ168" s="98"/>
      <c r="GR168" s="98"/>
      <c r="GS168" s="98"/>
      <c r="GT168" s="98"/>
      <c r="GU168" s="98"/>
      <c r="GV168" s="98"/>
      <c r="GW168" s="98"/>
      <c r="GX168" s="98"/>
      <c r="GY168" s="98"/>
      <c r="GZ168" s="98"/>
      <c r="HA168" s="98"/>
      <c r="HB168" s="98"/>
      <c r="HC168" s="98"/>
      <c r="HD168" s="98"/>
      <c r="HE168" s="98"/>
      <c r="HF168" s="98"/>
      <c r="HG168" s="98"/>
      <c r="HH168" s="98"/>
      <c r="HI168" s="98"/>
      <c r="HJ168" s="98"/>
      <c r="HK168" s="98"/>
      <c r="HL168" s="98"/>
      <c r="HM168" s="98"/>
      <c r="HN168" s="98"/>
      <c r="HO168" s="98"/>
      <c r="HP168" s="98"/>
      <c r="HQ168" s="98"/>
      <c r="HR168" s="98"/>
      <c r="HS168" s="98"/>
      <c r="HT168" s="98"/>
      <c r="HU168" s="98"/>
      <c r="HV168" s="98"/>
      <c r="HW168" s="98"/>
      <c r="HX168" s="98"/>
      <c r="HY168" s="98"/>
      <c r="HZ168" s="98"/>
      <c r="IA168" s="98"/>
    </row>
    <row r="169" spans="1:235" ht="15.75" customHeight="1" x14ac:dyDescent="0.3">
      <c r="A169" s="98"/>
      <c r="B169" s="98"/>
      <c r="C169" s="98"/>
      <c r="D169" s="98"/>
      <c r="E169" s="98"/>
      <c r="F169" s="98"/>
      <c r="G169" s="98"/>
      <c r="H169" s="98"/>
      <c r="I169" s="98"/>
      <c r="J169" s="98"/>
      <c r="K169" s="98"/>
      <c r="L169" s="98"/>
      <c r="M169" s="98"/>
      <c r="N169" s="98"/>
      <c r="O169" s="98"/>
      <c r="P169" s="98"/>
      <c r="Q169" s="98"/>
      <c r="R169" s="98"/>
      <c r="S169" s="98"/>
      <c r="T169" s="98"/>
      <c r="U169" s="98"/>
      <c r="V169" s="98"/>
      <c r="W169" s="98"/>
      <c r="X169" s="98"/>
      <c r="Y169" s="98"/>
      <c r="Z169" s="98"/>
      <c r="AA169" s="98"/>
      <c r="AB169" s="98"/>
      <c r="AC169" s="98"/>
      <c r="AD169" s="98"/>
      <c r="AE169" s="98"/>
      <c r="AF169" s="98"/>
      <c r="AG169" s="98"/>
      <c r="AH169" s="98"/>
      <c r="AI169" s="98"/>
      <c r="AJ169" s="98"/>
      <c r="AK169" s="98"/>
      <c r="AL169" s="98"/>
      <c r="AM169" s="98"/>
      <c r="AN169" s="98"/>
      <c r="AO169" s="98"/>
      <c r="AP169" s="98"/>
      <c r="AQ169" s="98"/>
      <c r="AR169" s="98"/>
      <c r="AS169" s="98"/>
      <c r="AT169" s="98"/>
      <c r="AU169" s="98"/>
      <c r="AV169" s="98"/>
      <c r="AW169" s="98"/>
      <c r="AX169" s="98"/>
      <c r="AY169" s="98"/>
      <c r="AZ169" s="98"/>
      <c r="BA169" s="98"/>
      <c r="BB169" s="98"/>
      <c r="BC169" s="98"/>
      <c r="BD169" s="98"/>
      <c r="BE169" s="98"/>
      <c r="BF169" s="98"/>
      <c r="BG169" s="98"/>
      <c r="BH169" s="98"/>
      <c r="BI169" s="98"/>
      <c r="BJ169" s="98"/>
      <c r="BK169" s="98"/>
      <c r="BL169" s="98"/>
      <c r="BM169" s="98"/>
      <c r="BN169" s="98"/>
      <c r="BO169" s="98"/>
      <c r="BP169" s="98"/>
      <c r="BQ169" s="98"/>
      <c r="BR169" s="98"/>
      <c r="BS169" s="98"/>
      <c r="BT169" s="98"/>
      <c r="BU169" s="98"/>
      <c r="BV169" s="98"/>
      <c r="BW169" s="98"/>
      <c r="BX169" s="98"/>
      <c r="BY169" s="98"/>
      <c r="BZ169" s="98"/>
      <c r="CA169" s="98"/>
      <c r="CB169" s="98"/>
      <c r="CC169" s="98"/>
      <c r="CD169" s="98"/>
      <c r="CE169" s="98"/>
      <c r="CF169" s="98"/>
      <c r="CG169" s="98"/>
      <c r="CH169" s="98"/>
      <c r="CI169" s="98"/>
      <c r="CJ169" s="98"/>
      <c r="CK169" s="98"/>
      <c r="CL169" s="98"/>
      <c r="CM169" s="98"/>
      <c r="CN169" s="98"/>
      <c r="CO169" s="98"/>
      <c r="CP169" s="98"/>
      <c r="CQ169" s="98"/>
      <c r="CR169" s="98"/>
      <c r="CS169" s="98"/>
      <c r="CT169" s="98"/>
      <c r="CU169" s="98"/>
      <c r="CV169" s="98"/>
      <c r="CW169" s="98"/>
      <c r="CX169" s="98"/>
      <c r="CY169" s="98"/>
      <c r="CZ169" s="98"/>
      <c r="DA169" s="98"/>
      <c r="DB169" s="98"/>
      <c r="DC169" s="98"/>
      <c r="DD169" s="98"/>
      <c r="DE169" s="98"/>
      <c r="DF169" s="98"/>
      <c r="DG169" s="98"/>
      <c r="DH169" s="98"/>
      <c r="DI169" s="98"/>
      <c r="DJ169" s="98"/>
      <c r="DK169" s="98"/>
      <c r="DL169" s="98"/>
      <c r="DM169" s="98"/>
      <c r="DN169" s="98"/>
      <c r="DO169" s="98"/>
      <c r="DP169" s="98"/>
      <c r="DQ169" s="98"/>
      <c r="DR169" s="98"/>
      <c r="DS169" s="98"/>
      <c r="DT169" s="98"/>
      <c r="DU169" s="98"/>
      <c r="DV169" s="98"/>
      <c r="DW169" s="98"/>
      <c r="DX169" s="98"/>
      <c r="DY169" s="98"/>
      <c r="DZ169" s="98"/>
      <c r="EA169" s="98"/>
      <c r="EB169" s="98"/>
      <c r="EC169" s="98"/>
      <c r="ED169" s="98"/>
      <c r="EE169" s="98"/>
      <c r="EF169" s="98"/>
      <c r="EG169" s="98"/>
      <c r="EH169" s="98"/>
      <c r="EI169" s="98"/>
      <c r="EJ169" s="98"/>
      <c r="EK169" s="98"/>
      <c r="EL169" s="98"/>
      <c r="EM169" s="98"/>
      <c r="EN169" s="98"/>
      <c r="EO169" s="98"/>
      <c r="EP169" s="98"/>
      <c r="EQ169" s="98"/>
      <c r="ER169" s="98"/>
      <c r="ES169" s="98"/>
      <c r="ET169" s="98"/>
      <c r="EU169" s="98"/>
      <c r="EV169" s="98"/>
      <c r="EW169" s="98"/>
      <c r="EX169" s="98"/>
      <c r="EY169" s="98"/>
      <c r="EZ169" s="98"/>
      <c r="FA169" s="98"/>
      <c r="FB169" s="98"/>
      <c r="FC169" s="98"/>
      <c r="FD169" s="98"/>
      <c r="FE169" s="98"/>
      <c r="FF169" s="98"/>
      <c r="FG169" s="98"/>
      <c r="FH169" s="98"/>
      <c r="FI169" s="98"/>
      <c r="FJ169" s="98"/>
      <c r="FK169" s="98"/>
      <c r="FL169" s="98"/>
      <c r="FM169" s="98"/>
      <c r="FN169" s="98"/>
      <c r="FO169" s="98"/>
      <c r="FP169" s="98"/>
      <c r="FQ169" s="98"/>
      <c r="FR169" s="98"/>
      <c r="FS169" s="98"/>
      <c r="FT169" s="98"/>
      <c r="FU169" s="98"/>
      <c r="FV169" s="98"/>
      <c r="FW169" s="98"/>
      <c r="FX169" s="98"/>
      <c r="FY169" s="98"/>
      <c r="FZ169" s="98"/>
      <c r="GA169" s="98"/>
      <c r="GB169" s="98"/>
      <c r="GC169" s="98"/>
      <c r="GD169" s="98"/>
      <c r="GE169" s="98"/>
      <c r="GF169" s="98"/>
      <c r="GG169" s="98"/>
      <c r="GH169" s="98"/>
      <c r="GI169" s="98"/>
      <c r="GJ169" s="98"/>
      <c r="GK169" s="98"/>
      <c r="GL169" s="98"/>
      <c r="GM169" s="98"/>
      <c r="GN169" s="98"/>
      <c r="GO169" s="98"/>
      <c r="GP169" s="98"/>
      <c r="GQ169" s="98"/>
      <c r="GR169" s="98"/>
      <c r="GS169" s="98"/>
      <c r="GT169" s="98"/>
      <c r="GU169" s="98"/>
      <c r="GV169" s="98"/>
      <c r="GW169" s="98"/>
      <c r="GX169" s="98"/>
      <c r="GY169" s="98"/>
      <c r="GZ169" s="98"/>
      <c r="HA169" s="98"/>
      <c r="HB169" s="98"/>
      <c r="HC169" s="98"/>
      <c r="HD169" s="98"/>
      <c r="HE169" s="98"/>
      <c r="HF169" s="98"/>
      <c r="HG169" s="98"/>
      <c r="HH169" s="98"/>
      <c r="HI169" s="98"/>
      <c r="HJ169" s="98"/>
      <c r="HK169" s="98"/>
      <c r="HL169" s="98"/>
      <c r="HM169" s="98"/>
      <c r="HN169" s="98"/>
      <c r="HO169" s="98"/>
      <c r="HP169" s="98"/>
      <c r="HQ169" s="98"/>
      <c r="HR169" s="98"/>
      <c r="HS169" s="98"/>
      <c r="HT169" s="98"/>
      <c r="HU169" s="98"/>
      <c r="HV169" s="98"/>
      <c r="HW169" s="98"/>
      <c r="HX169" s="98"/>
      <c r="HY169" s="98"/>
      <c r="HZ169" s="98"/>
      <c r="IA169" s="98"/>
    </row>
    <row r="170" spans="1:235" ht="15.75" customHeight="1" x14ac:dyDescent="0.3">
      <c r="A170" s="98"/>
      <c r="B170" s="98"/>
      <c r="C170" s="98"/>
      <c r="D170" s="98"/>
      <c r="E170" s="98"/>
      <c r="F170" s="98"/>
      <c r="G170" s="98"/>
      <c r="H170" s="98"/>
      <c r="I170" s="98"/>
      <c r="J170" s="98"/>
      <c r="K170" s="98"/>
      <c r="L170" s="98"/>
      <c r="M170" s="98"/>
      <c r="N170" s="98"/>
      <c r="O170" s="98"/>
      <c r="P170" s="98"/>
      <c r="Q170" s="98"/>
      <c r="R170" s="98"/>
      <c r="S170" s="98"/>
      <c r="T170" s="98"/>
      <c r="U170" s="98"/>
      <c r="V170" s="98"/>
      <c r="W170" s="98"/>
      <c r="X170" s="98"/>
      <c r="Y170" s="98"/>
      <c r="Z170" s="98"/>
      <c r="AA170" s="98"/>
      <c r="AB170" s="98"/>
      <c r="AC170" s="98"/>
      <c r="AD170" s="98"/>
      <c r="AE170" s="98"/>
      <c r="AF170" s="98"/>
      <c r="AG170" s="98"/>
      <c r="AH170" s="98"/>
      <c r="AI170" s="98"/>
      <c r="AJ170" s="98"/>
      <c r="AK170" s="98"/>
      <c r="AL170" s="98"/>
      <c r="AM170" s="98"/>
      <c r="AN170" s="98"/>
      <c r="AO170" s="98"/>
      <c r="AP170" s="98"/>
      <c r="AQ170" s="98"/>
      <c r="AR170" s="98"/>
      <c r="AS170" s="98"/>
      <c r="AT170" s="98"/>
      <c r="AU170" s="98"/>
      <c r="AV170" s="98"/>
      <c r="AW170" s="98"/>
      <c r="AX170" s="98"/>
      <c r="AY170" s="98"/>
      <c r="AZ170" s="98"/>
      <c r="BA170" s="98"/>
      <c r="BB170" s="98"/>
      <c r="BC170" s="98"/>
      <c r="BD170" s="98"/>
      <c r="BE170" s="98"/>
      <c r="BF170" s="98"/>
      <c r="BG170" s="98"/>
      <c r="BH170" s="98"/>
      <c r="BI170" s="98"/>
      <c r="BJ170" s="98"/>
      <c r="BK170" s="98"/>
      <c r="BL170" s="98"/>
      <c r="BM170" s="98"/>
      <c r="BN170" s="98"/>
      <c r="BO170" s="98"/>
      <c r="BP170" s="98"/>
      <c r="BQ170" s="98"/>
      <c r="BR170" s="98"/>
      <c r="BS170" s="98"/>
      <c r="BT170" s="98"/>
      <c r="BU170" s="98"/>
      <c r="BV170" s="98"/>
      <c r="BW170" s="98"/>
      <c r="BX170" s="98"/>
      <c r="BY170" s="98"/>
      <c r="BZ170" s="98"/>
      <c r="CA170" s="98"/>
      <c r="CB170" s="98"/>
      <c r="CC170" s="98"/>
      <c r="CD170" s="98"/>
      <c r="CE170" s="98"/>
      <c r="CF170" s="98"/>
      <c r="CG170" s="98"/>
      <c r="CH170" s="98"/>
      <c r="CI170" s="98"/>
      <c r="CJ170" s="98"/>
      <c r="CK170" s="98"/>
      <c r="CL170" s="98"/>
      <c r="CM170" s="98"/>
      <c r="CN170" s="98"/>
      <c r="CO170" s="98"/>
      <c r="CP170" s="98"/>
      <c r="CQ170" s="98"/>
      <c r="CR170" s="98"/>
      <c r="CS170" s="98"/>
      <c r="CT170" s="98"/>
      <c r="CU170" s="98"/>
      <c r="CV170" s="98"/>
      <c r="CW170" s="98"/>
      <c r="CX170" s="98"/>
      <c r="CY170" s="98"/>
      <c r="CZ170" s="98"/>
      <c r="DA170" s="98"/>
      <c r="DB170" s="98"/>
      <c r="DC170" s="98"/>
      <c r="DD170" s="98"/>
      <c r="DE170" s="98"/>
      <c r="DF170" s="98"/>
      <c r="DG170" s="98"/>
      <c r="DH170" s="98"/>
      <c r="DI170" s="98"/>
      <c r="DJ170" s="98"/>
      <c r="DK170" s="98"/>
      <c r="DL170" s="98"/>
      <c r="DM170" s="98"/>
      <c r="DN170" s="98"/>
      <c r="DO170" s="98"/>
      <c r="DP170" s="98"/>
      <c r="DQ170" s="98"/>
      <c r="DR170" s="98"/>
      <c r="DS170" s="98"/>
      <c r="DT170" s="98"/>
      <c r="DU170" s="98"/>
      <c r="DV170" s="98"/>
      <c r="DW170" s="98"/>
      <c r="DX170" s="98"/>
      <c r="DY170" s="98"/>
      <c r="DZ170" s="98"/>
      <c r="EA170" s="98"/>
      <c r="EB170" s="98"/>
      <c r="EC170" s="98"/>
      <c r="ED170" s="98"/>
      <c r="EE170" s="98"/>
      <c r="EF170" s="98"/>
      <c r="EG170" s="98"/>
      <c r="EH170" s="98"/>
      <c r="EI170" s="98"/>
      <c r="EJ170" s="98"/>
      <c r="EK170" s="98"/>
      <c r="EL170" s="98"/>
      <c r="EM170" s="98"/>
      <c r="EN170" s="98"/>
      <c r="EO170" s="98"/>
      <c r="EP170" s="98"/>
      <c r="EQ170" s="98"/>
      <c r="ER170" s="98"/>
      <c r="ES170" s="98"/>
      <c r="ET170" s="98"/>
      <c r="EU170" s="98"/>
      <c r="EV170" s="98"/>
      <c r="EW170" s="98"/>
      <c r="EX170" s="98"/>
      <c r="EY170" s="98"/>
      <c r="EZ170" s="98"/>
      <c r="FA170" s="98"/>
      <c r="FB170" s="98"/>
      <c r="FC170" s="98"/>
      <c r="FD170" s="98"/>
      <c r="FE170" s="98"/>
      <c r="FF170" s="98"/>
      <c r="FG170" s="98"/>
      <c r="FH170" s="98"/>
      <c r="FI170" s="98"/>
      <c r="FJ170" s="98"/>
      <c r="FK170" s="98"/>
      <c r="FL170" s="98"/>
      <c r="FM170" s="98"/>
      <c r="FN170" s="98"/>
      <c r="FO170" s="98"/>
      <c r="FP170" s="98"/>
      <c r="FQ170" s="98"/>
      <c r="FR170" s="98"/>
      <c r="FS170" s="98"/>
      <c r="FT170" s="98"/>
      <c r="FU170" s="98"/>
      <c r="FV170" s="98"/>
      <c r="FW170" s="98"/>
      <c r="FX170" s="98"/>
      <c r="FY170" s="98"/>
      <c r="FZ170" s="98"/>
      <c r="GA170" s="98"/>
      <c r="GB170" s="98"/>
      <c r="GC170" s="98"/>
      <c r="GD170" s="98"/>
      <c r="GE170" s="98"/>
      <c r="GF170" s="98"/>
      <c r="GG170" s="98"/>
      <c r="GH170" s="98"/>
      <c r="GI170" s="98"/>
      <c r="GJ170" s="98"/>
      <c r="GK170" s="98"/>
      <c r="GL170" s="98"/>
      <c r="GM170" s="98"/>
      <c r="GN170" s="98"/>
      <c r="GO170" s="98"/>
      <c r="GP170" s="98"/>
      <c r="GQ170" s="98"/>
      <c r="GR170" s="98"/>
      <c r="GS170" s="98"/>
      <c r="GT170" s="98"/>
      <c r="GU170" s="98"/>
      <c r="GV170" s="98"/>
      <c r="GW170" s="98"/>
      <c r="GX170" s="98"/>
      <c r="GY170" s="98"/>
      <c r="GZ170" s="98"/>
      <c r="HA170" s="98"/>
      <c r="HB170" s="98"/>
      <c r="HC170" s="98"/>
      <c r="HD170" s="98"/>
      <c r="HE170" s="98"/>
      <c r="HF170" s="98"/>
      <c r="HG170" s="98"/>
      <c r="HH170" s="98"/>
      <c r="HI170" s="98"/>
      <c r="HJ170" s="98"/>
      <c r="HK170" s="98"/>
      <c r="HL170" s="98"/>
      <c r="HM170" s="98"/>
      <c r="HN170" s="98"/>
      <c r="HO170" s="98"/>
      <c r="HP170" s="98"/>
      <c r="HQ170" s="98"/>
      <c r="HR170" s="98"/>
      <c r="HS170" s="98"/>
      <c r="HT170" s="98"/>
      <c r="HU170" s="98"/>
      <c r="HV170" s="98"/>
      <c r="HW170" s="98"/>
      <c r="HX170" s="98"/>
      <c r="HY170" s="98"/>
      <c r="HZ170" s="98"/>
      <c r="IA170" s="98"/>
    </row>
    <row r="171" spans="1:235" ht="15.75" customHeight="1" x14ac:dyDescent="0.3">
      <c r="A171" s="98"/>
      <c r="B171" s="98"/>
      <c r="C171" s="98"/>
      <c r="D171" s="98"/>
      <c r="E171" s="98"/>
      <c r="F171" s="98"/>
      <c r="G171" s="98"/>
      <c r="H171" s="98"/>
      <c r="I171" s="98"/>
      <c r="J171" s="98"/>
      <c r="K171" s="98"/>
      <c r="L171" s="98"/>
      <c r="M171" s="98"/>
      <c r="N171" s="98"/>
      <c r="O171" s="98"/>
      <c r="P171" s="98"/>
      <c r="Q171" s="98"/>
      <c r="R171" s="98"/>
      <c r="S171" s="98"/>
      <c r="T171" s="98"/>
      <c r="U171" s="98"/>
      <c r="V171" s="98"/>
      <c r="W171" s="98"/>
      <c r="X171" s="98"/>
      <c r="Y171" s="98"/>
      <c r="Z171" s="98"/>
      <c r="AA171" s="98"/>
      <c r="AB171" s="98"/>
      <c r="AC171" s="98"/>
      <c r="AD171" s="98"/>
      <c r="AE171" s="98"/>
      <c r="AF171" s="98"/>
      <c r="AG171" s="98"/>
      <c r="AH171" s="98"/>
      <c r="AI171" s="98"/>
      <c r="AJ171" s="98"/>
      <c r="AK171" s="98"/>
      <c r="AL171" s="98"/>
      <c r="AM171" s="98"/>
      <c r="AN171" s="98"/>
      <c r="AO171" s="98"/>
      <c r="AP171" s="98"/>
      <c r="AQ171" s="98"/>
      <c r="AR171" s="98"/>
      <c r="AS171" s="98"/>
      <c r="AT171" s="98"/>
      <c r="AU171" s="98"/>
      <c r="AV171" s="98"/>
      <c r="AW171" s="98"/>
      <c r="AX171" s="98"/>
      <c r="AY171" s="98"/>
      <c r="AZ171" s="98"/>
      <c r="BA171" s="98"/>
      <c r="BB171" s="98"/>
      <c r="BC171" s="98"/>
      <c r="BD171" s="98"/>
      <c r="BE171" s="98"/>
      <c r="BF171" s="98"/>
      <c r="BG171" s="98"/>
      <c r="BH171" s="98"/>
      <c r="BI171" s="98"/>
      <c r="BJ171" s="98"/>
      <c r="BK171" s="98"/>
      <c r="BL171" s="98"/>
      <c r="BM171" s="98"/>
      <c r="BN171" s="98"/>
      <c r="BO171" s="98"/>
      <c r="BP171" s="98"/>
      <c r="BQ171" s="98"/>
      <c r="BR171" s="98"/>
      <c r="BS171" s="98"/>
      <c r="BT171" s="98"/>
      <c r="BU171" s="98"/>
      <c r="BV171" s="98"/>
      <c r="BW171" s="98"/>
      <c r="BX171" s="98"/>
      <c r="BY171" s="98"/>
      <c r="BZ171" s="98"/>
      <c r="CA171" s="98"/>
      <c r="CB171" s="98"/>
      <c r="CC171" s="98"/>
      <c r="CD171" s="98"/>
      <c r="CE171" s="98"/>
      <c r="CF171" s="98"/>
      <c r="CG171" s="98"/>
      <c r="CH171" s="98"/>
      <c r="CI171" s="98"/>
      <c r="CJ171" s="98"/>
      <c r="CK171" s="98"/>
      <c r="CL171" s="98"/>
      <c r="CM171" s="98"/>
      <c r="CN171" s="98"/>
      <c r="CO171" s="98"/>
      <c r="CP171" s="98"/>
      <c r="CQ171" s="98"/>
      <c r="CR171" s="98"/>
      <c r="CS171" s="98"/>
      <c r="CT171" s="98"/>
      <c r="CU171" s="98"/>
      <c r="CV171" s="98"/>
      <c r="CW171" s="98"/>
      <c r="CX171" s="98"/>
      <c r="CY171" s="98"/>
      <c r="CZ171" s="98"/>
      <c r="DA171" s="98"/>
      <c r="DB171" s="98"/>
      <c r="DC171" s="98"/>
      <c r="DD171" s="98"/>
      <c r="DE171" s="98"/>
      <c r="DF171" s="98"/>
      <c r="DG171" s="98"/>
      <c r="DH171" s="98"/>
      <c r="DI171" s="98"/>
      <c r="DJ171" s="98"/>
      <c r="DK171" s="98"/>
      <c r="DL171" s="98"/>
      <c r="DM171" s="98"/>
      <c r="DN171" s="98"/>
      <c r="DO171" s="98"/>
      <c r="DP171" s="98"/>
      <c r="DQ171" s="98"/>
      <c r="DR171" s="98"/>
      <c r="DS171" s="98"/>
      <c r="DT171" s="98"/>
      <c r="DU171" s="98"/>
      <c r="DV171" s="98"/>
      <c r="DW171" s="98"/>
      <c r="DX171" s="98"/>
      <c r="DY171" s="98"/>
      <c r="DZ171" s="98"/>
      <c r="EA171" s="98"/>
      <c r="EB171" s="98"/>
      <c r="EC171" s="98"/>
      <c r="ED171" s="98"/>
      <c r="EE171" s="98"/>
      <c r="EF171" s="98"/>
      <c r="EG171" s="98"/>
      <c r="EH171" s="98"/>
      <c r="EI171" s="98"/>
      <c r="EJ171" s="98"/>
      <c r="EK171" s="98"/>
      <c r="EL171" s="98"/>
      <c r="EM171" s="98"/>
      <c r="EN171" s="98"/>
      <c r="EO171" s="98"/>
      <c r="EP171" s="98"/>
      <c r="EQ171" s="98"/>
      <c r="ER171" s="98"/>
      <c r="ES171" s="98"/>
      <c r="ET171" s="98"/>
      <c r="EU171" s="98"/>
      <c r="EV171" s="98"/>
      <c r="EW171" s="98"/>
      <c r="EX171" s="98"/>
      <c r="EY171" s="98"/>
      <c r="EZ171" s="98"/>
      <c r="FA171" s="98"/>
      <c r="FB171" s="98"/>
      <c r="FC171" s="98"/>
      <c r="FD171" s="98"/>
      <c r="FE171" s="98"/>
      <c r="FF171" s="98"/>
      <c r="FG171" s="98"/>
      <c r="FH171" s="98"/>
      <c r="FI171" s="98"/>
      <c r="FJ171" s="98"/>
      <c r="FK171" s="98"/>
      <c r="FL171" s="98"/>
      <c r="FM171" s="98"/>
      <c r="FN171" s="98"/>
      <c r="FO171" s="98"/>
      <c r="FP171" s="98"/>
      <c r="FQ171" s="98"/>
      <c r="FR171" s="98"/>
      <c r="FS171" s="98"/>
      <c r="FT171" s="98"/>
      <c r="FU171" s="98"/>
      <c r="FV171" s="98"/>
      <c r="FW171" s="98"/>
      <c r="FX171" s="98"/>
      <c r="FY171" s="98"/>
      <c r="FZ171" s="98"/>
      <c r="GA171" s="98"/>
      <c r="GB171" s="98"/>
      <c r="GC171" s="98"/>
      <c r="GD171" s="98"/>
      <c r="GE171" s="98"/>
      <c r="GF171" s="98"/>
      <c r="GG171" s="98"/>
      <c r="GH171" s="98"/>
      <c r="GI171" s="98"/>
      <c r="GJ171" s="98"/>
      <c r="GK171" s="98"/>
      <c r="GL171" s="98"/>
      <c r="GM171" s="98"/>
      <c r="GN171" s="98"/>
      <c r="GO171" s="98"/>
      <c r="GP171" s="98"/>
      <c r="GQ171" s="98"/>
      <c r="GR171" s="98"/>
      <c r="GS171" s="98"/>
      <c r="GT171" s="98"/>
      <c r="GU171" s="98"/>
      <c r="GV171" s="98"/>
      <c r="GW171" s="98"/>
      <c r="GX171" s="98"/>
      <c r="GY171" s="98"/>
      <c r="GZ171" s="98"/>
      <c r="HA171" s="98"/>
      <c r="HB171" s="98"/>
      <c r="HC171" s="98"/>
      <c r="HD171" s="98"/>
      <c r="HE171" s="98"/>
      <c r="HF171" s="98"/>
      <c r="HG171" s="98"/>
      <c r="HH171" s="98"/>
      <c r="HI171" s="98"/>
      <c r="HJ171" s="98"/>
      <c r="HK171" s="98"/>
      <c r="HL171" s="98"/>
      <c r="HM171" s="98"/>
      <c r="HN171" s="98"/>
      <c r="HO171" s="98"/>
      <c r="HP171" s="98"/>
      <c r="HQ171" s="98"/>
      <c r="HR171" s="98"/>
      <c r="HS171" s="98"/>
      <c r="HT171" s="98"/>
      <c r="HU171" s="98"/>
      <c r="HV171" s="98"/>
      <c r="HW171" s="98"/>
      <c r="HX171" s="98"/>
      <c r="HY171" s="98"/>
      <c r="HZ171" s="98"/>
      <c r="IA171" s="98"/>
    </row>
    <row r="172" spans="1:235" ht="15.75" customHeight="1" x14ac:dyDescent="0.3">
      <c r="A172" s="98"/>
      <c r="B172" s="98"/>
      <c r="C172" s="98"/>
      <c r="D172" s="98"/>
      <c r="E172" s="98"/>
      <c r="F172" s="98"/>
      <c r="G172" s="98"/>
      <c r="H172" s="98"/>
      <c r="I172" s="98"/>
      <c r="J172" s="98"/>
      <c r="K172" s="98"/>
      <c r="L172" s="98"/>
      <c r="M172" s="98"/>
      <c r="N172" s="98"/>
      <c r="O172" s="98"/>
      <c r="P172" s="98"/>
      <c r="Q172" s="98"/>
      <c r="R172" s="98"/>
      <c r="S172" s="98"/>
      <c r="T172" s="98"/>
      <c r="U172" s="98"/>
      <c r="V172" s="98"/>
      <c r="W172" s="98"/>
      <c r="X172" s="98"/>
      <c r="Y172" s="98"/>
      <c r="Z172" s="98"/>
      <c r="AA172" s="98"/>
      <c r="AB172" s="98"/>
      <c r="AC172" s="98"/>
      <c r="AD172" s="98"/>
      <c r="AE172" s="98"/>
      <c r="AF172" s="98"/>
      <c r="AG172" s="98"/>
      <c r="AH172" s="98"/>
      <c r="AI172" s="98"/>
      <c r="AJ172" s="98"/>
      <c r="AK172" s="98"/>
      <c r="AL172" s="98"/>
      <c r="AM172" s="98"/>
      <c r="AN172" s="98"/>
      <c r="AO172" s="98"/>
      <c r="AP172" s="98"/>
      <c r="AQ172" s="98"/>
      <c r="AR172" s="98"/>
      <c r="AS172" s="98"/>
      <c r="AT172" s="98"/>
      <c r="AU172" s="98"/>
      <c r="AV172" s="98"/>
      <c r="AW172" s="98"/>
      <c r="AX172" s="98"/>
      <c r="AY172" s="98"/>
      <c r="AZ172" s="98"/>
      <c r="BA172" s="98"/>
      <c r="BB172" s="98"/>
      <c r="BC172" s="98"/>
      <c r="BD172" s="98"/>
      <c r="BE172" s="98"/>
      <c r="BF172" s="98"/>
      <c r="BG172" s="98"/>
      <c r="BH172" s="98"/>
      <c r="BI172" s="98"/>
      <c r="BJ172" s="98"/>
      <c r="BK172" s="98"/>
      <c r="BL172" s="98"/>
      <c r="BM172" s="98"/>
      <c r="BN172" s="98"/>
      <c r="BO172" s="98"/>
      <c r="BP172" s="98"/>
      <c r="BQ172" s="98"/>
      <c r="BR172" s="98"/>
      <c r="BS172" s="98"/>
      <c r="BT172" s="98"/>
      <c r="BU172" s="98"/>
      <c r="BV172" s="98"/>
      <c r="BW172" s="98"/>
      <c r="BX172" s="98"/>
      <c r="BY172" s="98"/>
      <c r="BZ172" s="98"/>
      <c r="CA172" s="98"/>
      <c r="CB172" s="98"/>
      <c r="CC172" s="98"/>
      <c r="CD172" s="98"/>
      <c r="CE172" s="98"/>
      <c r="CF172" s="98"/>
      <c r="CG172" s="98"/>
      <c r="CH172" s="98"/>
      <c r="CI172" s="98"/>
      <c r="CJ172" s="98"/>
      <c r="CK172" s="98"/>
      <c r="CL172" s="98"/>
      <c r="CM172" s="98"/>
      <c r="CN172" s="98"/>
      <c r="CO172" s="98"/>
      <c r="CP172" s="98"/>
      <c r="CQ172" s="98"/>
      <c r="CR172" s="98"/>
      <c r="CS172" s="98"/>
      <c r="CT172" s="98"/>
      <c r="CU172" s="98"/>
      <c r="CV172" s="98"/>
      <c r="CW172" s="98"/>
      <c r="CX172" s="98"/>
      <c r="CY172" s="98"/>
      <c r="CZ172" s="98"/>
      <c r="DA172" s="98"/>
      <c r="DB172" s="98"/>
      <c r="DC172" s="98"/>
      <c r="DD172" s="98"/>
      <c r="DE172" s="98"/>
      <c r="DF172" s="98"/>
      <c r="DG172" s="98"/>
      <c r="DH172" s="98"/>
      <c r="DI172" s="98"/>
      <c r="DJ172" s="98"/>
      <c r="DK172" s="98"/>
      <c r="DL172" s="98"/>
      <c r="DM172" s="98"/>
      <c r="DN172" s="98"/>
      <c r="DO172" s="98"/>
      <c r="DP172" s="98"/>
      <c r="DQ172" s="98"/>
      <c r="DR172" s="98"/>
      <c r="DS172" s="98"/>
      <c r="DT172" s="98"/>
      <c r="DU172" s="98"/>
      <c r="DV172" s="98"/>
      <c r="DW172" s="98"/>
      <c r="DX172" s="98"/>
      <c r="DY172" s="98"/>
      <c r="DZ172" s="98"/>
      <c r="EA172" s="98"/>
      <c r="EB172" s="98"/>
      <c r="EC172" s="98"/>
      <c r="ED172" s="98"/>
      <c r="EE172" s="98"/>
      <c r="EF172" s="98"/>
      <c r="EG172" s="98"/>
      <c r="EH172" s="98"/>
      <c r="EI172" s="98"/>
      <c r="EJ172" s="98"/>
      <c r="EK172" s="98"/>
      <c r="EL172" s="98"/>
      <c r="EM172" s="98"/>
      <c r="EN172" s="98"/>
      <c r="EO172" s="98"/>
      <c r="EP172" s="98"/>
      <c r="EQ172" s="98"/>
      <c r="ER172" s="98"/>
      <c r="ES172" s="98"/>
      <c r="ET172" s="98"/>
      <c r="EU172" s="98"/>
      <c r="EV172" s="98"/>
      <c r="EW172" s="98"/>
      <c r="EX172" s="98"/>
      <c r="EY172" s="98"/>
      <c r="EZ172" s="98"/>
      <c r="FA172" s="98"/>
      <c r="FB172" s="98"/>
      <c r="FC172" s="98"/>
      <c r="FD172" s="98"/>
      <c r="FE172" s="98"/>
      <c r="FF172" s="98"/>
      <c r="FG172" s="98"/>
      <c r="FH172" s="98"/>
      <c r="FI172" s="98"/>
      <c r="FJ172" s="98"/>
      <c r="FK172" s="98"/>
      <c r="FL172" s="98"/>
      <c r="FM172" s="98"/>
      <c r="FN172" s="98"/>
      <c r="FO172" s="98"/>
      <c r="FP172" s="98"/>
      <c r="FQ172" s="98"/>
      <c r="FR172" s="98"/>
      <c r="FS172" s="98"/>
      <c r="FT172" s="98"/>
      <c r="FU172" s="98"/>
      <c r="FV172" s="98"/>
      <c r="FW172" s="98"/>
      <c r="FX172" s="98"/>
      <c r="FY172" s="98"/>
      <c r="FZ172" s="98"/>
      <c r="GA172" s="98"/>
      <c r="GB172" s="98"/>
      <c r="GC172" s="98"/>
      <c r="GD172" s="98"/>
      <c r="GE172" s="98"/>
      <c r="GF172" s="98"/>
      <c r="GG172" s="98"/>
      <c r="GH172" s="98"/>
      <c r="GI172" s="98"/>
      <c r="GJ172" s="98"/>
      <c r="GK172" s="98"/>
      <c r="GL172" s="98"/>
      <c r="GM172" s="98"/>
      <c r="GN172" s="98"/>
      <c r="GO172" s="98"/>
      <c r="GP172" s="98"/>
      <c r="GQ172" s="98"/>
      <c r="GR172" s="98"/>
      <c r="GS172" s="98"/>
      <c r="GT172" s="98"/>
      <c r="GU172" s="98"/>
      <c r="GV172" s="98"/>
      <c r="GW172" s="98"/>
      <c r="GX172" s="98"/>
      <c r="GY172" s="98"/>
      <c r="GZ172" s="98"/>
      <c r="HA172" s="98"/>
      <c r="HB172" s="98"/>
      <c r="HC172" s="98"/>
      <c r="HD172" s="98"/>
      <c r="HE172" s="98"/>
      <c r="HF172" s="98"/>
      <c r="HG172" s="98"/>
      <c r="HH172" s="98"/>
      <c r="HI172" s="98"/>
      <c r="HJ172" s="98"/>
      <c r="HK172" s="98"/>
      <c r="HL172" s="98"/>
      <c r="HM172" s="98"/>
      <c r="HN172" s="98"/>
      <c r="HO172" s="98"/>
      <c r="HP172" s="98"/>
      <c r="HQ172" s="98"/>
      <c r="HR172" s="98"/>
      <c r="HS172" s="98"/>
      <c r="HT172" s="98"/>
      <c r="HU172" s="98"/>
      <c r="HV172" s="98"/>
      <c r="HW172" s="98"/>
      <c r="HX172" s="98"/>
      <c r="HY172" s="98"/>
      <c r="HZ172" s="98"/>
      <c r="IA172" s="98"/>
    </row>
    <row r="173" spans="1:235" ht="15.75" customHeight="1" x14ac:dyDescent="0.3">
      <c r="A173" s="98"/>
      <c r="B173" s="98"/>
      <c r="C173" s="98"/>
      <c r="D173" s="98"/>
      <c r="E173" s="98"/>
      <c r="F173" s="98"/>
      <c r="G173" s="98"/>
      <c r="H173" s="98"/>
      <c r="I173" s="98"/>
      <c r="J173" s="98"/>
      <c r="K173" s="98"/>
      <c r="L173" s="98"/>
      <c r="M173" s="98"/>
      <c r="N173" s="98"/>
      <c r="O173" s="98"/>
      <c r="P173" s="98"/>
      <c r="Q173" s="98"/>
      <c r="R173" s="98"/>
      <c r="S173" s="98"/>
      <c r="T173" s="98"/>
      <c r="U173" s="98"/>
      <c r="V173" s="98"/>
      <c r="W173" s="98"/>
      <c r="X173" s="98"/>
      <c r="Y173" s="98"/>
      <c r="Z173" s="98"/>
      <c r="AA173" s="98"/>
      <c r="AB173" s="98"/>
      <c r="AC173" s="98"/>
      <c r="AD173" s="98"/>
      <c r="AE173" s="98"/>
      <c r="AF173" s="98"/>
      <c r="AG173" s="98"/>
      <c r="AH173" s="98"/>
      <c r="AI173" s="98"/>
      <c r="AJ173" s="98"/>
      <c r="AK173" s="98"/>
      <c r="AL173" s="98"/>
      <c r="AM173" s="98"/>
      <c r="AN173" s="98"/>
      <c r="AO173" s="98"/>
      <c r="AP173" s="98"/>
      <c r="AQ173" s="98"/>
      <c r="AR173" s="98"/>
      <c r="AS173" s="98"/>
      <c r="AT173" s="98"/>
      <c r="AU173" s="98"/>
      <c r="AV173" s="98"/>
      <c r="AW173" s="98"/>
      <c r="AX173" s="98"/>
      <c r="AY173" s="98"/>
      <c r="AZ173" s="98"/>
      <c r="BA173" s="98"/>
      <c r="BB173" s="98"/>
      <c r="BC173" s="98"/>
      <c r="BD173" s="98"/>
      <c r="BE173" s="98"/>
      <c r="BF173" s="98"/>
      <c r="BG173" s="98"/>
      <c r="BH173" s="98"/>
      <c r="BI173" s="98"/>
      <c r="BJ173" s="98"/>
      <c r="BK173" s="98"/>
      <c r="BL173" s="98"/>
      <c r="BM173" s="98"/>
      <c r="BN173" s="98"/>
      <c r="BO173" s="98"/>
      <c r="BP173" s="98"/>
      <c r="BQ173" s="98"/>
      <c r="BR173" s="98"/>
      <c r="BS173" s="98"/>
      <c r="BT173" s="98"/>
      <c r="BU173" s="98"/>
      <c r="BV173" s="98"/>
      <c r="BW173" s="98"/>
      <c r="BX173" s="98"/>
      <c r="BY173" s="98"/>
      <c r="BZ173" s="98"/>
      <c r="CA173" s="98"/>
      <c r="CB173" s="98"/>
      <c r="CC173" s="98"/>
      <c r="CD173" s="98"/>
      <c r="CE173" s="98"/>
      <c r="CF173" s="98"/>
      <c r="CG173" s="98"/>
      <c r="CH173" s="98"/>
      <c r="CI173" s="98"/>
      <c r="CJ173" s="98"/>
      <c r="CK173" s="98"/>
      <c r="CL173" s="98"/>
      <c r="CM173" s="98"/>
      <c r="CN173" s="98"/>
      <c r="CO173" s="98"/>
      <c r="CP173" s="98"/>
      <c r="CQ173" s="98"/>
      <c r="CR173" s="98"/>
      <c r="CS173" s="98"/>
      <c r="CT173" s="98"/>
      <c r="CU173" s="98"/>
      <c r="CV173" s="98"/>
      <c r="CW173" s="98"/>
      <c r="CX173" s="98"/>
      <c r="CY173" s="98"/>
      <c r="CZ173" s="98"/>
      <c r="DA173" s="98"/>
      <c r="DB173" s="98"/>
      <c r="DC173" s="98"/>
      <c r="DD173" s="98"/>
      <c r="DE173" s="98"/>
      <c r="DF173" s="98"/>
      <c r="DG173" s="98"/>
      <c r="DH173" s="98"/>
      <c r="DI173" s="98"/>
      <c r="DJ173" s="98"/>
      <c r="DK173" s="98"/>
      <c r="DL173" s="98"/>
      <c r="DM173" s="98"/>
      <c r="DN173" s="98"/>
      <c r="DO173" s="98"/>
      <c r="DP173" s="98"/>
      <c r="DQ173" s="98"/>
      <c r="DR173" s="98"/>
      <c r="DS173" s="98"/>
      <c r="DT173" s="98"/>
      <c r="DU173" s="98"/>
      <c r="DV173" s="98"/>
      <c r="DW173" s="98"/>
      <c r="DX173" s="98"/>
      <c r="DY173" s="98"/>
      <c r="DZ173" s="98"/>
      <c r="EA173" s="98"/>
      <c r="EB173" s="98"/>
      <c r="EC173" s="98"/>
      <c r="ED173" s="98"/>
      <c r="EE173" s="98"/>
      <c r="EF173" s="98"/>
      <c r="EG173" s="98"/>
      <c r="EH173" s="98"/>
      <c r="EI173" s="98"/>
      <c r="EJ173" s="98"/>
      <c r="EK173" s="98"/>
      <c r="EL173" s="98"/>
      <c r="EM173" s="98"/>
      <c r="EN173" s="98"/>
      <c r="EO173" s="98"/>
      <c r="EP173" s="98"/>
      <c r="EQ173" s="98"/>
      <c r="ER173" s="98"/>
      <c r="ES173" s="98"/>
      <c r="ET173" s="98"/>
      <c r="EU173" s="98"/>
      <c r="EV173" s="98"/>
      <c r="EW173" s="98"/>
      <c r="EX173" s="98"/>
      <c r="EY173" s="98"/>
      <c r="EZ173" s="98"/>
      <c r="FA173" s="98"/>
      <c r="FB173" s="98"/>
      <c r="FC173" s="98"/>
      <c r="FD173" s="98"/>
      <c r="FE173" s="98"/>
      <c r="FF173" s="98"/>
      <c r="FG173" s="98"/>
      <c r="FH173" s="98"/>
      <c r="FI173" s="98"/>
      <c r="FJ173" s="98"/>
      <c r="FK173" s="98"/>
      <c r="FL173" s="98"/>
      <c r="FM173" s="98"/>
      <c r="FN173" s="98"/>
      <c r="FO173" s="98"/>
      <c r="FP173" s="98"/>
      <c r="FQ173" s="98"/>
      <c r="FR173" s="98"/>
      <c r="FS173" s="98"/>
      <c r="FT173" s="98"/>
      <c r="FU173" s="98"/>
      <c r="FV173" s="98"/>
      <c r="FW173" s="98"/>
      <c r="FX173" s="98"/>
      <c r="FY173" s="98"/>
      <c r="FZ173" s="98"/>
      <c r="GA173" s="98"/>
      <c r="GB173" s="98"/>
      <c r="GC173" s="98"/>
      <c r="GD173" s="98"/>
      <c r="GE173" s="98"/>
      <c r="GF173" s="98"/>
      <c r="GG173" s="98"/>
      <c r="GH173" s="98"/>
      <c r="GI173" s="98"/>
      <c r="GJ173" s="98"/>
      <c r="GK173" s="98"/>
      <c r="GL173" s="98"/>
      <c r="GM173" s="98"/>
      <c r="GN173" s="98"/>
      <c r="GO173" s="98"/>
      <c r="GP173" s="98"/>
      <c r="GQ173" s="98"/>
      <c r="GR173" s="98"/>
      <c r="GS173" s="98"/>
      <c r="GT173" s="98"/>
      <c r="GU173" s="98"/>
      <c r="GV173" s="98"/>
      <c r="GW173" s="98"/>
      <c r="GX173" s="98"/>
      <c r="GY173" s="98"/>
      <c r="GZ173" s="98"/>
      <c r="HA173" s="98"/>
      <c r="HB173" s="98"/>
      <c r="HC173" s="98"/>
      <c r="HD173" s="98"/>
      <c r="HE173" s="98"/>
      <c r="HF173" s="98"/>
      <c r="HG173" s="98"/>
      <c r="HH173" s="98"/>
      <c r="HI173" s="98"/>
      <c r="HJ173" s="98"/>
      <c r="HK173" s="98"/>
      <c r="HL173" s="98"/>
      <c r="HM173" s="98"/>
      <c r="HN173" s="98"/>
      <c r="HO173" s="98"/>
      <c r="HP173" s="98"/>
      <c r="HQ173" s="98"/>
      <c r="HR173" s="98"/>
      <c r="HS173" s="98"/>
      <c r="HT173" s="98"/>
      <c r="HU173" s="98"/>
      <c r="HV173" s="98"/>
      <c r="HW173" s="98"/>
      <c r="HX173" s="98"/>
      <c r="HY173" s="98"/>
      <c r="HZ173" s="98"/>
      <c r="IA173" s="98"/>
    </row>
    <row r="174" spans="1:235" ht="15.75" customHeight="1" x14ac:dyDescent="0.3">
      <c r="A174" s="98"/>
      <c r="B174" s="98"/>
      <c r="C174" s="98"/>
      <c r="D174" s="98"/>
      <c r="E174" s="98"/>
      <c r="F174" s="98"/>
      <c r="G174" s="98"/>
      <c r="H174" s="98"/>
      <c r="I174" s="98"/>
      <c r="J174" s="98"/>
      <c r="K174" s="98"/>
      <c r="L174" s="98"/>
      <c r="M174" s="98"/>
      <c r="N174" s="98"/>
      <c r="O174" s="98"/>
      <c r="P174" s="98"/>
      <c r="Q174" s="98"/>
      <c r="R174" s="98"/>
      <c r="S174" s="98"/>
      <c r="T174" s="98"/>
      <c r="U174" s="98"/>
      <c r="V174" s="98"/>
      <c r="W174" s="98"/>
      <c r="X174" s="98"/>
      <c r="Y174" s="98"/>
      <c r="Z174" s="98"/>
      <c r="AA174" s="98"/>
      <c r="AB174" s="98"/>
      <c r="AC174" s="98"/>
      <c r="AD174" s="98"/>
      <c r="AE174" s="98"/>
      <c r="AF174" s="98"/>
      <c r="AG174" s="98"/>
      <c r="AH174" s="98"/>
      <c r="AI174" s="98"/>
      <c r="AJ174" s="98"/>
      <c r="AK174" s="98"/>
      <c r="AL174" s="98"/>
      <c r="AM174" s="98"/>
      <c r="AN174" s="98"/>
      <c r="AO174" s="98"/>
      <c r="AP174" s="98"/>
      <c r="AQ174" s="98"/>
      <c r="AR174" s="98"/>
      <c r="AS174" s="98"/>
      <c r="AT174" s="98"/>
      <c r="AU174" s="98"/>
      <c r="AV174" s="98"/>
      <c r="AW174" s="98"/>
      <c r="AX174" s="98"/>
      <c r="AY174" s="98"/>
      <c r="AZ174" s="98"/>
      <c r="BA174" s="98"/>
      <c r="BB174" s="98"/>
      <c r="BC174" s="98"/>
      <c r="BD174" s="98"/>
      <c r="BE174" s="98"/>
      <c r="BF174" s="98"/>
      <c r="BG174" s="98"/>
      <c r="BH174" s="98"/>
      <c r="BI174" s="98"/>
      <c r="BJ174" s="98"/>
      <c r="BK174" s="98"/>
      <c r="BL174" s="98"/>
      <c r="BM174" s="98"/>
      <c r="BN174" s="98"/>
      <c r="BO174" s="98"/>
      <c r="BP174" s="98"/>
      <c r="BQ174" s="98"/>
      <c r="BR174" s="98"/>
      <c r="BS174" s="98"/>
      <c r="BT174" s="98"/>
      <c r="BU174" s="98"/>
      <c r="BV174" s="98"/>
      <c r="BW174" s="98"/>
      <c r="BX174" s="98"/>
      <c r="BY174" s="98"/>
      <c r="BZ174" s="98"/>
      <c r="CA174" s="98"/>
      <c r="CB174" s="98"/>
      <c r="CC174" s="98"/>
      <c r="CD174" s="98"/>
      <c r="CE174" s="98"/>
      <c r="CF174" s="98"/>
      <c r="CG174" s="98"/>
      <c r="CH174" s="98"/>
      <c r="CI174" s="98"/>
      <c r="CJ174" s="98"/>
      <c r="CK174" s="98"/>
      <c r="CL174" s="98"/>
      <c r="CM174" s="98"/>
      <c r="CN174" s="98"/>
      <c r="CO174" s="98"/>
      <c r="CP174" s="98"/>
      <c r="CQ174" s="98"/>
      <c r="CR174" s="98"/>
      <c r="CS174" s="98"/>
      <c r="CT174" s="98"/>
      <c r="CU174" s="98"/>
      <c r="CV174" s="98"/>
      <c r="CW174" s="98"/>
      <c r="CX174" s="98"/>
      <c r="CY174" s="98"/>
      <c r="CZ174" s="98"/>
      <c r="DA174" s="98"/>
      <c r="DB174" s="98"/>
      <c r="DC174" s="98"/>
      <c r="DD174" s="98"/>
      <c r="DE174" s="98"/>
      <c r="DF174" s="98"/>
      <c r="DG174" s="98"/>
      <c r="DH174" s="98"/>
      <c r="DI174" s="98"/>
      <c r="DJ174" s="98"/>
      <c r="DK174" s="98"/>
      <c r="DL174" s="98"/>
      <c r="DM174" s="98"/>
      <c r="DN174" s="98"/>
      <c r="DO174" s="98"/>
      <c r="DP174" s="98"/>
      <c r="DQ174" s="98"/>
      <c r="DR174" s="98"/>
      <c r="DS174" s="98"/>
      <c r="DT174" s="98"/>
      <c r="DU174" s="98"/>
      <c r="DV174" s="98"/>
      <c r="DW174" s="98"/>
      <c r="DX174" s="98"/>
      <c r="DY174" s="98"/>
      <c r="DZ174" s="98"/>
      <c r="EA174" s="98"/>
      <c r="EB174" s="98"/>
      <c r="EC174" s="98"/>
      <c r="ED174" s="98"/>
      <c r="EE174" s="98"/>
      <c r="EF174" s="98"/>
      <c r="EG174" s="98"/>
      <c r="EH174" s="98"/>
      <c r="EI174" s="98"/>
      <c r="EJ174" s="98"/>
      <c r="EK174" s="98"/>
      <c r="EL174" s="98"/>
      <c r="EM174" s="98"/>
      <c r="EN174" s="98"/>
      <c r="EO174" s="98"/>
      <c r="EP174" s="98"/>
      <c r="EQ174" s="98"/>
      <c r="ER174" s="98"/>
      <c r="ES174" s="98"/>
      <c r="ET174" s="98"/>
      <c r="EU174" s="98"/>
      <c r="EV174" s="98"/>
      <c r="EW174" s="98"/>
      <c r="EX174" s="98"/>
      <c r="EY174" s="98"/>
      <c r="EZ174" s="98"/>
      <c r="FA174" s="98"/>
      <c r="FB174" s="98"/>
      <c r="FC174" s="98"/>
      <c r="FD174" s="98"/>
      <c r="FE174" s="98"/>
      <c r="FF174" s="98"/>
      <c r="FG174" s="98"/>
      <c r="FH174" s="98"/>
      <c r="FI174" s="98"/>
      <c r="FJ174" s="98"/>
      <c r="FK174" s="98"/>
      <c r="FL174" s="98"/>
      <c r="FM174" s="98"/>
      <c r="FN174" s="98"/>
      <c r="FO174" s="98"/>
      <c r="FP174" s="98"/>
      <c r="FQ174" s="98"/>
      <c r="FR174" s="98"/>
      <c r="FS174" s="98"/>
      <c r="FT174" s="98"/>
      <c r="FU174" s="98"/>
      <c r="FV174" s="98"/>
      <c r="FW174" s="98"/>
      <c r="FX174" s="98"/>
      <c r="FY174" s="98"/>
      <c r="FZ174" s="98"/>
      <c r="GA174" s="98"/>
      <c r="GB174" s="98"/>
      <c r="GC174" s="98"/>
      <c r="GD174" s="98"/>
      <c r="GE174" s="98"/>
      <c r="GF174" s="98"/>
      <c r="GG174" s="98"/>
      <c r="GH174" s="98"/>
      <c r="GI174" s="98"/>
      <c r="GJ174" s="98"/>
      <c r="GK174" s="98"/>
      <c r="GL174" s="98"/>
      <c r="GM174" s="98"/>
      <c r="GN174" s="98"/>
      <c r="GO174" s="98"/>
      <c r="GP174" s="98"/>
      <c r="GQ174" s="98"/>
      <c r="GR174" s="98"/>
      <c r="GS174" s="98"/>
      <c r="GT174" s="98"/>
      <c r="GU174" s="98"/>
      <c r="GV174" s="98"/>
      <c r="GW174" s="98"/>
      <c r="GX174" s="98"/>
      <c r="GY174" s="98"/>
      <c r="GZ174" s="98"/>
      <c r="HA174" s="98"/>
      <c r="HB174" s="98"/>
      <c r="HC174" s="98"/>
      <c r="HD174" s="98"/>
      <c r="HE174" s="98"/>
      <c r="HF174" s="98"/>
      <c r="HG174" s="98"/>
      <c r="HH174" s="98"/>
      <c r="HI174" s="98"/>
      <c r="HJ174" s="98"/>
      <c r="HK174" s="98"/>
      <c r="HL174" s="98"/>
      <c r="HM174" s="98"/>
      <c r="HN174" s="98"/>
      <c r="HO174" s="98"/>
      <c r="HP174" s="98"/>
      <c r="HQ174" s="98"/>
      <c r="HR174" s="98"/>
      <c r="HS174" s="98"/>
      <c r="HT174" s="98"/>
      <c r="HU174" s="98"/>
      <c r="HV174" s="98"/>
      <c r="HW174" s="98"/>
      <c r="HX174" s="98"/>
      <c r="HY174" s="98"/>
      <c r="HZ174" s="98"/>
      <c r="IA174" s="98"/>
    </row>
    <row r="175" spans="1:235" ht="15.75" customHeight="1" x14ac:dyDescent="0.3">
      <c r="A175" s="98"/>
      <c r="B175" s="98"/>
      <c r="C175" s="98"/>
      <c r="D175" s="98"/>
      <c r="E175" s="98"/>
      <c r="F175" s="98"/>
      <c r="G175" s="98"/>
      <c r="H175" s="98"/>
      <c r="I175" s="98"/>
      <c r="J175" s="98"/>
      <c r="K175" s="98"/>
      <c r="L175" s="98"/>
      <c r="M175" s="98"/>
      <c r="N175" s="98"/>
      <c r="O175" s="98"/>
      <c r="P175" s="98"/>
      <c r="Q175" s="98"/>
      <c r="R175" s="98"/>
      <c r="S175" s="98"/>
      <c r="T175" s="98"/>
      <c r="U175" s="98"/>
      <c r="V175" s="98"/>
      <c r="W175" s="98"/>
      <c r="X175" s="98"/>
      <c r="Y175" s="98"/>
      <c r="Z175" s="98"/>
      <c r="AA175" s="98"/>
      <c r="AB175" s="98"/>
      <c r="AC175" s="98"/>
      <c r="AD175" s="98"/>
      <c r="AE175" s="98"/>
      <c r="AF175" s="98"/>
      <c r="AG175" s="98"/>
      <c r="AH175" s="98"/>
      <c r="AI175" s="98"/>
      <c r="AJ175" s="98"/>
      <c r="AK175" s="98"/>
      <c r="AL175" s="98"/>
      <c r="AM175" s="98"/>
      <c r="AN175" s="98"/>
      <c r="AO175" s="98"/>
      <c r="AP175" s="98"/>
      <c r="AQ175" s="98"/>
      <c r="AR175" s="98"/>
      <c r="AS175" s="98"/>
      <c r="AT175" s="98"/>
      <c r="AU175" s="98"/>
      <c r="AV175" s="98"/>
      <c r="AW175" s="98"/>
      <c r="AX175" s="98"/>
      <c r="AY175" s="98"/>
      <c r="AZ175" s="98"/>
      <c r="BA175" s="98"/>
      <c r="BB175" s="98"/>
      <c r="BC175" s="98"/>
      <c r="BD175" s="98"/>
      <c r="BE175" s="98"/>
      <c r="BF175" s="98"/>
      <c r="BG175" s="98"/>
      <c r="BH175" s="98"/>
      <c r="BI175" s="98"/>
      <c r="BJ175" s="98"/>
      <c r="BK175" s="98"/>
      <c r="BL175" s="98"/>
      <c r="BM175" s="98"/>
      <c r="BN175" s="98"/>
      <c r="BO175" s="98"/>
      <c r="BP175" s="98"/>
      <c r="BQ175" s="98"/>
      <c r="BR175" s="98"/>
      <c r="BS175" s="98"/>
      <c r="BT175" s="98"/>
      <c r="BU175" s="98"/>
      <c r="BV175" s="98"/>
      <c r="BW175" s="98"/>
      <c r="BX175" s="98"/>
      <c r="BY175" s="98"/>
      <c r="BZ175" s="98"/>
      <c r="CA175" s="98"/>
      <c r="CB175" s="98"/>
      <c r="CC175" s="98"/>
      <c r="CD175" s="98"/>
      <c r="CE175" s="98"/>
      <c r="CF175" s="98"/>
      <c r="CG175" s="98"/>
      <c r="CH175" s="98"/>
      <c r="CI175" s="98"/>
      <c r="CJ175" s="98"/>
      <c r="CK175" s="98"/>
      <c r="CL175" s="98"/>
      <c r="CM175" s="98"/>
      <c r="CN175" s="98"/>
      <c r="CO175" s="98"/>
      <c r="CP175" s="98"/>
      <c r="CQ175" s="98"/>
      <c r="CR175" s="98"/>
      <c r="CS175" s="98"/>
      <c r="CT175" s="98"/>
      <c r="CU175" s="98"/>
      <c r="CV175" s="98"/>
      <c r="CW175" s="98"/>
      <c r="CX175" s="98"/>
      <c r="CY175" s="98"/>
      <c r="CZ175" s="98"/>
      <c r="DA175" s="98"/>
      <c r="DB175" s="98"/>
      <c r="DC175" s="98"/>
      <c r="DD175" s="98"/>
      <c r="DE175" s="98"/>
      <c r="DF175" s="98"/>
      <c r="DG175" s="98"/>
      <c r="DH175" s="98"/>
      <c r="DI175" s="98"/>
      <c r="DJ175" s="98"/>
      <c r="DK175" s="98"/>
      <c r="DL175" s="98"/>
      <c r="DM175" s="98"/>
      <c r="DN175" s="98"/>
      <c r="DO175" s="98"/>
      <c r="DP175" s="98"/>
      <c r="DQ175" s="98"/>
      <c r="DR175" s="98"/>
      <c r="DS175" s="98"/>
      <c r="DT175" s="98"/>
      <c r="DU175" s="98"/>
      <c r="DV175" s="98"/>
      <c r="DW175" s="98"/>
      <c r="DX175" s="98"/>
      <c r="DY175" s="98"/>
      <c r="DZ175" s="98"/>
      <c r="EA175" s="98"/>
      <c r="EB175" s="98"/>
      <c r="EC175" s="98"/>
      <c r="ED175" s="98"/>
      <c r="EE175" s="98"/>
      <c r="EF175" s="98"/>
      <c r="EG175" s="98"/>
      <c r="EH175" s="98"/>
      <c r="EI175" s="98"/>
      <c r="EJ175" s="98"/>
      <c r="EK175" s="98"/>
      <c r="EL175" s="98"/>
      <c r="EM175" s="98"/>
      <c r="EN175" s="98"/>
      <c r="EO175" s="98"/>
      <c r="EP175" s="98"/>
      <c r="EQ175" s="98"/>
      <c r="ER175" s="98"/>
      <c r="ES175" s="98"/>
      <c r="ET175" s="98"/>
      <c r="EU175" s="98"/>
      <c r="EV175" s="98"/>
      <c r="EW175" s="98"/>
      <c r="EX175" s="98"/>
      <c r="EY175" s="98"/>
      <c r="EZ175" s="98"/>
      <c r="FA175" s="98"/>
      <c r="FB175" s="98"/>
      <c r="FC175" s="98"/>
      <c r="FD175" s="98"/>
      <c r="FE175" s="98"/>
      <c r="FF175" s="98"/>
      <c r="FG175" s="98"/>
      <c r="FH175" s="98"/>
      <c r="FI175" s="98"/>
      <c r="FJ175" s="98"/>
      <c r="FK175" s="98"/>
      <c r="FL175" s="98"/>
      <c r="FM175" s="98"/>
      <c r="FN175" s="98"/>
      <c r="FO175" s="98"/>
      <c r="FP175" s="98"/>
      <c r="FQ175" s="98"/>
      <c r="FR175" s="98"/>
      <c r="FS175" s="98"/>
      <c r="FT175" s="98"/>
      <c r="FU175" s="98"/>
      <c r="FV175" s="98"/>
      <c r="FW175" s="98"/>
      <c r="FX175" s="98"/>
      <c r="FY175" s="98"/>
      <c r="FZ175" s="98"/>
      <c r="GA175" s="98"/>
      <c r="GB175" s="98"/>
      <c r="GC175" s="98"/>
      <c r="GD175" s="98"/>
      <c r="GE175" s="98"/>
      <c r="GF175" s="98"/>
      <c r="GG175" s="98"/>
      <c r="GH175" s="98"/>
      <c r="GI175" s="98"/>
      <c r="GJ175" s="98"/>
      <c r="GK175" s="98"/>
      <c r="GL175" s="98"/>
      <c r="GM175" s="98"/>
      <c r="GN175" s="98"/>
      <c r="GO175" s="98"/>
      <c r="GP175" s="98"/>
      <c r="GQ175" s="98"/>
      <c r="GR175" s="98"/>
      <c r="GS175" s="98"/>
      <c r="GT175" s="98"/>
      <c r="GU175" s="98"/>
      <c r="GV175" s="98"/>
      <c r="GW175" s="98"/>
      <c r="GX175" s="98"/>
      <c r="GY175" s="98"/>
      <c r="GZ175" s="98"/>
      <c r="HA175" s="98"/>
      <c r="HB175" s="98"/>
      <c r="HC175" s="98"/>
      <c r="HD175" s="98"/>
      <c r="HE175" s="98"/>
      <c r="HF175" s="98"/>
      <c r="HG175" s="98"/>
      <c r="HH175" s="98"/>
      <c r="HI175" s="98"/>
      <c r="HJ175" s="98"/>
      <c r="HK175" s="98"/>
      <c r="HL175" s="98"/>
      <c r="HM175" s="98"/>
      <c r="HN175" s="98"/>
      <c r="HO175" s="98"/>
      <c r="HP175" s="98"/>
      <c r="HQ175" s="98"/>
      <c r="HR175" s="98"/>
      <c r="HS175" s="98"/>
      <c r="HT175" s="98"/>
      <c r="HU175" s="98"/>
      <c r="HV175" s="98"/>
      <c r="HW175" s="98"/>
      <c r="HX175" s="98"/>
      <c r="HY175" s="98"/>
      <c r="HZ175" s="98"/>
      <c r="IA175" s="98"/>
    </row>
    <row r="176" spans="1:235" ht="15.75" customHeight="1" x14ac:dyDescent="0.3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8"/>
      <c r="X176" s="98"/>
      <c r="Y176" s="98"/>
      <c r="Z176" s="98"/>
      <c r="AA176" s="98"/>
      <c r="AB176" s="98"/>
      <c r="AC176" s="98"/>
      <c r="AD176" s="98"/>
      <c r="AE176" s="98"/>
      <c r="AF176" s="98"/>
      <c r="AG176" s="98"/>
      <c r="AH176" s="98"/>
      <c r="AI176" s="98"/>
      <c r="AJ176" s="98"/>
      <c r="AK176" s="98"/>
      <c r="AL176" s="98"/>
      <c r="AM176" s="98"/>
      <c r="AN176" s="98"/>
      <c r="AO176" s="98"/>
      <c r="AP176" s="98"/>
      <c r="AQ176" s="98"/>
      <c r="AR176" s="98"/>
      <c r="AS176" s="98"/>
      <c r="AT176" s="98"/>
      <c r="AU176" s="98"/>
      <c r="AV176" s="98"/>
      <c r="AW176" s="98"/>
      <c r="AX176" s="98"/>
      <c r="AY176" s="98"/>
      <c r="AZ176" s="98"/>
      <c r="BA176" s="98"/>
      <c r="BB176" s="98"/>
      <c r="BC176" s="98"/>
      <c r="BD176" s="98"/>
      <c r="BE176" s="98"/>
      <c r="BF176" s="98"/>
      <c r="BG176" s="98"/>
      <c r="BH176" s="98"/>
      <c r="BI176" s="98"/>
      <c r="BJ176" s="98"/>
      <c r="BK176" s="98"/>
      <c r="BL176" s="98"/>
      <c r="BM176" s="98"/>
      <c r="BN176" s="98"/>
      <c r="BO176" s="98"/>
      <c r="BP176" s="98"/>
      <c r="BQ176" s="98"/>
      <c r="BR176" s="98"/>
      <c r="BS176" s="98"/>
      <c r="BT176" s="98"/>
      <c r="BU176" s="98"/>
      <c r="BV176" s="98"/>
      <c r="BW176" s="98"/>
      <c r="BX176" s="98"/>
      <c r="BY176" s="98"/>
      <c r="BZ176" s="98"/>
      <c r="CA176" s="98"/>
      <c r="CB176" s="98"/>
      <c r="CC176" s="98"/>
      <c r="CD176" s="98"/>
      <c r="CE176" s="98"/>
      <c r="CF176" s="98"/>
      <c r="CG176" s="98"/>
      <c r="CH176" s="98"/>
      <c r="CI176" s="98"/>
      <c r="CJ176" s="98"/>
      <c r="CK176" s="98"/>
      <c r="CL176" s="98"/>
      <c r="CM176" s="98"/>
      <c r="CN176" s="98"/>
      <c r="CO176" s="98"/>
      <c r="CP176" s="98"/>
      <c r="CQ176" s="98"/>
      <c r="CR176" s="98"/>
      <c r="CS176" s="98"/>
      <c r="CT176" s="98"/>
      <c r="CU176" s="98"/>
      <c r="CV176" s="98"/>
      <c r="CW176" s="98"/>
      <c r="CX176" s="98"/>
      <c r="CY176" s="98"/>
      <c r="CZ176" s="98"/>
      <c r="DA176" s="98"/>
      <c r="DB176" s="98"/>
      <c r="DC176" s="98"/>
      <c r="DD176" s="98"/>
      <c r="DE176" s="98"/>
      <c r="DF176" s="98"/>
      <c r="DG176" s="98"/>
      <c r="DH176" s="98"/>
      <c r="DI176" s="98"/>
      <c r="DJ176" s="98"/>
      <c r="DK176" s="98"/>
      <c r="DL176" s="98"/>
      <c r="DM176" s="98"/>
      <c r="DN176" s="98"/>
      <c r="DO176" s="98"/>
      <c r="DP176" s="98"/>
      <c r="DQ176" s="98"/>
      <c r="DR176" s="98"/>
      <c r="DS176" s="98"/>
      <c r="DT176" s="98"/>
      <c r="DU176" s="98"/>
      <c r="DV176" s="98"/>
      <c r="DW176" s="98"/>
      <c r="DX176" s="98"/>
      <c r="DY176" s="98"/>
      <c r="DZ176" s="98"/>
      <c r="EA176" s="98"/>
      <c r="EB176" s="98"/>
      <c r="EC176" s="98"/>
      <c r="ED176" s="98"/>
      <c r="EE176" s="98"/>
      <c r="EF176" s="98"/>
      <c r="EG176" s="98"/>
      <c r="EH176" s="98"/>
      <c r="EI176" s="98"/>
      <c r="EJ176" s="98"/>
      <c r="EK176" s="98"/>
      <c r="EL176" s="98"/>
      <c r="EM176" s="98"/>
      <c r="EN176" s="98"/>
      <c r="EO176" s="98"/>
      <c r="EP176" s="98"/>
      <c r="EQ176" s="98"/>
      <c r="ER176" s="98"/>
      <c r="ES176" s="98"/>
      <c r="ET176" s="98"/>
      <c r="EU176" s="98"/>
      <c r="EV176" s="98"/>
      <c r="EW176" s="98"/>
      <c r="EX176" s="98"/>
      <c r="EY176" s="98"/>
      <c r="EZ176" s="98"/>
      <c r="FA176" s="98"/>
      <c r="FB176" s="98"/>
      <c r="FC176" s="98"/>
      <c r="FD176" s="98"/>
      <c r="FE176" s="98"/>
      <c r="FF176" s="98"/>
      <c r="FG176" s="98"/>
      <c r="FH176" s="98"/>
      <c r="FI176" s="98"/>
      <c r="FJ176" s="98"/>
      <c r="FK176" s="98"/>
      <c r="FL176" s="98"/>
      <c r="FM176" s="98"/>
      <c r="FN176" s="98"/>
      <c r="FO176" s="98"/>
      <c r="FP176" s="98"/>
      <c r="FQ176" s="98"/>
      <c r="FR176" s="98"/>
      <c r="FS176" s="98"/>
      <c r="FT176" s="98"/>
      <c r="FU176" s="98"/>
      <c r="FV176" s="98"/>
      <c r="FW176" s="98"/>
      <c r="FX176" s="98"/>
      <c r="FY176" s="98"/>
      <c r="FZ176" s="98"/>
      <c r="GA176" s="98"/>
      <c r="GB176" s="98"/>
      <c r="GC176" s="98"/>
      <c r="GD176" s="98"/>
      <c r="GE176" s="98"/>
      <c r="GF176" s="98"/>
      <c r="GG176" s="98"/>
      <c r="GH176" s="98"/>
      <c r="GI176" s="98"/>
      <c r="GJ176" s="98"/>
      <c r="GK176" s="98"/>
      <c r="GL176" s="98"/>
      <c r="GM176" s="98"/>
      <c r="GN176" s="98"/>
      <c r="GO176" s="98"/>
      <c r="GP176" s="98"/>
      <c r="GQ176" s="98"/>
      <c r="GR176" s="98"/>
      <c r="GS176" s="98"/>
      <c r="GT176" s="98"/>
      <c r="GU176" s="98"/>
      <c r="GV176" s="98"/>
      <c r="GW176" s="98"/>
      <c r="GX176" s="98"/>
      <c r="GY176" s="98"/>
      <c r="GZ176" s="98"/>
      <c r="HA176" s="98"/>
      <c r="HB176" s="98"/>
      <c r="HC176" s="98"/>
      <c r="HD176" s="98"/>
      <c r="HE176" s="98"/>
      <c r="HF176" s="98"/>
      <c r="HG176" s="98"/>
      <c r="HH176" s="98"/>
      <c r="HI176" s="98"/>
      <c r="HJ176" s="98"/>
      <c r="HK176" s="98"/>
      <c r="HL176" s="98"/>
      <c r="HM176" s="98"/>
      <c r="HN176" s="98"/>
      <c r="HO176" s="98"/>
      <c r="HP176" s="98"/>
      <c r="HQ176" s="98"/>
      <c r="HR176" s="98"/>
      <c r="HS176" s="98"/>
      <c r="HT176" s="98"/>
      <c r="HU176" s="98"/>
      <c r="HV176" s="98"/>
      <c r="HW176" s="98"/>
      <c r="HX176" s="98"/>
      <c r="HY176" s="98"/>
      <c r="HZ176" s="98"/>
      <c r="IA176" s="98"/>
    </row>
    <row r="177" spans="1:235" ht="15.75" customHeight="1" x14ac:dyDescent="0.3">
      <c r="A177" s="98"/>
      <c r="B177" s="98"/>
      <c r="C177" s="98"/>
      <c r="D177" s="98"/>
      <c r="E177" s="98"/>
      <c r="F177" s="98"/>
      <c r="G177" s="98"/>
      <c r="H177" s="98"/>
      <c r="I177" s="98"/>
      <c r="J177" s="98"/>
      <c r="K177" s="98"/>
      <c r="L177" s="98"/>
      <c r="M177" s="98"/>
      <c r="N177" s="98"/>
      <c r="O177" s="98"/>
      <c r="P177" s="98"/>
      <c r="Q177" s="98"/>
      <c r="R177" s="98"/>
      <c r="S177" s="98"/>
      <c r="T177" s="98"/>
      <c r="U177" s="98"/>
      <c r="V177" s="98"/>
      <c r="W177" s="98"/>
      <c r="X177" s="98"/>
      <c r="Y177" s="98"/>
      <c r="Z177" s="98"/>
      <c r="AA177" s="98"/>
      <c r="AB177" s="98"/>
      <c r="AC177" s="98"/>
      <c r="AD177" s="98"/>
      <c r="AE177" s="98"/>
      <c r="AF177" s="98"/>
      <c r="AG177" s="98"/>
      <c r="AH177" s="98"/>
      <c r="AI177" s="98"/>
      <c r="AJ177" s="98"/>
      <c r="AK177" s="98"/>
      <c r="AL177" s="98"/>
      <c r="AM177" s="98"/>
      <c r="AN177" s="98"/>
      <c r="AO177" s="98"/>
      <c r="AP177" s="98"/>
      <c r="AQ177" s="98"/>
      <c r="AR177" s="98"/>
      <c r="AS177" s="98"/>
      <c r="AT177" s="98"/>
      <c r="AU177" s="98"/>
      <c r="AV177" s="98"/>
      <c r="AW177" s="98"/>
      <c r="AX177" s="98"/>
      <c r="AY177" s="98"/>
      <c r="AZ177" s="98"/>
      <c r="BA177" s="98"/>
      <c r="BB177" s="98"/>
      <c r="BC177" s="98"/>
      <c r="BD177" s="98"/>
      <c r="BE177" s="98"/>
      <c r="BF177" s="98"/>
      <c r="BG177" s="98"/>
      <c r="BH177" s="98"/>
      <c r="BI177" s="98"/>
      <c r="BJ177" s="98"/>
      <c r="BK177" s="98"/>
      <c r="BL177" s="98"/>
      <c r="BM177" s="98"/>
      <c r="BN177" s="98"/>
      <c r="BO177" s="98"/>
      <c r="BP177" s="98"/>
      <c r="BQ177" s="98"/>
      <c r="BR177" s="98"/>
      <c r="BS177" s="98"/>
      <c r="BT177" s="98"/>
      <c r="BU177" s="98"/>
      <c r="BV177" s="98"/>
      <c r="BW177" s="98"/>
      <c r="BX177" s="98"/>
      <c r="BY177" s="98"/>
      <c r="BZ177" s="98"/>
      <c r="CA177" s="98"/>
      <c r="CB177" s="98"/>
      <c r="CC177" s="98"/>
      <c r="CD177" s="98"/>
      <c r="CE177" s="98"/>
      <c r="CF177" s="98"/>
      <c r="CG177" s="98"/>
      <c r="CH177" s="98"/>
      <c r="CI177" s="98"/>
      <c r="CJ177" s="98"/>
      <c r="CK177" s="98"/>
      <c r="CL177" s="98"/>
      <c r="CM177" s="98"/>
      <c r="CN177" s="98"/>
      <c r="CO177" s="98"/>
      <c r="CP177" s="98"/>
      <c r="CQ177" s="98"/>
      <c r="CR177" s="98"/>
      <c r="CS177" s="98"/>
      <c r="CT177" s="98"/>
      <c r="CU177" s="98"/>
      <c r="CV177" s="98"/>
      <c r="CW177" s="98"/>
      <c r="CX177" s="98"/>
      <c r="CY177" s="98"/>
      <c r="CZ177" s="98"/>
      <c r="DA177" s="98"/>
      <c r="DB177" s="98"/>
      <c r="DC177" s="98"/>
      <c r="DD177" s="98"/>
      <c r="DE177" s="98"/>
      <c r="DF177" s="98"/>
      <c r="DG177" s="98"/>
      <c r="DH177" s="98"/>
      <c r="DI177" s="98"/>
      <c r="DJ177" s="98"/>
      <c r="DK177" s="98"/>
      <c r="DL177" s="98"/>
      <c r="DM177" s="98"/>
      <c r="DN177" s="98"/>
      <c r="DO177" s="98"/>
      <c r="DP177" s="98"/>
      <c r="DQ177" s="98"/>
      <c r="DR177" s="98"/>
      <c r="DS177" s="98"/>
      <c r="DT177" s="98"/>
      <c r="DU177" s="98"/>
      <c r="DV177" s="98"/>
      <c r="DW177" s="98"/>
      <c r="DX177" s="98"/>
      <c r="DY177" s="98"/>
      <c r="DZ177" s="98"/>
      <c r="EA177" s="98"/>
      <c r="EB177" s="98"/>
      <c r="EC177" s="98"/>
      <c r="ED177" s="98"/>
      <c r="EE177" s="98"/>
      <c r="EF177" s="98"/>
      <c r="EG177" s="98"/>
      <c r="EH177" s="98"/>
      <c r="EI177" s="98"/>
      <c r="EJ177" s="98"/>
      <c r="EK177" s="98"/>
      <c r="EL177" s="98"/>
      <c r="EM177" s="98"/>
      <c r="EN177" s="98"/>
      <c r="EO177" s="98"/>
      <c r="EP177" s="98"/>
      <c r="EQ177" s="98"/>
      <c r="ER177" s="98"/>
      <c r="ES177" s="98"/>
      <c r="ET177" s="98"/>
      <c r="EU177" s="98"/>
      <c r="EV177" s="98"/>
      <c r="EW177" s="98"/>
      <c r="EX177" s="98"/>
      <c r="EY177" s="98"/>
      <c r="EZ177" s="98"/>
      <c r="FA177" s="98"/>
      <c r="FB177" s="98"/>
      <c r="FC177" s="98"/>
      <c r="FD177" s="98"/>
      <c r="FE177" s="98"/>
      <c r="FF177" s="98"/>
      <c r="FG177" s="98"/>
      <c r="FH177" s="98"/>
      <c r="FI177" s="98"/>
      <c r="FJ177" s="98"/>
      <c r="FK177" s="98"/>
      <c r="FL177" s="98"/>
      <c r="FM177" s="98"/>
      <c r="FN177" s="98"/>
      <c r="FO177" s="98"/>
      <c r="FP177" s="98"/>
      <c r="FQ177" s="98"/>
      <c r="FR177" s="98"/>
      <c r="FS177" s="98"/>
      <c r="FT177" s="98"/>
      <c r="FU177" s="98"/>
      <c r="FV177" s="98"/>
      <c r="FW177" s="98"/>
      <c r="FX177" s="98"/>
      <c r="FY177" s="98"/>
      <c r="FZ177" s="98"/>
      <c r="GA177" s="98"/>
      <c r="GB177" s="98"/>
      <c r="GC177" s="98"/>
      <c r="GD177" s="98"/>
      <c r="GE177" s="98"/>
      <c r="GF177" s="98"/>
      <c r="GG177" s="98"/>
      <c r="GH177" s="98"/>
      <c r="GI177" s="98"/>
      <c r="GJ177" s="98"/>
      <c r="GK177" s="98"/>
      <c r="GL177" s="98"/>
      <c r="GM177" s="98"/>
      <c r="GN177" s="98"/>
      <c r="GO177" s="98"/>
      <c r="GP177" s="98"/>
      <c r="GQ177" s="98"/>
      <c r="GR177" s="98"/>
      <c r="GS177" s="98"/>
      <c r="GT177" s="98"/>
      <c r="GU177" s="98"/>
      <c r="GV177" s="98"/>
      <c r="GW177" s="98"/>
      <c r="GX177" s="98"/>
      <c r="GY177" s="98"/>
      <c r="GZ177" s="98"/>
      <c r="HA177" s="98"/>
      <c r="HB177" s="98"/>
      <c r="HC177" s="98"/>
      <c r="HD177" s="98"/>
      <c r="HE177" s="98"/>
      <c r="HF177" s="98"/>
      <c r="HG177" s="98"/>
      <c r="HH177" s="98"/>
      <c r="HI177" s="98"/>
      <c r="HJ177" s="98"/>
      <c r="HK177" s="98"/>
      <c r="HL177" s="98"/>
      <c r="HM177" s="98"/>
      <c r="HN177" s="98"/>
      <c r="HO177" s="98"/>
      <c r="HP177" s="98"/>
      <c r="HQ177" s="98"/>
      <c r="HR177" s="98"/>
      <c r="HS177" s="98"/>
      <c r="HT177" s="98"/>
      <c r="HU177" s="98"/>
      <c r="HV177" s="98"/>
      <c r="HW177" s="98"/>
      <c r="HX177" s="98"/>
      <c r="HY177" s="98"/>
      <c r="HZ177" s="98"/>
      <c r="IA177" s="98"/>
    </row>
    <row r="178" spans="1:235" ht="15.75" customHeight="1" x14ac:dyDescent="0.3">
      <c r="A178" s="98"/>
      <c r="B178" s="98"/>
      <c r="C178" s="98"/>
      <c r="D178" s="98"/>
      <c r="E178" s="98"/>
      <c r="F178" s="98"/>
      <c r="G178" s="98"/>
      <c r="H178" s="98"/>
      <c r="I178" s="98"/>
      <c r="J178" s="98"/>
      <c r="K178" s="98"/>
      <c r="L178" s="98"/>
      <c r="M178" s="98"/>
      <c r="N178" s="98"/>
      <c r="O178" s="98"/>
      <c r="P178" s="98"/>
      <c r="Q178" s="98"/>
      <c r="R178" s="98"/>
      <c r="S178" s="98"/>
      <c r="T178" s="98"/>
      <c r="U178" s="98"/>
      <c r="V178" s="98"/>
      <c r="W178" s="98"/>
      <c r="X178" s="98"/>
      <c r="Y178" s="98"/>
      <c r="Z178" s="98"/>
      <c r="AA178" s="98"/>
      <c r="AB178" s="98"/>
      <c r="AC178" s="98"/>
      <c r="AD178" s="98"/>
      <c r="AE178" s="98"/>
      <c r="AF178" s="98"/>
      <c r="AG178" s="98"/>
      <c r="AH178" s="98"/>
      <c r="AI178" s="98"/>
      <c r="AJ178" s="98"/>
      <c r="AK178" s="98"/>
      <c r="AL178" s="98"/>
      <c r="AM178" s="98"/>
      <c r="AN178" s="98"/>
      <c r="AO178" s="98"/>
      <c r="AP178" s="98"/>
      <c r="AQ178" s="98"/>
      <c r="AR178" s="98"/>
      <c r="AS178" s="98"/>
      <c r="AT178" s="98"/>
      <c r="AU178" s="98"/>
      <c r="AV178" s="98"/>
      <c r="AW178" s="98"/>
      <c r="AX178" s="98"/>
      <c r="AY178" s="98"/>
      <c r="AZ178" s="98"/>
      <c r="BA178" s="98"/>
      <c r="BB178" s="98"/>
      <c r="BC178" s="98"/>
      <c r="BD178" s="98"/>
      <c r="BE178" s="98"/>
      <c r="BF178" s="98"/>
      <c r="BG178" s="98"/>
      <c r="BH178" s="98"/>
      <c r="BI178" s="98"/>
      <c r="BJ178" s="98"/>
      <c r="BK178" s="98"/>
      <c r="BL178" s="98"/>
      <c r="BM178" s="98"/>
      <c r="BN178" s="98"/>
      <c r="BO178" s="98"/>
      <c r="BP178" s="98"/>
      <c r="BQ178" s="98"/>
      <c r="BR178" s="98"/>
      <c r="BS178" s="98"/>
      <c r="BT178" s="98"/>
      <c r="BU178" s="98"/>
      <c r="BV178" s="98"/>
      <c r="BW178" s="98"/>
      <c r="BX178" s="98"/>
      <c r="BY178" s="98"/>
      <c r="BZ178" s="98"/>
      <c r="CA178" s="98"/>
      <c r="CB178" s="98"/>
      <c r="CC178" s="98"/>
      <c r="CD178" s="98"/>
      <c r="CE178" s="98"/>
      <c r="CF178" s="98"/>
      <c r="CG178" s="98"/>
      <c r="CH178" s="98"/>
      <c r="CI178" s="98"/>
      <c r="CJ178" s="98"/>
      <c r="CK178" s="98"/>
      <c r="CL178" s="98"/>
      <c r="CM178" s="98"/>
      <c r="CN178" s="98"/>
      <c r="CO178" s="98"/>
      <c r="CP178" s="98"/>
      <c r="CQ178" s="98"/>
      <c r="CR178" s="98"/>
      <c r="CS178" s="98"/>
      <c r="CT178" s="98"/>
      <c r="CU178" s="98"/>
      <c r="CV178" s="98"/>
      <c r="CW178" s="98"/>
      <c r="CX178" s="98"/>
      <c r="CY178" s="98"/>
      <c r="CZ178" s="98"/>
      <c r="DA178" s="98"/>
      <c r="DB178" s="98"/>
      <c r="DC178" s="98"/>
      <c r="DD178" s="98"/>
      <c r="DE178" s="98"/>
      <c r="DF178" s="98"/>
      <c r="DG178" s="98"/>
      <c r="DH178" s="98"/>
      <c r="DI178" s="98"/>
      <c r="DJ178" s="98"/>
      <c r="DK178" s="98"/>
      <c r="DL178" s="98"/>
      <c r="DM178" s="98"/>
      <c r="DN178" s="98"/>
      <c r="DO178" s="98"/>
      <c r="DP178" s="98"/>
      <c r="DQ178" s="98"/>
      <c r="DR178" s="98"/>
      <c r="DS178" s="98"/>
      <c r="DT178" s="98"/>
      <c r="DU178" s="98"/>
      <c r="DV178" s="98"/>
      <c r="DW178" s="98"/>
      <c r="DX178" s="98"/>
      <c r="DY178" s="98"/>
      <c r="DZ178" s="98"/>
      <c r="EA178" s="98"/>
      <c r="EB178" s="98"/>
      <c r="EC178" s="98"/>
      <c r="ED178" s="98"/>
      <c r="EE178" s="98"/>
      <c r="EF178" s="98"/>
      <c r="EG178" s="98"/>
      <c r="EH178" s="98"/>
      <c r="EI178" s="98"/>
      <c r="EJ178" s="98"/>
      <c r="EK178" s="98"/>
      <c r="EL178" s="98"/>
      <c r="EM178" s="98"/>
      <c r="EN178" s="98"/>
      <c r="EO178" s="98"/>
      <c r="EP178" s="98"/>
      <c r="EQ178" s="98"/>
      <c r="ER178" s="98"/>
      <c r="ES178" s="98"/>
      <c r="ET178" s="98"/>
      <c r="EU178" s="98"/>
      <c r="EV178" s="98"/>
      <c r="EW178" s="98"/>
      <c r="EX178" s="98"/>
      <c r="EY178" s="98"/>
      <c r="EZ178" s="98"/>
      <c r="FA178" s="98"/>
      <c r="FB178" s="98"/>
      <c r="FC178" s="98"/>
      <c r="FD178" s="98"/>
      <c r="FE178" s="98"/>
      <c r="FF178" s="98"/>
      <c r="FG178" s="98"/>
      <c r="FH178" s="98"/>
      <c r="FI178" s="98"/>
      <c r="FJ178" s="98"/>
      <c r="FK178" s="98"/>
      <c r="FL178" s="98"/>
      <c r="FM178" s="98"/>
      <c r="FN178" s="98"/>
      <c r="FO178" s="98"/>
      <c r="FP178" s="98"/>
      <c r="FQ178" s="98"/>
      <c r="FR178" s="98"/>
      <c r="FS178" s="98"/>
      <c r="FT178" s="98"/>
      <c r="FU178" s="98"/>
      <c r="FV178" s="98"/>
      <c r="FW178" s="98"/>
      <c r="FX178" s="98"/>
      <c r="FY178" s="98"/>
      <c r="FZ178" s="98"/>
      <c r="GA178" s="98"/>
      <c r="GB178" s="98"/>
      <c r="GC178" s="98"/>
      <c r="GD178" s="98"/>
      <c r="GE178" s="98"/>
      <c r="GF178" s="98"/>
      <c r="GG178" s="98"/>
      <c r="GH178" s="98"/>
      <c r="GI178" s="98"/>
      <c r="GJ178" s="98"/>
      <c r="GK178" s="98"/>
      <c r="GL178" s="98"/>
      <c r="GM178" s="98"/>
      <c r="GN178" s="98"/>
      <c r="GO178" s="98"/>
      <c r="GP178" s="98"/>
      <c r="GQ178" s="98"/>
      <c r="GR178" s="98"/>
      <c r="GS178" s="98"/>
      <c r="GT178" s="98"/>
      <c r="GU178" s="98"/>
      <c r="GV178" s="98"/>
      <c r="GW178" s="98"/>
      <c r="GX178" s="98"/>
      <c r="GY178" s="98"/>
      <c r="GZ178" s="98"/>
      <c r="HA178" s="98"/>
      <c r="HB178" s="98"/>
      <c r="HC178" s="98"/>
      <c r="HD178" s="98"/>
      <c r="HE178" s="98"/>
      <c r="HF178" s="98"/>
      <c r="HG178" s="98"/>
      <c r="HH178" s="98"/>
      <c r="HI178" s="98"/>
      <c r="HJ178" s="98"/>
      <c r="HK178" s="98"/>
      <c r="HL178" s="98"/>
      <c r="HM178" s="98"/>
      <c r="HN178" s="98"/>
      <c r="HO178" s="98"/>
      <c r="HP178" s="98"/>
      <c r="HQ178" s="98"/>
      <c r="HR178" s="98"/>
      <c r="HS178" s="98"/>
      <c r="HT178" s="98"/>
      <c r="HU178" s="98"/>
      <c r="HV178" s="98"/>
      <c r="HW178" s="98"/>
      <c r="HX178" s="98"/>
      <c r="HY178" s="98"/>
      <c r="HZ178" s="98"/>
      <c r="IA178" s="98"/>
    </row>
    <row r="179" spans="1:235" ht="15.75" customHeight="1" x14ac:dyDescent="0.3">
      <c r="A179" s="98"/>
      <c r="B179" s="98"/>
      <c r="C179" s="98"/>
      <c r="D179" s="98"/>
      <c r="E179" s="98"/>
      <c r="F179" s="98"/>
      <c r="G179" s="98"/>
      <c r="H179" s="98"/>
      <c r="I179" s="98"/>
      <c r="J179" s="98"/>
      <c r="K179" s="98"/>
      <c r="L179" s="98"/>
      <c r="M179" s="98"/>
      <c r="N179" s="98"/>
      <c r="O179" s="98"/>
      <c r="P179" s="98"/>
      <c r="Q179" s="98"/>
      <c r="R179" s="98"/>
      <c r="S179" s="98"/>
      <c r="T179" s="98"/>
      <c r="U179" s="98"/>
      <c r="V179" s="98"/>
      <c r="W179" s="98"/>
      <c r="X179" s="98"/>
      <c r="Y179" s="98"/>
      <c r="Z179" s="98"/>
      <c r="AA179" s="98"/>
      <c r="AB179" s="98"/>
      <c r="AC179" s="98"/>
      <c r="AD179" s="98"/>
      <c r="AE179" s="98"/>
      <c r="AF179" s="98"/>
      <c r="AG179" s="98"/>
      <c r="AH179" s="98"/>
      <c r="AI179" s="98"/>
      <c r="AJ179" s="98"/>
      <c r="AK179" s="98"/>
      <c r="AL179" s="98"/>
      <c r="AM179" s="98"/>
      <c r="AN179" s="98"/>
      <c r="AO179" s="98"/>
      <c r="AP179" s="98"/>
      <c r="AQ179" s="98"/>
      <c r="AR179" s="98"/>
      <c r="AS179" s="98"/>
      <c r="AT179" s="98"/>
      <c r="AU179" s="98"/>
      <c r="AV179" s="98"/>
      <c r="AW179" s="98"/>
      <c r="AX179" s="98"/>
      <c r="AY179" s="98"/>
      <c r="AZ179" s="98"/>
      <c r="BA179" s="98"/>
      <c r="BB179" s="98"/>
      <c r="BC179" s="98"/>
      <c r="BD179" s="98"/>
      <c r="BE179" s="98"/>
      <c r="BF179" s="98"/>
      <c r="BG179" s="98"/>
      <c r="BH179" s="98"/>
      <c r="BI179" s="98"/>
      <c r="BJ179" s="98"/>
      <c r="BK179" s="98"/>
      <c r="BL179" s="98"/>
      <c r="BM179" s="98"/>
      <c r="BN179" s="98"/>
      <c r="BO179" s="98"/>
      <c r="BP179" s="98"/>
      <c r="BQ179" s="98"/>
      <c r="BR179" s="98"/>
      <c r="BS179" s="98"/>
      <c r="BT179" s="98"/>
      <c r="BU179" s="98"/>
      <c r="BV179" s="98"/>
      <c r="BW179" s="98"/>
      <c r="BX179" s="98"/>
      <c r="BY179" s="98"/>
      <c r="BZ179" s="98"/>
      <c r="CA179" s="98"/>
      <c r="CB179" s="98"/>
      <c r="CC179" s="98"/>
      <c r="CD179" s="98"/>
      <c r="CE179" s="98"/>
      <c r="CF179" s="98"/>
      <c r="CG179" s="98"/>
      <c r="CH179" s="98"/>
      <c r="CI179" s="98"/>
      <c r="CJ179" s="98"/>
      <c r="CK179" s="98"/>
      <c r="CL179" s="98"/>
      <c r="CM179" s="98"/>
      <c r="CN179" s="98"/>
      <c r="CO179" s="98"/>
      <c r="CP179" s="98"/>
      <c r="CQ179" s="98"/>
      <c r="CR179" s="98"/>
      <c r="CS179" s="98"/>
      <c r="CT179" s="98"/>
      <c r="CU179" s="98"/>
      <c r="CV179" s="98"/>
      <c r="CW179" s="98"/>
      <c r="CX179" s="98"/>
      <c r="CY179" s="98"/>
      <c r="CZ179" s="98"/>
      <c r="DA179" s="98"/>
      <c r="DB179" s="98"/>
      <c r="DC179" s="98"/>
      <c r="DD179" s="98"/>
      <c r="DE179" s="98"/>
      <c r="DF179" s="98"/>
      <c r="DG179" s="98"/>
      <c r="DH179" s="98"/>
      <c r="DI179" s="98"/>
      <c r="DJ179" s="98"/>
      <c r="DK179" s="98"/>
      <c r="DL179" s="98"/>
      <c r="DM179" s="98"/>
      <c r="DN179" s="98"/>
      <c r="DO179" s="98"/>
      <c r="DP179" s="98"/>
      <c r="DQ179" s="98"/>
      <c r="DR179" s="98"/>
      <c r="DS179" s="98"/>
      <c r="DT179" s="98"/>
      <c r="DU179" s="98"/>
      <c r="DV179" s="98"/>
      <c r="DW179" s="98"/>
      <c r="DX179" s="98"/>
      <c r="DY179" s="98"/>
      <c r="DZ179" s="98"/>
      <c r="EA179" s="98"/>
      <c r="EB179" s="98"/>
      <c r="EC179" s="98"/>
      <c r="ED179" s="98"/>
      <c r="EE179" s="98"/>
      <c r="EF179" s="98"/>
      <c r="EG179" s="98"/>
      <c r="EH179" s="98"/>
      <c r="EI179" s="98"/>
      <c r="EJ179" s="98"/>
      <c r="EK179" s="98"/>
      <c r="EL179" s="98"/>
      <c r="EM179" s="98"/>
      <c r="EN179" s="98"/>
      <c r="EO179" s="98"/>
      <c r="EP179" s="98"/>
      <c r="EQ179" s="98"/>
      <c r="ER179" s="98"/>
      <c r="ES179" s="98"/>
      <c r="ET179" s="98"/>
      <c r="EU179" s="98"/>
      <c r="EV179" s="98"/>
      <c r="EW179" s="98"/>
      <c r="EX179" s="98"/>
      <c r="EY179" s="98"/>
      <c r="EZ179" s="98"/>
      <c r="FA179" s="98"/>
      <c r="FB179" s="98"/>
      <c r="FC179" s="98"/>
      <c r="FD179" s="98"/>
      <c r="FE179" s="98"/>
      <c r="FF179" s="98"/>
      <c r="FG179" s="98"/>
      <c r="FH179" s="98"/>
      <c r="FI179" s="98"/>
      <c r="FJ179" s="98"/>
      <c r="FK179" s="98"/>
      <c r="FL179" s="98"/>
      <c r="FM179" s="98"/>
      <c r="FN179" s="98"/>
      <c r="FO179" s="98"/>
      <c r="FP179" s="98"/>
      <c r="FQ179" s="98"/>
      <c r="FR179" s="98"/>
      <c r="FS179" s="98"/>
      <c r="FT179" s="98"/>
      <c r="FU179" s="98"/>
      <c r="FV179" s="98"/>
      <c r="FW179" s="98"/>
      <c r="FX179" s="98"/>
      <c r="FY179" s="98"/>
      <c r="FZ179" s="98"/>
      <c r="GA179" s="98"/>
      <c r="GB179" s="98"/>
      <c r="GC179" s="98"/>
      <c r="GD179" s="98"/>
      <c r="GE179" s="98"/>
      <c r="GF179" s="98"/>
      <c r="GG179" s="98"/>
      <c r="GH179" s="98"/>
      <c r="GI179" s="98"/>
      <c r="GJ179" s="98"/>
      <c r="GK179" s="98"/>
      <c r="GL179" s="98"/>
      <c r="GM179" s="98"/>
      <c r="GN179" s="98"/>
      <c r="GO179" s="98"/>
      <c r="GP179" s="98"/>
      <c r="GQ179" s="98"/>
      <c r="GR179" s="98"/>
      <c r="GS179" s="98"/>
      <c r="GT179" s="98"/>
      <c r="GU179" s="98"/>
      <c r="GV179" s="98"/>
      <c r="GW179" s="98"/>
      <c r="GX179" s="98"/>
      <c r="GY179" s="98"/>
      <c r="GZ179" s="98"/>
      <c r="HA179" s="98"/>
      <c r="HB179" s="98"/>
      <c r="HC179" s="98"/>
      <c r="HD179" s="98"/>
      <c r="HE179" s="98"/>
      <c r="HF179" s="98"/>
      <c r="HG179" s="98"/>
      <c r="HH179" s="98"/>
      <c r="HI179" s="98"/>
      <c r="HJ179" s="98"/>
      <c r="HK179" s="98"/>
      <c r="HL179" s="98"/>
      <c r="HM179" s="98"/>
      <c r="HN179" s="98"/>
      <c r="HO179" s="98"/>
      <c r="HP179" s="98"/>
      <c r="HQ179" s="98"/>
      <c r="HR179" s="98"/>
      <c r="HS179" s="98"/>
      <c r="HT179" s="98"/>
      <c r="HU179" s="98"/>
      <c r="HV179" s="98"/>
      <c r="HW179" s="98"/>
      <c r="HX179" s="98"/>
      <c r="HY179" s="98"/>
      <c r="HZ179" s="98"/>
      <c r="IA179" s="98"/>
    </row>
    <row r="180" spans="1:235" ht="15.75" customHeight="1" x14ac:dyDescent="0.3">
      <c r="A180" s="98"/>
      <c r="B180" s="98"/>
      <c r="C180" s="98"/>
      <c r="D180" s="98"/>
      <c r="E180" s="98"/>
      <c r="F180" s="98"/>
      <c r="G180" s="98"/>
      <c r="H180" s="98"/>
      <c r="I180" s="98"/>
      <c r="J180" s="98"/>
      <c r="K180" s="98"/>
      <c r="L180" s="98"/>
      <c r="M180" s="98"/>
      <c r="N180" s="98"/>
      <c r="O180" s="98"/>
      <c r="P180" s="98"/>
      <c r="Q180" s="98"/>
      <c r="R180" s="98"/>
      <c r="S180" s="98"/>
      <c r="T180" s="98"/>
      <c r="U180" s="98"/>
      <c r="V180" s="98"/>
      <c r="W180" s="98"/>
      <c r="X180" s="98"/>
      <c r="Y180" s="98"/>
      <c r="Z180" s="98"/>
      <c r="AA180" s="98"/>
      <c r="AB180" s="98"/>
      <c r="AC180" s="98"/>
      <c r="AD180" s="98"/>
      <c r="AE180" s="98"/>
      <c r="AF180" s="98"/>
      <c r="AG180" s="98"/>
      <c r="AH180" s="98"/>
      <c r="AI180" s="98"/>
      <c r="AJ180" s="98"/>
      <c r="AK180" s="98"/>
      <c r="AL180" s="98"/>
      <c r="AM180" s="98"/>
      <c r="AN180" s="98"/>
      <c r="AO180" s="98"/>
      <c r="AP180" s="98"/>
      <c r="AQ180" s="98"/>
      <c r="AR180" s="98"/>
      <c r="AS180" s="98"/>
      <c r="AT180" s="98"/>
      <c r="AU180" s="98"/>
      <c r="AV180" s="98"/>
      <c r="AW180" s="98"/>
      <c r="AX180" s="98"/>
      <c r="AY180" s="98"/>
      <c r="AZ180" s="98"/>
      <c r="BA180" s="98"/>
      <c r="BB180" s="98"/>
      <c r="BC180" s="98"/>
      <c r="BD180" s="98"/>
      <c r="BE180" s="98"/>
      <c r="BF180" s="98"/>
      <c r="BG180" s="98"/>
      <c r="BH180" s="98"/>
      <c r="BI180" s="98"/>
      <c r="BJ180" s="98"/>
      <c r="BK180" s="98"/>
      <c r="BL180" s="98"/>
      <c r="BM180" s="98"/>
      <c r="BN180" s="98"/>
      <c r="BO180" s="98"/>
      <c r="BP180" s="98"/>
      <c r="BQ180" s="98"/>
      <c r="BR180" s="98"/>
      <c r="BS180" s="98"/>
      <c r="BT180" s="98"/>
      <c r="BU180" s="98"/>
      <c r="BV180" s="98"/>
      <c r="BW180" s="98"/>
      <c r="BX180" s="98"/>
      <c r="BY180" s="98"/>
      <c r="BZ180" s="98"/>
      <c r="CA180" s="98"/>
      <c r="CB180" s="98"/>
      <c r="CC180" s="98"/>
      <c r="CD180" s="98"/>
      <c r="CE180" s="98"/>
      <c r="CF180" s="98"/>
      <c r="CG180" s="98"/>
      <c r="CH180" s="98"/>
      <c r="CI180" s="98"/>
      <c r="CJ180" s="98"/>
      <c r="CK180" s="98"/>
      <c r="CL180" s="98"/>
      <c r="CM180" s="98"/>
      <c r="CN180" s="98"/>
      <c r="CO180" s="98"/>
      <c r="CP180" s="98"/>
      <c r="CQ180" s="98"/>
      <c r="CR180" s="98"/>
      <c r="CS180" s="98"/>
      <c r="CT180" s="98"/>
      <c r="CU180" s="98"/>
      <c r="CV180" s="98"/>
      <c r="CW180" s="98"/>
      <c r="CX180" s="98"/>
      <c r="CY180" s="98"/>
      <c r="CZ180" s="98"/>
      <c r="DA180" s="98"/>
      <c r="DB180" s="98"/>
      <c r="DC180" s="98"/>
      <c r="DD180" s="98"/>
      <c r="DE180" s="98"/>
      <c r="DF180" s="98"/>
      <c r="DG180" s="98"/>
      <c r="DH180" s="98"/>
      <c r="DI180" s="98"/>
      <c r="DJ180" s="98"/>
      <c r="DK180" s="98"/>
      <c r="DL180" s="98"/>
      <c r="DM180" s="98"/>
      <c r="DN180" s="98"/>
      <c r="DO180" s="98"/>
      <c r="DP180" s="98"/>
      <c r="DQ180" s="98"/>
      <c r="DR180" s="98"/>
      <c r="DS180" s="98"/>
      <c r="DT180" s="98"/>
      <c r="DU180" s="98"/>
      <c r="DV180" s="98"/>
      <c r="DW180" s="98"/>
      <c r="DX180" s="98"/>
      <c r="DY180" s="98"/>
      <c r="DZ180" s="98"/>
      <c r="EA180" s="98"/>
      <c r="EB180" s="98"/>
      <c r="EC180" s="98"/>
      <c r="ED180" s="98"/>
      <c r="EE180" s="98"/>
      <c r="EF180" s="98"/>
      <c r="EG180" s="98"/>
      <c r="EH180" s="98"/>
      <c r="EI180" s="98"/>
      <c r="EJ180" s="98"/>
      <c r="EK180" s="98"/>
      <c r="EL180" s="98"/>
      <c r="EM180" s="98"/>
      <c r="EN180" s="98"/>
      <c r="EO180" s="98"/>
      <c r="EP180" s="98"/>
      <c r="EQ180" s="98"/>
      <c r="ER180" s="98"/>
      <c r="ES180" s="98"/>
      <c r="ET180" s="98"/>
      <c r="EU180" s="98"/>
      <c r="EV180" s="98"/>
      <c r="EW180" s="98"/>
      <c r="EX180" s="98"/>
      <c r="EY180" s="98"/>
      <c r="EZ180" s="98"/>
      <c r="FA180" s="98"/>
      <c r="FB180" s="98"/>
      <c r="FC180" s="98"/>
      <c r="FD180" s="98"/>
      <c r="FE180" s="98"/>
      <c r="FF180" s="98"/>
      <c r="FG180" s="98"/>
      <c r="FH180" s="98"/>
      <c r="FI180" s="98"/>
      <c r="FJ180" s="98"/>
      <c r="FK180" s="98"/>
      <c r="FL180" s="98"/>
      <c r="FM180" s="98"/>
      <c r="FN180" s="98"/>
      <c r="FO180" s="98"/>
      <c r="FP180" s="98"/>
      <c r="FQ180" s="98"/>
      <c r="FR180" s="98"/>
      <c r="FS180" s="98"/>
      <c r="FT180" s="98"/>
      <c r="FU180" s="98"/>
      <c r="FV180" s="98"/>
      <c r="FW180" s="98"/>
      <c r="FX180" s="98"/>
      <c r="FY180" s="98"/>
      <c r="FZ180" s="98"/>
      <c r="GA180" s="98"/>
      <c r="GB180" s="98"/>
      <c r="GC180" s="98"/>
      <c r="GD180" s="98"/>
      <c r="GE180" s="98"/>
      <c r="GF180" s="98"/>
      <c r="GG180" s="98"/>
      <c r="GH180" s="98"/>
      <c r="GI180" s="98"/>
      <c r="GJ180" s="98"/>
      <c r="GK180" s="98"/>
      <c r="GL180" s="98"/>
      <c r="GM180" s="98"/>
      <c r="GN180" s="98"/>
      <c r="GO180" s="98"/>
      <c r="GP180" s="98"/>
      <c r="GQ180" s="98"/>
      <c r="GR180" s="98"/>
      <c r="GS180" s="98"/>
      <c r="GT180" s="98"/>
      <c r="GU180" s="98"/>
      <c r="GV180" s="98"/>
      <c r="GW180" s="98"/>
      <c r="GX180" s="98"/>
      <c r="GY180" s="98"/>
      <c r="GZ180" s="98"/>
      <c r="HA180" s="98"/>
      <c r="HB180" s="98"/>
      <c r="HC180" s="98"/>
      <c r="HD180" s="98"/>
      <c r="HE180" s="98"/>
      <c r="HF180" s="98"/>
      <c r="HG180" s="98"/>
      <c r="HH180" s="98"/>
      <c r="HI180" s="98"/>
      <c r="HJ180" s="98"/>
      <c r="HK180" s="98"/>
      <c r="HL180" s="98"/>
      <c r="HM180" s="98"/>
      <c r="HN180" s="98"/>
      <c r="HO180" s="98"/>
      <c r="HP180" s="98"/>
      <c r="HQ180" s="98"/>
      <c r="HR180" s="98"/>
      <c r="HS180" s="98"/>
      <c r="HT180" s="98"/>
      <c r="HU180" s="98"/>
      <c r="HV180" s="98"/>
      <c r="HW180" s="98"/>
      <c r="HX180" s="98"/>
      <c r="HY180" s="98"/>
      <c r="HZ180" s="98"/>
      <c r="IA180" s="98"/>
    </row>
    <row r="181" spans="1:235" ht="15.75" customHeight="1" x14ac:dyDescent="0.3">
      <c r="A181" s="98"/>
      <c r="B181" s="98"/>
      <c r="C181" s="98"/>
      <c r="D181" s="98"/>
      <c r="E181" s="98"/>
      <c r="F181" s="98"/>
      <c r="G181" s="98"/>
      <c r="H181" s="98"/>
      <c r="I181" s="98"/>
      <c r="J181" s="98"/>
      <c r="K181" s="98"/>
      <c r="L181" s="98"/>
      <c r="M181" s="98"/>
      <c r="N181" s="98"/>
      <c r="O181" s="98"/>
      <c r="P181" s="98"/>
      <c r="Q181" s="98"/>
      <c r="R181" s="98"/>
      <c r="S181" s="98"/>
      <c r="T181" s="98"/>
      <c r="U181" s="98"/>
      <c r="V181" s="98"/>
      <c r="W181" s="98"/>
      <c r="X181" s="98"/>
      <c r="Y181" s="98"/>
      <c r="Z181" s="98"/>
      <c r="AA181" s="98"/>
      <c r="AB181" s="98"/>
      <c r="AC181" s="98"/>
      <c r="AD181" s="98"/>
      <c r="AE181" s="98"/>
      <c r="AF181" s="98"/>
      <c r="AG181" s="98"/>
      <c r="AH181" s="98"/>
      <c r="AI181" s="98"/>
      <c r="AJ181" s="98"/>
      <c r="AK181" s="98"/>
      <c r="AL181" s="98"/>
      <c r="AM181" s="98"/>
      <c r="AN181" s="98"/>
      <c r="AO181" s="98"/>
      <c r="AP181" s="98"/>
      <c r="AQ181" s="98"/>
      <c r="AR181" s="98"/>
      <c r="AS181" s="98"/>
      <c r="AT181" s="98"/>
      <c r="AU181" s="98"/>
      <c r="AV181" s="98"/>
      <c r="AW181" s="98"/>
      <c r="AX181" s="98"/>
      <c r="AY181" s="98"/>
      <c r="AZ181" s="98"/>
      <c r="BA181" s="98"/>
      <c r="BB181" s="98"/>
      <c r="BC181" s="98"/>
      <c r="BD181" s="98"/>
      <c r="BE181" s="98"/>
      <c r="BF181" s="98"/>
      <c r="BG181" s="98"/>
      <c r="BH181" s="98"/>
      <c r="BI181" s="98"/>
      <c r="BJ181" s="98"/>
      <c r="BK181" s="98"/>
      <c r="BL181" s="98"/>
      <c r="BM181" s="98"/>
      <c r="BN181" s="98"/>
      <c r="BO181" s="98"/>
      <c r="BP181" s="98"/>
      <c r="BQ181" s="98"/>
      <c r="BR181" s="98"/>
      <c r="BS181" s="98"/>
      <c r="BT181" s="98"/>
      <c r="BU181" s="98"/>
      <c r="BV181" s="98"/>
      <c r="BW181" s="98"/>
      <c r="BX181" s="98"/>
      <c r="BY181" s="98"/>
      <c r="BZ181" s="98"/>
      <c r="CA181" s="98"/>
      <c r="CB181" s="98"/>
      <c r="CC181" s="98"/>
      <c r="CD181" s="98"/>
      <c r="CE181" s="98"/>
      <c r="CF181" s="98"/>
      <c r="CG181" s="98"/>
      <c r="CH181" s="98"/>
      <c r="CI181" s="98"/>
      <c r="CJ181" s="98"/>
      <c r="CK181" s="98"/>
      <c r="CL181" s="98"/>
      <c r="CM181" s="98"/>
      <c r="CN181" s="98"/>
      <c r="CO181" s="98"/>
      <c r="CP181" s="98"/>
      <c r="CQ181" s="98"/>
      <c r="CR181" s="98"/>
      <c r="CS181" s="98"/>
      <c r="CT181" s="98"/>
      <c r="CU181" s="98"/>
      <c r="CV181" s="98"/>
      <c r="CW181" s="98"/>
      <c r="CX181" s="98"/>
      <c r="CY181" s="98"/>
      <c r="CZ181" s="98"/>
      <c r="DA181" s="98"/>
      <c r="DB181" s="98"/>
      <c r="DC181" s="98"/>
      <c r="DD181" s="98"/>
      <c r="DE181" s="98"/>
      <c r="DF181" s="98"/>
      <c r="DG181" s="98"/>
      <c r="DH181" s="98"/>
      <c r="DI181" s="98"/>
      <c r="DJ181" s="98"/>
      <c r="DK181" s="98"/>
      <c r="DL181" s="98"/>
      <c r="DM181" s="98"/>
      <c r="DN181" s="98"/>
      <c r="DO181" s="98"/>
      <c r="DP181" s="98"/>
      <c r="DQ181" s="98"/>
      <c r="DR181" s="98"/>
      <c r="DS181" s="98"/>
      <c r="DT181" s="98"/>
      <c r="DU181" s="98"/>
      <c r="DV181" s="98"/>
      <c r="DW181" s="98"/>
      <c r="DX181" s="98"/>
      <c r="DY181" s="98"/>
      <c r="DZ181" s="98"/>
      <c r="EA181" s="98"/>
      <c r="EB181" s="98"/>
      <c r="EC181" s="98"/>
      <c r="ED181" s="98"/>
      <c r="EE181" s="98"/>
      <c r="EF181" s="98"/>
      <c r="EG181" s="98"/>
      <c r="EH181" s="98"/>
      <c r="EI181" s="98"/>
      <c r="EJ181" s="98"/>
      <c r="EK181" s="98"/>
      <c r="EL181" s="98"/>
      <c r="EM181" s="98"/>
      <c r="EN181" s="98"/>
      <c r="EO181" s="98"/>
      <c r="EP181" s="98"/>
      <c r="EQ181" s="98"/>
      <c r="ER181" s="98"/>
      <c r="ES181" s="98"/>
      <c r="ET181" s="98"/>
      <c r="EU181" s="98"/>
      <c r="EV181" s="98"/>
      <c r="EW181" s="98"/>
      <c r="EX181" s="98"/>
      <c r="EY181" s="98"/>
      <c r="EZ181" s="98"/>
      <c r="FA181" s="98"/>
      <c r="FB181" s="98"/>
      <c r="FC181" s="98"/>
      <c r="FD181" s="98"/>
      <c r="FE181" s="98"/>
      <c r="FF181" s="98"/>
      <c r="FG181" s="98"/>
      <c r="FH181" s="98"/>
      <c r="FI181" s="98"/>
      <c r="FJ181" s="98"/>
      <c r="FK181" s="98"/>
      <c r="FL181" s="98"/>
      <c r="FM181" s="98"/>
      <c r="FN181" s="98"/>
      <c r="FO181" s="98"/>
      <c r="FP181" s="98"/>
      <c r="FQ181" s="98"/>
      <c r="FR181" s="98"/>
      <c r="FS181" s="98"/>
      <c r="FT181" s="98"/>
      <c r="FU181" s="98"/>
      <c r="FV181" s="98"/>
      <c r="FW181" s="98"/>
      <c r="FX181" s="98"/>
      <c r="FY181" s="98"/>
      <c r="FZ181" s="98"/>
      <c r="GA181" s="98"/>
      <c r="GB181" s="98"/>
      <c r="GC181" s="98"/>
      <c r="GD181" s="98"/>
      <c r="GE181" s="98"/>
      <c r="GF181" s="98"/>
      <c r="GG181" s="98"/>
      <c r="GH181" s="98"/>
      <c r="GI181" s="98"/>
      <c r="GJ181" s="98"/>
      <c r="GK181" s="98"/>
      <c r="GL181" s="98"/>
      <c r="GM181" s="98"/>
      <c r="GN181" s="98"/>
      <c r="GO181" s="98"/>
      <c r="GP181" s="98"/>
      <c r="GQ181" s="98"/>
      <c r="GR181" s="98"/>
      <c r="GS181" s="98"/>
      <c r="GT181" s="98"/>
      <c r="GU181" s="98"/>
      <c r="GV181" s="98"/>
      <c r="GW181" s="98"/>
      <c r="GX181" s="98"/>
      <c r="GY181" s="98"/>
      <c r="GZ181" s="98"/>
      <c r="HA181" s="98"/>
      <c r="HB181" s="98"/>
      <c r="HC181" s="98"/>
      <c r="HD181" s="98"/>
      <c r="HE181" s="98"/>
      <c r="HF181" s="98"/>
      <c r="HG181" s="98"/>
      <c r="HH181" s="98"/>
      <c r="HI181" s="98"/>
      <c r="HJ181" s="98"/>
      <c r="HK181" s="98"/>
      <c r="HL181" s="98"/>
      <c r="HM181" s="98"/>
      <c r="HN181" s="98"/>
      <c r="HO181" s="98"/>
      <c r="HP181" s="98"/>
      <c r="HQ181" s="98"/>
      <c r="HR181" s="98"/>
      <c r="HS181" s="98"/>
      <c r="HT181" s="98"/>
      <c r="HU181" s="98"/>
      <c r="HV181" s="98"/>
      <c r="HW181" s="98"/>
      <c r="HX181" s="98"/>
      <c r="HY181" s="98"/>
      <c r="HZ181" s="98"/>
      <c r="IA181" s="98"/>
    </row>
    <row r="182" spans="1:235" ht="15.75" customHeight="1" x14ac:dyDescent="0.3">
      <c r="A182" s="98"/>
      <c r="B182" s="98"/>
      <c r="C182" s="98"/>
      <c r="D182" s="98"/>
      <c r="E182" s="98"/>
      <c r="F182" s="98"/>
      <c r="G182" s="98"/>
      <c r="H182" s="98"/>
      <c r="I182" s="98"/>
      <c r="J182" s="98"/>
      <c r="K182" s="98"/>
      <c r="L182" s="98"/>
      <c r="M182" s="98"/>
      <c r="N182" s="98"/>
      <c r="O182" s="98"/>
      <c r="P182" s="98"/>
      <c r="Q182" s="98"/>
      <c r="R182" s="98"/>
      <c r="S182" s="98"/>
      <c r="T182" s="98"/>
      <c r="U182" s="98"/>
      <c r="V182" s="98"/>
      <c r="W182" s="98"/>
      <c r="X182" s="98"/>
      <c r="Y182" s="98"/>
      <c r="Z182" s="98"/>
      <c r="AA182" s="98"/>
      <c r="AB182" s="98"/>
      <c r="AC182" s="98"/>
      <c r="AD182" s="98"/>
      <c r="AE182" s="98"/>
      <c r="AF182" s="98"/>
      <c r="AG182" s="98"/>
      <c r="AH182" s="98"/>
      <c r="AI182" s="98"/>
      <c r="AJ182" s="98"/>
      <c r="AK182" s="98"/>
      <c r="AL182" s="98"/>
      <c r="AM182" s="98"/>
      <c r="AN182" s="98"/>
      <c r="AO182" s="98"/>
      <c r="AP182" s="98"/>
      <c r="AQ182" s="98"/>
      <c r="AR182" s="98"/>
      <c r="AS182" s="98"/>
      <c r="AT182" s="98"/>
      <c r="AU182" s="98"/>
      <c r="AV182" s="98"/>
      <c r="AW182" s="98"/>
      <c r="AX182" s="98"/>
      <c r="AY182" s="98"/>
      <c r="AZ182" s="98"/>
      <c r="BA182" s="98"/>
      <c r="BB182" s="98"/>
      <c r="BC182" s="98"/>
      <c r="BD182" s="98"/>
      <c r="BE182" s="98"/>
      <c r="BF182" s="98"/>
      <c r="BG182" s="98"/>
      <c r="BH182" s="98"/>
      <c r="BI182" s="98"/>
      <c r="BJ182" s="98"/>
      <c r="BK182" s="98"/>
      <c r="BL182" s="98"/>
      <c r="BM182" s="98"/>
      <c r="BN182" s="98"/>
      <c r="BO182" s="98"/>
      <c r="BP182" s="98"/>
      <c r="BQ182" s="98"/>
      <c r="BR182" s="98"/>
      <c r="BS182" s="98"/>
      <c r="BT182" s="98"/>
      <c r="BU182" s="98"/>
      <c r="BV182" s="98"/>
      <c r="BW182" s="98"/>
      <c r="BX182" s="98"/>
      <c r="BY182" s="98"/>
      <c r="BZ182" s="98"/>
      <c r="CA182" s="98"/>
      <c r="CB182" s="98"/>
      <c r="CC182" s="98"/>
      <c r="CD182" s="98"/>
      <c r="CE182" s="98"/>
      <c r="CF182" s="98"/>
      <c r="CG182" s="98"/>
      <c r="CH182" s="98"/>
      <c r="CI182" s="98"/>
      <c r="CJ182" s="98"/>
      <c r="CK182" s="98"/>
      <c r="CL182" s="98"/>
      <c r="CM182" s="98"/>
      <c r="CN182" s="98"/>
      <c r="CO182" s="98"/>
      <c r="CP182" s="98"/>
      <c r="CQ182" s="98"/>
      <c r="CR182" s="98"/>
      <c r="CS182" s="98"/>
      <c r="CT182" s="98"/>
      <c r="CU182" s="98"/>
      <c r="CV182" s="98"/>
      <c r="CW182" s="98"/>
      <c r="CX182" s="98"/>
      <c r="CY182" s="98"/>
      <c r="CZ182" s="98"/>
      <c r="DA182" s="98"/>
      <c r="DB182" s="98"/>
      <c r="DC182" s="98"/>
      <c r="DD182" s="98"/>
      <c r="DE182" s="98"/>
      <c r="DF182" s="98"/>
      <c r="DG182" s="98"/>
      <c r="DH182" s="98"/>
      <c r="DI182" s="98"/>
      <c r="DJ182" s="98"/>
      <c r="DK182" s="98"/>
      <c r="DL182" s="98"/>
      <c r="DM182" s="98"/>
      <c r="DN182" s="98"/>
      <c r="DO182" s="98"/>
      <c r="DP182" s="98"/>
      <c r="DQ182" s="98"/>
      <c r="DR182" s="98"/>
      <c r="DS182" s="98"/>
      <c r="DT182" s="98"/>
      <c r="DU182" s="98"/>
      <c r="DV182" s="98"/>
      <c r="DW182" s="98"/>
      <c r="DX182" s="98"/>
      <c r="DY182" s="98"/>
      <c r="DZ182" s="98"/>
      <c r="EA182" s="98"/>
      <c r="EB182" s="98"/>
      <c r="EC182" s="98"/>
      <c r="ED182" s="98"/>
      <c r="EE182" s="98"/>
      <c r="EF182" s="98"/>
      <c r="EG182" s="98"/>
      <c r="EH182" s="98"/>
      <c r="EI182" s="98"/>
      <c r="EJ182" s="98"/>
      <c r="EK182" s="98"/>
      <c r="EL182" s="98"/>
      <c r="EM182" s="98"/>
      <c r="EN182" s="98"/>
      <c r="EO182" s="98"/>
      <c r="EP182" s="98"/>
      <c r="EQ182" s="98"/>
      <c r="ER182" s="98"/>
      <c r="ES182" s="98"/>
      <c r="ET182" s="98"/>
      <c r="EU182" s="98"/>
      <c r="EV182" s="98"/>
      <c r="EW182" s="98"/>
      <c r="EX182" s="98"/>
      <c r="EY182" s="98"/>
      <c r="EZ182" s="98"/>
      <c r="FA182" s="98"/>
      <c r="FB182" s="98"/>
      <c r="FC182" s="98"/>
      <c r="FD182" s="98"/>
      <c r="FE182" s="98"/>
      <c r="FF182" s="98"/>
      <c r="FG182" s="98"/>
      <c r="FH182" s="98"/>
      <c r="FI182" s="98"/>
      <c r="FJ182" s="98"/>
      <c r="FK182" s="98"/>
      <c r="FL182" s="98"/>
      <c r="FM182" s="98"/>
      <c r="FN182" s="98"/>
      <c r="FO182" s="98"/>
      <c r="FP182" s="98"/>
      <c r="FQ182" s="98"/>
      <c r="FR182" s="98"/>
      <c r="FS182" s="98"/>
      <c r="FT182" s="98"/>
      <c r="FU182" s="98"/>
      <c r="FV182" s="98"/>
      <c r="FW182" s="98"/>
      <c r="FX182" s="98"/>
      <c r="FY182" s="98"/>
      <c r="FZ182" s="98"/>
      <c r="GA182" s="98"/>
      <c r="GB182" s="98"/>
      <c r="GC182" s="98"/>
      <c r="GD182" s="98"/>
      <c r="GE182" s="98"/>
      <c r="GF182" s="98"/>
      <c r="GG182" s="98"/>
      <c r="GH182" s="98"/>
      <c r="GI182" s="98"/>
      <c r="GJ182" s="98"/>
      <c r="GK182" s="98"/>
      <c r="GL182" s="98"/>
      <c r="GM182" s="98"/>
      <c r="GN182" s="98"/>
      <c r="GO182" s="98"/>
      <c r="GP182" s="98"/>
      <c r="GQ182" s="98"/>
      <c r="GR182" s="98"/>
      <c r="GS182" s="98"/>
      <c r="GT182" s="98"/>
      <c r="GU182" s="98"/>
      <c r="GV182" s="98"/>
      <c r="GW182" s="98"/>
      <c r="GX182" s="98"/>
      <c r="GY182" s="98"/>
      <c r="GZ182" s="98"/>
      <c r="HA182" s="98"/>
      <c r="HB182" s="98"/>
      <c r="HC182" s="98"/>
      <c r="HD182" s="98"/>
      <c r="HE182" s="98"/>
      <c r="HF182" s="98"/>
      <c r="HG182" s="98"/>
      <c r="HH182" s="98"/>
      <c r="HI182" s="98"/>
      <c r="HJ182" s="98"/>
      <c r="HK182" s="98"/>
      <c r="HL182" s="98"/>
      <c r="HM182" s="98"/>
      <c r="HN182" s="98"/>
      <c r="HO182" s="98"/>
      <c r="HP182" s="98"/>
      <c r="HQ182" s="98"/>
      <c r="HR182" s="98"/>
      <c r="HS182" s="98"/>
      <c r="HT182" s="98"/>
      <c r="HU182" s="98"/>
      <c r="HV182" s="98"/>
      <c r="HW182" s="98"/>
      <c r="HX182" s="98"/>
      <c r="HY182" s="98"/>
      <c r="HZ182" s="98"/>
      <c r="IA182" s="98"/>
    </row>
    <row r="183" spans="1:235" ht="15.75" customHeight="1" x14ac:dyDescent="0.3">
      <c r="A183" s="98"/>
      <c r="B183" s="98"/>
      <c r="C183" s="98"/>
      <c r="D183" s="98"/>
      <c r="E183" s="98"/>
      <c r="F183" s="98"/>
      <c r="G183" s="98"/>
      <c r="H183" s="98"/>
      <c r="I183" s="98"/>
      <c r="J183" s="98"/>
      <c r="K183" s="98"/>
      <c r="L183" s="98"/>
      <c r="M183" s="98"/>
      <c r="N183" s="98"/>
      <c r="O183" s="98"/>
      <c r="P183" s="98"/>
      <c r="Q183" s="98"/>
      <c r="R183" s="98"/>
      <c r="S183" s="98"/>
      <c r="T183" s="98"/>
      <c r="U183" s="98"/>
      <c r="V183" s="98"/>
      <c r="W183" s="98"/>
      <c r="X183" s="98"/>
      <c r="Y183" s="98"/>
      <c r="Z183" s="98"/>
      <c r="AA183" s="98"/>
      <c r="AB183" s="98"/>
      <c r="AC183" s="98"/>
      <c r="AD183" s="98"/>
      <c r="AE183" s="98"/>
      <c r="AF183" s="98"/>
      <c r="AG183" s="98"/>
      <c r="AH183" s="98"/>
      <c r="AI183" s="98"/>
      <c r="AJ183" s="98"/>
      <c r="AK183" s="98"/>
      <c r="AL183" s="98"/>
      <c r="AM183" s="98"/>
      <c r="AN183" s="98"/>
      <c r="AO183" s="98"/>
      <c r="AP183" s="98"/>
      <c r="AQ183" s="98"/>
      <c r="AR183" s="98"/>
      <c r="AS183" s="98"/>
      <c r="AT183" s="98"/>
      <c r="AU183" s="98"/>
      <c r="AV183" s="98"/>
      <c r="AW183" s="98"/>
      <c r="AX183" s="98"/>
      <c r="AY183" s="98"/>
      <c r="AZ183" s="98"/>
      <c r="BA183" s="98"/>
      <c r="BB183" s="98"/>
      <c r="BC183" s="98"/>
      <c r="BD183" s="98"/>
      <c r="BE183" s="98"/>
      <c r="BF183" s="98"/>
      <c r="BG183" s="98"/>
      <c r="BH183" s="98"/>
      <c r="BI183" s="98"/>
      <c r="BJ183" s="98"/>
      <c r="BK183" s="98"/>
      <c r="BL183" s="98"/>
      <c r="BM183" s="98"/>
      <c r="BN183" s="98"/>
      <c r="BO183" s="98"/>
      <c r="BP183" s="98"/>
      <c r="BQ183" s="98"/>
      <c r="BR183" s="98"/>
      <c r="BS183" s="98"/>
      <c r="BT183" s="98"/>
      <c r="BU183" s="98"/>
      <c r="BV183" s="98"/>
      <c r="BW183" s="98"/>
      <c r="BX183" s="98"/>
      <c r="BY183" s="98"/>
      <c r="BZ183" s="98"/>
      <c r="CA183" s="98"/>
      <c r="CB183" s="98"/>
      <c r="CC183" s="98"/>
      <c r="CD183" s="98"/>
      <c r="CE183" s="98"/>
      <c r="CF183" s="98"/>
      <c r="CG183" s="98"/>
      <c r="CH183" s="98"/>
      <c r="CI183" s="98"/>
      <c r="CJ183" s="98"/>
      <c r="CK183" s="98"/>
      <c r="CL183" s="98"/>
      <c r="CM183" s="98"/>
      <c r="CN183" s="98"/>
      <c r="CO183" s="98"/>
      <c r="CP183" s="98"/>
      <c r="CQ183" s="98"/>
      <c r="CR183" s="98"/>
      <c r="CS183" s="98"/>
      <c r="CT183" s="98"/>
      <c r="CU183" s="98"/>
      <c r="CV183" s="98"/>
      <c r="CW183" s="98"/>
      <c r="CX183" s="98"/>
      <c r="CY183" s="98"/>
      <c r="CZ183" s="98"/>
      <c r="DA183" s="98"/>
      <c r="DB183" s="98"/>
      <c r="DC183" s="98"/>
      <c r="DD183" s="98"/>
      <c r="DE183" s="98"/>
      <c r="DF183" s="98"/>
      <c r="DG183" s="98"/>
      <c r="DH183" s="98"/>
      <c r="DI183" s="98"/>
      <c r="DJ183" s="98"/>
      <c r="DK183" s="98"/>
      <c r="DL183" s="98"/>
      <c r="DM183" s="98"/>
      <c r="DN183" s="98"/>
      <c r="DO183" s="98"/>
      <c r="DP183" s="98"/>
      <c r="DQ183" s="98"/>
      <c r="DR183" s="98"/>
      <c r="DS183" s="98"/>
      <c r="DT183" s="98"/>
      <c r="DU183" s="98"/>
      <c r="DV183" s="98"/>
      <c r="DW183" s="98"/>
      <c r="DX183" s="98"/>
      <c r="DY183" s="98"/>
      <c r="DZ183" s="98"/>
      <c r="EA183" s="98"/>
      <c r="EB183" s="98"/>
      <c r="EC183" s="98"/>
      <c r="ED183" s="98"/>
      <c r="EE183" s="98"/>
      <c r="EF183" s="98"/>
      <c r="EG183" s="98"/>
      <c r="EH183" s="98"/>
      <c r="EI183" s="98"/>
      <c r="EJ183" s="98"/>
      <c r="EK183" s="98"/>
      <c r="EL183" s="98"/>
      <c r="EM183" s="98"/>
      <c r="EN183" s="98"/>
      <c r="EO183" s="98"/>
      <c r="EP183" s="98"/>
      <c r="EQ183" s="98"/>
      <c r="ER183" s="98"/>
      <c r="ES183" s="98"/>
      <c r="ET183" s="98"/>
      <c r="EU183" s="98"/>
      <c r="EV183" s="98"/>
      <c r="EW183" s="98"/>
      <c r="EX183" s="98"/>
      <c r="EY183" s="98"/>
      <c r="EZ183" s="98"/>
      <c r="FA183" s="98"/>
      <c r="FB183" s="98"/>
      <c r="FC183" s="98"/>
      <c r="FD183" s="98"/>
      <c r="FE183" s="98"/>
      <c r="FF183" s="98"/>
      <c r="FG183" s="98"/>
      <c r="FH183" s="98"/>
      <c r="FI183" s="98"/>
      <c r="FJ183" s="98"/>
      <c r="FK183" s="98"/>
      <c r="FL183" s="98"/>
      <c r="FM183" s="98"/>
      <c r="FN183" s="98"/>
      <c r="FO183" s="98"/>
      <c r="FP183" s="98"/>
      <c r="FQ183" s="98"/>
      <c r="FR183" s="98"/>
      <c r="FS183" s="98"/>
      <c r="FT183" s="98"/>
      <c r="FU183" s="98"/>
      <c r="FV183" s="98"/>
      <c r="FW183" s="98"/>
      <c r="FX183" s="98"/>
      <c r="FY183" s="98"/>
      <c r="FZ183" s="98"/>
      <c r="GA183" s="98"/>
      <c r="GB183" s="98"/>
      <c r="GC183" s="98"/>
      <c r="GD183" s="98"/>
      <c r="GE183" s="98"/>
      <c r="GF183" s="98"/>
      <c r="GG183" s="98"/>
      <c r="GH183" s="98"/>
      <c r="GI183" s="98"/>
      <c r="GJ183" s="98"/>
      <c r="GK183" s="98"/>
      <c r="GL183" s="98"/>
      <c r="GM183" s="98"/>
      <c r="GN183" s="98"/>
      <c r="GO183" s="98"/>
      <c r="GP183" s="98"/>
      <c r="GQ183" s="98"/>
      <c r="GR183" s="98"/>
      <c r="GS183" s="98"/>
      <c r="GT183" s="98"/>
      <c r="GU183" s="98"/>
      <c r="GV183" s="98"/>
      <c r="GW183" s="98"/>
      <c r="GX183" s="98"/>
      <c r="GY183" s="98"/>
      <c r="GZ183" s="98"/>
      <c r="HA183" s="98"/>
      <c r="HB183" s="98"/>
      <c r="HC183" s="98"/>
      <c r="HD183" s="98"/>
      <c r="HE183" s="98"/>
      <c r="HF183" s="98"/>
      <c r="HG183" s="98"/>
      <c r="HH183" s="98"/>
      <c r="HI183" s="98"/>
      <c r="HJ183" s="98"/>
      <c r="HK183" s="98"/>
      <c r="HL183" s="98"/>
      <c r="HM183" s="98"/>
      <c r="HN183" s="98"/>
      <c r="HO183" s="98"/>
      <c r="HP183" s="98"/>
      <c r="HQ183" s="98"/>
      <c r="HR183" s="98"/>
      <c r="HS183" s="98"/>
      <c r="HT183" s="98"/>
      <c r="HU183" s="98"/>
      <c r="HV183" s="98"/>
      <c r="HW183" s="98"/>
      <c r="HX183" s="98"/>
      <c r="HY183" s="98"/>
      <c r="HZ183" s="98"/>
      <c r="IA183" s="98"/>
    </row>
    <row r="184" spans="1:235" ht="15.75" customHeight="1" x14ac:dyDescent="0.3">
      <c r="A184" s="98"/>
      <c r="B184" s="98"/>
      <c r="C184" s="98"/>
      <c r="D184" s="98"/>
      <c r="E184" s="98"/>
      <c r="F184" s="98"/>
      <c r="G184" s="98"/>
      <c r="H184" s="98"/>
      <c r="I184" s="98"/>
      <c r="J184" s="98"/>
      <c r="K184" s="98"/>
      <c r="L184" s="98"/>
      <c r="M184" s="98"/>
      <c r="N184" s="98"/>
      <c r="O184" s="98"/>
      <c r="P184" s="98"/>
      <c r="Q184" s="98"/>
      <c r="R184" s="98"/>
      <c r="S184" s="98"/>
      <c r="T184" s="98"/>
      <c r="U184" s="98"/>
      <c r="V184" s="98"/>
      <c r="W184" s="98"/>
      <c r="X184" s="98"/>
      <c r="Y184" s="98"/>
      <c r="Z184" s="98"/>
      <c r="AA184" s="98"/>
      <c r="AB184" s="98"/>
      <c r="AC184" s="98"/>
      <c r="AD184" s="98"/>
      <c r="AE184" s="98"/>
      <c r="AF184" s="98"/>
      <c r="AG184" s="98"/>
      <c r="AH184" s="98"/>
      <c r="AI184" s="98"/>
      <c r="AJ184" s="98"/>
      <c r="AK184" s="98"/>
      <c r="AL184" s="98"/>
      <c r="AM184" s="98"/>
      <c r="AN184" s="98"/>
      <c r="AO184" s="98"/>
      <c r="AP184" s="98"/>
      <c r="AQ184" s="98"/>
      <c r="AR184" s="98"/>
      <c r="AS184" s="98"/>
      <c r="AT184" s="98"/>
      <c r="AU184" s="98"/>
      <c r="AV184" s="98"/>
      <c r="AW184" s="98"/>
      <c r="AX184" s="98"/>
      <c r="AY184" s="98"/>
      <c r="AZ184" s="98"/>
      <c r="BA184" s="98"/>
      <c r="BB184" s="98"/>
      <c r="BC184" s="98"/>
      <c r="BD184" s="98"/>
      <c r="BE184" s="98"/>
      <c r="BF184" s="98"/>
      <c r="BG184" s="98"/>
      <c r="BH184" s="98"/>
      <c r="BI184" s="98"/>
      <c r="BJ184" s="98"/>
      <c r="BK184" s="98"/>
      <c r="BL184" s="98"/>
      <c r="BM184" s="98"/>
      <c r="BN184" s="98"/>
      <c r="BO184" s="98"/>
      <c r="BP184" s="98"/>
      <c r="BQ184" s="98"/>
      <c r="BR184" s="98"/>
      <c r="BS184" s="98"/>
      <c r="BT184" s="98"/>
      <c r="BU184" s="98"/>
      <c r="BV184" s="98"/>
      <c r="BW184" s="98"/>
      <c r="BX184" s="98"/>
      <c r="BY184" s="98"/>
      <c r="BZ184" s="98"/>
      <c r="CA184" s="98"/>
      <c r="CB184" s="98"/>
      <c r="CC184" s="98"/>
      <c r="CD184" s="98"/>
      <c r="CE184" s="98"/>
      <c r="CF184" s="98"/>
      <c r="CG184" s="98"/>
      <c r="CH184" s="98"/>
      <c r="CI184" s="98"/>
      <c r="CJ184" s="98"/>
      <c r="CK184" s="98"/>
      <c r="CL184" s="98"/>
      <c r="CM184" s="98"/>
      <c r="CN184" s="98"/>
      <c r="CO184" s="98"/>
      <c r="CP184" s="98"/>
      <c r="CQ184" s="98"/>
      <c r="CR184" s="98"/>
      <c r="CS184" s="98"/>
      <c r="CT184" s="98"/>
      <c r="CU184" s="98"/>
      <c r="CV184" s="98"/>
      <c r="CW184" s="98"/>
      <c r="CX184" s="98"/>
      <c r="CY184" s="98"/>
      <c r="CZ184" s="98"/>
      <c r="DA184" s="98"/>
      <c r="DB184" s="98"/>
      <c r="DC184" s="98"/>
      <c r="DD184" s="98"/>
      <c r="DE184" s="98"/>
      <c r="DF184" s="98"/>
      <c r="DG184" s="98"/>
      <c r="DH184" s="98"/>
      <c r="DI184" s="98"/>
      <c r="DJ184" s="98"/>
      <c r="DK184" s="98"/>
      <c r="DL184" s="98"/>
      <c r="DM184" s="98"/>
      <c r="DN184" s="98"/>
      <c r="DO184" s="98"/>
      <c r="DP184" s="98"/>
      <c r="DQ184" s="98"/>
      <c r="DR184" s="98"/>
      <c r="DS184" s="98"/>
      <c r="DT184" s="98"/>
      <c r="DU184" s="98"/>
      <c r="DV184" s="98"/>
      <c r="DW184" s="98"/>
      <c r="DX184" s="98"/>
      <c r="DY184" s="98"/>
      <c r="DZ184" s="98"/>
      <c r="EA184" s="98"/>
      <c r="EB184" s="98"/>
      <c r="EC184" s="98"/>
      <c r="ED184" s="98"/>
      <c r="EE184" s="98"/>
      <c r="EF184" s="98"/>
      <c r="EG184" s="98"/>
      <c r="EH184" s="98"/>
      <c r="EI184" s="98"/>
      <c r="EJ184" s="98"/>
      <c r="EK184" s="98"/>
      <c r="EL184" s="98"/>
      <c r="EM184" s="98"/>
      <c r="EN184" s="98"/>
      <c r="EO184" s="98"/>
      <c r="EP184" s="98"/>
      <c r="EQ184" s="98"/>
      <c r="ER184" s="98"/>
      <c r="ES184" s="98"/>
      <c r="ET184" s="98"/>
      <c r="EU184" s="98"/>
      <c r="EV184" s="98"/>
      <c r="EW184" s="98"/>
      <c r="EX184" s="98"/>
      <c r="EY184" s="98"/>
      <c r="EZ184" s="98"/>
      <c r="FA184" s="98"/>
      <c r="FB184" s="98"/>
      <c r="FC184" s="98"/>
      <c r="FD184" s="98"/>
      <c r="FE184" s="98"/>
      <c r="FF184" s="98"/>
      <c r="FG184" s="98"/>
      <c r="FH184" s="98"/>
      <c r="FI184" s="98"/>
      <c r="FJ184" s="98"/>
      <c r="FK184" s="98"/>
      <c r="FL184" s="98"/>
      <c r="FM184" s="98"/>
      <c r="FN184" s="98"/>
      <c r="FO184" s="98"/>
      <c r="FP184" s="98"/>
      <c r="FQ184" s="98"/>
      <c r="FR184" s="98"/>
      <c r="FS184" s="98"/>
      <c r="FT184" s="98"/>
      <c r="FU184" s="98"/>
      <c r="FV184" s="98"/>
      <c r="FW184" s="98"/>
      <c r="FX184" s="98"/>
      <c r="FY184" s="98"/>
      <c r="FZ184" s="98"/>
      <c r="GA184" s="98"/>
      <c r="GB184" s="98"/>
      <c r="GC184" s="98"/>
      <c r="GD184" s="98"/>
      <c r="GE184" s="98"/>
      <c r="GF184" s="98"/>
      <c r="GG184" s="98"/>
      <c r="GH184" s="98"/>
      <c r="GI184" s="98"/>
      <c r="GJ184" s="98"/>
      <c r="GK184" s="98"/>
      <c r="GL184" s="98"/>
      <c r="GM184" s="98"/>
      <c r="GN184" s="98"/>
      <c r="GO184" s="98"/>
      <c r="GP184" s="98"/>
      <c r="GQ184" s="98"/>
      <c r="GR184" s="98"/>
      <c r="GS184" s="98"/>
      <c r="GT184" s="98"/>
      <c r="GU184" s="98"/>
      <c r="GV184" s="98"/>
      <c r="GW184" s="98"/>
      <c r="GX184" s="98"/>
      <c r="GY184" s="98"/>
      <c r="GZ184" s="98"/>
      <c r="HA184" s="98"/>
      <c r="HB184" s="98"/>
      <c r="HC184" s="98"/>
      <c r="HD184" s="98"/>
      <c r="HE184" s="98"/>
      <c r="HF184" s="98"/>
      <c r="HG184" s="98"/>
      <c r="HH184" s="98"/>
      <c r="HI184" s="98"/>
      <c r="HJ184" s="98"/>
      <c r="HK184" s="98"/>
      <c r="HL184" s="98"/>
      <c r="HM184" s="98"/>
      <c r="HN184" s="98"/>
      <c r="HO184" s="98"/>
      <c r="HP184" s="98"/>
      <c r="HQ184" s="98"/>
      <c r="HR184" s="98"/>
      <c r="HS184" s="98"/>
      <c r="HT184" s="98"/>
      <c r="HU184" s="98"/>
      <c r="HV184" s="98"/>
      <c r="HW184" s="98"/>
      <c r="HX184" s="98"/>
      <c r="HY184" s="98"/>
      <c r="HZ184" s="98"/>
      <c r="IA184" s="98"/>
    </row>
    <row r="185" spans="1:235" ht="15.75" customHeight="1" x14ac:dyDescent="0.3">
      <c r="A185" s="98"/>
      <c r="B185" s="98"/>
      <c r="C185" s="98"/>
      <c r="D185" s="98"/>
      <c r="E185" s="98"/>
      <c r="F185" s="98"/>
      <c r="G185" s="98"/>
      <c r="H185" s="98"/>
      <c r="I185" s="98"/>
      <c r="J185" s="98"/>
      <c r="K185" s="98"/>
      <c r="L185" s="98"/>
      <c r="M185" s="98"/>
      <c r="N185" s="98"/>
      <c r="O185" s="98"/>
      <c r="P185" s="98"/>
      <c r="Q185" s="98"/>
      <c r="R185" s="98"/>
      <c r="S185" s="98"/>
      <c r="T185" s="98"/>
      <c r="U185" s="98"/>
      <c r="V185" s="98"/>
      <c r="W185" s="98"/>
      <c r="X185" s="98"/>
      <c r="Y185" s="98"/>
      <c r="Z185" s="98"/>
      <c r="AA185" s="98"/>
      <c r="AB185" s="98"/>
      <c r="AC185" s="98"/>
      <c r="AD185" s="98"/>
      <c r="AE185" s="98"/>
      <c r="AF185" s="98"/>
      <c r="AG185" s="98"/>
      <c r="AH185" s="98"/>
      <c r="AI185" s="98"/>
      <c r="AJ185" s="98"/>
      <c r="AK185" s="98"/>
      <c r="AL185" s="98"/>
      <c r="AM185" s="98"/>
      <c r="AN185" s="98"/>
      <c r="AO185" s="98"/>
      <c r="AP185" s="98"/>
      <c r="AQ185" s="98"/>
      <c r="AR185" s="98"/>
      <c r="AS185" s="98"/>
      <c r="AT185" s="98"/>
      <c r="AU185" s="98"/>
      <c r="AV185" s="98"/>
      <c r="AW185" s="98"/>
      <c r="AX185" s="98"/>
      <c r="AY185" s="98"/>
      <c r="AZ185" s="98"/>
      <c r="BA185" s="98"/>
      <c r="BB185" s="98"/>
      <c r="BC185" s="98"/>
      <c r="BD185" s="98"/>
      <c r="BE185" s="98"/>
      <c r="BF185" s="98"/>
      <c r="BG185" s="98"/>
      <c r="BH185" s="98"/>
      <c r="BI185" s="98"/>
      <c r="BJ185" s="98"/>
      <c r="BK185" s="98"/>
      <c r="BL185" s="98"/>
      <c r="BM185" s="98"/>
      <c r="BN185" s="98"/>
      <c r="BO185" s="98"/>
      <c r="BP185" s="98"/>
      <c r="BQ185" s="98"/>
      <c r="BR185" s="98"/>
      <c r="BS185" s="98"/>
      <c r="BT185" s="98"/>
      <c r="BU185" s="98"/>
      <c r="BV185" s="98"/>
      <c r="BW185" s="98"/>
      <c r="BX185" s="98"/>
      <c r="BY185" s="98"/>
      <c r="BZ185" s="98"/>
      <c r="CA185" s="98"/>
      <c r="CB185" s="98"/>
      <c r="CC185" s="98"/>
      <c r="CD185" s="98"/>
      <c r="CE185" s="98"/>
      <c r="CF185" s="98"/>
      <c r="CG185" s="98"/>
      <c r="CH185" s="98"/>
      <c r="CI185" s="98"/>
      <c r="CJ185" s="98"/>
      <c r="CK185" s="98"/>
      <c r="CL185" s="98"/>
      <c r="CM185" s="98"/>
      <c r="CN185" s="98"/>
      <c r="CO185" s="98"/>
      <c r="CP185" s="98"/>
      <c r="CQ185" s="98"/>
      <c r="CR185" s="98"/>
      <c r="CS185" s="98"/>
      <c r="CT185" s="98"/>
      <c r="CU185" s="98"/>
      <c r="CV185" s="98"/>
      <c r="CW185" s="98"/>
      <c r="CX185" s="98"/>
      <c r="CY185" s="98"/>
      <c r="CZ185" s="98"/>
      <c r="DA185" s="98"/>
      <c r="DB185" s="98"/>
      <c r="DC185" s="98"/>
      <c r="DD185" s="98"/>
      <c r="DE185" s="98"/>
      <c r="DF185" s="98"/>
      <c r="DG185" s="98"/>
      <c r="DH185" s="98"/>
      <c r="DI185" s="98"/>
      <c r="DJ185" s="98"/>
      <c r="DK185" s="98"/>
      <c r="DL185" s="98"/>
      <c r="DM185" s="98"/>
      <c r="DN185" s="98"/>
      <c r="DO185" s="98"/>
      <c r="DP185" s="98"/>
      <c r="DQ185" s="98"/>
      <c r="DR185" s="98"/>
      <c r="DS185" s="98"/>
      <c r="DT185" s="98"/>
      <c r="DU185" s="98"/>
      <c r="DV185" s="98"/>
      <c r="DW185" s="98"/>
      <c r="DX185" s="98"/>
      <c r="DY185" s="98"/>
      <c r="DZ185" s="98"/>
      <c r="EA185" s="98"/>
      <c r="EB185" s="98"/>
      <c r="EC185" s="98"/>
      <c r="ED185" s="98"/>
      <c r="EE185" s="98"/>
      <c r="EF185" s="98"/>
      <c r="EG185" s="98"/>
      <c r="EH185" s="98"/>
      <c r="EI185" s="98"/>
      <c r="EJ185" s="98"/>
      <c r="EK185" s="98"/>
      <c r="EL185" s="98"/>
      <c r="EM185" s="98"/>
      <c r="EN185" s="98"/>
      <c r="EO185" s="98"/>
      <c r="EP185" s="98"/>
      <c r="EQ185" s="98"/>
      <c r="ER185" s="98"/>
      <c r="ES185" s="98"/>
      <c r="ET185" s="98"/>
      <c r="EU185" s="98"/>
      <c r="EV185" s="98"/>
      <c r="EW185" s="98"/>
      <c r="EX185" s="98"/>
      <c r="EY185" s="98"/>
      <c r="EZ185" s="98"/>
      <c r="FA185" s="98"/>
      <c r="FB185" s="98"/>
      <c r="FC185" s="98"/>
      <c r="FD185" s="98"/>
      <c r="FE185" s="98"/>
      <c r="FF185" s="98"/>
      <c r="FG185" s="98"/>
      <c r="FH185" s="98"/>
      <c r="FI185" s="98"/>
      <c r="FJ185" s="98"/>
      <c r="FK185" s="98"/>
      <c r="FL185" s="98"/>
      <c r="FM185" s="98"/>
      <c r="FN185" s="98"/>
      <c r="FO185" s="98"/>
      <c r="FP185" s="98"/>
      <c r="FQ185" s="98"/>
      <c r="FR185" s="98"/>
      <c r="FS185" s="98"/>
      <c r="FT185" s="98"/>
      <c r="FU185" s="98"/>
      <c r="FV185" s="98"/>
      <c r="FW185" s="98"/>
      <c r="FX185" s="98"/>
      <c r="FY185" s="98"/>
      <c r="FZ185" s="98"/>
      <c r="GA185" s="98"/>
      <c r="GB185" s="98"/>
      <c r="GC185" s="98"/>
      <c r="GD185" s="98"/>
      <c r="GE185" s="98"/>
      <c r="GF185" s="98"/>
      <c r="GG185" s="98"/>
      <c r="GH185" s="98"/>
      <c r="GI185" s="98"/>
      <c r="GJ185" s="98"/>
      <c r="GK185" s="98"/>
      <c r="GL185" s="98"/>
      <c r="GM185" s="98"/>
      <c r="GN185" s="98"/>
      <c r="GO185" s="98"/>
      <c r="GP185" s="98"/>
      <c r="GQ185" s="98"/>
      <c r="GR185" s="98"/>
      <c r="GS185" s="98"/>
      <c r="GT185" s="98"/>
      <c r="GU185" s="98"/>
      <c r="GV185" s="98"/>
      <c r="GW185" s="98"/>
      <c r="GX185" s="98"/>
      <c r="GY185" s="98"/>
      <c r="GZ185" s="98"/>
      <c r="HA185" s="98"/>
      <c r="HB185" s="98"/>
      <c r="HC185" s="98"/>
      <c r="HD185" s="98"/>
      <c r="HE185" s="98"/>
      <c r="HF185" s="98"/>
      <c r="HG185" s="98"/>
      <c r="HH185" s="98"/>
      <c r="HI185" s="98"/>
      <c r="HJ185" s="98"/>
      <c r="HK185" s="98"/>
      <c r="HL185" s="98"/>
      <c r="HM185" s="98"/>
      <c r="HN185" s="98"/>
      <c r="HO185" s="98"/>
      <c r="HP185" s="98"/>
      <c r="HQ185" s="98"/>
      <c r="HR185" s="98"/>
      <c r="HS185" s="98"/>
      <c r="HT185" s="98"/>
      <c r="HU185" s="98"/>
      <c r="HV185" s="98"/>
      <c r="HW185" s="98"/>
      <c r="HX185" s="98"/>
      <c r="HY185" s="98"/>
      <c r="HZ185" s="98"/>
      <c r="IA185" s="98"/>
    </row>
    <row r="186" spans="1:235" ht="15.75" customHeight="1" x14ac:dyDescent="0.3">
      <c r="A186" s="98"/>
      <c r="B186" s="98"/>
      <c r="C186" s="98"/>
      <c r="D186" s="98"/>
      <c r="E186" s="98"/>
      <c r="F186" s="98"/>
      <c r="G186" s="98"/>
      <c r="H186" s="98"/>
      <c r="I186" s="98"/>
      <c r="J186" s="98"/>
      <c r="K186" s="98"/>
      <c r="L186" s="98"/>
      <c r="M186" s="98"/>
      <c r="N186" s="98"/>
      <c r="O186" s="98"/>
      <c r="P186" s="98"/>
      <c r="Q186" s="98"/>
      <c r="R186" s="98"/>
      <c r="S186" s="98"/>
      <c r="T186" s="98"/>
      <c r="U186" s="98"/>
      <c r="V186" s="98"/>
      <c r="W186" s="98"/>
      <c r="X186" s="98"/>
      <c r="Y186" s="98"/>
      <c r="Z186" s="98"/>
      <c r="AA186" s="98"/>
      <c r="AB186" s="98"/>
      <c r="AC186" s="98"/>
      <c r="AD186" s="98"/>
      <c r="AE186" s="98"/>
      <c r="AF186" s="98"/>
      <c r="AG186" s="98"/>
      <c r="AH186" s="98"/>
      <c r="AI186" s="98"/>
      <c r="AJ186" s="98"/>
      <c r="AK186" s="98"/>
      <c r="AL186" s="98"/>
      <c r="AM186" s="98"/>
      <c r="AN186" s="98"/>
      <c r="AO186" s="98"/>
      <c r="AP186" s="98"/>
      <c r="AQ186" s="98"/>
      <c r="AR186" s="98"/>
      <c r="AS186" s="98"/>
      <c r="AT186" s="98"/>
      <c r="AU186" s="98"/>
      <c r="AV186" s="98"/>
      <c r="AW186" s="98"/>
      <c r="AX186" s="98"/>
      <c r="AY186" s="98"/>
      <c r="AZ186" s="98"/>
      <c r="BA186" s="98"/>
      <c r="BB186" s="98"/>
      <c r="BC186" s="98"/>
      <c r="BD186" s="98"/>
      <c r="BE186" s="98"/>
      <c r="BF186" s="98"/>
      <c r="BG186" s="98"/>
      <c r="BH186" s="98"/>
      <c r="BI186" s="98"/>
      <c r="BJ186" s="98"/>
      <c r="BK186" s="98"/>
      <c r="BL186" s="98"/>
      <c r="BM186" s="98"/>
      <c r="BN186" s="98"/>
      <c r="BO186" s="98"/>
      <c r="BP186" s="98"/>
      <c r="BQ186" s="98"/>
      <c r="BR186" s="98"/>
      <c r="BS186" s="98"/>
      <c r="BT186" s="98"/>
      <c r="BU186" s="98"/>
      <c r="BV186" s="98"/>
      <c r="BW186" s="98"/>
      <c r="BX186" s="98"/>
      <c r="BY186" s="98"/>
      <c r="BZ186" s="98"/>
      <c r="CA186" s="98"/>
      <c r="CB186" s="98"/>
      <c r="CC186" s="98"/>
      <c r="CD186" s="98"/>
      <c r="CE186" s="98"/>
      <c r="CF186" s="98"/>
      <c r="CG186" s="98"/>
      <c r="CH186" s="98"/>
      <c r="CI186" s="98"/>
      <c r="CJ186" s="98"/>
      <c r="CK186" s="98"/>
      <c r="CL186" s="98"/>
      <c r="CM186" s="98"/>
      <c r="CN186" s="98"/>
      <c r="CO186" s="98"/>
      <c r="CP186" s="98"/>
      <c r="CQ186" s="98"/>
      <c r="CR186" s="98"/>
      <c r="CS186" s="98"/>
      <c r="CT186" s="98"/>
      <c r="CU186" s="98"/>
      <c r="CV186" s="98"/>
      <c r="CW186" s="98"/>
      <c r="CX186" s="98"/>
      <c r="CY186" s="98"/>
      <c r="CZ186" s="98"/>
      <c r="DA186" s="98"/>
      <c r="DB186" s="98"/>
      <c r="DC186" s="98"/>
      <c r="DD186" s="98"/>
      <c r="DE186" s="98"/>
      <c r="DF186" s="98"/>
      <c r="DG186" s="98"/>
      <c r="DH186" s="98"/>
      <c r="DI186" s="98"/>
      <c r="DJ186" s="98"/>
      <c r="DK186" s="98"/>
      <c r="DL186" s="98"/>
      <c r="DM186" s="98"/>
      <c r="DN186" s="98"/>
      <c r="DO186" s="98"/>
      <c r="DP186" s="98"/>
      <c r="DQ186" s="98"/>
      <c r="DR186" s="98"/>
      <c r="DS186" s="98"/>
      <c r="DT186" s="98"/>
      <c r="DU186" s="98"/>
      <c r="DV186" s="98"/>
      <c r="DW186" s="98"/>
      <c r="DX186" s="98"/>
      <c r="DY186" s="98"/>
      <c r="DZ186" s="98"/>
      <c r="EA186" s="98"/>
      <c r="EB186" s="98"/>
      <c r="EC186" s="98"/>
      <c r="ED186" s="98"/>
      <c r="EE186" s="98"/>
      <c r="EF186" s="98"/>
      <c r="EG186" s="98"/>
      <c r="EH186" s="98"/>
      <c r="EI186" s="98"/>
      <c r="EJ186" s="98"/>
      <c r="EK186" s="98"/>
      <c r="EL186" s="98"/>
      <c r="EM186" s="98"/>
      <c r="EN186" s="98"/>
      <c r="EO186" s="98"/>
      <c r="EP186" s="98"/>
      <c r="EQ186" s="98"/>
      <c r="ER186" s="98"/>
      <c r="ES186" s="98"/>
      <c r="ET186" s="98"/>
      <c r="EU186" s="98"/>
      <c r="EV186" s="98"/>
      <c r="EW186" s="98"/>
      <c r="EX186" s="98"/>
      <c r="EY186" s="98"/>
      <c r="EZ186" s="98"/>
      <c r="FA186" s="98"/>
      <c r="FB186" s="98"/>
      <c r="FC186" s="98"/>
      <c r="FD186" s="98"/>
      <c r="FE186" s="98"/>
      <c r="FF186" s="98"/>
      <c r="FG186" s="98"/>
      <c r="FH186" s="98"/>
      <c r="FI186" s="98"/>
      <c r="FJ186" s="98"/>
      <c r="FK186" s="98"/>
      <c r="FL186" s="98"/>
      <c r="FM186" s="98"/>
      <c r="FN186" s="98"/>
      <c r="FO186" s="98"/>
      <c r="FP186" s="98"/>
      <c r="FQ186" s="98"/>
      <c r="FR186" s="98"/>
      <c r="FS186" s="98"/>
      <c r="FT186" s="98"/>
      <c r="FU186" s="98"/>
      <c r="FV186" s="98"/>
      <c r="FW186" s="98"/>
      <c r="FX186" s="98"/>
      <c r="FY186" s="98"/>
      <c r="FZ186" s="98"/>
      <c r="GA186" s="98"/>
      <c r="GB186" s="98"/>
      <c r="GC186" s="98"/>
      <c r="GD186" s="98"/>
      <c r="GE186" s="98"/>
      <c r="GF186" s="98"/>
      <c r="GG186" s="98"/>
      <c r="GH186" s="98"/>
      <c r="GI186" s="98"/>
      <c r="GJ186" s="98"/>
      <c r="GK186" s="98"/>
      <c r="GL186" s="98"/>
      <c r="GM186" s="98"/>
      <c r="GN186" s="98"/>
      <c r="GO186" s="98"/>
      <c r="GP186" s="98"/>
      <c r="GQ186" s="98"/>
      <c r="GR186" s="98"/>
      <c r="GS186" s="98"/>
      <c r="GT186" s="98"/>
      <c r="GU186" s="98"/>
      <c r="GV186" s="98"/>
      <c r="GW186" s="98"/>
      <c r="GX186" s="98"/>
      <c r="GY186" s="98"/>
      <c r="GZ186" s="98"/>
      <c r="HA186" s="98"/>
      <c r="HB186" s="98"/>
      <c r="HC186" s="98"/>
      <c r="HD186" s="98"/>
      <c r="HE186" s="98"/>
      <c r="HF186" s="98"/>
      <c r="HG186" s="98"/>
      <c r="HH186" s="98"/>
      <c r="HI186" s="98"/>
      <c r="HJ186" s="98"/>
      <c r="HK186" s="98"/>
      <c r="HL186" s="98"/>
      <c r="HM186" s="98"/>
      <c r="HN186" s="98"/>
      <c r="HO186" s="98"/>
      <c r="HP186" s="98"/>
      <c r="HQ186" s="98"/>
      <c r="HR186" s="98"/>
      <c r="HS186" s="98"/>
      <c r="HT186" s="98"/>
      <c r="HU186" s="98"/>
      <c r="HV186" s="98"/>
      <c r="HW186" s="98"/>
      <c r="HX186" s="98"/>
      <c r="HY186" s="98"/>
      <c r="HZ186" s="98"/>
      <c r="IA186" s="98"/>
    </row>
    <row r="187" spans="1:235" ht="15.75" customHeight="1" x14ac:dyDescent="0.3">
      <c r="A187" s="98"/>
      <c r="B187" s="98"/>
      <c r="C187" s="98"/>
      <c r="D187" s="98"/>
      <c r="E187" s="98"/>
      <c r="F187" s="98"/>
      <c r="G187" s="98"/>
      <c r="H187" s="98"/>
      <c r="I187" s="98"/>
      <c r="J187" s="98"/>
      <c r="K187" s="98"/>
      <c r="L187" s="98"/>
      <c r="M187" s="98"/>
      <c r="N187" s="98"/>
      <c r="O187" s="98"/>
      <c r="P187" s="98"/>
      <c r="Q187" s="98"/>
      <c r="R187" s="98"/>
      <c r="S187" s="98"/>
      <c r="T187" s="98"/>
      <c r="U187" s="98"/>
      <c r="V187" s="98"/>
      <c r="W187" s="98"/>
      <c r="X187" s="98"/>
      <c r="Y187" s="98"/>
      <c r="Z187" s="98"/>
      <c r="AA187" s="98"/>
      <c r="AB187" s="98"/>
      <c r="AC187" s="98"/>
      <c r="AD187" s="98"/>
      <c r="AE187" s="98"/>
      <c r="AF187" s="98"/>
      <c r="AG187" s="98"/>
      <c r="AH187" s="98"/>
      <c r="AI187" s="98"/>
      <c r="AJ187" s="98"/>
      <c r="AK187" s="98"/>
      <c r="AL187" s="98"/>
      <c r="AM187" s="98"/>
      <c r="AN187" s="98"/>
      <c r="AO187" s="98"/>
      <c r="AP187" s="98"/>
      <c r="AQ187" s="98"/>
      <c r="AR187" s="98"/>
      <c r="AS187" s="98"/>
      <c r="AT187" s="98"/>
      <c r="AU187" s="98"/>
      <c r="AV187" s="98"/>
      <c r="AW187" s="98"/>
      <c r="AX187" s="98"/>
      <c r="AY187" s="98"/>
      <c r="AZ187" s="98"/>
      <c r="BA187" s="98"/>
      <c r="BB187" s="98"/>
      <c r="BC187" s="98"/>
      <c r="BD187" s="98"/>
      <c r="BE187" s="98"/>
      <c r="BF187" s="98"/>
      <c r="BG187" s="98"/>
      <c r="BH187" s="98"/>
      <c r="BI187" s="98"/>
      <c r="BJ187" s="98"/>
      <c r="BK187" s="98"/>
      <c r="BL187" s="98"/>
      <c r="BM187" s="98"/>
      <c r="BN187" s="98"/>
      <c r="BO187" s="98"/>
      <c r="BP187" s="98"/>
      <c r="BQ187" s="98"/>
      <c r="BR187" s="98"/>
      <c r="BS187" s="98"/>
      <c r="BT187" s="98"/>
      <c r="BU187" s="98"/>
      <c r="BV187" s="98"/>
      <c r="BW187" s="98"/>
      <c r="BX187" s="98"/>
      <c r="BY187" s="98"/>
      <c r="BZ187" s="98"/>
      <c r="CA187" s="98"/>
      <c r="CB187" s="98"/>
      <c r="CC187" s="98"/>
      <c r="CD187" s="98"/>
      <c r="CE187" s="98"/>
      <c r="CF187" s="98"/>
      <c r="CG187" s="98"/>
      <c r="CH187" s="98"/>
      <c r="CI187" s="98"/>
      <c r="CJ187" s="98"/>
      <c r="CK187" s="98"/>
      <c r="CL187" s="98"/>
      <c r="CM187" s="98"/>
      <c r="CN187" s="98"/>
      <c r="CO187" s="98"/>
      <c r="CP187" s="98"/>
      <c r="CQ187" s="98"/>
      <c r="CR187" s="98"/>
      <c r="CS187" s="98"/>
      <c r="CT187" s="98"/>
      <c r="CU187" s="98"/>
      <c r="CV187" s="98"/>
      <c r="CW187" s="98"/>
      <c r="CX187" s="98"/>
      <c r="CY187" s="98"/>
      <c r="CZ187" s="98"/>
      <c r="DA187" s="98"/>
      <c r="DB187" s="98"/>
      <c r="DC187" s="98"/>
      <c r="DD187" s="98"/>
      <c r="DE187" s="98"/>
      <c r="DF187" s="98"/>
      <c r="DG187" s="98"/>
      <c r="DH187" s="98"/>
      <c r="DI187" s="98"/>
      <c r="DJ187" s="98"/>
      <c r="DK187" s="98"/>
      <c r="DL187" s="98"/>
      <c r="DM187" s="98"/>
      <c r="DN187" s="98"/>
      <c r="DO187" s="98"/>
      <c r="DP187" s="98"/>
      <c r="DQ187" s="98"/>
      <c r="DR187" s="98"/>
      <c r="DS187" s="98"/>
      <c r="DT187" s="98"/>
      <c r="DU187" s="98"/>
      <c r="DV187" s="98"/>
      <c r="DW187" s="98"/>
      <c r="DX187" s="98"/>
      <c r="DY187" s="98"/>
      <c r="DZ187" s="98"/>
      <c r="EA187" s="98"/>
      <c r="EB187" s="98"/>
      <c r="EC187" s="98"/>
      <c r="ED187" s="98"/>
      <c r="EE187" s="98"/>
      <c r="EF187" s="98"/>
      <c r="EG187" s="98"/>
      <c r="EH187" s="98"/>
      <c r="EI187" s="98"/>
      <c r="EJ187" s="98"/>
      <c r="EK187" s="98"/>
      <c r="EL187" s="98"/>
      <c r="EM187" s="98"/>
      <c r="EN187" s="98"/>
      <c r="EO187" s="98"/>
      <c r="EP187" s="98"/>
      <c r="EQ187" s="98"/>
      <c r="ER187" s="98"/>
      <c r="ES187" s="98"/>
      <c r="ET187" s="98"/>
      <c r="EU187" s="98"/>
      <c r="EV187" s="98"/>
      <c r="EW187" s="98"/>
      <c r="EX187" s="98"/>
      <c r="EY187" s="98"/>
      <c r="EZ187" s="98"/>
      <c r="FA187" s="98"/>
      <c r="FB187" s="98"/>
      <c r="FC187" s="98"/>
      <c r="FD187" s="98"/>
      <c r="FE187" s="98"/>
      <c r="FF187" s="98"/>
      <c r="FG187" s="98"/>
      <c r="FH187" s="98"/>
      <c r="FI187" s="98"/>
      <c r="FJ187" s="98"/>
      <c r="FK187" s="98"/>
      <c r="FL187" s="98"/>
      <c r="FM187" s="98"/>
      <c r="FN187" s="98"/>
      <c r="FO187" s="98"/>
      <c r="FP187" s="98"/>
      <c r="FQ187" s="98"/>
      <c r="FR187" s="98"/>
      <c r="FS187" s="98"/>
      <c r="FT187" s="98"/>
      <c r="FU187" s="98"/>
      <c r="FV187" s="98"/>
      <c r="FW187" s="98"/>
      <c r="FX187" s="98"/>
      <c r="FY187" s="98"/>
      <c r="FZ187" s="98"/>
      <c r="GA187" s="98"/>
      <c r="GB187" s="98"/>
      <c r="GC187" s="98"/>
      <c r="GD187" s="98"/>
      <c r="GE187" s="98"/>
      <c r="GF187" s="98"/>
      <c r="GG187" s="98"/>
      <c r="GH187" s="98"/>
      <c r="GI187" s="98"/>
      <c r="GJ187" s="98"/>
      <c r="GK187" s="98"/>
      <c r="GL187" s="98"/>
      <c r="GM187" s="98"/>
      <c r="GN187" s="98"/>
      <c r="GO187" s="98"/>
      <c r="GP187" s="98"/>
      <c r="GQ187" s="98"/>
      <c r="GR187" s="98"/>
      <c r="GS187" s="98"/>
      <c r="GT187" s="98"/>
      <c r="GU187" s="98"/>
      <c r="GV187" s="98"/>
      <c r="GW187" s="98"/>
      <c r="GX187" s="98"/>
      <c r="GY187" s="98"/>
      <c r="GZ187" s="98"/>
      <c r="HA187" s="98"/>
      <c r="HB187" s="98"/>
      <c r="HC187" s="98"/>
      <c r="HD187" s="98"/>
      <c r="HE187" s="98"/>
      <c r="HF187" s="98"/>
      <c r="HG187" s="98"/>
      <c r="HH187" s="98"/>
      <c r="HI187" s="98"/>
      <c r="HJ187" s="98"/>
      <c r="HK187" s="98"/>
      <c r="HL187" s="98"/>
      <c r="HM187" s="98"/>
      <c r="HN187" s="98"/>
      <c r="HO187" s="98"/>
      <c r="HP187" s="98"/>
      <c r="HQ187" s="98"/>
      <c r="HR187" s="98"/>
      <c r="HS187" s="98"/>
      <c r="HT187" s="98"/>
      <c r="HU187" s="98"/>
      <c r="HV187" s="98"/>
      <c r="HW187" s="98"/>
      <c r="HX187" s="98"/>
      <c r="HY187" s="98"/>
      <c r="HZ187" s="98"/>
      <c r="IA187" s="98"/>
    </row>
    <row r="188" spans="1:235" ht="15.75" customHeight="1" x14ac:dyDescent="0.3">
      <c r="A188" s="98"/>
      <c r="B188" s="98"/>
      <c r="C188" s="98"/>
      <c r="D188" s="98"/>
      <c r="E188" s="98"/>
      <c r="F188" s="98"/>
      <c r="G188" s="98"/>
      <c r="H188" s="98"/>
      <c r="I188" s="98"/>
      <c r="J188" s="98"/>
      <c r="K188" s="98"/>
      <c r="L188" s="98"/>
      <c r="M188" s="98"/>
      <c r="N188" s="98"/>
      <c r="O188" s="98"/>
      <c r="P188" s="98"/>
      <c r="Q188" s="98"/>
      <c r="R188" s="98"/>
      <c r="S188" s="98"/>
      <c r="T188" s="98"/>
      <c r="U188" s="98"/>
      <c r="V188" s="98"/>
      <c r="W188" s="98"/>
      <c r="X188" s="98"/>
      <c r="Y188" s="98"/>
      <c r="Z188" s="98"/>
      <c r="AA188" s="98"/>
      <c r="AB188" s="98"/>
      <c r="AC188" s="98"/>
      <c r="AD188" s="98"/>
      <c r="AE188" s="98"/>
      <c r="AF188" s="98"/>
      <c r="AG188" s="98"/>
      <c r="AH188" s="98"/>
      <c r="AI188" s="98"/>
      <c r="AJ188" s="98"/>
      <c r="AK188" s="98"/>
      <c r="AL188" s="98"/>
      <c r="AM188" s="98"/>
      <c r="AN188" s="98"/>
      <c r="AO188" s="98"/>
      <c r="AP188" s="98"/>
      <c r="AQ188" s="98"/>
      <c r="AR188" s="98"/>
      <c r="AS188" s="98"/>
      <c r="AT188" s="98"/>
      <c r="AU188" s="98"/>
      <c r="AV188" s="98"/>
      <c r="AW188" s="98"/>
      <c r="AX188" s="98"/>
      <c r="AY188" s="98"/>
      <c r="AZ188" s="98"/>
      <c r="BA188" s="98"/>
      <c r="BB188" s="98"/>
      <c r="BC188" s="98"/>
      <c r="BD188" s="98"/>
      <c r="BE188" s="98"/>
      <c r="BF188" s="98"/>
      <c r="BG188" s="98"/>
      <c r="BH188" s="98"/>
      <c r="BI188" s="98"/>
      <c r="BJ188" s="98"/>
      <c r="BK188" s="98"/>
      <c r="BL188" s="98"/>
      <c r="BM188" s="98"/>
      <c r="BN188" s="98"/>
      <c r="BO188" s="98"/>
      <c r="BP188" s="98"/>
      <c r="BQ188" s="98"/>
      <c r="BR188" s="98"/>
      <c r="BS188" s="98"/>
      <c r="BT188" s="98"/>
      <c r="BU188" s="98"/>
      <c r="BV188" s="98"/>
      <c r="BW188" s="98"/>
      <c r="BX188" s="98"/>
      <c r="BY188" s="98"/>
      <c r="BZ188" s="98"/>
      <c r="CA188" s="98"/>
      <c r="CB188" s="98"/>
      <c r="CC188" s="98"/>
      <c r="CD188" s="98"/>
      <c r="CE188" s="98"/>
      <c r="CF188" s="98"/>
      <c r="CG188" s="98"/>
      <c r="CH188" s="98"/>
      <c r="CI188" s="98"/>
      <c r="CJ188" s="98"/>
      <c r="CK188" s="98"/>
      <c r="CL188" s="98"/>
      <c r="CM188" s="98"/>
      <c r="CN188" s="98"/>
      <c r="CO188" s="98"/>
      <c r="CP188" s="98"/>
      <c r="CQ188" s="98"/>
      <c r="CR188" s="98"/>
      <c r="CS188" s="98"/>
      <c r="CT188" s="98"/>
      <c r="CU188" s="98"/>
      <c r="CV188" s="98"/>
      <c r="CW188" s="98"/>
      <c r="CX188" s="98"/>
      <c r="CY188" s="98"/>
      <c r="CZ188" s="98"/>
      <c r="DA188" s="98"/>
      <c r="DB188" s="98"/>
      <c r="DC188" s="98"/>
      <c r="DD188" s="98"/>
      <c r="DE188" s="98"/>
      <c r="DF188" s="98"/>
      <c r="DG188" s="98"/>
      <c r="DH188" s="98"/>
      <c r="DI188" s="98"/>
      <c r="DJ188" s="98"/>
      <c r="DK188" s="98"/>
      <c r="DL188" s="98"/>
      <c r="DM188" s="98"/>
      <c r="DN188" s="98"/>
      <c r="DO188" s="98"/>
      <c r="DP188" s="98"/>
      <c r="DQ188" s="98"/>
      <c r="DR188" s="98"/>
      <c r="DS188" s="98"/>
      <c r="DT188" s="98"/>
      <c r="DU188" s="98"/>
      <c r="DV188" s="98"/>
      <c r="DW188" s="98"/>
      <c r="DX188" s="98"/>
      <c r="DY188" s="98"/>
      <c r="DZ188" s="98"/>
      <c r="EA188" s="98"/>
      <c r="EB188" s="98"/>
      <c r="EC188" s="98"/>
      <c r="ED188" s="98"/>
      <c r="EE188" s="98"/>
      <c r="EF188" s="98"/>
      <c r="EG188" s="98"/>
      <c r="EH188" s="98"/>
      <c r="EI188" s="98"/>
      <c r="EJ188" s="98"/>
      <c r="EK188" s="98"/>
      <c r="EL188" s="98"/>
      <c r="EM188" s="98"/>
      <c r="EN188" s="98"/>
      <c r="EO188" s="98"/>
      <c r="EP188" s="98"/>
      <c r="EQ188" s="98"/>
      <c r="ER188" s="98"/>
      <c r="ES188" s="98"/>
      <c r="ET188" s="98"/>
      <c r="EU188" s="98"/>
      <c r="EV188" s="98"/>
      <c r="EW188" s="98"/>
      <c r="EX188" s="98"/>
      <c r="EY188" s="98"/>
      <c r="EZ188" s="98"/>
      <c r="FA188" s="98"/>
      <c r="FB188" s="98"/>
      <c r="FC188" s="98"/>
      <c r="FD188" s="98"/>
      <c r="FE188" s="98"/>
      <c r="FF188" s="98"/>
      <c r="FG188" s="98"/>
      <c r="FH188" s="98"/>
      <c r="FI188" s="98"/>
      <c r="FJ188" s="98"/>
      <c r="FK188" s="98"/>
      <c r="FL188" s="98"/>
      <c r="FM188" s="98"/>
      <c r="FN188" s="98"/>
      <c r="FO188" s="98"/>
      <c r="FP188" s="98"/>
      <c r="FQ188" s="98"/>
      <c r="FR188" s="98"/>
      <c r="FS188" s="98"/>
      <c r="FT188" s="98"/>
      <c r="FU188" s="98"/>
      <c r="FV188" s="98"/>
      <c r="FW188" s="98"/>
      <c r="FX188" s="98"/>
      <c r="FY188" s="98"/>
      <c r="FZ188" s="98"/>
      <c r="GA188" s="98"/>
      <c r="GB188" s="98"/>
      <c r="GC188" s="98"/>
      <c r="GD188" s="98"/>
      <c r="GE188" s="98"/>
      <c r="GF188" s="98"/>
      <c r="GG188" s="98"/>
      <c r="GH188" s="98"/>
      <c r="GI188" s="98"/>
      <c r="GJ188" s="98"/>
      <c r="GK188" s="98"/>
      <c r="GL188" s="98"/>
      <c r="GM188" s="98"/>
      <c r="GN188" s="98"/>
      <c r="GO188" s="98"/>
      <c r="GP188" s="98"/>
      <c r="GQ188" s="98"/>
      <c r="GR188" s="98"/>
      <c r="GS188" s="98"/>
      <c r="GT188" s="98"/>
      <c r="GU188" s="98"/>
      <c r="GV188" s="98"/>
      <c r="GW188" s="98"/>
      <c r="GX188" s="98"/>
      <c r="GY188" s="98"/>
      <c r="GZ188" s="98"/>
      <c r="HA188" s="98"/>
      <c r="HB188" s="98"/>
      <c r="HC188" s="98"/>
      <c r="HD188" s="98"/>
      <c r="HE188" s="98"/>
      <c r="HF188" s="98"/>
      <c r="HG188" s="98"/>
      <c r="HH188" s="98"/>
      <c r="HI188" s="98"/>
      <c r="HJ188" s="98"/>
      <c r="HK188" s="98"/>
      <c r="HL188" s="98"/>
      <c r="HM188" s="98"/>
      <c r="HN188" s="98"/>
      <c r="HO188" s="98"/>
      <c r="HP188" s="98"/>
      <c r="HQ188" s="98"/>
      <c r="HR188" s="98"/>
      <c r="HS188" s="98"/>
      <c r="HT188" s="98"/>
      <c r="HU188" s="98"/>
      <c r="HV188" s="98"/>
      <c r="HW188" s="98"/>
      <c r="HX188" s="98"/>
      <c r="HY188" s="98"/>
      <c r="HZ188" s="98"/>
      <c r="IA188" s="98"/>
    </row>
    <row r="189" spans="1:235" ht="15.75" customHeight="1" x14ac:dyDescent="0.3">
      <c r="A189" s="98"/>
      <c r="B189" s="98"/>
      <c r="C189" s="98"/>
      <c r="D189" s="98"/>
      <c r="E189" s="98"/>
      <c r="F189" s="98"/>
      <c r="G189" s="98"/>
      <c r="H189" s="98"/>
      <c r="I189" s="98"/>
      <c r="J189" s="98"/>
      <c r="K189" s="98"/>
      <c r="L189" s="98"/>
      <c r="M189" s="98"/>
      <c r="N189" s="98"/>
      <c r="O189" s="98"/>
      <c r="P189" s="98"/>
      <c r="Q189" s="98"/>
      <c r="R189" s="98"/>
      <c r="S189" s="98"/>
      <c r="T189" s="98"/>
      <c r="U189" s="98"/>
      <c r="V189" s="98"/>
      <c r="W189" s="98"/>
      <c r="X189" s="98"/>
      <c r="Y189" s="98"/>
      <c r="Z189" s="98"/>
      <c r="AA189" s="98"/>
      <c r="AB189" s="98"/>
      <c r="AC189" s="98"/>
      <c r="AD189" s="98"/>
      <c r="AE189" s="98"/>
      <c r="AF189" s="98"/>
      <c r="AG189" s="98"/>
      <c r="AH189" s="98"/>
      <c r="AI189" s="98"/>
      <c r="AJ189" s="98"/>
      <c r="AK189" s="98"/>
      <c r="AL189" s="98"/>
      <c r="AM189" s="98"/>
      <c r="AN189" s="98"/>
      <c r="AO189" s="98"/>
      <c r="AP189" s="98"/>
      <c r="AQ189" s="98"/>
      <c r="AR189" s="98"/>
      <c r="AS189" s="98"/>
      <c r="AT189" s="98"/>
      <c r="AU189" s="98"/>
      <c r="AV189" s="98"/>
      <c r="AW189" s="98"/>
      <c r="AX189" s="98"/>
      <c r="AY189" s="98"/>
      <c r="AZ189" s="98"/>
      <c r="BA189" s="98"/>
      <c r="BB189" s="98"/>
      <c r="BC189" s="98"/>
      <c r="BD189" s="98"/>
      <c r="BE189" s="98"/>
      <c r="BF189" s="98"/>
      <c r="BG189" s="98"/>
      <c r="BH189" s="98"/>
      <c r="BI189" s="98"/>
      <c r="BJ189" s="98"/>
      <c r="BK189" s="98"/>
      <c r="BL189" s="98"/>
      <c r="BM189" s="98"/>
      <c r="BN189" s="98"/>
      <c r="BO189" s="98"/>
      <c r="BP189" s="98"/>
      <c r="BQ189" s="98"/>
      <c r="BR189" s="98"/>
      <c r="BS189" s="98"/>
      <c r="BT189" s="98"/>
      <c r="BU189" s="98"/>
      <c r="BV189" s="98"/>
      <c r="BW189" s="98"/>
      <c r="BX189" s="98"/>
      <c r="BY189" s="98"/>
      <c r="BZ189" s="98"/>
      <c r="CA189" s="98"/>
      <c r="CB189" s="98"/>
      <c r="CC189" s="98"/>
      <c r="CD189" s="98"/>
      <c r="CE189" s="98"/>
      <c r="CF189" s="98"/>
      <c r="CG189" s="98"/>
      <c r="CH189" s="98"/>
      <c r="CI189" s="98"/>
      <c r="CJ189" s="98"/>
      <c r="CK189" s="98"/>
      <c r="CL189" s="98"/>
      <c r="CM189" s="98"/>
      <c r="CN189" s="98"/>
      <c r="CO189" s="98"/>
      <c r="CP189" s="98"/>
      <c r="CQ189" s="98"/>
      <c r="CR189" s="98"/>
      <c r="CS189" s="98"/>
      <c r="CT189" s="98"/>
      <c r="CU189" s="98"/>
      <c r="CV189" s="98"/>
      <c r="CW189" s="98"/>
      <c r="CX189" s="98"/>
      <c r="CY189" s="98"/>
      <c r="CZ189" s="98"/>
      <c r="DA189" s="98"/>
      <c r="DB189" s="98"/>
      <c r="DC189" s="98"/>
      <c r="DD189" s="98"/>
      <c r="DE189" s="98"/>
      <c r="DF189" s="98"/>
      <c r="DG189" s="98"/>
      <c r="DH189" s="98"/>
      <c r="DI189" s="98"/>
      <c r="DJ189" s="98"/>
      <c r="DK189" s="98"/>
      <c r="DL189" s="98"/>
      <c r="DM189" s="98"/>
      <c r="DN189" s="98"/>
      <c r="DO189" s="98"/>
      <c r="DP189" s="98"/>
      <c r="DQ189" s="98"/>
      <c r="DR189" s="98"/>
      <c r="DS189" s="98"/>
      <c r="DT189" s="98"/>
      <c r="DU189" s="98"/>
      <c r="DV189" s="98"/>
      <c r="DW189" s="98"/>
      <c r="DX189" s="98"/>
      <c r="DY189" s="98"/>
      <c r="DZ189" s="98"/>
      <c r="EA189" s="98"/>
      <c r="EB189" s="98"/>
      <c r="EC189" s="98"/>
      <c r="ED189" s="98"/>
      <c r="EE189" s="98"/>
      <c r="EF189" s="98"/>
      <c r="EG189" s="98"/>
      <c r="EH189" s="98"/>
      <c r="EI189" s="98"/>
      <c r="EJ189" s="98"/>
      <c r="EK189" s="98"/>
      <c r="EL189" s="98"/>
      <c r="EM189" s="98"/>
      <c r="EN189" s="98"/>
      <c r="EO189" s="98"/>
      <c r="EP189" s="98"/>
      <c r="EQ189" s="98"/>
      <c r="ER189" s="98"/>
      <c r="ES189" s="98"/>
      <c r="ET189" s="98"/>
      <c r="EU189" s="98"/>
      <c r="EV189" s="98"/>
      <c r="EW189" s="98"/>
      <c r="EX189" s="98"/>
      <c r="EY189" s="98"/>
      <c r="EZ189" s="98"/>
      <c r="FA189" s="98"/>
      <c r="FB189" s="98"/>
      <c r="FC189" s="98"/>
      <c r="FD189" s="98"/>
      <c r="FE189" s="98"/>
      <c r="FF189" s="98"/>
      <c r="FG189" s="98"/>
      <c r="FH189" s="98"/>
      <c r="FI189" s="98"/>
      <c r="FJ189" s="98"/>
      <c r="FK189" s="98"/>
      <c r="FL189" s="98"/>
      <c r="FM189" s="98"/>
      <c r="FN189" s="98"/>
      <c r="FO189" s="98"/>
      <c r="FP189" s="98"/>
      <c r="FQ189" s="98"/>
      <c r="FR189" s="98"/>
      <c r="FS189" s="98"/>
      <c r="FT189" s="98"/>
      <c r="FU189" s="98"/>
      <c r="FV189" s="98"/>
      <c r="FW189" s="98"/>
      <c r="FX189" s="98"/>
      <c r="FY189" s="98"/>
      <c r="FZ189" s="98"/>
      <c r="GA189" s="98"/>
      <c r="GB189" s="98"/>
      <c r="GC189" s="98"/>
      <c r="GD189" s="98"/>
      <c r="GE189" s="98"/>
      <c r="GF189" s="98"/>
      <c r="GG189" s="98"/>
      <c r="GH189" s="98"/>
      <c r="GI189" s="98"/>
      <c r="GJ189" s="98"/>
      <c r="GK189" s="98"/>
      <c r="GL189" s="98"/>
      <c r="GM189" s="98"/>
      <c r="GN189" s="98"/>
      <c r="GO189" s="98"/>
      <c r="GP189" s="98"/>
      <c r="GQ189" s="98"/>
      <c r="GR189" s="98"/>
      <c r="GS189" s="98"/>
      <c r="GT189" s="98"/>
      <c r="GU189" s="98"/>
      <c r="GV189" s="98"/>
      <c r="GW189" s="98"/>
      <c r="GX189" s="98"/>
      <c r="GY189" s="98"/>
      <c r="GZ189" s="98"/>
      <c r="HA189" s="98"/>
      <c r="HB189" s="98"/>
      <c r="HC189" s="98"/>
      <c r="HD189" s="98"/>
      <c r="HE189" s="98"/>
      <c r="HF189" s="98"/>
      <c r="HG189" s="98"/>
      <c r="HH189" s="98"/>
      <c r="HI189" s="98"/>
      <c r="HJ189" s="98"/>
      <c r="HK189" s="98"/>
      <c r="HL189" s="98"/>
      <c r="HM189" s="98"/>
      <c r="HN189" s="98"/>
      <c r="HO189" s="98"/>
      <c r="HP189" s="98"/>
      <c r="HQ189" s="98"/>
      <c r="HR189" s="98"/>
      <c r="HS189" s="98"/>
      <c r="HT189" s="98"/>
      <c r="HU189" s="98"/>
      <c r="HV189" s="98"/>
      <c r="HW189" s="98"/>
      <c r="HX189" s="98"/>
      <c r="HY189" s="98"/>
      <c r="HZ189" s="98"/>
      <c r="IA189" s="98"/>
    </row>
    <row r="190" spans="1:235" ht="15.75" customHeight="1" x14ac:dyDescent="0.3">
      <c r="A190" s="98"/>
      <c r="B190" s="98"/>
      <c r="C190" s="98"/>
      <c r="D190" s="98"/>
      <c r="E190" s="98"/>
      <c r="F190" s="98"/>
      <c r="G190" s="98"/>
      <c r="H190" s="98"/>
      <c r="I190" s="98"/>
      <c r="J190" s="98"/>
      <c r="K190" s="98"/>
      <c r="L190" s="98"/>
      <c r="M190" s="98"/>
      <c r="N190" s="98"/>
      <c r="O190" s="98"/>
      <c r="P190" s="98"/>
      <c r="Q190" s="98"/>
      <c r="R190" s="98"/>
      <c r="S190" s="98"/>
      <c r="T190" s="98"/>
      <c r="U190" s="98"/>
      <c r="V190" s="98"/>
      <c r="W190" s="98"/>
      <c r="X190" s="98"/>
      <c r="Y190" s="98"/>
      <c r="Z190" s="98"/>
      <c r="AA190" s="98"/>
      <c r="AB190" s="98"/>
      <c r="AC190" s="98"/>
      <c r="AD190" s="98"/>
      <c r="AE190" s="98"/>
      <c r="AF190" s="98"/>
      <c r="AG190" s="98"/>
      <c r="AH190" s="98"/>
      <c r="AI190" s="98"/>
      <c r="AJ190" s="98"/>
      <c r="AK190" s="98"/>
      <c r="AL190" s="98"/>
      <c r="AM190" s="98"/>
      <c r="AN190" s="98"/>
      <c r="AO190" s="98"/>
      <c r="AP190" s="98"/>
      <c r="AQ190" s="98"/>
      <c r="AR190" s="98"/>
      <c r="AS190" s="98"/>
      <c r="AT190" s="98"/>
      <c r="AU190" s="98"/>
      <c r="AV190" s="98"/>
      <c r="AW190" s="98"/>
      <c r="AX190" s="98"/>
      <c r="AY190" s="98"/>
      <c r="AZ190" s="98"/>
      <c r="BA190" s="98"/>
      <c r="BB190" s="98"/>
      <c r="BC190" s="98"/>
      <c r="BD190" s="98"/>
      <c r="BE190" s="98"/>
      <c r="BF190" s="98"/>
      <c r="BG190" s="98"/>
      <c r="BH190" s="98"/>
      <c r="BI190" s="98"/>
      <c r="BJ190" s="98"/>
      <c r="BK190" s="98"/>
      <c r="BL190" s="98"/>
      <c r="BM190" s="98"/>
      <c r="BN190" s="98"/>
      <c r="BO190" s="98"/>
      <c r="BP190" s="98"/>
      <c r="BQ190" s="98"/>
      <c r="BR190" s="98"/>
      <c r="BS190" s="98"/>
      <c r="BT190" s="98"/>
      <c r="BU190" s="98"/>
      <c r="BV190" s="98"/>
      <c r="BW190" s="98"/>
      <c r="BX190" s="98"/>
      <c r="BY190" s="98"/>
      <c r="BZ190" s="98"/>
      <c r="CA190" s="98"/>
      <c r="CB190" s="98"/>
      <c r="CC190" s="98"/>
      <c r="CD190" s="98"/>
      <c r="CE190" s="98"/>
      <c r="CF190" s="98"/>
      <c r="CG190" s="98"/>
      <c r="CH190" s="98"/>
      <c r="CI190" s="98"/>
      <c r="CJ190" s="98"/>
      <c r="CK190" s="98"/>
      <c r="CL190" s="98"/>
      <c r="CM190" s="98"/>
      <c r="CN190" s="98"/>
      <c r="CO190" s="98"/>
      <c r="CP190" s="98"/>
      <c r="CQ190" s="98"/>
      <c r="CR190" s="98"/>
      <c r="CS190" s="98"/>
      <c r="CT190" s="98"/>
      <c r="CU190" s="98"/>
      <c r="CV190" s="98"/>
      <c r="CW190" s="98"/>
      <c r="CX190" s="98"/>
      <c r="CY190" s="98"/>
      <c r="CZ190" s="98"/>
      <c r="DA190" s="98"/>
      <c r="DB190" s="98"/>
      <c r="DC190" s="98"/>
      <c r="DD190" s="98"/>
      <c r="DE190" s="98"/>
      <c r="DF190" s="98"/>
      <c r="DG190" s="98"/>
      <c r="DH190" s="98"/>
      <c r="DI190" s="98"/>
      <c r="DJ190" s="98"/>
      <c r="DK190" s="98"/>
      <c r="DL190" s="98"/>
      <c r="DM190" s="98"/>
      <c r="DN190" s="98"/>
      <c r="DO190" s="98"/>
      <c r="DP190" s="98"/>
      <c r="DQ190" s="98"/>
      <c r="DR190" s="98"/>
      <c r="DS190" s="98"/>
      <c r="DT190" s="98"/>
      <c r="DU190" s="98"/>
      <c r="DV190" s="98"/>
      <c r="DW190" s="98"/>
      <c r="DX190" s="98"/>
      <c r="DY190" s="98"/>
      <c r="DZ190" s="98"/>
      <c r="EA190" s="98"/>
      <c r="EB190" s="98"/>
      <c r="EC190" s="98"/>
      <c r="ED190" s="98"/>
      <c r="EE190" s="98"/>
      <c r="EF190" s="98"/>
      <c r="EG190" s="98"/>
      <c r="EH190" s="98"/>
      <c r="EI190" s="98"/>
      <c r="EJ190" s="98"/>
      <c r="EK190" s="98"/>
      <c r="EL190" s="98"/>
      <c r="EM190" s="98"/>
      <c r="EN190" s="98"/>
      <c r="EO190" s="98"/>
      <c r="EP190" s="98"/>
      <c r="EQ190" s="98"/>
      <c r="ER190" s="98"/>
      <c r="ES190" s="98"/>
      <c r="ET190" s="98"/>
      <c r="EU190" s="98"/>
      <c r="EV190" s="98"/>
      <c r="EW190" s="98"/>
      <c r="EX190" s="98"/>
      <c r="EY190" s="98"/>
      <c r="EZ190" s="98"/>
      <c r="FA190" s="98"/>
      <c r="FB190" s="98"/>
      <c r="FC190" s="98"/>
      <c r="FD190" s="98"/>
      <c r="FE190" s="98"/>
      <c r="FF190" s="98"/>
      <c r="FG190" s="98"/>
      <c r="FH190" s="98"/>
      <c r="FI190" s="98"/>
      <c r="FJ190" s="98"/>
      <c r="FK190" s="98"/>
      <c r="FL190" s="98"/>
      <c r="FM190" s="98"/>
      <c r="FN190" s="98"/>
      <c r="FO190" s="98"/>
      <c r="FP190" s="98"/>
      <c r="FQ190" s="98"/>
      <c r="FR190" s="98"/>
      <c r="FS190" s="98"/>
      <c r="FT190" s="98"/>
      <c r="FU190" s="98"/>
      <c r="FV190" s="98"/>
      <c r="FW190" s="98"/>
      <c r="FX190" s="98"/>
      <c r="FY190" s="98"/>
      <c r="FZ190" s="98"/>
      <c r="GA190" s="98"/>
      <c r="GB190" s="98"/>
      <c r="GC190" s="98"/>
      <c r="GD190" s="98"/>
      <c r="GE190" s="98"/>
      <c r="GF190" s="98"/>
      <c r="GG190" s="98"/>
      <c r="GH190" s="98"/>
      <c r="GI190" s="98"/>
      <c r="GJ190" s="98"/>
      <c r="GK190" s="98"/>
      <c r="GL190" s="98"/>
      <c r="GM190" s="98"/>
      <c r="GN190" s="98"/>
      <c r="GO190" s="98"/>
      <c r="GP190" s="98"/>
      <c r="GQ190" s="98"/>
      <c r="GR190" s="98"/>
      <c r="GS190" s="98"/>
      <c r="GT190" s="98"/>
      <c r="GU190" s="98"/>
      <c r="GV190" s="98"/>
      <c r="GW190" s="98"/>
      <c r="GX190" s="98"/>
      <c r="GY190" s="98"/>
      <c r="GZ190" s="98"/>
      <c r="HA190" s="98"/>
      <c r="HB190" s="98"/>
      <c r="HC190" s="98"/>
      <c r="HD190" s="98"/>
      <c r="HE190" s="98"/>
      <c r="HF190" s="98"/>
      <c r="HG190" s="98"/>
      <c r="HH190" s="98"/>
      <c r="HI190" s="98"/>
      <c r="HJ190" s="98"/>
      <c r="HK190" s="98"/>
      <c r="HL190" s="98"/>
      <c r="HM190" s="98"/>
      <c r="HN190" s="98"/>
      <c r="HO190" s="98"/>
      <c r="HP190" s="98"/>
      <c r="HQ190" s="98"/>
      <c r="HR190" s="98"/>
      <c r="HS190" s="98"/>
      <c r="HT190" s="98"/>
      <c r="HU190" s="98"/>
      <c r="HV190" s="98"/>
      <c r="HW190" s="98"/>
      <c r="HX190" s="98"/>
      <c r="HY190" s="98"/>
      <c r="HZ190" s="98"/>
      <c r="IA190" s="98"/>
    </row>
    <row r="191" spans="1:235" ht="15.75" customHeight="1" x14ac:dyDescent="0.3">
      <c r="A191" s="98"/>
      <c r="B191" s="98"/>
      <c r="C191" s="98"/>
      <c r="D191" s="98"/>
      <c r="E191" s="98"/>
      <c r="F191" s="98"/>
      <c r="G191" s="98"/>
      <c r="H191" s="98"/>
      <c r="I191" s="98"/>
      <c r="J191" s="98"/>
      <c r="K191" s="98"/>
      <c r="L191" s="98"/>
      <c r="M191" s="98"/>
      <c r="N191" s="98"/>
      <c r="O191" s="98"/>
      <c r="P191" s="98"/>
      <c r="Q191" s="98"/>
      <c r="R191" s="98"/>
      <c r="S191" s="98"/>
      <c r="T191" s="98"/>
      <c r="U191" s="98"/>
      <c r="V191" s="98"/>
      <c r="W191" s="98"/>
      <c r="X191" s="98"/>
      <c r="Y191" s="98"/>
      <c r="Z191" s="98"/>
      <c r="AA191" s="98"/>
      <c r="AB191" s="98"/>
      <c r="AC191" s="98"/>
      <c r="AD191" s="98"/>
      <c r="AE191" s="98"/>
      <c r="AF191" s="98"/>
      <c r="AG191" s="98"/>
      <c r="AH191" s="98"/>
      <c r="AI191" s="98"/>
      <c r="AJ191" s="98"/>
      <c r="AK191" s="98"/>
      <c r="AL191" s="98"/>
      <c r="AM191" s="98"/>
      <c r="AN191" s="98"/>
      <c r="AO191" s="98"/>
      <c r="AP191" s="98"/>
      <c r="AQ191" s="98"/>
      <c r="AR191" s="98"/>
      <c r="AS191" s="98"/>
      <c r="AT191" s="98"/>
      <c r="AU191" s="98"/>
      <c r="AV191" s="98"/>
      <c r="AW191" s="98"/>
      <c r="AX191" s="98"/>
      <c r="AY191" s="98"/>
      <c r="AZ191" s="98"/>
      <c r="BA191" s="98"/>
      <c r="BB191" s="98"/>
      <c r="BC191" s="98"/>
      <c r="BD191" s="98"/>
      <c r="BE191" s="98"/>
      <c r="BF191" s="98"/>
      <c r="BG191" s="98"/>
      <c r="BH191" s="98"/>
      <c r="BI191" s="98"/>
      <c r="BJ191" s="98"/>
      <c r="BK191" s="98"/>
      <c r="BL191" s="98"/>
      <c r="BM191" s="98"/>
      <c r="BN191" s="98"/>
      <c r="BO191" s="98"/>
      <c r="BP191" s="98"/>
      <c r="BQ191" s="98"/>
      <c r="BR191" s="98"/>
      <c r="BS191" s="98"/>
      <c r="BT191" s="98"/>
      <c r="BU191" s="98"/>
      <c r="BV191" s="98"/>
      <c r="BW191" s="98"/>
      <c r="BX191" s="98"/>
      <c r="BY191" s="98"/>
      <c r="BZ191" s="98"/>
      <c r="CA191" s="98"/>
      <c r="CB191" s="98"/>
      <c r="CC191" s="98"/>
      <c r="CD191" s="98"/>
      <c r="CE191" s="98"/>
      <c r="CF191" s="98"/>
      <c r="CG191" s="98"/>
      <c r="CH191" s="98"/>
      <c r="CI191" s="98"/>
      <c r="CJ191" s="98"/>
      <c r="CK191" s="98"/>
      <c r="CL191" s="98"/>
      <c r="CM191" s="98"/>
      <c r="CN191" s="98"/>
      <c r="CO191" s="98"/>
      <c r="CP191" s="98"/>
      <c r="CQ191" s="98"/>
      <c r="CR191" s="98"/>
      <c r="CS191" s="98"/>
      <c r="CT191" s="98"/>
      <c r="CU191" s="98"/>
      <c r="CV191" s="98"/>
      <c r="CW191" s="98"/>
      <c r="CX191" s="98"/>
      <c r="CY191" s="98"/>
      <c r="CZ191" s="98"/>
      <c r="DA191" s="98"/>
      <c r="DB191" s="98"/>
      <c r="DC191" s="98"/>
      <c r="DD191" s="98"/>
      <c r="DE191" s="98"/>
      <c r="DF191" s="98"/>
      <c r="DG191" s="98"/>
      <c r="DH191" s="98"/>
      <c r="DI191" s="98"/>
      <c r="DJ191" s="98"/>
      <c r="DK191" s="98"/>
      <c r="DL191" s="98"/>
      <c r="DM191" s="98"/>
      <c r="DN191" s="98"/>
      <c r="DO191" s="98"/>
      <c r="DP191" s="98"/>
      <c r="DQ191" s="98"/>
      <c r="DR191" s="98"/>
      <c r="DS191" s="98"/>
      <c r="DT191" s="98"/>
      <c r="DU191" s="98"/>
      <c r="DV191" s="98"/>
      <c r="DW191" s="98"/>
      <c r="DX191" s="98"/>
      <c r="DY191" s="98"/>
      <c r="DZ191" s="98"/>
      <c r="EA191" s="98"/>
      <c r="EB191" s="98"/>
      <c r="EC191" s="98"/>
      <c r="ED191" s="98"/>
      <c r="EE191" s="98"/>
      <c r="EF191" s="98"/>
      <c r="EG191" s="98"/>
      <c r="EH191" s="98"/>
      <c r="EI191" s="98"/>
      <c r="EJ191" s="98"/>
      <c r="EK191" s="98"/>
      <c r="EL191" s="98"/>
      <c r="EM191" s="98"/>
      <c r="EN191" s="98"/>
      <c r="EO191" s="98"/>
      <c r="EP191" s="98"/>
      <c r="EQ191" s="98"/>
      <c r="ER191" s="98"/>
      <c r="ES191" s="98"/>
      <c r="ET191" s="98"/>
      <c r="EU191" s="98"/>
      <c r="EV191" s="98"/>
      <c r="EW191" s="98"/>
      <c r="EX191" s="98"/>
      <c r="EY191" s="98"/>
      <c r="EZ191" s="98"/>
      <c r="FA191" s="98"/>
      <c r="FB191" s="98"/>
      <c r="FC191" s="98"/>
      <c r="FD191" s="98"/>
      <c r="FE191" s="98"/>
      <c r="FF191" s="98"/>
      <c r="FG191" s="98"/>
      <c r="FH191" s="98"/>
      <c r="FI191" s="98"/>
      <c r="FJ191" s="98"/>
      <c r="FK191" s="98"/>
      <c r="FL191" s="98"/>
      <c r="FM191" s="98"/>
      <c r="FN191" s="98"/>
      <c r="FO191" s="98"/>
      <c r="FP191" s="98"/>
      <c r="FQ191" s="98"/>
      <c r="FR191" s="98"/>
      <c r="FS191" s="98"/>
      <c r="FT191" s="98"/>
      <c r="FU191" s="98"/>
      <c r="FV191" s="98"/>
      <c r="FW191" s="98"/>
      <c r="FX191" s="98"/>
      <c r="FY191" s="98"/>
      <c r="FZ191" s="98"/>
      <c r="GA191" s="98"/>
      <c r="GB191" s="98"/>
      <c r="GC191" s="98"/>
      <c r="GD191" s="98"/>
      <c r="GE191" s="98"/>
      <c r="GF191" s="98"/>
      <c r="GG191" s="98"/>
      <c r="GH191" s="98"/>
      <c r="GI191" s="98"/>
      <c r="GJ191" s="98"/>
      <c r="GK191" s="98"/>
      <c r="GL191" s="98"/>
      <c r="GM191" s="98"/>
      <c r="GN191" s="98"/>
      <c r="GO191" s="98"/>
      <c r="GP191" s="98"/>
      <c r="GQ191" s="98"/>
      <c r="GR191" s="98"/>
      <c r="GS191" s="98"/>
      <c r="GT191" s="98"/>
      <c r="GU191" s="98"/>
      <c r="GV191" s="98"/>
      <c r="GW191" s="98"/>
      <c r="GX191" s="98"/>
      <c r="GY191" s="98"/>
      <c r="GZ191" s="98"/>
      <c r="HA191" s="98"/>
      <c r="HB191" s="98"/>
      <c r="HC191" s="98"/>
      <c r="HD191" s="98"/>
      <c r="HE191" s="98"/>
      <c r="HF191" s="98"/>
      <c r="HG191" s="98"/>
      <c r="HH191" s="98"/>
      <c r="HI191" s="98"/>
      <c r="HJ191" s="98"/>
      <c r="HK191" s="98"/>
      <c r="HL191" s="98"/>
      <c r="HM191" s="98"/>
      <c r="HN191" s="98"/>
      <c r="HO191" s="98"/>
      <c r="HP191" s="98"/>
      <c r="HQ191" s="98"/>
      <c r="HR191" s="98"/>
      <c r="HS191" s="98"/>
      <c r="HT191" s="98"/>
      <c r="HU191" s="98"/>
      <c r="HV191" s="98"/>
      <c r="HW191" s="98"/>
      <c r="HX191" s="98"/>
      <c r="HY191" s="98"/>
      <c r="HZ191" s="98"/>
      <c r="IA191" s="98"/>
    </row>
    <row r="192" spans="1:235" ht="15.75" customHeight="1" x14ac:dyDescent="0.3">
      <c r="A192" s="98"/>
      <c r="B192" s="98"/>
      <c r="C192" s="98"/>
      <c r="D192" s="98"/>
      <c r="E192" s="98"/>
      <c r="F192" s="98"/>
      <c r="G192" s="98"/>
      <c r="H192" s="98"/>
      <c r="I192" s="98"/>
      <c r="J192" s="98"/>
      <c r="K192" s="98"/>
      <c r="L192" s="98"/>
      <c r="M192" s="98"/>
      <c r="N192" s="98"/>
      <c r="O192" s="98"/>
      <c r="P192" s="98"/>
      <c r="Q192" s="98"/>
      <c r="R192" s="98"/>
      <c r="S192" s="98"/>
      <c r="T192" s="98"/>
      <c r="U192" s="98"/>
      <c r="V192" s="98"/>
      <c r="W192" s="98"/>
      <c r="X192" s="98"/>
      <c r="Y192" s="98"/>
      <c r="Z192" s="98"/>
      <c r="AA192" s="98"/>
      <c r="AB192" s="98"/>
      <c r="AC192" s="98"/>
      <c r="AD192" s="98"/>
      <c r="AE192" s="98"/>
      <c r="AF192" s="98"/>
      <c r="AG192" s="98"/>
      <c r="AH192" s="98"/>
      <c r="AI192" s="98"/>
      <c r="AJ192" s="98"/>
      <c r="AK192" s="98"/>
      <c r="AL192" s="98"/>
      <c r="AM192" s="98"/>
      <c r="AN192" s="98"/>
      <c r="AO192" s="98"/>
      <c r="AP192" s="98"/>
      <c r="AQ192" s="98"/>
      <c r="AR192" s="98"/>
      <c r="AS192" s="98"/>
      <c r="AT192" s="98"/>
      <c r="AU192" s="98"/>
      <c r="AV192" s="98"/>
      <c r="AW192" s="98"/>
      <c r="AX192" s="98"/>
      <c r="AY192" s="98"/>
      <c r="AZ192" s="98"/>
      <c r="BA192" s="98"/>
      <c r="BB192" s="98"/>
      <c r="BC192" s="98"/>
      <c r="BD192" s="98"/>
      <c r="BE192" s="98"/>
      <c r="BF192" s="98"/>
      <c r="BG192" s="98"/>
      <c r="BH192" s="98"/>
      <c r="BI192" s="98"/>
      <c r="BJ192" s="98"/>
      <c r="BK192" s="98"/>
      <c r="BL192" s="98"/>
      <c r="BM192" s="98"/>
      <c r="BN192" s="98"/>
      <c r="BO192" s="98"/>
      <c r="BP192" s="98"/>
      <c r="BQ192" s="98"/>
      <c r="BR192" s="98"/>
      <c r="BS192" s="98"/>
      <c r="BT192" s="98"/>
      <c r="BU192" s="98"/>
      <c r="BV192" s="98"/>
      <c r="BW192" s="98"/>
      <c r="BX192" s="98"/>
      <c r="BY192" s="98"/>
      <c r="BZ192" s="98"/>
      <c r="CA192" s="98"/>
      <c r="CB192" s="98"/>
      <c r="CC192" s="98"/>
      <c r="CD192" s="98"/>
      <c r="CE192" s="98"/>
      <c r="CF192" s="98"/>
      <c r="CG192" s="98"/>
      <c r="CH192" s="98"/>
      <c r="CI192" s="98"/>
      <c r="CJ192" s="98"/>
      <c r="CK192" s="98"/>
      <c r="CL192" s="98"/>
      <c r="CM192" s="98"/>
      <c r="CN192" s="98"/>
      <c r="CO192" s="98"/>
      <c r="CP192" s="98"/>
      <c r="CQ192" s="98"/>
      <c r="CR192" s="98"/>
      <c r="CS192" s="98"/>
      <c r="CT192" s="98"/>
      <c r="CU192" s="98"/>
      <c r="CV192" s="98"/>
      <c r="CW192" s="98"/>
      <c r="CX192" s="98"/>
      <c r="CY192" s="98"/>
      <c r="CZ192" s="98"/>
      <c r="DA192" s="98"/>
      <c r="DB192" s="98"/>
      <c r="DC192" s="98"/>
      <c r="DD192" s="98"/>
      <c r="DE192" s="98"/>
      <c r="DF192" s="98"/>
      <c r="DG192" s="98"/>
      <c r="DH192" s="98"/>
      <c r="DI192" s="98"/>
      <c r="DJ192" s="98"/>
      <c r="DK192" s="98"/>
      <c r="DL192" s="98"/>
      <c r="DM192" s="98"/>
      <c r="DN192" s="98"/>
      <c r="DO192" s="98"/>
      <c r="DP192" s="98"/>
      <c r="DQ192" s="98"/>
      <c r="DR192" s="98"/>
      <c r="DS192" s="98"/>
      <c r="DT192" s="98"/>
      <c r="DU192" s="98"/>
      <c r="DV192" s="98"/>
      <c r="DW192" s="98"/>
      <c r="DX192" s="98"/>
      <c r="DY192" s="98"/>
      <c r="DZ192" s="98"/>
      <c r="EA192" s="98"/>
      <c r="EB192" s="98"/>
      <c r="EC192" s="98"/>
      <c r="ED192" s="98"/>
      <c r="EE192" s="98"/>
      <c r="EF192" s="98"/>
      <c r="EG192" s="98"/>
      <c r="EH192" s="98"/>
      <c r="EI192" s="98"/>
      <c r="EJ192" s="98"/>
      <c r="EK192" s="98"/>
      <c r="EL192" s="98"/>
      <c r="EM192" s="98"/>
      <c r="EN192" s="98"/>
      <c r="EO192" s="98"/>
      <c r="EP192" s="98"/>
      <c r="EQ192" s="98"/>
      <c r="ER192" s="98"/>
      <c r="ES192" s="98"/>
      <c r="ET192" s="98"/>
      <c r="EU192" s="98"/>
      <c r="EV192" s="98"/>
      <c r="EW192" s="98"/>
      <c r="EX192" s="98"/>
      <c r="EY192" s="98"/>
      <c r="EZ192" s="98"/>
      <c r="FA192" s="98"/>
      <c r="FB192" s="98"/>
      <c r="FC192" s="98"/>
      <c r="FD192" s="98"/>
      <c r="FE192" s="98"/>
      <c r="FF192" s="98"/>
      <c r="FG192" s="98"/>
      <c r="FH192" s="98"/>
      <c r="FI192" s="98"/>
      <c r="FJ192" s="98"/>
      <c r="FK192" s="98"/>
      <c r="FL192" s="98"/>
      <c r="FM192" s="98"/>
      <c r="FN192" s="98"/>
      <c r="FO192" s="98"/>
      <c r="FP192" s="98"/>
      <c r="FQ192" s="98"/>
      <c r="FR192" s="98"/>
      <c r="FS192" s="98"/>
      <c r="FT192" s="98"/>
      <c r="FU192" s="98"/>
      <c r="FV192" s="98"/>
      <c r="FW192" s="98"/>
      <c r="FX192" s="98"/>
      <c r="FY192" s="98"/>
      <c r="FZ192" s="98"/>
      <c r="GA192" s="98"/>
      <c r="GB192" s="98"/>
      <c r="GC192" s="98"/>
      <c r="GD192" s="98"/>
      <c r="GE192" s="98"/>
      <c r="GF192" s="98"/>
      <c r="GG192" s="98"/>
      <c r="GH192" s="98"/>
      <c r="GI192" s="98"/>
      <c r="GJ192" s="98"/>
      <c r="GK192" s="98"/>
      <c r="GL192" s="98"/>
      <c r="GM192" s="98"/>
      <c r="GN192" s="98"/>
      <c r="GO192" s="98"/>
      <c r="GP192" s="98"/>
      <c r="GQ192" s="98"/>
      <c r="GR192" s="98"/>
      <c r="GS192" s="98"/>
      <c r="GT192" s="98"/>
      <c r="GU192" s="98"/>
      <c r="GV192" s="98"/>
      <c r="GW192" s="98"/>
      <c r="GX192" s="98"/>
      <c r="GY192" s="98"/>
      <c r="GZ192" s="98"/>
      <c r="HA192" s="98"/>
      <c r="HB192" s="98"/>
      <c r="HC192" s="98"/>
      <c r="HD192" s="98"/>
      <c r="HE192" s="98"/>
      <c r="HF192" s="98"/>
      <c r="HG192" s="98"/>
      <c r="HH192" s="98"/>
      <c r="HI192" s="98"/>
      <c r="HJ192" s="98"/>
      <c r="HK192" s="98"/>
      <c r="HL192" s="98"/>
      <c r="HM192" s="98"/>
      <c r="HN192" s="98"/>
      <c r="HO192" s="98"/>
      <c r="HP192" s="98"/>
      <c r="HQ192" s="98"/>
      <c r="HR192" s="98"/>
      <c r="HS192" s="98"/>
      <c r="HT192" s="98"/>
      <c r="HU192" s="98"/>
      <c r="HV192" s="98"/>
      <c r="HW192" s="98"/>
      <c r="HX192" s="98"/>
      <c r="HY192" s="98"/>
      <c r="HZ192" s="98"/>
      <c r="IA192" s="98"/>
    </row>
    <row r="193" spans="1:235" ht="15.75" customHeight="1" x14ac:dyDescent="0.3">
      <c r="A193" s="98"/>
      <c r="B193" s="98"/>
      <c r="C193" s="98"/>
      <c r="D193" s="98"/>
      <c r="E193" s="98"/>
      <c r="F193" s="98"/>
      <c r="G193" s="98"/>
      <c r="H193" s="98"/>
      <c r="I193" s="98"/>
      <c r="J193" s="98"/>
      <c r="K193" s="98"/>
      <c r="L193" s="98"/>
      <c r="M193" s="98"/>
      <c r="N193" s="98"/>
      <c r="O193" s="98"/>
      <c r="P193" s="98"/>
      <c r="Q193" s="98"/>
      <c r="R193" s="98"/>
      <c r="S193" s="98"/>
      <c r="T193" s="98"/>
      <c r="U193" s="98"/>
      <c r="V193" s="98"/>
      <c r="W193" s="98"/>
      <c r="X193" s="98"/>
      <c r="Y193" s="98"/>
      <c r="Z193" s="98"/>
      <c r="AA193" s="98"/>
      <c r="AB193" s="98"/>
      <c r="AC193" s="98"/>
      <c r="AD193" s="98"/>
      <c r="AE193" s="98"/>
      <c r="AF193" s="98"/>
      <c r="AG193" s="98"/>
      <c r="AH193" s="98"/>
      <c r="AI193" s="98"/>
      <c r="AJ193" s="98"/>
      <c r="AK193" s="98"/>
      <c r="AL193" s="98"/>
      <c r="AM193" s="98"/>
      <c r="AN193" s="98"/>
      <c r="AO193" s="98"/>
      <c r="AP193" s="98"/>
      <c r="AQ193" s="98"/>
      <c r="AR193" s="98"/>
      <c r="AS193" s="98"/>
      <c r="AT193" s="98"/>
      <c r="AU193" s="98"/>
      <c r="AV193" s="98"/>
      <c r="AW193" s="98"/>
      <c r="AX193" s="98"/>
      <c r="AY193" s="98"/>
      <c r="AZ193" s="98"/>
      <c r="BA193" s="98"/>
      <c r="BB193" s="98"/>
      <c r="BC193" s="98"/>
      <c r="BD193" s="98"/>
      <c r="BE193" s="98"/>
      <c r="BF193" s="98"/>
      <c r="BG193" s="98"/>
      <c r="BH193" s="98"/>
      <c r="BI193" s="98"/>
      <c r="BJ193" s="98"/>
      <c r="BK193" s="98"/>
      <c r="BL193" s="98"/>
      <c r="BM193" s="98"/>
      <c r="BN193" s="98"/>
      <c r="BO193" s="98"/>
      <c r="BP193" s="98"/>
      <c r="BQ193" s="98"/>
      <c r="BR193" s="98"/>
      <c r="BS193" s="98"/>
      <c r="BT193" s="98"/>
      <c r="BU193" s="98"/>
      <c r="BV193" s="98"/>
      <c r="BW193" s="98"/>
      <c r="BX193" s="98"/>
      <c r="BY193" s="98"/>
      <c r="BZ193" s="98"/>
      <c r="CA193" s="98"/>
      <c r="CB193" s="98"/>
      <c r="CC193" s="98"/>
      <c r="CD193" s="98"/>
      <c r="CE193" s="98"/>
      <c r="CF193" s="98"/>
      <c r="CG193" s="98"/>
      <c r="CH193" s="98"/>
      <c r="CI193" s="98"/>
      <c r="CJ193" s="98"/>
      <c r="CK193" s="98"/>
      <c r="CL193" s="98"/>
      <c r="CM193" s="98"/>
      <c r="CN193" s="98"/>
      <c r="CO193" s="98"/>
      <c r="CP193" s="98"/>
      <c r="CQ193" s="98"/>
      <c r="CR193" s="98"/>
      <c r="CS193" s="98"/>
      <c r="CT193" s="98"/>
      <c r="CU193" s="98"/>
      <c r="CV193" s="98"/>
      <c r="CW193" s="98"/>
      <c r="CX193" s="98"/>
      <c r="CY193" s="98"/>
      <c r="CZ193" s="98"/>
      <c r="DA193" s="98"/>
      <c r="DB193" s="98"/>
      <c r="DC193" s="98"/>
      <c r="DD193" s="98"/>
      <c r="DE193" s="98"/>
      <c r="DF193" s="98"/>
      <c r="DG193" s="98"/>
      <c r="DH193" s="98"/>
      <c r="DI193" s="98"/>
      <c r="DJ193" s="98"/>
      <c r="DK193" s="98"/>
      <c r="DL193" s="98"/>
      <c r="DM193" s="98"/>
      <c r="DN193" s="98"/>
      <c r="DO193" s="98"/>
      <c r="DP193" s="98"/>
      <c r="DQ193" s="98"/>
      <c r="DR193" s="98"/>
      <c r="DS193" s="98"/>
      <c r="DT193" s="98"/>
      <c r="DU193" s="98"/>
      <c r="DV193" s="98"/>
      <c r="DW193" s="98"/>
      <c r="DX193" s="98"/>
      <c r="DY193" s="98"/>
      <c r="DZ193" s="98"/>
      <c r="EA193" s="98"/>
      <c r="EB193" s="98"/>
      <c r="EC193" s="98"/>
      <c r="ED193" s="98"/>
      <c r="EE193" s="98"/>
      <c r="EF193" s="98"/>
      <c r="EG193" s="98"/>
      <c r="EH193" s="98"/>
      <c r="EI193" s="98"/>
      <c r="EJ193" s="98"/>
      <c r="EK193" s="98"/>
      <c r="EL193" s="98"/>
      <c r="EM193" s="98"/>
      <c r="EN193" s="98"/>
      <c r="EO193" s="98"/>
      <c r="EP193" s="98"/>
      <c r="EQ193" s="98"/>
      <c r="ER193" s="98"/>
      <c r="ES193" s="98"/>
      <c r="ET193" s="98"/>
      <c r="EU193" s="98"/>
      <c r="EV193" s="98"/>
      <c r="EW193" s="98"/>
      <c r="EX193" s="98"/>
      <c r="EY193" s="98"/>
      <c r="EZ193" s="98"/>
      <c r="FA193" s="98"/>
      <c r="FB193" s="98"/>
      <c r="FC193" s="98"/>
      <c r="FD193" s="98"/>
      <c r="FE193" s="98"/>
      <c r="FF193" s="98"/>
      <c r="FG193" s="98"/>
      <c r="FH193" s="98"/>
      <c r="FI193" s="98"/>
      <c r="FJ193" s="98"/>
      <c r="FK193" s="98"/>
      <c r="FL193" s="98"/>
      <c r="FM193" s="98"/>
      <c r="FN193" s="98"/>
      <c r="FO193" s="98"/>
      <c r="FP193" s="98"/>
      <c r="FQ193" s="98"/>
      <c r="FR193" s="98"/>
      <c r="FS193" s="98"/>
      <c r="FT193" s="98"/>
      <c r="FU193" s="98"/>
      <c r="FV193" s="98"/>
      <c r="FW193" s="98"/>
      <c r="FX193" s="98"/>
      <c r="FY193" s="98"/>
      <c r="FZ193" s="98"/>
      <c r="GA193" s="98"/>
      <c r="GB193" s="98"/>
      <c r="GC193" s="98"/>
      <c r="GD193" s="98"/>
      <c r="GE193" s="98"/>
      <c r="GF193" s="98"/>
      <c r="GG193" s="98"/>
      <c r="GH193" s="98"/>
      <c r="GI193" s="98"/>
      <c r="GJ193" s="98"/>
      <c r="GK193" s="98"/>
      <c r="GL193" s="98"/>
      <c r="GM193" s="98"/>
      <c r="GN193" s="98"/>
      <c r="GO193" s="98"/>
      <c r="GP193" s="98"/>
      <c r="GQ193" s="98"/>
      <c r="GR193" s="98"/>
      <c r="GS193" s="98"/>
      <c r="GT193" s="98"/>
      <c r="GU193" s="98"/>
      <c r="GV193" s="98"/>
      <c r="GW193" s="98"/>
      <c r="GX193" s="98"/>
      <c r="GY193" s="98"/>
      <c r="GZ193" s="98"/>
      <c r="HA193" s="98"/>
      <c r="HB193" s="98"/>
      <c r="HC193" s="98"/>
      <c r="HD193" s="98"/>
      <c r="HE193" s="98"/>
      <c r="HF193" s="98"/>
      <c r="HG193" s="98"/>
      <c r="HH193" s="98"/>
      <c r="HI193" s="98"/>
      <c r="HJ193" s="98"/>
      <c r="HK193" s="98"/>
      <c r="HL193" s="98"/>
      <c r="HM193" s="98"/>
      <c r="HN193" s="98"/>
      <c r="HO193" s="98"/>
      <c r="HP193" s="98"/>
      <c r="HQ193" s="98"/>
      <c r="HR193" s="98"/>
      <c r="HS193" s="98"/>
      <c r="HT193" s="98"/>
      <c r="HU193" s="98"/>
      <c r="HV193" s="98"/>
      <c r="HW193" s="98"/>
      <c r="HX193" s="98"/>
      <c r="HY193" s="98"/>
      <c r="HZ193" s="98"/>
      <c r="IA193" s="98"/>
    </row>
    <row r="194" spans="1:235" ht="15.75" customHeight="1" x14ac:dyDescent="0.3">
      <c r="A194" s="98"/>
      <c r="B194" s="98"/>
      <c r="C194" s="98"/>
      <c r="D194" s="98"/>
      <c r="E194" s="98"/>
      <c r="F194" s="98"/>
      <c r="G194" s="98"/>
      <c r="H194" s="98"/>
      <c r="I194" s="98"/>
      <c r="J194" s="98"/>
      <c r="K194" s="98"/>
      <c r="L194" s="98"/>
      <c r="M194" s="98"/>
      <c r="N194" s="98"/>
      <c r="O194" s="98"/>
      <c r="P194" s="98"/>
      <c r="Q194" s="98"/>
      <c r="R194" s="98"/>
      <c r="S194" s="98"/>
      <c r="T194" s="98"/>
      <c r="U194" s="98"/>
      <c r="V194" s="98"/>
      <c r="W194" s="98"/>
      <c r="X194" s="98"/>
      <c r="Y194" s="98"/>
      <c r="Z194" s="98"/>
      <c r="AA194" s="98"/>
      <c r="AB194" s="98"/>
      <c r="AC194" s="98"/>
      <c r="AD194" s="98"/>
      <c r="AE194" s="98"/>
      <c r="AF194" s="98"/>
      <c r="AG194" s="98"/>
      <c r="AH194" s="98"/>
      <c r="AI194" s="98"/>
      <c r="AJ194" s="98"/>
      <c r="AK194" s="98"/>
      <c r="AL194" s="98"/>
      <c r="AM194" s="98"/>
      <c r="AN194" s="98"/>
      <c r="AO194" s="98"/>
      <c r="AP194" s="98"/>
      <c r="AQ194" s="98"/>
      <c r="AR194" s="98"/>
      <c r="AS194" s="98"/>
      <c r="AT194" s="98"/>
      <c r="AU194" s="98"/>
      <c r="AV194" s="98"/>
      <c r="AW194" s="98"/>
      <c r="AX194" s="98"/>
      <c r="AY194" s="98"/>
      <c r="AZ194" s="98"/>
      <c r="BA194" s="98"/>
      <c r="BB194" s="98"/>
      <c r="BC194" s="98"/>
      <c r="BD194" s="98"/>
      <c r="BE194" s="98"/>
      <c r="BF194" s="98"/>
      <c r="BG194" s="98"/>
      <c r="BH194" s="98"/>
      <c r="BI194" s="98"/>
      <c r="BJ194" s="98"/>
      <c r="BK194" s="98"/>
      <c r="BL194" s="98"/>
      <c r="BM194" s="98"/>
      <c r="BN194" s="98"/>
      <c r="BO194" s="98"/>
      <c r="BP194" s="98"/>
      <c r="BQ194" s="98"/>
      <c r="BR194" s="98"/>
      <c r="BS194" s="98"/>
      <c r="BT194" s="98"/>
      <c r="BU194" s="98"/>
      <c r="BV194" s="98"/>
      <c r="BW194" s="98"/>
      <c r="BX194" s="98"/>
      <c r="BY194" s="98"/>
      <c r="BZ194" s="98"/>
      <c r="CA194" s="98"/>
      <c r="CB194" s="98"/>
      <c r="CC194" s="98"/>
      <c r="CD194" s="98"/>
      <c r="CE194" s="98"/>
      <c r="CF194" s="98"/>
      <c r="CG194" s="98"/>
      <c r="CH194" s="98"/>
      <c r="CI194" s="98"/>
      <c r="CJ194" s="98"/>
      <c r="CK194" s="98"/>
      <c r="CL194" s="98"/>
      <c r="CM194" s="98"/>
      <c r="CN194" s="98"/>
      <c r="CO194" s="98"/>
      <c r="CP194" s="98"/>
      <c r="CQ194" s="98"/>
      <c r="CR194" s="98"/>
      <c r="CS194" s="98"/>
      <c r="CT194" s="98"/>
      <c r="CU194" s="98"/>
      <c r="CV194" s="98"/>
      <c r="CW194" s="98"/>
      <c r="CX194" s="98"/>
      <c r="CY194" s="98"/>
      <c r="CZ194" s="98"/>
      <c r="DA194" s="98"/>
      <c r="DB194" s="98"/>
      <c r="DC194" s="98"/>
      <c r="DD194" s="98"/>
      <c r="DE194" s="98"/>
      <c r="DF194" s="98"/>
      <c r="DG194" s="98"/>
      <c r="DH194" s="98"/>
      <c r="DI194" s="98"/>
      <c r="DJ194" s="98"/>
      <c r="DK194" s="98"/>
      <c r="DL194" s="98"/>
      <c r="DM194" s="98"/>
      <c r="DN194" s="98"/>
      <c r="DO194" s="98"/>
      <c r="DP194" s="98"/>
      <c r="DQ194" s="98"/>
      <c r="DR194" s="98"/>
      <c r="DS194" s="98"/>
      <c r="DT194" s="98"/>
      <c r="DU194" s="98"/>
      <c r="DV194" s="98"/>
      <c r="DW194" s="98"/>
      <c r="DX194" s="98"/>
      <c r="DY194" s="98"/>
      <c r="DZ194" s="98"/>
      <c r="EA194" s="98"/>
      <c r="EB194" s="98"/>
      <c r="EC194" s="98"/>
      <c r="ED194" s="98"/>
      <c r="EE194" s="98"/>
      <c r="EF194" s="98"/>
      <c r="EG194" s="98"/>
      <c r="EH194" s="98"/>
      <c r="EI194" s="98"/>
      <c r="EJ194" s="98"/>
      <c r="EK194" s="98"/>
      <c r="EL194" s="98"/>
      <c r="EM194" s="98"/>
      <c r="EN194" s="98"/>
      <c r="EO194" s="98"/>
      <c r="EP194" s="98"/>
      <c r="EQ194" s="98"/>
      <c r="ER194" s="98"/>
      <c r="ES194" s="98"/>
      <c r="ET194" s="98"/>
      <c r="EU194" s="98"/>
      <c r="EV194" s="98"/>
      <c r="EW194" s="98"/>
      <c r="EX194" s="98"/>
      <c r="EY194" s="98"/>
      <c r="EZ194" s="98"/>
      <c r="FA194" s="98"/>
      <c r="FB194" s="98"/>
      <c r="FC194" s="98"/>
      <c r="FD194" s="98"/>
      <c r="FE194" s="98"/>
      <c r="FF194" s="98"/>
      <c r="FG194" s="98"/>
      <c r="FH194" s="98"/>
      <c r="FI194" s="98"/>
      <c r="FJ194" s="98"/>
      <c r="FK194" s="98"/>
      <c r="FL194" s="98"/>
      <c r="FM194" s="98"/>
      <c r="FN194" s="98"/>
      <c r="FO194" s="98"/>
      <c r="FP194" s="98"/>
      <c r="FQ194" s="98"/>
      <c r="FR194" s="98"/>
      <c r="FS194" s="98"/>
      <c r="FT194" s="98"/>
      <c r="FU194" s="98"/>
      <c r="FV194" s="98"/>
      <c r="FW194" s="98"/>
      <c r="FX194" s="98"/>
      <c r="FY194" s="98"/>
      <c r="FZ194" s="98"/>
      <c r="GA194" s="98"/>
      <c r="GB194" s="98"/>
      <c r="GC194" s="98"/>
      <c r="GD194" s="98"/>
      <c r="GE194" s="98"/>
      <c r="GF194" s="98"/>
      <c r="GG194" s="98"/>
      <c r="GH194" s="98"/>
      <c r="GI194" s="98"/>
      <c r="GJ194" s="98"/>
      <c r="GK194" s="98"/>
      <c r="GL194" s="98"/>
      <c r="GM194" s="98"/>
      <c r="GN194" s="98"/>
      <c r="GO194" s="98"/>
      <c r="GP194" s="98"/>
      <c r="GQ194" s="98"/>
      <c r="GR194" s="98"/>
      <c r="GS194" s="98"/>
      <c r="GT194" s="98"/>
      <c r="GU194" s="98"/>
      <c r="GV194" s="98"/>
      <c r="GW194" s="98"/>
      <c r="GX194" s="98"/>
      <c r="GY194" s="98"/>
      <c r="GZ194" s="98"/>
      <c r="HA194" s="98"/>
      <c r="HB194" s="98"/>
      <c r="HC194" s="98"/>
      <c r="HD194" s="98"/>
      <c r="HE194" s="98"/>
      <c r="HF194" s="98"/>
      <c r="HG194" s="98"/>
      <c r="HH194" s="98"/>
      <c r="HI194" s="98"/>
      <c r="HJ194" s="98"/>
      <c r="HK194" s="98"/>
      <c r="HL194" s="98"/>
      <c r="HM194" s="98"/>
      <c r="HN194" s="98"/>
      <c r="HO194" s="98"/>
      <c r="HP194" s="98"/>
      <c r="HQ194" s="98"/>
      <c r="HR194" s="98"/>
      <c r="HS194" s="98"/>
      <c r="HT194" s="98"/>
      <c r="HU194" s="98"/>
      <c r="HV194" s="98"/>
      <c r="HW194" s="98"/>
      <c r="HX194" s="98"/>
      <c r="HY194" s="98"/>
      <c r="HZ194" s="98"/>
      <c r="IA194" s="98"/>
    </row>
    <row r="195" spans="1:235" ht="15.75" customHeight="1" x14ac:dyDescent="0.3">
      <c r="A195" s="98"/>
      <c r="B195" s="98"/>
      <c r="C195" s="98"/>
      <c r="D195" s="98"/>
      <c r="E195" s="98"/>
      <c r="F195" s="98"/>
      <c r="G195" s="98"/>
      <c r="H195" s="98"/>
      <c r="I195" s="98"/>
      <c r="J195" s="98"/>
      <c r="K195" s="98"/>
      <c r="L195" s="98"/>
      <c r="M195" s="98"/>
      <c r="N195" s="98"/>
      <c r="O195" s="98"/>
      <c r="P195" s="98"/>
      <c r="Q195" s="98"/>
      <c r="R195" s="98"/>
      <c r="S195" s="98"/>
      <c r="T195" s="98"/>
      <c r="U195" s="98"/>
      <c r="V195" s="98"/>
      <c r="W195" s="98"/>
      <c r="X195" s="98"/>
      <c r="Y195" s="98"/>
      <c r="Z195" s="98"/>
      <c r="AA195" s="98"/>
      <c r="AB195" s="98"/>
      <c r="AC195" s="98"/>
      <c r="AD195" s="98"/>
      <c r="AE195" s="98"/>
      <c r="AF195" s="98"/>
      <c r="AG195" s="98"/>
      <c r="AH195" s="98"/>
      <c r="AI195" s="98"/>
      <c r="AJ195" s="98"/>
      <c r="AK195" s="98"/>
      <c r="AL195" s="98"/>
      <c r="AM195" s="98"/>
      <c r="AN195" s="98"/>
      <c r="AO195" s="98"/>
      <c r="AP195" s="98"/>
      <c r="AQ195" s="98"/>
      <c r="AR195" s="98"/>
      <c r="AS195" s="98"/>
      <c r="AT195" s="98"/>
      <c r="AU195" s="98"/>
      <c r="AV195" s="98"/>
      <c r="AW195" s="98"/>
      <c r="AX195" s="98"/>
      <c r="AY195" s="98"/>
      <c r="AZ195" s="98"/>
      <c r="BA195" s="98"/>
      <c r="BB195" s="98"/>
      <c r="BC195" s="98"/>
      <c r="BD195" s="98"/>
      <c r="BE195" s="98"/>
      <c r="BF195" s="98"/>
      <c r="BG195" s="98"/>
      <c r="BH195" s="98"/>
      <c r="BI195" s="98"/>
      <c r="BJ195" s="98"/>
      <c r="BK195" s="98"/>
      <c r="BL195" s="98"/>
      <c r="BM195" s="98"/>
      <c r="BN195" s="98"/>
      <c r="BO195" s="98"/>
      <c r="BP195" s="98"/>
      <c r="BQ195" s="98"/>
      <c r="BR195" s="98"/>
      <c r="BS195" s="98"/>
      <c r="BT195" s="98"/>
      <c r="BU195" s="98"/>
      <c r="BV195" s="98"/>
      <c r="BW195" s="98"/>
      <c r="BX195" s="98"/>
      <c r="BY195" s="98"/>
      <c r="BZ195" s="98"/>
      <c r="CA195" s="98"/>
      <c r="CB195" s="98"/>
      <c r="CC195" s="98"/>
      <c r="CD195" s="98"/>
      <c r="CE195" s="98"/>
      <c r="CF195" s="98"/>
      <c r="CG195" s="98"/>
      <c r="CH195" s="98"/>
      <c r="CI195" s="98"/>
      <c r="CJ195" s="98"/>
      <c r="CK195" s="98"/>
      <c r="CL195" s="98"/>
      <c r="CM195" s="98"/>
      <c r="CN195" s="98"/>
      <c r="CO195" s="98"/>
      <c r="CP195" s="98"/>
      <c r="CQ195" s="98"/>
      <c r="CR195" s="98"/>
      <c r="CS195" s="98"/>
      <c r="CT195" s="98"/>
      <c r="CU195" s="98"/>
      <c r="CV195" s="98"/>
      <c r="CW195" s="98"/>
      <c r="CX195" s="98"/>
      <c r="CY195" s="98"/>
      <c r="CZ195" s="98"/>
      <c r="DA195" s="98"/>
      <c r="DB195" s="98"/>
      <c r="DC195" s="98"/>
      <c r="DD195" s="98"/>
      <c r="DE195" s="98"/>
      <c r="DF195" s="98"/>
      <c r="DG195" s="98"/>
      <c r="DH195" s="98"/>
      <c r="DI195" s="98"/>
      <c r="DJ195" s="98"/>
      <c r="DK195" s="98"/>
      <c r="DL195" s="98"/>
      <c r="DM195" s="98"/>
      <c r="DN195" s="98"/>
      <c r="DO195" s="98"/>
      <c r="DP195" s="98"/>
      <c r="DQ195" s="98"/>
      <c r="DR195" s="98"/>
      <c r="DS195" s="98"/>
      <c r="DT195" s="98"/>
      <c r="DU195" s="98"/>
      <c r="DV195" s="98"/>
      <c r="DW195" s="98"/>
      <c r="DX195" s="98"/>
      <c r="DY195" s="98"/>
      <c r="DZ195" s="98"/>
      <c r="EA195" s="98"/>
      <c r="EB195" s="98"/>
      <c r="EC195" s="98"/>
      <c r="ED195" s="98"/>
      <c r="EE195" s="98"/>
      <c r="EF195" s="98"/>
      <c r="EG195" s="98"/>
      <c r="EH195" s="98"/>
      <c r="EI195" s="98"/>
      <c r="EJ195" s="98"/>
      <c r="EK195" s="98"/>
      <c r="EL195" s="98"/>
      <c r="EM195" s="98"/>
      <c r="EN195" s="98"/>
      <c r="EO195" s="98"/>
      <c r="EP195" s="98"/>
      <c r="EQ195" s="98"/>
      <c r="ER195" s="98"/>
      <c r="ES195" s="98"/>
      <c r="ET195" s="98"/>
      <c r="EU195" s="98"/>
      <c r="EV195" s="98"/>
      <c r="EW195" s="98"/>
      <c r="EX195" s="98"/>
      <c r="EY195" s="98"/>
      <c r="EZ195" s="98"/>
      <c r="FA195" s="98"/>
      <c r="FB195" s="98"/>
      <c r="FC195" s="98"/>
      <c r="FD195" s="98"/>
      <c r="FE195" s="98"/>
      <c r="FF195" s="98"/>
      <c r="FG195" s="98"/>
      <c r="FH195" s="98"/>
      <c r="FI195" s="98"/>
      <c r="FJ195" s="98"/>
      <c r="FK195" s="98"/>
      <c r="FL195" s="98"/>
      <c r="FM195" s="98"/>
      <c r="FN195" s="98"/>
      <c r="FO195" s="98"/>
      <c r="FP195" s="98"/>
      <c r="FQ195" s="98"/>
      <c r="FR195" s="98"/>
      <c r="FS195" s="98"/>
      <c r="FT195" s="98"/>
      <c r="FU195" s="98"/>
      <c r="FV195" s="98"/>
      <c r="FW195" s="98"/>
      <c r="FX195" s="98"/>
      <c r="FY195" s="98"/>
      <c r="FZ195" s="98"/>
      <c r="GA195" s="98"/>
      <c r="GB195" s="98"/>
      <c r="GC195" s="98"/>
      <c r="GD195" s="98"/>
      <c r="GE195" s="98"/>
      <c r="GF195" s="98"/>
      <c r="GG195" s="98"/>
      <c r="GH195" s="98"/>
      <c r="GI195" s="98"/>
      <c r="GJ195" s="98"/>
      <c r="GK195" s="98"/>
      <c r="GL195" s="98"/>
      <c r="GM195" s="98"/>
      <c r="GN195" s="98"/>
      <c r="GO195" s="98"/>
      <c r="GP195" s="98"/>
      <c r="GQ195" s="98"/>
      <c r="GR195" s="98"/>
      <c r="GS195" s="98"/>
      <c r="GT195" s="98"/>
      <c r="GU195" s="98"/>
      <c r="GV195" s="98"/>
      <c r="GW195" s="98"/>
      <c r="GX195" s="98"/>
      <c r="GY195" s="98"/>
      <c r="GZ195" s="98"/>
      <c r="HA195" s="98"/>
      <c r="HB195" s="98"/>
      <c r="HC195" s="98"/>
      <c r="HD195" s="98"/>
      <c r="HE195" s="98"/>
      <c r="HF195" s="98"/>
      <c r="HG195" s="98"/>
      <c r="HH195" s="98"/>
      <c r="HI195" s="98"/>
      <c r="HJ195" s="98"/>
      <c r="HK195" s="98"/>
      <c r="HL195" s="98"/>
      <c r="HM195" s="98"/>
      <c r="HN195" s="98"/>
      <c r="HO195" s="98"/>
      <c r="HP195" s="98"/>
      <c r="HQ195" s="98"/>
      <c r="HR195" s="98"/>
      <c r="HS195" s="98"/>
      <c r="HT195" s="98"/>
      <c r="HU195" s="98"/>
      <c r="HV195" s="98"/>
      <c r="HW195" s="98"/>
      <c r="HX195" s="98"/>
      <c r="HY195" s="98"/>
      <c r="HZ195" s="98"/>
      <c r="IA195" s="98"/>
    </row>
    <row r="196" spans="1:235" ht="15.75" customHeight="1" x14ac:dyDescent="0.3">
      <c r="A196" s="98"/>
      <c r="B196" s="98"/>
      <c r="C196" s="98"/>
      <c r="D196" s="98"/>
      <c r="E196" s="98"/>
      <c r="F196" s="98"/>
      <c r="G196" s="98"/>
      <c r="H196" s="98"/>
      <c r="I196" s="98"/>
      <c r="J196" s="98"/>
      <c r="K196" s="98"/>
      <c r="L196" s="98"/>
      <c r="M196" s="98"/>
      <c r="N196" s="98"/>
      <c r="O196" s="98"/>
      <c r="P196" s="98"/>
      <c r="Q196" s="98"/>
      <c r="R196" s="98"/>
      <c r="S196" s="98"/>
      <c r="T196" s="98"/>
      <c r="U196" s="98"/>
      <c r="V196" s="98"/>
      <c r="W196" s="98"/>
      <c r="X196" s="98"/>
      <c r="Y196" s="98"/>
      <c r="Z196" s="98"/>
      <c r="AA196" s="98"/>
      <c r="AB196" s="98"/>
      <c r="AC196" s="98"/>
      <c r="AD196" s="98"/>
      <c r="AE196" s="98"/>
      <c r="AF196" s="98"/>
      <c r="AG196" s="98"/>
      <c r="AH196" s="98"/>
      <c r="AI196" s="98"/>
      <c r="AJ196" s="98"/>
      <c r="AK196" s="98"/>
      <c r="AL196" s="98"/>
      <c r="AM196" s="98"/>
      <c r="AN196" s="98"/>
      <c r="AO196" s="98"/>
      <c r="AP196" s="98"/>
      <c r="AQ196" s="98"/>
      <c r="AR196" s="98"/>
      <c r="AS196" s="98"/>
      <c r="AT196" s="98"/>
      <c r="AU196" s="98"/>
      <c r="AV196" s="98"/>
      <c r="AW196" s="98"/>
      <c r="AX196" s="98"/>
      <c r="AY196" s="98"/>
      <c r="AZ196" s="98"/>
      <c r="BA196" s="98"/>
      <c r="BB196" s="98"/>
      <c r="BC196" s="98"/>
      <c r="BD196" s="98"/>
      <c r="BE196" s="98"/>
      <c r="BF196" s="98"/>
      <c r="BG196" s="98"/>
      <c r="BH196" s="98"/>
      <c r="BI196" s="98"/>
      <c r="BJ196" s="98"/>
      <c r="BK196" s="98"/>
      <c r="BL196" s="98"/>
      <c r="BM196" s="98"/>
      <c r="BN196" s="98"/>
      <c r="BO196" s="98"/>
      <c r="BP196" s="98"/>
      <c r="BQ196" s="98"/>
      <c r="BR196" s="98"/>
      <c r="BS196" s="98"/>
      <c r="BT196" s="98"/>
      <c r="BU196" s="98"/>
      <c r="BV196" s="98"/>
      <c r="BW196" s="98"/>
      <c r="BX196" s="98"/>
      <c r="BY196" s="98"/>
      <c r="BZ196" s="98"/>
      <c r="CA196" s="98"/>
      <c r="CB196" s="98"/>
      <c r="CC196" s="98"/>
      <c r="CD196" s="98"/>
      <c r="CE196" s="98"/>
      <c r="CF196" s="98"/>
      <c r="CG196" s="98"/>
      <c r="CH196" s="98"/>
      <c r="CI196" s="98"/>
      <c r="CJ196" s="98"/>
      <c r="CK196" s="98"/>
      <c r="CL196" s="98"/>
      <c r="CM196" s="98"/>
      <c r="CN196" s="98"/>
      <c r="CO196" s="98"/>
      <c r="CP196" s="98"/>
      <c r="CQ196" s="98"/>
      <c r="CR196" s="98"/>
      <c r="CS196" s="98"/>
      <c r="CT196" s="98"/>
      <c r="CU196" s="98"/>
      <c r="CV196" s="98"/>
      <c r="CW196" s="98"/>
      <c r="CX196" s="98"/>
      <c r="CY196" s="98"/>
      <c r="CZ196" s="98"/>
      <c r="DA196" s="98"/>
      <c r="DB196" s="98"/>
      <c r="DC196" s="98"/>
      <c r="DD196" s="98"/>
      <c r="DE196" s="98"/>
      <c r="DF196" s="98"/>
      <c r="DG196" s="98"/>
      <c r="DH196" s="98"/>
      <c r="DI196" s="98"/>
      <c r="DJ196" s="98"/>
      <c r="DK196" s="98"/>
      <c r="DL196" s="98"/>
      <c r="DM196" s="98"/>
      <c r="DN196" s="98"/>
      <c r="DO196" s="98"/>
      <c r="DP196" s="98"/>
      <c r="DQ196" s="98"/>
      <c r="DR196" s="98"/>
      <c r="DS196" s="98"/>
      <c r="DT196" s="98"/>
      <c r="DU196" s="98"/>
      <c r="DV196" s="98"/>
      <c r="DW196" s="98"/>
      <c r="DX196" s="98"/>
      <c r="DY196" s="98"/>
      <c r="DZ196" s="98"/>
      <c r="EA196" s="98"/>
      <c r="EB196" s="98"/>
      <c r="EC196" s="98"/>
      <c r="ED196" s="98"/>
      <c r="EE196" s="98"/>
      <c r="EF196" s="98"/>
      <c r="EG196" s="98"/>
      <c r="EH196" s="98"/>
      <c r="EI196" s="98"/>
      <c r="EJ196" s="98"/>
      <c r="EK196" s="98"/>
      <c r="EL196" s="98"/>
      <c r="EM196" s="98"/>
      <c r="EN196" s="98"/>
      <c r="EO196" s="98"/>
      <c r="EP196" s="98"/>
      <c r="EQ196" s="98"/>
      <c r="ER196" s="98"/>
      <c r="ES196" s="98"/>
      <c r="ET196" s="98"/>
      <c r="EU196" s="98"/>
      <c r="EV196" s="98"/>
      <c r="EW196" s="98"/>
      <c r="EX196" s="98"/>
      <c r="EY196" s="98"/>
      <c r="EZ196" s="98"/>
      <c r="FA196" s="98"/>
      <c r="FB196" s="98"/>
      <c r="FC196" s="98"/>
      <c r="FD196" s="98"/>
      <c r="FE196" s="98"/>
      <c r="FF196" s="98"/>
      <c r="FG196" s="98"/>
      <c r="FH196" s="98"/>
      <c r="FI196" s="98"/>
      <c r="FJ196" s="98"/>
      <c r="FK196" s="98"/>
      <c r="FL196" s="98"/>
      <c r="FM196" s="98"/>
      <c r="FN196" s="98"/>
      <c r="FO196" s="98"/>
      <c r="FP196" s="98"/>
      <c r="FQ196" s="98"/>
      <c r="FR196" s="98"/>
      <c r="FS196" s="98"/>
      <c r="FT196" s="98"/>
      <c r="FU196" s="98"/>
      <c r="FV196" s="98"/>
      <c r="FW196" s="98"/>
      <c r="FX196" s="98"/>
      <c r="FY196" s="98"/>
      <c r="FZ196" s="98"/>
      <c r="GA196" s="98"/>
      <c r="GB196" s="98"/>
      <c r="GC196" s="98"/>
      <c r="GD196" s="98"/>
      <c r="GE196" s="98"/>
      <c r="GF196" s="98"/>
      <c r="GG196" s="98"/>
      <c r="GH196" s="98"/>
      <c r="GI196" s="98"/>
      <c r="GJ196" s="98"/>
      <c r="GK196" s="98"/>
      <c r="GL196" s="98"/>
      <c r="GM196" s="98"/>
      <c r="GN196" s="98"/>
      <c r="GO196" s="98"/>
      <c r="GP196" s="98"/>
      <c r="GQ196" s="98"/>
      <c r="GR196" s="98"/>
      <c r="GS196" s="98"/>
      <c r="GT196" s="98"/>
      <c r="GU196" s="98"/>
      <c r="GV196" s="98"/>
      <c r="GW196" s="98"/>
      <c r="GX196" s="98"/>
      <c r="GY196" s="98"/>
      <c r="GZ196" s="98"/>
      <c r="HA196" s="98"/>
      <c r="HB196" s="98"/>
      <c r="HC196" s="98"/>
      <c r="HD196" s="98"/>
      <c r="HE196" s="98"/>
      <c r="HF196" s="98"/>
      <c r="HG196" s="98"/>
      <c r="HH196" s="98"/>
      <c r="HI196" s="98"/>
      <c r="HJ196" s="98"/>
      <c r="HK196" s="98"/>
      <c r="HL196" s="98"/>
      <c r="HM196" s="98"/>
      <c r="HN196" s="98"/>
      <c r="HO196" s="98"/>
      <c r="HP196" s="98"/>
      <c r="HQ196" s="98"/>
      <c r="HR196" s="98"/>
      <c r="HS196" s="98"/>
      <c r="HT196" s="98"/>
      <c r="HU196" s="98"/>
      <c r="HV196" s="98"/>
      <c r="HW196" s="98"/>
      <c r="HX196" s="98"/>
      <c r="HY196" s="98"/>
      <c r="HZ196" s="98"/>
      <c r="IA196" s="98"/>
    </row>
    <row r="197" spans="1:235" ht="15.75" customHeight="1" x14ac:dyDescent="0.3">
      <c r="A197" s="98"/>
      <c r="B197" s="98"/>
      <c r="C197" s="98"/>
      <c r="D197" s="98"/>
      <c r="E197" s="98"/>
      <c r="F197" s="98"/>
      <c r="G197" s="98"/>
      <c r="H197" s="98"/>
      <c r="I197" s="98"/>
      <c r="J197" s="98"/>
      <c r="K197" s="98"/>
      <c r="L197" s="98"/>
      <c r="M197" s="98"/>
      <c r="N197" s="98"/>
      <c r="O197" s="98"/>
      <c r="P197" s="98"/>
      <c r="Q197" s="98"/>
      <c r="R197" s="98"/>
      <c r="S197" s="98"/>
      <c r="T197" s="98"/>
      <c r="U197" s="98"/>
      <c r="V197" s="98"/>
      <c r="W197" s="98"/>
      <c r="X197" s="98"/>
      <c r="Y197" s="98"/>
      <c r="Z197" s="98"/>
      <c r="AA197" s="98"/>
      <c r="AB197" s="98"/>
      <c r="AC197" s="98"/>
      <c r="AD197" s="98"/>
      <c r="AE197" s="98"/>
      <c r="AF197" s="98"/>
      <c r="AG197" s="98"/>
      <c r="AH197" s="98"/>
      <c r="AI197" s="98"/>
      <c r="AJ197" s="98"/>
      <c r="AK197" s="98"/>
      <c r="AL197" s="98"/>
      <c r="AM197" s="98"/>
      <c r="AN197" s="98"/>
      <c r="AO197" s="98"/>
      <c r="AP197" s="98"/>
      <c r="AQ197" s="98"/>
      <c r="AR197" s="98"/>
      <c r="AS197" s="98"/>
      <c r="AT197" s="98"/>
      <c r="AU197" s="98"/>
      <c r="AV197" s="98"/>
      <c r="AW197" s="98"/>
      <c r="AX197" s="98"/>
      <c r="AY197" s="98"/>
      <c r="AZ197" s="98"/>
      <c r="BA197" s="98"/>
      <c r="BB197" s="98"/>
      <c r="BC197" s="98"/>
      <c r="BD197" s="98"/>
      <c r="BE197" s="98"/>
      <c r="BF197" s="98"/>
      <c r="BG197" s="98"/>
      <c r="BH197" s="98"/>
      <c r="BI197" s="98"/>
      <c r="BJ197" s="98"/>
      <c r="BK197" s="98"/>
      <c r="BL197" s="98"/>
      <c r="BM197" s="98"/>
      <c r="BN197" s="98"/>
      <c r="BO197" s="98"/>
      <c r="BP197" s="98"/>
      <c r="BQ197" s="98"/>
      <c r="BR197" s="98"/>
      <c r="BS197" s="98"/>
      <c r="BT197" s="98"/>
      <c r="BU197" s="98"/>
      <c r="BV197" s="98"/>
      <c r="BW197" s="98"/>
      <c r="BX197" s="98"/>
      <c r="BY197" s="98"/>
      <c r="BZ197" s="98"/>
      <c r="CA197" s="98"/>
      <c r="CB197" s="98"/>
      <c r="CC197" s="98"/>
      <c r="CD197" s="98"/>
      <c r="CE197" s="98"/>
      <c r="CF197" s="98"/>
      <c r="CG197" s="98"/>
      <c r="CH197" s="98"/>
      <c r="CI197" s="98"/>
      <c r="CJ197" s="98"/>
      <c r="CK197" s="98"/>
      <c r="CL197" s="98"/>
      <c r="CM197" s="98"/>
      <c r="CN197" s="98"/>
      <c r="CO197" s="98"/>
      <c r="CP197" s="98"/>
      <c r="CQ197" s="98"/>
      <c r="CR197" s="98"/>
      <c r="CS197" s="98"/>
      <c r="CT197" s="98"/>
      <c r="CU197" s="98"/>
      <c r="CV197" s="98"/>
      <c r="CW197" s="98"/>
      <c r="CX197" s="98"/>
      <c r="CY197" s="98"/>
      <c r="CZ197" s="98"/>
      <c r="DA197" s="98"/>
      <c r="DB197" s="98"/>
      <c r="DC197" s="98"/>
      <c r="DD197" s="98"/>
      <c r="DE197" s="98"/>
      <c r="DF197" s="98"/>
      <c r="DG197" s="98"/>
      <c r="DH197" s="98"/>
      <c r="DI197" s="98"/>
      <c r="DJ197" s="98"/>
      <c r="DK197" s="98"/>
      <c r="DL197" s="98"/>
      <c r="DM197" s="98"/>
      <c r="DN197" s="98"/>
      <c r="DO197" s="98"/>
      <c r="DP197" s="98"/>
      <c r="DQ197" s="98"/>
      <c r="DR197" s="98"/>
      <c r="DS197" s="98"/>
      <c r="DT197" s="98"/>
      <c r="DU197" s="98"/>
      <c r="DV197" s="98"/>
      <c r="DW197" s="98"/>
      <c r="DX197" s="98"/>
      <c r="DY197" s="98"/>
      <c r="DZ197" s="98"/>
      <c r="EA197" s="98"/>
      <c r="EB197" s="98"/>
      <c r="EC197" s="98"/>
      <c r="ED197" s="98"/>
      <c r="EE197" s="98"/>
      <c r="EF197" s="98"/>
      <c r="EG197" s="98"/>
      <c r="EH197" s="98"/>
      <c r="EI197" s="98"/>
      <c r="EJ197" s="98"/>
      <c r="EK197" s="98"/>
      <c r="EL197" s="98"/>
      <c r="EM197" s="98"/>
      <c r="EN197" s="98"/>
      <c r="EO197" s="98"/>
      <c r="EP197" s="98"/>
      <c r="EQ197" s="98"/>
      <c r="ER197" s="98"/>
      <c r="ES197" s="98"/>
      <c r="ET197" s="98"/>
      <c r="EU197" s="98"/>
      <c r="EV197" s="98"/>
      <c r="EW197" s="98"/>
      <c r="EX197" s="98"/>
      <c r="EY197" s="98"/>
      <c r="EZ197" s="98"/>
      <c r="FA197" s="98"/>
      <c r="FB197" s="98"/>
      <c r="FC197" s="98"/>
      <c r="FD197" s="98"/>
      <c r="FE197" s="98"/>
      <c r="FF197" s="98"/>
      <c r="FG197" s="98"/>
      <c r="FH197" s="98"/>
      <c r="FI197" s="98"/>
      <c r="FJ197" s="98"/>
      <c r="FK197" s="98"/>
      <c r="FL197" s="98"/>
      <c r="FM197" s="98"/>
      <c r="FN197" s="98"/>
      <c r="FO197" s="98"/>
      <c r="FP197" s="98"/>
      <c r="FQ197" s="98"/>
      <c r="FR197" s="98"/>
      <c r="FS197" s="98"/>
      <c r="FT197" s="98"/>
      <c r="FU197" s="98"/>
      <c r="FV197" s="98"/>
      <c r="FW197" s="98"/>
      <c r="FX197" s="98"/>
      <c r="FY197" s="98"/>
      <c r="FZ197" s="98"/>
      <c r="GA197" s="98"/>
      <c r="GB197" s="98"/>
      <c r="GC197" s="98"/>
      <c r="GD197" s="98"/>
      <c r="GE197" s="98"/>
      <c r="GF197" s="98"/>
      <c r="GG197" s="98"/>
      <c r="GH197" s="98"/>
      <c r="GI197" s="98"/>
      <c r="GJ197" s="98"/>
      <c r="GK197" s="98"/>
      <c r="GL197" s="98"/>
      <c r="GM197" s="98"/>
      <c r="GN197" s="98"/>
      <c r="GO197" s="98"/>
      <c r="GP197" s="98"/>
      <c r="GQ197" s="98"/>
      <c r="GR197" s="98"/>
      <c r="GS197" s="98"/>
      <c r="GT197" s="98"/>
      <c r="GU197" s="98"/>
      <c r="GV197" s="98"/>
      <c r="GW197" s="98"/>
      <c r="GX197" s="98"/>
      <c r="GY197" s="98"/>
      <c r="GZ197" s="98"/>
      <c r="HA197" s="98"/>
      <c r="HB197" s="98"/>
      <c r="HC197" s="98"/>
      <c r="HD197" s="98"/>
      <c r="HE197" s="98"/>
      <c r="HF197" s="98"/>
      <c r="HG197" s="98"/>
      <c r="HH197" s="98"/>
      <c r="HI197" s="98"/>
      <c r="HJ197" s="98"/>
      <c r="HK197" s="98"/>
      <c r="HL197" s="98"/>
      <c r="HM197" s="98"/>
      <c r="HN197" s="98"/>
      <c r="HO197" s="98"/>
      <c r="HP197" s="98"/>
      <c r="HQ197" s="98"/>
      <c r="HR197" s="98"/>
      <c r="HS197" s="98"/>
      <c r="HT197" s="98"/>
      <c r="HU197" s="98"/>
      <c r="HV197" s="98"/>
      <c r="HW197" s="98"/>
      <c r="HX197" s="98"/>
      <c r="HY197" s="98"/>
      <c r="HZ197" s="98"/>
      <c r="IA197" s="98"/>
    </row>
    <row r="198" spans="1:235" ht="15.75" customHeight="1" x14ac:dyDescent="0.3">
      <c r="A198" s="98"/>
      <c r="B198" s="98"/>
      <c r="C198" s="98"/>
      <c r="D198" s="98"/>
      <c r="E198" s="98"/>
      <c r="F198" s="98"/>
      <c r="G198" s="98"/>
      <c r="H198" s="98"/>
      <c r="I198" s="98"/>
      <c r="J198" s="98"/>
      <c r="K198" s="98"/>
      <c r="L198" s="98"/>
      <c r="M198" s="98"/>
      <c r="N198" s="98"/>
      <c r="O198" s="98"/>
      <c r="P198" s="98"/>
      <c r="Q198" s="98"/>
      <c r="R198" s="98"/>
      <c r="S198" s="98"/>
      <c r="T198" s="98"/>
      <c r="U198" s="98"/>
      <c r="V198" s="98"/>
      <c r="W198" s="98"/>
      <c r="X198" s="98"/>
      <c r="Y198" s="98"/>
      <c r="Z198" s="98"/>
      <c r="AA198" s="98"/>
      <c r="AB198" s="98"/>
      <c r="AC198" s="98"/>
      <c r="AD198" s="98"/>
      <c r="AE198" s="98"/>
      <c r="AF198" s="98"/>
      <c r="AG198" s="98"/>
      <c r="AH198" s="98"/>
      <c r="AI198" s="98"/>
      <c r="AJ198" s="98"/>
      <c r="AK198" s="98"/>
      <c r="AL198" s="98"/>
      <c r="AM198" s="98"/>
      <c r="AN198" s="98"/>
      <c r="AO198" s="98"/>
      <c r="AP198" s="98"/>
      <c r="AQ198" s="98"/>
      <c r="AR198" s="98"/>
      <c r="AS198" s="98"/>
      <c r="AT198" s="98"/>
      <c r="AU198" s="98"/>
      <c r="AV198" s="98"/>
      <c r="AW198" s="98"/>
      <c r="AX198" s="98"/>
      <c r="AY198" s="98"/>
      <c r="AZ198" s="98"/>
      <c r="BA198" s="98"/>
      <c r="BB198" s="98"/>
      <c r="BC198" s="98"/>
      <c r="BD198" s="98"/>
      <c r="BE198" s="98"/>
      <c r="BF198" s="98"/>
      <c r="BG198" s="98"/>
      <c r="BH198" s="98"/>
      <c r="BI198" s="98"/>
      <c r="BJ198" s="98"/>
      <c r="BK198" s="98"/>
      <c r="BL198" s="98"/>
      <c r="BM198" s="98"/>
      <c r="BN198" s="98"/>
      <c r="BO198" s="98"/>
      <c r="BP198" s="98"/>
      <c r="BQ198" s="98"/>
      <c r="BR198" s="98"/>
      <c r="BS198" s="98"/>
      <c r="BT198" s="98"/>
      <c r="BU198" s="98"/>
      <c r="BV198" s="98"/>
      <c r="BW198" s="98"/>
      <c r="BX198" s="98"/>
      <c r="BY198" s="98"/>
      <c r="BZ198" s="98"/>
      <c r="CA198" s="98"/>
      <c r="CB198" s="98"/>
      <c r="CC198" s="98"/>
      <c r="CD198" s="98"/>
      <c r="CE198" s="98"/>
      <c r="CF198" s="98"/>
      <c r="CG198" s="98"/>
      <c r="CH198" s="98"/>
      <c r="CI198" s="98"/>
      <c r="CJ198" s="98"/>
      <c r="CK198" s="98"/>
      <c r="CL198" s="98"/>
      <c r="CM198" s="98"/>
      <c r="CN198" s="98"/>
      <c r="CO198" s="98"/>
      <c r="CP198" s="98"/>
      <c r="CQ198" s="98"/>
      <c r="CR198" s="98"/>
      <c r="CS198" s="98"/>
      <c r="CT198" s="98"/>
      <c r="CU198" s="98"/>
      <c r="CV198" s="98"/>
      <c r="CW198" s="98"/>
      <c r="CX198" s="98"/>
      <c r="CY198" s="98"/>
      <c r="CZ198" s="98"/>
      <c r="DA198" s="98"/>
      <c r="DB198" s="98"/>
      <c r="DC198" s="98"/>
      <c r="DD198" s="98"/>
      <c r="DE198" s="98"/>
      <c r="DF198" s="98"/>
      <c r="DG198" s="98"/>
      <c r="DH198" s="98"/>
      <c r="DI198" s="98"/>
      <c r="DJ198" s="98"/>
      <c r="DK198" s="98"/>
      <c r="DL198" s="98"/>
      <c r="DM198" s="98"/>
      <c r="DN198" s="98"/>
      <c r="DO198" s="98"/>
      <c r="DP198" s="98"/>
      <c r="DQ198" s="98"/>
      <c r="DR198" s="98"/>
      <c r="DS198" s="98"/>
      <c r="DT198" s="98"/>
      <c r="DU198" s="98"/>
      <c r="DV198" s="98"/>
      <c r="DW198" s="98"/>
      <c r="DX198" s="98"/>
      <c r="DY198" s="98"/>
      <c r="DZ198" s="98"/>
      <c r="EA198" s="98"/>
      <c r="EB198" s="98"/>
      <c r="EC198" s="98"/>
      <c r="ED198" s="98"/>
      <c r="EE198" s="98"/>
      <c r="EF198" s="98"/>
      <c r="EG198" s="98"/>
      <c r="EH198" s="98"/>
      <c r="EI198" s="98"/>
      <c r="EJ198" s="98"/>
      <c r="EK198" s="98"/>
      <c r="EL198" s="98"/>
      <c r="EM198" s="98"/>
      <c r="EN198" s="98"/>
      <c r="EO198" s="98"/>
      <c r="EP198" s="98"/>
      <c r="EQ198" s="98"/>
      <c r="ER198" s="98"/>
      <c r="ES198" s="98"/>
      <c r="ET198" s="98"/>
      <c r="EU198" s="98"/>
      <c r="EV198" s="98"/>
      <c r="EW198" s="98"/>
      <c r="EX198" s="98"/>
      <c r="EY198" s="98"/>
      <c r="EZ198" s="98"/>
      <c r="FA198" s="98"/>
      <c r="FB198" s="98"/>
      <c r="FC198" s="98"/>
      <c r="FD198" s="98"/>
      <c r="FE198" s="98"/>
      <c r="FF198" s="98"/>
      <c r="FG198" s="98"/>
      <c r="FH198" s="98"/>
      <c r="FI198" s="98"/>
      <c r="FJ198" s="98"/>
      <c r="FK198" s="98"/>
      <c r="FL198" s="98"/>
      <c r="FM198" s="98"/>
      <c r="FN198" s="98"/>
      <c r="FO198" s="98"/>
      <c r="FP198" s="98"/>
      <c r="FQ198" s="98"/>
      <c r="FR198" s="98"/>
      <c r="FS198" s="98"/>
      <c r="FT198" s="98"/>
      <c r="FU198" s="98"/>
      <c r="FV198" s="98"/>
      <c r="FW198" s="98"/>
      <c r="FX198" s="98"/>
      <c r="FY198" s="98"/>
      <c r="FZ198" s="98"/>
      <c r="GA198" s="98"/>
      <c r="GB198" s="98"/>
      <c r="GC198" s="98"/>
      <c r="GD198" s="98"/>
      <c r="GE198" s="98"/>
      <c r="GF198" s="98"/>
      <c r="GG198" s="98"/>
      <c r="GH198" s="98"/>
      <c r="GI198" s="98"/>
      <c r="GJ198" s="98"/>
      <c r="GK198" s="98"/>
      <c r="GL198" s="98"/>
      <c r="GM198" s="98"/>
      <c r="GN198" s="98"/>
      <c r="GO198" s="98"/>
      <c r="GP198" s="98"/>
      <c r="GQ198" s="98"/>
      <c r="GR198" s="98"/>
      <c r="GS198" s="98"/>
      <c r="GT198" s="98"/>
      <c r="GU198" s="98"/>
      <c r="GV198" s="98"/>
      <c r="GW198" s="98"/>
      <c r="GX198" s="98"/>
      <c r="GY198" s="98"/>
      <c r="GZ198" s="98"/>
      <c r="HA198" s="98"/>
      <c r="HB198" s="98"/>
      <c r="HC198" s="98"/>
      <c r="HD198" s="98"/>
      <c r="HE198" s="98"/>
      <c r="HF198" s="98"/>
      <c r="HG198" s="98"/>
      <c r="HH198" s="98"/>
      <c r="HI198" s="98"/>
      <c r="HJ198" s="98"/>
      <c r="HK198" s="98"/>
      <c r="HL198" s="98"/>
      <c r="HM198" s="98"/>
      <c r="HN198" s="98"/>
      <c r="HO198" s="98"/>
      <c r="HP198" s="98"/>
      <c r="HQ198" s="98"/>
      <c r="HR198" s="98"/>
      <c r="HS198" s="98"/>
      <c r="HT198" s="98"/>
      <c r="HU198" s="98"/>
      <c r="HV198" s="98"/>
      <c r="HW198" s="98"/>
      <c r="HX198" s="98"/>
      <c r="HY198" s="98"/>
      <c r="HZ198" s="98"/>
      <c r="IA198" s="98"/>
    </row>
    <row r="199" spans="1:235" ht="15.75" customHeight="1" x14ac:dyDescent="0.3">
      <c r="A199" s="98"/>
      <c r="B199" s="98"/>
      <c r="C199" s="98"/>
      <c r="D199" s="98"/>
      <c r="E199" s="98"/>
      <c r="F199" s="98"/>
      <c r="G199" s="98"/>
      <c r="H199" s="98"/>
      <c r="I199" s="98"/>
      <c r="J199" s="98"/>
      <c r="K199" s="98"/>
      <c r="L199" s="98"/>
      <c r="M199" s="98"/>
      <c r="N199" s="98"/>
      <c r="O199" s="98"/>
      <c r="P199" s="98"/>
      <c r="Q199" s="98"/>
      <c r="R199" s="98"/>
      <c r="S199" s="98"/>
      <c r="T199" s="98"/>
      <c r="U199" s="98"/>
      <c r="V199" s="98"/>
      <c r="W199" s="98"/>
      <c r="X199" s="98"/>
      <c r="Y199" s="98"/>
      <c r="Z199" s="98"/>
      <c r="AA199" s="98"/>
      <c r="AB199" s="98"/>
      <c r="AC199" s="98"/>
      <c r="AD199" s="98"/>
      <c r="AE199" s="98"/>
      <c r="AF199" s="98"/>
      <c r="AG199" s="98"/>
      <c r="AH199" s="98"/>
      <c r="AI199" s="98"/>
      <c r="AJ199" s="98"/>
      <c r="AK199" s="98"/>
      <c r="AL199" s="98"/>
      <c r="AM199" s="98"/>
      <c r="AN199" s="98"/>
      <c r="AO199" s="98"/>
      <c r="AP199" s="98"/>
      <c r="AQ199" s="98"/>
      <c r="AR199" s="98"/>
      <c r="AS199" s="98"/>
      <c r="AT199" s="98"/>
      <c r="AU199" s="98"/>
      <c r="AV199" s="98"/>
      <c r="AW199" s="98"/>
      <c r="AX199" s="98"/>
      <c r="AY199" s="98"/>
      <c r="AZ199" s="98"/>
      <c r="BA199" s="98"/>
      <c r="BB199" s="98"/>
      <c r="BC199" s="98"/>
      <c r="BD199" s="98"/>
      <c r="BE199" s="98"/>
      <c r="BF199" s="98"/>
      <c r="BG199" s="98"/>
      <c r="BH199" s="98"/>
      <c r="BI199" s="98"/>
      <c r="BJ199" s="98"/>
      <c r="BK199" s="98"/>
      <c r="BL199" s="98"/>
      <c r="BM199" s="98"/>
      <c r="BN199" s="98"/>
      <c r="BO199" s="98"/>
      <c r="BP199" s="98"/>
      <c r="BQ199" s="98"/>
      <c r="BR199" s="98"/>
      <c r="BS199" s="98"/>
      <c r="BT199" s="98"/>
      <c r="BU199" s="98"/>
      <c r="BV199" s="98"/>
      <c r="BW199" s="98"/>
      <c r="BX199" s="98"/>
      <c r="BY199" s="98"/>
      <c r="BZ199" s="98"/>
      <c r="CA199" s="98"/>
      <c r="CB199" s="98"/>
      <c r="CC199" s="98"/>
      <c r="CD199" s="98"/>
      <c r="CE199" s="98"/>
      <c r="CF199" s="98"/>
      <c r="CG199" s="98"/>
      <c r="CH199" s="98"/>
      <c r="CI199" s="98"/>
      <c r="CJ199" s="98"/>
      <c r="CK199" s="98"/>
      <c r="CL199" s="98"/>
      <c r="CM199" s="98"/>
      <c r="CN199" s="98"/>
      <c r="CO199" s="98"/>
      <c r="CP199" s="98"/>
      <c r="CQ199" s="98"/>
      <c r="CR199" s="98"/>
      <c r="CS199" s="98"/>
      <c r="CT199" s="98"/>
      <c r="CU199" s="98"/>
      <c r="CV199" s="98"/>
      <c r="CW199" s="98"/>
      <c r="CX199" s="98"/>
      <c r="CY199" s="98"/>
      <c r="CZ199" s="98"/>
      <c r="DA199" s="98"/>
      <c r="DB199" s="98"/>
      <c r="DC199" s="98"/>
      <c r="DD199" s="98"/>
      <c r="DE199" s="98"/>
      <c r="DF199" s="98"/>
      <c r="DG199" s="98"/>
      <c r="DH199" s="98"/>
      <c r="DI199" s="98"/>
      <c r="DJ199" s="98"/>
      <c r="DK199" s="98"/>
      <c r="DL199" s="98"/>
      <c r="DM199" s="98"/>
      <c r="DN199" s="98"/>
      <c r="DO199" s="98"/>
      <c r="DP199" s="98"/>
      <c r="DQ199" s="98"/>
      <c r="DR199" s="98"/>
      <c r="DS199" s="98"/>
      <c r="DT199" s="98"/>
      <c r="DU199" s="98"/>
      <c r="DV199" s="98"/>
      <c r="DW199" s="98"/>
      <c r="DX199" s="98"/>
      <c r="DY199" s="98"/>
      <c r="DZ199" s="98"/>
      <c r="EA199" s="98"/>
      <c r="EB199" s="98"/>
      <c r="EC199" s="98"/>
      <c r="ED199" s="98"/>
      <c r="EE199" s="98"/>
      <c r="EF199" s="98"/>
      <c r="EG199" s="98"/>
      <c r="EH199" s="98"/>
      <c r="EI199" s="98"/>
      <c r="EJ199" s="98"/>
      <c r="EK199" s="98"/>
      <c r="EL199" s="98"/>
      <c r="EM199" s="98"/>
      <c r="EN199" s="98"/>
      <c r="EO199" s="98"/>
      <c r="EP199" s="98"/>
      <c r="EQ199" s="98"/>
      <c r="ER199" s="98"/>
      <c r="ES199" s="98"/>
      <c r="ET199" s="98"/>
      <c r="EU199" s="98"/>
      <c r="EV199" s="98"/>
      <c r="EW199" s="98"/>
      <c r="EX199" s="98"/>
      <c r="EY199" s="98"/>
      <c r="EZ199" s="98"/>
      <c r="FA199" s="98"/>
      <c r="FB199" s="98"/>
      <c r="FC199" s="98"/>
      <c r="FD199" s="98"/>
      <c r="FE199" s="98"/>
      <c r="FF199" s="98"/>
      <c r="FG199" s="98"/>
      <c r="FH199" s="98"/>
      <c r="FI199" s="98"/>
      <c r="FJ199" s="98"/>
      <c r="FK199" s="98"/>
      <c r="FL199" s="98"/>
      <c r="FM199" s="98"/>
      <c r="FN199" s="98"/>
      <c r="FO199" s="98"/>
      <c r="FP199" s="98"/>
      <c r="FQ199" s="98"/>
      <c r="FR199" s="98"/>
      <c r="FS199" s="98"/>
      <c r="FT199" s="98"/>
      <c r="FU199" s="98"/>
      <c r="FV199" s="98"/>
      <c r="FW199" s="98"/>
      <c r="FX199" s="98"/>
      <c r="FY199" s="98"/>
      <c r="FZ199" s="98"/>
      <c r="GA199" s="98"/>
      <c r="GB199" s="98"/>
      <c r="GC199" s="98"/>
      <c r="GD199" s="98"/>
      <c r="GE199" s="98"/>
      <c r="GF199" s="98"/>
      <c r="GG199" s="98"/>
      <c r="GH199" s="98"/>
      <c r="GI199" s="98"/>
      <c r="GJ199" s="98"/>
      <c r="GK199" s="98"/>
      <c r="GL199" s="98"/>
      <c r="GM199" s="98"/>
      <c r="GN199" s="98"/>
      <c r="GO199" s="98"/>
      <c r="GP199" s="98"/>
      <c r="GQ199" s="98"/>
      <c r="GR199" s="98"/>
      <c r="GS199" s="98"/>
      <c r="GT199" s="98"/>
      <c r="GU199" s="98"/>
      <c r="GV199" s="98"/>
      <c r="GW199" s="98"/>
      <c r="GX199" s="98"/>
      <c r="GY199" s="98"/>
      <c r="GZ199" s="98"/>
      <c r="HA199" s="98"/>
      <c r="HB199" s="98"/>
      <c r="HC199" s="98"/>
      <c r="HD199" s="98"/>
      <c r="HE199" s="98"/>
      <c r="HF199" s="98"/>
      <c r="HG199" s="98"/>
      <c r="HH199" s="98"/>
      <c r="HI199" s="98"/>
      <c r="HJ199" s="98"/>
      <c r="HK199" s="98"/>
      <c r="HL199" s="98"/>
      <c r="HM199" s="98"/>
      <c r="HN199" s="98"/>
      <c r="HO199" s="98"/>
      <c r="HP199" s="98"/>
      <c r="HQ199" s="98"/>
      <c r="HR199" s="98"/>
      <c r="HS199" s="98"/>
      <c r="HT199" s="98"/>
      <c r="HU199" s="98"/>
      <c r="HV199" s="98"/>
      <c r="HW199" s="98"/>
      <c r="HX199" s="98"/>
      <c r="HY199" s="98"/>
      <c r="HZ199" s="98"/>
      <c r="IA199" s="98"/>
    </row>
    <row r="200" spans="1:235" ht="15.75" customHeight="1" x14ac:dyDescent="0.3">
      <c r="A200" s="98"/>
      <c r="B200" s="98"/>
      <c r="C200" s="98"/>
      <c r="D200" s="98"/>
      <c r="E200" s="98"/>
      <c r="F200" s="98"/>
      <c r="G200" s="98"/>
      <c r="H200" s="98"/>
      <c r="I200" s="98"/>
      <c r="J200" s="98"/>
      <c r="K200" s="98"/>
      <c r="L200" s="98"/>
      <c r="M200" s="98"/>
      <c r="N200" s="98"/>
      <c r="O200" s="98"/>
      <c r="P200" s="98"/>
      <c r="Q200" s="98"/>
      <c r="R200" s="98"/>
      <c r="S200" s="98"/>
      <c r="T200" s="98"/>
      <c r="U200" s="98"/>
      <c r="V200" s="98"/>
      <c r="W200" s="98"/>
      <c r="X200" s="98"/>
      <c r="Y200" s="98"/>
      <c r="Z200" s="98"/>
      <c r="AA200" s="98"/>
      <c r="AB200" s="98"/>
      <c r="AC200" s="98"/>
      <c r="AD200" s="98"/>
      <c r="AE200" s="98"/>
      <c r="AF200" s="98"/>
      <c r="AG200" s="98"/>
      <c r="AH200" s="98"/>
      <c r="AI200" s="98"/>
      <c r="AJ200" s="98"/>
      <c r="AK200" s="98"/>
      <c r="AL200" s="98"/>
      <c r="AM200" s="98"/>
      <c r="AN200" s="98"/>
      <c r="AO200" s="98"/>
      <c r="AP200" s="98"/>
      <c r="AQ200" s="98"/>
      <c r="AR200" s="98"/>
      <c r="AS200" s="98"/>
      <c r="AT200" s="98"/>
      <c r="AU200" s="98"/>
      <c r="AV200" s="98"/>
      <c r="AW200" s="98"/>
      <c r="AX200" s="98"/>
      <c r="AY200" s="98"/>
      <c r="AZ200" s="98"/>
      <c r="BA200" s="98"/>
      <c r="BB200" s="98"/>
      <c r="BC200" s="98"/>
      <c r="BD200" s="98"/>
      <c r="BE200" s="98"/>
      <c r="BF200" s="98"/>
      <c r="BG200" s="98"/>
      <c r="BH200" s="98"/>
      <c r="BI200" s="98"/>
      <c r="BJ200" s="98"/>
      <c r="BK200" s="98"/>
      <c r="BL200" s="98"/>
      <c r="BM200" s="98"/>
      <c r="BN200" s="98"/>
      <c r="BO200" s="98"/>
      <c r="BP200" s="98"/>
      <c r="BQ200" s="98"/>
      <c r="BR200" s="98"/>
      <c r="BS200" s="98"/>
      <c r="BT200" s="98"/>
      <c r="BU200" s="98"/>
      <c r="BV200" s="98"/>
      <c r="BW200" s="98"/>
      <c r="BX200" s="98"/>
      <c r="BY200" s="98"/>
      <c r="BZ200" s="98"/>
      <c r="CA200" s="98"/>
      <c r="CB200" s="98"/>
      <c r="CC200" s="98"/>
      <c r="CD200" s="98"/>
      <c r="CE200" s="98"/>
      <c r="CF200" s="98"/>
      <c r="CG200" s="98"/>
      <c r="CH200" s="98"/>
      <c r="CI200" s="98"/>
      <c r="CJ200" s="98"/>
      <c r="CK200" s="98"/>
      <c r="CL200" s="98"/>
      <c r="CM200" s="98"/>
      <c r="CN200" s="98"/>
      <c r="CO200" s="98"/>
      <c r="CP200" s="98"/>
      <c r="CQ200" s="98"/>
      <c r="CR200" s="98"/>
      <c r="CS200" s="98"/>
      <c r="CT200" s="98"/>
      <c r="CU200" s="98"/>
      <c r="CV200" s="98"/>
      <c r="CW200" s="98"/>
      <c r="CX200" s="98"/>
      <c r="CY200" s="98"/>
      <c r="CZ200" s="98"/>
      <c r="DA200" s="98"/>
      <c r="DB200" s="98"/>
      <c r="DC200" s="98"/>
      <c r="DD200" s="98"/>
      <c r="DE200" s="98"/>
      <c r="DF200" s="98"/>
      <c r="DG200" s="98"/>
      <c r="DH200" s="98"/>
      <c r="DI200" s="98"/>
      <c r="DJ200" s="98"/>
      <c r="DK200" s="98"/>
      <c r="DL200" s="98"/>
      <c r="DM200" s="98"/>
      <c r="DN200" s="98"/>
      <c r="DO200" s="98"/>
      <c r="DP200" s="98"/>
      <c r="DQ200" s="98"/>
      <c r="DR200" s="98"/>
      <c r="DS200" s="98"/>
      <c r="DT200" s="98"/>
      <c r="DU200" s="98"/>
      <c r="DV200" s="98"/>
      <c r="DW200" s="98"/>
      <c r="DX200" s="98"/>
      <c r="DY200" s="98"/>
      <c r="DZ200" s="98"/>
      <c r="EA200" s="98"/>
      <c r="EB200" s="98"/>
      <c r="EC200" s="98"/>
      <c r="ED200" s="98"/>
      <c r="EE200" s="98"/>
      <c r="EF200" s="98"/>
      <c r="EG200" s="98"/>
      <c r="EH200" s="98"/>
      <c r="EI200" s="98"/>
      <c r="EJ200" s="98"/>
      <c r="EK200" s="98"/>
      <c r="EL200" s="98"/>
      <c r="EM200" s="98"/>
      <c r="EN200" s="98"/>
      <c r="EO200" s="98"/>
      <c r="EP200" s="98"/>
      <c r="EQ200" s="98"/>
      <c r="ER200" s="98"/>
      <c r="ES200" s="98"/>
      <c r="ET200" s="98"/>
      <c r="EU200" s="98"/>
      <c r="EV200" s="98"/>
      <c r="EW200" s="98"/>
      <c r="EX200" s="98"/>
      <c r="EY200" s="98"/>
      <c r="EZ200" s="98"/>
      <c r="FA200" s="98"/>
      <c r="FB200" s="98"/>
      <c r="FC200" s="98"/>
      <c r="FD200" s="98"/>
      <c r="FE200" s="98"/>
      <c r="FF200" s="98"/>
      <c r="FG200" s="98"/>
      <c r="FH200" s="98"/>
      <c r="FI200" s="98"/>
      <c r="FJ200" s="98"/>
      <c r="FK200" s="98"/>
      <c r="FL200" s="98"/>
      <c r="FM200" s="98"/>
      <c r="FN200" s="98"/>
      <c r="FO200" s="98"/>
      <c r="FP200" s="98"/>
      <c r="FQ200" s="98"/>
      <c r="FR200" s="98"/>
      <c r="FS200" s="98"/>
      <c r="FT200" s="98"/>
      <c r="FU200" s="98"/>
      <c r="FV200" s="98"/>
      <c r="FW200" s="98"/>
      <c r="FX200" s="98"/>
      <c r="FY200" s="98"/>
      <c r="FZ200" s="98"/>
      <c r="GA200" s="98"/>
      <c r="GB200" s="98"/>
      <c r="GC200" s="98"/>
      <c r="GD200" s="98"/>
      <c r="GE200" s="98"/>
      <c r="GF200" s="98"/>
      <c r="GG200" s="98"/>
      <c r="GH200" s="98"/>
      <c r="GI200" s="98"/>
      <c r="GJ200" s="98"/>
      <c r="GK200" s="98"/>
      <c r="GL200" s="98"/>
      <c r="GM200" s="98"/>
      <c r="GN200" s="98"/>
      <c r="GO200" s="98"/>
      <c r="GP200" s="98"/>
      <c r="GQ200" s="98"/>
      <c r="GR200" s="98"/>
      <c r="GS200" s="98"/>
      <c r="GT200" s="98"/>
      <c r="GU200" s="98"/>
      <c r="GV200" s="98"/>
      <c r="GW200" s="98"/>
      <c r="GX200" s="98"/>
      <c r="GY200" s="98"/>
      <c r="GZ200" s="98"/>
      <c r="HA200" s="98"/>
      <c r="HB200" s="98"/>
      <c r="HC200" s="98"/>
      <c r="HD200" s="98"/>
      <c r="HE200" s="98"/>
      <c r="HF200" s="98"/>
      <c r="HG200" s="98"/>
      <c r="HH200" s="98"/>
      <c r="HI200" s="98"/>
      <c r="HJ200" s="98"/>
      <c r="HK200" s="98"/>
      <c r="HL200" s="98"/>
      <c r="HM200" s="98"/>
      <c r="HN200" s="98"/>
      <c r="HO200" s="98"/>
      <c r="HP200" s="98"/>
      <c r="HQ200" s="98"/>
      <c r="HR200" s="98"/>
      <c r="HS200" s="98"/>
      <c r="HT200" s="98"/>
      <c r="HU200" s="98"/>
      <c r="HV200" s="98"/>
      <c r="HW200" s="98"/>
      <c r="HX200" s="98"/>
      <c r="HY200" s="98"/>
      <c r="HZ200" s="98"/>
      <c r="IA200" s="98"/>
    </row>
    <row r="201" spans="1:235" ht="15.75" customHeight="1" x14ac:dyDescent="0.3">
      <c r="A201" s="98"/>
      <c r="B201" s="98"/>
      <c r="C201" s="98"/>
      <c r="D201" s="98"/>
      <c r="E201" s="98"/>
      <c r="F201" s="98"/>
      <c r="G201" s="98"/>
      <c r="H201" s="98"/>
      <c r="I201" s="98"/>
      <c r="J201" s="98"/>
      <c r="K201" s="98"/>
      <c r="L201" s="98"/>
      <c r="M201" s="98"/>
      <c r="N201" s="98"/>
      <c r="O201" s="98"/>
      <c r="P201" s="98"/>
      <c r="Q201" s="98"/>
      <c r="R201" s="98"/>
      <c r="S201" s="98"/>
      <c r="T201" s="98"/>
      <c r="U201" s="98"/>
      <c r="V201" s="98"/>
      <c r="W201" s="98"/>
      <c r="X201" s="98"/>
      <c r="Y201" s="98"/>
      <c r="Z201" s="98"/>
      <c r="AA201" s="98"/>
      <c r="AB201" s="98"/>
      <c r="AC201" s="98"/>
      <c r="AD201" s="98"/>
      <c r="AE201" s="98"/>
      <c r="AF201" s="98"/>
      <c r="AG201" s="98"/>
      <c r="AH201" s="98"/>
      <c r="AI201" s="98"/>
      <c r="AJ201" s="98"/>
      <c r="AK201" s="98"/>
      <c r="AL201" s="98"/>
      <c r="AM201" s="98"/>
      <c r="AN201" s="98"/>
      <c r="AO201" s="98"/>
      <c r="AP201" s="98"/>
      <c r="AQ201" s="98"/>
      <c r="AR201" s="98"/>
      <c r="AS201" s="98"/>
      <c r="AT201" s="98"/>
      <c r="AU201" s="98"/>
      <c r="AV201" s="98"/>
      <c r="AW201" s="98"/>
      <c r="AX201" s="98"/>
      <c r="AY201" s="98"/>
      <c r="AZ201" s="98"/>
      <c r="BA201" s="98"/>
      <c r="BB201" s="98"/>
      <c r="BC201" s="98"/>
      <c r="BD201" s="98"/>
      <c r="BE201" s="98"/>
      <c r="BF201" s="98"/>
      <c r="BG201" s="98"/>
      <c r="BH201" s="98"/>
      <c r="BI201" s="98"/>
      <c r="BJ201" s="98"/>
      <c r="BK201" s="98"/>
      <c r="BL201" s="98"/>
      <c r="BM201" s="98"/>
      <c r="BN201" s="98"/>
      <c r="BO201" s="98"/>
      <c r="BP201" s="98"/>
      <c r="BQ201" s="98"/>
      <c r="BR201" s="98"/>
      <c r="BS201" s="98"/>
      <c r="BT201" s="98"/>
      <c r="BU201" s="98"/>
      <c r="BV201" s="98"/>
      <c r="BW201" s="98"/>
      <c r="BX201" s="98"/>
      <c r="BY201" s="98"/>
      <c r="BZ201" s="98"/>
      <c r="CA201" s="98"/>
      <c r="CB201" s="98"/>
      <c r="CC201" s="98"/>
      <c r="CD201" s="98"/>
      <c r="CE201" s="98"/>
      <c r="CF201" s="98"/>
      <c r="CG201" s="98"/>
      <c r="CH201" s="98"/>
      <c r="CI201" s="98"/>
      <c r="CJ201" s="98"/>
      <c r="CK201" s="98"/>
      <c r="CL201" s="98"/>
      <c r="CM201" s="98"/>
      <c r="CN201" s="98"/>
      <c r="CO201" s="98"/>
      <c r="CP201" s="98"/>
      <c r="CQ201" s="98"/>
      <c r="CR201" s="98"/>
      <c r="CS201" s="98"/>
      <c r="CT201" s="98"/>
      <c r="CU201" s="98"/>
      <c r="CV201" s="98"/>
      <c r="CW201" s="98"/>
      <c r="CX201" s="98"/>
      <c r="CY201" s="98"/>
      <c r="CZ201" s="98"/>
      <c r="DA201" s="98"/>
      <c r="DB201" s="98"/>
      <c r="DC201" s="98"/>
      <c r="DD201" s="98"/>
      <c r="DE201" s="98"/>
      <c r="DF201" s="98"/>
      <c r="DG201" s="98"/>
      <c r="DH201" s="98"/>
      <c r="DI201" s="98"/>
      <c r="DJ201" s="98"/>
      <c r="DK201" s="98"/>
      <c r="DL201" s="98"/>
      <c r="DM201" s="98"/>
      <c r="DN201" s="98"/>
      <c r="DO201" s="98"/>
      <c r="DP201" s="98"/>
      <c r="DQ201" s="98"/>
      <c r="DR201" s="98"/>
      <c r="DS201" s="98"/>
      <c r="DT201" s="98"/>
      <c r="DU201" s="98"/>
      <c r="DV201" s="98"/>
      <c r="DW201" s="98"/>
      <c r="DX201" s="98"/>
      <c r="DY201" s="98"/>
      <c r="DZ201" s="98"/>
      <c r="EA201" s="98"/>
      <c r="EB201" s="98"/>
      <c r="EC201" s="98"/>
      <c r="ED201" s="98"/>
      <c r="EE201" s="98"/>
      <c r="EF201" s="98"/>
      <c r="EG201" s="98"/>
      <c r="EH201" s="98"/>
      <c r="EI201" s="98"/>
      <c r="EJ201" s="98"/>
      <c r="EK201" s="98"/>
      <c r="EL201" s="98"/>
      <c r="EM201" s="98"/>
      <c r="EN201" s="98"/>
      <c r="EO201" s="98"/>
      <c r="EP201" s="98"/>
      <c r="EQ201" s="98"/>
      <c r="ER201" s="98"/>
      <c r="ES201" s="98"/>
      <c r="ET201" s="98"/>
      <c r="EU201" s="98"/>
      <c r="EV201" s="98"/>
      <c r="EW201" s="98"/>
      <c r="EX201" s="98"/>
      <c r="EY201" s="98"/>
      <c r="EZ201" s="98"/>
      <c r="FA201" s="98"/>
      <c r="FB201" s="98"/>
      <c r="FC201" s="98"/>
      <c r="FD201" s="98"/>
      <c r="FE201" s="98"/>
      <c r="FF201" s="98"/>
      <c r="FG201" s="98"/>
      <c r="FH201" s="98"/>
      <c r="FI201" s="98"/>
      <c r="FJ201" s="98"/>
      <c r="FK201" s="98"/>
      <c r="FL201" s="98"/>
      <c r="FM201" s="98"/>
      <c r="FN201" s="98"/>
      <c r="FO201" s="98"/>
      <c r="FP201" s="98"/>
      <c r="FQ201" s="98"/>
      <c r="FR201" s="98"/>
      <c r="FS201" s="98"/>
      <c r="FT201" s="98"/>
      <c r="FU201" s="98"/>
      <c r="FV201" s="98"/>
      <c r="FW201" s="98"/>
      <c r="FX201" s="98"/>
      <c r="FY201" s="98"/>
      <c r="FZ201" s="98"/>
      <c r="GA201" s="98"/>
      <c r="GB201" s="98"/>
      <c r="GC201" s="98"/>
      <c r="GD201" s="98"/>
      <c r="GE201" s="98"/>
      <c r="GF201" s="98"/>
      <c r="GG201" s="98"/>
      <c r="GH201" s="98"/>
      <c r="GI201" s="98"/>
      <c r="GJ201" s="98"/>
      <c r="GK201" s="98"/>
      <c r="GL201" s="98"/>
      <c r="GM201" s="98"/>
      <c r="GN201" s="98"/>
      <c r="GO201" s="98"/>
      <c r="GP201" s="98"/>
      <c r="GQ201" s="98"/>
      <c r="GR201" s="98"/>
      <c r="GS201" s="98"/>
      <c r="GT201" s="98"/>
      <c r="GU201" s="98"/>
      <c r="GV201" s="98"/>
      <c r="GW201" s="98"/>
      <c r="GX201" s="98"/>
      <c r="GY201" s="98"/>
      <c r="GZ201" s="98"/>
      <c r="HA201" s="98"/>
      <c r="HB201" s="98"/>
      <c r="HC201" s="98"/>
      <c r="HD201" s="98"/>
      <c r="HE201" s="98"/>
      <c r="HF201" s="98"/>
      <c r="HG201" s="98"/>
      <c r="HH201" s="98"/>
      <c r="HI201" s="98"/>
      <c r="HJ201" s="98"/>
      <c r="HK201" s="98"/>
      <c r="HL201" s="98"/>
      <c r="HM201" s="98"/>
      <c r="HN201" s="98"/>
      <c r="HO201" s="98"/>
      <c r="HP201" s="98"/>
      <c r="HQ201" s="98"/>
      <c r="HR201" s="98"/>
      <c r="HS201" s="98"/>
      <c r="HT201" s="98"/>
      <c r="HU201" s="98"/>
      <c r="HV201" s="98"/>
      <c r="HW201" s="98"/>
      <c r="HX201" s="98"/>
      <c r="HY201" s="98"/>
      <c r="HZ201" s="98"/>
      <c r="IA201" s="98"/>
    </row>
    <row r="202" spans="1:235" ht="15.75" customHeight="1" x14ac:dyDescent="0.3">
      <c r="A202" s="98"/>
      <c r="B202" s="98"/>
      <c r="C202" s="98"/>
      <c r="D202" s="98"/>
      <c r="E202" s="98"/>
      <c r="F202" s="98"/>
      <c r="G202" s="98"/>
      <c r="H202" s="98"/>
      <c r="I202" s="98"/>
      <c r="J202" s="98"/>
      <c r="K202" s="98"/>
      <c r="L202" s="98"/>
      <c r="M202" s="98"/>
      <c r="N202" s="98"/>
      <c r="O202" s="98"/>
      <c r="P202" s="98"/>
      <c r="Q202" s="98"/>
      <c r="R202" s="98"/>
      <c r="S202" s="98"/>
      <c r="T202" s="98"/>
      <c r="U202" s="98"/>
      <c r="V202" s="98"/>
      <c r="W202" s="98"/>
      <c r="X202" s="98"/>
      <c r="Y202" s="98"/>
      <c r="Z202" s="98"/>
      <c r="AA202" s="98"/>
      <c r="AB202" s="98"/>
      <c r="AC202" s="98"/>
      <c r="AD202" s="98"/>
      <c r="AE202" s="98"/>
      <c r="AF202" s="98"/>
      <c r="AG202" s="98"/>
      <c r="AH202" s="98"/>
      <c r="AI202" s="98"/>
      <c r="AJ202" s="98"/>
      <c r="AK202" s="98"/>
      <c r="AL202" s="98"/>
      <c r="AM202" s="98"/>
      <c r="AN202" s="98"/>
      <c r="AO202" s="98"/>
      <c r="AP202" s="98"/>
      <c r="AQ202" s="98"/>
      <c r="AR202" s="98"/>
      <c r="AS202" s="98"/>
      <c r="AT202" s="98"/>
      <c r="AU202" s="98"/>
      <c r="AV202" s="98"/>
      <c r="AW202" s="98"/>
      <c r="AX202" s="98"/>
      <c r="AY202" s="98"/>
      <c r="AZ202" s="98"/>
      <c r="BA202" s="98"/>
      <c r="BB202" s="98"/>
      <c r="BC202" s="98"/>
      <c r="BD202" s="98"/>
      <c r="BE202" s="98"/>
      <c r="BF202" s="98"/>
      <c r="BG202" s="98"/>
      <c r="BH202" s="98"/>
      <c r="BI202" s="98"/>
      <c r="BJ202" s="98"/>
      <c r="BK202" s="98"/>
      <c r="BL202" s="98"/>
      <c r="BM202" s="98"/>
      <c r="BN202" s="98"/>
      <c r="BO202" s="98"/>
      <c r="BP202" s="98"/>
      <c r="BQ202" s="98"/>
      <c r="BR202" s="98"/>
      <c r="BS202" s="98"/>
      <c r="BT202" s="98"/>
      <c r="BU202" s="98"/>
      <c r="BV202" s="98"/>
      <c r="BW202" s="98"/>
      <c r="BX202" s="98"/>
      <c r="BY202" s="98"/>
      <c r="BZ202" s="98"/>
      <c r="CA202" s="98"/>
      <c r="CB202" s="98"/>
      <c r="CC202" s="98"/>
      <c r="CD202" s="98"/>
      <c r="CE202" s="98"/>
      <c r="CF202" s="98"/>
      <c r="CG202" s="98"/>
      <c r="CH202" s="98"/>
      <c r="CI202" s="98"/>
      <c r="CJ202" s="98"/>
      <c r="CK202" s="98"/>
      <c r="CL202" s="98"/>
      <c r="CM202" s="98"/>
      <c r="CN202" s="98"/>
      <c r="CO202" s="98"/>
      <c r="CP202" s="98"/>
      <c r="CQ202" s="98"/>
      <c r="CR202" s="98"/>
      <c r="CS202" s="98"/>
      <c r="CT202" s="98"/>
      <c r="CU202" s="98"/>
      <c r="CV202" s="98"/>
      <c r="CW202" s="98"/>
      <c r="CX202" s="98"/>
      <c r="CY202" s="98"/>
      <c r="CZ202" s="98"/>
      <c r="DA202" s="98"/>
      <c r="DB202" s="98"/>
      <c r="DC202" s="98"/>
      <c r="DD202" s="98"/>
      <c r="DE202" s="98"/>
      <c r="DF202" s="98"/>
      <c r="DG202" s="98"/>
      <c r="DH202" s="98"/>
      <c r="DI202" s="98"/>
      <c r="DJ202" s="98"/>
      <c r="DK202" s="98"/>
      <c r="DL202" s="98"/>
      <c r="DM202" s="98"/>
      <c r="DN202" s="98"/>
      <c r="DO202" s="98"/>
      <c r="DP202" s="98"/>
      <c r="DQ202" s="98"/>
      <c r="DR202" s="98"/>
      <c r="DS202" s="98"/>
      <c r="DT202" s="98"/>
      <c r="DU202" s="98"/>
      <c r="DV202" s="98"/>
      <c r="DW202" s="98"/>
      <c r="DX202" s="98"/>
      <c r="DY202" s="98"/>
      <c r="DZ202" s="98"/>
      <c r="EA202" s="98"/>
      <c r="EB202" s="98"/>
      <c r="EC202" s="98"/>
      <c r="ED202" s="98"/>
      <c r="EE202" s="98"/>
      <c r="EF202" s="98"/>
      <c r="EG202" s="98"/>
      <c r="EH202" s="98"/>
      <c r="EI202" s="98"/>
      <c r="EJ202" s="98"/>
      <c r="EK202" s="98"/>
      <c r="EL202" s="98"/>
      <c r="EM202" s="98"/>
      <c r="EN202" s="98"/>
      <c r="EO202" s="98"/>
      <c r="EP202" s="98"/>
      <c r="EQ202" s="98"/>
      <c r="ER202" s="98"/>
      <c r="ES202" s="98"/>
      <c r="ET202" s="98"/>
      <c r="EU202" s="98"/>
      <c r="EV202" s="98"/>
      <c r="EW202" s="98"/>
      <c r="EX202" s="98"/>
      <c r="EY202" s="98"/>
      <c r="EZ202" s="98"/>
      <c r="FA202" s="98"/>
      <c r="FB202" s="98"/>
      <c r="FC202" s="98"/>
      <c r="FD202" s="98"/>
      <c r="FE202" s="98"/>
      <c r="FF202" s="98"/>
      <c r="FG202" s="98"/>
      <c r="FH202" s="98"/>
      <c r="FI202" s="98"/>
      <c r="FJ202" s="98"/>
      <c r="FK202" s="98"/>
      <c r="FL202" s="98"/>
      <c r="FM202" s="98"/>
      <c r="FN202" s="98"/>
      <c r="FO202" s="98"/>
      <c r="FP202" s="98"/>
      <c r="FQ202" s="98"/>
      <c r="FR202" s="98"/>
      <c r="FS202" s="98"/>
      <c r="FT202" s="98"/>
      <c r="FU202" s="98"/>
      <c r="FV202" s="98"/>
      <c r="FW202" s="98"/>
      <c r="FX202" s="98"/>
      <c r="FY202" s="98"/>
      <c r="FZ202" s="98"/>
      <c r="GA202" s="98"/>
      <c r="GB202" s="98"/>
      <c r="GC202" s="98"/>
      <c r="GD202" s="98"/>
      <c r="GE202" s="98"/>
      <c r="GF202" s="98"/>
      <c r="GG202" s="98"/>
      <c r="GH202" s="98"/>
      <c r="GI202" s="98"/>
      <c r="GJ202" s="98"/>
      <c r="GK202" s="98"/>
      <c r="GL202" s="98"/>
      <c r="GM202" s="98"/>
      <c r="GN202" s="98"/>
      <c r="GO202" s="98"/>
      <c r="GP202" s="98"/>
      <c r="GQ202" s="98"/>
      <c r="GR202" s="98"/>
      <c r="GS202" s="98"/>
      <c r="GT202" s="98"/>
      <c r="GU202" s="98"/>
      <c r="GV202" s="98"/>
      <c r="GW202" s="98"/>
      <c r="GX202" s="98"/>
      <c r="GY202" s="98"/>
      <c r="GZ202" s="98"/>
      <c r="HA202" s="98"/>
      <c r="HB202" s="98"/>
      <c r="HC202" s="98"/>
      <c r="HD202" s="98"/>
      <c r="HE202" s="98"/>
      <c r="HF202" s="98"/>
      <c r="HG202" s="98"/>
      <c r="HH202" s="98"/>
      <c r="HI202" s="98"/>
      <c r="HJ202" s="98"/>
      <c r="HK202" s="98"/>
      <c r="HL202" s="98"/>
      <c r="HM202" s="98"/>
      <c r="HN202" s="98"/>
      <c r="HO202" s="98"/>
      <c r="HP202" s="98"/>
      <c r="HQ202" s="98"/>
      <c r="HR202" s="98"/>
      <c r="HS202" s="98"/>
      <c r="HT202" s="98"/>
      <c r="HU202" s="98"/>
      <c r="HV202" s="98"/>
      <c r="HW202" s="98"/>
      <c r="HX202" s="98"/>
      <c r="HY202" s="98"/>
      <c r="HZ202" s="98"/>
      <c r="IA202" s="98"/>
    </row>
    <row r="203" spans="1:235" ht="15.75" customHeight="1" x14ac:dyDescent="0.3">
      <c r="A203" s="98"/>
      <c r="B203" s="98"/>
      <c r="C203" s="98"/>
      <c r="D203" s="98"/>
      <c r="E203" s="98"/>
      <c r="F203" s="98"/>
      <c r="G203" s="98"/>
      <c r="H203" s="98"/>
      <c r="I203" s="98"/>
      <c r="J203" s="98"/>
      <c r="K203" s="98"/>
      <c r="L203" s="98"/>
      <c r="M203" s="98"/>
      <c r="N203" s="98"/>
      <c r="O203" s="98"/>
      <c r="P203" s="98"/>
      <c r="Q203" s="98"/>
      <c r="R203" s="98"/>
      <c r="S203" s="98"/>
      <c r="T203" s="98"/>
      <c r="U203" s="98"/>
      <c r="V203" s="98"/>
      <c r="W203" s="98"/>
      <c r="X203" s="98"/>
      <c r="Y203" s="98"/>
      <c r="Z203" s="98"/>
      <c r="AA203" s="98"/>
      <c r="AB203" s="98"/>
      <c r="AC203" s="98"/>
      <c r="AD203" s="98"/>
      <c r="AE203" s="98"/>
      <c r="AF203" s="98"/>
      <c r="AG203" s="98"/>
      <c r="AH203" s="98"/>
      <c r="AI203" s="98"/>
      <c r="AJ203" s="98"/>
      <c r="AK203" s="98"/>
      <c r="AL203" s="98"/>
      <c r="AM203" s="98"/>
      <c r="AN203" s="98"/>
      <c r="AO203" s="98"/>
      <c r="AP203" s="98"/>
      <c r="AQ203" s="98"/>
      <c r="AR203" s="98"/>
      <c r="AS203" s="98"/>
      <c r="AT203" s="98"/>
      <c r="AU203" s="98"/>
      <c r="AV203" s="98"/>
      <c r="AW203" s="98"/>
      <c r="AX203" s="98"/>
      <c r="AY203" s="98"/>
      <c r="AZ203" s="98"/>
      <c r="BA203" s="98"/>
      <c r="BB203" s="98"/>
      <c r="BC203" s="98"/>
      <c r="BD203" s="98"/>
      <c r="BE203" s="98"/>
      <c r="BF203" s="98"/>
      <c r="BG203" s="98"/>
      <c r="BH203" s="98"/>
      <c r="BI203" s="98"/>
      <c r="BJ203" s="98"/>
      <c r="BK203" s="98"/>
      <c r="BL203" s="98"/>
      <c r="BM203" s="98"/>
      <c r="BN203" s="98"/>
      <c r="BO203" s="98"/>
      <c r="BP203" s="98"/>
      <c r="BQ203" s="98"/>
      <c r="BR203" s="98"/>
      <c r="BS203" s="98"/>
      <c r="BT203" s="98"/>
      <c r="BU203" s="98"/>
      <c r="BV203" s="98"/>
      <c r="BW203" s="98"/>
      <c r="BX203" s="98"/>
      <c r="BY203" s="98"/>
      <c r="BZ203" s="98"/>
      <c r="CA203" s="98"/>
      <c r="CB203" s="98"/>
      <c r="CC203" s="98"/>
      <c r="CD203" s="98"/>
      <c r="CE203" s="98"/>
      <c r="CF203" s="98"/>
      <c r="CG203" s="98"/>
      <c r="CH203" s="98"/>
      <c r="CI203" s="98"/>
      <c r="CJ203" s="98"/>
      <c r="CK203" s="98"/>
      <c r="CL203" s="98"/>
      <c r="CM203" s="98"/>
      <c r="CN203" s="98"/>
      <c r="CO203" s="98"/>
      <c r="CP203" s="98"/>
      <c r="CQ203" s="98"/>
      <c r="CR203" s="98"/>
      <c r="CS203" s="98"/>
      <c r="CT203" s="98"/>
      <c r="CU203" s="98"/>
      <c r="CV203" s="98"/>
      <c r="CW203" s="98"/>
      <c r="CX203" s="98"/>
      <c r="CY203" s="98"/>
      <c r="CZ203" s="98"/>
      <c r="DA203" s="98"/>
      <c r="DB203" s="98"/>
      <c r="DC203" s="98"/>
      <c r="DD203" s="98"/>
      <c r="DE203" s="98"/>
      <c r="DF203" s="98"/>
      <c r="DG203" s="98"/>
      <c r="DH203" s="98"/>
      <c r="DI203" s="98"/>
      <c r="DJ203" s="98"/>
      <c r="DK203" s="98"/>
      <c r="DL203" s="98"/>
      <c r="DM203" s="98"/>
      <c r="DN203" s="98"/>
      <c r="DO203" s="98"/>
      <c r="DP203" s="98"/>
      <c r="DQ203" s="98"/>
      <c r="DR203" s="98"/>
      <c r="DS203" s="98"/>
      <c r="DT203" s="98"/>
      <c r="DU203" s="98"/>
      <c r="DV203" s="98"/>
      <c r="DW203" s="98"/>
      <c r="DX203" s="98"/>
      <c r="DY203" s="98"/>
      <c r="DZ203" s="98"/>
      <c r="EA203" s="98"/>
      <c r="EB203" s="98"/>
      <c r="EC203" s="98"/>
      <c r="ED203" s="98"/>
      <c r="EE203" s="98"/>
      <c r="EF203" s="98"/>
      <c r="EG203" s="98"/>
      <c r="EH203" s="98"/>
      <c r="EI203" s="98"/>
      <c r="EJ203" s="98"/>
      <c r="EK203" s="98"/>
      <c r="EL203" s="98"/>
      <c r="EM203" s="98"/>
      <c r="EN203" s="98"/>
      <c r="EO203" s="98"/>
      <c r="EP203" s="98"/>
      <c r="EQ203" s="98"/>
      <c r="ER203" s="98"/>
      <c r="ES203" s="98"/>
      <c r="ET203" s="98"/>
      <c r="EU203" s="98"/>
      <c r="EV203" s="98"/>
      <c r="EW203" s="98"/>
      <c r="EX203" s="98"/>
      <c r="EY203" s="98"/>
      <c r="EZ203" s="98"/>
      <c r="FA203" s="98"/>
      <c r="FB203" s="98"/>
      <c r="FC203" s="98"/>
      <c r="FD203" s="98"/>
      <c r="FE203" s="98"/>
      <c r="FF203" s="98"/>
      <c r="FG203" s="98"/>
      <c r="FH203" s="98"/>
      <c r="FI203" s="98"/>
      <c r="FJ203" s="98"/>
      <c r="FK203" s="98"/>
      <c r="FL203" s="98"/>
      <c r="FM203" s="98"/>
      <c r="FN203" s="98"/>
      <c r="FO203" s="98"/>
      <c r="FP203" s="98"/>
      <c r="FQ203" s="98"/>
      <c r="FR203" s="98"/>
      <c r="FS203" s="98"/>
      <c r="FT203" s="98"/>
      <c r="FU203" s="98"/>
      <c r="FV203" s="98"/>
      <c r="FW203" s="98"/>
      <c r="FX203" s="98"/>
      <c r="FY203" s="98"/>
      <c r="FZ203" s="98"/>
      <c r="GA203" s="98"/>
      <c r="GB203" s="98"/>
      <c r="GC203" s="98"/>
      <c r="GD203" s="98"/>
      <c r="GE203" s="98"/>
      <c r="GF203" s="98"/>
      <c r="GG203" s="98"/>
      <c r="GH203" s="98"/>
      <c r="GI203" s="98"/>
      <c r="GJ203" s="98"/>
      <c r="GK203" s="98"/>
      <c r="GL203" s="98"/>
      <c r="GM203" s="98"/>
      <c r="GN203" s="98"/>
      <c r="GO203" s="98"/>
      <c r="GP203" s="98"/>
      <c r="GQ203" s="98"/>
      <c r="GR203" s="98"/>
      <c r="GS203" s="98"/>
      <c r="GT203" s="98"/>
      <c r="GU203" s="98"/>
      <c r="GV203" s="98"/>
      <c r="GW203" s="98"/>
      <c r="GX203" s="98"/>
      <c r="GY203" s="98"/>
      <c r="GZ203" s="98"/>
      <c r="HA203" s="98"/>
      <c r="HB203" s="98"/>
      <c r="HC203" s="98"/>
      <c r="HD203" s="98"/>
      <c r="HE203" s="98"/>
      <c r="HF203" s="98"/>
      <c r="HG203" s="98"/>
      <c r="HH203" s="98"/>
      <c r="HI203" s="98"/>
      <c r="HJ203" s="98"/>
      <c r="HK203" s="98"/>
      <c r="HL203" s="98"/>
      <c r="HM203" s="98"/>
      <c r="HN203" s="98"/>
      <c r="HO203" s="98"/>
      <c r="HP203" s="98"/>
      <c r="HQ203" s="98"/>
      <c r="HR203" s="98"/>
      <c r="HS203" s="98"/>
      <c r="HT203" s="98"/>
      <c r="HU203" s="98"/>
      <c r="HV203" s="98"/>
      <c r="HW203" s="98"/>
      <c r="HX203" s="98"/>
      <c r="HY203" s="98"/>
      <c r="HZ203" s="98"/>
      <c r="IA203" s="98"/>
    </row>
    <row r="204" spans="1:235" ht="15.75" customHeight="1" x14ac:dyDescent="0.3">
      <c r="A204" s="98"/>
      <c r="B204" s="98"/>
      <c r="C204" s="98"/>
      <c r="D204" s="98"/>
      <c r="E204" s="98"/>
      <c r="F204" s="98"/>
      <c r="G204" s="98"/>
      <c r="H204" s="98"/>
      <c r="I204" s="98"/>
      <c r="J204" s="98"/>
      <c r="K204" s="98"/>
      <c r="L204" s="98"/>
      <c r="M204" s="98"/>
      <c r="N204" s="98"/>
      <c r="O204" s="98"/>
      <c r="P204" s="98"/>
      <c r="Q204" s="98"/>
      <c r="R204" s="98"/>
      <c r="S204" s="98"/>
      <c r="T204" s="98"/>
      <c r="U204" s="98"/>
      <c r="V204" s="98"/>
      <c r="W204" s="98"/>
      <c r="X204" s="98"/>
      <c r="Y204" s="98"/>
      <c r="Z204" s="98"/>
      <c r="AA204" s="98"/>
      <c r="AB204" s="98"/>
      <c r="AC204" s="98"/>
      <c r="AD204" s="98"/>
      <c r="AE204" s="98"/>
      <c r="AF204" s="98"/>
      <c r="AG204" s="98"/>
      <c r="AH204" s="98"/>
      <c r="AI204" s="98"/>
      <c r="AJ204" s="98"/>
      <c r="AK204" s="98"/>
      <c r="AL204" s="98"/>
      <c r="AM204" s="98"/>
      <c r="AN204" s="98"/>
      <c r="AO204" s="98"/>
      <c r="AP204" s="98"/>
      <c r="AQ204" s="98"/>
      <c r="AR204" s="98"/>
      <c r="AS204" s="98"/>
      <c r="AT204" s="98"/>
      <c r="AU204" s="98"/>
      <c r="AV204" s="98"/>
      <c r="AW204" s="98"/>
      <c r="AX204" s="98"/>
      <c r="AY204" s="98"/>
      <c r="AZ204" s="98"/>
      <c r="BA204" s="98"/>
      <c r="BB204" s="98"/>
      <c r="BC204" s="98"/>
      <c r="BD204" s="98"/>
      <c r="BE204" s="98"/>
      <c r="BF204" s="98"/>
      <c r="BG204" s="98"/>
      <c r="BH204" s="98"/>
      <c r="BI204" s="98"/>
      <c r="BJ204" s="98"/>
      <c r="BK204" s="98"/>
      <c r="BL204" s="98"/>
      <c r="BM204" s="98"/>
      <c r="BN204" s="98"/>
      <c r="BO204" s="98"/>
      <c r="BP204" s="98"/>
      <c r="BQ204" s="98"/>
      <c r="BR204" s="98"/>
      <c r="BS204" s="98"/>
      <c r="BT204" s="98"/>
      <c r="BU204" s="98"/>
      <c r="BV204" s="98"/>
      <c r="BW204" s="98"/>
      <c r="BX204" s="98"/>
      <c r="BY204" s="98"/>
      <c r="BZ204" s="98"/>
      <c r="CA204" s="98"/>
      <c r="CB204" s="98"/>
      <c r="CC204" s="98"/>
      <c r="CD204" s="98"/>
      <c r="CE204" s="98"/>
      <c r="CF204" s="98"/>
      <c r="CG204" s="98"/>
      <c r="CH204" s="98"/>
      <c r="CI204" s="98"/>
      <c r="CJ204" s="98"/>
      <c r="CK204" s="98"/>
      <c r="CL204" s="98"/>
      <c r="CM204" s="98"/>
      <c r="CN204" s="98"/>
      <c r="CO204" s="98"/>
      <c r="CP204" s="98"/>
      <c r="CQ204" s="98"/>
      <c r="CR204" s="98"/>
      <c r="CS204" s="98"/>
      <c r="CT204" s="98"/>
      <c r="CU204" s="98"/>
      <c r="CV204" s="98"/>
      <c r="CW204" s="98"/>
      <c r="CX204" s="98"/>
      <c r="CY204" s="98"/>
      <c r="CZ204" s="98"/>
      <c r="DA204" s="98"/>
      <c r="DB204" s="98"/>
      <c r="DC204" s="98"/>
      <c r="DD204" s="98"/>
      <c r="DE204" s="98"/>
      <c r="DF204" s="98"/>
      <c r="DG204" s="98"/>
      <c r="DH204" s="98"/>
      <c r="DI204" s="98"/>
      <c r="DJ204" s="98"/>
      <c r="DK204" s="98"/>
      <c r="DL204" s="98"/>
      <c r="DM204" s="98"/>
      <c r="DN204" s="98"/>
      <c r="DO204" s="98"/>
      <c r="DP204" s="98"/>
      <c r="DQ204" s="98"/>
      <c r="DR204" s="98"/>
      <c r="DS204" s="98"/>
      <c r="DT204" s="98"/>
      <c r="DU204" s="98"/>
      <c r="DV204" s="98"/>
      <c r="DW204" s="98"/>
      <c r="DX204" s="98"/>
      <c r="DY204" s="98"/>
      <c r="DZ204" s="98"/>
      <c r="EA204" s="98"/>
      <c r="EB204" s="98"/>
      <c r="EC204" s="98"/>
      <c r="ED204" s="98"/>
      <c r="EE204" s="98"/>
      <c r="EF204" s="98"/>
      <c r="EG204" s="98"/>
      <c r="EH204" s="98"/>
      <c r="EI204" s="98"/>
      <c r="EJ204" s="98"/>
      <c r="EK204" s="98"/>
      <c r="EL204" s="98"/>
      <c r="EM204" s="98"/>
      <c r="EN204" s="98"/>
      <c r="EO204" s="98"/>
      <c r="EP204" s="98"/>
      <c r="EQ204" s="98"/>
      <c r="ER204" s="98"/>
      <c r="ES204" s="98"/>
      <c r="ET204" s="98"/>
      <c r="EU204" s="98"/>
      <c r="EV204" s="98"/>
      <c r="EW204" s="98"/>
      <c r="EX204" s="98"/>
      <c r="EY204" s="98"/>
      <c r="EZ204" s="98"/>
      <c r="FA204" s="98"/>
      <c r="FB204" s="98"/>
      <c r="FC204" s="98"/>
      <c r="FD204" s="98"/>
      <c r="FE204" s="98"/>
      <c r="FF204" s="98"/>
      <c r="FG204" s="98"/>
      <c r="FH204" s="98"/>
      <c r="FI204" s="98"/>
      <c r="FJ204" s="98"/>
      <c r="FK204" s="98"/>
      <c r="FL204" s="98"/>
      <c r="FM204" s="98"/>
      <c r="FN204" s="98"/>
      <c r="FO204" s="98"/>
      <c r="FP204" s="98"/>
      <c r="FQ204" s="98"/>
      <c r="FR204" s="98"/>
      <c r="FS204" s="98"/>
      <c r="FT204" s="98"/>
      <c r="FU204" s="98"/>
      <c r="FV204" s="98"/>
      <c r="FW204" s="98"/>
      <c r="FX204" s="98"/>
      <c r="FY204" s="98"/>
      <c r="FZ204" s="98"/>
      <c r="GA204" s="98"/>
      <c r="GB204" s="98"/>
      <c r="GC204" s="98"/>
      <c r="GD204" s="98"/>
      <c r="GE204" s="98"/>
      <c r="GF204" s="98"/>
      <c r="GG204" s="98"/>
      <c r="GH204" s="98"/>
      <c r="GI204" s="98"/>
      <c r="GJ204" s="98"/>
      <c r="GK204" s="98"/>
      <c r="GL204" s="98"/>
      <c r="GM204" s="98"/>
      <c r="GN204" s="98"/>
      <c r="GO204" s="98"/>
      <c r="GP204" s="98"/>
      <c r="GQ204" s="98"/>
      <c r="GR204" s="98"/>
      <c r="GS204" s="98"/>
      <c r="GT204" s="98"/>
      <c r="GU204" s="98"/>
      <c r="GV204" s="98"/>
      <c r="GW204" s="98"/>
      <c r="GX204" s="98"/>
      <c r="GY204" s="98"/>
      <c r="GZ204" s="98"/>
      <c r="HA204" s="98"/>
      <c r="HB204" s="98"/>
      <c r="HC204" s="98"/>
      <c r="HD204" s="98"/>
      <c r="HE204" s="98"/>
      <c r="HF204" s="98"/>
      <c r="HG204" s="98"/>
      <c r="HH204" s="98"/>
      <c r="HI204" s="98"/>
      <c r="HJ204" s="98"/>
      <c r="HK204" s="98"/>
      <c r="HL204" s="98"/>
      <c r="HM204" s="98"/>
      <c r="HN204" s="98"/>
      <c r="HO204" s="98"/>
      <c r="HP204" s="98"/>
      <c r="HQ204" s="98"/>
      <c r="HR204" s="98"/>
      <c r="HS204" s="98"/>
      <c r="HT204" s="98"/>
      <c r="HU204" s="98"/>
      <c r="HV204" s="98"/>
      <c r="HW204" s="98"/>
      <c r="HX204" s="98"/>
      <c r="HY204" s="98"/>
      <c r="HZ204" s="98"/>
      <c r="IA204" s="98"/>
    </row>
    <row r="205" spans="1:235" ht="15.75" customHeight="1" x14ac:dyDescent="0.3">
      <c r="A205" s="98"/>
      <c r="B205" s="98"/>
      <c r="C205" s="98"/>
      <c r="D205" s="98"/>
      <c r="E205" s="98"/>
      <c r="F205" s="98"/>
      <c r="G205" s="98"/>
      <c r="H205" s="98"/>
      <c r="I205" s="98"/>
      <c r="J205" s="98"/>
      <c r="K205" s="98"/>
      <c r="L205" s="98"/>
      <c r="M205" s="98"/>
      <c r="N205" s="98"/>
      <c r="O205" s="98"/>
      <c r="P205" s="98"/>
      <c r="Q205" s="98"/>
      <c r="R205" s="98"/>
      <c r="S205" s="98"/>
      <c r="T205" s="98"/>
      <c r="U205" s="98"/>
      <c r="V205" s="98"/>
      <c r="W205" s="98"/>
      <c r="X205" s="98"/>
      <c r="Y205" s="98"/>
      <c r="Z205" s="98"/>
      <c r="AA205" s="98"/>
      <c r="AB205" s="98"/>
      <c r="AC205" s="98"/>
      <c r="AD205" s="98"/>
      <c r="AE205" s="98"/>
      <c r="AF205" s="98"/>
      <c r="AG205" s="98"/>
      <c r="AH205" s="98"/>
      <c r="AI205" s="98"/>
      <c r="AJ205" s="98"/>
      <c r="AK205" s="98"/>
      <c r="AL205" s="98"/>
      <c r="AM205" s="98"/>
      <c r="AN205" s="98"/>
      <c r="AO205" s="98"/>
      <c r="AP205" s="98"/>
      <c r="AQ205" s="98"/>
      <c r="AR205" s="98"/>
      <c r="AS205" s="98"/>
      <c r="AT205" s="98"/>
      <c r="AU205" s="98"/>
      <c r="AV205" s="98"/>
      <c r="AW205" s="98"/>
      <c r="AX205" s="98"/>
      <c r="AY205" s="98"/>
      <c r="AZ205" s="98"/>
      <c r="BA205" s="98"/>
      <c r="BB205" s="98"/>
      <c r="BC205" s="98"/>
      <c r="BD205" s="98"/>
      <c r="BE205" s="98"/>
      <c r="BF205" s="98"/>
      <c r="BG205" s="98"/>
      <c r="BH205" s="98"/>
      <c r="BI205" s="98"/>
      <c r="BJ205" s="98"/>
      <c r="BK205" s="98"/>
      <c r="BL205" s="98"/>
      <c r="BM205" s="98"/>
      <c r="BN205" s="98"/>
      <c r="BO205" s="98"/>
      <c r="BP205" s="98"/>
      <c r="BQ205" s="98"/>
      <c r="BR205" s="98"/>
      <c r="BS205" s="98"/>
      <c r="BT205" s="98"/>
      <c r="BU205" s="98"/>
      <c r="BV205" s="98"/>
      <c r="BW205" s="98"/>
      <c r="BX205" s="98"/>
      <c r="BY205" s="98"/>
      <c r="BZ205" s="98"/>
      <c r="CA205" s="98"/>
      <c r="CB205" s="98"/>
      <c r="CC205" s="98"/>
      <c r="CD205" s="98"/>
      <c r="CE205" s="98"/>
      <c r="CF205" s="98"/>
      <c r="CG205" s="98"/>
      <c r="CH205" s="98"/>
      <c r="CI205" s="98"/>
      <c r="CJ205" s="98"/>
      <c r="CK205" s="98"/>
      <c r="CL205" s="98"/>
      <c r="CM205" s="98"/>
      <c r="CN205" s="98"/>
      <c r="CO205" s="98"/>
      <c r="CP205" s="98"/>
      <c r="CQ205" s="98"/>
      <c r="CR205" s="98"/>
      <c r="CS205" s="98"/>
      <c r="CT205" s="98"/>
      <c r="CU205" s="98"/>
      <c r="CV205" s="98"/>
      <c r="CW205" s="98"/>
      <c r="CX205" s="98"/>
      <c r="CY205" s="98"/>
      <c r="CZ205" s="98"/>
      <c r="DA205" s="98"/>
      <c r="DB205" s="98"/>
      <c r="DC205" s="98"/>
      <c r="DD205" s="98"/>
      <c r="DE205" s="98"/>
      <c r="DF205" s="98"/>
      <c r="DG205" s="98"/>
      <c r="DH205" s="98"/>
      <c r="DI205" s="98"/>
      <c r="DJ205" s="98"/>
      <c r="DK205" s="98"/>
      <c r="DL205" s="98"/>
      <c r="DM205" s="98"/>
      <c r="DN205" s="98"/>
      <c r="DO205" s="98"/>
      <c r="DP205" s="98"/>
      <c r="DQ205" s="98"/>
      <c r="DR205" s="98"/>
      <c r="DS205" s="98"/>
      <c r="DT205" s="98"/>
      <c r="DU205" s="98"/>
      <c r="DV205" s="98"/>
      <c r="DW205" s="98"/>
      <c r="DX205" s="98"/>
      <c r="DY205" s="98"/>
      <c r="DZ205" s="98"/>
      <c r="EA205" s="98"/>
      <c r="EB205" s="98"/>
      <c r="EC205" s="98"/>
      <c r="ED205" s="98"/>
      <c r="EE205" s="98"/>
      <c r="EF205" s="98"/>
      <c r="EG205" s="98"/>
      <c r="EH205" s="98"/>
      <c r="EI205" s="98"/>
      <c r="EJ205" s="98"/>
      <c r="EK205" s="98"/>
      <c r="EL205" s="98"/>
      <c r="EM205" s="98"/>
      <c r="EN205" s="98"/>
      <c r="EO205" s="98"/>
      <c r="EP205" s="98"/>
      <c r="EQ205" s="98"/>
      <c r="ER205" s="98"/>
      <c r="ES205" s="98"/>
      <c r="ET205" s="98"/>
      <c r="EU205" s="98"/>
      <c r="EV205" s="98"/>
      <c r="EW205" s="98"/>
      <c r="EX205" s="98"/>
      <c r="EY205" s="98"/>
      <c r="EZ205" s="98"/>
      <c r="FA205" s="98"/>
      <c r="FB205" s="98"/>
      <c r="FC205" s="98"/>
      <c r="FD205" s="98"/>
      <c r="FE205" s="98"/>
      <c r="FF205" s="98"/>
      <c r="FG205" s="98"/>
      <c r="FH205" s="98"/>
      <c r="FI205" s="98"/>
      <c r="FJ205" s="98"/>
      <c r="FK205" s="98"/>
      <c r="FL205" s="98"/>
      <c r="FM205" s="98"/>
      <c r="FN205" s="98"/>
      <c r="FO205" s="98"/>
      <c r="FP205" s="98"/>
      <c r="FQ205" s="98"/>
      <c r="FR205" s="98"/>
      <c r="FS205" s="98"/>
      <c r="FT205" s="98"/>
      <c r="FU205" s="98"/>
      <c r="FV205" s="98"/>
      <c r="FW205" s="98"/>
      <c r="FX205" s="98"/>
      <c r="FY205" s="98"/>
      <c r="FZ205" s="98"/>
      <c r="GA205" s="98"/>
      <c r="GB205" s="98"/>
      <c r="GC205" s="98"/>
      <c r="GD205" s="98"/>
      <c r="GE205" s="98"/>
      <c r="GF205" s="98"/>
      <c r="GG205" s="98"/>
      <c r="GH205" s="98"/>
      <c r="GI205" s="98"/>
      <c r="GJ205" s="98"/>
      <c r="GK205" s="98"/>
      <c r="GL205" s="98"/>
      <c r="GM205" s="98"/>
      <c r="GN205" s="98"/>
      <c r="GO205" s="98"/>
      <c r="GP205" s="98"/>
      <c r="GQ205" s="98"/>
      <c r="GR205" s="98"/>
      <c r="GS205" s="98"/>
      <c r="GT205" s="98"/>
      <c r="GU205" s="98"/>
      <c r="GV205" s="98"/>
      <c r="GW205" s="98"/>
      <c r="GX205" s="98"/>
      <c r="GY205" s="98"/>
      <c r="GZ205" s="98"/>
      <c r="HA205" s="98"/>
      <c r="HB205" s="98"/>
      <c r="HC205" s="98"/>
      <c r="HD205" s="98"/>
      <c r="HE205" s="98"/>
      <c r="HF205" s="98"/>
      <c r="HG205" s="98"/>
      <c r="HH205" s="98"/>
      <c r="HI205" s="98"/>
      <c r="HJ205" s="98"/>
      <c r="HK205" s="98"/>
      <c r="HL205" s="98"/>
      <c r="HM205" s="98"/>
      <c r="HN205" s="98"/>
      <c r="HO205" s="98"/>
      <c r="HP205" s="98"/>
      <c r="HQ205" s="98"/>
      <c r="HR205" s="98"/>
      <c r="HS205" s="98"/>
      <c r="HT205" s="98"/>
      <c r="HU205" s="98"/>
      <c r="HV205" s="98"/>
      <c r="HW205" s="98"/>
      <c r="HX205" s="98"/>
      <c r="HY205" s="98"/>
      <c r="HZ205" s="98"/>
      <c r="IA205" s="98"/>
    </row>
    <row r="206" spans="1:235" ht="15.75" customHeight="1" x14ac:dyDescent="0.3">
      <c r="A206" s="98"/>
      <c r="B206" s="98"/>
      <c r="C206" s="98"/>
      <c r="D206" s="98"/>
      <c r="E206" s="98"/>
      <c r="F206" s="98"/>
      <c r="G206" s="98"/>
      <c r="H206" s="98"/>
      <c r="I206" s="98"/>
      <c r="J206" s="98"/>
      <c r="K206" s="98"/>
      <c r="L206" s="98"/>
      <c r="M206" s="98"/>
      <c r="N206" s="98"/>
      <c r="O206" s="98"/>
      <c r="P206" s="98"/>
      <c r="Q206" s="98"/>
      <c r="R206" s="98"/>
      <c r="S206" s="98"/>
      <c r="T206" s="98"/>
      <c r="U206" s="98"/>
      <c r="V206" s="98"/>
      <c r="W206" s="98"/>
      <c r="X206" s="98"/>
      <c r="Y206" s="98"/>
      <c r="Z206" s="98"/>
      <c r="AA206" s="98"/>
      <c r="AB206" s="98"/>
      <c r="AC206" s="98"/>
      <c r="AD206" s="98"/>
      <c r="AE206" s="98"/>
      <c r="AF206" s="98"/>
      <c r="AG206" s="98"/>
      <c r="AH206" s="98"/>
      <c r="AI206" s="98"/>
      <c r="AJ206" s="98"/>
      <c r="AK206" s="98"/>
      <c r="AL206" s="98"/>
      <c r="AM206" s="98"/>
      <c r="AN206" s="98"/>
      <c r="AO206" s="98"/>
      <c r="AP206" s="98"/>
      <c r="AQ206" s="98"/>
      <c r="AR206" s="98"/>
      <c r="AS206" s="98"/>
      <c r="AT206" s="98"/>
      <c r="AU206" s="98"/>
      <c r="AV206" s="98"/>
      <c r="AW206" s="98"/>
      <c r="AX206" s="98"/>
      <c r="AY206" s="98"/>
      <c r="AZ206" s="98"/>
      <c r="BA206" s="98"/>
      <c r="BB206" s="98"/>
      <c r="BC206" s="98"/>
      <c r="BD206" s="98"/>
      <c r="BE206" s="98"/>
      <c r="BF206" s="98"/>
      <c r="BG206" s="98"/>
      <c r="BH206" s="98"/>
      <c r="BI206" s="98"/>
      <c r="BJ206" s="98"/>
      <c r="BK206" s="98"/>
      <c r="BL206" s="98"/>
      <c r="BM206" s="98"/>
      <c r="BN206" s="98"/>
      <c r="BO206" s="98"/>
      <c r="BP206" s="98"/>
      <c r="BQ206" s="98"/>
      <c r="BR206" s="98"/>
      <c r="BS206" s="98"/>
      <c r="BT206" s="98"/>
      <c r="BU206" s="98"/>
      <c r="BV206" s="98"/>
      <c r="BW206" s="98"/>
      <c r="BX206" s="98"/>
      <c r="BY206" s="98"/>
      <c r="BZ206" s="98"/>
      <c r="CA206" s="98"/>
      <c r="CB206" s="98"/>
      <c r="CC206" s="98"/>
      <c r="CD206" s="98"/>
      <c r="CE206" s="98"/>
      <c r="CF206" s="98"/>
      <c r="CG206" s="98"/>
      <c r="CH206" s="98"/>
      <c r="CI206" s="98"/>
      <c r="CJ206" s="98"/>
      <c r="CK206" s="98"/>
      <c r="CL206" s="98"/>
      <c r="CM206" s="98"/>
      <c r="CN206" s="98"/>
      <c r="CO206" s="98"/>
      <c r="CP206" s="98"/>
      <c r="CQ206" s="98"/>
      <c r="CR206" s="98"/>
      <c r="CS206" s="98"/>
      <c r="CT206" s="98"/>
      <c r="CU206" s="98"/>
      <c r="CV206" s="98"/>
      <c r="CW206" s="98"/>
      <c r="CX206" s="98"/>
      <c r="CY206" s="98"/>
      <c r="CZ206" s="98"/>
      <c r="DA206" s="98"/>
      <c r="DB206" s="98"/>
      <c r="DC206" s="98"/>
      <c r="DD206" s="98"/>
      <c r="DE206" s="98"/>
      <c r="DF206" s="98"/>
      <c r="DG206" s="98"/>
      <c r="DH206" s="98"/>
      <c r="DI206" s="98"/>
      <c r="DJ206" s="98"/>
      <c r="DK206" s="98"/>
      <c r="DL206" s="98"/>
      <c r="DM206" s="98"/>
      <c r="DN206" s="98"/>
      <c r="DO206" s="98"/>
      <c r="DP206" s="98"/>
      <c r="DQ206" s="98"/>
      <c r="DR206" s="98"/>
      <c r="DS206" s="98"/>
      <c r="DT206" s="98"/>
      <c r="DU206" s="98"/>
      <c r="DV206" s="98"/>
      <c r="DW206" s="98"/>
      <c r="DX206" s="98"/>
      <c r="DY206" s="98"/>
      <c r="DZ206" s="98"/>
      <c r="EA206" s="98"/>
      <c r="EB206" s="98"/>
      <c r="EC206" s="98"/>
      <c r="ED206" s="98"/>
      <c r="EE206" s="98"/>
      <c r="EF206" s="98"/>
      <c r="EG206" s="98"/>
      <c r="EH206" s="98"/>
      <c r="EI206" s="98"/>
      <c r="EJ206" s="98"/>
      <c r="EK206" s="98"/>
      <c r="EL206" s="98"/>
      <c r="EM206" s="98"/>
      <c r="EN206" s="98"/>
      <c r="EO206" s="98"/>
      <c r="EP206" s="98"/>
      <c r="EQ206" s="98"/>
      <c r="ER206" s="98"/>
      <c r="ES206" s="98"/>
      <c r="ET206" s="98"/>
      <c r="EU206" s="98"/>
      <c r="EV206" s="98"/>
      <c r="EW206" s="98"/>
      <c r="EX206" s="98"/>
      <c r="EY206" s="98"/>
      <c r="EZ206" s="98"/>
      <c r="FA206" s="98"/>
      <c r="FB206" s="98"/>
      <c r="FC206" s="98"/>
      <c r="FD206" s="98"/>
      <c r="FE206" s="98"/>
      <c r="FF206" s="98"/>
      <c r="FG206" s="98"/>
      <c r="FH206" s="98"/>
      <c r="FI206" s="98"/>
      <c r="FJ206" s="98"/>
      <c r="FK206" s="98"/>
      <c r="FL206" s="98"/>
      <c r="FM206" s="98"/>
      <c r="FN206" s="98"/>
      <c r="FO206" s="98"/>
      <c r="FP206" s="98"/>
      <c r="FQ206" s="98"/>
      <c r="FR206" s="98"/>
      <c r="FS206" s="98"/>
      <c r="FT206" s="98"/>
      <c r="FU206" s="98"/>
      <c r="FV206" s="98"/>
      <c r="FW206" s="98"/>
      <c r="FX206" s="98"/>
      <c r="FY206" s="98"/>
      <c r="FZ206" s="98"/>
      <c r="GA206" s="98"/>
      <c r="GB206" s="98"/>
      <c r="GC206" s="98"/>
      <c r="GD206" s="98"/>
      <c r="GE206" s="98"/>
      <c r="GF206" s="98"/>
      <c r="GG206" s="98"/>
      <c r="GH206" s="98"/>
      <c r="GI206" s="98"/>
      <c r="GJ206" s="98"/>
      <c r="GK206" s="98"/>
      <c r="GL206" s="98"/>
      <c r="GM206" s="98"/>
      <c r="GN206" s="98"/>
      <c r="GO206" s="98"/>
      <c r="GP206" s="98"/>
      <c r="GQ206" s="98"/>
      <c r="GR206" s="98"/>
      <c r="GS206" s="98"/>
      <c r="GT206" s="98"/>
      <c r="GU206" s="98"/>
      <c r="GV206" s="98"/>
      <c r="GW206" s="98"/>
      <c r="GX206" s="98"/>
      <c r="GY206" s="98"/>
      <c r="GZ206" s="98"/>
      <c r="HA206" s="98"/>
      <c r="HB206" s="98"/>
      <c r="HC206" s="98"/>
      <c r="HD206" s="98"/>
      <c r="HE206" s="98"/>
      <c r="HF206" s="98"/>
      <c r="HG206" s="98"/>
      <c r="HH206" s="98"/>
      <c r="HI206" s="98"/>
      <c r="HJ206" s="98"/>
      <c r="HK206" s="98"/>
      <c r="HL206" s="98"/>
      <c r="HM206" s="98"/>
      <c r="HN206" s="98"/>
      <c r="HO206" s="98"/>
      <c r="HP206" s="98"/>
      <c r="HQ206" s="98"/>
      <c r="HR206" s="98"/>
      <c r="HS206" s="98"/>
      <c r="HT206" s="98"/>
      <c r="HU206" s="98"/>
      <c r="HV206" s="98"/>
      <c r="HW206" s="98"/>
      <c r="HX206" s="98"/>
      <c r="HY206" s="98"/>
      <c r="HZ206" s="98"/>
      <c r="IA206" s="98"/>
    </row>
    <row r="207" spans="1:235" ht="15.75" customHeight="1" x14ac:dyDescent="0.3">
      <c r="A207" s="98"/>
      <c r="B207" s="98"/>
      <c r="C207" s="98"/>
      <c r="D207" s="98"/>
      <c r="E207" s="98"/>
      <c r="F207" s="98"/>
      <c r="G207" s="98"/>
      <c r="H207" s="98"/>
      <c r="I207" s="98"/>
      <c r="J207" s="98"/>
      <c r="K207" s="98"/>
      <c r="L207" s="98"/>
      <c r="M207" s="98"/>
      <c r="N207" s="98"/>
      <c r="O207" s="98"/>
      <c r="P207" s="98"/>
      <c r="Q207" s="98"/>
      <c r="R207" s="98"/>
      <c r="S207" s="98"/>
      <c r="T207" s="98"/>
      <c r="U207" s="98"/>
      <c r="V207" s="98"/>
      <c r="W207" s="98"/>
      <c r="X207" s="98"/>
      <c r="Y207" s="98"/>
      <c r="Z207" s="98"/>
      <c r="AA207" s="98"/>
      <c r="AB207" s="98"/>
      <c r="AC207" s="98"/>
      <c r="AD207" s="98"/>
      <c r="AE207" s="98"/>
      <c r="AF207" s="98"/>
      <c r="AG207" s="98"/>
      <c r="AH207" s="98"/>
      <c r="AI207" s="98"/>
      <c r="AJ207" s="98"/>
      <c r="AK207" s="98"/>
      <c r="AL207" s="98"/>
      <c r="AM207" s="98"/>
      <c r="AN207" s="98"/>
      <c r="AO207" s="98"/>
      <c r="AP207" s="98"/>
      <c r="AQ207" s="98"/>
      <c r="AR207" s="98"/>
      <c r="AS207" s="98"/>
      <c r="AT207" s="98"/>
      <c r="AU207" s="98"/>
      <c r="AV207" s="98"/>
      <c r="AW207" s="98"/>
      <c r="AX207" s="98"/>
      <c r="AY207" s="98"/>
      <c r="AZ207" s="98"/>
      <c r="BA207" s="98"/>
      <c r="BB207" s="98"/>
      <c r="BC207" s="98"/>
      <c r="BD207" s="98"/>
      <c r="BE207" s="98"/>
      <c r="BF207" s="98"/>
      <c r="BG207" s="98"/>
      <c r="BH207" s="98"/>
      <c r="BI207" s="98"/>
      <c r="BJ207" s="98"/>
      <c r="BK207" s="98"/>
      <c r="BL207" s="98"/>
      <c r="BM207" s="98"/>
      <c r="BN207" s="98"/>
      <c r="BO207" s="98"/>
      <c r="BP207" s="98"/>
      <c r="BQ207" s="98"/>
      <c r="BR207" s="98"/>
      <c r="BS207" s="98"/>
      <c r="BT207" s="98"/>
      <c r="BU207" s="98"/>
      <c r="BV207" s="98"/>
      <c r="BW207" s="98"/>
      <c r="BX207" s="98"/>
      <c r="BY207" s="98"/>
      <c r="BZ207" s="98"/>
      <c r="CA207" s="98"/>
      <c r="CB207" s="98"/>
      <c r="CC207" s="98"/>
      <c r="CD207" s="98"/>
      <c r="CE207" s="98"/>
      <c r="CF207" s="98"/>
      <c r="CG207" s="98"/>
      <c r="CH207" s="98"/>
      <c r="CI207" s="98"/>
      <c r="CJ207" s="98"/>
      <c r="CK207" s="98"/>
      <c r="CL207" s="98"/>
      <c r="CM207" s="98"/>
      <c r="CN207" s="98"/>
      <c r="CO207" s="98"/>
      <c r="CP207" s="98"/>
      <c r="CQ207" s="98"/>
      <c r="CR207" s="98"/>
      <c r="CS207" s="98"/>
      <c r="CT207" s="98"/>
      <c r="CU207" s="98"/>
      <c r="CV207" s="98"/>
      <c r="CW207" s="98"/>
      <c r="CX207" s="98"/>
      <c r="CY207" s="98"/>
      <c r="CZ207" s="98"/>
      <c r="DA207" s="98"/>
      <c r="DB207" s="98"/>
      <c r="DC207" s="98"/>
      <c r="DD207" s="98"/>
      <c r="DE207" s="98"/>
      <c r="DF207" s="98"/>
      <c r="DG207" s="98"/>
      <c r="DH207" s="98"/>
      <c r="DI207" s="98"/>
      <c r="DJ207" s="98"/>
      <c r="DK207" s="98"/>
      <c r="DL207" s="98"/>
      <c r="DM207" s="98"/>
      <c r="DN207" s="98"/>
      <c r="DO207" s="98"/>
      <c r="DP207" s="98"/>
      <c r="DQ207" s="98"/>
      <c r="DR207" s="98"/>
      <c r="DS207" s="98"/>
      <c r="DT207" s="98"/>
      <c r="DU207" s="98"/>
      <c r="DV207" s="98"/>
      <c r="DW207" s="98"/>
      <c r="DX207" s="98"/>
      <c r="DY207" s="98"/>
      <c r="DZ207" s="98"/>
      <c r="EA207" s="98"/>
      <c r="EB207" s="98"/>
      <c r="EC207" s="98"/>
      <c r="ED207" s="98"/>
      <c r="EE207" s="98"/>
      <c r="EF207" s="98"/>
      <c r="EG207" s="98"/>
      <c r="EH207" s="98"/>
      <c r="EI207" s="98"/>
      <c r="EJ207" s="98"/>
      <c r="EK207" s="98"/>
      <c r="EL207" s="98"/>
      <c r="EM207" s="98"/>
      <c r="EN207" s="98"/>
      <c r="EO207" s="98"/>
      <c r="EP207" s="98"/>
      <c r="EQ207" s="98"/>
      <c r="ER207" s="98"/>
      <c r="ES207" s="98"/>
      <c r="ET207" s="98"/>
      <c r="EU207" s="98"/>
      <c r="EV207" s="98"/>
      <c r="EW207" s="98"/>
      <c r="EX207" s="98"/>
      <c r="EY207" s="98"/>
      <c r="EZ207" s="98"/>
      <c r="FA207" s="98"/>
      <c r="FB207" s="98"/>
      <c r="FC207" s="98"/>
      <c r="FD207" s="98"/>
      <c r="FE207" s="98"/>
      <c r="FF207" s="98"/>
      <c r="FG207" s="98"/>
      <c r="FH207" s="98"/>
      <c r="FI207" s="98"/>
      <c r="FJ207" s="98"/>
      <c r="FK207" s="98"/>
      <c r="FL207" s="98"/>
      <c r="FM207" s="98"/>
      <c r="FN207" s="98"/>
      <c r="FO207" s="98"/>
      <c r="FP207" s="98"/>
      <c r="FQ207" s="98"/>
      <c r="FR207" s="98"/>
      <c r="FS207" s="98"/>
      <c r="FT207" s="98"/>
      <c r="FU207" s="98"/>
      <c r="FV207" s="98"/>
      <c r="FW207" s="98"/>
      <c r="FX207" s="98"/>
      <c r="FY207" s="98"/>
      <c r="FZ207" s="98"/>
      <c r="GA207" s="98"/>
      <c r="GB207" s="98"/>
      <c r="GC207" s="98"/>
      <c r="GD207" s="98"/>
      <c r="GE207" s="98"/>
      <c r="GF207" s="98"/>
      <c r="GG207" s="98"/>
      <c r="GH207" s="98"/>
      <c r="GI207" s="98"/>
      <c r="GJ207" s="98"/>
      <c r="GK207" s="98"/>
      <c r="GL207" s="98"/>
      <c r="GM207" s="98"/>
      <c r="GN207" s="98"/>
      <c r="GO207" s="98"/>
      <c r="GP207" s="98"/>
      <c r="GQ207" s="98"/>
      <c r="GR207" s="98"/>
      <c r="GS207" s="98"/>
      <c r="GT207" s="98"/>
      <c r="GU207" s="98"/>
      <c r="GV207" s="98"/>
      <c r="GW207" s="98"/>
      <c r="GX207" s="98"/>
      <c r="GY207" s="98"/>
      <c r="GZ207" s="98"/>
      <c r="HA207" s="98"/>
      <c r="HB207" s="98"/>
      <c r="HC207" s="98"/>
      <c r="HD207" s="98"/>
      <c r="HE207" s="98"/>
      <c r="HF207" s="98"/>
      <c r="HG207" s="98"/>
      <c r="HH207" s="98"/>
      <c r="HI207" s="98"/>
      <c r="HJ207" s="98"/>
      <c r="HK207" s="98"/>
      <c r="HL207" s="98"/>
      <c r="HM207" s="98"/>
      <c r="HN207" s="98"/>
      <c r="HO207" s="98"/>
      <c r="HP207" s="98"/>
      <c r="HQ207" s="98"/>
      <c r="HR207" s="98"/>
      <c r="HS207" s="98"/>
      <c r="HT207" s="98"/>
      <c r="HU207" s="98"/>
      <c r="HV207" s="98"/>
      <c r="HW207" s="98"/>
      <c r="HX207" s="98"/>
      <c r="HY207" s="98"/>
      <c r="HZ207" s="98"/>
      <c r="IA207" s="98"/>
    </row>
    <row r="208" spans="1:235" ht="15.75" customHeight="1" x14ac:dyDescent="0.3">
      <c r="A208" s="98"/>
      <c r="B208" s="98"/>
      <c r="C208" s="98"/>
      <c r="D208" s="98"/>
      <c r="E208" s="98"/>
      <c r="F208" s="98"/>
      <c r="G208" s="98"/>
      <c r="H208" s="98"/>
      <c r="I208" s="98"/>
      <c r="J208" s="98"/>
      <c r="K208" s="98"/>
      <c r="L208" s="98"/>
      <c r="M208" s="98"/>
      <c r="N208" s="98"/>
      <c r="O208" s="98"/>
      <c r="P208" s="98"/>
      <c r="Q208" s="98"/>
      <c r="R208" s="98"/>
      <c r="S208" s="98"/>
      <c r="T208" s="98"/>
      <c r="U208" s="98"/>
      <c r="V208" s="98"/>
      <c r="W208" s="98"/>
      <c r="X208" s="98"/>
      <c r="Y208" s="98"/>
      <c r="Z208" s="98"/>
      <c r="AA208" s="98"/>
      <c r="AB208" s="98"/>
      <c r="AC208" s="98"/>
      <c r="AD208" s="98"/>
      <c r="AE208" s="98"/>
      <c r="AF208" s="98"/>
      <c r="AG208" s="98"/>
      <c r="AH208" s="98"/>
      <c r="AI208" s="98"/>
      <c r="AJ208" s="98"/>
      <c r="AK208" s="98"/>
      <c r="AL208" s="98"/>
      <c r="AM208" s="98"/>
      <c r="AN208" s="98"/>
      <c r="AO208" s="98"/>
      <c r="AP208" s="98"/>
      <c r="AQ208" s="98"/>
      <c r="AR208" s="98"/>
      <c r="AS208" s="98"/>
      <c r="AT208" s="98"/>
      <c r="AU208" s="98"/>
      <c r="AV208" s="98"/>
      <c r="AW208" s="98"/>
      <c r="AX208" s="98"/>
      <c r="AY208" s="98"/>
      <c r="AZ208" s="98"/>
      <c r="BA208" s="98"/>
      <c r="BB208" s="98"/>
      <c r="BC208" s="98"/>
      <c r="BD208" s="98"/>
      <c r="BE208" s="98"/>
      <c r="BF208" s="98"/>
      <c r="BG208" s="98"/>
      <c r="BH208" s="98"/>
      <c r="BI208" s="98"/>
      <c r="BJ208" s="98"/>
      <c r="BK208" s="98"/>
      <c r="BL208" s="98"/>
      <c r="BM208" s="98"/>
      <c r="BN208" s="98"/>
      <c r="BO208" s="98"/>
      <c r="BP208" s="98"/>
      <c r="BQ208" s="98"/>
      <c r="BR208" s="98"/>
      <c r="BS208" s="98"/>
      <c r="BT208" s="98"/>
      <c r="BU208" s="98"/>
      <c r="BV208" s="98"/>
      <c r="BW208" s="98"/>
      <c r="BX208" s="98"/>
      <c r="BY208" s="98"/>
      <c r="BZ208" s="98"/>
      <c r="CA208" s="98"/>
      <c r="CB208" s="98"/>
      <c r="CC208" s="98"/>
      <c r="CD208" s="98"/>
      <c r="CE208" s="98"/>
      <c r="CF208" s="98"/>
      <c r="CG208" s="98"/>
      <c r="CH208" s="98"/>
      <c r="CI208" s="98"/>
      <c r="CJ208" s="98"/>
      <c r="CK208" s="98"/>
      <c r="CL208" s="98"/>
      <c r="CM208" s="98"/>
      <c r="CN208" s="98"/>
      <c r="CO208" s="98"/>
      <c r="CP208" s="98"/>
      <c r="CQ208" s="98"/>
      <c r="CR208" s="98"/>
      <c r="CS208" s="98"/>
      <c r="CT208" s="98"/>
      <c r="CU208" s="98"/>
      <c r="CV208" s="98"/>
      <c r="CW208" s="98"/>
      <c r="CX208" s="98"/>
      <c r="CY208" s="98"/>
      <c r="CZ208" s="98"/>
      <c r="DA208" s="98"/>
      <c r="DB208" s="98"/>
      <c r="DC208" s="98"/>
      <c r="DD208" s="98"/>
      <c r="DE208" s="98"/>
      <c r="DF208" s="98"/>
      <c r="DG208" s="98"/>
      <c r="DH208" s="98"/>
      <c r="DI208" s="98"/>
      <c r="DJ208" s="98"/>
      <c r="DK208" s="98"/>
      <c r="DL208" s="98"/>
      <c r="DM208" s="98"/>
      <c r="DN208" s="98"/>
      <c r="DO208" s="98"/>
      <c r="DP208" s="98"/>
      <c r="DQ208" s="98"/>
      <c r="DR208" s="98"/>
      <c r="DS208" s="98"/>
      <c r="DT208" s="98"/>
      <c r="DU208" s="98"/>
      <c r="DV208" s="98"/>
      <c r="DW208" s="98"/>
      <c r="DX208" s="98"/>
      <c r="DY208" s="98"/>
      <c r="DZ208" s="98"/>
      <c r="EA208" s="98"/>
      <c r="EB208" s="98"/>
      <c r="EC208" s="98"/>
      <c r="ED208" s="98"/>
      <c r="EE208" s="98"/>
      <c r="EF208" s="98"/>
      <c r="EG208" s="98"/>
      <c r="EH208" s="98"/>
      <c r="EI208" s="98"/>
      <c r="EJ208" s="98"/>
      <c r="EK208" s="98"/>
      <c r="EL208" s="98"/>
      <c r="EM208" s="98"/>
      <c r="EN208" s="98"/>
      <c r="EO208" s="98"/>
      <c r="EP208" s="98"/>
      <c r="EQ208" s="98"/>
      <c r="ER208" s="98"/>
      <c r="ES208" s="98"/>
      <c r="ET208" s="98"/>
      <c r="EU208" s="98"/>
      <c r="EV208" s="98"/>
      <c r="EW208" s="98"/>
      <c r="EX208" s="98"/>
      <c r="EY208" s="98"/>
      <c r="EZ208" s="98"/>
      <c r="FA208" s="98"/>
      <c r="FB208" s="98"/>
      <c r="FC208" s="98"/>
      <c r="FD208" s="98"/>
      <c r="FE208" s="98"/>
      <c r="FF208" s="98"/>
      <c r="FG208" s="98"/>
      <c r="FH208" s="98"/>
      <c r="FI208" s="98"/>
      <c r="FJ208" s="98"/>
      <c r="FK208" s="98"/>
      <c r="FL208" s="98"/>
      <c r="FM208" s="98"/>
      <c r="FN208" s="98"/>
      <c r="FO208" s="98"/>
      <c r="FP208" s="98"/>
      <c r="FQ208" s="98"/>
      <c r="FR208" s="98"/>
      <c r="FS208" s="98"/>
      <c r="FT208" s="98"/>
      <c r="FU208" s="98"/>
      <c r="FV208" s="98"/>
      <c r="FW208" s="98"/>
      <c r="FX208" s="98"/>
      <c r="FY208" s="98"/>
      <c r="FZ208" s="98"/>
      <c r="GA208" s="98"/>
      <c r="GB208" s="98"/>
      <c r="GC208" s="98"/>
      <c r="GD208" s="98"/>
      <c r="GE208" s="98"/>
      <c r="GF208" s="98"/>
      <c r="GG208" s="98"/>
      <c r="GH208" s="98"/>
      <c r="GI208" s="98"/>
      <c r="GJ208" s="98"/>
      <c r="GK208" s="98"/>
      <c r="GL208" s="98"/>
      <c r="GM208" s="98"/>
      <c r="GN208" s="98"/>
      <c r="GO208" s="98"/>
      <c r="GP208" s="98"/>
      <c r="GQ208" s="98"/>
      <c r="GR208" s="98"/>
      <c r="GS208" s="98"/>
      <c r="GT208" s="98"/>
      <c r="GU208" s="98"/>
      <c r="GV208" s="98"/>
      <c r="GW208" s="98"/>
      <c r="GX208" s="98"/>
      <c r="GY208" s="98"/>
      <c r="GZ208" s="98"/>
      <c r="HA208" s="98"/>
      <c r="HB208" s="98"/>
      <c r="HC208" s="98"/>
      <c r="HD208" s="98"/>
      <c r="HE208" s="98"/>
      <c r="HF208" s="98"/>
      <c r="HG208" s="98"/>
      <c r="HH208" s="98"/>
      <c r="HI208" s="98"/>
      <c r="HJ208" s="98"/>
      <c r="HK208" s="98"/>
      <c r="HL208" s="98"/>
      <c r="HM208" s="98"/>
      <c r="HN208" s="98"/>
      <c r="HO208" s="98"/>
      <c r="HP208" s="98"/>
      <c r="HQ208" s="98"/>
      <c r="HR208" s="98"/>
      <c r="HS208" s="98"/>
      <c r="HT208" s="98"/>
      <c r="HU208" s="98"/>
      <c r="HV208" s="98"/>
      <c r="HW208" s="98"/>
      <c r="HX208" s="98"/>
      <c r="HY208" s="98"/>
      <c r="HZ208" s="98"/>
      <c r="IA208" s="98"/>
    </row>
    <row r="209" spans="1:235" ht="15.75" customHeight="1" x14ac:dyDescent="0.3">
      <c r="A209" s="98"/>
      <c r="B209" s="98"/>
      <c r="C209" s="98"/>
      <c r="D209" s="98"/>
      <c r="E209" s="98"/>
      <c r="F209" s="98"/>
      <c r="G209" s="98"/>
      <c r="H209" s="98"/>
      <c r="I209" s="98"/>
      <c r="J209" s="98"/>
      <c r="K209" s="98"/>
      <c r="L209" s="98"/>
      <c r="M209" s="98"/>
      <c r="N209" s="98"/>
      <c r="O209" s="98"/>
      <c r="P209" s="98"/>
      <c r="Q209" s="98"/>
      <c r="R209" s="98"/>
      <c r="S209" s="98"/>
      <c r="T209" s="98"/>
      <c r="U209" s="98"/>
      <c r="V209" s="98"/>
      <c r="W209" s="98"/>
      <c r="X209" s="98"/>
      <c r="Y209" s="98"/>
      <c r="Z209" s="98"/>
      <c r="AA209" s="98"/>
      <c r="AB209" s="98"/>
      <c r="AC209" s="98"/>
      <c r="AD209" s="98"/>
      <c r="AE209" s="98"/>
      <c r="AF209" s="98"/>
      <c r="AG209" s="98"/>
      <c r="AH209" s="98"/>
      <c r="AI209" s="98"/>
      <c r="AJ209" s="98"/>
      <c r="AK209" s="98"/>
      <c r="AL209" s="98"/>
      <c r="AM209" s="98"/>
      <c r="AN209" s="98"/>
      <c r="AO209" s="98"/>
      <c r="AP209" s="98"/>
      <c r="AQ209" s="98"/>
      <c r="AR209" s="98"/>
      <c r="AS209" s="98"/>
      <c r="AT209" s="98"/>
      <c r="AU209" s="98"/>
      <c r="AV209" s="98"/>
      <c r="AW209" s="98"/>
      <c r="AX209" s="98"/>
      <c r="AY209" s="98"/>
      <c r="AZ209" s="98"/>
      <c r="BA209" s="98"/>
      <c r="BB209" s="98"/>
      <c r="BC209" s="98"/>
      <c r="BD209" s="98"/>
      <c r="BE209" s="98"/>
      <c r="BF209" s="98"/>
      <c r="BG209" s="98"/>
      <c r="BH209" s="98"/>
      <c r="BI209" s="98"/>
      <c r="BJ209" s="98"/>
      <c r="BK209" s="98"/>
      <c r="BL209" s="98"/>
      <c r="BM209" s="98"/>
      <c r="BN209" s="98"/>
      <c r="BO209" s="98"/>
      <c r="BP209" s="98"/>
      <c r="BQ209" s="98"/>
      <c r="BR209" s="98"/>
      <c r="BS209" s="98"/>
      <c r="BT209" s="98"/>
      <c r="BU209" s="98"/>
      <c r="BV209" s="98"/>
      <c r="BW209" s="98"/>
      <c r="BX209" s="98"/>
      <c r="BY209" s="98"/>
      <c r="BZ209" s="98"/>
      <c r="CA209" s="98"/>
      <c r="CB209" s="98"/>
      <c r="CC209" s="98"/>
      <c r="CD209" s="98"/>
      <c r="CE209" s="98"/>
      <c r="CF209" s="98"/>
      <c r="CG209" s="98"/>
      <c r="CH209" s="98"/>
      <c r="CI209" s="98"/>
      <c r="CJ209" s="98"/>
      <c r="CK209" s="98"/>
      <c r="CL209" s="98"/>
      <c r="CM209" s="98"/>
      <c r="CN209" s="98"/>
      <c r="CO209" s="98"/>
      <c r="CP209" s="98"/>
      <c r="CQ209" s="98"/>
      <c r="CR209" s="98"/>
      <c r="CS209" s="98"/>
      <c r="CT209" s="98"/>
      <c r="CU209" s="98"/>
      <c r="CV209" s="98"/>
      <c r="CW209" s="98"/>
      <c r="CX209" s="98"/>
      <c r="CY209" s="98"/>
      <c r="CZ209" s="98"/>
      <c r="DA209" s="98"/>
      <c r="DB209" s="98"/>
      <c r="DC209" s="98"/>
      <c r="DD209" s="98"/>
      <c r="DE209" s="98"/>
      <c r="DF209" s="98"/>
      <c r="DG209" s="98"/>
      <c r="DH209" s="98"/>
      <c r="DI209" s="98"/>
      <c r="DJ209" s="98"/>
      <c r="DK209" s="98"/>
      <c r="DL209" s="98"/>
      <c r="DM209" s="98"/>
      <c r="DN209" s="98"/>
      <c r="DO209" s="98"/>
      <c r="DP209" s="98"/>
      <c r="DQ209" s="98"/>
      <c r="DR209" s="98"/>
      <c r="DS209" s="98"/>
      <c r="DT209" s="98"/>
      <c r="DU209" s="98"/>
      <c r="DV209" s="98"/>
      <c r="DW209" s="98"/>
      <c r="DX209" s="98"/>
      <c r="DY209" s="98"/>
      <c r="DZ209" s="98"/>
      <c r="EA209" s="98"/>
      <c r="EB209" s="98"/>
      <c r="EC209" s="98"/>
      <c r="ED209" s="98"/>
      <c r="EE209" s="98"/>
      <c r="EF209" s="98"/>
      <c r="EG209" s="98"/>
      <c r="EH209" s="98"/>
      <c r="EI209" s="98"/>
      <c r="EJ209" s="98"/>
      <c r="EK209" s="98"/>
      <c r="EL209" s="98"/>
      <c r="EM209" s="98"/>
      <c r="EN209" s="98"/>
      <c r="EO209" s="98"/>
      <c r="EP209" s="98"/>
      <c r="EQ209" s="98"/>
      <c r="ER209" s="98"/>
      <c r="ES209" s="98"/>
      <c r="ET209" s="98"/>
      <c r="EU209" s="98"/>
      <c r="EV209" s="98"/>
      <c r="EW209" s="98"/>
      <c r="EX209" s="98"/>
      <c r="EY209" s="98"/>
      <c r="EZ209" s="98"/>
      <c r="FA209" s="98"/>
      <c r="FB209" s="98"/>
      <c r="FC209" s="98"/>
      <c r="FD209" s="98"/>
      <c r="FE209" s="98"/>
      <c r="FF209" s="98"/>
      <c r="FG209" s="98"/>
      <c r="FH209" s="98"/>
      <c r="FI209" s="98"/>
      <c r="FJ209" s="98"/>
      <c r="FK209" s="98"/>
      <c r="FL209" s="98"/>
      <c r="FM209" s="98"/>
      <c r="FN209" s="98"/>
      <c r="FO209" s="98"/>
      <c r="FP209" s="98"/>
      <c r="FQ209" s="98"/>
      <c r="FR209" s="98"/>
      <c r="FS209" s="98"/>
      <c r="FT209" s="98"/>
      <c r="FU209" s="98"/>
      <c r="FV209" s="98"/>
      <c r="FW209" s="98"/>
      <c r="FX209" s="98"/>
      <c r="FY209" s="98"/>
      <c r="FZ209" s="98"/>
      <c r="GA209" s="98"/>
      <c r="GB209" s="98"/>
      <c r="GC209" s="98"/>
      <c r="GD209" s="98"/>
      <c r="GE209" s="98"/>
      <c r="GF209" s="98"/>
      <c r="GG209" s="98"/>
      <c r="GH209" s="98"/>
      <c r="GI209" s="98"/>
      <c r="GJ209" s="98"/>
      <c r="GK209" s="98"/>
      <c r="GL209" s="98"/>
      <c r="GM209" s="98"/>
      <c r="GN209" s="98"/>
      <c r="GO209" s="98"/>
      <c r="GP209" s="98"/>
      <c r="GQ209" s="98"/>
      <c r="GR209" s="98"/>
      <c r="GS209" s="98"/>
      <c r="GT209" s="98"/>
      <c r="GU209" s="98"/>
      <c r="GV209" s="98"/>
      <c r="GW209" s="98"/>
      <c r="GX209" s="98"/>
      <c r="GY209" s="98"/>
      <c r="GZ209" s="98"/>
      <c r="HA209" s="98"/>
      <c r="HB209" s="98"/>
      <c r="HC209" s="98"/>
      <c r="HD209" s="98"/>
      <c r="HE209" s="98"/>
      <c r="HF209" s="98"/>
      <c r="HG209" s="98"/>
      <c r="HH209" s="98"/>
      <c r="HI209" s="98"/>
      <c r="HJ209" s="98"/>
      <c r="HK209" s="98"/>
      <c r="HL209" s="98"/>
      <c r="HM209" s="98"/>
      <c r="HN209" s="98"/>
      <c r="HO209" s="98"/>
      <c r="HP209" s="98"/>
      <c r="HQ209" s="98"/>
      <c r="HR209" s="98"/>
      <c r="HS209" s="98"/>
      <c r="HT209" s="98"/>
      <c r="HU209" s="98"/>
      <c r="HV209" s="98"/>
      <c r="HW209" s="98"/>
      <c r="HX209" s="98"/>
      <c r="HY209" s="98"/>
      <c r="HZ209" s="98"/>
      <c r="IA209" s="98"/>
    </row>
    <row r="210" spans="1:235" ht="15.75" customHeight="1" x14ac:dyDescent="0.3">
      <c r="A210" s="98"/>
      <c r="B210" s="98"/>
      <c r="C210" s="98"/>
      <c r="D210" s="98"/>
      <c r="E210" s="98"/>
      <c r="F210" s="98"/>
      <c r="G210" s="98"/>
      <c r="H210" s="98"/>
      <c r="I210" s="98"/>
      <c r="J210" s="98"/>
      <c r="K210" s="98"/>
      <c r="L210" s="98"/>
      <c r="M210" s="98"/>
      <c r="N210" s="98"/>
      <c r="O210" s="98"/>
      <c r="P210" s="98"/>
      <c r="Q210" s="98"/>
      <c r="R210" s="98"/>
      <c r="S210" s="98"/>
      <c r="T210" s="98"/>
      <c r="U210" s="98"/>
      <c r="V210" s="98"/>
      <c r="W210" s="98"/>
      <c r="X210" s="98"/>
      <c r="Y210" s="98"/>
      <c r="Z210" s="98"/>
      <c r="AA210" s="98"/>
      <c r="AB210" s="98"/>
      <c r="AC210" s="98"/>
      <c r="AD210" s="98"/>
      <c r="AE210" s="98"/>
      <c r="AF210" s="98"/>
      <c r="AG210" s="98"/>
      <c r="AH210" s="98"/>
      <c r="AI210" s="98"/>
      <c r="AJ210" s="98"/>
      <c r="AK210" s="98"/>
      <c r="AL210" s="98"/>
      <c r="AM210" s="98"/>
      <c r="AN210" s="98"/>
      <c r="AO210" s="98"/>
      <c r="AP210" s="98"/>
      <c r="AQ210" s="98"/>
      <c r="AR210" s="98"/>
      <c r="AS210" s="98"/>
      <c r="AT210" s="98"/>
      <c r="AU210" s="98"/>
      <c r="AV210" s="98"/>
      <c r="AW210" s="98"/>
      <c r="AX210" s="98"/>
      <c r="AY210" s="98"/>
      <c r="AZ210" s="98"/>
      <c r="BA210" s="98"/>
      <c r="BB210" s="98"/>
      <c r="BC210" s="98"/>
      <c r="BD210" s="98"/>
      <c r="BE210" s="98"/>
      <c r="BF210" s="98"/>
      <c r="BG210" s="98"/>
      <c r="BH210" s="98"/>
      <c r="BI210" s="98"/>
      <c r="BJ210" s="98"/>
      <c r="BK210" s="98"/>
      <c r="BL210" s="98"/>
      <c r="BM210" s="98"/>
      <c r="BN210" s="98"/>
      <c r="BO210" s="98"/>
      <c r="BP210" s="98"/>
      <c r="BQ210" s="98"/>
      <c r="BR210" s="98"/>
      <c r="BS210" s="98"/>
      <c r="BT210" s="98"/>
      <c r="BU210" s="98"/>
      <c r="BV210" s="98"/>
      <c r="BW210" s="98"/>
      <c r="BX210" s="98"/>
      <c r="BY210" s="98"/>
      <c r="BZ210" s="98"/>
      <c r="CA210" s="98"/>
      <c r="CB210" s="98"/>
      <c r="CC210" s="98"/>
      <c r="CD210" s="98"/>
      <c r="CE210" s="98"/>
      <c r="CF210" s="98"/>
      <c r="CG210" s="98"/>
      <c r="CH210" s="98"/>
      <c r="CI210" s="98"/>
      <c r="CJ210" s="98"/>
      <c r="CK210" s="98"/>
      <c r="CL210" s="98"/>
      <c r="CM210" s="98"/>
      <c r="CN210" s="98"/>
      <c r="CO210" s="98"/>
      <c r="CP210" s="98"/>
      <c r="CQ210" s="98"/>
      <c r="CR210" s="98"/>
      <c r="CS210" s="98"/>
      <c r="CT210" s="98"/>
      <c r="CU210" s="98"/>
      <c r="CV210" s="98"/>
      <c r="CW210" s="98"/>
      <c r="CX210" s="98"/>
      <c r="CY210" s="98"/>
      <c r="CZ210" s="98"/>
      <c r="DA210" s="98"/>
      <c r="DB210" s="98"/>
      <c r="DC210" s="98"/>
      <c r="DD210" s="98"/>
      <c r="DE210" s="98"/>
      <c r="DF210" s="98"/>
      <c r="DG210" s="98"/>
      <c r="DH210" s="98"/>
      <c r="DI210" s="98"/>
      <c r="DJ210" s="98"/>
      <c r="DK210" s="98"/>
      <c r="DL210" s="98"/>
      <c r="DM210" s="98"/>
      <c r="DN210" s="98"/>
      <c r="DO210" s="98"/>
      <c r="DP210" s="98"/>
      <c r="DQ210" s="98"/>
      <c r="DR210" s="98"/>
      <c r="DS210" s="98"/>
      <c r="DT210" s="98"/>
      <c r="DU210" s="98"/>
      <c r="DV210" s="98"/>
      <c r="DW210" s="98"/>
      <c r="DX210" s="98"/>
      <c r="DY210" s="98"/>
      <c r="DZ210" s="98"/>
      <c r="EA210" s="98"/>
      <c r="EB210" s="98"/>
      <c r="EC210" s="98"/>
      <c r="ED210" s="98"/>
      <c r="EE210" s="98"/>
      <c r="EF210" s="98"/>
      <c r="EG210" s="98"/>
      <c r="EH210" s="98"/>
      <c r="EI210" s="98"/>
      <c r="EJ210" s="98"/>
      <c r="EK210" s="98"/>
      <c r="EL210" s="98"/>
      <c r="EM210" s="98"/>
      <c r="EN210" s="98"/>
      <c r="EO210" s="98"/>
      <c r="EP210" s="98"/>
      <c r="EQ210" s="98"/>
      <c r="ER210" s="98"/>
      <c r="ES210" s="98"/>
      <c r="ET210" s="98"/>
      <c r="EU210" s="98"/>
      <c r="EV210" s="98"/>
      <c r="EW210" s="98"/>
      <c r="EX210" s="98"/>
      <c r="EY210" s="98"/>
      <c r="EZ210" s="98"/>
      <c r="FA210" s="98"/>
      <c r="FB210" s="98"/>
      <c r="FC210" s="98"/>
      <c r="FD210" s="98"/>
      <c r="FE210" s="98"/>
      <c r="FF210" s="98"/>
      <c r="FG210" s="98"/>
      <c r="FH210" s="98"/>
      <c r="FI210" s="98"/>
      <c r="FJ210" s="98"/>
      <c r="FK210" s="98"/>
      <c r="FL210" s="98"/>
      <c r="FM210" s="98"/>
      <c r="FN210" s="98"/>
      <c r="FO210" s="98"/>
      <c r="FP210" s="98"/>
      <c r="FQ210" s="98"/>
      <c r="FR210" s="98"/>
      <c r="FS210" s="98"/>
      <c r="FT210" s="98"/>
      <c r="FU210" s="98"/>
      <c r="FV210" s="98"/>
      <c r="FW210" s="98"/>
      <c r="FX210" s="98"/>
      <c r="FY210" s="98"/>
      <c r="FZ210" s="98"/>
      <c r="GA210" s="98"/>
      <c r="GB210" s="98"/>
      <c r="GC210" s="98"/>
      <c r="GD210" s="98"/>
      <c r="GE210" s="98"/>
      <c r="GF210" s="98"/>
      <c r="GG210" s="98"/>
      <c r="GH210" s="98"/>
      <c r="GI210" s="98"/>
      <c r="GJ210" s="98"/>
      <c r="GK210" s="98"/>
      <c r="GL210" s="98"/>
      <c r="GM210" s="98"/>
      <c r="GN210" s="98"/>
      <c r="GO210" s="98"/>
      <c r="GP210" s="98"/>
      <c r="GQ210" s="98"/>
      <c r="GR210" s="98"/>
      <c r="GS210" s="98"/>
      <c r="GT210" s="98"/>
      <c r="GU210" s="98"/>
      <c r="GV210" s="98"/>
      <c r="GW210" s="98"/>
      <c r="GX210" s="98"/>
      <c r="GY210" s="98"/>
      <c r="GZ210" s="98"/>
      <c r="HA210" s="98"/>
      <c r="HB210" s="98"/>
      <c r="HC210" s="98"/>
      <c r="HD210" s="98"/>
      <c r="HE210" s="98"/>
      <c r="HF210" s="98"/>
      <c r="HG210" s="98"/>
      <c r="HH210" s="98"/>
      <c r="HI210" s="98"/>
      <c r="HJ210" s="98"/>
      <c r="HK210" s="98"/>
      <c r="HL210" s="98"/>
      <c r="HM210" s="98"/>
      <c r="HN210" s="98"/>
      <c r="HO210" s="98"/>
      <c r="HP210" s="98"/>
      <c r="HQ210" s="98"/>
      <c r="HR210" s="98"/>
      <c r="HS210" s="98"/>
      <c r="HT210" s="98"/>
      <c r="HU210" s="98"/>
      <c r="HV210" s="98"/>
      <c r="HW210" s="98"/>
      <c r="HX210" s="98"/>
      <c r="HY210" s="98"/>
      <c r="HZ210" s="98"/>
      <c r="IA210" s="98"/>
    </row>
    <row r="211" spans="1:235" ht="15.75" customHeight="1" x14ac:dyDescent="0.3">
      <c r="A211" s="98"/>
      <c r="B211" s="98"/>
      <c r="C211" s="98"/>
      <c r="D211" s="98"/>
      <c r="E211" s="98"/>
      <c r="F211" s="98"/>
      <c r="G211" s="98"/>
      <c r="H211" s="98"/>
      <c r="I211" s="98"/>
      <c r="J211" s="98"/>
      <c r="K211" s="98"/>
      <c r="L211" s="98"/>
      <c r="M211" s="98"/>
      <c r="N211" s="98"/>
      <c r="O211" s="98"/>
      <c r="P211" s="98"/>
      <c r="Q211" s="98"/>
      <c r="R211" s="98"/>
      <c r="S211" s="98"/>
      <c r="T211" s="98"/>
      <c r="U211" s="98"/>
      <c r="V211" s="98"/>
      <c r="W211" s="98"/>
      <c r="X211" s="98"/>
      <c r="Y211" s="98"/>
      <c r="Z211" s="98"/>
      <c r="AA211" s="98"/>
      <c r="AB211" s="98"/>
      <c r="AC211" s="98"/>
      <c r="AD211" s="98"/>
      <c r="AE211" s="98"/>
      <c r="AF211" s="98"/>
      <c r="AG211" s="98"/>
      <c r="AH211" s="98"/>
      <c r="AI211" s="98"/>
      <c r="AJ211" s="98"/>
      <c r="AK211" s="98"/>
      <c r="AL211" s="98"/>
      <c r="AM211" s="98"/>
      <c r="AN211" s="98"/>
      <c r="AO211" s="98"/>
      <c r="AP211" s="98"/>
      <c r="AQ211" s="98"/>
      <c r="AR211" s="98"/>
      <c r="AS211" s="98"/>
      <c r="AT211" s="98"/>
      <c r="AU211" s="98"/>
      <c r="AV211" s="98"/>
      <c r="AW211" s="98"/>
      <c r="AX211" s="98"/>
      <c r="AY211" s="98"/>
      <c r="AZ211" s="98"/>
      <c r="BA211" s="98"/>
      <c r="BB211" s="98"/>
      <c r="BC211" s="98"/>
      <c r="BD211" s="98"/>
      <c r="BE211" s="98"/>
      <c r="BF211" s="98"/>
      <c r="BG211" s="98"/>
      <c r="BH211" s="98"/>
      <c r="BI211" s="98"/>
      <c r="BJ211" s="98"/>
      <c r="BK211" s="98"/>
      <c r="BL211" s="98"/>
      <c r="BM211" s="98"/>
      <c r="BN211" s="98"/>
      <c r="BO211" s="98"/>
      <c r="BP211" s="98"/>
      <c r="BQ211" s="98"/>
      <c r="BR211" s="98"/>
      <c r="BS211" s="98"/>
      <c r="BT211" s="98"/>
      <c r="BU211" s="98"/>
      <c r="BV211" s="98"/>
      <c r="BW211" s="98"/>
      <c r="BX211" s="98"/>
      <c r="BY211" s="98"/>
      <c r="BZ211" s="98"/>
      <c r="CA211" s="98"/>
      <c r="CB211" s="98"/>
      <c r="CC211" s="98"/>
      <c r="CD211" s="98"/>
      <c r="CE211" s="98"/>
      <c r="CF211" s="98"/>
      <c r="CG211" s="98"/>
      <c r="CH211" s="98"/>
      <c r="CI211" s="98"/>
      <c r="CJ211" s="98"/>
      <c r="CK211" s="98"/>
      <c r="CL211" s="98"/>
      <c r="CM211" s="98"/>
      <c r="CN211" s="98"/>
      <c r="CO211" s="98"/>
      <c r="CP211" s="98"/>
      <c r="CQ211" s="98"/>
      <c r="CR211" s="98"/>
      <c r="CS211" s="98"/>
      <c r="CT211" s="98"/>
      <c r="CU211" s="98"/>
      <c r="CV211" s="98"/>
      <c r="CW211" s="98"/>
      <c r="CX211" s="98"/>
      <c r="CY211" s="98"/>
      <c r="CZ211" s="98"/>
      <c r="DA211" s="98"/>
      <c r="DB211" s="98"/>
      <c r="DC211" s="98"/>
      <c r="DD211" s="98"/>
      <c r="DE211" s="98"/>
      <c r="DF211" s="98"/>
      <c r="DG211" s="98"/>
      <c r="DH211" s="98"/>
      <c r="DI211" s="98"/>
      <c r="DJ211" s="98"/>
      <c r="DK211" s="98"/>
      <c r="DL211" s="98"/>
      <c r="DM211" s="98"/>
      <c r="DN211" s="98"/>
      <c r="DO211" s="98"/>
      <c r="DP211" s="98"/>
      <c r="DQ211" s="98"/>
      <c r="DR211" s="98"/>
      <c r="DS211" s="98"/>
      <c r="DT211" s="98"/>
      <c r="DU211" s="98"/>
      <c r="DV211" s="98"/>
      <c r="DW211" s="98"/>
      <c r="DX211" s="98"/>
      <c r="DY211" s="98"/>
      <c r="DZ211" s="98"/>
      <c r="EA211" s="98"/>
      <c r="EB211" s="98"/>
      <c r="EC211" s="98"/>
      <c r="ED211" s="98"/>
      <c r="EE211" s="98"/>
      <c r="EF211" s="98"/>
      <c r="EG211" s="98"/>
      <c r="EH211" s="98"/>
      <c r="EI211" s="98"/>
      <c r="EJ211" s="98"/>
      <c r="EK211" s="98"/>
      <c r="EL211" s="98"/>
      <c r="EM211" s="98"/>
      <c r="EN211" s="98"/>
      <c r="EO211" s="98"/>
      <c r="EP211" s="98"/>
      <c r="EQ211" s="98"/>
      <c r="ER211" s="98"/>
      <c r="ES211" s="98"/>
      <c r="ET211" s="98"/>
      <c r="EU211" s="98"/>
      <c r="EV211" s="98"/>
      <c r="EW211" s="98"/>
      <c r="EX211" s="98"/>
      <c r="EY211" s="98"/>
      <c r="EZ211" s="98"/>
      <c r="FA211" s="98"/>
      <c r="FB211" s="98"/>
      <c r="FC211" s="98"/>
      <c r="FD211" s="98"/>
      <c r="FE211" s="98"/>
      <c r="FF211" s="98"/>
      <c r="FG211" s="98"/>
      <c r="FH211" s="98"/>
      <c r="FI211" s="98"/>
      <c r="FJ211" s="98"/>
      <c r="FK211" s="98"/>
      <c r="FL211" s="98"/>
      <c r="FM211" s="98"/>
      <c r="FN211" s="98"/>
      <c r="FO211" s="98"/>
      <c r="FP211" s="98"/>
      <c r="FQ211" s="98"/>
      <c r="FR211" s="98"/>
      <c r="FS211" s="98"/>
      <c r="FT211" s="98"/>
      <c r="FU211" s="98"/>
      <c r="FV211" s="98"/>
      <c r="FW211" s="98"/>
      <c r="FX211" s="98"/>
      <c r="FY211" s="98"/>
      <c r="FZ211" s="98"/>
      <c r="GA211" s="98"/>
      <c r="GB211" s="98"/>
      <c r="GC211" s="98"/>
      <c r="GD211" s="98"/>
      <c r="GE211" s="98"/>
      <c r="GF211" s="98"/>
      <c r="GG211" s="98"/>
      <c r="GH211" s="98"/>
      <c r="GI211" s="98"/>
      <c r="GJ211" s="98"/>
      <c r="GK211" s="98"/>
      <c r="GL211" s="98"/>
      <c r="GM211" s="98"/>
      <c r="GN211" s="98"/>
      <c r="GO211" s="98"/>
      <c r="GP211" s="98"/>
      <c r="GQ211" s="98"/>
      <c r="GR211" s="98"/>
      <c r="GS211" s="98"/>
      <c r="GT211" s="98"/>
      <c r="GU211" s="98"/>
      <c r="GV211" s="98"/>
      <c r="GW211" s="98"/>
      <c r="GX211" s="98"/>
      <c r="GY211" s="98"/>
      <c r="GZ211" s="98"/>
      <c r="HA211" s="98"/>
      <c r="HB211" s="98"/>
      <c r="HC211" s="98"/>
      <c r="HD211" s="98"/>
      <c r="HE211" s="98"/>
      <c r="HF211" s="98"/>
      <c r="HG211" s="98"/>
      <c r="HH211" s="98"/>
      <c r="HI211" s="98"/>
      <c r="HJ211" s="98"/>
      <c r="HK211" s="98"/>
      <c r="HL211" s="98"/>
      <c r="HM211" s="98"/>
      <c r="HN211" s="98"/>
      <c r="HO211" s="98"/>
      <c r="HP211" s="98"/>
      <c r="HQ211" s="98"/>
      <c r="HR211" s="98"/>
      <c r="HS211" s="98"/>
      <c r="HT211" s="98"/>
      <c r="HU211" s="98"/>
      <c r="HV211" s="98"/>
      <c r="HW211" s="98"/>
      <c r="HX211" s="98"/>
      <c r="HY211" s="98"/>
      <c r="HZ211" s="98"/>
      <c r="IA211" s="98"/>
    </row>
    <row r="212" spans="1:235" ht="15.75" customHeight="1" x14ac:dyDescent="0.3">
      <c r="A212" s="98"/>
      <c r="B212" s="98"/>
      <c r="C212" s="98"/>
      <c r="D212" s="98"/>
      <c r="E212" s="98"/>
      <c r="F212" s="98"/>
      <c r="G212" s="98"/>
      <c r="H212" s="98"/>
      <c r="I212" s="98"/>
      <c r="J212" s="98"/>
      <c r="K212" s="98"/>
      <c r="L212" s="98"/>
      <c r="M212" s="98"/>
      <c r="N212" s="98"/>
      <c r="O212" s="98"/>
      <c r="P212" s="98"/>
      <c r="Q212" s="98"/>
      <c r="R212" s="98"/>
      <c r="S212" s="98"/>
      <c r="T212" s="98"/>
      <c r="U212" s="98"/>
      <c r="V212" s="98"/>
      <c r="W212" s="98"/>
      <c r="X212" s="98"/>
      <c r="Y212" s="98"/>
      <c r="Z212" s="98"/>
      <c r="AA212" s="98"/>
      <c r="AB212" s="98"/>
      <c r="AC212" s="98"/>
      <c r="AD212" s="98"/>
      <c r="AE212" s="98"/>
      <c r="AF212" s="98"/>
      <c r="AG212" s="98"/>
      <c r="AH212" s="98"/>
      <c r="AI212" s="98"/>
      <c r="AJ212" s="98"/>
      <c r="AK212" s="98"/>
      <c r="AL212" s="98"/>
      <c r="AM212" s="98"/>
      <c r="AN212" s="98"/>
      <c r="AO212" s="98"/>
      <c r="AP212" s="98"/>
      <c r="AQ212" s="98"/>
      <c r="AR212" s="98"/>
      <c r="AS212" s="98"/>
      <c r="AT212" s="98"/>
      <c r="AU212" s="98"/>
      <c r="AV212" s="98"/>
      <c r="AW212" s="98"/>
      <c r="AX212" s="98"/>
      <c r="AY212" s="98"/>
      <c r="AZ212" s="98"/>
      <c r="BA212" s="98"/>
      <c r="BB212" s="98"/>
      <c r="BC212" s="98"/>
      <c r="BD212" s="98"/>
      <c r="BE212" s="98"/>
      <c r="BF212" s="98"/>
      <c r="BG212" s="98"/>
      <c r="BH212" s="98"/>
      <c r="BI212" s="98"/>
      <c r="BJ212" s="98"/>
      <c r="BK212" s="98"/>
      <c r="BL212" s="98"/>
      <c r="BM212" s="98"/>
      <c r="BN212" s="98"/>
      <c r="BO212" s="98"/>
      <c r="BP212" s="98"/>
      <c r="BQ212" s="98"/>
      <c r="BR212" s="98"/>
      <c r="BS212" s="98"/>
      <c r="BT212" s="98"/>
      <c r="BU212" s="98"/>
      <c r="BV212" s="98"/>
      <c r="BW212" s="98"/>
      <c r="BX212" s="98"/>
      <c r="BY212" s="98"/>
      <c r="BZ212" s="98"/>
      <c r="CA212" s="98"/>
      <c r="CB212" s="98"/>
      <c r="CC212" s="98"/>
      <c r="CD212" s="98"/>
      <c r="CE212" s="98"/>
      <c r="CF212" s="98"/>
      <c r="CG212" s="98"/>
      <c r="CH212" s="98"/>
      <c r="CI212" s="98"/>
      <c r="CJ212" s="98"/>
      <c r="CK212" s="98"/>
      <c r="CL212" s="98"/>
      <c r="CM212" s="98"/>
      <c r="CN212" s="98"/>
      <c r="CO212" s="98"/>
      <c r="CP212" s="98"/>
      <c r="CQ212" s="98"/>
      <c r="CR212" s="98"/>
      <c r="CS212" s="98"/>
      <c r="CT212" s="98"/>
      <c r="CU212" s="98"/>
      <c r="CV212" s="98"/>
      <c r="CW212" s="98"/>
      <c r="CX212" s="98"/>
      <c r="CY212" s="98"/>
      <c r="CZ212" s="98"/>
      <c r="DA212" s="98"/>
      <c r="DB212" s="98"/>
      <c r="DC212" s="98"/>
      <c r="DD212" s="98"/>
      <c r="DE212" s="98"/>
      <c r="DF212" s="98"/>
      <c r="DG212" s="98"/>
      <c r="DH212" s="98"/>
      <c r="DI212" s="98"/>
      <c r="DJ212" s="98"/>
      <c r="DK212" s="98"/>
      <c r="DL212" s="98"/>
      <c r="DM212" s="98"/>
      <c r="DN212" s="98"/>
      <c r="DO212" s="98"/>
      <c r="DP212" s="98"/>
      <c r="DQ212" s="98"/>
      <c r="DR212" s="98"/>
      <c r="DS212" s="98"/>
      <c r="DT212" s="98"/>
      <c r="DU212" s="98"/>
      <c r="DV212" s="98"/>
      <c r="DW212" s="98"/>
      <c r="DX212" s="98"/>
      <c r="DY212" s="98"/>
      <c r="DZ212" s="98"/>
      <c r="EA212" s="98"/>
      <c r="EB212" s="98"/>
      <c r="EC212" s="98"/>
      <c r="ED212" s="98"/>
      <c r="EE212" s="98"/>
      <c r="EF212" s="98"/>
      <c r="EG212" s="98"/>
      <c r="EH212" s="98"/>
      <c r="EI212" s="98"/>
      <c r="EJ212" s="98"/>
      <c r="EK212" s="98"/>
      <c r="EL212" s="98"/>
      <c r="EM212" s="98"/>
      <c r="EN212" s="98"/>
      <c r="EO212" s="98"/>
      <c r="EP212" s="98"/>
      <c r="EQ212" s="98"/>
      <c r="ER212" s="98"/>
      <c r="ES212" s="98"/>
      <c r="ET212" s="98"/>
      <c r="EU212" s="98"/>
      <c r="EV212" s="98"/>
      <c r="EW212" s="98"/>
      <c r="EX212" s="98"/>
      <c r="EY212" s="98"/>
      <c r="EZ212" s="98"/>
      <c r="FA212" s="98"/>
      <c r="FB212" s="98"/>
      <c r="FC212" s="98"/>
      <c r="FD212" s="98"/>
      <c r="FE212" s="98"/>
      <c r="FF212" s="98"/>
      <c r="FG212" s="98"/>
      <c r="FH212" s="98"/>
      <c r="FI212" s="98"/>
      <c r="FJ212" s="98"/>
      <c r="FK212" s="98"/>
      <c r="FL212" s="98"/>
      <c r="FM212" s="98"/>
      <c r="FN212" s="98"/>
      <c r="FO212" s="98"/>
      <c r="FP212" s="98"/>
      <c r="FQ212" s="98"/>
      <c r="FR212" s="98"/>
      <c r="FS212" s="98"/>
      <c r="FT212" s="98"/>
      <c r="FU212" s="98"/>
      <c r="FV212" s="98"/>
      <c r="FW212" s="98"/>
      <c r="FX212" s="98"/>
      <c r="FY212" s="98"/>
      <c r="FZ212" s="98"/>
      <c r="GA212" s="98"/>
      <c r="GB212" s="98"/>
      <c r="GC212" s="98"/>
      <c r="GD212" s="98"/>
      <c r="GE212" s="98"/>
      <c r="GF212" s="98"/>
      <c r="GG212" s="98"/>
      <c r="GH212" s="98"/>
      <c r="GI212" s="98"/>
      <c r="GJ212" s="98"/>
      <c r="GK212" s="98"/>
      <c r="GL212" s="98"/>
      <c r="GM212" s="98"/>
      <c r="GN212" s="98"/>
      <c r="GO212" s="98"/>
      <c r="GP212" s="98"/>
      <c r="GQ212" s="98"/>
      <c r="GR212" s="98"/>
      <c r="GS212" s="98"/>
      <c r="GT212" s="98"/>
      <c r="GU212" s="98"/>
      <c r="GV212" s="98"/>
      <c r="GW212" s="98"/>
      <c r="GX212" s="98"/>
      <c r="GY212" s="98"/>
      <c r="GZ212" s="98"/>
      <c r="HA212" s="98"/>
      <c r="HB212" s="98"/>
      <c r="HC212" s="98"/>
      <c r="HD212" s="98"/>
      <c r="HE212" s="98"/>
      <c r="HF212" s="98"/>
      <c r="HG212" s="98"/>
      <c r="HH212" s="98"/>
      <c r="HI212" s="98"/>
      <c r="HJ212" s="98"/>
      <c r="HK212" s="98"/>
      <c r="HL212" s="98"/>
      <c r="HM212" s="98"/>
      <c r="HN212" s="98"/>
      <c r="HO212" s="98"/>
      <c r="HP212" s="98"/>
      <c r="HQ212" s="98"/>
      <c r="HR212" s="98"/>
      <c r="HS212" s="98"/>
      <c r="HT212" s="98"/>
      <c r="HU212" s="98"/>
      <c r="HV212" s="98"/>
      <c r="HW212" s="98"/>
      <c r="HX212" s="98"/>
      <c r="HY212" s="98"/>
      <c r="HZ212" s="98"/>
      <c r="IA212" s="98"/>
    </row>
    <row r="213" spans="1:235" ht="15.75" customHeight="1" x14ac:dyDescent="0.3">
      <c r="A213" s="98"/>
      <c r="B213" s="98"/>
      <c r="C213" s="98"/>
      <c r="D213" s="98"/>
      <c r="E213" s="98"/>
      <c r="F213" s="98"/>
      <c r="G213" s="98"/>
      <c r="H213" s="98"/>
      <c r="I213" s="98"/>
      <c r="J213" s="98"/>
      <c r="K213" s="98"/>
      <c r="L213" s="98"/>
      <c r="M213" s="98"/>
      <c r="N213" s="98"/>
      <c r="O213" s="98"/>
      <c r="P213" s="98"/>
      <c r="Q213" s="98"/>
      <c r="R213" s="98"/>
      <c r="S213" s="98"/>
      <c r="T213" s="98"/>
      <c r="U213" s="98"/>
      <c r="V213" s="98"/>
      <c r="W213" s="98"/>
      <c r="X213" s="98"/>
      <c r="Y213" s="98"/>
      <c r="Z213" s="98"/>
      <c r="AA213" s="98"/>
      <c r="AB213" s="98"/>
      <c r="AC213" s="98"/>
      <c r="AD213" s="98"/>
      <c r="AE213" s="98"/>
      <c r="AF213" s="98"/>
      <c r="AG213" s="98"/>
      <c r="AH213" s="98"/>
      <c r="AI213" s="98"/>
      <c r="AJ213" s="98"/>
      <c r="AK213" s="98"/>
      <c r="AL213" s="98"/>
      <c r="AM213" s="98"/>
      <c r="AN213" s="98"/>
      <c r="AO213" s="98"/>
      <c r="AP213" s="98"/>
      <c r="AQ213" s="98"/>
      <c r="AR213" s="98"/>
      <c r="AS213" s="98"/>
      <c r="AT213" s="98"/>
      <c r="AU213" s="98"/>
      <c r="AV213" s="98"/>
      <c r="AW213" s="98"/>
      <c r="AX213" s="98"/>
      <c r="AY213" s="98"/>
      <c r="AZ213" s="98"/>
      <c r="BA213" s="98"/>
      <c r="BB213" s="98"/>
      <c r="BC213" s="98"/>
      <c r="BD213" s="98"/>
      <c r="BE213" s="98"/>
      <c r="BF213" s="98"/>
      <c r="BG213" s="98"/>
      <c r="BH213" s="98"/>
      <c r="BI213" s="98"/>
      <c r="BJ213" s="98"/>
      <c r="BK213" s="98"/>
      <c r="BL213" s="98"/>
      <c r="BM213" s="98"/>
      <c r="BN213" s="98"/>
      <c r="BO213" s="98"/>
      <c r="BP213" s="98"/>
      <c r="BQ213" s="98"/>
      <c r="BR213" s="98"/>
      <c r="BS213" s="98"/>
      <c r="BT213" s="98"/>
      <c r="BU213" s="98"/>
      <c r="BV213" s="98"/>
      <c r="BW213" s="98"/>
      <c r="BX213" s="98"/>
      <c r="BY213" s="98"/>
      <c r="BZ213" s="98"/>
      <c r="CA213" s="98"/>
      <c r="CB213" s="98"/>
      <c r="CC213" s="98"/>
      <c r="CD213" s="98"/>
      <c r="CE213" s="98"/>
      <c r="CF213" s="98"/>
      <c r="CG213" s="98"/>
      <c r="CH213" s="98"/>
      <c r="CI213" s="98"/>
      <c r="CJ213" s="98"/>
      <c r="CK213" s="98"/>
      <c r="CL213" s="98"/>
      <c r="CM213" s="98"/>
      <c r="CN213" s="98"/>
      <c r="CO213" s="98"/>
      <c r="CP213" s="98"/>
      <c r="CQ213" s="98"/>
      <c r="CR213" s="98"/>
      <c r="CS213" s="98"/>
      <c r="CT213" s="98"/>
      <c r="CU213" s="98"/>
      <c r="CV213" s="98"/>
      <c r="CW213" s="98"/>
      <c r="CX213" s="98"/>
      <c r="CY213" s="98"/>
      <c r="CZ213" s="98"/>
      <c r="DA213" s="98"/>
      <c r="DB213" s="98"/>
      <c r="DC213" s="98"/>
      <c r="DD213" s="98"/>
      <c r="DE213" s="98"/>
      <c r="DF213" s="98"/>
      <c r="DG213" s="98"/>
      <c r="DH213" s="98"/>
      <c r="DI213" s="98"/>
      <c r="DJ213" s="98"/>
      <c r="DK213" s="98"/>
      <c r="DL213" s="98"/>
      <c r="DM213" s="98"/>
      <c r="DN213" s="98"/>
      <c r="DO213" s="98"/>
      <c r="DP213" s="98"/>
      <c r="DQ213" s="98"/>
      <c r="DR213" s="98"/>
      <c r="DS213" s="98"/>
      <c r="DT213" s="98"/>
      <c r="DU213" s="98"/>
      <c r="DV213" s="98"/>
      <c r="DW213" s="98"/>
      <c r="DX213" s="98"/>
      <c r="DY213" s="98"/>
      <c r="DZ213" s="98"/>
      <c r="EA213" s="98"/>
      <c r="EB213" s="98"/>
      <c r="EC213" s="98"/>
      <c r="ED213" s="98"/>
      <c r="EE213" s="98"/>
      <c r="EF213" s="98"/>
      <c r="EG213" s="98"/>
      <c r="EH213" s="98"/>
      <c r="EI213" s="98"/>
      <c r="EJ213" s="98"/>
      <c r="EK213" s="98"/>
      <c r="EL213" s="98"/>
      <c r="EM213" s="98"/>
      <c r="EN213" s="98"/>
      <c r="EO213" s="98"/>
      <c r="EP213" s="98"/>
      <c r="EQ213" s="98"/>
      <c r="ER213" s="98"/>
      <c r="ES213" s="98"/>
      <c r="ET213" s="98"/>
      <c r="EU213" s="98"/>
      <c r="EV213" s="98"/>
      <c r="EW213" s="98"/>
      <c r="EX213" s="98"/>
      <c r="EY213" s="98"/>
      <c r="EZ213" s="98"/>
      <c r="FA213" s="98"/>
      <c r="FB213" s="98"/>
      <c r="FC213" s="98"/>
      <c r="FD213" s="98"/>
      <c r="FE213" s="98"/>
      <c r="FF213" s="98"/>
      <c r="FG213" s="98"/>
      <c r="FH213" s="98"/>
      <c r="FI213" s="98"/>
      <c r="FJ213" s="98"/>
      <c r="FK213" s="98"/>
      <c r="FL213" s="98"/>
      <c r="FM213" s="98"/>
      <c r="FN213" s="98"/>
      <c r="FO213" s="98"/>
      <c r="FP213" s="98"/>
      <c r="FQ213" s="98"/>
      <c r="FR213" s="98"/>
      <c r="FS213" s="98"/>
      <c r="FT213" s="98"/>
      <c r="FU213" s="98"/>
      <c r="FV213" s="98"/>
      <c r="FW213" s="98"/>
      <c r="FX213" s="98"/>
      <c r="FY213" s="98"/>
      <c r="FZ213" s="98"/>
      <c r="GA213" s="98"/>
      <c r="GB213" s="98"/>
      <c r="GC213" s="98"/>
      <c r="GD213" s="98"/>
      <c r="GE213" s="98"/>
      <c r="GF213" s="98"/>
      <c r="GG213" s="98"/>
      <c r="GH213" s="98"/>
      <c r="GI213" s="98"/>
      <c r="GJ213" s="98"/>
      <c r="GK213" s="98"/>
      <c r="GL213" s="98"/>
      <c r="GM213" s="98"/>
      <c r="GN213" s="98"/>
      <c r="GO213" s="98"/>
      <c r="GP213" s="98"/>
      <c r="GQ213" s="98"/>
      <c r="GR213" s="98"/>
      <c r="GS213" s="98"/>
      <c r="GT213" s="98"/>
      <c r="GU213" s="98"/>
      <c r="GV213" s="98"/>
      <c r="GW213" s="98"/>
      <c r="GX213" s="98"/>
      <c r="GY213" s="98"/>
      <c r="GZ213" s="98"/>
      <c r="HA213" s="98"/>
      <c r="HB213" s="98"/>
      <c r="HC213" s="98"/>
      <c r="HD213" s="98"/>
      <c r="HE213" s="98"/>
      <c r="HF213" s="98"/>
      <c r="HG213" s="98"/>
      <c r="HH213" s="98"/>
      <c r="HI213" s="98"/>
      <c r="HJ213" s="98"/>
      <c r="HK213" s="98"/>
      <c r="HL213" s="98"/>
      <c r="HM213" s="98"/>
      <c r="HN213" s="98"/>
      <c r="HO213" s="98"/>
      <c r="HP213" s="98"/>
      <c r="HQ213" s="98"/>
      <c r="HR213" s="98"/>
      <c r="HS213" s="98"/>
      <c r="HT213" s="98"/>
      <c r="HU213" s="98"/>
      <c r="HV213" s="98"/>
      <c r="HW213" s="98"/>
      <c r="HX213" s="98"/>
      <c r="HY213" s="98"/>
      <c r="HZ213" s="98"/>
      <c r="IA213" s="98"/>
    </row>
    <row r="214" spans="1:235" ht="15.75" customHeight="1" x14ac:dyDescent="0.3">
      <c r="A214" s="98"/>
      <c r="B214" s="98"/>
      <c r="C214" s="98"/>
      <c r="D214" s="98"/>
      <c r="E214" s="98"/>
      <c r="F214" s="98"/>
      <c r="G214" s="98"/>
      <c r="H214" s="98"/>
      <c r="I214" s="98"/>
      <c r="J214" s="98"/>
      <c r="K214" s="98"/>
      <c r="L214" s="98"/>
      <c r="M214" s="98"/>
      <c r="N214" s="98"/>
      <c r="O214" s="98"/>
      <c r="P214" s="98"/>
      <c r="Q214" s="98"/>
      <c r="R214" s="98"/>
      <c r="S214" s="98"/>
      <c r="T214" s="98"/>
      <c r="U214" s="98"/>
      <c r="V214" s="98"/>
      <c r="W214" s="98"/>
      <c r="X214" s="98"/>
      <c r="Y214" s="98"/>
      <c r="Z214" s="98"/>
      <c r="AA214" s="98"/>
      <c r="AB214" s="98"/>
      <c r="AC214" s="98"/>
      <c r="AD214" s="98"/>
      <c r="AE214" s="98"/>
      <c r="AF214" s="98"/>
      <c r="AG214" s="98"/>
      <c r="AH214" s="98"/>
      <c r="AI214" s="98"/>
      <c r="AJ214" s="98"/>
      <c r="AK214" s="98"/>
      <c r="AL214" s="98"/>
      <c r="AM214" s="98"/>
      <c r="AN214" s="98"/>
      <c r="AO214" s="98"/>
      <c r="AP214" s="98"/>
      <c r="AQ214" s="98"/>
      <c r="AR214" s="98"/>
      <c r="AS214" s="98"/>
      <c r="AT214" s="98"/>
      <c r="AU214" s="98"/>
      <c r="AV214" s="98"/>
      <c r="AW214" s="98"/>
      <c r="AX214" s="98"/>
      <c r="AY214" s="98"/>
      <c r="AZ214" s="98"/>
      <c r="BA214" s="98"/>
      <c r="BB214" s="98"/>
      <c r="BC214" s="98"/>
      <c r="BD214" s="98"/>
      <c r="BE214" s="98"/>
      <c r="BF214" s="98"/>
      <c r="BG214" s="98"/>
      <c r="BH214" s="98"/>
      <c r="BI214" s="98"/>
      <c r="BJ214" s="98"/>
      <c r="BK214" s="98"/>
      <c r="BL214" s="98"/>
      <c r="BM214" s="98"/>
      <c r="BN214" s="98"/>
      <c r="BO214" s="98"/>
      <c r="BP214" s="98"/>
      <c r="BQ214" s="98"/>
      <c r="BR214" s="98"/>
      <c r="BS214" s="98"/>
      <c r="BT214" s="98"/>
      <c r="BU214" s="98"/>
      <c r="BV214" s="98"/>
      <c r="BW214" s="98"/>
      <c r="BX214" s="98"/>
      <c r="BY214" s="98"/>
      <c r="BZ214" s="98"/>
      <c r="CA214" s="98"/>
      <c r="CB214" s="98"/>
      <c r="CC214" s="98"/>
      <c r="CD214" s="98"/>
      <c r="CE214" s="98"/>
      <c r="CF214" s="98"/>
      <c r="CG214" s="98"/>
      <c r="CH214" s="98"/>
      <c r="CI214" s="98"/>
      <c r="CJ214" s="98"/>
      <c r="CK214" s="98"/>
      <c r="CL214" s="98"/>
      <c r="CM214" s="98"/>
      <c r="CN214" s="98"/>
      <c r="CO214" s="98"/>
      <c r="CP214" s="98"/>
      <c r="CQ214" s="98"/>
      <c r="CR214" s="98"/>
      <c r="CS214" s="98"/>
      <c r="CT214" s="98"/>
      <c r="CU214" s="98"/>
      <c r="CV214" s="98"/>
      <c r="CW214" s="98"/>
      <c r="CX214" s="98"/>
      <c r="CY214" s="98"/>
      <c r="CZ214" s="98"/>
      <c r="DA214" s="98"/>
      <c r="DB214" s="98"/>
      <c r="DC214" s="98"/>
      <c r="DD214" s="98"/>
      <c r="DE214" s="98"/>
      <c r="DF214" s="98"/>
      <c r="DG214" s="98"/>
      <c r="DH214" s="98"/>
      <c r="DI214" s="98"/>
      <c r="DJ214" s="98"/>
      <c r="DK214" s="98"/>
      <c r="DL214" s="98"/>
      <c r="DM214" s="98"/>
      <c r="DN214" s="98"/>
      <c r="DO214" s="98"/>
      <c r="DP214" s="98"/>
      <c r="DQ214" s="98"/>
      <c r="DR214" s="98"/>
      <c r="DS214" s="98"/>
      <c r="DT214" s="98"/>
      <c r="DU214" s="98"/>
      <c r="DV214" s="98"/>
      <c r="DW214" s="98"/>
      <c r="DX214" s="98"/>
      <c r="DY214" s="98"/>
      <c r="DZ214" s="98"/>
      <c r="EA214" s="98"/>
      <c r="EB214" s="98"/>
      <c r="EC214" s="98"/>
      <c r="ED214" s="98"/>
      <c r="EE214" s="98"/>
      <c r="EF214" s="98"/>
      <c r="EG214" s="98"/>
      <c r="EH214" s="98"/>
      <c r="EI214" s="98"/>
      <c r="EJ214" s="98"/>
      <c r="EK214" s="98"/>
      <c r="EL214" s="98"/>
      <c r="EM214" s="98"/>
      <c r="EN214" s="98"/>
      <c r="EO214" s="98"/>
      <c r="EP214" s="98"/>
      <c r="EQ214" s="98"/>
      <c r="ER214" s="98"/>
      <c r="ES214" s="98"/>
      <c r="ET214" s="98"/>
      <c r="EU214" s="98"/>
      <c r="EV214" s="98"/>
      <c r="EW214" s="98"/>
      <c r="EX214" s="98"/>
      <c r="EY214" s="98"/>
      <c r="EZ214" s="98"/>
      <c r="FA214" s="98"/>
      <c r="FB214" s="98"/>
      <c r="FC214" s="98"/>
      <c r="FD214" s="98"/>
      <c r="FE214" s="98"/>
      <c r="FF214" s="98"/>
      <c r="FG214" s="98"/>
      <c r="FH214" s="98"/>
      <c r="FI214" s="98"/>
      <c r="FJ214" s="98"/>
      <c r="FK214" s="98"/>
      <c r="FL214" s="98"/>
      <c r="FM214" s="98"/>
      <c r="FN214" s="98"/>
      <c r="FO214" s="98"/>
      <c r="FP214" s="98"/>
      <c r="FQ214" s="98"/>
      <c r="FR214" s="98"/>
      <c r="FS214" s="98"/>
      <c r="FT214" s="98"/>
      <c r="FU214" s="98"/>
      <c r="FV214" s="98"/>
      <c r="FW214" s="98"/>
      <c r="FX214" s="98"/>
      <c r="FY214" s="98"/>
      <c r="FZ214" s="98"/>
      <c r="GA214" s="98"/>
      <c r="GB214" s="98"/>
      <c r="GC214" s="98"/>
      <c r="GD214" s="98"/>
      <c r="GE214" s="98"/>
      <c r="GF214" s="98"/>
      <c r="GG214" s="98"/>
      <c r="GH214" s="98"/>
      <c r="GI214" s="98"/>
      <c r="GJ214" s="98"/>
      <c r="GK214" s="98"/>
      <c r="GL214" s="98"/>
      <c r="GM214" s="98"/>
      <c r="GN214" s="98"/>
      <c r="GO214" s="98"/>
      <c r="GP214" s="98"/>
      <c r="GQ214" s="98"/>
      <c r="GR214" s="98"/>
      <c r="GS214" s="98"/>
      <c r="GT214" s="98"/>
      <c r="GU214" s="98"/>
      <c r="GV214" s="98"/>
      <c r="GW214" s="98"/>
      <c r="GX214" s="98"/>
      <c r="GY214" s="98"/>
      <c r="GZ214" s="98"/>
      <c r="HA214" s="98"/>
      <c r="HB214" s="98"/>
      <c r="HC214" s="98"/>
      <c r="HD214" s="98"/>
      <c r="HE214" s="98"/>
      <c r="HF214" s="98"/>
      <c r="HG214" s="98"/>
      <c r="HH214" s="98"/>
      <c r="HI214" s="98"/>
      <c r="HJ214" s="98"/>
      <c r="HK214" s="98"/>
      <c r="HL214" s="98"/>
      <c r="HM214" s="98"/>
      <c r="HN214" s="98"/>
      <c r="HO214" s="98"/>
      <c r="HP214" s="98"/>
      <c r="HQ214" s="98"/>
      <c r="HR214" s="98"/>
      <c r="HS214" s="98"/>
      <c r="HT214" s="98"/>
      <c r="HU214" s="98"/>
      <c r="HV214" s="98"/>
      <c r="HW214" s="98"/>
      <c r="HX214" s="98"/>
      <c r="HY214" s="98"/>
      <c r="HZ214" s="98"/>
      <c r="IA214" s="98"/>
    </row>
    <row r="215" spans="1:235" ht="15.75" customHeight="1" x14ac:dyDescent="0.3">
      <c r="A215" s="98"/>
      <c r="B215" s="98"/>
      <c r="C215" s="98"/>
      <c r="D215" s="98"/>
      <c r="E215" s="98"/>
      <c r="F215" s="98"/>
      <c r="G215" s="98"/>
      <c r="H215" s="98"/>
      <c r="I215" s="98"/>
      <c r="J215" s="98"/>
      <c r="K215" s="98"/>
      <c r="L215" s="98"/>
      <c r="M215" s="98"/>
      <c r="N215" s="98"/>
      <c r="O215" s="98"/>
      <c r="P215" s="98"/>
      <c r="Q215" s="98"/>
      <c r="R215" s="98"/>
      <c r="S215" s="98"/>
      <c r="T215" s="98"/>
      <c r="U215" s="98"/>
      <c r="V215" s="98"/>
      <c r="W215" s="98"/>
      <c r="X215" s="98"/>
      <c r="Y215" s="98"/>
      <c r="Z215" s="98"/>
      <c r="AA215" s="98"/>
      <c r="AB215" s="98"/>
      <c r="AC215" s="98"/>
      <c r="AD215" s="98"/>
      <c r="AE215" s="98"/>
      <c r="AF215" s="98"/>
      <c r="AG215" s="98"/>
      <c r="AH215" s="98"/>
      <c r="AI215" s="98"/>
      <c r="AJ215" s="98"/>
      <c r="AK215" s="98"/>
      <c r="AL215" s="98"/>
      <c r="AM215" s="98"/>
      <c r="AN215" s="98"/>
      <c r="AO215" s="98"/>
      <c r="AP215" s="98"/>
      <c r="AQ215" s="98"/>
      <c r="AR215" s="98"/>
      <c r="AS215" s="98"/>
      <c r="AT215" s="98"/>
      <c r="AU215" s="98"/>
      <c r="AV215" s="98"/>
      <c r="AW215" s="98"/>
      <c r="AX215" s="98"/>
      <c r="AY215" s="98"/>
      <c r="AZ215" s="98"/>
      <c r="BA215" s="98"/>
      <c r="BB215" s="98"/>
      <c r="BC215" s="98"/>
      <c r="BD215" s="98"/>
      <c r="BE215" s="98"/>
      <c r="BF215" s="98"/>
      <c r="BG215" s="98"/>
      <c r="BH215" s="98"/>
      <c r="BI215" s="98"/>
      <c r="BJ215" s="98"/>
      <c r="BK215" s="98"/>
      <c r="BL215" s="98"/>
      <c r="BM215" s="98"/>
      <c r="BN215" s="98"/>
      <c r="BO215" s="98"/>
      <c r="BP215" s="98"/>
      <c r="BQ215" s="98"/>
      <c r="BR215" s="98"/>
      <c r="BS215" s="98"/>
      <c r="BT215" s="98"/>
      <c r="BU215" s="98"/>
      <c r="BV215" s="98"/>
      <c r="BW215" s="98"/>
      <c r="BX215" s="98"/>
      <c r="BY215" s="98"/>
      <c r="BZ215" s="98"/>
      <c r="CA215" s="98"/>
      <c r="CB215" s="98"/>
      <c r="CC215" s="98"/>
      <c r="CD215" s="98"/>
      <c r="CE215" s="98"/>
      <c r="CF215" s="98"/>
      <c r="CG215" s="98"/>
      <c r="CH215" s="98"/>
      <c r="CI215" s="98"/>
      <c r="CJ215" s="98"/>
      <c r="CK215" s="98"/>
      <c r="CL215" s="98"/>
      <c r="CM215" s="98"/>
      <c r="CN215" s="98"/>
      <c r="CO215" s="98"/>
      <c r="CP215" s="98"/>
      <c r="CQ215" s="98"/>
      <c r="CR215" s="98"/>
      <c r="CS215" s="98"/>
      <c r="CT215" s="98"/>
      <c r="CU215" s="98"/>
      <c r="CV215" s="98"/>
      <c r="CW215" s="98"/>
      <c r="CX215" s="98"/>
      <c r="CY215" s="98"/>
      <c r="CZ215" s="98"/>
      <c r="DA215" s="98"/>
      <c r="DB215" s="98"/>
      <c r="DC215" s="98"/>
      <c r="DD215" s="98"/>
      <c r="DE215" s="98"/>
      <c r="DF215" s="98"/>
      <c r="DG215" s="98"/>
      <c r="DH215" s="98"/>
      <c r="DI215" s="98"/>
      <c r="DJ215" s="98"/>
      <c r="DK215" s="98"/>
      <c r="DL215" s="98"/>
      <c r="DM215" s="98"/>
      <c r="DN215" s="98"/>
      <c r="DO215" s="98"/>
      <c r="DP215" s="98"/>
      <c r="DQ215" s="98"/>
      <c r="DR215" s="98"/>
      <c r="DS215" s="98"/>
      <c r="DT215" s="98"/>
      <c r="DU215" s="98"/>
      <c r="DV215" s="98"/>
      <c r="DW215" s="98"/>
      <c r="DX215" s="98"/>
      <c r="DY215" s="98"/>
      <c r="DZ215" s="98"/>
      <c r="EA215" s="98"/>
      <c r="EB215" s="98"/>
      <c r="EC215" s="98"/>
      <c r="ED215" s="98"/>
      <c r="EE215" s="98"/>
      <c r="EF215" s="98"/>
      <c r="EG215" s="98"/>
      <c r="EH215" s="98"/>
      <c r="EI215" s="98"/>
      <c r="EJ215" s="98"/>
      <c r="EK215" s="98"/>
      <c r="EL215" s="98"/>
      <c r="EM215" s="98"/>
      <c r="EN215" s="98"/>
      <c r="EO215" s="98"/>
      <c r="EP215" s="98"/>
      <c r="EQ215" s="98"/>
      <c r="ER215" s="98"/>
      <c r="ES215" s="98"/>
      <c r="ET215" s="98"/>
      <c r="EU215" s="98"/>
      <c r="EV215" s="98"/>
      <c r="EW215" s="98"/>
      <c r="EX215" s="98"/>
      <c r="EY215" s="98"/>
      <c r="EZ215" s="98"/>
      <c r="FA215" s="98"/>
      <c r="FB215" s="98"/>
      <c r="FC215" s="98"/>
      <c r="FD215" s="98"/>
      <c r="FE215" s="98"/>
      <c r="FF215" s="98"/>
      <c r="FG215" s="98"/>
      <c r="FH215" s="98"/>
      <c r="FI215" s="98"/>
      <c r="FJ215" s="98"/>
      <c r="FK215" s="98"/>
      <c r="FL215" s="98"/>
      <c r="FM215" s="98"/>
      <c r="FN215" s="98"/>
      <c r="FO215" s="98"/>
      <c r="FP215" s="98"/>
      <c r="FQ215" s="98"/>
      <c r="FR215" s="98"/>
      <c r="FS215" s="98"/>
      <c r="FT215" s="98"/>
      <c r="FU215" s="98"/>
      <c r="FV215" s="98"/>
      <c r="FW215" s="98"/>
      <c r="FX215" s="98"/>
      <c r="FY215" s="98"/>
      <c r="FZ215" s="98"/>
      <c r="GA215" s="98"/>
      <c r="GB215" s="98"/>
      <c r="GC215" s="98"/>
      <c r="GD215" s="98"/>
      <c r="GE215" s="98"/>
      <c r="GF215" s="98"/>
      <c r="GG215" s="98"/>
      <c r="GH215" s="98"/>
      <c r="GI215" s="98"/>
      <c r="GJ215" s="98"/>
      <c r="GK215" s="98"/>
      <c r="GL215" s="98"/>
      <c r="GM215" s="98"/>
      <c r="GN215" s="98"/>
      <c r="GO215" s="98"/>
      <c r="GP215" s="98"/>
      <c r="GQ215" s="98"/>
      <c r="GR215" s="98"/>
      <c r="GS215" s="98"/>
      <c r="GT215" s="98"/>
      <c r="GU215" s="98"/>
      <c r="GV215" s="98"/>
      <c r="GW215" s="98"/>
      <c r="GX215" s="98"/>
      <c r="GY215" s="98"/>
      <c r="GZ215" s="98"/>
      <c r="HA215" s="98"/>
      <c r="HB215" s="98"/>
      <c r="HC215" s="98"/>
      <c r="HD215" s="98"/>
      <c r="HE215" s="98"/>
      <c r="HF215" s="98"/>
      <c r="HG215" s="98"/>
      <c r="HH215" s="98"/>
      <c r="HI215" s="98"/>
      <c r="HJ215" s="98"/>
      <c r="HK215" s="98"/>
      <c r="HL215" s="98"/>
      <c r="HM215" s="98"/>
      <c r="HN215" s="98"/>
      <c r="HO215" s="98"/>
      <c r="HP215" s="98"/>
      <c r="HQ215" s="98"/>
      <c r="HR215" s="98"/>
      <c r="HS215" s="98"/>
      <c r="HT215" s="98"/>
      <c r="HU215" s="98"/>
      <c r="HV215" s="98"/>
      <c r="HW215" s="98"/>
      <c r="HX215" s="98"/>
      <c r="HY215" s="98"/>
      <c r="HZ215" s="98"/>
      <c r="IA215" s="98"/>
    </row>
    <row r="216" spans="1:235" ht="15.75" customHeight="1" x14ac:dyDescent="0.3">
      <c r="A216" s="98"/>
      <c r="B216" s="98"/>
      <c r="C216" s="98"/>
      <c r="D216" s="98"/>
      <c r="E216" s="98"/>
      <c r="F216" s="98"/>
      <c r="G216" s="98"/>
      <c r="H216" s="98"/>
      <c r="I216" s="98"/>
      <c r="J216" s="98"/>
      <c r="K216" s="98"/>
      <c r="L216" s="98"/>
      <c r="M216" s="98"/>
      <c r="N216" s="98"/>
      <c r="O216" s="98"/>
      <c r="P216" s="98"/>
      <c r="Q216" s="98"/>
      <c r="R216" s="98"/>
      <c r="S216" s="98"/>
      <c r="T216" s="98"/>
      <c r="U216" s="98"/>
      <c r="V216" s="98"/>
      <c r="W216" s="98"/>
      <c r="X216" s="98"/>
      <c r="Y216" s="98"/>
      <c r="Z216" s="98"/>
      <c r="AA216" s="98"/>
      <c r="AB216" s="98"/>
      <c r="AC216" s="98"/>
      <c r="AD216" s="98"/>
      <c r="AE216" s="98"/>
      <c r="AF216" s="98"/>
      <c r="AG216" s="98"/>
      <c r="AH216" s="98"/>
      <c r="AI216" s="98"/>
      <c r="AJ216" s="98"/>
      <c r="AK216" s="98"/>
      <c r="AL216" s="98"/>
      <c r="AM216" s="98"/>
      <c r="AN216" s="98"/>
      <c r="AO216" s="98"/>
      <c r="AP216" s="98"/>
      <c r="AQ216" s="98"/>
      <c r="AR216" s="98"/>
      <c r="AS216" s="98"/>
      <c r="AT216" s="98"/>
      <c r="AU216" s="98"/>
      <c r="AV216" s="98"/>
      <c r="AW216" s="98"/>
      <c r="AX216" s="98"/>
      <c r="AY216" s="98"/>
      <c r="AZ216" s="98"/>
      <c r="BA216" s="98"/>
      <c r="BB216" s="98"/>
      <c r="BC216" s="98"/>
      <c r="BD216" s="98"/>
      <c r="BE216" s="98"/>
      <c r="BF216" s="98"/>
      <c r="BG216" s="98"/>
      <c r="BH216" s="98"/>
      <c r="BI216" s="98"/>
      <c r="BJ216" s="98"/>
      <c r="BK216" s="98"/>
      <c r="BL216" s="98"/>
      <c r="BM216" s="98"/>
      <c r="BN216" s="98"/>
      <c r="BO216" s="98"/>
      <c r="BP216" s="98"/>
      <c r="BQ216" s="98"/>
      <c r="BR216" s="98"/>
      <c r="BS216" s="98"/>
      <c r="BT216" s="98"/>
      <c r="BU216" s="98"/>
      <c r="BV216" s="98"/>
      <c r="BW216" s="98"/>
      <c r="BX216" s="98"/>
      <c r="BY216" s="98"/>
      <c r="BZ216" s="98"/>
      <c r="CA216" s="98"/>
      <c r="CB216" s="98"/>
      <c r="CC216" s="98"/>
      <c r="CD216" s="98"/>
      <c r="CE216" s="98"/>
      <c r="CF216" s="98"/>
      <c r="CG216" s="98"/>
      <c r="CH216" s="98"/>
      <c r="CI216" s="98"/>
      <c r="CJ216" s="98"/>
      <c r="CK216" s="98"/>
      <c r="CL216" s="98"/>
      <c r="CM216" s="98"/>
      <c r="CN216" s="98"/>
      <c r="CO216" s="98"/>
      <c r="CP216" s="98"/>
      <c r="CQ216" s="98"/>
      <c r="CR216" s="98"/>
      <c r="CS216" s="98"/>
      <c r="CT216" s="98"/>
      <c r="CU216" s="98"/>
      <c r="CV216" s="98"/>
      <c r="CW216" s="98"/>
      <c r="CX216" s="98"/>
      <c r="CY216" s="98"/>
      <c r="CZ216" s="98"/>
      <c r="DA216" s="98"/>
      <c r="DB216" s="98"/>
      <c r="DC216" s="98"/>
      <c r="DD216" s="98"/>
      <c r="DE216" s="98"/>
      <c r="DF216" s="98"/>
      <c r="DG216" s="98"/>
      <c r="DH216" s="98"/>
      <c r="DI216" s="98"/>
      <c r="DJ216" s="98"/>
      <c r="DK216" s="98"/>
      <c r="DL216" s="98"/>
      <c r="DM216" s="98"/>
      <c r="DN216" s="98"/>
      <c r="DO216" s="98"/>
      <c r="DP216" s="98"/>
      <c r="DQ216" s="98"/>
      <c r="DR216" s="98"/>
      <c r="DS216" s="98"/>
      <c r="DT216" s="98"/>
      <c r="DU216" s="98"/>
      <c r="DV216" s="98"/>
      <c r="DW216" s="98"/>
      <c r="DX216" s="98"/>
      <c r="DY216" s="98"/>
      <c r="DZ216" s="98"/>
      <c r="EA216" s="98"/>
      <c r="EB216" s="98"/>
      <c r="EC216" s="98"/>
      <c r="ED216" s="98"/>
      <c r="EE216" s="98"/>
      <c r="EF216" s="98"/>
      <c r="EG216" s="98"/>
      <c r="EH216" s="98"/>
      <c r="EI216" s="98"/>
      <c r="EJ216" s="98"/>
      <c r="EK216" s="98"/>
      <c r="EL216" s="98"/>
      <c r="EM216" s="98"/>
      <c r="EN216" s="98"/>
      <c r="EO216" s="98"/>
      <c r="EP216" s="98"/>
      <c r="EQ216" s="98"/>
      <c r="ER216" s="98"/>
      <c r="ES216" s="98"/>
      <c r="ET216" s="98"/>
      <c r="EU216" s="98"/>
      <c r="EV216" s="98"/>
      <c r="EW216" s="98"/>
      <c r="EX216" s="98"/>
      <c r="EY216" s="98"/>
      <c r="EZ216" s="98"/>
      <c r="FA216" s="98"/>
      <c r="FB216" s="98"/>
      <c r="FC216" s="98"/>
      <c r="FD216" s="98"/>
      <c r="FE216" s="98"/>
      <c r="FF216" s="98"/>
      <c r="FG216" s="98"/>
      <c r="FH216" s="98"/>
      <c r="FI216" s="98"/>
      <c r="FJ216" s="98"/>
      <c r="FK216" s="98"/>
      <c r="FL216" s="98"/>
      <c r="FM216" s="98"/>
      <c r="FN216" s="98"/>
      <c r="FO216" s="98"/>
      <c r="FP216" s="98"/>
      <c r="FQ216" s="98"/>
      <c r="FR216" s="98"/>
      <c r="FS216" s="98"/>
      <c r="FT216" s="98"/>
      <c r="FU216" s="98"/>
      <c r="FV216" s="98"/>
      <c r="FW216" s="98"/>
      <c r="FX216" s="98"/>
      <c r="FY216" s="98"/>
      <c r="FZ216" s="98"/>
      <c r="GA216" s="98"/>
      <c r="GB216" s="98"/>
      <c r="GC216" s="98"/>
      <c r="GD216" s="98"/>
      <c r="GE216" s="98"/>
      <c r="GF216" s="98"/>
      <c r="GG216" s="98"/>
      <c r="GH216" s="98"/>
      <c r="GI216" s="98"/>
      <c r="GJ216" s="98"/>
      <c r="GK216" s="98"/>
      <c r="GL216" s="98"/>
      <c r="GM216" s="98"/>
      <c r="GN216" s="98"/>
      <c r="GO216" s="98"/>
      <c r="GP216" s="98"/>
      <c r="GQ216" s="98"/>
      <c r="GR216" s="98"/>
      <c r="GS216" s="98"/>
      <c r="GT216" s="98"/>
      <c r="GU216" s="98"/>
      <c r="GV216" s="98"/>
      <c r="GW216" s="98"/>
      <c r="GX216" s="98"/>
      <c r="GY216" s="98"/>
      <c r="GZ216" s="98"/>
      <c r="HA216" s="98"/>
      <c r="HB216" s="98"/>
      <c r="HC216" s="98"/>
      <c r="HD216" s="98"/>
      <c r="HE216" s="98"/>
      <c r="HF216" s="98"/>
      <c r="HG216" s="98"/>
      <c r="HH216" s="98"/>
      <c r="HI216" s="98"/>
      <c r="HJ216" s="98"/>
      <c r="HK216" s="98"/>
      <c r="HL216" s="98"/>
      <c r="HM216" s="98"/>
      <c r="HN216" s="98"/>
      <c r="HO216" s="98"/>
      <c r="HP216" s="98"/>
      <c r="HQ216" s="98"/>
      <c r="HR216" s="98"/>
      <c r="HS216" s="98"/>
      <c r="HT216" s="98"/>
      <c r="HU216" s="98"/>
      <c r="HV216" s="98"/>
      <c r="HW216" s="98"/>
      <c r="HX216" s="98"/>
      <c r="HY216" s="98"/>
      <c r="HZ216" s="98"/>
      <c r="IA216" s="98"/>
    </row>
    <row r="217" spans="1:235" ht="15.75" customHeight="1" x14ac:dyDescent="0.3">
      <c r="A217" s="98"/>
      <c r="B217" s="98"/>
      <c r="C217" s="98"/>
      <c r="D217" s="98"/>
      <c r="E217" s="98"/>
      <c r="F217" s="98"/>
      <c r="G217" s="98"/>
      <c r="H217" s="98"/>
      <c r="I217" s="98"/>
      <c r="J217" s="98"/>
      <c r="K217" s="98"/>
      <c r="L217" s="98"/>
      <c r="M217" s="98"/>
      <c r="N217" s="98"/>
      <c r="O217" s="98"/>
      <c r="P217" s="98"/>
      <c r="Q217" s="98"/>
      <c r="R217" s="98"/>
      <c r="S217" s="98"/>
      <c r="T217" s="98"/>
      <c r="U217" s="98"/>
      <c r="V217" s="98"/>
      <c r="W217" s="98"/>
      <c r="X217" s="98"/>
      <c r="Y217" s="98"/>
      <c r="Z217" s="98"/>
      <c r="AA217" s="98"/>
      <c r="AB217" s="98"/>
      <c r="AC217" s="98"/>
      <c r="AD217" s="98"/>
      <c r="AE217" s="98"/>
      <c r="AF217" s="98"/>
      <c r="AG217" s="98"/>
      <c r="AH217" s="98"/>
      <c r="AI217" s="98"/>
      <c r="AJ217" s="98"/>
      <c r="AK217" s="98"/>
      <c r="AL217" s="98"/>
      <c r="AM217" s="98"/>
      <c r="AN217" s="98"/>
      <c r="AO217" s="98"/>
      <c r="AP217" s="98"/>
      <c r="AQ217" s="98"/>
      <c r="AR217" s="98"/>
      <c r="AS217" s="98"/>
      <c r="AT217" s="98"/>
      <c r="AU217" s="98"/>
      <c r="AV217" s="98"/>
      <c r="AW217" s="98"/>
      <c r="AX217" s="98"/>
      <c r="AY217" s="98"/>
      <c r="AZ217" s="98"/>
      <c r="BA217" s="98"/>
      <c r="BB217" s="98"/>
      <c r="BC217" s="98"/>
      <c r="BD217" s="98"/>
      <c r="BE217" s="98"/>
      <c r="BF217" s="98"/>
      <c r="BG217" s="98"/>
      <c r="BH217" s="98"/>
      <c r="BI217" s="98"/>
      <c r="BJ217" s="98"/>
      <c r="BK217" s="98"/>
      <c r="BL217" s="98"/>
      <c r="BM217" s="98"/>
      <c r="BN217" s="98"/>
      <c r="BO217" s="98"/>
      <c r="BP217" s="98"/>
      <c r="BQ217" s="98"/>
      <c r="BR217" s="98"/>
      <c r="BS217" s="98"/>
      <c r="BT217" s="98"/>
      <c r="BU217" s="98"/>
      <c r="BV217" s="98"/>
      <c r="BW217" s="98"/>
      <c r="BX217" s="98"/>
      <c r="BY217" s="98"/>
      <c r="BZ217" s="98"/>
      <c r="CA217" s="98"/>
      <c r="CB217" s="98"/>
      <c r="CC217" s="98"/>
      <c r="CD217" s="98"/>
      <c r="CE217" s="98"/>
      <c r="CF217" s="98"/>
      <c r="CG217" s="98"/>
      <c r="CH217" s="98"/>
      <c r="CI217" s="98"/>
      <c r="CJ217" s="98"/>
      <c r="CK217" s="98"/>
      <c r="CL217" s="98"/>
      <c r="CM217" s="98"/>
      <c r="CN217" s="98"/>
      <c r="CO217" s="98"/>
      <c r="CP217" s="98"/>
      <c r="CQ217" s="98"/>
      <c r="CR217" s="98"/>
      <c r="CS217" s="98"/>
      <c r="CT217" s="98"/>
      <c r="CU217" s="98"/>
      <c r="CV217" s="98"/>
      <c r="CW217" s="98"/>
      <c r="CX217" s="98"/>
      <c r="CY217" s="98"/>
      <c r="CZ217" s="98"/>
      <c r="DA217" s="98"/>
      <c r="DB217" s="98"/>
      <c r="DC217" s="98"/>
      <c r="DD217" s="98"/>
      <c r="DE217" s="98"/>
      <c r="DF217" s="98"/>
      <c r="DG217" s="98"/>
      <c r="DH217" s="98"/>
      <c r="DI217" s="98"/>
      <c r="DJ217" s="98"/>
      <c r="DK217" s="98"/>
      <c r="DL217" s="98"/>
      <c r="DM217" s="98"/>
      <c r="DN217" s="98"/>
      <c r="DO217" s="98"/>
      <c r="DP217" s="98"/>
      <c r="DQ217" s="98"/>
      <c r="DR217" s="98"/>
      <c r="DS217" s="98"/>
      <c r="DT217" s="98"/>
      <c r="DU217" s="98"/>
      <c r="DV217" s="98"/>
      <c r="DW217" s="98"/>
      <c r="DX217" s="98"/>
      <c r="DY217" s="98"/>
      <c r="DZ217" s="98"/>
      <c r="EA217" s="98"/>
      <c r="EB217" s="98"/>
      <c r="EC217" s="98"/>
      <c r="ED217" s="98"/>
      <c r="EE217" s="98"/>
      <c r="EF217" s="98"/>
      <c r="EG217" s="98"/>
      <c r="EH217" s="98"/>
      <c r="EI217" s="98"/>
      <c r="EJ217" s="98"/>
      <c r="EK217" s="98"/>
      <c r="EL217" s="98"/>
      <c r="EM217" s="98"/>
      <c r="EN217" s="98"/>
      <c r="EO217" s="98"/>
      <c r="EP217" s="98"/>
      <c r="EQ217" s="98"/>
      <c r="ER217" s="98"/>
      <c r="ES217" s="98"/>
      <c r="ET217" s="98"/>
      <c r="EU217" s="98"/>
      <c r="EV217" s="98"/>
      <c r="EW217" s="98"/>
      <c r="EX217" s="98"/>
      <c r="EY217" s="98"/>
      <c r="EZ217" s="98"/>
      <c r="FA217" s="98"/>
      <c r="FB217" s="98"/>
      <c r="FC217" s="98"/>
      <c r="FD217" s="98"/>
      <c r="FE217" s="98"/>
      <c r="FF217" s="98"/>
      <c r="FG217" s="98"/>
      <c r="FH217" s="98"/>
      <c r="FI217" s="98"/>
      <c r="FJ217" s="98"/>
      <c r="FK217" s="98"/>
      <c r="FL217" s="98"/>
      <c r="FM217" s="98"/>
      <c r="FN217" s="98"/>
      <c r="FO217" s="98"/>
      <c r="FP217" s="98"/>
      <c r="FQ217" s="98"/>
      <c r="FR217" s="98"/>
      <c r="FS217" s="98"/>
      <c r="FT217" s="98"/>
      <c r="FU217" s="98"/>
      <c r="FV217" s="98"/>
      <c r="FW217" s="98"/>
      <c r="FX217" s="98"/>
      <c r="FY217" s="98"/>
      <c r="FZ217" s="98"/>
      <c r="GA217" s="98"/>
      <c r="GB217" s="98"/>
      <c r="GC217" s="98"/>
      <c r="GD217" s="98"/>
      <c r="GE217" s="98"/>
      <c r="GF217" s="98"/>
      <c r="GG217" s="98"/>
      <c r="GH217" s="98"/>
      <c r="GI217" s="98"/>
      <c r="GJ217" s="98"/>
      <c r="GK217" s="98"/>
      <c r="GL217" s="98"/>
      <c r="GM217" s="98"/>
      <c r="GN217" s="98"/>
      <c r="GO217" s="98"/>
      <c r="GP217" s="98"/>
      <c r="GQ217" s="98"/>
      <c r="GR217" s="98"/>
      <c r="GS217" s="98"/>
      <c r="GT217" s="98"/>
      <c r="GU217" s="98"/>
      <c r="GV217" s="98"/>
      <c r="GW217" s="98"/>
      <c r="GX217" s="98"/>
      <c r="GY217" s="98"/>
      <c r="GZ217" s="98"/>
      <c r="HA217" s="98"/>
      <c r="HB217" s="98"/>
      <c r="HC217" s="98"/>
      <c r="HD217" s="98"/>
      <c r="HE217" s="98"/>
      <c r="HF217" s="98"/>
      <c r="HG217" s="98"/>
      <c r="HH217" s="98"/>
      <c r="HI217" s="98"/>
      <c r="HJ217" s="98"/>
      <c r="HK217" s="98"/>
      <c r="HL217" s="98"/>
      <c r="HM217" s="98"/>
      <c r="HN217" s="98"/>
      <c r="HO217" s="98"/>
      <c r="HP217" s="98"/>
      <c r="HQ217" s="98"/>
      <c r="HR217" s="98"/>
      <c r="HS217" s="98"/>
      <c r="HT217" s="98"/>
      <c r="HU217" s="98"/>
      <c r="HV217" s="98"/>
      <c r="HW217" s="98"/>
      <c r="HX217" s="98"/>
      <c r="HY217" s="98"/>
      <c r="HZ217" s="98"/>
      <c r="IA217" s="98"/>
    </row>
    <row r="218" spans="1:235" ht="15.75" customHeight="1" x14ac:dyDescent="0.3">
      <c r="A218" s="98"/>
      <c r="B218" s="98"/>
      <c r="C218" s="98"/>
      <c r="D218" s="98"/>
      <c r="E218" s="98"/>
      <c r="F218" s="98"/>
      <c r="G218" s="98"/>
      <c r="H218" s="98"/>
      <c r="I218" s="98"/>
      <c r="J218" s="98"/>
      <c r="K218" s="98"/>
      <c r="L218" s="98"/>
      <c r="M218" s="98"/>
      <c r="N218" s="98"/>
      <c r="O218" s="98"/>
      <c r="P218" s="98"/>
      <c r="Q218" s="98"/>
      <c r="R218" s="98"/>
      <c r="S218" s="98"/>
      <c r="T218" s="98"/>
      <c r="U218" s="98"/>
      <c r="V218" s="98"/>
      <c r="W218" s="98"/>
      <c r="X218" s="98"/>
      <c r="Y218" s="98"/>
      <c r="Z218" s="98"/>
      <c r="AA218" s="98"/>
      <c r="AB218" s="98"/>
      <c r="AC218" s="98"/>
      <c r="AD218" s="98"/>
      <c r="AE218" s="98"/>
      <c r="AF218" s="98"/>
      <c r="AG218" s="98"/>
      <c r="AH218" s="98"/>
      <c r="AI218" s="98"/>
      <c r="AJ218" s="98"/>
      <c r="AK218" s="98"/>
      <c r="AL218" s="98"/>
      <c r="AM218" s="98"/>
      <c r="AN218" s="98"/>
      <c r="AO218" s="98"/>
      <c r="AP218" s="98"/>
      <c r="AQ218" s="98"/>
      <c r="AR218" s="98"/>
      <c r="AS218" s="98"/>
      <c r="AT218" s="98"/>
      <c r="AU218" s="98"/>
      <c r="AV218" s="98"/>
      <c r="AW218" s="98"/>
      <c r="AX218" s="98"/>
      <c r="AY218" s="98"/>
      <c r="AZ218" s="98"/>
      <c r="BA218" s="98"/>
      <c r="BB218" s="98"/>
      <c r="BC218" s="98"/>
      <c r="BD218" s="98"/>
      <c r="BE218" s="98"/>
      <c r="BF218" s="98"/>
      <c r="BG218" s="98"/>
      <c r="BH218" s="98"/>
      <c r="BI218" s="98"/>
      <c r="BJ218" s="98"/>
      <c r="BK218" s="98"/>
      <c r="BL218" s="98"/>
      <c r="BM218" s="98"/>
      <c r="BN218" s="98"/>
      <c r="BO218" s="98"/>
      <c r="BP218" s="98"/>
      <c r="BQ218" s="98"/>
      <c r="BR218" s="98"/>
      <c r="BS218" s="98"/>
      <c r="BT218" s="98"/>
      <c r="BU218" s="98"/>
      <c r="BV218" s="98"/>
      <c r="BW218" s="98"/>
      <c r="BX218" s="98"/>
      <c r="BY218" s="98"/>
      <c r="BZ218" s="98"/>
      <c r="CA218" s="98"/>
      <c r="CB218" s="98"/>
      <c r="CC218" s="98"/>
      <c r="CD218" s="98"/>
      <c r="CE218" s="98"/>
      <c r="CF218" s="98"/>
      <c r="CG218" s="98"/>
      <c r="CH218" s="98"/>
      <c r="CI218" s="98"/>
      <c r="CJ218" s="98"/>
      <c r="CK218" s="98"/>
      <c r="CL218" s="98"/>
      <c r="CM218" s="98"/>
      <c r="CN218" s="98"/>
      <c r="CO218" s="98"/>
      <c r="CP218" s="98"/>
      <c r="CQ218" s="98"/>
      <c r="CR218" s="98"/>
      <c r="CS218" s="98"/>
      <c r="CT218" s="98"/>
      <c r="CU218" s="98"/>
      <c r="CV218" s="98"/>
      <c r="CW218" s="98"/>
      <c r="CX218" s="98"/>
      <c r="CY218" s="98"/>
      <c r="CZ218" s="98"/>
      <c r="DA218" s="98"/>
      <c r="DB218" s="98"/>
      <c r="DC218" s="98"/>
      <c r="DD218" s="98"/>
      <c r="DE218" s="98"/>
      <c r="DF218" s="98"/>
      <c r="DG218" s="98"/>
      <c r="DH218" s="98"/>
      <c r="DI218" s="98"/>
      <c r="DJ218" s="98"/>
      <c r="DK218" s="98"/>
      <c r="DL218" s="98"/>
      <c r="DM218" s="98"/>
      <c r="DN218" s="98"/>
      <c r="DO218" s="98"/>
      <c r="DP218" s="98"/>
      <c r="DQ218" s="98"/>
      <c r="DR218" s="98"/>
      <c r="DS218" s="98"/>
      <c r="DT218" s="98"/>
      <c r="DU218" s="98"/>
      <c r="DV218" s="98"/>
      <c r="DW218" s="98"/>
      <c r="DX218" s="98"/>
      <c r="DY218" s="98"/>
      <c r="DZ218" s="98"/>
      <c r="EA218" s="98"/>
      <c r="EB218" s="98"/>
      <c r="EC218" s="98"/>
      <c r="ED218" s="98"/>
      <c r="EE218" s="98"/>
      <c r="EF218" s="98"/>
      <c r="EG218" s="98"/>
      <c r="EH218" s="98"/>
      <c r="EI218" s="98"/>
      <c r="EJ218" s="98"/>
      <c r="EK218" s="98"/>
      <c r="EL218" s="98"/>
      <c r="EM218" s="98"/>
      <c r="EN218" s="98"/>
      <c r="EO218" s="98"/>
      <c r="EP218" s="98"/>
      <c r="EQ218" s="98"/>
      <c r="ER218" s="98"/>
      <c r="ES218" s="98"/>
      <c r="ET218" s="98"/>
      <c r="EU218" s="98"/>
      <c r="EV218" s="98"/>
      <c r="EW218" s="98"/>
      <c r="EX218" s="98"/>
      <c r="EY218" s="98"/>
      <c r="EZ218" s="98"/>
      <c r="FA218" s="98"/>
      <c r="FB218" s="98"/>
      <c r="FC218" s="98"/>
      <c r="FD218" s="98"/>
      <c r="FE218" s="98"/>
      <c r="FF218" s="98"/>
      <c r="FG218" s="98"/>
      <c r="FH218" s="98"/>
      <c r="FI218" s="98"/>
      <c r="FJ218" s="98"/>
      <c r="FK218" s="98"/>
      <c r="FL218" s="98"/>
      <c r="FM218" s="98"/>
      <c r="FN218" s="98"/>
      <c r="FO218" s="98"/>
      <c r="FP218" s="98"/>
      <c r="FQ218" s="98"/>
      <c r="FR218" s="98"/>
      <c r="FS218" s="98"/>
      <c r="FT218" s="98"/>
      <c r="FU218" s="98"/>
      <c r="FV218" s="98"/>
      <c r="FW218" s="98"/>
      <c r="FX218" s="98"/>
      <c r="FY218" s="98"/>
      <c r="FZ218" s="98"/>
      <c r="GA218" s="98"/>
      <c r="GB218" s="98"/>
      <c r="GC218" s="98"/>
      <c r="GD218" s="98"/>
      <c r="GE218" s="98"/>
      <c r="GF218" s="98"/>
      <c r="GG218" s="98"/>
      <c r="GH218" s="98"/>
      <c r="GI218" s="98"/>
      <c r="GJ218" s="98"/>
      <c r="GK218" s="98"/>
      <c r="GL218" s="98"/>
      <c r="GM218" s="98"/>
      <c r="GN218" s="98"/>
      <c r="GO218" s="98"/>
      <c r="GP218" s="98"/>
      <c r="GQ218" s="98"/>
      <c r="GR218" s="98"/>
      <c r="GS218" s="98"/>
      <c r="GT218" s="98"/>
      <c r="GU218" s="98"/>
      <c r="GV218" s="98"/>
      <c r="GW218" s="98"/>
      <c r="GX218" s="98"/>
      <c r="GY218" s="98"/>
      <c r="GZ218" s="98"/>
      <c r="HA218" s="98"/>
      <c r="HB218" s="98"/>
      <c r="HC218" s="98"/>
      <c r="HD218" s="98"/>
      <c r="HE218" s="98"/>
      <c r="HF218" s="98"/>
      <c r="HG218" s="98"/>
      <c r="HH218" s="98"/>
      <c r="HI218" s="98"/>
      <c r="HJ218" s="98"/>
      <c r="HK218" s="98"/>
      <c r="HL218" s="98"/>
      <c r="HM218" s="98"/>
      <c r="HN218" s="98"/>
      <c r="HO218" s="98"/>
      <c r="HP218" s="98"/>
      <c r="HQ218" s="98"/>
      <c r="HR218" s="98"/>
      <c r="HS218" s="98"/>
      <c r="HT218" s="98"/>
      <c r="HU218" s="98"/>
      <c r="HV218" s="98"/>
      <c r="HW218" s="98"/>
      <c r="HX218" s="98"/>
      <c r="HY218" s="98"/>
      <c r="HZ218" s="98"/>
      <c r="IA218" s="98"/>
    </row>
    <row r="219" spans="1:235" ht="15.75" customHeight="1" x14ac:dyDescent="0.3">
      <c r="A219" s="98"/>
      <c r="B219" s="98"/>
      <c r="C219" s="98"/>
      <c r="D219" s="98"/>
      <c r="E219" s="98"/>
      <c r="F219" s="98"/>
      <c r="G219" s="98"/>
      <c r="H219" s="98"/>
      <c r="I219" s="98"/>
      <c r="J219" s="98"/>
      <c r="K219" s="98"/>
      <c r="L219" s="98"/>
      <c r="M219" s="98"/>
      <c r="N219" s="98"/>
      <c r="O219" s="98"/>
      <c r="P219" s="98"/>
      <c r="Q219" s="98"/>
      <c r="R219" s="98"/>
      <c r="S219" s="98"/>
      <c r="T219" s="98"/>
      <c r="U219" s="98"/>
      <c r="V219" s="98"/>
      <c r="W219" s="98"/>
      <c r="X219" s="98"/>
      <c r="Y219" s="98"/>
      <c r="Z219" s="98"/>
      <c r="AA219" s="98"/>
      <c r="AB219" s="98"/>
      <c r="AC219" s="98"/>
      <c r="AD219" s="98"/>
      <c r="AE219" s="98"/>
      <c r="AF219" s="98"/>
      <c r="AG219" s="98"/>
      <c r="AH219" s="98"/>
      <c r="AI219" s="98"/>
      <c r="AJ219" s="98"/>
      <c r="AK219" s="98"/>
      <c r="AL219" s="98"/>
      <c r="AM219" s="98"/>
      <c r="AN219" s="98"/>
      <c r="AO219" s="98"/>
      <c r="AP219" s="98"/>
      <c r="AQ219" s="98"/>
      <c r="AR219" s="98"/>
      <c r="AS219" s="98"/>
      <c r="AT219" s="98"/>
      <c r="AU219" s="98"/>
      <c r="AV219" s="98"/>
      <c r="AW219" s="98"/>
      <c r="AX219" s="98"/>
      <c r="AY219" s="98"/>
      <c r="AZ219" s="98"/>
      <c r="BA219" s="98"/>
      <c r="BB219" s="98"/>
      <c r="BC219" s="98"/>
      <c r="BD219" s="98"/>
      <c r="BE219" s="98"/>
      <c r="BF219" s="98"/>
      <c r="BG219" s="98"/>
      <c r="BH219" s="98"/>
      <c r="BI219" s="98"/>
      <c r="BJ219" s="98"/>
      <c r="BK219" s="98"/>
      <c r="BL219" s="98"/>
      <c r="BM219" s="98"/>
      <c r="BN219" s="98"/>
      <c r="BO219" s="98"/>
      <c r="BP219" s="98"/>
      <c r="BQ219" s="98"/>
      <c r="BR219" s="98"/>
      <c r="BS219" s="98"/>
      <c r="BT219" s="98"/>
      <c r="BU219" s="98"/>
      <c r="BV219" s="98"/>
      <c r="BW219" s="98"/>
      <c r="BX219" s="98"/>
      <c r="BY219" s="98"/>
      <c r="BZ219" s="98"/>
      <c r="CA219" s="98"/>
      <c r="CB219" s="98"/>
      <c r="CC219" s="98"/>
      <c r="CD219" s="98"/>
      <c r="CE219" s="98"/>
      <c r="CF219" s="98"/>
      <c r="CG219" s="98"/>
      <c r="CH219" s="98"/>
      <c r="CI219" s="98"/>
      <c r="CJ219" s="98"/>
      <c r="CK219" s="98"/>
      <c r="CL219" s="98"/>
      <c r="CM219" s="98"/>
      <c r="CN219" s="98"/>
      <c r="CO219" s="98"/>
      <c r="CP219" s="98"/>
      <c r="CQ219" s="98"/>
      <c r="CR219" s="98"/>
      <c r="CS219" s="98"/>
      <c r="CT219" s="98"/>
      <c r="CU219" s="98"/>
      <c r="CV219" s="98"/>
      <c r="CW219" s="98"/>
      <c r="CX219" s="98"/>
      <c r="CY219" s="98"/>
      <c r="CZ219" s="98"/>
      <c r="DA219" s="98"/>
      <c r="DB219" s="98"/>
      <c r="DC219" s="98"/>
      <c r="DD219" s="98"/>
      <c r="DE219" s="98"/>
      <c r="DF219" s="98"/>
      <c r="DG219" s="98"/>
      <c r="DH219" s="98"/>
      <c r="DI219" s="98"/>
      <c r="DJ219" s="98"/>
      <c r="DK219" s="98"/>
      <c r="DL219" s="98"/>
      <c r="DM219" s="98"/>
      <c r="DN219" s="98"/>
      <c r="DO219" s="98"/>
      <c r="DP219" s="98"/>
      <c r="DQ219" s="98"/>
      <c r="DR219" s="98"/>
      <c r="DS219" s="98"/>
      <c r="DT219" s="98"/>
      <c r="DU219" s="98"/>
      <c r="DV219" s="98"/>
      <c r="DW219" s="98"/>
      <c r="DX219" s="98"/>
      <c r="DY219" s="98"/>
      <c r="DZ219" s="98"/>
      <c r="EA219" s="98"/>
      <c r="EB219" s="98"/>
      <c r="EC219" s="98"/>
      <c r="ED219" s="98"/>
      <c r="EE219" s="98"/>
      <c r="EF219" s="98"/>
      <c r="EG219" s="98"/>
      <c r="EH219" s="98"/>
      <c r="EI219" s="98"/>
      <c r="EJ219" s="98"/>
      <c r="EK219" s="98"/>
      <c r="EL219" s="98"/>
      <c r="EM219" s="98"/>
      <c r="EN219" s="98"/>
      <c r="EO219" s="98"/>
      <c r="EP219" s="98"/>
      <c r="EQ219" s="98"/>
      <c r="ER219" s="98"/>
      <c r="ES219" s="98"/>
      <c r="ET219" s="98"/>
      <c r="EU219" s="98"/>
      <c r="EV219" s="98"/>
      <c r="EW219" s="98"/>
      <c r="EX219" s="98"/>
      <c r="EY219" s="98"/>
      <c r="EZ219" s="98"/>
      <c r="FA219" s="98"/>
      <c r="FB219" s="98"/>
      <c r="FC219" s="98"/>
      <c r="FD219" s="98"/>
      <c r="FE219" s="98"/>
      <c r="FF219" s="98"/>
      <c r="FG219" s="98"/>
      <c r="FH219" s="98"/>
      <c r="FI219" s="98"/>
      <c r="FJ219" s="98"/>
      <c r="FK219" s="98"/>
      <c r="FL219" s="98"/>
      <c r="FM219" s="98"/>
      <c r="FN219" s="98"/>
      <c r="FO219" s="98"/>
      <c r="FP219" s="98"/>
      <c r="FQ219" s="98"/>
      <c r="FR219" s="98"/>
      <c r="FS219" s="98"/>
      <c r="FT219" s="98"/>
      <c r="FU219" s="98"/>
      <c r="FV219" s="98"/>
      <c r="FW219" s="98"/>
      <c r="FX219" s="98"/>
      <c r="FY219" s="98"/>
      <c r="FZ219" s="98"/>
      <c r="GA219" s="98"/>
      <c r="GB219" s="98"/>
      <c r="GC219" s="98"/>
      <c r="GD219" s="98"/>
      <c r="GE219" s="98"/>
      <c r="GF219" s="98"/>
      <c r="GG219" s="98"/>
      <c r="GH219" s="98"/>
      <c r="GI219" s="98"/>
      <c r="GJ219" s="98"/>
      <c r="GK219" s="98"/>
      <c r="GL219" s="98"/>
      <c r="GM219" s="98"/>
      <c r="GN219" s="98"/>
      <c r="GO219" s="98"/>
      <c r="GP219" s="98"/>
      <c r="GQ219" s="98"/>
      <c r="GR219" s="98"/>
      <c r="GS219" s="98"/>
      <c r="GT219" s="98"/>
      <c r="GU219" s="98"/>
      <c r="GV219" s="98"/>
      <c r="GW219" s="98"/>
      <c r="GX219" s="98"/>
      <c r="GY219" s="98"/>
      <c r="GZ219" s="98"/>
      <c r="HA219" s="98"/>
      <c r="HB219" s="98"/>
      <c r="HC219" s="98"/>
      <c r="HD219" s="98"/>
      <c r="HE219" s="98"/>
      <c r="HF219" s="98"/>
      <c r="HG219" s="98"/>
      <c r="HH219" s="98"/>
      <c r="HI219" s="98"/>
      <c r="HJ219" s="98"/>
      <c r="HK219" s="98"/>
      <c r="HL219" s="98"/>
      <c r="HM219" s="98"/>
      <c r="HN219" s="98"/>
      <c r="HO219" s="98"/>
      <c r="HP219" s="98"/>
      <c r="HQ219" s="98"/>
      <c r="HR219" s="98"/>
      <c r="HS219" s="98"/>
      <c r="HT219" s="98"/>
      <c r="HU219" s="98"/>
      <c r="HV219" s="98"/>
      <c r="HW219" s="98"/>
      <c r="HX219" s="98"/>
      <c r="HY219" s="98"/>
      <c r="HZ219" s="98"/>
      <c r="IA219" s="98"/>
    </row>
    <row r="220" spans="1:235" ht="15.75" customHeight="1" x14ac:dyDescent="0.3">
      <c r="A220" s="98"/>
      <c r="B220" s="98"/>
      <c r="C220" s="98"/>
      <c r="D220" s="98"/>
      <c r="E220" s="98"/>
      <c r="F220" s="98"/>
      <c r="G220" s="98"/>
      <c r="H220" s="98"/>
      <c r="I220" s="98"/>
      <c r="J220" s="98"/>
      <c r="K220" s="98"/>
      <c r="L220" s="98"/>
      <c r="M220" s="98"/>
      <c r="N220" s="98"/>
      <c r="O220" s="98"/>
      <c r="P220" s="98"/>
      <c r="Q220" s="98"/>
      <c r="R220" s="98"/>
      <c r="S220" s="98"/>
      <c r="T220" s="98"/>
      <c r="U220" s="98"/>
      <c r="V220" s="98"/>
      <c r="W220" s="98"/>
      <c r="X220" s="98"/>
      <c r="Y220" s="98"/>
      <c r="Z220" s="98"/>
      <c r="AA220" s="98"/>
      <c r="AB220" s="98"/>
      <c r="AC220" s="98"/>
      <c r="AD220" s="98"/>
      <c r="AE220" s="98"/>
      <c r="AF220" s="98"/>
      <c r="AG220" s="98"/>
      <c r="AH220" s="98"/>
      <c r="AI220" s="98"/>
      <c r="AJ220" s="98"/>
      <c r="AK220" s="98"/>
      <c r="AL220" s="98"/>
      <c r="AM220" s="98"/>
      <c r="AN220" s="98"/>
      <c r="AO220" s="98"/>
      <c r="AP220" s="98"/>
      <c r="AQ220" s="98"/>
      <c r="AR220" s="98"/>
      <c r="AS220" s="98"/>
      <c r="AT220" s="98"/>
      <c r="AU220" s="98"/>
      <c r="AV220" s="98"/>
      <c r="AW220" s="98"/>
      <c r="AX220" s="98"/>
      <c r="AY220" s="98"/>
      <c r="AZ220" s="98"/>
      <c r="BA220" s="98"/>
      <c r="BB220" s="98"/>
      <c r="BC220" s="98"/>
      <c r="BD220" s="98"/>
      <c r="BE220" s="98"/>
      <c r="BF220" s="98"/>
      <c r="BG220" s="98"/>
      <c r="BH220" s="98"/>
      <c r="BI220" s="98"/>
      <c r="BJ220" s="98"/>
      <c r="BK220" s="98"/>
      <c r="BL220" s="98"/>
      <c r="BM220" s="98"/>
      <c r="BN220" s="98"/>
      <c r="BO220" s="98"/>
      <c r="BP220" s="98"/>
      <c r="BQ220" s="98"/>
      <c r="BR220" s="98"/>
      <c r="BS220" s="98"/>
      <c r="BT220" s="98"/>
      <c r="BU220" s="98"/>
      <c r="BV220" s="98"/>
      <c r="BW220" s="98"/>
      <c r="BX220" s="98"/>
      <c r="BY220" s="98"/>
      <c r="BZ220" s="98"/>
      <c r="CA220" s="98"/>
      <c r="CB220" s="98"/>
      <c r="CC220" s="98"/>
      <c r="CD220" s="98"/>
      <c r="CE220" s="98"/>
      <c r="CF220" s="98"/>
      <c r="CG220" s="98"/>
      <c r="CH220" s="98"/>
      <c r="CI220" s="98"/>
      <c r="CJ220" s="98"/>
      <c r="CK220" s="98"/>
      <c r="CL220" s="98"/>
      <c r="CM220" s="98"/>
      <c r="CN220" s="98"/>
      <c r="CO220" s="98"/>
      <c r="CP220" s="98"/>
      <c r="CQ220" s="98"/>
      <c r="CR220" s="98"/>
      <c r="CS220" s="98"/>
      <c r="CT220" s="98"/>
      <c r="CU220" s="98"/>
      <c r="CV220" s="98"/>
      <c r="CW220" s="98"/>
      <c r="CX220" s="98"/>
      <c r="CY220" s="98"/>
      <c r="CZ220" s="98"/>
      <c r="DA220" s="98"/>
      <c r="DB220" s="98"/>
      <c r="DC220" s="98"/>
      <c r="DD220" s="98"/>
      <c r="DE220" s="98"/>
      <c r="DF220" s="98"/>
      <c r="DG220" s="98"/>
      <c r="DH220" s="98"/>
      <c r="DI220" s="98"/>
      <c r="DJ220" s="98"/>
      <c r="DK220" s="98"/>
      <c r="DL220" s="98"/>
      <c r="DM220" s="98"/>
      <c r="DN220" s="98"/>
      <c r="DO220" s="98"/>
      <c r="DP220" s="98"/>
      <c r="DQ220" s="98"/>
      <c r="DR220" s="98"/>
      <c r="DS220" s="98"/>
      <c r="DT220" s="98"/>
      <c r="DU220" s="98"/>
      <c r="DV220" s="98"/>
      <c r="DW220" s="98"/>
      <c r="DX220" s="98"/>
      <c r="DY220" s="98"/>
      <c r="DZ220" s="98"/>
      <c r="EA220" s="98"/>
      <c r="EB220" s="98"/>
      <c r="EC220" s="98"/>
      <c r="ED220" s="98"/>
      <c r="EE220" s="98"/>
      <c r="EF220" s="98"/>
      <c r="EG220" s="98"/>
      <c r="EH220" s="98"/>
      <c r="EI220" s="98"/>
      <c r="EJ220" s="98"/>
      <c r="EK220" s="98"/>
      <c r="EL220" s="98"/>
      <c r="EM220" s="98"/>
      <c r="EN220" s="98"/>
      <c r="EO220" s="98"/>
      <c r="EP220" s="98"/>
      <c r="EQ220" s="98"/>
      <c r="ER220" s="98"/>
      <c r="ES220" s="98"/>
      <c r="ET220" s="98"/>
      <c r="EU220" s="98"/>
      <c r="EV220" s="98"/>
      <c r="EW220" s="98"/>
      <c r="EX220" s="98"/>
      <c r="EY220" s="98"/>
      <c r="EZ220" s="98"/>
      <c r="FA220" s="98"/>
      <c r="FB220" s="98"/>
      <c r="FC220" s="98"/>
      <c r="FD220" s="98"/>
      <c r="FE220" s="98"/>
      <c r="FF220" s="98"/>
      <c r="FG220" s="98"/>
      <c r="FH220" s="98"/>
      <c r="FI220" s="98"/>
      <c r="FJ220" s="98"/>
      <c r="FK220" s="98"/>
      <c r="FL220" s="98"/>
      <c r="FM220" s="98"/>
      <c r="FN220" s="98"/>
      <c r="FO220" s="98"/>
      <c r="FP220" s="98"/>
      <c r="FQ220" s="98"/>
      <c r="FR220" s="98"/>
      <c r="FS220" s="98"/>
      <c r="FT220" s="98"/>
      <c r="FU220" s="98"/>
      <c r="FV220" s="98"/>
      <c r="FW220" s="98"/>
      <c r="FX220" s="98"/>
      <c r="FY220" s="98"/>
      <c r="FZ220" s="98"/>
      <c r="GA220" s="98"/>
      <c r="GB220" s="98"/>
      <c r="GC220" s="98"/>
      <c r="GD220" s="98"/>
      <c r="GE220" s="98"/>
      <c r="GF220" s="98"/>
      <c r="GG220" s="98"/>
      <c r="GH220" s="98"/>
      <c r="GI220" s="98"/>
      <c r="GJ220" s="98"/>
      <c r="GK220" s="98"/>
      <c r="GL220" s="98"/>
      <c r="GM220" s="98"/>
      <c r="GN220" s="98"/>
      <c r="GO220" s="98"/>
      <c r="GP220" s="98"/>
      <c r="GQ220" s="98"/>
      <c r="GR220" s="98"/>
      <c r="GS220" s="98"/>
      <c r="GT220" s="98"/>
      <c r="GU220" s="98"/>
      <c r="GV220" s="98"/>
      <c r="GW220" s="98"/>
      <c r="GX220" s="98"/>
      <c r="GY220" s="98"/>
      <c r="GZ220" s="98"/>
      <c r="HA220" s="98"/>
      <c r="HB220" s="98"/>
      <c r="HC220" s="98"/>
      <c r="HD220" s="98"/>
      <c r="HE220" s="98"/>
      <c r="HF220" s="98"/>
      <c r="HG220" s="98"/>
      <c r="HH220" s="98"/>
      <c r="HI220" s="98"/>
      <c r="HJ220" s="98"/>
      <c r="HK220" s="98"/>
      <c r="HL220" s="98"/>
      <c r="HM220" s="98"/>
      <c r="HN220" s="98"/>
      <c r="HO220" s="98"/>
      <c r="HP220" s="98"/>
      <c r="HQ220" s="98"/>
      <c r="HR220" s="98"/>
      <c r="HS220" s="98"/>
      <c r="HT220" s="98"/>
      <c r="HU220" s="98"/>
      <c r="HV220" s="98"/>
      <c r="HW220" s="98"/>
      <c r="HX220" s="98"/>
      <c r="HY220" s="98"/>
      <c r="HZ220" s="98"/>
      <c r="IA220" s="98"/>
    </row>
    <row r="221" spans="1:235" ht="15.75" customHeight="1" x14ac:dyDescent="0.3">
      <c r="A221" s="98"/>
      <c r="B221" s="98"/>
      <c r="C221" s="98"/>
      <c r="D221" s="98"/>
      <c r="E221" s="98"/>
      <c r="F221" s="98"/>
      <c r="G221" s="98"/>
      <c r="H221" s="98"/>
      <c r="I221" s="98"/>
      <c r="J221" s="98"/>
      <c r="K221" s="98"/>
      <c r="L221" s="98"/>
      <c r="M221" s="98"/>
      <c r="N221" s="98"/>
      <c r="O221" s="98"/>
      <c r="P221" s="98"/>
      <c r="Q221" s="98"/>
      <c r="R221" s="98"/>
      <c r="S221" s="98"/>
      <c r="T221" s="98"/>
      <c r="U221" s="98"/>
      <c r="V221" s="98"/>
      <c r="W221" s="98"/>
      <c r="X221" s="98"/>
      <c r="Y221" s="98"/>
      <c r="Z221" s="98"/>
      <c r="AA221" s="98"/>
      <c r="AB221" s="98"/>
      <c r="AC221" s="98"/>
      <c r="AD221" s="98"/>
      <c r="AE221" s="98"/>
      <c r="AF221" s="98"/>
      <c r="AG221" s="98"/>
      <c r="AH221" s="98"/>
      <c r="AI221" s="98"/>
      <c r="AJ221" s="98"/>
      <c r="AK221" s="98"/>
      <c r="AL221" s="98"/>
      <c r="AM221" s="98"/>
      <c r="AN221" s="98"/>
      <c r="AO221" s="98"/>
      <c r="AP221" s="98"/>
      <c r="AQ221" s="98"/>
      <c r="AR221" s="98"/>
      <c r="AS221" s="98"/>
      <c r="AT221" s="98"/>
      <c r="AU221" s="98"/>
      <c r="AV221" s="98"/>
      <c r="AW221" s="98"/>
      <c r="AX221" s="98"/>
      <c r="AY221" s="98"/>
      <c r="AZ221" s="98"/>
      <c r="BA221" s="98"/>
      <c r="BB221" s="98"/>
      <c r="BC221" s="98"/>
      <c r="BD221" s="98"/>
      <c r="BE221" s="98"/>
      <c r="BF221" s="98"/>
      <c r="BG221" s="98"/>
      <c r="BH221" s="98"/>
      <c r="BI221" s="98"/>
      <c r="BJ221" s="98"/>
      <c r="BK221" s="98"/>
      <c r="BL221" s="98"/>
      <c r="BM221" s="98"/>
      <c r="BN221" s="98"/>
      <c r="BO221" s="98"/>
      <c r="BP221" s="98"/>
      <c r="BQ221" s="98"/>
      <c r="BR221" s="98"/>
      <c r="BS221" s="98"/>
      <c r="BT221" s="98"/>
      <c r="BU221" s="98"/>
      <c r="BV221" s="98"/>
      <c r="BW221" s="98"/>
      <c r="BX221" s="98"/>
      <c r="BY221" s="98"/>
      <c r="BZ221" s="98"/>
      <c r="CA221" s="98"/>
      <c r="CB221" s="98"/>
      <c r="CC221" s="98"/>
      <c r="CD221" s="98"/>
      <c r="CE221" s="98"/>
      <c r="CF221" s="98"/>
      <c r="CG221" s="98"/>
      <c r="CH221" s="98"/>
      <c r="CI221" s="98"/>
      <c r="CJ221" s="98"/>
      <c r="CK221" s="98"/>
      <c r="CL221" s="98"/>
      <c r="CM221" s="98"/>
      <c r="CN221" s="98"/>
      <c r="CO221" s="98"/>
      <c r="CP221" s="98"/>
      <c r="CQ221" s="98"/>
      <c r="CR221" s="98"/>
      <c r="CS221" s="98"/>
      <c r="CT221" s="98"/>
      <c r="CU221" s="98"/>
      <c r="CV221" s="98"/>
      <c r="CW221" s="98"/>
      <c r="CX221" s="98"/>
      <c r="CY221" s="98"/>
      <c r="CZ221" s="98"/>
      <c r="DA221" s="98"/>
      <c r="DB221" s="98"/>
      <c r="DC221" s="98"/>
      <c r="DD221" s="98"/>
      <c r="DE221" s="98"/>
      <c r="DF221" s="98"/>
      <c r="DG221" s="98"/>
      <c r="DH221" s="98"/>
      <c r="DI221" s="98"/>
      <c r="DJ221" s="98"/>
      <c r="DK221" s="98"/>
      <c r="DL221" s="98"/>
      <c r="DM221" s="98"/>
      <c r="DN221" s="98"/>
      <c r="DO221" s="98"/>
      <c r="DP221" s="98"/>
      <c r="DQ221" s="98"/>
      <c r="DR221" s="98"/>
      <c r="DS221" s="98"/>
      <c r="DT221" s="98"/>
      <c r="DU221" s="98"/>
      <c r="DV221" s="98"/>
      <c r="DW221" s="98"/>
      <c r="DX221" s="98"/>
      <c r="DY221" s="98"/>
      <c r="DZ221" s="98"/>
      <c r="EA221" s="98"/>
      <c r="EB221" s="98"/>
      <c r="EC221" s="98"/>
      <c r="ED221" s="98"/>
      <c r="EE221" s="98"/>
      <c r="EF221" s="98"/>
      <c r="EG221" s="98"/>
      <c r="EH221" s="98"/>
      <c r="EI221" s="98"/>
      <c r="EJ221" s="98"/>
      <c r="EK221" s="98"/>
      <c r="EL221" s="98"/>
      <c r="EM221" s="98"/>
      <c r="EN221" s="98"/>
      <c r="EO221" s="98"/>
      <c r="EP221" s="98"/>
      <c r="EQ221" s="98"/>
      <c r="ER221" s="98"/>
      <c r="ES221" s="98"/>
      <c r="ET221" s="98"/>
      <c r="EU221" s="98"/>
      <c r="EV221" s="98"/>
      <c r="EW221" s="98"/>
      <c r="EX221" s="98"/>
      <c r="EY221" s="98"/>
      <c r="EZ221" s="98"/>
      <c r="FA221" s="98"/>
      <c r="FB221" s="98"/>
      <c r="FC221" s="98"/>
      <c r="FD221" s="98"/>
      <c r="FE221" s="98"/>
      <c r="FF221" s="98"/>
      <c r="FG221" s="98"/>
      <c r="FH221" s="98"/>
      <c r="FI221" s="98"/>
      <c r="FJ221" s="98"/>
      <c r="FK221" s="98"/>
      <c r="FL221" s="98"/>
      <c r="FM221" s="98"/>
      <c r="FN221" s="98"/>
      <c r="FO221" s="98"/>
      <c r="FP221" s="98"/>
      <c r="FQ221" s="98"/>
      <c r="FR221" s="98"/>
      <c r="FS221" s="98"/>
      <c r="FT221" s="98"/>
      <c r="FU221" s="98"/>
      <c r="FV221" s="98"/>
      <c r="FW221" s="98"/>
      <c r="FX221" s="98"/>
      <c r="FY221" s="98"/>
      <c r="FZ221" s="98"/>
      <c r="GA221" s="98"/>
      <c r="GB221" s="98"/>
      <c r="GC221" s="98"/>
      <c r="GD221" s="98"/>
      <c r="GE221" s="98"/>
      <c r="GF221" s="98"/>
      <c r="GG221" s="98"/>
      <c r="GH221" s="98"/>
      <c r="GI221" s="98"/>
      <c r="GJ221" s="98"/>
      <c r="GK221" s="98"/>
      <c r="GL221" s="98"/>
      <c r="GM221" s="98"/>
      <c r="GN221" s="98"/>
      <c r="GO221" s="98"/>
      <c r="GP221" s="98"/>
      <c r="GQ221" s="98"/>
      <c r="GR221" s="98"/>
      <c r="GS221" s="98"/>
      <c r="GT221" s="98"/>
      <c r="GU221" s="98"/>
      <c r="GV221" s="98"/>
      <c r="GW221" s="98"/>
      <c r="GX221" s="98"/>
      <c r="GY221" s="98"/>
      <c r="GZ221" s="98"/>
      <c r="HA221" s="98"/>
      <c r="HB221" s="98"/>
      <c r="HC221" s="98"/>
      <c r="HD221" s="98"/>
      <c r="HE221" s="98"/>
      <c r="HF221" s="98"/>
      <c r="HG221" s="98"/>
      <c r="HH221" s="98"/>
      <c r="HI221" s="98"/>
      <c r="HJ221" s="98"/>
      <c r="HK221" s="98"/>
      <c r="HL221" s="98"/>
      <c r="HM221" s="98"/>
      <c r="HN221" s="98"/>
      <c r="HO221" s="98"/>
      <c r="HP221" s="98"/>
      <c r="HQ221" s="98"/>
      <c r="HR221" s="98"/>
      <c r="HS221" s="98"/>
      <c r="HT221" s="98"/>
      <c r="HU221" s="98"/>
      <c r="HV221" s="98"/>
      <c r="HW221" s="98"/>
      <c r="HX221" s="98"/>
      <c r="HY221" s="98"/>
      <c r="HZ221" s="98"/>
      <c r="IA221" s="98"/>
    </row>
    <row r="222" spans="1:235" ht="15.75" customHeight="1" x14ac:dyDescent="0.3">
      <c r="A222" s="98"/>
      <c r="B222" s="98"/>
      <c r="C222" s="98"/>
      <c r="D222" s="98"/>
      <c r="E222" s="98"/>
      <c r="F222" s="98"/>
      <c r="G222" s="98"/>
      <c r="H222" s="98"/>
      <c r="I222" s="98"/>
      <c r="J222" s="98"/>
      <c r="K222" s="98"/>
      <c r="L222" s="98"/>
      <c r="M222" s="98"/>
      <c r="N222" s="98"/>
      <c r="O222" s="98"/>
      <c r="P222" s="98"/>
      <c r="Q222" s="98"/>
      <c r="R222" s="98"/>
      <c r="S222" s="98"/>
      <c r="T222" s="98"/>
      <c r="U222" s="98"/>
      <c r="V222" s="98"/>
      <c r="W222" s="98"/>
      <c r="X222" s="98"/>
      <c r="Y222" s="98"/>
      <c r="Z222" s="98"/>
      <c r="AA222" s="98"/>
      <c r="AB222" s="98"/>
      <c r="AC222" s="98"/>
      <c r="AD222" s="98"/>
      <c r="AE222" s="98"/>
      <c r="AF222" s="98"/>
      <c r="AG222" s="98"/>
      <c r="AH222" s="98"/>
      <c r="AI222" s="98"/>
      <c r="AJ222" s="98"/>
      <c r="AK222" s="98"/>
      <c r="AL222" s="98"/>
      <c r="AM222" s="98"/>
      <c r="AN222" s="98"/>
      <c r="AO222" s="98"/>
      <c r="AP222" s="98"/>
      <c r="AQ222" s="98"/>
      <c r="AR222" s="98"/>
      <c r="AS222" s="98"/>
      <c r="AT222" s="98"/>
      <c r="AU222" s="98"/>
      <c r="AV222" s="98"/>
      <c r="AW222" s="98"/>
      <c r="AX222" s="98"/>
      <c r="AY222" s="98"/>
      <c r="AZ222" s="98"/>
      <c r="BA222" s="98"/>
      <c r="BB222" s="98"/>
      <c r="BC222" s="98"/>
      <c r="BD222" s="98"/>
      <c r="BE222" s="98"/>
      <c r="BF222" s="98"/>
      <c r="BG222" s="98"/>
      <c r="BH222" s="98"/>
      <c r="BI222" s="98"/>
      <c r="BJ222" s="98"/>
      <c r="BK222" s="98"/>
      <c r="BL222" s="98"/>
      <c r="BM222" s="98"/>
      <c r="BN222" s="98"/>
      <c r="BO222" s="98"/>
      <c r="BP222" s="98"/>
      <c r="BQ222" s="98"/>
      <c r="BR222" s="98"/>
      <c r="BS222" s="98"/>
      <c r="BT222" s="98"/>
      <c r="BU222" s="98"/>
      <c r="BV222" s="98"/>
      <c r="BW222" s="98"/>
      <c r="BX222" s="98"/>
      <c r="BY222" s="98"/>
      <c r="BZ222" s="98"/>
      <c r="CA222" s="98"/>
      <c r="CB222" s="98"/>
      <c r="CC222" s="98"/>
      <c r="CD222" s="98"/>
      <c r="CE222" s="98"/>
      <c r="CF222" s="98"/>
      <c r="CG222" s="98"/>
      <c r="CH222" s="98"/>
      <c r="CI222" s="98"/>
      <c r="CJ222" s="98"/>
      <c r="CK222" s="98"/>
      <c r="CL222" s="98"/>
      <c r="CM222" s="98"/>
      <c r="CN222" s="98"/>
      <c r="CO222" s="98"/>
      <c r="CP222" s="98"/>
      <c r="CQ222" s="98"/>
      <c r="CR222" s="98"/>
      <c r="CS222" s="98"/>
      <c r="CT222" s="98"/>
      <c r="CU222" s="98"/>
      <c r="CV222" s="98"/>
      <c r="CW222" s="98"/>
      <c r="CX222" s="98"/>
      <c r="CY222" s="98"/>
      <c r="CZ222" s="98"/>
      <c r="DA222" s="98"/>
      <c r="DB222" s="98"/>
      <c r="DC222" s="98"/>
      <c r="DD222" s="98"/>
      <c r="DE222" s="98"/>
      <c r="DF222" s="98"/>
      <c r="DG222" s="98"/>
      <c r="DH222" s="98"/>
      <c r="DI222" s="98"/>
      <c r="DJ222" s="98"/>
      <c r="DK222" s="98"/>
      <c r="DL222" s="98"/>
      <c r="DM222" s="98"/>
      <c r="DN222" s="98"/>
      <c r="DO222" s="98"/>
      <c r="DP222" s="98"/>
      <c r="DQ222" s="98"/>
      <c r="DR222" s="98"/>
      <c r="DS222" s="98"/>
      <c r="DT222" s="98"/>
      <c r="DU222" s="98"/>
      <c r="DV222" s="98"/>
      <c r="DW222" s="98"/>
      <c r="DX222" s="98"/>
      <c r="DY222" s="98"/>
      <c r="DZ222" s="98"/>
      <c r="EA222" s="98"/>
      <c r="EB222" s="98"/>
      <c r="EC222" s="98"/>
      <c r="ED222" s="98"/>
      <c r="EE222" s="98"/>
      <c r="EF222" s="98"/>
      <c r="EG222" s="98"/>
      <c r="EH222" s="98"/>
      <c r="EI222" s="98"/>
      <c r="EJ222" s="98"/>
      <c r="EK222" s="98"/>
      <c r="EL222" s="98"/>
      <c r="EM222" s="98"/>
      <c r="EN222" s="98"/>
      <c r="EO222" s="98"/>
      <c r="EP222" s="98"/>
      <c r="EQ222" s="98"/>
      <c r="ER222" s="98"/>
      <c r="ES222" s="98"/>
      <c r="ET222" s="98"/>
      <c r="EU222" s="98"/>
      <c r="EV222" s="98"/>
      <c r="EW222" s="98"/>
      <c r="EX222" s="98"/>
      <c r="EY222" s="98"/>
      <c r="EZ222" s="98"/>
      <c r="FA222" s="98"/>
      <c r="FB222" s="98"/>
      <c r="FC222" s="98"/>
      <c r="FD222" s="98"/>
      <c r="FE222" s="98"/>
      <c r="FF222" s="98"/>
      <c r="FG222" s="98"/>
      <c r="FH222" s="98"/>
      <c r="FI222" s="98"/>
      <c r="FJ222" s="98"/>
      <c r="FK222" s="98"/>
      <c r="FL222" s="98"/>
      <c r="FM222" s="98"/>
      <c r="FN222" s="98"/>
      <c r="FO222" s="98"/>
      <c r="FP222" s="98"/>
      <c r="FQ222" s="98"/>
      <c r="FR222" s="98"/>
      <c r="FS222" s="98"/>
      <c r="FT222" s="98"/>
      <c r="FU222" s="98"/>
      <c r="FV222" s="98"/>
      <c r="FW222" s="98"/>
      <c r="FX222" s="98"/>
      <c r="FY222" s="98"/>
      <c r="FZ222" s="98"/>
      <c r="GA222" s="98"/>
      <c r="GB222" s="98"/>
      <c r="GC222" s="98"/>
      <c r="GD222" s="98"/>
      <c r="GE222" s="98"/>
      <c r="GF222" s="98"/>
      <c r="GG222" s="98"/>
      <c r="GH222" s="98"/>
      <c r="GI222" s="98"/>
      <c r="GJ222" s="98"/>
      <c r="GK222" s="98"/>
      <c r="GL222" s="98"/>
      <c r="GM222" s="98"/>
      <c r="GN222" s="98"/>
      <c r="GO222" s="98"/>
      <c r="GP222" s="98"/>
      <c r="GQ222" s="98"/>
      <c r="GR222" s="98"/>
      <c r="GS222" s="98"/>
      <c r="GT222" s="98"/>
      <c r="GU222" s="98"/>
      <c r="GV222" s="98"/>
      <c r="GW222" s="98"/>
      <c r="GX222" s="98"/>
      <c r="GY222" s="98"/>
      <c r="GZ222" s="98"/>
      <c r="HA222" s="98"/>
      <c r="HB222" s="98"/>
      <c r="HC222" s="98"/>
      <c r="HD222" s="98"/>
      <c r="HE222" s="98"/>
      <c r="HF222" s="98"/>
      <c r="HG222" s="98"/>
      <c r="HH222" s="98"/>
      <c r="HI222" s="98"/>
      <c r="HJ222" s="98"/>
      <c r="HK222" s="98"/>
      <c r="HL222" s="98"/>
      <c r="HM222" s="98"/>
      <c r="HN222" s="98"/>
      <c r="HO222" s="98"/>
      <c r="HP222" s="98"/>
      <c r="HQ222" s="98"/>
      <c r="HR222" s="98"/>
      <c r="HS222" s="98"/>
      <c r="HT222" s="98"/>
      <c r="HU222" s="98"/>
      <c r="HV222" s="98"/>
      <c r="HW222" s="98"/>
      <c r="HX222" s="98"/>
      <c r="HY222" s="98"/>
      <c r="HZ222" s="98"/>
      <c r="IA222" s="98"/>
    </row>
    <row r="223" spans="1:235" ht="15.75" customHeight="1" x14ac:dyDescent="0.3">
      <c r="A223" s="98"/>
      <c r="B223" s="98"/>
      <c r="C223" s="98"/>
      <c r="D223" s="98"/>
      <c r="E223" s="98"/>
      <c r="F223" s="98"/>
      <c r="G223" s="98"/>
      <c r="H223" s="98"/>
      <c r="I223" s="98"/>
      <c r="J223" s="98"/>
      <c r="K223" s="98"/>
      <c r="L223" s="98"/>
      <c r="M223" s="98"/>
      <c r="N223" s="98"/>
      <c r="O223" s="98"/>
      <c r="P223" s="98"/>
      <c r="Q223" s="98"/>
      <c r="R223" s="98"/>
      <c r="S223" s="98"/>
      <c r="T223" s="98"/>
      <c r="U223" s="98"/>
      <c r="V223" s="98"/>
      <c r="W223" s="98"/>
      <c r="X223" s="98"/>
      <c r="Y223" s="98"/>
      <c r="Z223" s="98"/>
      <c r="AA223" s="98"/>
      <c r="AB223" s="98"/>
      <c r="AC223" s="98"/>
      <c r="AD223" s="98"/>
      <c r="AE223" s="98"/>
      <c r="AF223" s="98"/>
      <c r="AG223" s="98"/>
      <c r="AH223" s="98"/>
      <c r="AI223" s="98"/>
      <c r="AJ223" s="98"/>
      <c r="AK223" s="98"/>
      <c r="AL223" s="98"/>
      <c r="AM223" s="98"/>
      <c r="AN223" s="98"/>
      <c r="AO223" s="98"/>
      <c r="AP223" s="98"/>
      <c r="AQ223" s="98"/>
      <c r="AR223" s="98"/>
      <c r="AS223" s="98"/>
      <c r="AT223" s="98"/>
      <c r="AU223" s="98"/>
      <c r="AV223" s="98"/>
      <c r="AW223" s="98"/>
      <c r="AX223" s="98"/>
      <c r="AY223" s="98"/>
      <c r="AZ223" s="98"/>
      <c r="BA223" s="98"/>
      <c r="BB223" s="98"/>
      <c r="BC223" s="98"/>
      <c r="BD223" s="98"/>
      <c r="BE223" s="98"/>
      <c r="BF223" s="98"/>
      <c r="BG223" s="98"/>
      <c r="BH223" s="98"/>
      <c r="BI223" s="98"/>
      <c r="BJ223" s="98"/>
      <c r="BK223" s="98"/>
      <c r="BL223" s="98"/>
      <c r="BM223" s="98"/>
      <c r="BN223" s="98"/>
      <c r="BO223" s="98"/>
      <c r="BP223" s="98"/>
      <c r="BQ223" s="98"/>
      <c r="BR223" s="98"/>
      <c r="BS223" s="98"/>
      <c r="BT223" s="98"/>
      <c r="BU223" s="98"/>
      <c r="BV223" s="98"/>
      <c r="BW223" s="98"/>
      <c r="BX223" s="98"/>
      <c r="BY223" s="98"/>
      <c r="BZ223" s="98"/>
      <c r="CA223" s="98"/>
      <c r="CB223" s="98"/>
      <c r="CC223" s="98"/>
      <c r="CD223" s="98"/>
      <c r="CE223" s="98"/>
      <c r="CF223" s="98"/>
      <c r="CG223" s="98"/>
      <c r="CH223" s="98"/>
      <c r="CI223" s="98"/>
      <c r="CJ223" s="98"/>
      <c r="CK223" s="98"/>
      <c r="CL223" s="98"/>
      <c r="CM223" s="98"/>
      <c r="CN223" s="98"/>
      <c r="CO223" s="98"/>
      <c r="CP223" s="98"/>
      <c r="CQ223" s="98"/>
      <c r="CR223" s="98"/>
      <c r="CS223" s="98"/>
      <c r="CT223" s="98"/>
      <c r="CU223" s="98"/>
      <c r="CV223" s="98"/>
      <c r="CW223" s="98"/>
      <c r="CX223" s="98"/>
      <c r="CY223" s="98"/>
      <c r="CZ223" s="98"/>
      <c r="DA223" s="98"/>
      <c r="DB223" s="98"/>
      <c r="DC223" s="98"/>
      <c r="DD223" s="98"/>
      <c r="DE223" s="98"/>
      <c r="DF223" s="98"/>
      <c r="DG223" s="98"/>
      <c r="DH223" s="98"/>
      <c r="DI223" s="98"/>
      <c r="DJ223" s="98"/>
      <c r="DK223" s="98"/>
      <c r="DL223" s="98"/>
      <c r="DM223" s="98"/>
      <c r="DN223" s="98"/>
      <c r="DO223" s="98"/>
      <c r="DP223" s="98"/>
      <c r="DQ223" s="98"/>
      <c r="DR223" s="98"/>
      <c r="DS223" s="98"/>
      <c r="DT223" s="98"/>
      <c r="DU223" s="98"/>
      <c r="DV223" s="98"/>
      <c r="DW223" s="98"/>
      <c r="DX223" s="98"/>
      <c r="DY223" s="98"/>
      <c r="DZ223" s="98"/>
      <c r="EA223" s="98"/>
      <c r="EB223" s="98"/>
      <c r="EC223" s="98"/>
      <c r="ED223" s="98"/>
      <c r="EE223" s="98"/>
      <c r="EF223" s="98"/>
      <c r="EG223" s="98"/>
      <c r="EH223" s="98"/>
      <c r="EI223" s="98"/>
      <c r="EJ223" s="98"/>
      <c r="EK223" s="98"/>
      <c r="EL223" s="98"/>
      <c r="EM223" s="98"/>
      <c r="EN223" s="98"/>
      <c r="EO223" s="98"/>
      <c r="EP223" s="98"/>
      <c r="EQ223" s="98"/>
      <c r="ER223" s="98"/>
      <c r="ES223" s="98"/>
      <c r="ET223" s="98"/>
      <c r="EU223" s="98"/>
      <c r="EV223" s="98"/>
      <c r="EW223" s="98"/>
      <c r="EX223" s="98"/>
      <c r="EY223" s="98"/>
      <c r="EZ223" s="98"/>
      <c r="FA223" s="98"/>
      <c r="FB223" s="98"/>
      <c r="FC223" s="98"/>
      <c r="FD223" s="98"/>
      <c r="FE223" s="98"/>
      <c r="FF223" s="98"/>
      <c r="FG223" s="98"/>
      <c r="FH223" s="98"/>
      <c r="FI223" s="98"/>
      <c r="FJ223" s="98"/>
      <c r="FK223" s="98"/>
      <c r="FL223" s="98"/>
      <c r="FM223" s="98"/>
      <c r="FN223" s="98"/>
      <c r="FO223" s="98"/>
      <c r="FP223" s="98"/>
      <c r="FQ223" s="98"/>
      <c r="FR223" s="98"/>
      <c r="FS223" s="98"/>
      <c r="FT223" s="98"/>
      <c r="FU223" s="98"/>
      <c r="FV223" s="98"/>
      <c r="FW223" s="98"/>
      <c r="FX223" s="98"/>
      <c r="FY223" s="98"/>
      <c r="FZ223" s="98"/>
      <c r="GA223" s="98"/>
      <c r="GB223" s="98"/>
      <c r="GC223" s="98"/>
      <c r="GD223" s="98"/>
      <c r="GE223" s="98"/>
      <c r="GF223" s="98"/>
      <c r="GG223" s="98"/>
      <c r="GH223" s="98"/>
      <c r="GI223" s="98"/>
      <c r="GJ223" s="98"/>
      <c r="GK223" s="98"/>
      <c r="GL223" s="98"/>
      <c r="GM223" s="98"/>
      <c r="GN223" s="98"/>
      <c r="GO223" s="98"/>
      <c r="GP223" s="98"/>
      <c r="GQ223" s="98"/>
      <c r="GR223" s="98"/>
      <c r="GS223" s="98"/>
      <c r="GT223" s="98"/>
      <c r="GU223" s="98"/>
      <c r="GV223" s="98"/>
      <c r="GW223" s="98"/>
      <c r="GX223" s="98"/>
      <c r="GY223" s="98"/>
      <c r="GZ223" s="98"/>
      <c r="HA223" s="98"/>
      <c r="HB223" s="98"/>
      <c r="HC223" s="98"/>
      <c r="HD223" s="98"/>
      <c r="HE223" s="98"/>
      <c r="HF223" s="98"/>
      <c r="HG223" s="98"/>
      <c r="HH223" s="98"/>
      <c r="HI223" s="98"/>
      <c r="HJ223" s="98"/>
      <c r="HK223" s="98"/>
      <c r="HL223" s="98"/>
      <c r="HM223" s="98"/>
      <c r="HN223" s="98"/>
      <c r="HO223" s="98"/>
      <c r="HP223" s="98"/>
      <c r="HQ223" s="98"/>
      <c r="HR223" s="98"/>
      <c r="HS223" s="98"/>
      <c r="HT223" s="98"/>
      <c r="HU223" s="98"/>
      <c r="HV223" s="98"/>
      <c r="HW223" s="98"/>
      <c r="HX223" s="98"/>
      <c r="HY223" s="98"/>
      <c r="HZ223" s="98"/>
      <c r="IA223" s="98"/>
    </row>
    <row r="224" spans="1:235" ht="15.75" customHeight="1" x14ac:dyDescent="0.3">
      <c r="A224" s="98"/>
      <c r="B224" s="98"/>
      <c r="C224" s="98"/>
      <c r="D224" s="98"/>
      <c r="E224" s="98"/>
      <c r="F224" s="98"/>
      <c r="G224" s="98"/>
      <c r="H224" s="98"/>
      <c r="I224" s="98"/>
      <c r="J224" s="98"/>
      <c r="K224" s="98"/>
      <c r="L224" s="98"/>
      <c r="M224" s="98"/>
      <c r="N224" s="98"/>
      <c r="O224" s="98"/>
      <c r="P224" s="98"/>
      <c r="Q224" s="98"/>
      <c r="R224" s="98"/>
      <c r="S224" s="98"/>
      <c r="T224" s="98"/>
      <c r="U224" s="98"/>
      <c r="V224" s="98"/>
      <c r="W224" s="98"/>
      <c r="X224" s="98"/>
      <c r="Y224" s="98"/>
      <c r="Z224" s="98"/>
      <c r="AA224" s="98"/>
      <c r="AB224" s="98"/>
      <c r="AC224" s="98"/>
      <c r="AD224" s="98"/>
      <c r="AE224" s="98"/>
      <c r="AF224" s="98"/>
      <c r="AG224" s="98"/>
      <c r="AH224" s="98"/>
      <c r="AI224" s="98"/>
      <c r="AJ224" s="98"/>
      <c r="AK224" s="98"/>
      <c r="AL224" s="98"/>
      <c r="AM224" s="98"/>
      <c r="AN224" s="98"/>
      <c r="AO224" s="98"/>
      <c r="AP224" s="98"/>
      <c r="AQ224" s="98"/>
      <c r="AR224" s="98"/>
      <c r="AS224" s="98"/>
      <c r="AT224" s="98"/>
      <c r="AU224" s="98"/>
      <c r="AV224" s="98"/>
      <c r="AW224" s="98"/>
      <c r="AX224" s="98"/>
      <c r="AY224" s="98"/>
      <c r="AZ224" s="98"/>
      <c r="BA224" s="98"/>
      <c r="BB224" s="98"/>
      <c r="BC224" s="98"/>
      <c r="BD224" s="98"/>
      <c r="BE224" s="98"/>
      <c r="BF224" s="98"/>
      <c r="BG224" s="98"/>
      <c r="BH224" s="98"/>
      <c r="BI224" s="98"/>
      <c r="BJ224" s="98"/>
      <c r="BK224" s="98"/>
      <c r="BL224" s="98"/>
      <c r="BM224" s="98"/>
      <c r="BN224" s="98"/>
      <c r="BO224" s="98"/>
      <c r="BP224" s="98"/>
      <c r="BQ224" s="98"/>
      <c r="BR224" s="98"/>
      <c r="BS224" s="98"/>
      <c r="BT224" s="98"/>
      <c r="BU224" s="98"/>
      <c r="BV224" s="98"/>
      <c r="BW224" s="98"/>
      <c r="BX224" s="98"/>
      <c r="BY224" s="98"/>
      <c r="BZ224" s="98"/>
      <c r="CA224" s="98"/>
      <c r="CB224" s="98"/>
      <c r="CC224" s="98"/>
      <c r="CD224" s="98"/>
      <c r="CE224" s="98"/>
      <c r="CF224" s="98"/>
      <c r="CG224" s="98"/>
      <c r="CH224" s="98"/>
      <c r="CI224" s="98"/>
      <c r="CJ224" s="98"/>
      <c r="CK224" s="98"/>
      <c r="CL224" s="98"/>
      <c r="CM224" s="98"/>
      <c r="CN224" s="98"/>
      <c r="CO224" s="98"/>
      <c r="CP224" s="98"/>
      <c r="CQ224" s="98"/>
      <c r="CR224" s="98"/>
      <c r="CS224" s="98"/>
      <c r="CT224" s="98"/>
      <c r="CU224" s="98"/>
      <c r="CV224" s="98"/>
      <c r="CW224" s="98"/>
      <c r="CX224" s="98"/>
      <c r="CY224" s="98"/>
      <c r="CZ224" s="98"/>
      <c r="DA224" s="98"/>
      <c r="DB224" s="98"/>
      <c r="DC224" s="98"/>
      <c r="DD224" s="98"/>
      <c r="DE224" s="98"/>
      <c r="DF224" s="98"/>
      <c r="DG224" s="98"/>
      <c r="DH224" s="98"/>
      <c r="DI224" s="98"/>
      <c r="DJ224" s="98"/>
      <c r="DK224" s="98"/>
      <c r="DL224" s="98"/>
      <c r="DM224" s="98"/>
      <c r="DN224" s="98"/>
      <c r="DO224" s="98"/>
      <c r="DP224" s="98"/>
      <c r="DQ224" s="98"/>
      <c r="DR224" s="98"/>
      <c r="DS224" s="98"/>
      <c r="DT224" s="98"/>
      <c r="DU224" s="98"/>
      <c r="DV224" s="98"/>
      <c r="DW224" s="98"/>
      <c r="DX224" s="98"/>
      <c r="DY224" s="98"/>
      <c r="DZ224" s="98"/>
      <c r="EA224" s="98"/>
      <c r="EB224" s="98"/>
      <c r="EC224" s="98"/>
      <c r="ED224" s="98"/>
      <c r="EE224" s="98"/>
      <c r="EF224" s="98"/>
      <c r="EG224" s="98"/>
      <c r="EH224" s="98"/>
      <c r="EI224" s="98"/>
      <c r="EJ224" s="98"/>
      <c r="EK224" s="98"/>
      <c r="EL224" s="98"/>
      <c r="EM224" s="98"/>
      <c r="EN224" s="98"/>
      <c r="EO224" s="98"/>
      <c r="EP224" s="98"/>
      <c r="EQ224" s="98"/>
      <c r="ER224" s="98"/>
      <c r="ES224" s="98"/>
      <c r="ET224" s="98"/>
      <c r="EU224" s="98"/>
      <c r="EV224" s="98"/>
      <c r="EW224" s="98"/>
      <c r="EX224" s="98"/>
      <c r="EY224" s="98"/>
      <c r="EZ224" s="98"/>
      <c r="FA224" s="98"/>
      <c r="FB224" s="98"/>
      <c r="FC224" s="98"/>
      <c r="FD224" s="98"/>
      <c r="FE224" s="98"/>
      <c r="FF224" s="98"/>
      <c r="FG224" s="98"/>
      <c r="FH224" s="98"/>
      <c r="FI224" s="98"/>
      <c r="FJ224" s="98"/>
      <c r="FK224" s="98"/>
      <c r="FL224" s="98"/>
      <c r="FM224" s="98"/>
      <c r="FN224" s="98"/>
      <c r="FO224" s="98"/>
      <c r="FP224" s="98"/>
      <c r="FQ224" s="98"/>
      <c r="FR224" s="98"/>
      <c r="FS224" s="98"/>
      <c r="FT224" s="98"/>
      <c r="FU224" s="98"/>
      <c r="FV224" s="98"/>
      <c r="FW224" s="98"/>
      <c r="FX224" s="98"/>
      <c r="FY224" s="98"/>
      <c r="FZ224" s="98"/>
      <c r="GA224" s="98"/>
      <c r="GB224" s="98"/>
      <c r="GC224" s="98"/>
      <c r="GD224" s="98"/>
      <c r="GE224" s="98"/>
      <c r="GF224" s="98"/>
      <c r="GG224" s="98"/>
      <c r="GH224" s="98"/>
      <c r="GI224" s="98"/>
      <c r="GJ224" s="98"/>
      <c r="GK224" s="98"/>
      <c r="GL224" s="98"/>
      <c r="GM224" s="98"/>
      <c r="GN224" s="98"/>
      <c r="GO224" s="98"/>
      <c r="GP224" s="98"/>
      <c r="GQ224" s="98"/>
      <c r="GR224" s="98"/>
      <c r="GS224" s="98"/>
      <c r="GT224" s="98"/>
      <c r="GU224" s="98"/>
      <c r="GV224" s="98"/>
      <c r="GW224" s="98"/>
      <c r="GX224" s="98"/>
      <c r="GY224" s="98"/>
      <c r="GZ224" s="98"/>
      <c r="HA224" s="98"/>
      <c r="HB224" s="98"/>
      <c r="HC224" s="98"/>
      <c r="HD224" s="98"/>
      <c r="HE224" s="98"/>
      <c r="HF224" s="98"/>
      <c r="HG224" s="98"/>
      <c r="HH224" s="98"/>
      <c r="HI224" s="98"/>
      <c r="HJ224" s="98"/>
      <c r="HK224" s="98"/>
      <c r="HL224" s="98"/>
      <c r="HM224" s="98"/>
      <c r="HN224" s="98"/>
      <c r="HO224" s="98"/>
      <c r="HP224" s="98"/>
      <c r="HQ224" s="98"/>
      <c r="HR224" s="98"/>
      <c r="HS224" s="98"/>
      <c r="HT224" s="98"/>
      <c r="HU224" s="98"/>
      <c r="HV224" s="98"/>
      <c r="HW224" s="98"/>
      <c r="HX224" s="98"/>
      <c r="HY224" s="98"/>
      <c r="HZ224" s="98"/>
      <c r="IA224" s="98"/>
    </row>
    <row r="225" spans="1:235" ht="15.75" customHeight="1" x14ac:dyDescent="0.3">
      <c r="A225" s="98"/>
      <c r="B225" s="98"/>
      <c r="C225" s="98"/>
      <c r="D225" s="98"/>
      <c r="E225" s="98"/>
      <c r="F225" s="98"/>
      <c r="G225" s="98"/>
      <c r="H225" s="98"/>
      <c r="I225" s="98"/>
      <c r="J225" s="98"/>
      <c r="K225" s="98"/>
      <c r="L225" s="98"/>
      <c r="M225" s="98"/>
      <c r="N225" s="98"/>
      <c r="O225" s="98"/>
      <c r="P225" s="98"/>
      <c r="Q225" s="98"/>
      <c r="R225" s="98"/>
      <c r="S225" s="98"/>
      <c r="T225" s="98"/>
      <c r="U225" s="98"/>
      <c r="V225" s="98"/>
      <c r="W225" s="98"/>
      <c r="X225" s="98"/>
      <c r="Y225" s="98"/>
      <c r="Z225" s="98"/>
      <c r="AA225" s="98"/>
      <c r="AB225" s="98"/>
      <c r="AC225" s="98"/>
      <c r="AD225" s="98"/>
      <c r="AE225" s="98"/>
      <c r="AF225" s="98"/>
      <c r="AG225" s="98"/>
      <c r="AH225" s="98"/>
      <c r="AI225" s="98"/>
      <c r="AJ225" s="98"/>
      <c r="AK225" s="98"/>
      <c r="AL225" s="98"/>
      <c r="AM225" s="98"/>
      <c r="AN225" s="98"/>
      <c r="AO225" s="98"/>
      <c r="AP225" s="98"/>
      <c r="AQ225" s="98"/>
      <c r="AR225" s="98"/>
      <c r="AS225" s="98"/>
      <c r="AT225" s="98"/>
      <c r="AU225" s="98"/>
      <c r="AV225" s="98"/>
      <c r="AW225" s="98"/>
      <c r="AX225" s="98"/>
      <c r="AY225" s="98"/>
      <c r="AZ225" s="98"/>
      <c r="BA225" s="98"/>
      <c r="BB225" s="98"/>
      <c r="BC225" s="98"/>
      <c r="BD225" s="98"/>
      <c r="BE225" s="98"/>
      <c r="BF225" s="98"/>
      <c r="BG225" s="98"/>
      <c r="BH225" s="98"/>
      <c r="BI225" s="98"/>
      <c r="BJ225" s="98"/>
      <c r="BK225" s="98"/>
      <c r="BL225" s="98"/>
      <c r="BM225" s="98"/>
      <c r="BN225" s="98"/>
      <c r="BO225" s="98"/>
      <c r="BP225" s="98"/>
      <c r="BQ225" s="98"/>
      <c r="BR225" s="98"/>
      <c r="BS225" s="98"/>
      <c r="BT225" s="98"/>
      <c r="BU225" s="98"/>
      <c r="BV225" s="98"/>
      <c r="BW225" s="98"/>
      <c r="BX225" s="98"/>
      <c r="BY225" s="98"/>
      <c r="BZ225" s="98"/>
      <c r="CA225" s="98"/>
      <c r="CB225" s="98"/>
      <c r="CC225" s="98"/>
      <c r="CD225" s="98"/>
      <c r="CE225" s="98"/>
      <c r="CF225" s="98"/>
      <c r="CG225" s="98"/>
      <c r="CH225" s="98"/>
      <c r="CI225" s="98"/>
      <c r="CJ225" s="98"/>
      <c r="CK225" s="98"/>
      <c r="CL225" s="98"/>
      <c r="CM225" s="98"/>
      <c r="CN225" s="98"/>
      <c r="CO225" s="98"/>
      <c r="CP225" s="98"/>
      <c r="CQ225" s="98"/>
      <c r="CR225" s="98"/>
      <c r="CS225" s="98"/>
      <c r="CT225" s="98"/>
      <c r="CU225" s="98"/>
      <c r="CV225" s="98"/>
      <c r="CW225" s="98"/>
      <c r="CX225" s="98"/>
      <c r="CY225" s="98"/>
      <c r="CZ225" s="98"/>
      <c r="DA225" s="98"/>
      <c r="DB225" s="98"/>
      <c r="DC225" s="98"/>
      <c r="DD225" s="98"/>
      <c r="DE225" s="98"/>
      <c r="DF225" s="98"/>
      <c r="DG225" s="98"/>
      <c r="DH225" s="98"/>
      <c r="DI225" s="98"/>
      <c r="DJ225" s="98"/>
      <c r="DK225" s="98"/>
      <c r="DL225" s="98"/>
      <c r="DM225" s="98"/>
      <c r="DN225" s="98"/>
      <c r="DO225" s="98"/>
      <c r="DP225" s="98"/>
      <c r="DQ225" s="98"/>
      <c r="DR225" s="98"/>
      <c r="DS225" s="98"/>
      <c r="DT225" s="98"/>
      <c r="DU225" s="98"/>
      <c r="DV225" s="98"/>
      <c r="DW225" s="98"/>
      <c r="DX225" s="98"/>
      <c r="DY225" s="98"/>
      <c r="DZ225" s="98"/>
      <c r="EA225" s="98"/>
      <c r="EB225" s="98"/>
      <c r="EC225" s="98"/>
      <c r="ED225" s="98"/>
      <c r="EE225" s="98"/>
      <c r="EF225" s="98"/>
      <c r="EG225" s="98"/>
      <c r="EH225" s="98"/>
      <c r="EI225" s="98"/>
      <c r="EJ225" s="98"/>
      <c r="EK225" s="98"/>
      <c r="EL225" s="98"/>
      <c r="EM225" s="98"/>
      <c r="EN225" s="98"/>
      <c r="EO225" s="98"/>
      <c r="EP225" s="98"/>
      <c r="EQ225" s="98"/>
      <c r="ER225" s="98"/>
      <c r="ES225" s="98"/>
      <c r="ET225" s="98"/>
      <c r="EU225" s="98"/>
      <c r="EV225" s="98"/>
      <c r="EW225" s="98"/>
      <c r="EX225" s="98"/>
      <c r="EY225" s="98"/>
      <c r="EZ225" s="98"/>
      <c r="FA225" s="98"/>
      <c r="FB225" s="98"/>
      <c r="FC225" s="98"/>
      <c r="FD225" s="98"/>
      <c r="FE225" s="98"/>
      <c r="FF225" s="98"/>
      <c r="FG225" s="98"/>
      <c r="FH225" s="98"/>
      <c r="FI225" s="98"/>
      <c r="FJ225" s="98"/>
      <c r="FK225" s="98"/>
      <c r="FL225" s="98"/>
      <c r="FM225" s="98"/>
      <c r="FN225" s="98"/>
      <c r="FO225" s="98"/>
      <c r="FP225" s="98"/>
      <c r="FQ225" s="98"/>
      <c r="FR225" s="98"/>
      <c r="FS225" s="98"/>
      <c r="FT225" s="98"/>
      <c r="FU225" s="98"/>
      <c r="FV225" s="98"/>
      <c r="FW225" s="98"/>
      <c r="FX225" s="98"/>
      <c r="FY225" s="98"/>
      <c r="FZ225" s="98"/>
      <c r="GA225" s="98"/>
      <c r="GB225" s="98"/>
      <c r="GC225" s="98"/>
      <c r="GD225" s="98"/>
      <c r="GE225" s="98"/>
      <c r="GF225" s="98"/>
      <c r="GG225" s="98"/>
      <c r="GH225" s="98"/>
      <c r="GI225" s="98"/>
      <c r="GJ225" s="98"/>
      <c r="GK225" s="98"/>
      <c r="GL225" s="98"/>
      <c r="GM225" s="98"/>
      <c r="GN225" s="98"/>
      <c r="GO225" s="98"/>
      <c r="GP225" s="98"/>
      <c r="GQ225" s="98"/>
      <c r="GR225" s="98"/>
      <c r="GS225" s="98"/>
      <c r="GT225" s="98"/>
      <c r="GU225" s="98"/>
      <c r="GV225" s="98"/>
      <c r="GW225" s="98"/>
      <c r="GX225" s="98"/>
      <c r="GY225" s="98"/>
      <c r="GZ225" s="98"/>
      <c r="HA225" s="98"/>
      <c r="HB225" s="98"/>
      <c r="HC225" s="98"/>
      <c r="HD225" s="98"/>
      <c r="HE225" s="98"/>
      <c r="HF225" s="98"/>
      <c r="HG225" s="98"/>
      <c r="HH225" s="98"/>
      <c r="HI225" s="98"/>
      <c r="HJ225" s="98"/>
      <c r="HK225" s="98"/>
      <c r="HL225" s="98"/>
      <c r="HM225" s="98"/>
      <c r="HN225" s="98"/>
      <c r="HO225" s="98"/>
      <c r="HP225" s="98"/>
      <c r="HQ225" s="98"/>
      <c r="HR225" s="98"/>
      <c r="HS225" s="98"/>
      <c r="HT225" s="98"/>
      <c r="HU225" s="98"/>
      <c r="HV225" s="98"/>
      <c r="HW225" s="98"/>
      <c r="HX225" s="98"/>
      <c r="HY225" s="98"/>
      <c r="HZ225" s="98"/>
      <c r="IA225" s="98"/>
    </row>
    <row r="226" spans="1:235" ht="15.75" customHeight="1" x14ac:dyDescent="0.3">
      <c r="A226" s="98"/>
      <c r="B226" s="98"/>
      <c r="C226" s="98"/>
      <c r="D226" s="98"/>
      <c r="E226" s="98"/>
      <c r="F226" s="98"/>
      <c r="G226" s="98"/>
      <c r="H226" s="98"/>
      <c r="I226" s="98"/>
      <c r="J226" s="98"/>
      <c r="K226" s="98"/>
      <c r="L226" s="98"/>
      <c r="M226" s="98"/>
      <c r="N226" s="98"/>
      <c r="O226" s="98"/>
      <c r="P226" s="98"/>
      <c r="Q226" s="98"/>
      <c r="R226" s="98"/>
      <c r="S226" s="98"/>
      <c r="T226" s="98"/>
      <c r="U226" s="98"/>
      <c r="V226" s="98"/>
      <c r="W226" s="98"/>
      <c r="X226" s="98"/>
      <c r="Y226" s="98"/>
      <c r="Z226" s="98"/>
      <c r="AA226" s="98"/>
      <c r="AB226" s="98"/>
      <c r="AC226" s="98"/>
      <c r="AD226" s="98"/>
      <c r="AE226" s="98"/>
      <c r="AF226" s="98"/>
      <c r="AG226" s="98"/>
      <c r="AH226" s="98"/>
      <c r="AI226" s="98"/>
      <c r="AJ226" s="98"/>
      <c r="AK226" s="98"/>
      <c r="AL226" s="98"/>
      <c r="AM226" s="98"/>
      <c r="AN226" s="98"/>
      <c r="AO226" s="98"/>
      <c r="AP226" s="98"/>
      <c r="AQ226" s="98"/>
      <c r="AR226" s="98"/>
      <c r="AS226" s="98"/>
      <c r="AT226" s="98"/>
      <c r="AU226" s="98"/>
      <c r="AV226" s="98"/>
      <c r="AW226" s="98"/>
      <c r="AX226" s="98"/>
      <c r="AY226" s="98"/>
      <c r="AZ226" s="98"/>
      <c r="BA226" s="98"/>
      <c r="BB226" s="98"/>
      <c r="BC226" s="98"/>
      <c r="BD226" s="98"/>
      <c r="BE226" s="98"/>
      <c r="BF226" s="98"/>
      <c r="BG226" s="98"/>
      <c r="BH226" s="98"/>
      <c r="BI226" s="98"/>
      <c r="BJ226" s="98"/>
      <c r="BK226" s="98"/>
      <c r="BL226" s="98"/>
      <c r="BM226" s="98"/>
      <c r="BN226" s="98"/>
      <c r="BO226" s="98"/>
      <c r="BP226" s="98"/>
      <c r="BQ226" s="98"/>
      <c r="BR226" s="98"/>
      <c r="BS226" s="98"/>
      <c r="BT226" s="98"/>
      <c r="BU226" s="98"/>
      <c r="BV226" s="98"/>
      <c r="BW226" s="98"/>
      <c r="BX226" s="98"/>
      <c r="BY226" s="98"/>
      <c r="BZ226" s="98"/>
      <c r="CA226" s="98"/>
      <c r="CB226" s="98"/>
      <c r="CC226" s="98"/>
      <c r="CD226" s="98"/>
      <c r="CE226" s="98"/>
      <c r="CF226" s="98"/>
      <c r="CG226" s="98"/>
      <c r="CH226" s="98"/>
      <c r="CI226" s="98"/>
      <c r="CJ226" s="98"/>
      <c r="CK226" s="98"/>
      <c r="CL226" s="98"/>
      <c r="CM226" s="98"/>
      <c r="CN226" s="98"/>
      <c r="CO226" s="98"/>
      <c r="CP226" s="98"/>
      <c r="CQ226" s="98"/>
      <c r="CR226" s="98"/>
      <c r="CS226" s="98"/>
      <c r="CT226" s="98"/>
      <c r="CU226" s="98"/>
      <c r="CV226" s="98"/>
      <c r="CW226" s="98"/>
      <c r="CX226" s="98"/>
      <c r="CY226" s="98"/>
      <c r="CZ226" s="98"/>
      <c r="DA226" s="98"/>
      <c r="DB226" s="98"/>
      <c r="DC226" s="98"/>
      <c r="DD226" s="98"/>
      <c r="DE226" s="98"/>
      <c r="DF226" s="98"/>
      <c r="DG226" s="98"/>
      <c r="DH226" s="98"/>
      <c r="DI226" s="98"/>
      <c r="DJ226" s="98"/>
      <c r="DK226" s="98"/>
      <c r="DL226" s="98"/>
      <c r="DM226" s="98"/>
      <c r="DN226" s="98"/>
      <c r="DO226" s="98"/>
      <c r="DP226" s="98"/>
      <c r="DQ226" s="98"/>
      <c r="DR226" s="98"/>
      <c r="DS226" s="98"/>
      <c r="DT226" s="98"/>
      <c r="DU226" s="98"/>
      <c r="DV226" s="98"/>
      <c r="DW226" s="98"/>
      <c r="DX226" s="98"/>
      <c r="DY226" s="98"/>
      <c r="DZ226" s="98"/>
      <c r="EA226" s="98"/>
      <c r="EB226" s="98"/>
      <c r="EC226" s="98"/>
      <c r="ED226" s="98"/>
      <c r="EE226" s="98"/>
      <c r="EF226" s="98"/>
      <c r="EG226" s="98"/>
      <c r="EH226" s="98"/>
      <c r="EI226" s="98"/>
      <c r="EJ226" s="98"/>
      <c r="EK226" s="98"/>
      <c r="EL226" s="98"/>
      <c r="EM226" s="98"/>
      <c r="EN226" s="98"/>
      <c r="EO226" s="98"/>
      <c r="EP226" s="98"/>
      <c r="EQ226" s="98"/>
      <c r="ER226" s="98"/>
      <c r="ES226" s="98"/>
      <c r="ET226" s="98"/>
      <c r="EU226" s="98"/>
      <c r="EV226" s="98"/>
      <c r="EW226" s="98"/>
      <c r="EX226" s="98"/>
      <c r="EY226" s="98"/>
      <c r="EZ226" s="98"/>
      <c r="FA226" s="98"/>
      <c r="FB226" s="98"/>
      <c r="FC226" s="98"/>
      <c r="FD226" s="98"/>
      <c r="FE226" s="98"/>
      <c r="FF226" s="98"/>
      <c r="FG226" s="98"/>
      <c r="FH226" s="98"/>
      <c r="FI226" s="98"/>
      <c r="FJ226" s="98"/>
      <c r="FK226" s="98"/>
      <c r="FL226" s="98"/>
      <c r="FM226" s="98"/>
      <c r="FN226" s="98"/>
      <c r="FO226" s="98"/>
      <c r="FP226" s="98"/>
      <c r="FQ226" s="98"/>
      <c r="FR226" s="98"/>
      <c r="FS226" s="98"/>
      <c r="FT226" s="98"/>
      <c r="FU226" s="98"/>
      <c r="FV226" s="98"/>
      <c r="FW226" s="98"/>
      <c r="FX226" s="98"/>
      <c r="FY226" s="98"/>
      <c r="FZ226" s="98"/>
      <c r="GA226" s="98"/>
      <c r="GB226" s="98"/>
      <c r="GC226" s="98"/>
      <c r="GD226" s="98"/>
      <c r="GE226" s="98"/>
      <c r="GF226" s="98"/>
      <c r="GG226" s="98"/>
      <c r="GH226" s="98"/>
      <c r="GI226" s="98"/>
      <c r="GJ226" s="98"/>
      <c r="GK226" s="98"/>
      <c r="GL226" s="98"/>
      <c r="GM226" s="98"/>
      <c r="GN226" s="98"/>
      <c r="GO226" s="98"/>
      <c r="GP226" s="98"/>
      <c r="GQ226" s="98"/>
      <c r="GR226" s="98"/>
      <c r="GS226" s="98"/>
      <c r="GT226" s="98"/>
      <c r="GU226" s="98"/>
      <c r="GV226" s="98"/>
      <c r="GW226" s="98"/>
      <c r="GX226" s="98"/>
      <c r="GY226" s="98"/>
      <c r="GZ226" s="98"/>
      <c r="HA226" s="98"/>
      <c r="HB226" s="98"/>
      <c r="HC226" s="98"/>
      <c r="HD226" s="98"/>
      <c r="HE226" s="98"/>
      <c r="HF226" s="98"/>
      <c r="HG226" s="98"/>
      <c r="HH226" s="98"/>
      <c r="HI226" s="98"/>
      <c r="HJ226" s="98"/>
      <c r="HK226" s="98"/>
      <c r="HL226" s="98"/>
      <c r="HM226" s="98"/>
      <c r="HN226" s="98"/>
      <c r="HO226" s="98"/>
      <c r="HP226" s="98"/>
      <c r="HQ226" s="98"/>
      <c r="HR226" s="98"/>
      <c r="HS226" s="98"/>
      <c r="HT226" s="98"/>
      <c r="HU226" s="98"/>
      <c r="HV226" s="98"/>
      <c r="HW226" s="98"/>
      <c r="HX226" s="98"/>
      <c r="HY226" s="98"/>
      <c r="HZ226" s="98"/>
      <c r="IA226" s="98"/>
    </row>
    <row r="227" spans="1:235" ht="15.75" customHeight="1" x14ac:dyDescent="0.3">
      <c r="A227" s="98"/>
      <c r="B227" s="98"/>
      <c r="C227" s="98"/>
      <c r="D227" s="98"/>
      <c r="E227" s="98"/>
      <c r="F227" s="98"/>
      <c r="G227" s="98"/>
      <c r="H227" s="98"/>
      <c r="I227" s="98"/>
      <c r="J227" s="98"/>
      <c r="K227" s="98"/>
      <c r="L227" s="98"/>
      <c r="M227" s="98"/>
      <c r="N227" s="98"/>
      <c r="O227" s="98"/>
      <c r="P227" s="98"/>
      <c r="Q227" s="98"/>
      <c r="R227" s="98"/>
      <c r="S227" s="98"/>
      <c r="T227" s="98"/>
      <c r="U227" s="98"/>
      <c r="V227" s="98"/>
      <c r="W227" s="98"/>
      <c r="X227" s="98"/>
      <c r="Y227" s="98"/>
      <c r="Z227" s="98"/>
      <c r="AA227" s="98"/>
      <c r="AB227" s="98"/>
      <c r="AC227" s="98"/>
      <c r="AD227" s="98"/>
      <c r="AE227" s="98"/>
      <c r="AF227" s="98"/>
      <c r="AG227" s="98"/>
      <c r="AH227" s="98"/>
      <c r="AI227" s="98"/>
      <c r="AJ227" s="98"/>
      <c r="AK227" s="98"/>
      <c r="AL227" s="98"/>
      <c r="AM227" s="98"/>
      <c r="AN227" s="98"/>
      <c r="AO227" s="98"/>
      <c r="AP227" s="98"/>
      <c r="AQ227" s="98"/>
      <c r="AR227" s="98"/>
      <c r="AS227" s="98"/>
      <c r="AT227" s="98"/>
      <c r="AU227" s="98"/>
      <c r="AV227" s="98"/>
      <c r="AW227" s="98"/>
      <c r="AX227" s="98"/>
      <c r="AY227" s="98"/>
      <c r="AZ227" s="98"/>
      <c r="BA227" s="98"/>
      <c r="BB227" s="98"/>
      <c r="BC227" s="98"/>
      <c r="BD227" s="98"/>
      <c r="BE227" s="98"/>
      <c r="BF227" s="98"/>
      <c r="BG227" s="98"/>
      <c r="BH227" s="98"/>
      <c r="BI227" s="98"/>
      <c r="BJ227" s="98"/>
      <c r="BK227" s="98"/>
      <c r="BL227" s="98"/>
      <c r="BM227" s="98"/>
      <c r="BN227" s="98"/>
      <c r="BO227" s="98"/>
      <c r="BP227" s="98"/>
      <c r="BQ227" s="98"/>
      <c r="BR227" s="98"/>
      <c r="BS227" s="98"/>
      <c r="BT227" s="98"/>
      <c r="BU227" s="98"/>
      <c r="BV227" s="98"/>
      <c r="BW227" s="98"/>
      <c r="BX227" s="98"/>
      <c r="BY227" s="98"/>
      <c r="BZ227" s="98"/>
      <c r="CA227" s="98"/>
      <c r="CB227" s="98"/>
      <c r="CC227" s="98"/>
      <c r="CD227" s="98"/>
      <c r="CE227" s="98"/>
      <c r="CF227" s="98"/>
      <c r="CG227" s="98"/>
      <c r="CH227" s="98"/>
      <c r="CI227" s="98"/>
      <c r="CJ227" s="98"/>
      <c r="CK227" s="98"/>
      <c r="CL227" s="98"/>
      <c r="CM227" s="98"/>
      <c r="CN227" s="98"/>
      <c r="CO227" s="98"/>
      <c r="CP227" s="98"/>
      <c r="CQ227" s="98"/>
      <c r="CR227" s="98"/>
      <c r="CS227" s="98"/>
      <c r="CT227" s="98"/>
      <c r="CU227" s="98"/>
      <c r="CV227" s="98"/>
      <c r="CW227" s="98"/>
      <c r="CX227" s="98"/>
      <c r="CY227" s="98"/>
      <c r="CZ227" s="98"/>
      <c r="DA227" s="98"/>
      <c r="DB227" s="98"/>
      <c r="DC227" s="98"/>
      <c r="DD227" s="98"/>
      <c r="DE227" s="98"/>
      <c r="DF227" s="98"/>
      <c r="DG227" s="98"/>
      <c r="DH227" s="98"/>
      <c r="DI227" s="98"/>
      <c r="DJ227" s="98"/>
      <c r="DK227" s="98"/>
      <c r="DL227" s="98"/>
      <c r="DM227" s="98"/>
      <c r="DN227" s="98"/>
      <c r="DO227" s="98"/>
      <c r="DP227" s="98"/>
      <c r="DQ227" s="98"/>
      <c r="DR227" s="98"/>
      <c r="DS227" s="98"/>
      <c r="DT227" s="98"/>
      <c r="DU227" s="98"/>
      <c r="DV227" s="98"/>
      <c r="DW227" s="98"/>
      <c r="DX227" s="98"/>
      <c r="DY227" s="98"/>
      <c r="DZ227" s="98"/>
      <c r="EA227" s="98"/>
      <c r="EB227" s="98"/>
      <c r="EC227" s="98"/>
      <c r="ED227" s="98"/>
      <c r="EE227" s="98"/>
      <c r="EF227" s="98"/>
      <c r="EG227" s="98"/>
      <c r="EH227" s="98"/>
      <c r="EI227" s="98"/>
      <c r="EJ227" s="98"/>
      <c r="EK227" s="98"/>
      <c r="EL227" s="98"/>
      <c r="EM227" s="98"/>
      <c r="EN227" s="98"/>
      <c r="EO227" s="98"/>
      <c r="EP227" s="98"/>
      <c r="EQ227" s="98"/>
      <c r="ER227" s="98"/>
      <c r="ES227" s="98"/>
      <c r="ET227" s="98"/>
      <c r="EU227" s="98"/>
      <c r="EV227" s="98"/>
      <c r="EW227" s="98"/>
      <c r="EX227" s="98"/>
      <c r="EY227" s="98"/>
      <c r="EZ227" s="98"/>
      <c r="FA227" s="98"/>
      <c r="FB227" s="98"/>
      <c r="FC227" s="98"/>
      <c r="FD227" s="98"/>
      <c r="FE227" s="98"/>
      <c r="FF227" s="98"/>
      <c r="FG227" s="98"/>
      <c r="FH227" s="98"/>
      <c r="FI227" s="98"/>
      <c r="FJ227" s="98"/>
      <c r="FK227" s="98"/>
      <c r="FL227" s="98"/>
      <c r="FM227" s="98"/>
      <c r="FN227" s="98"/>
      <c r="FO227" s="98"/>
      <c r="FP227" s="98"/>
      <c r="FQ227" s="98"/>
      <c r="FR227" s="98"/>
      <c r="FS227" s="98"/>
      <c r="FT227" s="98"/>
      <c r="FU227" s="98"/>
      <c r="FV227" s="98"/>
      <c r="FW227" s="98"/>
      <c r="FX227" s="98"/>
      <c r="FY227" s="98"/>
      <c r="FZ227" s="98"/>
      <c r="GA227" s="98"/>
      <c r="GB227" s="98"/>
      <c r="GC227" s="98"/>
      <c r="GD227" s="98"/>
      <c r="GE227" s="98"/>
      <c r="GF227" s="98"/>
      <c r="GG227" s="98"/>
      <c r="GH227" s="98"/>
      <c r="GI227" s="98"/>
      <c r="GJ227" s="98"/>
      <c r="GK227" s="98"/>
      <c r="GL227" s="98"/>
      <c r="GM227" s="98"/>
      <c r="GN227" s="98"/>
      <c r="GO227" s="98"/>
      <c r="GP227" s="98"/>
      <c r="GQ227" s="98"/>
      <c r="GR227" s="98"/>
      <c r="GS227" s="98"/>
      <c r="GT227" s="98"/>
      <c r="GU227" s="98"/>
      <c r="GV227" s="98"/>
      <c r="GW227" s="98"/>
      <c r="GX227" s="98"/>
      <c r="GY227" s="98"/>
      <c r="GZ227" s="98"/>
      <c r="HA227" s="98"/>
      <c r="HB227" s="98"/>
      <c r="HC227" s="98"/>
      <c r="HD227" s="98"/>
      <c r="HE227" s="98"/>
      <c r="HF227" s="98"/>
      <c r="HG227" s="98"/>
      <c r="HH227" s="98"/>
      <c r="HI227" s="98"/>
      <c r="HJ227" s="98"/>
      <c r="HK227" s="98"/>
      <c r="HL227" s="98"/>
      <c r="HM227" s="98"/>
      <c r="HN227" s="98"/>
      <c r="HO227" s="98"/>
      <c r="HP227" s="98"/>
      <c r="HQ227" s="98"/>
      <c r="HR227" s="98"/>
      <c r="HS227" s="98"/>
      <c r="HT227" s="98"/>
      <c r="HU227" s="98"/>
      <c r="HV227" s="98"/>
      <c r="HW227" s="98"/>
      <c r="HX227" s="98"/>
      <c r="HY227" s="98"/>
      <c r="HZ227" s="98"/>
      <c r="IA227" s="98"/>
    </row>
    <row r="228" spans="1:235" ht="15.75" customHeight="1" x14ac:dyDescent="0.3">
      <c r="A228" s="98"/>
      <c r="B228" s="98"/>
      <c r="C228" s="98"/>
      <c r="D228" s="98"/>
      <c r="E228" s="98"/>
      <c r="F228" s="98"/>
      <c r="G228" s="98"/>
      <c r="H228" s="98"/>
      <c r="I228" s="98"/>
      <c r="J228" s="98"/>
      <c r="K228" s="98"/>
      <c r="L228" s="98"/>
      <c r="M228" s="98"/>
      <c r="N228" s="98"/>
      <c r="O228" s="98"/>
      <c r="P228" s="98"/>
      <c r="Q228" s="98"/>
      <c r="R228" s="98"/>
      <c r="S228" s="98"/>
      <c r="T228" s="98"/>
      <c r="U228" s="98"/>
      <c r="V228" s="98"/>
      <c r="W228" s="98"/>
      <c r="X228" s="98"/>
      <c r="Y228" s="98"/>
      <c r="Z228" s="98"/>
      <c r="AA228" s="98"/>
      <c r="AB228" s="98"/>
      <c r="AC228" s="98"/>
      <c r="AD228" s="98"/>
      <c r="AE228" s="98"/>
      <c r="AF228" s="98"/>
      <c r="AG228" s="98"/>
      <c r="AH228" s="98"/>
      <c r="AI228" s="98"/>
      <c r="AJ228" s="98"/>
      <c r="AK228" s="98"/>
      <c r="AL228" s="98"/>
      <c r="AM228" s="98"/>
      <c r="AN228" s="98"/>
      <c r="AO228" s="98"/>
      <c r="AP228" s="98"/>
      <c r="AQ228" s="98"/>
      <c r="AR228" s="98"/>
      <c r="AS228" s="98"/>
      <c r="AT228" s="98"/>
      <c r="AU228" s="98"/>
      <c r="AV228" s="98"/>
      <c r="AW228" s="98"/>
      <c r="AX228" s="98"/>
      <c r="AY228" s="98"/>
      <c r="AZ228" s="98"/>
      <c r="BA228" s="98"/>
      <c r="BB228" s="98"/>
      <c r="BC228" s="98"/>
      <c r="BD228" s="98"/>
      <c r="BE228" s="98"/>
      <c r="BF228" s="98"/>
      <c r="BG228" s="98"/>
      <c r="BH228" s="98"/>
      <c r="BI228" s="98"/>
      <c r="BJ228" s="98"/>
      <c r="BK228" s="98"/>
      <c r="BL228" s="98"/>
      <c r="BM228" s="98"/>
      <c r="BN228" s="98"/>
      <c r="BO228" s="98"/>
      <c r="BP228" s="98"/>
      <c r="BQ228" s="98"/>
      <c r="BR228" s="98"/>
      <c r="BS228" s="98"/>
      <c r="BT228" s="98"/>
      <c r="BU228" s="98"/>
      <c r="BV228" s="98"/>
      <c r="BW228" s="98"/>
      <c r="BX228" s="98"/>
      <c r="BY228" s="98"/>
      <c r="BZ228" s="98"/>
      <c r="CA228" s="98"/>
      <c r="CB228" s="98"/>
      <c r="CC228" s="98"/>
      <c r="CD228" s="98"/>
      <c r="CE228" s="98"/>
      <c r="CF228" s="98"/>
      <c r="CG228" s="98"/>
      <c r="CH228" s="98"/>
      <c r="CI228" s="98"/>
      <c r="CJ228" s="98"/>
      <c r="CK228" s="98"/>
      <c r="CL228" s="98"/>
      <c r="CM228" s="98"/>
      <c r="CN228" s="98"/>
      <c r="CO228" s="98"/>
      <c r="CP228" s="98"/>
      <c r="CQ228" s="98"/>
      <c r="CR228" s="98"/>
      <c r="CS228" s="98"/>
      <c r="CT228" s="98"/>
      <c r="CU228" s="98"/>
      <c r="CV228" s="98"/>
      <c r="CW228" s="98"/>
      <c r="CX228" s="98"/>
      <c r="CY228" s="98"/>
      <c r="CZ228" s="98"/>
      <c r="DA228" s="98"/>
      <c r="DB228" s="98"/>
      <c r="DC228" s="98"/>
      <c r="DD228" s="98"/>
      <c r="DE228" s="98"/>
      <c r="DF228" s="98"/>
      <c r="DG228" s="98"/>
      <c r="DH228" s="98"/>
      <c r="DI228" s="98"/>
      <c r="DJ228" s="98"/>
      <c r="DK228" s="98"/>
      <c r="DL228" s="98"/>
      <c r="DM228" s="98"/>
      <c r="DN228" s="98"/>
      <c r="DO228" s="98"/>
      <c r="DP228" s="98"/>
      <c r="DQ228" s="98"/>
      <c r="DR228" s="98"/>
      <c r="DS228" s="98"/>
      <c r="DT228" s="98"/>
      <c r="DU228" s="98"/>
      <c r="DV228" s="98"/>
      <c r="DW228" s="98"/>
      <c r="DX228" s="98"/>
      <c r="DY228" s="98"/>
      <c r="DZ228" s="98"/>
      <c r="EA228" s="98"/>
      <c r="EB228" s="98"/>
      <c r="EC228" s="98"/>
      <c r="ED228" s="98"/>
      <c r="EE228" s="98"/>
      <c r="EF228" s="98"/>
      <c r="EG228" s="98"/>
      <c r="EH228" s="98"/>
      <c r="EI228" s="98"/>
      <c r="EJ228" s="98"/>
      <c r="EK228" s="98"/>
      <c r="EL228" s="98"/>
      <c r="EM228" s="98"/>
      <c r="EN228" s="98"/>
      <c r="EO228" s="98"/>
      <c r="EP228" s="98"/>
      <c r="EQ228" s="98"/>
      <c r="ER228" s="98"/>
      <c r="ES228" s="98"/>
      <c r="ET228" s="98"/>
      <c r="EU228" s="98"/>
      <c r="EV228" s="98"/>
      <c r="EW228" s="98"/>
      <c r="EX228" s="98"/>
      <c r="EY228" s="98"/>
      <c r="EZ228" s="98"/>
      <c r="FA228" s="98"/>
      <c r="FB228" s="98"/>
      <c r="FC228" s="98"/>
      <c r="FD228" s="98"/>
      <c r="FE228" s="98"/>
      <c r="FF228" s="98"/>
      <c r="FG228" s="98"/>
      <c r="FH228" s="98"/>
      <c r="FI228" s="98"/>
      <c r="FJ228" s="98"/>
      <c r="FK228" s="98"/>
      <c r="FL228" s="98"/>
      <c r="FM228" s="98"/>
      <c r="FN228" s="98"/>
      <c r="FO228" s="98"/>
      <c r="FP228" s="98"/>
      <c r="FQ228" s="98"/>
      <c r="FR228" s="98"/>
      <c r="FS228" s="98"/>
      <c r="FT228" s="98"/>
      <c r="FU228" s="98"/>
      <c r="FV228" s="98"/>
      <c r="FW228" s="98"/>
      <c r="FX228" s="98"/>
      <c r="FY228" s="98"/>
      <c r="FZ228" s="98"/>
      <c r="GA228" s="98"/>
      <c r="GB228" s="98"/>
      <c r="GC228" s="98"/>
      <c r="GD228" s="98"/>
      <c r="GE228" s="98"/>
      <c r="GF228" s="98"/>
      <c r="GG228" s="98"/>
      <c r="GH228" s="98"/>
      <c r="GI228" s="98"/>
      <c r="GJ228" s="98"/>
      <c r="GK228" s="98"/>
      <c r="GL228" s="98"/>
      <c r="GM228" s="98"/>
      <c r="GN228" s="98"/>
      <c r="GO228" s="98"/>
      <c r="GP228" s="98"/>
      <c r="GQ228" s="98"/>
      <c r="GR228" s="98"/>
      <c r="GS228" s="98"/>
      <c r="GT228" s="98"/>
      <c r="GU228" s="98"/>
      <c r="GV228" s="98"/>
      <c r="GW228" s="98"/>
      <c r="GX228" s="98"/>
      <c r="GY228" s="98"/>
      <c r="GZ228" s="98"/>
      <c r="HA228" s="98"/>
      <c r="HB228" s="98"/>
      <c r="HC228" s="98"/>
      <c r="HD228" s="98"/>
      <c r="HE228" s="98"/>
      <c r="HF228" s="98"/>
      <c r="HG228" s="98"/>
      <c r="HH228" s="98"/>
      <c r="HI228" s="98"/>
      <c r="HJ228" s="98"/>
      <c r="HK228" s="98"/>
      <c r="HL228" s="98"/>
      <c r="HM228" s="98"/>
      <c r="HN228" s="98"/>
      <c r="HO228" s="98"/>
      <c r="HP228" s="98"/>
      <c r="HQ228" s="98"/>
      <c r="HR228" s="98"/>
      <c r="HS228" s="98"/>
      <c r="HT228" s="98"/>
      <c r="HU228" s="98"/>
      <c r="HV228" s="98"/>
      <c r="HW228" s="98"/>
      <c r="HX228" s="98"/>
      <c r="HY228" s="98"/>
      <c r="HZ228" s="98"/>
      <c r="IA228" s="98"/>
    </row>
    <row r="229" spans="1:235" ht="15.75" customHeight="1" x14ac:dyDescent="0.3">
      <c r="A229" s="98"/>
      <c r="B229" s="98"/>
      <c r="C229" s="98"/>
      <c r="D229" s="98"/>
      <c r="E229" s="98"/>
      <c r="F229" s="98"/>
      <c r="G229" s="98"/>
      <c r="H229" s="98"/>
      <c r="I229" s="98"/>
      <c r="J229" s="98"/>
      <c r="K229" s="98"/>
      <c r="L229" s="98"/>
      <c r="M229" s="98"/>
      <c r="N229" s="98"/>
      <c r="O229" s="98"/>
      <c r="P229" s="98"/>
      <c r="Q229" s="98"/>
      <c r="R229" s="98"/>
      <c r="S229" s="98"/>
      <c r="T229" s="98"/>
      <c r="U229" s="98"/>
      <c r="V229" s="98"/>
      <c r="W229" s="98"/>
      <c r="X229" s="98"/>
      <c r="Y229" s="98"/>
      <c r="Z229" s="98"/>
      <c r="AA229" s="98"/>
      <c r="AB229" s="98"/>
      <c r="AC229" s="98"/>
      <c r="AD229" s="98"/>
      <c r="AE229" s="98"/>
      <c r="AF229" s="98"/>
      <c r="AG229" s="98"/>
      <c r="AH229" s="98"/>
      <c r="AI229" s="98"/>
      <c r="AJ229" s="98"/>
      <c r="AK229" s="98"/>
      <c r="AL229" s="98"/>
      <c r="AM229" s="98"/>
      <c r="AN229" s="98"/>
      <c r="AO229" s="98"/>
      <c r="AP229" s="98"/>
      <c r="AQ229" s="98"/>
      <c r="AR229" s="98"/>
      <c r="AS229" s="98"/>
      <c r="AT229" s="98"/>
      <c r="AU229" s="98"/>
      <c r="AV229" s="98"/>
      <c r="AW229" s="98"/>
      <c r="AX229" s="98"/>
      <c r="AY229" s="98"/>
      <c r="AZ229" s="98"/>
      <c r="BA229" s="98"/>
      <c r="BB229" s="98"/>
      <c r="BC229" s="98"/>
      <c r="BD229" s="98"/>
      <c r="BE229" s="98"/>
      <c r="BF229" s="98"/>
      <c r="BG229" s="98"/>
      <c r="BH229" s="98"/>
      <c r="BI229" s="98"/>
      <c r="BJ229" s="98"/>
      <c r="BK229" s="98"/>
      <c r="BL229" s="98"/>
      <c r="BM229" s="98"/>
      <c r="BN229" s="98"/>
      <c r="BO229" s="98"/>
      <c r="BP229" s="98"/>
      <c r="BQ229" s="98"/>
      <c r="BR229" s="98"/>
      <c r="BS229" s="98"/>
      <c r="BT229" s="98"/>
      <c r="BU229" s="98"/>
      <c r="BV229" s="98"/>
      <c r="BW229" s="98"/>
      <c r="BX229" s="98"/>
      <c r="BY229" s="98"/>
      <c r="BZ229" s="98"/>
      <c r="CA229" s="98"/>
      <c r="CB229" s="98"/>
      <c r="CC229" s="98"/>
      <c r="CD229" s="98"/>
      <c r="CE229" s="98"/>
      <c r="CF229" s="98"/>
      <c r="CG229" s="98"/>
      <c r="CH229" s="98"/>
      <c r="CI229" s="98"/>
      <c r="CJ229" s="98"/>
      <c r="CK229" s="98"/>
      <c r="CL229" s="98"/>
      <c r="CM229" s="98"/>
      <c r="CN229" s="98"/>
      <c r="CO229" s="98"/>
      <c r="CP229" s="98"/>
      <c r="CQ229" s="98"/>
      <c r="CR229" s="98"/>
      <c r="CS229" s="98"/>
      <c r="CT229" s="98"/>
      <c r="CU229" s="98"/>
      <c r="CV229" s="98"/>
      <c r="CW229" s="98"/>
      <c r="CX229" s="98"/>
      <c r="CY229" s="98"/>
      <c r="CZ229" s="98"/>
      <c r="DA229" s="98"/>
      <c r="DB229" s="98"/>
      <c r="DC229" s="98"/>
      <c r="DD229" s="98"/>
      <c r="DE229" s="98"/>
      <c r="DF229" s="98"/>
      <c r="DG229" s="98"/>
      <c r="DH229" s="98"/>
      <c r="DI229" s="98"/>
      <c r="DJ229" s="98"/>
      <c r="DK229" s="98"/>
      <c r="DL229" s="98"/>
      <c r="DM229" s="98"/>
      <c r="DN229" s="98"/>
      <c r="DO229" s="98"/>
      <c r="DP229" s="98"/>
      <c r="DQ229" s="98"/>
      <c r="DR229" s="98"/>
      <c r="DS229" s="98"/>
      <c r="DT229" s="98"/>
      <c r="DU229" s="98"/>
      <c r="DV229" s="98"/>
      <c r="DW229" s="98"/>
      <c r="DX229" s="98"/>
      <c r="DY229" s="98"/>
      <c r="DZ229" s="98"/>
      <c r="EA229" s="98"/>
      <c r="EB229" s="98"/>
      <c r="EC229" s="98"/>
      <c r="ED229" s="98"/>
      <c r="EE229" s="98"/>
      <c r="EF229" s="98"/>
      <c r="EG229" s="98"/>
      <c r="EH229" s="98"/>
      <c r="EI229" s="98"/>
      <c r="EJ229" s="98"/>
      <c r="EK229" s="98"/>
      <c r="EL229" s="98"/>
      <c r="EM229" s="98"/>
      <c r="EN229" s="98"/>
      <c r="EO229" s="98"/>
      <c r="EP229" s="98"/>
      <c r="EQ229" s="98"/>
      <c r="ER229" s="98"/>
      <c r="ES229" s="98"/>
      <c r="ET229" s="98"/>
      <c r="EU229" s="98"/>
      <c r="EV229" s="98"/>
      <c r="EW229" s="98"/>
      <c r="EX229" s="98"/>
      <c r="EY229" s="98"/>
      <c r="EZ229" s="98"/>
      <c r="FA229" s="98"/>
      <c r="FB229" s="98"/>
      <c r="FC229" s="98"/>
      <c r="FD229" s="98"/>
      <c r="FE229" s="98"/>
      <c r="FF229" s="98"/>
      <c r="FG229" s="98"/>
      <c r="FH229" s="98"/>
      <c r="FI229" s="98"/>
      <c r="FJ229" s="98"/>
      <c r="FK229" s="98"/>
      <c r="FL229" s="98"/>
      <c r="FM229" s="98"/>
      <c r="FN229" s="98"/>
      <c r="FO229" s="98"/>
      <c r="FP229" s="98"/>
      <c r="FQ229" s="98"/>
      <c r="FR229" s="98"/>
      <c r="FS229" s="98"/>
      <c r="FT229" s="98"/>
      <c r="FU229" s="98"/>
      <c r="FV229" s="98"/>
      <c r="FW229" s="98"/>
      <c r="FX229" s="98"/>
      <c r="FY229" s="98"/>
      <c r="FZ229" s="98"/>
      <c r="GA229" s="98"/>
      <c r="GB229" s="98"/>
      <c r="GC229" s="98"/>
      <c r="GD229" s="98"/>
      <c r="GE229" s="98"/>
      <c r="GF229" s="98"/>
      <c r="GG229" s="98"/>
      <c r="GH229" s="98"/>
      <c r="GI229" s="98"/>
      <c r="GJ229" s="98"/>
      <c r="GK229" s="98"/>
      <c r="GL229" s="98"/>
      <c r="GM229" s="98"/>
      <c r="GN229" s="98"/>
      <c r="GO229" s="98"/>
      <c r="GP229" s="98"/>
      <c r="GQ229" s="98"/>
      <c r="GR229" s="98"/>
      <c r="GS229" s="98"/>
      <c r="GT229" s="98"/>
      <c r="GU229" s="98"/>
      <c r="GV229" s="98"/>
      <c r="GW229" s="98"/>
      <c r="GX229" s="98"/>
      <c r="GY229" s="98"/>
      <c r="GZ229" s="98"/>
      <c r="HA229" s="98"/>
      <c r="HB229" s="98"/>
      <c r="HC229" s="98"/>
      <c r="HD229" s="98"/>
      <c r="HE229" s="98"/>
      <c r="HF229" s="98"/>
      <c r="HG229" s="98"/>
      <c r="HH229" s="98"/>
      <c r="HI229" s="98"/>
      <c r="HJ229" s="98"/>
      <c r="HK229" s="98"/>
      <c r="HL229" s="98"/>
      <c r="HM229" s="98"/>
      <c r="HN229" s="98"/>
      <c r="HO229" s="98"/>
      <c r="HP229" s="98"/>
      <c r="HQ229" s="98"/>
      <c r="HR229" s="98"/>
      <c r="HS229" s="98"/>
      <c r="HT229" s="98"/>
      <c r="HU229" s="98"/>
      <c r="HV229" s="98"/>
      <c r="HW229" s="98"/>
      <c r="HX229" s="98"/>
      <c r="HY229" s="98"/>
      <c r="HZ229" s="98"/>
      <c r="IA229" s="98"/>
    </row>
    <row r="230" spans="1:235" ht="15.75" customHeight="1" x14ac:dyDescent="0.3">
      <c r="A230" s="98"/>
      <c r="B230" s="98"/>
      <c r="C230" s="98"/>
      <c r="D230" s="98"/>
      <c r="E230" s="98"/>
      <c r="F230" s="98"/>
      <c r="G230" s="98"/>
      <c r="H230" s="98"/>
      <c r="I230" s="98"/>
      <c r="J230" s="98"/>
      <c r="K230" s="98"/>
      <c r="L230" s="98"/>
      <c r="M230" s="98"/>
      <c r="N230" s="98"/>
      <c r="O230" s="98"/>
      <c r="P230" s="98"/>
      <c r="Q230" s="98"/>
      <c r="R230" s="98"/>
      <c r="S230" s="98"/>
      <c r="T230" s="98"/>
      <c r="U230" s="98"/>
      <c r="V230" s="98"/>
      <c r="W230" s="98"/>
      <c r="X230" s="98"/>
      <c r="Y230" s="98"/>
      <c r="Z230" s="98"/>
      <c r="AA230" s="98"/>
      <c r="AB230" s="98"/>
      <c r="AC230" s="98"/>
      <c r="AD230" s="98"/>
      <c r="AE230" s="98"/>
      <c r="AF230" s="98"/>
      <c r="AG230" s="98"/>
      <c r="AH230" s="98"/>
      <c r="AI230" s="98"/>
      <c r="AJ230" s="98"/>
      <c r="AK230" s="98"/>
      <c r="AL230" s="98"/>
      <c r="AM230" s="98"/>
      <c r="AN230" s="98"/>
      <c r="AO230" s="98"/>
      <c r="AP230" s="98"/>
      <c r="AQ230" s="98"/>
      <c r="AR230" s="98"/>
      <c r="AS230" s="98"/>
      <c r="AT230" s="98"/>
      <c r="AU230" s="98"/>
      <c r="AV230" s="98"/>
      <c r="AW230" s="98"/>
      <c r="AX230" s="98"/>
      <c r="AY230" s="98"/>
      <c r="AZ230" s="98"/>
      <c r="BA230" s="98"/>
      <c r="BB230" s="98"/>
      <c r="BC230" s="98"/>
      <c r="BD230" s="98"/>
      <c r="BE230" s="98"/>
      <c r="BF230" s="98"/>
      <c r="BG230" s="98"/>
      <c r="BH230" s="98"/>
      <c r="BI230" s="98"/>
      <c r="BJ230" s="98"/>
      <c r="BK230" s="98"/>
      <c r="BL230" s="98"/>
      <c r="BM230" s="98"/>
      <c r="BN230" s="98"/>
      <c r="BO230" s="98"/>
      <c r="BP230" s="98"/>
      <c r="BQ230" s="98"/>
      <c r="BR230" s="98"/>
      <c r="BS230" s="98"/>
      <c r="BT230" s="98"/>
      <c r="BU230" s="98"/>
      <c r="BV230" s="98"/>
      <c r="BW230" s="98"/>
      <c r="BX230" s="98"/>
      <c r="BY230" s="98"/>
      <c r="BZ230" s="98"/>
      <c r="CA230" s="98"/>
      <c r="CB230" s="98"/>
      <c r="CC230" s="98"/>
      <c r="CD230" s="98"/>
      <c r="CE230" s="98"/>
      <c r="CF230" s="98"/>
      <c r="CG230" s="98"/>
      <c r="CH230" s="98"/>
      <c r="CI230" s="98"/>
      <c r="CJ230" s="98"/>
      <c r="CK230" s="98"/>
      <c r="CL230" s="98"/>
      <c r="CM230" s="98"/>
      <c r="CN230" s="98"/>
      <c r="CO230" s="98"/>
      <c r="CP230" s="98"/>
      <c r="CQ230" s="98"/>
      <c r="CR230" s="98"/>
      <c r="CS230" s="98"/>
      <c r="CT230" s="98"/>
      <c r="CU230" s="98"/>
      <c r="CV230" s="98"/>
      <c r="CW230" s="98"/>
      <c r="CX230" s="98"/>
      <c r="CY230" s="98"/>
      <c r="CZ230" s="98"/>
      <c r="DA230" s="98"/>
      <c r="DB230" s="98"/>
      <c r="DC230" s="98"/>
      <c r="DD230" s="98"/>
      <c r="DE230" s="98"/>
      <c r="DF230" s="98"/>
      <c r="DG230" s="98"/>
      <c r="DH230" s="98"/>
      <c r="DI230" s="98"/>
      <c r="DJ230" s="98"/>
      <c r="DK230" s="98"/>
      <c r="DL230" s="98"/>
      <c r="DM230" s="98"/>
      <c r="DN230" s="98"/>
      <c r="DO230" s="98"/>
      <c r="DP230" s="98"/>
      <c r="DQ230" s="98"/>
      <c r="DR230" s="98"/>
      <c r="DS230" s="98"/>
      <c r="DT230" s="98"/>
      <c r="DU230" s="98"/>
      <c r="DV230" s="98"/>
      <c r="DW230" s="98"/>
      <c r="DX230" s="98"/>
      <c r="DY230" s="98"/>
      <c r="DZ230" s="98"/>
      <c r="EA230" s="98"/>
      <c r="EB230" s="98"/>
      <c r="EC230" s="98"/>
      <c r="ED230" s="98"/>
      <c r="EE230" s="98"/>
      <c r="EF230" s="98"/>
      <c r="EG230" s="98"/>
      <c r="EH230" s="98"/>
      <c r="EI230" s="98"/>
      <c r="EJ230" s="98"/>
      <c r="EK230" s="98"/>
      <c r="EL230" s="98"/>
      <c r="EM230" s="98"/>
      <c r="EN230" s="98"/>
      <c r="EO230" s="98"/>
      <c r="EP230" s="98"/>
      <c r="EQ230" s="98"/>
      <c r="ER230" s="98"/>
      <c r="ES230" s="98"/>
      <c r="ET230" s="98"/>
      <c r="EU230" s="98"/>
      <c r="EV230" s="98"/>
      <c r="EW230" s="98"/>
      <c r="EX230" s="98"/>
      <c r="EY230" s="98"/>
      <c r="EZ230" s="98"/>
      <c r="FA230" s="98"/>
      <c r="FB230" s="98"/>
      <c r="FC230" s="98"/>
      <c r="FD230" s="98"/>
      <c r="FE230" s="98"/>
      <c r="FF230" s="98"/>
      <c r="FG230" s="98"/>
      <c r="FH230" s="98"/>
      <c r="FI230" s="98"/>
      <c r="FJ230" s="98"/>
      <c r="FK230" s="98"/>
      <c r="FL230" s="98"/>
      <c r="FM230" s="98"/>
      <c r="FN230" s="98"/>
      <c r="FO230" s="98"/>
      <c r="FP230" s="98"/>
      <c r="FQ230" s="98"/>
      <c r="FR230" s="98"/>
      <c r="FS230" s="98"/>
      <c r="FT230" s="98"/>
      <c r="FU230" s="98"/>
      <c r="FV230" s="98"/>
      <c r="FW230" s="98"/>
      <c r="FX230" s="98"/>
      <c r="FY230" s="98"/>
      <c r="FZ230" s="98"/>
      <c r="GA230" s="98"/>
      <c r="GB230" s="98"/>
      <c r="GC230" s="98"/>
      <c r="GD230" s="98"/>
      <c r="GE230" s="98"/>
      <c r="GF230" s="98"/>
      <c r="GG230" s="98"/>
      <c r="GH230" s="98"/>
      <c r="GI230" s="98"/>
      <c r="GJ230" s="98"/>
      <c r="GK230" s="98"/>
      <c r="GL230" s="98"/>
      <c r="GM230" s="98"/>
      <c r="GN230" s="98"/>
      <c r="GO230" s="98"/>
      <c r="GP230" s="98"/>
      <c r="GQ230" s="98"/>
      <c r="GR230" s="98"/>
      <c r="GS230" s="98"/>
      <c r="GT230" s="98"/>
      <c r="GU230" s="98"/>
      <c r="GV230" s="98"/>
      <c r="GW230" s="98"/>
      <c r="GX230" s="98"/>
      <c r="GY230" s="98"/>
      <c r="GZ230" s="98"/>
      <c r="HA230" s="98"/>
      <c r="HB230" s="98"/>
      <c r="HC230" s="98"/>
      <c r="HD230" s="98"/>
      <c r="HE230" s="98"/>
      <c r="HF230" s="98"/>
      <c r="HG230" s="98"/>
      <c r="HH230" s="98"/>
      <c r="HI230" s="98"/>
      <c r="HJ230" s="98"/>
      <c r="HK230" s="98"/>
      <c r="HL230" s="98"/>
      <c r="HM230" s="98"/>
      <c r="HN230" s="98"/>
      <c r="HO230" s="98"/>
      <c r="HP230" s="98"/>
      <c r="HQ230" s="98"/>
      <c r="HR230" s="98"/>
      <c r="HS230" s="98"/>
      <c r="HT230" s="98"/>
      <c r="HU230" s="98"/>
      <c r="HV230" s="98"/>
      <c r="HW230" s="98"/>
      <c r="HX230" s="98"/>
      <c r="HY230" s="98"/>
      <c r="HZ230" s="98"/>
      <c r="IA230" s="98"/>
    </row>
    <row r="231" spans="1:235" ht="15.75" customHeight="1" x14ac:dyDescent="0.3">
      <c r="A231" s="98"/>
      <c r="B231" s="98"/>
      <c r="C231" s="98"/>
      <c r="D231" s="98"/>
      <c r="E231" s="98"/>
      <c r="F231" s="98"/>
      <c r="G231" s="98"/>
      <c r="H231" s="98"/>
      <c r="I231" s="98"/>
      <c r="J231" s="98"/>
      <c r="K231" s="98"/>
      <c r="L231" s="98"/>
      <c r="M231" s="98"/>
      <c r="N231" s="98"/>
      <c r="O231" s="98"/>
      <c r="P231" s="98"/>
      <c r="Q231" s="98"/>
      <c r="R231" s="98"/>
      <c r="S231" s="98"/>
      <c r="T231" s="98"/>
      <c r="U231" s="98"/>
      <c r="V231" s="98"/>
      <c r="W231" s="98"/>
      <c r="X231" s="98"/>
      <c r="Y231" s="98"/>
      <c r="Z231" s="98"/>
      <c r="AA231" s="98"/>
      <c r="AB231" s="98"/>
      <c r="AC231" s="98"/>
      <c r="AD231" s="98"/>
      <c r="AE231" s="98"/>
      <c r="AF231" s="98"/>
      <c r="AG231" s="98"/>
      <c r="AH231" s="98"/>
      <c r="AI231" s="98"/>
      <c r="AJ231" s="98"/>
      <c r="AK231" s="98"/>
      <c r="AL231" s="98"/>
      <c r="AM231" s="98"/>
      <c r="AN231" s="98"/>
      <c r="AO231" s="98"/>
      <c r="AP231" s="98"/>
      <c r="AQ231" s="98"/>
      <c r="AR231" s="98"/>
      <c r="AS231" s="98"/>
      <c r="AT231" s="98"/>
      <c r="AU231" s="98"/>
      <c r="AV231" s="98"/>
      <c r="AW231" s="98"/>
      <c r="AX231" s="98"/>
      <c r="AY231" s="98"/>
      <c r="AZ231" s="98"/>
      <c r="BA231" s="98"/>
      <c r="BB231" s="98"/>
      <c r="BC231" s="98"/>
      <c r="BD231" s="98"/>
      <c r="BE231" s="98"/>
      <c r="BF231" s="98"/>
      <c r="BG231" s="98"/>
      <c r="BH231" s="98"/>
      <c r="BI231" s="98"/>
      <c r="BJ231" s="98"/>
      <c r="BK231" s="98"/>
      <c r="BL231" s="98"/>
      <c r="BM231" s="98"/>
      <c r="BN231" s="98"/>
      <c r="BO231" s="98"/>
      <c r="BP231" s="98"/>
      <c r="BQ231" s="98"/>
      <c r="BR231" s="98"/>
      <c r="BS231" s="98"/>
      <c r="BT231" s="98"/>
      <c r="BU231" s="98"/>
      <c r="BV231" s="98"/>
      <c r="BW231" s="98"/>
      <c r="BX231" s="98"/>
      <c r="BY231" s="98"/>
      <c r="BZ231" s="98"/>
      <c r="CA231" s="98"/>
      <c r="CB231" s="98"/>
      <c r="CC231" s="98"/>
      <c r="CD231" s="98"/>
      <c r="CE231" s="98"/>
      <c r="CF231" s="98"/>
      <c r="CG231" s="98"/>
      <c r="CH231" s="98"/>
      <c r="CI231" s="98"/>
      <c r="CJ231" s="98"/>
      <c r="CK231" s="98"/>
      <c r="CL231" s="98"/>
      <c r="CM231" s="98"/>
      <c r="CN231" s="98"/>
      <c r="CO231" s="98"/>
      <c r="CP231" s="98"/>
      <c r="CQ231" s="98"/>
      <c r="CR231" s="98"/>
      <c r="CS231" s="98"/>
      <c r="CT231" s="98"/>
      <c r="CU231" s="98"/>
      <c r="CV231" s="98"/>
      <c r="CW231" s="98"/>
      <c r="CX231" s="98"/>
      <c r="CY231" s="98"/>
      <c r="CZ231" s="98"/>
      <c r="DA231" s="98"/>
      <c r="DB231" s="98"/>
      <c r="DC231" s="98"/>
      <c r="DD231" s="98"/>
      <c r="DE231" s="98"/>
      <c r="DF231" s="98"/>
      <c r="DG231" s="98"/>
      <c r="DH231" s="98"/>
      <c r="DI231" s="98"/>
      <c r="DJ231" s="98"/>
      <c r="DK231" s="98"/>
      <c r="DL231" s="98"/>
      <c r="DM231" s="98"/>
      <c r="DN231" s="98"/>
      <c r="DO231" s="98"/>
      <c r="DP231" s="98"/>
      <c r="DQ231" s="98"/>
      <c r="DR231" s="98"/>
      <c r="DS231" s="98"/>
      <c r="DT231" s="98"/>
      <c r="DU231" s="98"/>
      <c r="DV231" s="98"/>
      <c r="DW231" s="98"/>
      <c r="DX231" s="98"/>
      <c r="DY231" s="98"/>
      <c r="DZ231" s="98"/>
      <c r="EA231" s="98"/>
      <c r="EB231" s="98"/>
      <c r="EC231" s="98"/>
      <c r="ED231" s="98"/>
      <c r="EE231" s="98"/>
      <c r="EF231" s="98"/>
      <c r="EG231" s="98"/>
      <c r="EH231" s="98"/>
      <c r="EI231" s="98"/>
      <c r="EJ231" s="98"/>
      <c r="EK231" s="98"/>
      <c r="EL231" s="98"/>
      <c r="EM231" s="98"/>
      <c r="EN231" s="98"/>
      <c r="EO231" s="98"/>
      <c r="EP231" s="98"/>
      <c r="EQ231" s="98"/>
      <c r="ER231" s="98"/>
      <c r="ES231" s="98"/>
      <c r="ET231" s="98"/>
      <c r="EU231" s="98"/>
      <c r="EV231" s="98"/>
      <c r="EW231" s="98"/>
      <c r="EX231" s="98"/>
      <c r="EY231" s="98"/>
      <c r="EZ231" s="98"/>
      <c r="FA231" s="98"/>
      <c r="FB231" s="98"/>
      <c r="FC231" s="98"/>
      <c r="FD231" s="98"/>
      <c r="FE231" s="98"/>
      <c r="FF231" s="98"/>
      <c r="FG231" s="98"/>
      <c r="FH231" s="98"/>
      <c r="FI231" s="98"/>
      <c r="FJ231" s="98"/>
      <c r="FK231" s="98"/>
      <c r="FL231" s="98"/>
      <c r="FM231" s="98"/>
      <c r="FN231" s="98"/>
      <c r="FO231" s="98"/>
      <c r="FP231" s="98"/>
      <c r="FQ231" s="98"/>
      <c r="FR231" s="98"/>
      <c r="FS231" s="98"/>
      <c r="FT231" s="98"/>
      <c r="FU231" s="98"/>
      <c r="FV231" s="98"/>
      <c r="FW231" s="98"/>
      <c r="FX231" s="98"/>
      <c r="FY231" s="98"/>
      <c r="FZ231" s="98"/>
      <c r="GA231" s="98"/>
      <c r="GB231" s="98"/>
      <c r="GC231" s="98"/>
      <c r="GD231" s="98"/>
      <c r="GE231" s="98"/>
      <c r="GF231" s="98"/>
      <c r="GG231" s="98"/>
      <c r="GH231" s="98"/>
      <c r="GI231" s="98"/>
      <c r="GJ231" s="98"/>
      <c r="GK231" s="98"/>
      <c r="GL231" s="98"/>
      <c r="GM231" s="98"/>
      <c r="GN231" s="98"/>
      <c r="GO231" s="98"/>
      <c r="GP231" s="98"/>
      <c r="GQ231" s="98"/>
      <c r="GR231" s="98"/>
      <c r="GS231" s="98"/>
      <c r="GT231" s="98"/>
      <c r="GU231" s="98"/>
      <c r="GV231" s="98"/>
      <c r="GW231" s="98"/>
      <c r="GX231" s="98"/>
      <c r="GY231" s="98"/>
      <c r="GZ231" s="98"/>
      <c r="HA231" s="98"/>
      <c r="HB231" s="98"/>
      <c r="HC231" s="98"/>
      <c r="HD231" s="98"/>
      <c r="HE231" s="98"/>
      <c r="HF231" s="98"/>
      <c r="HG231" s="98"/>
      <c r="HH231" s="98"/>
      <c r="HI231" s="98"/>
      <c r="HJ231" s="98"/>
      <c r="HK231" s="98"/>
      <c r="HL231" s="98"/>
      <c r="HM231" s="98"/>
      <c r="HN231" s="98"/>
      <c r="HO231" s="98"/>
      <c r="HP231" s="98"/>
      <c r="HQ231" s="98"/>
      <c r="HR231" s="98"/>
      <c r="HS231" s="98"/>
      <c r="HT231" s="98"/>
      <c r="HU231" s="98"/>
      <c r="HV231" s="98"/>
      <c r="HW231" s="98"/>
      <c r="HX231" s="98"/>
      <c r="HY231" s="98"/>
      <c r="HZ231" s="98"/>
      <c r="IA231" s="98"/>
    </row>
    <row r="232" spans="1:235" ht="15.75" customHeight="1" x14ac:dyDescent="0.3">
      <c r="A232" s="98"/>
      <c r="B232" s="98"/>
      <c r="C232" s="98"/>
      <c r="D232" s="98"/>
      <c r="E232" s="98"/>
      <c r="F232" s="98"/>
      <c r="G232" s="98"/>
      <c r="H232" s="98"/>
      <c r="I232" s="98"/>
      <c r="J232" s="98"/>
      <c r="K232" s="98"/>
      <c r="L232" s="98"/>
      <c r="M232" s="98"/>
      <c r="N232" s="98"/>
      <c r="O232" s="98"/>
      <c r="P232" s="98"/>
      <c r="Q232" s="98"/>
      <c r="R232" s="98"/>
      <c r="S232" s="98"/>
      <c r="T232" s="98"/>
      <c r="U232" s="98"/>
      <c r="V232" s="98"/>
      <c r="W232" s="98"/>
      <c r="X232" s="98"/>
      <c r="Y232" s="98"/>
      <c r="Z232" s="98"/>
      <c r="AA232" s="98"/>
      <c r="AB232" s="98"/>
      <c r="AC232" s="98"/>
      <c r="AD232" s="98"/>
      <c r="AE232" s="98"/>
      <c r="AF232" s="98"/>
      <c r="AG232" s="98"/>
      <c r="AH232" s="98"/>
      <c r="AI232" s="98"/>
      <c r="AJ232" s="98"/>
      <c r="AK232" s="98"/>
      <c r="AL232" s="98"/>
      <c r="AM232" s="98"/>
      <c r="AN232" s="98"/>
      <c r="AO232" s="98"/>
      <c r="AP232" s="98"/>
      <c r="AQ232" s="98"/>
      <c r="AR232" s="98"/>
      <c r="AS232" s="98"/>
      <c r="AT232" s="98"/>
      <c r="AU232" s="98"/>
      <c r="AV232" s="98"/>
      <c r="AW232" s="98"/>
      <c r="AX232" s="98"/>
      <c r="AY232" s="98"/>
      <c r="AZ232" s="98"/>
      <c r="BA232" s="98"/>
      <c r="BB232" s="98"/>
      <c r="BC232" s="98"/>
      <c r="BD232" s="98"/>
      <c r="BE232" s="98"/>
      <c r="BF232" s="98"/>
      <c r="BG232" s="98"/>
      <c r="BH232" s="98"/>
      <c r="BI232" s="98"/>
      <c r="BJ232" s="98"/>
      <c r="BK232" s="98"/>
      <c r="BL232" s="98"/>
      <c r="BM232" s="98"/>
      <c r="BN232" s="98"/>
      <c r="BO232" s="98"/>
      <c r="BP232" s="98"/>
      <c r="BQ232" s="98"/>
      <c r="BR232" s="98"/>
      <c r="BS232" s="98"/>
      <c r="BT232" s="98"/>
      <c r="BU232" s="98"/>
      <c r="BV232" s="98"/>
      <c r="BW232" s="98"/>
      <c r="BX232" s="98"/>
      <c r="BY232" s="98"/>
      <c r="BZ232" s="98"/>
      <c r="CA232" s="98"/>
      <c r="CB232" s="98"/>
      <c r="CC232" s="98"/>
      <c r="CD232" s="98"/>
      <c r="CE232" s="98"/>
      <c r="CF232" s="98"/>
      <c r="CG232" s="98"/>
      <c r="CH232" s="98"/>
      <c r="CI232" s="98"/>
      <c r="CJ232" s="98"/>
      <c r="CK232" s="98"/>
      <c r="CL232" s="98"/>
      <c r="CM232" s="98"/>
      <c r="CN232" s="98"/>
      <c r="CO232" s="98"/>
      <c r="CP232" s="98"/>
      <c r="CQ232" s="98"/>
      <c r="CR232" s="98"/>
      <c r="CS232" s="98"/>
      <c r="CT232" s="98"/>
      <c r="CU232" s="98"/>
      <c r="CV232" s="98"/>
      <c r="CW232" s="98"/>
      <c r="CX232" s="98"/>
      <c r="CY232" s="98"/>
      <c r="CZ232" s="98"/>
      <c r="DA232" s="98"/>
      <c r="DB232" s="98"/>
      <c r="DC232" s="98"/>
      <c r="DD232" s="98"/>
      <c r="DE232" s="98"/>
      <c r="DF232" s="98"/>
      <c r="DG232" s="98"/>
      <c r="DH232" s="98"/>
      <c r="DI232" s="98"/>
      <c r="DJ232" s="98"/>
      <c r="DK232" s="98"/>
      <c r="DL232" s="98"/>
      <c r="DM232" s="98"/>
      <c r="DN232" s="98"/>
      <c r="DO232" s="98"/>
      <c r="DP232" s="98"/>
      <c r="DQ232" s="98"/>
      <c r="DR232" s="98"/>
      <c r="DS232" s="98"/>
      <c r="DT232" s="98"/>
      <c r="DU232" s="98"/>
      <c r="DV232" s="98"/>
      <c r="DW232" s="98"/>
      <c r="DX232" s="98"/>
      <c r="DY232" s="98"/>
      <c r="DZ232" s="98"/>
      <c r="EA232" s="98"/>
      <c r="EB232" s="98"/>
      <c r="EC232" s="98"/>
      <c r="ED232" s="98"/>
      <c r="EE232" s="98"/>
      <c r="EF232" s="98"/>
      <c r="EG232" s="98"/>
      <c r="EH232" s="98"/>
      <c r="EI232" s="98"/>
      <c r="EJ232" s="98"/>
      <c r="EK232" s="98"/>
      <c r="EL232" s="98"/>
      <c r="EM232" s="98"/>
      <c r="EN232" s="98"/>
      <c r="EO232" s="98"/>
      <c r="EP232" s="98"/>
      <c r="EQ232" s="98"/>
      <c r="ER232" s="98"/>
      <c r="ES232" s="98"/>
      <c r="ET232" s="98"/>
      <c r="EU232" s="98"/>
      <c r="EV232" s="98"/>
      <c r="EW232" s="98"/>
      <c r="EX232" s="98"/>
      <c r="EY232" s="98"/>
      <c r="EZ232" s="98"/>
      <c r="FA232" s="98"/>
      <c r="FB232" s="98"/>
      <c r="FC232" s="98"/>
      <c r="FD232" s="98"/>
      <c r="FE232" s="98"/>
      <c r="FF232" s="98"/>
      <c r="FG232" s="98"/>
      <c r="FH232" s="98"/>
      <c r="FI232" s="98"/>
      <c r="FJ232" s="98"/>
      <c r="FK232" s="98"/>
      <c r="FL232" s="98"/>
      <c r="FM232" s="98"/>
      <c r="FN232" s="98"/>
      <c r="FO232" s="98"/>
      <c r="FP232" s="98"/>
      <c r="FQ232" s="98"/>
      <c r="FR232" s="98"/>
      <c r="FS232" s="98"/>
      <c r="FT232" s="98"/>
      <c r="FU232" s="98"/>
      <c r="FV232" s="98"/>
      <c r="FW232" s="98"/>
      <c r="FX232" s="98"/>
      <c r="FY232" s="98"/>
      <c r="FZ232" s="98"/>
      <c r="GA232" s="98"/>
      <c r="GB232" s="98"/>
      <c r="GC232" s="98"/>
      <c r="GD232" s="98"/>
      <c r="GE232" s="98"/>
      <c r="GF232" s="98"/>
      <c r="GG232" s="98"/>
      <c r="GH232" s="98"/>
      <c r="GI232" s="98"/>
      <c r="GJ232" s="98"/>
      <c r="GK232" s="98"/>
      <c r="GL232" s="98"/>
      <c r="GM232" s="98"/>
      <c r="GN232" s="98"/>
      <c r="GO232" s="98"/>
      <c r="GP232" s="98"/>
      <c r="GQ232" s="98"/>
      <c r="GR232" s="98"/>
      <c r="GS232" s="98"/>
      <c r="GT232" s="98"/>
      <c r="GU232" s="98"/>
      <c r="GV232" s="98"/>
      <c r="GW232" s="98"/>
      <c r="GX232" s="98"/>
      <c r="GY232" s="98"/>
      <c r="GZ232" s="98"/>
      <c r="HA232" s="98"/>
      <c r="HB232" s="98"/>
      <c r="HC232" s="98"/>
      <c r="HD232" s="98"/>
      <c r="HE232" s="98"/>
      <c r="HF232" s="98"/>
      <c r="HG232" s="98"/>
      <c r="HH232" s="98"/>
      <c r="HI232" s="98"/>
      <c r="HJ232" s="98"/>
      <c r="HK232" s="98"/>
      <c r="HL232" s="98"/>
      <c r="HM232" s="98"/>
      <c r="HN232" s="98"/>
      <c r="HO232" s="98"/>
      <c r="HP232" s="98"/>
      <c r="HQ232" s="98"/>
      <c r="HR232" s="98"/>
      <c r="HS232" s="98"/>
      <c r="HT232" s="98"/>
      <c r="HU232" s="98"/>
      <c r="HV232" s="98"/>
      <c r="HW232" s="98"/>
      <c r="HX232" s="98"/>
      <c r="HY232" s="98"/>
      <c r="HZ232" s="98"/>
      <c r="IA232" s="98"/>
    </row>
    <row r="233" spans="1:235" ht="15.75" customHeight="1" x14ac:dyDescent="0.3">
      <c r="A233" s="98"/>
      <c r="B233" s="98"/>
      <c r="C233" s="98"/>
      <c r="D233" s="98"/>
      <c r="E233" s="98"/>
      <c r="F233" s="98"/>
      <c r="G233" s="98"/>
      <c r="H233" s="98"/>
      <c r="I233" s="98"/>
      <c r="J233" s="98"/>
      <c r="K233" s="98"/>
      <c r="L233" s="98"/>
      <c r="M233" s="98"/>
      <c r="N233" s="98"/>
      <c r="O233" s="98"/>
      <c r="P233" s="98"/>
      <c r="Q233" s="98"/>
      <c r="R233" s="98"/>
      <c r="S233" s="98"/>
      <c r="T233" s="98"/>
      <c r="U233" s="98"/>
      <c r="V233" s="98"/>
      <c r="W233" s="98"/>
      <c r="X233" s="98"/>
      <c r="Y233" s="98"/>
      <c r="Z233" s="98"/>
      <c r="AA233" s="98"/>
      <c r="AB233" s="98"/>
      <c r="AC233" s="98"/>
      <c r="AD233" s="98"/>
      <c r="AE233" s="98"/>
      <c r="AF233" s="98"/>
      <c r="AG233" s="98"/>
      <c r="AH233" s="98"/>
      <c r="AI233" s="98"/>
      <c r="AJ233" s="98"/>
      <c r="AK233" s="98"/>
      <c r="AL233" s="98"/>
      <c r="AM233" s="98"/>
      <c r="AN233" s="98"/>
      <c r="AO233" s="98"/>
      <c r="AP233" s="98"/>
      <c r="AQ233" s="98"/>
      <c r="AR233" s="98"/>
      <c r="AS233" s="98"/>
      <c r="AT233" s="98"/>
      <c r="AU233" s="98"/>
      <c r="AV233" s="98"/>
      <c r="AW233" s="98"/>
      <c r="AX233" s="98"/>
      <c r="AY233" s="98"/>
      <c r="AZ233" s="98"/>
      <c r="BA233" s="98"/>
      <c r="BB233" s="98"/>
      <c r="BC233" s="98"/>
      <c r="BD233" s="98"/>
      <c r="BE233" s="98"/>
      <c r="BF233" s="98"/>
      <c r="BG233" s="98"/>
      <c r="BH233" s="98"/>
      <c r="BI233" s="98"/>
      <c r="BJ233" s="98"/>
      <c r="BK233" s="98"/>
      <c r="BL233" s="98"/>
      <c r="BM233" s="98"/>
      <c r="BN233" s="98"/>
      <c r="BO233" s="98"/>
      <c r="BP233" s="98"/>
      <c r="BQ233" s="98"/>
      <c r="BR233" s="98"/>
      <c r="BS233" s="98"/>
      <c r="BT233" s="98"/>
      <c r="BU233" s="98"/>
      <c r="BV233" s="98"/>
      <c r="BW233" s="98"/>
      <c r="BX233" s="98"/>
      <c r="BY233" s="98"/>
      <c r="BZ233" s="98"/>
      <c r="CA233" s="98"/>
      <c r="CB233" s="98"/>
      <c r="CC233" s="98"/>
      <c r="CD233" s="98"/>
      <c r="CE233" s="98"/>
      <c r="CF233" s="98"/>
      <c r="CG233" s="98"/>
      <c r="CH233" s="98"/>
      <c r="CI233" s="98"/>
      <c r="CJ233" s="98"/>
      <c r="CK233" s="98"/>
      <c r="CL233" s="98"/>
      <c r="CM233" s="98"/>
      <c r="CN233" s="98"/>
      <c r="CO233" s="98"/>
      <c r="CP233" s="98"/>
      <c r="CQ233" s="98"/>
      <c r="CR233" s="98"/>
      <c r="CS233" s="98"/>
      <c r="CT233" s="98"/>
      <c r="CU233" s="98"/>
      <c r="CV233" s="98"/>
      <c r="CW233" s="98"/>
      <c r="CX233" s="98"/>
      <c r="CY233" s="98"/>
      <c r="CZ233" s="98"/>
      <c r="DA233" s="98"/>
      <c r="DB233" s="98"/>
      <c r="DC233" s="98"/>
      <c r="DD233" s="98"/>
      <c r="DE233" s="98"/>
      <c r="DF233" s="98"/>
      <c r="DG233" s="98"/>
      <c r="DH233" s="98"/>
      <c r="DI233" s="98"/>
      <c r="DJ233" s="98"/>
      <c r="DK233" s="98"/>
      <c r="DL233" s="98"/>
      <c r="DM233" s="98"/>
      <c r="DN233" s="98"/>
      <c r="DO233" s="98"/>
      <c r="DP233" s="98"/>
      <c r="DQ233" s="98"/>
      <c r="DR233" s="98"/>
      <c r="DS233" s="98"/>
      <c r="DT233" s="98"/>
      <c r="DU233" s="98"/>
      <c r="DV233" s="98"/>
      <c r="DW233" s="98"/>
      <c r="DX233" s="98"/>
      <c r="DY233" s="98"/>
      <c r="DZ233" s="98"/>
      <c r="EA233" s="98"/>
      <c r="EB233" s="98"/>
      <c r="EC233" s="98"/>
      <c r="ED233" s="98"/>
      <c r="EE233" s="98"/>
      <c r="EF233" s="98"/>
      <c r="EG233" s="98"/>
      <c r="EH233" s="98"/>
      <c r="EI233" s="98"/>
      <c r="EJ233" s="98"/>
      <c r="EK233" s="98"/>
      <c r="EL233" s="98"/>
      <c r="EM233" s="98"/>
      <c r="EN233" s="98"/>
      <c r="EO233" s="98"/>
      <c r="EP233" s="98"/>
      <c r="EQ233" s="98"/>
      <c r="ER233" s="98"/>
      <c r="ES233" s="98"/>
      <c r="ET233" s="98"/>
      <c r="EU233" s="98"/>
      <c r="EV233" s="98"/>
      <c r="EW233" s="98"/>
      <c r="EX233" s="98"/>
      <c r="EY233" s="98"/>
      <c r="EZ233" s="98"/>
      <c r="FA233" s="98"/>
      <c r="FB233" s="98"/>
      <c r="FC233" s="98"/>
      <c r="FD233" s="98"/>
      <c r="FE233" s="98"/>
      <c r="FF233" s="98"/>
      <c r="FG233" s="98"/>
      <c r="FH233" s="98"/>
      <c r="FI233" s="98"/>
      <c r="FJ233" s="98"/>
      <c r="FK233" s="98"/>
      <c r="FL233" s="98"/>
      <c r="FM233" s="98"/>
      <c r="FN233" s="98"/>
      <c r="FO233" s="98"/>
      <c r="FP233" s="98"/>
      <c r="FQ233" s="98"/>
      <c r="FR233" s="98"/>
      <c r="FS233" s="98"/>
      <c r="FT233" s="98"/>
      <c r="FU233" s="98"/>
      <c r="FV233" s="98"/>
      <c r="FW233" s="98"/>
      <c r="FX233" s="98"/>
      <c r="FY233" s="98"/>
      <c r="FZ233" s="98"/>
      <c r="GA233" s="98"/>
      <c r="GB233" s="98"/>
      <c r="GC233" s="98"/>
      <c r="GD233" s="98"/>
      <c r="GE233" s="98"/>
      <c r="GF233" s="98"/>
      <c r="GG233" s="98"/>
      <c r="GH233" s="98"/>
      <c r="GI233" s="98"/>
      <c r="GJ233" s="98"/>
      <c r="GK233" s="98"/>
      <c r="GL233" s="98"/>
      <c r="GM233" s="98"/>
      <c r="GN233" s="98"/>
      <c r="GO233" s="98"/>
      <c r="GP233" s="98"/>
      <c r="GQ233" s="98"/>
      <c r="GR233" s="98"/>
      <c r="GS233" s="98"/>
      <c r="GT233" s="98"/>
      <c r="GU233" s="98"/>
      <c r="GV233" s="98"/>
      <c r="GW233" s="98"/>
      <c r="GX233" s="98"/>
      <c r="GY233" s="98"/>
      <c r="GZ233" s="98"/>
      <c r="HA233" s="98"/>
      <c r="HB233" s="98"/>
      <c r="HC233" s="98"/>
      <c r="HD233" s="98"/>
      <c r="HE233" s="98"/>
      <c r="HF233" s="98"/>
      <c r="HG233" s="98"/>
      <c r="HH233" s="98"/>
      <c r="HI233" s="98"/>
      <c r="HJ233" s="98"/>
      <c r="HK233" s="98"/>
      <c r="HL233" s="98"/>
      <c r="HM233" s="98"/>
      <c r="HN233" s="98"/>
      <c r="HO233" s="98"/>
      <c r="HP233" s="98"/>
      <c r="HQ233" s="98"/>
      <c r="HR233" s="98"/>
      <c r="HS233" s="98"/>
      <c r="HT233" s="98"/>
      <c r="HU233" s="98"/>
      <c r="HV233" s="98"/>
      <c r="HW233" s="98"/>
      <c r="HX233" s="98"/>
      <c r="HY233" s="98"/>
      <c r="HZ233" s="98"/>
      <c r="IA233" s="98"/>
    </row>
    <row r="234" spans="1:235" ht="15.75" customHeight="1" x14ac:dyDescent="0.3">
      <c r="A234" s="98"/>
      <c r="B234" s="98"/>
      <c r="C234" s="98"/>
      <c r="D234" s="98"/>
      <c r="E234" s="98"/>
      <c r="F234" s="98"/>
      <c r="G234" s="98"/>
      <c r="H234" s="98"/>
      <c r="I234" s="98"/>
      <c r="J234" s="98"/>
      <c r="K234" s="98"/>
      <c r="L234" s="98"/>
      <c r="M234" s="98"/>
      <c r="N234" s="98"/>
      <c r="O234" s="98"/>
      <c r="P234" s="98"/>
      <c r="Q234" s="98"/>
      <c r="R234" s="98"/>
      <c r="S234" s="98"/>
      <c r="T234" s="98"/>
      <c r="U234" s="98"/>
      <c r="V234" s="98"/>
      <c r="W234" s="98"/>
      <c r="X234" s="98"/>
      <c r="Y234" s="98"/>
      <c r="Z234" s="98"/>
      <c r="AA234" s="98"/>
      <c r="AB234" s="98"/>
      <c r="AC234" s="98"/>
      <c r="AD234" s="98"/>
      <c r="AE234" s="98"/>
      <c r="AF234" s="98"/>
      <c r="AG234" s="98"/>
      <c r="AH234" s="98"/>
      <c r="AI234" s="98"/>
      <c r="AJ234" s="98"/>
      <c r="AK234" s="98"/>
      <c r="AL234" s="98"/>
      <c r="AM234" s="98"/>
      <c r="AN234" s="98"/>
      <c r="AO234" s="98"/>
      <c r="AP234" s="98"/>
      <c r="AQ234" s="98"/>
      <c r="AR234" s="98"/>
      <c r="AS234" s="98"/>
      <c r="AT234" s="98"/>
      <c r="AU234" s="98"/>
      <c r="AV234" s="98"/>
      <c r="AW234" s="98"/>
      <c r="AX234" s="98"/>
      <c r="AY234" s="98"/>
      <c r="AZ234" s="98"/>
      <c r="BA234" s="98"/>
      <c r="BB234" s="98"/>
      <c r="BC234" s="98"/>
      <c r="BD234" s="98"/>
      <c r="BE234" s="98"/>
      <c r="BF234" s="98"/>
      <c r="BG234" s="98"/>
      <c r="BH234" s="98"/>
      <c r="BI234" s="98"/>
      <c r="BJ234" s="98"/>
      <c r="BK234" s="98"/>
      <c r="BL234" s="98"/>
      <c r="BM234" s="98"/>
      <c r="BN234" s="98"/>
      <c r="BO234" s="98"/>
      <c r="BP234" s="98"/>
      <c r="BQ234" s="98"/>
      <c r="BR234" s="98"/>
      <c r="BS234" s="98"/>
      <c r="BT234" s="98"/>
      <c r="BU234" s="98"/>
      <c r="BV234" s="98"/>
      <c r="BW234" s="98"/>
      <c r="BX234" s="98"/>
      <c r="BY234" s="98"/>
      <c r="BZ234" s="98"/>
      <c r="CA234" s="98"/>
      <c r="CB234" s="98"/>
      <c r="CC234" s="98"/>
      <c r="CD234" s="98"/>
      <c r="CE234" s="98"/>
      <c r="CF234" s="98"/>
      <c r="CG234" s="98"/>
      <c r="CH234" s="98"/>
      <c r="CI234" s="98"/>
      <c r="CJ234" s="98"/>
      <c r="CK234" s="98"/>
      <c r="CL234" s="98"/>
      <c r="CM234" s="98"/>
      <c r="CN234" s="98"/>
      <c r="CO234" s="98"/>
      <c r="CP234" s="98"/>
      <c r="CQ234" s="98"/>
      <c r="CR234" s="98"/>
      <c r="CS234" s="98"/>
      <c r="CT234" s="98"/>
      <c r="CU234" s="98"/>
      <c r="CV234" s="98"/>
      <c r="CW234" s="98"/>
      <c r="CX234" s="98"/>
      <c r="CY234" s="98"/>
      <c r="CZ234" s="98"/>
      <c r="DA234" s="98"/>
      <c r="DB234" s="98"/>
      <c r="DC234" s="98"/>
      <c r="DD234" s="98"/>
      <c r="DE234" s="98"/>
      <c r="DF234" s="98"/>
      <c r="DG234" s="98"/>
      <c r="DH234" s="98"/>
      <c r="DI234" s="98"/>
      <c r="DJ234" s="98"/>
      <c r="DK234" s="98"/>
      <c r="DL234" s="98"/>
      <c r="DM234" s="98"/>
      <c r="DN234" s="98"/>
      <c r="DO234" s="98"/>
      <c r="DP234" s="98"/>
      <c r="DQ234" s="98"/>
      <c r="DR234" s="98"/>
      <c r="DS234" s="98"/>
      <c r="DT234" s="98"/>
      <c r="DU234" s="98"/>
      <c r="DV234" s="98"/>
      <c r="DW234" s="98"/>
      <c r="DX234" s="98"/>
      <c r="DY234" s="98"/>
      <c r="DZ234" s="98"/>
      <c r="EA234" s="98"/>
      <c r="EB234" s="98"/>
      <c r="EC234" s="98"/>
      <c r="ED234" s="98"/>
      <c r="EE234" s="98"/>
      <c r="EF234" s="98"/>
      <c r="EG234" s="98"/>
      <c r="EH234" s="98"/>
      <c r="EI234" s="98"/>
      <c r="EJ234" s="98"/>
      <c r="EK234" s="98"/>
      <c r="EL234" s="98"/>
      <c r="EM234" s="98"/>
      <c r="EN234" s="98"/>
      <c r="EO234" s="98"/>
      <c r="EP234" s="98"/>
      <c r="EQ234" s="98"/>
      <c r="ER234" s="98"/>
      <c r="ES234" s="98"/>
      <c r="ET234" s="98"/>
      <c r="EU234" s="98"/>
      <c r="EV234" s="98"/>
      <c r="EW234" s="98"/>
      <c r="EX234" s="98"/>
      <c r="EY234" s="98"/>
      <c r="EZ234" s="98"/>
      <c r="FA234" s="98"/>
      <c r="FB234" s="98"/>
      <c r="FC234" s="98"/>
      <c r="FD234" s="98"/>
      <c r="FE234" s="98"/>
      <c r="FF234" s="98"/>
      <c r="FG234" s="98"/>
      <c r="FH234" s="98"/>
      <c r="FI234" s="98"/>
      <c r="FJ234" s="98"/>
      <c r="FK234" s="98"/>
      <c r="FL234" s="98"/>
      <c r="FM234" s="98"/>
      <c r="FN234" s="98"/>
      <c r="FO234" s="98"/>
      <c r="FP234" s="98"/>
      <c r="FQ234" s="98"/>
      <c r="FR234" s="98"/>
      <c r="FS234" s="98"/>
      <c r="FT234" s="98"/>
      <c r="FU234" s="98"/>
      <c r="FV234" s="98"/>
      <c r="FW234" s="98"/>
      <c r="FX234" s="98"/>
      <c r="FY234" s="98"/>
      <c r="FZ234" s="98"/>
      <c r="GA234" s="98"/>
      <c r="GB234" s="98"/>
      <c r="GC234" s="98"/>
      <c r="GD234" s="98"/>
      <c r="GE234" s="98"/>
      <c r="GF234" s="98"/>
      <c r="GG234" s="98"/>
      <c r="GH234" s="98"/>
      <c r="GI234" s="98"/>
      <c r="GJ234" s="98"/>
      <c r="GK234" s="98"/>
      <c r="GL234" s="98"/>
      <c r="GM234" s="98"/>
      <c r="GN234" s="98"/>
      <c r="GO234" s="98"/>
      <c r="GP234" s="98"/>
      <c r="GQ234" s="98"/>
      <c r="GR234" s="98"/>
      <c r="GS234" s="98"/>
      <c r="GT234" s="98"/>
      <c r="GU234" s="98"/>
      <c r="GV234" s="98"/>
      <c r="GW234" s="98"/>
      <c r="GX234" s="98"/>
      <c r="GY234" s="98"/>
      <c r="GZ234" s="98"/>
      <c r="HA234" s="98"/>
      <c r="HB234" s="98"/>
      <c r="HC234" s="98"/>
      <c r="HD234" s="98"/>
      <c r="HE234" s="98"/>
      <c r="HF234" s="98"/>
      <c r="HG234" s="98"/>
      <c r="HH234" s="98"/>
      <c r="HI234" s="98"/>
      <c r="HJ234" s="98"/>
      <c r="HK234" s="98"/>
      <c r="HL234" s="98"/>
      <c r="HM234" s="98"/>
      <c r="HN234" s="98"/>
      <c r="HO234" s="98"/>
      <c r="HP234" s="98"/>
      <c r="HQ234" s="98"/>
      <c r="HR234" s="98"/>
      <c r="HS234" s="98"/>
      <c r="HT234" s="98"/>
      <c r="HU234" s="98"/>
      <c r="HV234" s="98"/>
      <c r="HW234" s="98"/>
      <c r="HX234" s="98"/>
      <c r="HY234" s="98"/>
      <c r="HZ234" s="98"/>
      <c r="IA234" s="98"/>
    </row>
    <row r="235" spans="1:235" ht="15.75" customHeight="1" x14ac:dyDescent="0.3">
      <c r="A235" s="98"/>
      <c r="B235" s="98"/>
      <c r="C235" s="98"/>
      <c r="D235" s="98"/>
      <c r="E235" s="98"/>
      <c r="F235" s="98"/>
      <c r="G235" s="98"/>
      <c r="H235" s="98"/>
      <c r="I235" s="98"/>
      <c r="J235" s="98"/>
      <c r="K235" s="98"/>
      <c r="L235" s="98"/>
      <c r="M235" s="98"/>
      <c r="N235" s="98"/>
      <c r="O235" s="98"/>
      <c r="P235" s="98"/>
      <c r="Q235" s="98"/>
      <c r="R235" s="98"/>
      <c r="S235" s="98"/>
      <c r="T235" s="98"/>
      <c r="U235" s="98"/>
      <c r="V235" s="98"/>
      <c r="W235" s="98"/>
      <c r="X235" s="98"/>
      <c r="Y235" s="98"/>
      <c r="Z235" s="98"/>
      <c r="AA235" s="98"/>
      <c r="AB235" s="98"/>
      <c r="AC235" s="98"/>
      <c r="AD235" s="98"/>
      <c r="AE235" s="98"/>
      <c r="AF235" s="98"/>
      <c r="AG235" s="98"/>
      <c r="AH235" s="98"/>
      <c r="AI235" s="98"/>
      <c r="AJ235" s="98"/>
      <c r="AK235" s="98"/>
      <c r="AL235" s="98"/>
      <c r="AM235" s="98"/>
      <c r="AN235" s="98"/>
      <c r="AO235" s="98"/>
      <c r="AP235" s="98"/>
      <c r="AQ235" s="98"/>
      <c r="AR235" s="98"/>
      <c r="AS235" s="98"/>
      <c r="AT235" s="98"/>
      <c r="AU235" s="98"/>
      <c r="AV235" s="98"/>
      <c r="AW235" s="98"/>
      <c r="AX235" s="98"/>
      <c r="AY235" s="98"/>
      <c r="AZ235" s="98"/>
      <c r="BA235" s="98"/>
      <c r="BB235" s="98"/>
      <c r="BC235" s="98"/>
      <c r="BD235" s="98"/>
      <c r="BE235" s="98"/>
      <c r="BF235" s="98"/>
      <c r="BG235" s="98"/>
      <c r="BH235" s="98"/>
      <c r="BI235" s="98"/>
      <c r="BJ235" s="98"/>
      <c r="BK235" s="98"/>
      <c r="BL235" s="98"/>
      <c r="BM235" s="98"/>
      <c r="BN235" s="98"/>
      <c r="BO235" s="98"/>
      <c r="BP235" s="98"/>
      <c r="BQ235" s="98"/>
      <c r="BR235" s="98"/>
      <c r="BS235" s="98"/>
      <c r="BT235" s="98"/>
      <c r="BU235" s="98"/>
      <c r="BV235" s="98"/>
      <c r="BW235" s="98"/>
      <c r="BX235" s="98"/>
      <c r="BY235" s="98"/>
      <c r="BZ235" s="98"/>
      <c r="CA235" s="98"/>
      <c r="CB235" s="98"/>
      <c r="CC235" s="98"/>
      <c r="CD235" s="98"/>
      <c r="CE235" s="98"/>
      <c r="CF235" s="98"/>
      <c r="CG235" s="98"/>
      <c r="CH235" s="98"/>
      <c r="CI235" s="98"/>
      <c r="CJ235" s="98"/>
      <c r="CK235" s="98"/>
      <c r="CL235" s="98"/>
      <c r="CM235" s="98"/>
      <c r="CN235" s="98"/>
      <c r="CO235" s="98"/>
      <c r="CP235" s="98"/>
      <c r="CQ235" s="98"/>
      <c r="CR235" s="98"/>
      <c r="CS235" s="98"/>
      <c r="CT235" s="98"/>
      <c r="CU235" s="98"/>
      <c r="CV235" s="98"/>
      <c r="CW235" s="98"/>
      <c r="CX235" s="98"/>
      <c r="CY235" s="98"/>
      <c r="CZ235" s="98"/>
      <c r="DA235" s="98"/>
      <c r="DB235" s="98"/>
      <c r="DC235" s="98"/>
      <c r="DD235" s="98"/>
      <c r="DE235" s="98"/>
      <c r="DF235" s="98"/>
      <c r="DG235" s="98"/>
      <c r="DH235" s="98"/>
      <c r="DI235" s="98"/>
      <c r="DJ235" s="98"/>
      <c r="DK235" s="98"/>
      <c r="DL235" s="98"/>
      <c r="DM235" s="98"/>
      <c r="DN235" s="98"/>
      <c r="DO235" s="98"/>
      <c r="DP235" s="98"/>
      <c r="DQ235" s="98"/>
      <c r="DR235" s="98"/>
      <c r="DS235" s="98"/>
      <c r="DT235" s="98"/>
      <c r="DU235" s="98"/>
      <c r="DV235" s="98"/>
      <c r="DW235" s="98"/>
      <c r="DX235" s="98"/>
      <c r="DY235" s="98"/>
      <c r="DZ235" s="98"/>
      <c r="EA235" s="98"/>
      <c r="EB235" s="98"/>
      <c r="EC235" s="98"/>
      <c r="ED235" s="98"/>
      <c r="EE235" s="98"/>
      <c r="EF235" s="98"/>
      <c r="EG235" s="98"/>
      <c r="EH235" s="98"/>
      <c r="EI235" s="98"/>
      <c r="EJ235" s="98"/>
      <c r="EK235" s="98"/>
      <c r="EL235" s="98"/>
      <c r="EM235" s="98"/>
      <c r="EN235" s="98"/>
      <c r="EO235" s="98"/>
      <c r="EP235" s="98"/>
      <c r="EQ235" s="98"/>
      <c r="ER235" s="98"/>
      <c r="ES235" s="98"/>
      <c r="ET235" s="98"/>
      <c r="EU235" s="98"/>
      <c r="EV235" s="98"/>
      <c r="EW235" s="98"/>
      <c r="EX235" s="98"/>
      <c r="EY235" s="98"/>
      <c r="EZ235" s="98"/>
      <c r="FA235" s="98"/>
      <c r="FB235" s="98"/>
      <c r="FC235" s="98"/>
      <c r="FD235" s="98"/>
      <c r="FE235" s="98"/>
      <c r="FF235" s="98"/>
      <c r="FG235" s="98"/>
      <c r="FH235" s="98"/>
      <c r="FI235" s="98"/>
      <c r="FJ235" s="98"/>
      <c r="FK235" s="98"/>
      <c r="FL235" s="98"/>
      <c r="FM235" s="98"/>
      <c r="FN235" s="98"/>
      <c r="FO235" s="98"/>
      <c r="FP235" s="98"/>
      <c r="FQ235" s="98"/>
      <c r="FR235" s="98"/>
      <c r="FS235" s="98"/>
      <c r="FT235" s="98"/>
      <c r="FU235" s="98"/>
      <c r="FV235" s="98"/>
      <c r="FW235" s="98"/>
      <c r="FX235" s="98"/>
      <c r="FY235" s="98"/>
      <c r="FZ235" s="98"/>
      <c r="GA235" s="98"/>
      <c r="GB235" s="98"/>
      <c r="GC235" s="98"/>
      <c r="GD235" s="98"/>
      <c r="GE235" s="98"/>
      <c r="GF235" s="98"/>
      <c r="GG235" s="98"/>
      <c r="GH235" s="98"/>
      <c r="GI235" s="98"/>
      <c r="GJ235" s="98"/>
      <c r="GK235" s="98"/>
      <c r="GL235" s="98"/>
      <c r="GM235" s="98"/>
      <c r="GN235" s="98"/>
      <c r="GO235" s="98"/>
      <c r="GP235" s="98"/>
      <c r="GQ235" s="98"/>
      <c r="GR235" s="98"/>
      <c r="GS235" s="98"/>
      <c r="GT235" s="98"/>
      <c r="GU235" s="98"/>
      <c r="GV235" s="98"/>
      <c r="GW235" s="98"/>
      <c r="GX235" s="98"/>
      <c r="GY235" s="98"/>
      <c r="GZ235" s="98"/>
      <c r="HA235" s="98"/>
      <c r="HB235" s="98"/>
      <c r="HC235" s="98"/>
      <c r="HD235" s="98"/>
      <c r="HE235" s="98"/>
      <c r="HF235" s="98"/>
      <c r="HG235" s="98"/>
      <c r="HH235" s="98"/>
      <c r="HI235" s="98"/>
      <c r="HJ235" s="98"/>
      <c r="HK235" s="98"/>
      <c r="HL235" s="98"/>
      <c r="HM235" s="98"/>
      <c r="HN235" s="98"/>
      <c r="HO235" s="98"/>
      <c r="HP235" s="98"/>
      <c r="HQ235" s="98"/>
      <c r="HR235" s="98"/>
      <c r="HS235" s="98"/>
      <c r="HT235" s="98"/>
      <c r="HU235" s="98"/>
      <c r="HV235" s="98"/>
      <c r="HW235" s="98"/>
      <c r="HX235" s="98"/>
      <c r="HY235" s="98"/>
      <c r="HZ235" s="98"/>
      <c r="IA235" s="98"/>
    </row>
    <row r="236" spans="1:235" ht="15.75" customHeight="1" x14ac:dyDescent="0.3">
      <c r="A236" s="98"/>
      <c r="B236" s="98"/>
      <c r="C236" s="98"/>
      <c r="D236" s="98"/>
      <c r="E236" s="98"/>
      <c r="F236" s="98"/>
      <c r="G236" s="98"/>
      <c r="H236" s="98"/>
      <c r="I236" s="98"/>
      <c r="J236" s="98"/>
      <c r="K236" s="98"/>
      <c r="L236" s="98"/>
      <c r="M236" s="98"/>
      <c r="N236" s="98"/>
      <c r="O236" s="98"/>
      <c r="P236" s="98"/>
      <c r="Q236" s="98"/>
      <c r="R236" s="98"/>
      <c r="S236" s="98"/>
      <c r="T236" s="98"/>
      <c r="U236" s="98"/>
      <c r="V236" s="98"/>
      <c r="W236" s="98"/>
      <c r="X236" s="98"/>
      <c r="Y236" s="98"/>
      <c r="Z236" s="98"/>
      <c r="AA236" s="98"/>
      <c r="AB236" s="98"/>
      <c r="AC236" s="98"/>
      <c r="AD236" s="98"/>
      <c r="AE236" s="98"/>
      <c r="AF236" s="98"/>
      <c r="AG236" s="98"/>
      <c r="AH236" s="98"/>
      <c r="AI236" s="98"/>
      <c r="AJ236" s="98"/>
      <c r="AK236" s="98"/>
      <c r="AL236" s="98"/>
      <c r="AM236" s="98"/>
      <c r="AN236" s="98"/>
      <c r="AO236" s="98"/>
      <c r="AP236" s="98"/>
      <c r="AQ236" s="98"/>
      <c r="AR236" s="98"/>
      <c r="AS236" s="98"/>
      <c r="AT236" s="98"/>
      <c r="AU236" s="98"/>
      <c r="AV236" s="98"/>
      <c r="AW236" s="98"/>
      <c r="AX236" s="98"/>
      <c r="AY236" s="98"/>
      <c r="AZ236" s="98"/>
      <c r="BA236" s="98"/>
      <c r="BB236" s="98"/>
      <c r="BC236" s="98"/>
      <c r="BD236" s="98"/>
      <c r="BE236" s="98"/>
      <c r="BF236" s="98"/>
      <c r="BG236" s="98"/>
      <c r="BH236" s="98"/>
      <c r="BI236" s="98"/>
      <c r="BJ236" s="98"/>
      <c r="BK236" s="98"/>
      <c r="BL236" s="98"/>
      <c r="BM236" s="98"/>
      <c r="BN236" s="98"/>
      <c r="BO236" s="98"/>
      <c r="BP236" s="98"/>
      <c r="BQ236" s="98"/>
      <c r="BR236" s="98"/>
      <c r="BS236" s="98"/>
      <c r="BT236" s="98"/>
      <c r="BU236" s="98"/>
      <c r="BV236" s="98"/>
      <c r="BW236" s="98"/>
      <c r="BX236" s="98"/>
      <c r="BY236" s="98"/>
      <c r="BZ236" s="98"/>
      <c r="CA236" s="98"/>
      <c r="CB236" s="98"/>
      <c r="CC236" s="98"/>
      <c r="CD236" s="98"/>
      <c r="CE236" s="98"/>
      <c r="CF236" s="98"/>
      <c r="CG236" s="98"/>
      <c r="CH236" s="98"/>
      <c r="CI236" s="98"/>
      <c r="CJ236" s="98"/>
      <c r="CK236" s="98"/>
      <c r="CL236" s="98"/>
      <c r="CM236" s="98"/>
      <c r="CN236" s="98"/>
      <c r="CO236" s="98"/>
      <c r="CP236" s="98"/>
      <c r="CQ236" s="98"/>
      <c r="CR236" s="98"/>
      <c r="CS236" s="98"/>
      <c r="CT236" s="98"/>
      <c r="CU236" s="98"/>
      <c r="CV236" s="98"/>
      <c r="CW236" s="98"/>
      <c r="CX236" s="98"/>
      <c r="CY236" s="98"/>
      <c r="CZ236" s="98"/>
      <c r="DA236" s="98"/>
      <c r="DB236" s="98"/>
      <c r="DC236" s="98"/>
      <c r="DD236" s="98"/>
      <c r="DE236" s="98"/>
      <c r="DF236" s="98"/>
      <c r="DG236" s="98"/>
      <c r="DH236" s="98"/>
      <c r="DI236" s="98"/>
      <c r="DJ236" s="98"/>
      <c r="DK236" s="98"/>
      <c r="DL236" s="98"/>
      <c r="DM236" s="98"/>
      <c r="DN236" s="98"/>
      <c r="DO236" s="98"/>
      <c r="DP236" s="98"/>
      <c r="DQ236" s="98"/>
      <c r="DR236" s="98"/>
      <c r="DS236" s="98"/>
      <c r="DT236" s="98"/>
      <c r="DU236" s="98"/>
      <c r="DV236" s="98"/>
      <c r="DW236" s="98"/>
      <c r="DX236" s="98"/>
      <c r="DY236" s="98"/>
      <c r="DZ236" s="98"/>
      <c r="EA236" s="98"/>
      <c r="EB236" s="98"/>
      <c r="EC236" s="98"/>
      <c r="ED236" s="98"/>
      <c r="EE236" s="98"/>
      <c r="EF236" s="98"/>
      <c r="EG236" s="98"/>
      <c r="EH236" s="98"/>
      <c r="EI236" s="98"/>
      <c r="EJ236" s="98"/>
      <c r="EK236" s="98"/>
      <c r="EL236" s="98"/>
      <c r="EM236" s="98"/>
      <c r="EN236" s="98"/>
      <c r="EO236" s="98"/>
      <c r="EP236" s="98"/>
      <c r="EQ236" s="98"/>
      <c r="ER236" s="98"/>
      <c r="ES236" s="98"/>
      <c r="ET236" s="98"/>
      <c r="EU236" s="98"/>
      <c r="EV236" s="98"/>
      <c r="EW236" s="98"/>
      <c r="EX236" s="98"/>
      <c r="EY236" s="98"/>
      <c r="EZ236" s="98"/>
      <c r="FA236" s="98"/>
      <c r="FB236" s="98"/>
      <c r="FC236" s="98"/>
      <c r="FD236" s="98"/>
      <c r="FE236" s="98"/>
      <c r="FF236" s="98"/>
      <c r="FG236" s="98"/>
      <c r="FH236" s="98"/>
      <c r="FI236" s="98"/>
      <c r="FJ236" s="98"/>
      <c r="FK236" s="98"/>
      <c r="FL236" s="98"/>
      <c r="FM236" s="98"/>
      <c r="FN236" s="98"/>
      <c r="FO236" s="98"/>
      <c r="FP236" s="98"/>
      <c r="FQ236" s="98"/>
      <c r="FR236" s="98"/>
      <c r="FS236" s="98"/>
      <c r="FT236" s="98"/>
      <c r="FU236" s="98"/>
      <c r="FV236" s="98"/>
      <c r="FW236" s="98"/>
      <c r="FX236" s="98"/>
      <c r="FY236" s="98"/>
      <c r="FZ236" s="98"/>
      <c r="GA236" s="98"/>
      <c r="GB236" s="98"/>
      <c r="GC236" s="98"/>
      <c r="GD236" s="98"/>
      <c r="GE236" s="98"/>
      <c r="GF236" s="98"/>
      <c r="GG236" s="98"/>
      <c r="GH236" s="98"/>
      <c r="GI236" s="98"/>
      <c r="GJ236" s="98"/>
      <c r="GK236" s="98"/>
      <c r="GL236" s="98"/>
      <c r="GM236" s="98"/>
      <c r="GN236" s="98"/>
      <c r="GO236" s="98"/>
      <c r="GP236" s="98"/>
      <c r="GQ236" s="98"/>
      <c r="GR236" s="98"/>
      <c r="GS236" s="98"/>
      <c r="GT236" s="98"/>
      <c r="GU236" s="98"/>
      <c r="GV236" s="98"/>
      <c r="GW236" s="98"/>
      <c r="GX236" s="98"/>
      <c r="GY236" s="98"/>
      <c r="GZ236" s="98"/>
      <c r="HA236" s="98"/>
      <c r="HB236" s="98"/>
      <c r="HC236" s="98"/>
      <c r="HD236" s="98"/>
      <c r="HE236" s="98"/>
      <c r="HF236" s="98"/>
      <c r="HG236" s="98"/>
      <c r="HH236" s="98"/>
      <c r="HI236" s="98"/>
      <c r="HJ236" s="98"/>
      <c r="HK236" s="98"/>
      <c r="HL236" s="98"/>
      <c r="HM236" s="98"/>
      <c r="HN236" s="98"/>
      <c r="HO236" s="98"/>
      <c r="HP236" s="98"/>
      <c r="HQ236" s="98"/>
      <c r="HR236" s="98"/>
      <c r="HS236" s="98"/>
      <c r="HT236" s="98"/>
      <c r="HU236" s="98"/>
      <c r="HV236" s="98"/>
      <c r="HW236" s="98"/>
      <c r="HX236" s="98"/>
      <c r="HY236" s="98"/>
      <c r="HZ236" s="98"/>
      <c r="IA236" s="98"/>
    </row>
    <row r="237" spans="1:235" ht="15.75" customHeight="1" x14ac:dyDescent="0.3">
      <c r="A237" s="98"/>
      <c r="B237" s="98"/>
      <c r="C237" s="98"/>
      <c r="D237" s="98"/>
      <c r="E237" s="98"/>
      <c r="F237" s="98"/>
      <c r="G237" s="98"/>
      <c r="H237" s="98"/>
      <c r="I237" s="98"/>
      <c r="J237" s="98"/>
      <c r="K237" s="98"/>
      <c r="L237" s="98"/>
      <c r="M237" s="98"/>
      <c r="N237" s="98"/>
      <c r="O237" s="98"/>
      <c r="P237" s="98"/>
      <c r="Q237" s="98"/>
      <c r="R237" s="98"/>
      <c r="S237" s="98"/>
      <c r="T237" s="98"/>
      <c r="U237" s="98"/>
      <c r="V237" s="98"/>
      <c r="W237" s="98"/>
      <c r="X237" s="98"/>
      <c r="Y237" s="98"/>
      <c r="Z237" s="98"/>
      <c r="AA237" s="98"/>
      <c r="AB237" s="98"/>
      <c r="AC237" s="98"/>
      <c r="AD237" s="98"/>
      <c r="AE237" s="98"/>
      <c r="AF237" s="98"/>
      <c r="AG237" s="98"/>
      <c r="AH237" s="98"/>
      <c r="AI237" s="98"/>
      <c r="AJ237" s="98"/>
      <c r="AK237" s="98"/>
      <c r="AL237" s="98"/>
      <c r="AM237" s="98"/>
      <c r="AN237" s="98"/>
      <c r="AO237" s="98"/>
      <c r="AP237" s="98"/>
      <c r="AQ237" s="98"/>
      <c r="AR237" s="98"/>
      <c r="AS237" s="98"/>
      <c r="AT237" s="98"/>
      <c r="AU237" s="98"/>
      <c r="AV237" s="98"/>
      <c r="AW237" s="98"/>
      <c r="AX237" s="98"/>
      <c r="AY237" s="98"/>
      <c r="AZ237" s="98"/>
      <c r="BA237" s="98"/>
      <c r="BB237" s="98"/>
      <c r="BC237" s="98"/>
      <c r="BD237" s="98"/>
      <c r="BE237" s="98"/>
      <c r="BF237" s="98"/>
      <c r="BG237" s="98"/>
      <c r="BH237" s="98"/>
      <c r="BI237" s="98"/>
      <c r="BJ237" s="98"/>
      <c r="BK237" s="98"/>
      <c r="BL237" s="98"/>
      <c r="BM237" s="98"/>
      <c r="BN237" s="98"/>
      <c r="BO237" s="98"/>
      <c r="BP237" s="98"/>
      <c r="BQ237" s="98"/>
      <c r="BR237" s="98"/>
      <c r="BS237" s="98"/>
      <c r="BT237" s="98"/>
      <c r="BU237" s="98"/>
      <c r="BV237" s="98"/>
      <c r="BW237" s="98"/>
      <c r="BX237" s="98"/>
      <c r="BY237" s="98"/>
      <c r="BZ237" s="98"/>
      <c r="CA237" s="98"/>
      <c r="CB237" s="98"/>
      <c r="CC237" s="98"/>
      <c r="CD237" s="98"/>
      <c r="CE237" s="98"/>
      <c r="CF237" s="98"/>
      <c r="CG237" s="98"/>
      <c r="CH237" s="98"/>
      <c r="CI237" s="98"/>
      <c r="CJ237" s="98"/>
      <c r="CK237" s="98"/>
      <c r="CL237" s="98"/>
      <c r="CM237" s="98"/>
      <c r="CN237" s="98"/>
      <c r="CO237" s="98"/>
      <c r="CP237" s="98"/>
      <c r="CQ237" s="98"/>
      <c r="CR237" s="98"/>
      <c r="CS237" s="98"/>
      <c r="CT237" s="98"/>
      <c r="CU237" s="98"/>
      <c r="CV237" s="98"/>
      <c r="CW237" s="98"/>
      <c r="CX237" s="98"/>
      <c r="CY237" s="98"/>
      <c r="CZ237" s="98"/>
      <c r="DA237" s="98"/>
      <c r="DB237" s="98"/>
      <c r="DC237" s="98"/>
      <c r="DD237" s="98"/>
      <c r="DE237" s="98"/>
      <c r="DF237" s="98"/>
      <c r="DG237" s="98"/>
      <c r="DH237" s="98"/>
      <c r="DI237" s="98"/>
      <c r="DJ237" s="98"/>
      <c r="DK237" s="98"/>
      <c r="DL237" s="98"/>
      <c r="DM237" s="98"/>
      <c r="DN237" s="98"/>
      <c r="DO237" s="98"/>
      <c r="DP237" s="98"/>
      <c r="DQ237" s="98"/>
      <c r="DR237" s="98"/>
      <c r="DS237" s="98"/>
      <c r="DT237" s="98"/>
      <c r="DU237" s="98"/>
      <c r="DV237" s="98"/>
      <c r="DW237" s="98"/>
      <c r="DX237" s="98"/>
      <c r="DY237" s="98"/>
      <c r="DZ237" s="98"/>
      <c r="EA237" s="98"/>
      <c r="EB237" s="98"/>
      <c r="EC237" s="98"/>
      <c r="ED237" s="98"/>
      <c r="EE237" s="98"/>
      <c r="EF237" s="98"/>
      <c r="EG237" s="98"/>
      <c r="EH237" s="98"/>
      <c r="EI237" s="98"/>
      <c r="EJ237" s="98"/>
      <c r="EK237" s="98"/>
      <c r="EL237" s="98"/>
      <c r="EM237" s="98"/>
      <c r="EN237" s="98"/>
      <c r="EO237" s="98"/>
      <c r="EP237" s="98"/>
      <c r="EQ237" s="98"/>
      <c r="ER237" s="98"/>
      <c r="ES237" s="98"/>
      <c r="ET237" s="98"/>
      <c r="EU237" s="98"/>
      <c r="EV237" s="98"/>
      <c r="EW237" s="98"/>
      <c r="EX237" s="98"/>
      <c r="EY237" s="98"/>
      <c r="EZ237" s="98"/>
      <c r="FA237" s="98"/>
      <c r="FB237" s="98"/>
      <c r="FC237" s="98"/>
      <c r="FD237" s="98"/>
      <c r="FE237" s="98"/>
      <c r="FF237" s="98"/>
      <c r="FG237" s="98"/>
      <c r="FH237" s="98"/>
      <c r="FI237" s="98"/>
      <c r="FJ237" s="98"/>
      <c r="FK237" s="98"/>
      <c r="FL237" s="98"/>
      <c r="FM237" s="98"/>
      <c r="FN237" s="98"/>
      <c r="FO237" s="98"/>
      <c r="FP237" s="98"/>
      <c r="FQ237" s="98"/>
      <c r="FR237" s="98"/>
      <c r="FS237" s="98"/>
      <c r="FT237" s="98"/>
      <c r="FU237" s="98"/>
      <c r="FV237" s="98"/>
      <c r="FW237" s="98"/>
      <c r="FX237" s="98"/>
      <c r="FY237" s="98"/>
      <c r="FZ237" s="98"/>
      <c r="GA237" s="98"/>
      <c r="GB237" s="98"/>
      <c r="GC237" s="98"/>
      <c r="GD237" s="98"/>
      <c r="GE237" s="98"/>
      <c r="GF237" s="98"/>
      <c r="GG237" s="98"/>
      <c r="GH237" s="98"/>
      <c r="GI237" s="98"/>
      <c r="GJ237" s="98"/>
      <c r="GK237" s="98"/>
      <c r="GL237" s="98"/>
      <c r="GM237" s="98"/>
      <c r="GN237" s="98"/>
      <c r="GO237" s="98"/>
      <c r="GP237" s="98"/>
      <c r="GQ237" s="98"/>
      <c r="GR237" s="98"/>
      <c r="GS237" s="98"/>
      <c r="GT237" s="98"/>
      <c r="GU237" s="98"/>
      <c r="GV237" s="98"/>
      <c r="GW237" s="98"/>
      <c r="GX237" s="98"/>
      <c r="GY237" s="98"/>
      <c r="GZ237" s="98"/>
      <c r="HA237" s="98"/>
      <c r="HB237" s="98"/>
      <c r="HC237" s="98"/>
      <c r="HD237" s="98"/>
      <c r="HE237" s="98"/>
      <c r="HF237" s="98"/>
      <c r="HG237" s="98"/>
      <c r="HH237" s="98"/>
      <c r="HI237" s="98"/>
      <c r="HJ237" s="98"/>
      <c r="HK237" s="98"/>
      <c r="HL237" s="98"/>
      <c r="HM237" s="98"/>
      <c r="HN237" s="98"/>
      <c r="HO237" s="98"/>
      <c r="HP237" s="98"/>
      <c r="HQ237" s="98"/>
      <c r="HR237" s="98"/>
      <c r="HS237" s="98"/>
      <c r="HT237" s="98"/>
      <c r="HU237" s="98"/>
      <c r="HV237" s="98"/>
      <c r="HW237" s="98"/>
      <c r="HX237" s="98"/>
      <c r="HY237" s="98"/>
      <c r="HZ237" s="98"/>
      <c r="IA237" s="98"/>
    </row>
    <row r="238" spans="1:235" ht="15.75" customHeight="1" x14ac:dyDescent="0.3">
      <c r="A238" s="98"/>
      <c r="B238" s="98"/>
      <c r="C238" s="98"/>
      <c r="D238" s="98"/>
      <c r="E238" s="98"/>
      <c r="F238" s="98"/>
      <c r="G238" s="98"/>
      <c r="H238" s="98"/>
      <c r="I238" s="98"/>
      <c r="J238" s="98"/>
      <c r="K238" s="98"/>
      <c r="L238" s="98"/>
      <c r="M238" s="98"/>
      <c r="N238" s="98"/>
      <c r="O238" s="98"/>
      <c r="P238" s="98"/>
      <c r="Q238" s="98"/>
      <c r="R238" s="98"/>
      <c r="S238" s="98"/>
      <c r="T238" s="98"/>
      <c r="U238" s="98"/>
      <c r="V238" s="98"/>
      <c r="W238" s="98"/>
      <c r="X238" s="98"/>
      <c r="Y238" s="98"/>
      <c r="Z238" s="98"/>
      <c r="AA238" s="98"/>
      <c r="AB238" s="98"/>
      <c r="AC238" s="98"/>
      <c r="AD238" s="98"/>
      <c r="AE238" s="98"/>
      <c r="AF238" s="98"/>
      <c r="AG238" s="98"/>
      <c r="AH238" s="98"/>
      <c r="AI238" s="98"/>
      <c r="AJ238" s="98"/>
      <c r="AK238" s="98"/>
      <c r="AL238" s="98"/>
      <c r="AM238" s="98"/>
      <c r="AN238" s="98"/>
      <c r="AO238" s="98"/>
      <c r="AP238" s="98"/>
      <c r="AQ238" s="98"/>
      <c r="AR238" s="98"/>
      <c r="AS238" s="98"/>
      <c r="AT238" s="98"/>
      <c r="AU238" s="98"/>
      <c r="AV238" s="98"/>
      <c r="AW238" s="98"/>
      <c r="AX238" s="98"/>
      <c r="AY238" s="98"/>
      <c r="AZ238" s="98"/>
      <c r="BA238" s="98"/>
      <c r="BB238" s="98"/>
      <c r="BC238" s="98"/>
      <c r="BD238" s="98"/>
      <c r="BE238" s="98"/>
      <c r="BF238" s="98"/>
      <c r="BG238" s="98"/>
      <c r="BH238" s="98"/>
      <c r="BI238" s="98"/>
      <c r="BJ238" s="98"/>
      <c r="BK238" s="98"/>
      <c r="BL238" s="98"/>
      <c r="BM238" s="98"/>
      <c r="BN238" s="98"/>
      <c r="BO238" s="98"/>
      <c r="BP238" s="98"/>
      <c r="BQ238" s="98"/>
      <c r="BR238" s="98"/>
      <c r="BS238" s="98"/>
      <c r="BT238" s="98"/>
      <c r="BU238" s="98"/>
      <c r="BV238" s="98"/>
      <c r="BW238" s="98"/>
      <c r="BX238" s="98"/>
      <c r="BY238" s="98"/>
      <c r="BZ238" s="98"/>
      <c r="CA238" s="98"/>
      <c r="CB238" s="98"/>
      <c r="CC238" s="98"/>
      <c r="CD238" s="98"/>
      <c r="CE238" s="98"/>
      <c r="CF238" s="98"/>
      <c r="CG238" s="98"/>
      <c r="CH238" s="98"/>
      <c r="CI238" s="98"/>
      <c r="CJ238" s="98"/>
      <c r="CK238" s="98"/>
      <c r="CL238" s="98"/>
      <c r="CM238" s="98"/>
      <c r="CN238" s="98"/>
      <c r="CO238" s="98"/>
      <c r="CP238" s="98"/>
      <c r="CQ238" s="98"/>
      <c r="CR238" s="98"/>
      <c r="CS238" s="98"/>
      <c r="CT238" s="98"/>
      <c r="CU238" s="98"/>
      <c r="CV238" s="98"/>
      <c r="CW238" s="98"/>
      <c r="CX238" s="98"/>
      <c r="CY238" s="98"/>
      <c r="CZ238" s="98"/>
      <c r="DA238" s="98"/>
      <c r="DB238" s="98"/>
      <c r="DC238" s="98"/>
      <c r="DD238" s="98"/>
      <c r="DE238" s="98"/>
      <c r="DF238" s="98"/>
      <c r="DG238" s="98"/>
      <c r="DH238" s="98"/>
      <c r="DI238" s="98"/>
      <c r="DJ238" s="98"/>
      <c r="DK238" s="98"/>
      <c r="DL238" s="98"/>
      <c r="DM238" s="98"/>
      <c r="DN238" s="98"/>
      <c r="DO238" s="98"/>
      <c r="DP238" s="98"/>
      <c r="DQ238" s="98"/>
      <c r="DR238" s="98"/>
      <c r="DS238" s="98"/>
      <c r="DT238" s="98"/>
      <c r="DU238" s="98"/>
      <c r="DV238" s="98"/>
      <c r="DW238" s="98"/>
      <c r="DX238" s="98"/>
      <c r="DY238" s="98"/>
      <c r="DZ238" s="98"/>
      <c r="EA238" s="98"/>
      <c r="EB238" s="98"/>
      <c r="EC238" s="98"/>
      <c r="ED238" s="98"/>
      <c r="EE238" s="98"/>
      <c r="EF238" s="98"/>
      <c r="EG238" s="98"/>
      <c r="EH238" s="98"/>
      <c r="EI238" s="98"/>
      <c r="EJ238" s="98"/>
      <c r="EK238" s="98"/>
      <c r="EL238" s="98"/>
      <c r="EM238" s="98"/>
      <c r="EN238" s="98"/>
      <c r="EO238" s="98"/>
      <c r="EP238" s="98"/>
      <c r="EQ238" s="98"/>
      <c r="ER238" s="98"/>
      <c r="ES238" s="98"/>
      <c r="ET238" s="98"/>
      <c r="EU238" s="98"/>
      <c r="EV238" s="98"/>
      <c r="EW238" s="98"/>
      <c r="EX238" s="98"/>
      <c r="EY238" s="98"/>
      <c r="EZ238" s="98"/>
      <c r="FA238" s="98"/>
      <c r="FB238" s="98"/>
      <c r="FC238" s="98"/>
      <c r="FD238" s="98"/>
      <c r="FE238" s="98"/>
      <c r="FF238" s="98"/>
      <c r="FG238" s="98"/>
      <c r="FH238" s="98"/>
      <c r="FI238" s="98"/>
      <c r="FJ238" s="98"/>
      <c r="FK238" s="98"/>
      <c r="FL238" s="98"/>
      <c r="FM238" s="98"/>
      <c r="FN238" s="98"/>
      <c r="FO238" s="98"/>
      <c r="FP238" s="98"/>
      <c r="FQ238" s="98"/>
      <c r="FR238" s="98"/>
      <c r="FS238" s="98"/>
      <c r="FT238" s="98"/>
      <c r="FU238" s="98"/>
      <c r="FV238" s="98"/>
      <c r="FW238" s="98"/>
      <c r="FX238" s="98"/>
      <c r="FY238" s="98"/>
      <c r="FZ238" s="98"/>
      <c r="GA238" s="98"/>
      <c r="GB238" s="98"/>
      <c r="GC238" s="98"/>
      <c r="GD238" s="98"/>
      <c r="GE238" s="98"/>
      <c r="GF238" s="98"/>
      <c r="GG238" s="98"/>
      <c r="GH238" s="98"/>
      <c r="GI238" s="98"/>
      <c r="GJ238" s="98"/>
      <c r="GK238" s="98"/>
      <c r="GL238" s="98"/>
      <c r="GM238" s="98"/>
      <c r="GN238" s="98"/>
      <c r="GO238" s="98"/>
      <c r="GP238" s="98"/>
      <c r="GQ238" s="98"/>
      <c r="GR238" s="98"/>
      <c r="GS238" s="98"/>
      <c r="GT238" s="98"/>
      <c r="GU238" s="98"/>
      <c r="GV238" s="98"/>
      <c r="GW238" s="98"/>
      <c r="GX238" s="98"/>
      <c r="GY238" s="98"/>
      <c r="GZ238" s="98"/>
      <c r="HA238" s="98"/>
      <c r="HB238" s="98"/>
      <c r="HC238" s="98"/>
      <c r="HD238" s="98"/>
      <c r="HE238" s="98"/>
      <c r="HF238" s="98"/>
      <c r="HG238" s="98"/>
      <c r="HH238" s="98"/>
      <c r="HI238" s="98"/>
      <c r="HJ238" s="98"/>
      <c r="HK238" s="98"/>
      <c r="HL238" s="98"/>
      <c r="HM238" s="98"/>
      <c r="HN238" s="98"/>
      <c r="HO238" s="98"/>
      <c r="HP238" s="98"/>
      <c r="HQ238" s="98"/>
      <c r="HR238" s="98"/>
      <c r="HS238" s="98"/>
      <c r="HT238" s="98"/>
      <c r="HU238" s="98"/>
      <c r="HV238" s="98"/>
      <c r="HW238" s="98"/>
      <c r="HX238" s="98"/>
      <c r="HY238" s="98"/>
      <c r="HZ238" s="98"/>
      <c r="IA238" s="98"/>
    </row>
    <row r="239" spans="1:235" ht="15.75" customHeight="1" x14ac:dyDescent="0.3">
      <c r="A239" s="98"/>
      <c r="B239" s="98"/>
      <c r="C239" s="98"/>
      <c r="D239" s="98"/>
      <c r="E239" s="98"/>
      <c r="F239" s="98"/>
      <c r="G239" s="98"/>
      <c r="H239" s="98"/>
      <c r="I239" s="98"/>
      <c r="J239" s="98"/>
      <c r="K239" s="98"/>
      <c r="L239" s="98"/>
      <c r="M239" s="98"/>
      <c r="N239" s="98"/>
      <c r="O239" s="98"/>
      <c r="P239" s="98"/>
      <c r="Q239" s="98"/>
      <c r="R239" s="98"/>
      <c r="S239" s="98"/>
      <c r="T239" s="98"/>
      <c r="U239" s="98"/>
      <c r="V239" s="98"/>
      <c r="W239" s="98"/>
      <c r="X239" s="98"/>
      <c r="Y239" s="98"/>
      <c r="Z239" s="98"/>
      <c r="AA239" s="98"/>
      <c r="AB239" s="98"/>
      <c r="AC239" s="98"/>
      <c r="AD239" s="98"/>
      <c r="AE239" s="98"/>
      <c r="AF239" s="98"/>
      <c r="AG239" s="98"/>
      <c r="AH239" s="98"/>
      <c r="AI239" s="98"/>
      <c r="AJ239" s="98"/>
      <c r="AK239" s="98"/>
      <c r="AL239" s="98"/>
      <c r="AM239" s="98"/>
      <c r="AN239" s="98"/>
      <c r="AO239" s="98"/>
      <c r="AP239" s="98"/>
      <c r="AQ239" s="98"/>
      <c r="AR239" s="98"/>
      <c r="AS239" s="98"/>
      <c r="AT239" s="98"/>
      <c r="AU239" s="98"/>
      <c r="AV239" s="98"/>
      <c r="AW239" s="98"/>
      <c r="AX239" s="98"/>
      <c r="AY239" s="98"/>
      <c r="AZ239" s="98"/>
      <c r="BA239" s="98"/>
      <c r="BB239" s="98"/>
      <c r="BC239" s="98"/>
      <c r="BD239" s="98"/>
      <c r="BE239" s="98"/>
      <c r="BF239" s="98"/>
      <c r="BG239" s="98"/>
      <c r="BH239" s="98"/>
      <c r="BI239" s="98"/>
      <c r="BJ239" s="98"/>
      <c r="BK239" s="98"/>
      <c r="BL239" s="98"/>
      <c r="BM239" s="98"/>
      <c r="BN239" s="98"/>
      <c r="BO239" s="98"/>
      <c r="BP239" s="98"/>
      <c r="BQ239" s="98"/>
      <c r="BR239" s="98"/>
      <c r="BS239" s="98"/>
      <c r="BT239" s="98"/>
      <c r="BU239" s="98"/>
      <c r="BV239" s="98"/>
      <c r="BW239" s="98"/>
      <c r="BX239" s="98"/>
      <c r="BY239" s="98"/>
      <c r="BZ239" s="98"/>
      <c r="CA239" s="98"/>
      <c r="CB239" s="98"/>
      <c r="CC239" s="98"/>
      <c r="CD239" s="98"/>
      <c r="CE239" s="98"/>
      <c r="CF239" s="98"/>
      <c r="CG239" s="98"/>
      <c r="CH239" s="98"/>
      <c r="CI239" s="98"/>
      <c r="CJ239" s="98"/>
      <c r="CK239" s="98"/>
      <c r="CL239" s="98"/>
      <c r="CM239" s="98"/>
      <c r="CN239" s="98"/>
      <c r="CO239" s="98"/>
      <c r="CP239" s="98"/>
      <c r="CQ239" s="98"/>
      <c r="CR239" s="98"/>
      <c r="CS239" s="98"/>
      <c r="CT239" s="98"/>
      <c r="CU239" s="98"/>
      <c r="CV239" s="98"/>
      <c r="CW239" s="98"/>
      <c r="CX239" s="98"/>
      <c r="CY239" s="98"/>
      <c r="CZ239" s="98"/>
      <c r="DA239" s="98"/>
      <c r="DB239" s="98"/>
      <c r="DC239" s="98"/>
      <c r="DD239" s="98"/>
      <c r="DE239" s="98"/>
      <c r="DF239" s="98"/>
      <c r="DG239" s="98"/>
      <c r="DH239" s="98"/>
      <c r="DI239" s="98"/>
      <c r="DJ239" s="98"/>
      <c r="DK239" s="98"/>
      <c r="DL239" s="98"/>
      <c r="DM239" s="98"/>
      <c r="DN239" s="98"/>
      <c r="DO239" s="98"/>
      <c r="DP239" s="98"/>
      <c r="DQ239" s="98"/>
      <c r="DR239" s="98"/>
      <c r="DS239" s="98"/>
      <c r="DT239" s="98"/>
      <c r="DU239" s="98"/>
      <c r="DV239" s="98"/>
      <c r="DW239" s="98"/>
      <c r="DX239" s="98"/>
      <c r="DY239" s="98"/>
      <c r="DZ239" s="98"/>
      <c r="EA239" s="98"/>
      <c r="EB239" s="98"/>
      <c r="EC239" s="98"/>
      <c r="ED239" s="98"/>
      <c r="EE239" s="98"/>
      <c r="EF239" s="98"/>
      <c r="EG239" s="98"/>
      <c r="EH239" s="98"/>
      <c r="EI239" s="98"/>
      <c r="EJ239" s="98"/>
      <c r="EK239" s="98"/>
      <c r="EL239" s="98"/>
      <c r="EM239" s="98"/>
      <c r="EN239" s="98"/>
      <c r="EO239" s="98"/>
      <c r="EP239" s="98"/>
      <c r="EQ239" s="98"/>
      <c r="ER239" s="98"/>
      <c r="ES239" s="98"/>
      <c r="ET239" s="98"/>
      <c r="EU239" s="98"/>
      <c r="EV239" s="98"/>
      <c r="EW239" s="98"/>
      <c r="EX239" s="98"/>
      <c r="EY239" s="98"/>
      <c r="EZ239" s="98"/>
      <c r="FA239" s="98"/>
      <c r="FB239" s="98"/>
      <c r="FC239" s="98"/>
      <c r="FD239" s="98"/>
      <c r="FE239" s="98"/>
      <c r="FF239" s="98"/>
      <c r="FG239" s="98"/>
      <c r="FH239" s="98"/>
      <c r="FI239" s="98"/>
      <c r="FJ239" s="98"/>
      <c r="FK239" s="98"/>
      <c r="FL239" s="98"/>
      <c r="FM239" s="98"/>
      <c r="FN239" s="98"/>
      <c r="FO239" s="98"/>
      <c r="FP239" s="98"/>
      <c r="FQ239" s="98"/>
      <c r="FR239" s="98"/>
      <c r="FS239" s="98"/>
      <c r="FT239" s="98"/>
      <c r="FU239" s="98"/>
      <c r="FV239" s="98"/>
      <c r="FW239" s="98"/>
      <c r="FX239" s="98"/>
      <c r="FY239" s="98"/>
      <c r="FZ239" s="98"/>
      <c r="GA239" s="98"/>
      <c r="GB239" s="98"/>
      <c r="GC239" s="98"/>
      <c r="GD239" s="98"/>
      <c r="GE239" s="98"/>
      <c r="GF239" s="98"/>
      <c r="GG239" s="98"/>
      <c r="GH239" s="98"/>
      <c r="GI239" s="98"/>
      <c r="GJ239" s="98"/>
      <c r="GK239" s="98"/>
      <c r="GL239" s="98"/>
      <c r="GM239" s="98"/>
      <c r="GN239" s="98"/>
      <c r="GO239" s="98"/>
      <c r="GP239" s="98"/>
      <c r="GQ239" s="98"/>
      <c r="GR239" s="98"/>
      <c r="GS239" s="98"/>
      <c r="GT239" s="98"/>
      <c r="GU239" s="98"/>
      <c r="GV239" s="98"/>
      <c r="GW239" s="98"/>
      <c r="GX239" s="98"/>
      <c r="GY239" s="98"/>
      <c r="GZ239" s="98"/>
      <c r="HA239" s="98"/>
      <c r="HB239" s="98"/>
      <c r="HC239" s="98"/>
      <c r="HD239" s="98"/>
      <c r="HE239" s="98"/>
      <c r="HF239" s="98"/>
      <c r="HG239" s="98"/>
      <c r="HH239" s="98"/>
      <c r="HI239" s="98"/>
      <c r="HJ239" s="98"/>
      <c r="HK239" s="98"/>
      <c r="HL239" s="98"/>
      <c r="HM239" s="98"/>
      <c r="HN239" s="98"/>
      <c r="HO239" s="98"/>
      <c r="HP239" s="98"/>
      <c r="HQ239" s="98"/>
      <c r="HR239" s="98"/>
      <c r="HS239" s="98"/>
      <c r="HT239" s="98"/>
      <c r="HU239" s="98"/>
      <c r="HV239" s="98"/>
      <c r="HW239" s="98"/>
      <c r="HX239" s="98"/>
      <c r="HY239" s="98"/>
      <c r="HZ239" s="98"/>
      <c r="IA239" s="98"/>
    </row>
    <row r="240" spans="1:235" ht="15.75" customHeight="1" x14ac:dyDescent="0.3">
      <c r="A240" s="98"/>
      <c r="B240" s="98"/>
      <c r="C240" s="98"/>
      <c r="D240" s="98"/>
      <c r="E240" s="98"/>
      <c r="F240" s="98"/>
      <c r="G240" s="98"/>
      <c r="H240" s="98"/>
      <c r="I240" s="98"/>
      <c r="J240" s="98"/>
      <c r="K240" s="98"/>
      <c r="L240" s="98"/>
      <c r="M240" s="98"/>
      <c r="N240" s="98"/>
      <c r="O240" s="98"/>
      <c r="P240" s="98"/>
      <c r="Q240" s="98"/>
      <c r="R240" s="98"/>
      <c r="S240" s="98"/>
      <c r="T240" s="98"/>
      <c r="U240" s="98"/>
      <c r="V240" s="98"/>
      <c r="W240" s="98"/>
      <c r="X240" s="98"/>
      <c r="Y240" s="98"/>
      <c r="Z240" s="98"/>
      <c r="AA240" s="98"/>
      <c r="AB240" s="98"/>
      <c r="AC240" s="98"/>
      <c r="AD240" s="98"/>
      <c r="AE240" s="98"/>
      <c r="AF240" s="98"/>
      <c r="AG240" s="98"/>
      <c r="AH240" s="98"/>
      <c r="AI240" s="98"/>
      <c r="AJ240" s="98"/>
      <c r="AK240" s="98"/>
      <c r="AL240" s="98"/>
      <c r="AM240" s="98"/>
      <c r="AN240" s="98"/>
      <c r="AO240" s="98"/>
      <c r="AP240" s="98"/>
      <c r="AQ240" s="98"/>
      <c r="AR240" s="98"/>
      <c r="AS240" s="98"/>
      <c r="AT240" s="98"/>
      <c r="AU240" s="98"/>
      <c r="AV240" s="98"/>
      <c r="AW240" s="98"/>
      <c r="AX240" s="98"/>
      <c r="AY240" s="98"/>
      <c r="AZ240" s="98"/>
      <c r="BA240" s="98"/>
      <c r="BB240" s="98"/>
      <c r="BC240" s="98"/>
      <c r="BD240" s="98"/>
      <c r="BE240" s="98"/>
      <c r="BF240" s="98"/>
      <c r="BG240" s="98"/>
      <c r="BH240" s="98"/>
      <c r="BI240" s="98"/>
      <c r="BJ240" s="98"/>
      <c r="BK240" s="98"/>
      <c r="BL240" s="98"/>
      <c r="BM240" s="98"/>
      <c r="BN240" s="98"/>
      <c r="BO240" s="98"/>
      <c r="BP240" s="98"/>
      <c r="BQ240" s="98"/>
      <c r="BR240" s="98"/>
      <c r="BS240" s="98"/>
      <c r="BT240" s="98"/>
      <c r="BU240" s="98"/>
      <c r="BV240" s="98"/>
      <c r="BW240" s="98"/>
      <c r="BX240" s="98"/>
      <c r="BY240" s="98"/>
      <c r="BZ240" s="98"/>
      <c r="CA240" s="98"/>
      <c r="CB240" s="98"/>
      <c r="CC240" s="98"/>
      <c r="CD240" s="98"/>
      <c r="CE240" s="98"/>
      <c r="CF240" s="98"/>
      <c r="CG240" s="98"/>
      <c r="CH240" s="98"/>
      <c r="CI240" s="98"/>
      <c r="CJ240" s="98"/>
      <c r="CK240" s="98"/>
      <c r="CL240" s="98"/>
      <c r="CM240" s="98"/>
      <c r="CN240" s="98"/>
      <c r="CO240" s="98"/>
      <c r="CP240" s="98"/>
      <c r="CQ240" s="98"/>
      <c r="CR240" s="98"/>
      <c r="CS240" s="98"/>
      <c r="CT240" s="98"/>
      <c r="CU240" s="98"/>
      <c r="CV240" s="98"/>
      <c r="CW240" s="98"/>
      <c r="CX240" s="98"/>
      <c r="CY240" s="98"/>
      <c r="CZ240" s="98"/>
      <c r="DA240" s="98"/>
      <c r="DB240" s="98"/>
      <c r="DC240" s="98"/>
      <c r="DD240" s="98"/>
      <c r="DE240" s="98"/>
      <c r="DF240" s="98"/>
      <c r="DG240" s="98"/>
      <c r="DH240" s="98"/>
      <c r="DI240" s="98"/>
      <c r="DJ240" s="98"/>
      <c r="DK240" s="98"/>
      <c r="DL240" s="98"/>
      <c r="DM240" s="98"/>
      <c r="DN240" s="98"/>
      <c r="DO240" s="98"/>
      <c r="DP240" s="98"/>
      <c r="DQ240" s="98"/>
      <c r="DR240" s="98"/>
      <c r="DS240" s="98"/>
      <c r="DT240" s="98"/>
      <c r="DU240" s="98"/>
      <c r="DV240" s="98"/>
      <c r="DW240" s="98"/>
      <c r="DX240" s="98"/>
      <c r="DY240" s="98"/>
      <c r="DZ240" s="98"/>
      <c r="EA240" s="98"/>
      <c r="EB240" s="98"/>
      <c r="EC240" s="98"/>
      <c r="ED240" s="98"/>
      <c r="EE240" s="98"/>
      <c r="EF240" s="98"/>
      <c r="EG240" s="98"/>
      <c r="EH240" s="98"/>
      <c r="EI240" s="98"/>
      <c r="EJ240" s="98"/>
      <c r="EK240" s="98"/>
      <c r="EL240" s="98"/>
      <c r="EM240" s="98"/>
      <c r="EN240" s="98"/>
      <c r="EO240" s="98"/>
      <c r="EP240" s="98"/>
      <c r="EQ240" s="98"/>
      <c r="ER240" s="98"/>
      <c r="ES240" s="98"/>
      <c r="ET240" s="98"/>
      <c r="EU240" s="98"/>
      <c r="EV240" s="98"/>
      <c r="EW240" s="98"/>
      <c r="EX240" s="98"/>
      <c r="EY240" s="98"/>
      <c r="EZ240" s="98"/>
      <c r="FA240" s="98"/>
      <c r="FB240" s="98"/>
      <c r="FC240" s="98"/>
      <c r="FD240" s="98"/>
      <c r="FE240" s="98"/>
      <c r="FF240" s="98"/>
      <c r="FG240" s="98"/>
      <c r="FH240" s="98"/>
      <c r="FI240" s="98"/>
      <c r="FJ240" s="98"/>
      <c r="FK240" s="98"/>
      <c r="FL240" s="98"/>
      <c r="FM240" s="98"/>
      <c r="FN240" s="98"/>
      <c r="FO240" s="98"/>
      <c r="FP240" s="98"/>
      <c r="FQ240" s="98"/>
      <c r="FR240" s="98"/>
      <c r="FS240" s="98"/>
      <c r="FT240" s="98"/>
      <c r="FU240" s="98"/>
      <c r="FV240" s="98"/>
      <c r="FW240" s="98"/>
      <c r="FX240" s="98"/>
      <c r="FY240" s="98"/>
      <c r="FZ240" s="98"/>
      <c r="GA240" s="98"/>
      <c r="GB240" s="98"/>
      <c r="GC240" s="98"/>
      <c r="GD240" s="98"/>
      <c r="GE240" s="98"/>
      <c r="GF240" s="98"/>
      <c r="GG240" s="98"/>
      <c r="GH240" s="98"/>
      <c r="GI240" s="98"/>
      <c r="GJ240" s="98"/>
      <c r="GK240" s="98"/>
      <c r="GL240" s="98"/>
      <c r="GM240" s="98"/>
      <c r="GN240" s="98"/>
      <c r="GO240" s="98"/>
      <c r="GP240" s="98"/>
      <c r="GQ240" s="98"/>
      <c r="GR240" s="98"/>
      <c r="GS240" s="98"/>
      <c r="GT240" s="98"/>
      <c r="GU240" s="98"/>
      <c r="GV240" s="98"/>
      <c r="GW240" s="98"/>
      <c r="GX240" s="98"/>
      <c r="GY240" s="98"/>
      <c r="GZ240" s="98"/>
      <c r="HA240" s="98"/>
      <c r="HB240" s="98"/>
      <c r="HC240" s="98"/>
      <c r="HD240" s="98"/>
      <c r="HE240" s="98"/>
      <c r="HF240" s="98"/>
      <c r="HG240" s="98"/>
      <c r="HH240" s="98"/>
      <c r="HI240" s="98"/>
      <c r="HJ240" s="98"/>
      <c r="HK240" s="98"/>
      <c r="HL240" s="98"/>
      <c r="HM240" s="98"/>
      <c r="HN240" s="98"/>
      <c r="HO240" s="98"/>
      <c r="HP240" s="98"/>
      <c r="HQ240" s="98"/>
      <c r="HR240" s="98"/>
      <c r="HS240" s="98"/>
      <c r="HT240" s="98"/>
      <c r="HU240" s="98"/>
      <c r="HV240" s="98"/>
      <c r="HW240" s="98"/>
      <c r="HX240" s="98"/>
      <c r="HY240" s="98"/>
      <c r="HZ240" s="98"/>
      <c r="IA240" s="98"/>
    </row>
    <row r="241" spans="1:235" ht="15.75" customHeight="1" x14ac:dyDescent="0.3">
      <c r="A241" s="98"/>
      <c r="B241" s="98"/>
      <c r="C241" s="98"/>
      <c r="D241" s="98"/>
      <c r="E241" s="98"/>
      <c r="F241" s="98"/>
      <c r="G241" s="98"/>
      <c r="H241" s="98"/>
      <c r="I241" s="98"/>
      <c r="J241" s="98"/>
      <c r="K241" s="98"/>
      <c r="L241" s="98"/>
      <c r="M241" s="98"/>
      <c r="N241" s="98"/>
      <c r="O241" s="98"/>
      <c r="P241" s="98"/>
      <c r="Q241" s="98"/>
      <c r="R241" s="98"/>
      <c r="S241" s="98"/>
      <c r="T241" s="98"/>
      <c r="U241" s="98"/>
      <c r="V241" s="98"/>
      <c r="W241" s="98"/>
      <c r="X241" s="98"/>
      <c r="Y241" s="98"/>
      <c r="Z241" s="98"/>
      <c r="AA241" s="98"/>
      <c r="AB241" s="98"/>
      <c r="AC241" s="98"/>
      <c r="AD241" s="98"/>
      <c r="AE241" s="98"/>
      <c r="AF241" s="98"/>
      <c r="AG241" s="98"/>
      <c r="AH241" s="98"/>
      <c r="AI241" s="98"/>
      <c r="AJ241" s="98"/>
      <c r="AK241" s="98"/>
      <c r="AL241" s="98"/>
      <c r="AM241" s="98"/>
      <c r="AN241" s="98"/>
      <c r="AO241" s="98"/>
      <c r="AP241" s="98"/>
      <c r="AQ241" s="98"/>
      <c r="AR241" s="98"/>
      <c r="AS241" s="98"/>
      <c r="AT241" s="98"/>
      <c r="AU241" s="98"/>
      <c r="AV241" s="98"/>
      <c r="AW241" s="98"/>
      <c r="AX241" s="98"/>
      <c r="AY241" s="98"/>
      <c r="AZ241" s="98"/>
      <c r="BA241" s="98"/>
      <c r="BB241" s="98"/>
      <c r="BC241" s="98"/>
      <c r="BD241" s="98"/>
      <c r="BE241" s="98"/>
      <c r="BF241" s="98"/>
      <c r="BG241" s="98"/>
      <c r="BH241" s="98"/>
      <c r="BI241" s="98"/>
      <c r="BJ241" s="98"/>
      <c r="BK241" s="98"/>
      <c r="BL241" s="98"/>
      <c r="BM241" s="98"/>
      <c r="BN241" s="98"/>
      <c r="BO241" s="98"/>
      <c r="BP241" s="98"/>
      <c r="BQ241" s="98"/>
      <c r="BR241" s="98"/>
      <c r="BS241" s="98"/>
      <c r="BT241" s="98"/>
      <c r="BU241" s="98"/>
      <c r="BV241" s="98"/>
      <c r="BW241" s="98"/>
      <c r="BX241" s="98"/>
      <c r="BY241" s="98"/>
      <c r="BZ241" s="98"/>
      <c r="CA241" s="98"/>
      <c r="CB241" s="98"/>
      <c r="CC241" s="98"/>
      <c r="CD241" s="98"/>
      <c r="CE241" s="98"/>
      <c r="CF241" s="98"/>
      <c r="CG241" s="98"/>
      <c r="CH241" s="98"/>
      <c r="CI241" s="98"/>
      <c r="CJ241" s="98"/>
      <c r="CK241" s="98"/>
      <c r="CL241" s="98"/>
      <c r="CM241" s="98"/>
      <c r="CN241" s="98"/>
      <c r="CO241" s="98"/>
      <c r="CP241" s="98"/>
      <c r="CQ241" s="98"/>
      <c r="CR241" s="98"/>
      <c r="CS241" s="98"/>
      <c r="CT241" s="98"/>
      <c r="CU241" s="98"/>
      <c r="CV241" s="98"/>
      <c r="CW241" s="98"/>
      <c r="CX241" s="98"/>
      <c r="CY241" s="98"/>
      <c r="CZ241" s="98"/>
      <c r="DA241" s="98"/>
      <c r="DB241" s="98"/>
      <c r="DC241" s="98"/>
      <c r="DD241" s="98"/>
      <c r="DE241" s="98"/>
      <c r="DF241" s="98"/>
      <c r="DG241" s="98"/>
      <c r="DH241" s="98"/>
      <c r="DI241" s="98"/>
      <c r="DJ241" s="98"/>
      <c r="DK241" s="98"/>
      <c r="DL241" s="98"/>
      <c r="DM241" s="98"/>
      <c r="DN241" s="98"/>
      <c r="DO241" s="98"/>
      <c r="DP241" s="98"/>
      <c r="DQ241" s="98"/>
      <c r="DR241" s="98"/>
      <c r="DS241" s="98"/>
      <c r="DT241" s="98"/>
      <c r="DU241" s="98"/>
      <c r="DV241" s="98"/>
      <c r="DW241" s="98"/>
      <c r="DX241" s="98"/>
      <c r="DY241" s="98"/>
      <c r="DZ241" s="98"/>
      <c r="EA241" s="98"/>
      <c r="EB241" s="98"/>
      <c r="EC241" s="98"/>
      <c r="ED241" s="98"/>
      <c r="EE241" s="98"/>
      <c r="EF241" s="98"/>
      <c r="EG241" s="98"/>
      <c r="EH241" s="98"/>
      <c r="EI241" s="98"/>
      <c r="EJ241" s="98"/>
      <c r="EK241" s="98"/>
      <c r="EL241" s="98"/>
      <c r="EM241" s="98"/>
      <c r="EN241" s="98"/>
      <c r="EO241" s="98"/>
      <c r="EP241" s="98"/>
      <c r="EQ241" s="98"/>
      <c r="ER241" s="98"/>
      <c r="ES241" s="98"/>
      <c r="ET241" s="98"/>
      <c r="EU241" s="98"/>
      <c r="EV241" s="98"/>
      <c r="EW241" s="98"/>
      <c r="EX241" s="98"/>
      <c r="EY241" s="98"/>
      <c r="EZ241" s="98"/>
      <c r="FA241" s="98"/>
      <c r="FB241" s="98"/>
      <c r="FC241" s="98"/>
      <c r="FD241" s="98"/>
      <c r="FE241" s="98"/>
      <c r="FF241" s="98"/>
      <c r="FG241" s="98"/>
      <c r="FH241" s="98"/>
      <c r="FI241" s="98"/>
      <c r="FJ241" s="98"/>
      <c r="FK241" s="98"/>
      <c r="FL241" s="98"/>
      <c r="FM241" s="98"/>
      <c r="FN241" s="98"/>
      <c r="FO241" s="98"/>
      <c r="FP241" s="98"/>
      <c r="FQ241" s="98"/>
      <c r="FR241" s="98"/>
      <c r="FS241" s="98"/>
      <c r="FT241" s="98"/>
      <c r="FU241" s="98"/>
      <c r="FV241" s="98"/>
      <c r="FW241" s="98"/>
      <c r="FX241" s="98"/>
      <c r="FY241" s="98"/>
      <c r="FZ241" s="98"/>
      <c r="GA241" s="98"/>
      <c r="GB241" s="98"/>
      <c r="GC241" s="98"/>
      <c r="GD241" s="98"/>
      <c r="GE241" s="98"/>
      <c r="GF241" s="98"/>
      <c r="GG241" s="98"/>
      <c r="GH241" s="98"/>
      <c r="GI241" s="98"/>
      <c r="GJ241" s="98"/>
      <c r="GK241" s="98"/>
      <c r="GL241" s="98"/>
      <c r="GM241" s="98"/>
      <c r="GN241" s="98"/>
      <c r="GO241" s="98"/>
      <c r="GP241" s="98"/>
      <c r="GQ241" s="98"/>
      <c r="GR241" s="98"/>
      <c r="GS241" s="98"/>
      <c r="GT241" s="98"/>
      <c r="GU241" s="98"/>
      <c r="GV241" s="98"/>
      <c r="GW241" s="98"/>
      <c r="GX241" s="98"/>
      <c r="GY241" s="98"/>
      <c r="GZ241" s="98"/>
      <c r="HA241" s="98"/>
      <c r="HB241" s="98"/>
      <c r="HC241" s="98"/>
      <c r="HD241" s="98"/>
      <c r="HE241" s="98"/>
      <c r="HF241" s="98"/>
      <c r="HG241" s="98"/>
      <c r="HH241" s="98"/>
      <c r="HI241" s="98"/>
      <c r="HJ241" s="98"/>
      <c r="HK241" s="98"/>
      <c r="HL241" s="98"/>
      <c r="HM241" s="98"/>
      <c r="HN241" s="98"/>
      <c r="HO241" s="98"/>
      <c r="HP241" s="98"/>
      <c r="HQ241" s="98"/>
      <c r="HR241" s="98"/>
      <c r="HS241" s="98"/>
      <c r="HT241" s="98"/>
      <c r="HU241" s="98"/>
      <c r="HV241" s="98"/>
      <c r="HW241" s="98"/>
      <c r="HX241" s="98"/>
      <c r="HY241" s="98"/>
      <c r="HZ241" s="98"/>
      <c r="IA241" s="98"/>
    </row>
    <row r="242" spans="1:235" ht="15.75" customHeight="1" x14ac:dyDescent="0.3">
      <c r="A242" s="98"/>
      <c r="B242" s="98"/>
      <c r="C242" s="98"/>
      <c r="D242" s="98"/>
      <c r="E242" s="98"/>
      <c r="F242" s="98"/>
      <c r="G242" s="98"/>
      <c r="H242" s="98"/>
      <c r="I242" s="98"/>
      <c r="J242" s="98"/>
      <c r="K242" s="98"/>
      <c r="L242" s="98"/>
      <c r="M242" s="98"/>
      <c r="N242" s="98"/>
      <c r="O242" s="98"/>
      <c r="P242" s="98"/>
      <c r="Q242" s="98"/>
      <c r="R242" s="98"/>
      <c r="S242" s="98"/>
      <c r="T242" s="98"/>
      <c r="U242" s="98"/>
      <c r="V242" s="98"/>
      <c r="W242" s="98"/>
      <c r="X242" s="98"/>
      <c r="Y242" s="98"/>
      <c r="Z242" s="98"/>
      <c r="AA242" s="98"/>
      <c r="AB242" s="98"/>
      <c r="AC242" s="98"/>
      <c r="AD242" s="98"/>
      <c r="AE242" s="98"/>
      <c r="AF242" s="98"/>
      <c r="AG242" s="98"/>
      <c r="AH242" s="98"/>
      <c r="AI242" s="98"/>
      <c r="AJ242" s="98"/>
      <c r="AK242" s="98"/>
      <c r="AL242" s="98"/>
      <c r="AM242" s="98"/>
      <c r="AN242" s="98"/>
      <c r="AO242" s="98"/>
      <c r="AP242" s="98"/>
      <c r="AQ242" s="98"/>
      <c r="AR242" s="98"/>
      <c r="AS242" s="98"/>
      <c r="AT242" s="98"/>
      <c r="AU242" s="98"/>
      <c r="AV242" s="98"/>
      <c r="AW242" s="98"/>
      <c r="AX242" s="98"/>
      <c r="AY242" s="98"/>
      <c r="AZ242" s="98"/>
      <c r="BA242" s="98"/>
      <c r="BB242" s="98"/>
      <c r="BC242" s="98"/>
      <c r="BD242" s="98"/>
      <c r="BE242" s="98"/>
      <c r="BF242" s="98"/>
      <c r="BG242" s="98"/>
      <c r="BH242" s="98"/>
      <c r="BI242" s="98"/>
      <c r="BJ242" s="98"/>
      <c r="BK242" s="98"/>
      <c r="BL242" s="98"/>
      <c r="BM242" s="98"/>
      <c r="BN242" s="98"/>
      <c r="BO242" s="98"/>
      <c r="BP242" s="98"/>
      <c r="BQ242" s="98"/>
      <c r="BR242" s="98"/>
      <c r="BS242" s="98"/>
      <c r="BT242" s="98"/>
      <c r="BU242" s="98"/>
      <c r="BV242" s="98"/>
      <c r="BW242" s="98"/>
      <c r="BX242" s="98"/>
      <c r="BY242" s="98"/>
      <c r="BZ242" s="98"/>
      <c r="CA242" s="98"/>
      <c r="CB242" s="98"/>
      <c r="CC242" s="98"/>
      <c r="CD242" s="98"/>
      <c r="CE242" s="98"/>
      <c r="CF242" s="98"/>
      <c r="CG242" s="98"/>
      <c r="CH242" s="98"/>
      <c r="CI242" s="98"/>
      <c r="CJ242" s="98"/>
      <c r="CK242" s="98"/>
      <c r="CL242" s="98"/>
      <c r="CM242" s="98"/>
      <c r="CN242" s="98"/>
      <c r="CO242" s="98"/>
      <c r="CP242" s="98"/>
      <c r="CQ242" s="98"/>
      <c r="CR242" s="98"/>
      <c r="CS242" s="98"/>
      <c r="CT242" s="98"/>
      <c r="CU242" s="98"/>
      <c r="CV242" s="98"/>
      <c r="CW242" s="98"/>
      <c r="CX242" s="98"/>
      <c r="CY242" s="98"/>
      <c r="CZ242" s="98"/>
      <c r="DA242" s="98"/>
      <c r="DB242" s="98"/>
      <c r="DC242" s="98"/>
      <c r="DD242" s="98"/>
      <c r="DE242" s="98"/>
      <c r="DF242" s="98"/>
      <c r="DG242" s="98"/>
      <c r="DH242" s="98"/>
      <c r="DI242" s="98"/>
      <c r="DJ242" s="98"/>
      <c r="DK242" s="98"/>
      <c r="DL242" s="98"/>
      <c r="DM242" s="98"/>
      <c r="DN242" s="98"/>
      <c r="DO242" s="98"/>
      <c r="DP242" s="98"/>
      <c r="DQ242" s="98"/>
      <c r="DR242" s="98"/>
      <c r="DS242" s="98"/>
      <c r="DT242" s="98"/>
      <c r="DU242" s="98"/>
      <c r="DV242" s="98"/>
      <c r="DW242" s="98"/>
      <c r="DX242" s="98"/>
      <c r="DY242" s="98"/>
      <c r="DZ242" s="98"/>
      <c r="EA242" s="98"/>
      <c r="EB242" s="98"/>
      <c r="EC242" s="98"/>
      <c r="ED242" s="98"/>
      <c r="EE242" s="98"/>
      <c r="EF242" s="98"/>
      <c r="EG242" s="98"/>
      <c r="EH242" s="98"/>
      <c r="EI242" s="98"/>
      <c r="EJ242" s="98"/>
      <c r="EK242" s="98"/>
      <c r="EL242" s="98"/>
      <c r="EM242" s="98"/>
      <c r="EN242" s="98"/>
      <c r="EO242" s="98"/>
      <c r="EP242" s="98"/>
      <c r="EQ242" s="98"/>
      <c r="ER242" s="98"/>
      <c r="ES242" s="98"/>
      <c r="ET242" s="98"/>
      <c r="EU242" s="98"/>
      <c r="EV242" s="98"/>
      <c r="EW242" s="98"/>
      <c r="EX242" s="98"/>
      <c r="EY242" s="98"/>
      <c r="EZ242" s="98"/>
      <c r="FA242" s="98"/>
      <c r="FB242" s="98"/>
      <c r="FC242" s="98"/>
      <c r="FD242" s="98"/>
      <c r="FE242" s="98"/>
      <c r="FF242" s="98"/>
      <c r="FG242" s="98"/>
      <c r="FH242" s="98"/>
      <c r="FI242" s="98"/>
      <c r="FJ242" s="98"/>
      <c r="FK242" s="98"/>
      <c r="FL242" s="98"/>
      <c r="FM242" s="98"/>
      <c r="FN242" s="98"/>
      <c r="FO242" s="98"/>
      <c r="FP242" s="98"/>
      <c r="FQ242" s="98"/>
      <c r="FR242" s="98"/>
      <c r="FS242" s="98"/>
      <c r="FT242" s="98"/>
      <c r="FU242" s="98"/>
      <c r="FV242" s="98"/>
      <c r="FW242" s="98"/>
      <c r="FX242" s="98"/>
      <c r="FY242" s="98"/>
      <c r="FZ242" s="98"/>
      <c r="GA242" s="98"/>
      <c r="GB242" s="98"/>
      <c r="GC242" s="98"/>
      <c r="GD242" s="98"/>
      <c r="GE242" s="98"/>
      <c r="GF242" s="98"/>
      <c r="GG242" s="98"/>
      <c r="GH242" s="98"/>
      <c r="GI242" s="98"/>
      <c r="GJ242" s="98"/>
      <c r="GK242" s="98"/>
      <c r="GL242" s="98"/>
      <c r="GM242" s="98"/>
      <c r="GN242" s="98"/>
      <c r="GO242" s="98"/>
      <c r="GP242" s="98"/>
      <c r="GQ242" s="98"/>
      <c r="GR242" s="98"/>
      <c r="GS242" s="98"/>
      <c r="GT242" s="98"/>
      <c r="GU242" s="98"/>
      <c r="GV242" s="98"/>
      <c r="GW242" s="98"/>
      <c r="GX242" s="98"/>
      <c r="GY242" s="98"/>
      <c r="GZ242" s="98"/>
      <c r="HA242" s="98"/>
      <c r="HB242" s="98"/>
      <c r="HC242" s="98"/>
      <c r="HD242" s="98"/>
      <c r="HE242" s="98"/>
      <c r="HF242" s="98"/>
      <c r="HG242" s="98"/>
      <c r="HH242" s="98"/>
      <c r="HI242" s="98"/>
      <c r="HJ242" s="98"/>
      <c r="HK242" s="98"/>
      <c r="HL242" s="98"/>
      <c r="HM242" s="98"/>
      <c r="HN242" s="98"/>
      <c r="HO242" s="98"/>
      <c r="HP242" s="98"/>
      <c r="HQ242" s="98"/>
      <c r="HR242" s="98"/>
      <c r="HS242" s="98"/>
      <c r="HT242" s="98"/>
      <c r="HU242" s="98"/>
      <c r="HV242" s="98"/>
      <c r="HW242" s="98"/>
      <c r="HX242" s="98"/>
      <c r="HY242" s="98"/>
      <c r="HZ242" s="98"/>
      <c r="IA242" s="98"/>
    </row>
    <row r="243" spans="1:235" ht="15.75" customHeight="1" x14ac:dyDescent="0.3">
      <c r="A243" s="98"/>
      <c r="B243" s="98"/>
      <c r="C243" s="98"/>
      <c r="D243" s="98"/>
      <c r="E243" s="98"/>
      <c r="F243" s="98"/>
      <c r="G243" s="98"/>
      <c r="H243" s="98"/>
      <c r="I243" s="98"/>
      <c r="J243" s="98"/>
      <c r="K243" s="98"/>
      <c r="L243" s="98"/>
      <c r="M243" s="98"/>
      <c r="N243" s="98"/>
      <c r="O243" s="98"/>
      <c r="P243" s="98"/>
      <c r="Q243" s="98"/>
      <c r="R243" s="98"/>
      <c r="S243" s="98"/>
      <c r="T243" s="98"/>
      <c r="U243" s="98"/>
      <c r="V243" s="98"/>
      <c r="W243" s="98"/>
      <c r="X243" s="98"/>
      <c r="Y243" s="98"/>
      <c r="Z243" s="98"/>
      <c r="AA243" s="98"/>
      <c r="AB243" s="98"/>
      <c r="AC243" s="98"/>
      <c r="AD243" s="98"/>
      <c r="AE243" s="98"/>
      <c r="AF243" s="98"/>
      <c r="AG243" s="98"/>
      <c r="AH243" s="98"/>
      <c r="AI243" s="98"/>
      <c r="AJ243" s="98"/>
      <c r="AK243" s="98"/>
      <c r="AL243" s="98"/>
      <c r="AM243" s="98"/>
      <c r="AN243" s="98"/>
      <c r="AO243" s="98"/>
      <c r="AP243" s="98"/>
      <c r="AQ243" s="98"/>
      <c r="AR243" s="98"/>
      <c r="AS243" s="98"/>
      <c r="AT243" s="98"/>
      <c r="AU243" s="98"/>
      <c r="AV243" s="98"/>
      <c r="AW243" s="98"/>
      <c r="AX243" s="98"/>
      <c r="AY243" s="98"/>
      <c r="AZ243" s="98"/>
      <c r="BA243" s="98"/>
      <c r="BB243" s="98"/>
      <c r="BC243" s="98"/>
      <c r="BD243" s="98"/>
      <c r="BE243" s="98"/>
      <c r="BF243" s="98"/>
      <c r="BG243" s="98"/>
      <c r="BH243" s="98"/>
      <c r="BI243" s="98"/>
      <c r="BJ243" s="98"/>
      <c r="BK243" s="98"/>
      <c r="BL243" s="98"/>
      <c r="BM243" s="98"/>
      <c r="BN243" s="98"/>
      <c r="BO243" s="98"/>
      <c r="BP243" s="98"/>
      <c r="BQ243" s="98"/>
      <c r="BR243" s="98"/>
      <c r="BS243" s="98"/>
      <c r="BT243" s="98"/>
      <c r="BU243" s="98"/>
      <c r="BV243" s="98"/>
      <c r="BW243" s="98"/>
      <c r="BX243" s="98"/>
      <c r="BY243" s="98"/>
      <c r="BZ243" s="98"/>
      <c r="CA243" s="98"/>
      <c r="CB243" s="98"/>
      <c r="CC243" s="98"/>
      <c r="CD243" s="98"/>
      <c r="CE243" s="98"/>
      <c r="CF243" s="98"/>
      <c r="CG243" s="98"/>
      <c r="CH243" s="98"/>
      <c r="CI243" s="98"/>
      <c r="CJ243" s="98"/>
      <c r="CK243" s="98"/>
      <c r="CL243" s="98"/>
      <c r="CM243" s="98"/>
      <c r="CN243" s="98"/>
      <c r="CO243" s="98"/>
      <c r="CP243" s="98"/>
      <c r="CQ243" s="98"/>
      <c r="CR243" s="98"/>
      <c r="CS243" s="98"/>
      <c r="CT243" s="98"/>
      <c r="CU243" s="98"/>
      <c r="CV243" s="98"/>
      <c r="CW243" s="98"/>
      <c r="CX243" s="98"/>
      <c r="CY243" s="98"/>
      <c r="CZ243" s="98"/>
      <c r="DA243" s="98"/>
      <c r="DB243" s="98"/>
      <c r="DC243" s="98"/>
      <c r="DD243" s="98"/>
      <c r="DE243" s="98"/>
      <c r="DF243" s="98"/>
      <c r="DG243" s="98"/>
      <c r="DH243" s="98"/>
      <c r="DI243" s="98"/>
      <c r="DJ243" s="98"/>
      <c r="DK243" s="98"/>
      <c r="DL243" s="98"/>
      <c r="DM243" s="98"/>
      <c r="DN243" s="98"/>
      <c r="DO243" s="98"/>
      <c r="DP243" s="98"/>
      <c r="DQ243" s="98"/>
      <c r="DR243" s="98"/>
      <c r="DS243" s="98"/>
      <c r="DT243" s="98"/>
      <c r="DU243" s="98"/>
      <c r="DV243" s="98"/>
      <c r="DW243" s="98"/>
      <c r="DX243" s="98"/>
      <c r="DY243" s="98"/>
      <c r="DZ243" s="98"/>
      <c r="EA243" s="98"/>
      <c r="EB243" s="98"/>
      <c r="EC243" s="98"/>
      <c r="ED243" s="98"/>
      <c r="EE243" s="98"/>
      <c r="EF243" s="98"/>
      <c r="EG243" s="98"/>
      <c r="EH243" s="98"/>
      <c r="EI243" s="98"/>
      <c r="EJ243" s="98"/>
      <c r="EK243" s="98"/>
      <c r="EL243" s="98"/>
      <c r="EM243" s="98"/>
      <c r="EN243" s="98"/>
      <c r="EO243" s="98"/>
      <c r="EP243" s="98"/>
      <c r="EQ243" s="98"/>
      <c r="ER243" s="98"/>
      <c r="ES243" s="98"/>
      <c r="ET243" s="98"/>
      <c r="EU243" s="98"/>
      <c r="EV243" s="98"/>
      <c r="EW243" s="98"/>
      <c r="EX243" s="98"/>
      <c r="EY243" s="98"/>
      <c r="EZ243" s="98"/>
      <c r="FA243" s="98"/>
      <c r="FB243" s="98"/>
      <c r="FC243" s="98"/>
      <c r="FD243" s="98"/>
      <c r="FE243" s="98"/>
      <c r="FF243" s="98"/>
      <c r="FG243" s="98"/>
      <c r="FH243" s="98"/>
      <c r="FI243" s="98"/>
      <c r="FJ243" s="98"/>
      <c r="FK243" s="98"/>
      <c r="FL243" s="98"/>
      <c r="FM243" s="98"/>
      <c r="FN243" s="98"/>
      <c r="FO243" s="98"/>
      <c r="FP243" s="98"/>
      <c r="FQ243" s="98"/>
      <c r="FR243" s="98"/>
      <c r="FS243" s="98"/>
      <c r="FT243" s="98"/>
      <c r="FU243" s="98"/>
      <c r="FV243" s="98"/>
      <c r="FW243" s="98"/>
      <c r="FX243" s="98"/>
      <c r="FY243" s="98"/>
      <c r="FZ243" s="98"/>
      <c r="GA243" s="98"/>
      <c r="GB243" s="98"/>
      <c r="GC243" s="98"/>
      <c r="GD243" s="98"/>
      <c r="GE243" s="98"/>
      <c r="GF243" s="98"/>
      <c r="GG243" s="98"/>
      <c r="GH243" s="98"/>
      <c r="GI243" s="98"/>
      <c r="GJ243" s="98"/>
      <c r="GK243" s="98"/>
      <c r="GL243" s="98"/>
      <c r="GM243" s="98"/>
      <c r="GN243" s="98"/>
      <c r="GO243" s="98"/>
      <c r="GP243" s="98"/>
      <c r="GQ243" s="98"/>
      <c r="GR243" s="98"/>
      <c r="GS243" s="98"/>
      <c r="GT243" s="98"/>
      <c r="GU243" s="98"/>
      <c r="GV243" s="98"/>
      <c r="GW243" s="98"/>
      <c r="GX243" s="98"/>
      <c r="GY243" s="98"/>
      <c r="GZ243" s="98"/>
      <c r="HA243" s="98"/>
      <c r="HB243" s="98"/>
      <c r="HC243" s="98"/>
      <c r="HD243" s="98"/>
      <c r="HE243" s="98"/>
      <c r="HF243" s="98"/>
      <c r="HG243" s="98"/>
      <c r="HH243" s="98"/>
      <c r="HI243" s="98"/>
      <c r="HJ243" s="98"/>
      <c r="HK243" s="98"/>
      <c r="HL243" s="98"/>
      <c r="HM243" s="98"/>
      <c r="HN243" s="98"/>
      <c r="HO243" s="98"/>
      <c r="HP243" s="98"/>
      <c r="HQ243" s="98"/>
      <c r="HR243" s="98"/>
      <c r="HS243" s="98"/>
      <c r="HT243" s="98"/>
      <c r="HU243" s="98"/>
      <c r="HV243" s="98"/>
      <c r="HW243" s="98"/>
      <c r="HX243" s="98"/>
      <c r="HY243" s="98"/>
      <c r="HZ243" s="98"/>
      <c r="IA243" s="98"/>
    </row>
    <row r="244" spans="1:235" ht="15.75" customHeight="1" x14ac:dyDescent="0.3">
      <c r="A244" s="98"/>
      <c r="B244" s="98"/>
      <c r="C244" s="98"/>
      <c r="D244" s="98"/>
      <c r="E244" s="98"/>
      <c r="F244" s="98"/>
      <c r="G244" s="98"/>
      <c r="H244" s="98"/>
      <c r="I244" s="98"/>
      <c r="J244" s="98"/>
      <c r="K244" s="98"/>
      <c r="L244" s="98"/>
      <c r="M244" s="98"/>
      <c r="N244" s="98"/>
      <c r="O244" s="98"/>
      <c r="P244" s="98"/>
      <c r="Q244" s="98"/>
      <c r="R244" s="98"/>
      <c r="S244" s="98"/>
      <c r="T244" s="98"/>
      <c r="U244" s="98"/>
      <c r="V244" s="98"/>
      <c r="W244" s="98"/>
      <c r="X244" s="98"/>
      <c r="Y244" s="98"/>
      <c r="Z244" s="98"/>
      <c r="AA244" s="98"/>
      <c r="AB244" s="98"/>
      <c r="AC244" s="98"/>
      <c r="AD244" s="98"/>
      <c r="AE244" s="98"/>
      <c r="AF244" s="98"/>
      <c r="AG244" s="98"/>
      <c r="AH244" s="98"/>
      <c r="AI244" s="98"/>
      <c r="AJ244" s="98"/>
      <c r="AK244" s="98"/>
      <c r="AL244" s="98"/>
      <c r="AM244" s="98"/>
      <c r="AN244" s="98"/>
      <c r="AO244" s="98"/>
      <c r="AP244" s="98"/>
      <c r="AQ244" s="98"/>
      <c r="AR244" s="98"/>
      <c r="AS244" s="98"/>
      <c r="AT244" s="98"/>
      <c r="AU244" s="98"/>
      <c r="AV244" s="98"/>
      <c r="AW244" s="98"/>
      <c r="AX244" s="98"/>
      <c r="AY244" s="98"/>
      <c r="AZ244" s="98"/>
      <c r="BA244" s="98"/>
      <c r="BB244" s="98"/>
      <c r="BC244" s="98"/>
      <c r="BD244" s="98"/>
      <c r="BE244" s="98"/>
      <c r="BF244" s="98"/>
      <c r="BG244" s="98"/>
      <c r="BH244" s="98"/>
      <c r="BI244" s="98"/>
      <c r="BJ244" s="98"/>
      <c r="BK244" s="98"/>
      <c r="BL244" s="98"/>
      <c r="BM244" s="98"/>
      <c r="BN244" s="98"/>
      <c r="BO244" s="98"/>
      <c r="BP244" s="98"/>
      <c r="BQ244" s="98"/>
      <c r="BR244" s="98"/>
      <c r="BS244" s="98"/>
      <c r="BT244" s="98"/>
      <c r="BU244" s="98"/>
      <c r="BV244" s="98"/>
      <c r="BW244" s="98"/>
      <c r="BX244" s="98"/>
      <c r="BY244" s="98"/>
      <c r="BZ244" s="98"/>
      <c r="CA244" s="98"/>
      <c r="CB244" s="98"/>
      <c r="CC244" s="98"/>
      <c r="CD244" s="98"/>
      <c r="CE244" s="98"/>
      <c r="CF244" s="98"/>
      <c r="CG244" s="98"/>
      <c r="CH244" s="98"/>
      <c r="CI244" s="98"/>
      <c r="CJ244" s="98"/>
      <c r="CK244" s="98"/>
      <c r="CL244" s="98"/>
      <c r="CM244" s="98"/>
      <c r="CN244" s="98"/>
      <c r="CO244" s="98"/>
      <c r="CP244" s="98"/>
      <c r="CQ244" s="98"/>
      <c r="CR244" s="98"/>
      <c r="CS244" s="98"/>
      <c r="CT244" s="98"/>
      <c r="CU244" s="98"/>
      <c r="CV244" s="98"/>
      <c r="CW244" s="98"/>
      <c r="CX244" s="98"/>
      <c r="CY244" s="98"/>
      <c r="CZ244" s="98"/>
      <c r="DA244" s="98"/>
      <c r="DB244" s="98"/>
      <c r="DC244" s="98"/>
      <c r="DD244" s="98"/>
      <c r="DE244" s="98"/>
      <c r="DF244" s="98"/>
      <c r="DG244" s="98"/>
      <c r="DH244" s="98"/>
      <c r="DI244" s="98"/>
      <c r="DJ244" s="98"/>
      <c r="DK244" s="98"/>
      <c r="DL244" s="98"/>
      <c r="DM244" s="98"/>
      <c r="DN244" s="98"/>
      <c r="DO244" s="98"/>
      <c r="DP244" s="98"/>
      <c r="DQ244" s="98"/>
      <c r="DR244" s="98"/>
      <c r="DS244" s="98"/>
      <c r="DT244" s="98"/>
      <c r="DU244" s="98"/>
      <c r="DV244" s="98"/>
      <c r="DW244" s="98"/>
      <c r="DX244" s="98"/>
      <c r="DY244" s="98"/>
      <c r="DZ244" s="98"/>
      <c r="EA244" s="98"/>
      <c r="EB244" s="98"/>
      <c r="EC244" s="98"/>
      <c r="ED244" s="98"/>
      <c r="EE244" s="98"/>
      <c r="EF244" s="98"/>
      <c r="EG244" s="98"/>
      <c r="EH244" s="98"/>
      <c r="EI244" s="98"/>
      <c r="EJ244" s="98"/>
      <c r="EK244" s="98"/>
      <c r="EL244" s="98"/>
      <c r="EM244" s="98"/>
      <c r="EN244" s="98"/>
      <c r="EO244" s="98"/>
      <c r="EP244" s="98"/>
      <c r="EQ244" s="98"/>
      <c r="ER244" s="98"/>
      <c r="ES244" s="98"/>
      <c r="ET244" s="98"/>
      <c r="EU244" s="98"/>
      <c r="EV244" s="98"/>
      <c r="EW244" s="98"/>
      <c r="EX244" s="98"/>
      <c r="EY244" s="98"/>
      <c r="EZ244" s="98"/>
      <c r="FA244" s="98"/>
      <c r="FB244" s="98"/>
      <c r="FC244" s="98"/>
      <c r="FD244" s="98"/>
      <c r="FE244" s="98"/>
      <c r="FF244" s="98"/>
      <c r="FG244" s="98"/>
      <c r="FH244" s="98"/>
      <c r="FI244" s="98"/>
      <c r="FJ244" s="98"/>
      <c r="FK244" s="98"/>
      <c r="FL244" s="98"/>
      <c r="FM244" s="98"/>
      <c r="FN244" s="98"/>
      <c r="FO244" s="98"/>
      <c r="FP244" s="98"/>
      <c r="FQ244" s="98"/>
      <c r="FR244" s="98"/>
      <c r="FS244" s="98"/>
      <c r="FT244" s="98"/>
      <c r="FU244" s="98"/>
      <c r="FV244" s="98"/>
      <c r="FW244" s="98"/>
      <c r="FX244" s="98"/>
      <c r="FY244" s="98"/>
      <c r="FZ244" s="98"/>
      <c r="GA244" s="98"/>
      <c r="GB244" s="98"/>
      <c r="GC244" s="98"/>
      <c r="GD244" s="98"/>
      <c r="GE244" s="98"/>
      <c r="GF244" s="98"/>
      <c r="GG244" s="98"/>
      <c r="GH244" s="98"/>
      <c r="GI244" s="98"/>
      <c r="GJ244" s="98"/>
      <c r="GK244" s="98"/>
      <c r="GL244" s="98"/>
      <c r="GM244" s="98"/>
      <c r="GN244" s="98"/>
      <c r="GO244" s="98"/>
      <c r="GP244" s="98"/>
      <c r="GQ244" s="98"/>
      <c r="GR244" s="98"/>
      <c r="GS244" s="98"/>
      <c r="GT244" s="98"/>
      <c r="GU244" s="98"/>
      <c r="GV244" s="98"/>
      <c r="GW244" s="98"/>
      <c r="GX244" s="98"/>
      <c r="GY244" s="98"/>
      <c r="GZ244" s="98"/>
      <c r="HA244" s="98"/>
      <c r="HB244" s="98"/>
      <c r="HC244" s="98"/>
      <c r="HD244" s="98"/>
      <c r="HE244" s="98"/>
      <c r="HF244" s="98"/>
      <c r="HG244" s="98"/>
      <c r="HH244" s="98"/>
      <c r="HI244" s="98"/>
      <c r="HJ244" s="98"/>
      <c r="HK244" s="98"/>
      <c r="HL244" s="98"/>
      <c r="HM244" s="98"/>
      <c r="HN244" s="98"/>
      <c r="HO244" s="98"/>
      <c r="HP244" s="98"/>
      <c r="HQ244" s="98"/>
      <c r="HR244" s="98"/>
      <c r="HS244" s="98"/>
      <c r="HT244" s="98"/>
      <c r="HU244" s="98"/>
      <c r="HV244" s="98"/>
      <c r="HW244" s="98"/>
      <c r="HX244" s="98"/>
      <c r="HY244" s="98"/>
      <c r="HZ244" s="98"/>
      <c r="IA244" s="98"/>
    </row>
  </sheetData>
  <mergeCells count="35">
    <mergeCell ref="HA1:HB1"/>
    <mergeCell ref="HC1:HD1"/>
    <mergeCell ref="ES2:EY2"/>
    <mergeCell ref="EZ2:FF2"/>
    <mergeCell ref="FG2:FM2"/>
    <mergeCell ref="FN2:FT2"/>
    <mergeCell ref="FU2:GA2"/>
    <mergeCell ref="GB2:GH2"/>
    <mergeCell ref="GI2:GO2"/>
    <mergeCell ref="GQ1:GR1"/>
    <mergeCell ref="GS1:GT1"/>
    <mergeCell ref="GU1:GV1"/>
    <mergeCell ref="GW1:GX1"/>
    <mergeCell ref="GY1:GZ1"/>
    <mergeCell ref="CT2:CZ2"/>
    <mergeCell ref="DA2:DG2"/>
    <mergeCell ref="DH2:DN2"/>
    <mergeCell ref="DQ2:DW2"/>
    <mergeCell ref="DX2:ED2"/>
    <mergeCell ref="GQ4:HD4"/>
    <mergeCell ref="HF4:HT4"/>
    <mergeCell ref="C4:Y4"/>
    <mergeCell ref="E1:G1"/>
    <mergeCell ref="AO2:AS2"/>
    <mergeCell ref="AT2:BN2"/>
    <mergeCell ref="BO2:BU2"/>
    <mergeCell ref="BV2:CD2"/>
    <mergeCell ref="CF2:CL2"/>
    <mergeCell ref="CM2:CS2"/>
    <mergeCell ref="EE2:EK2"/>
    <mergeCell ref="EL2:ER2"/>
    <mergeCell ref="AA4:AM4"/>
    <mergeCell ref="AO4:CD4"/>
    <mergeCell ref="CF4:DO4"/>
    <mergeCell ref="DQ4:GO4"/>
  </mergeCell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9CC00"/>
  </sheetPr>
  <dimension ref="A1:IA319"/>
  <sheetViews>
    <sheetView topLeftCell="BB1" workbookViewId="0">
      <pane ySplit="1" topLeftCell="A64" activePane="bottomLeft" state="frozen"/>
      <selection pane="bottomLeft" activeCell="BH1" sqref="BH1"/>
    </sheetView>
  </sheetViews>
  <sheetFormatPr defaultColWidth="14.44140625" defaultRowHeight="15" customHeight="1" x14ac:dyDescent="0.3"/>
  <cols>
    <col min="1" max="2" width="5.109375" customWidth="1"/>
    <col min="3" max="3" width="11.88671875" customWidth="1"/>
    <col min="4" max="4" width="6.109375" customWidth="1"/>
    <col min="5" max="5" width="14.88671875" customWidth="1"/>
    <col min="6" max="6" width="19.6640625" customWidth="1"/>
    <col min="7" max="7" width="29" customWidth="1"/>
    <col min="8" max="8" width="23" customWidth="1"/>
    <col min="9" max="9" width="28.44140625" customWidth="1"/>
    <col min="10" max="10" width="17" customWidth="1"/>
    <col min="11" max="11" width="5.109375" customWidth="1"/>
    <col min="12" max="12" width="10.88671875" customWidth="1"/>
    <col min="13" max="13" width="6.109375" customWidth="1"/>
    <col min="14" max="14" width="50.109375" customWidth="1"/>
    <col min="15" max="15" width="14.6640625" customWidth="1"/>
    <col min="16" max="16" width="7.6640625" customWidth="1"/>
    <col min="17" max="17" width="12" customWidth="1"/>
    <col min="18" max="18" width="24" customWidth="1"/>
    <col min="19" max="19" width="19" customWidth="1"/>
    <col min="20" max="20" width="15.44140625" customWidth="1"/>
    <col min="21" max="21" width="21.33203125" customWidth="1"/>
    <col min="22" max="22" width="19" customWidth="1"/>
    <col min="23" max="23" width="16.5546875" customWidth="1"/>
    <col min="24" max="24" width="17.5546875" customWidth="1"/>
    <col min="25" max="25" width="14" customWidth="1"/>
    <col min="26" max="26" width="17.5546875" customWidth="1"/>
    <col min="27" max="27" width="17.6640625" customWidth="1"/>
    <col min="28" max="28" width="36.88671875" customWidth="1"/>
    <col min="29" max="29" width="14.44140625" customWidth="1"/>
    <col min="30" max="30" width="21.88671875" customWidth="1"/>
    <col min="31" max="31" width="17.5546875" customWidth="1"/>
    <col min="32" max="32" width="15.109375" customWidth="1"/>
    <col min="33" max="33" width="18" customWidth="1"/>
    <col min="34" max="34" width="17.5546875" customWidth="1"/>
    <col min="35" max="35" width="16.33203125" customWidth="1"/>
    <col min="36" max="36" width="16.88671875" customWidth="1"/>
    <col min="37" max="37" width="14" customWidth="1"/>
    <col min="38" max="38" width="11.33203125" customWidth="1"/>
    <col min="39" max="39" width="13.6640625" customWidth="1"/>
    <col min="40" max="42" width="14.6640625" customWidth="1"/>
    <col min="43" max="43" width="11.6640625" customWidth="1"/>
    <col min="44" max="44" width="11" customWidth="1"/>
    <col min="45" max="45" width="11.44140625" customWidth="1"/>
    <col min="46" max="46" width="9.5546875" customWidth="1"/>
    <col min="47" max="47" width="9.6640625" customWidth="1"/>
    <col min="48" max="48" width="11.33203125" customWidth="1"/>
    <col min="49" max="49" width="9.44140625" customWidth="1"/>
    <col min="50" max="50" width="9.33203125" customWidth="1"/>
    <col min="51" max="51" width="9.88671875" customWidth="1"/>
    <col min="52" max="52" width="10.88671875" customWidth="1"/>
    <col min="53" max="53" width="10.5546875" customWidth="1"/>
    <col min="54" max="54" width="10.33203125" customWidth="1"/>
    <col min="55" max="55" width="10.6640625" customWidth="1"/>
    <col min="56" max="56" width="10" customWidth="1"/>
    <col min="57" max="57" width="9" customWidth="1"/>
    <col min="58" max="58" width="16" customWidth="1"/>
    <col min="59" max="59" width="15.88671875" customWidth="1"/>
    <col min="60" max="60" width="14.6640625" customWidth="1"/>
    <col min="61" max="63" width="14" customWidth="1"/>
    <col min="64" max="64" width="11.44140625" customWidth="1"/>
    <col min="65" max="65" width="10.6640625" customWidth="1"/>
    <col min="66" max="66" width="11.88671875" customWidth="1"/>
    <col min="67" max="67" width="8" customWidth="1"/>
    <col min="68" max="68" width="8.6640625" customWidth="1"/>
    <col min="69" max="71" width="8" customWidth="1"/>
    <col min="72" max="72" width="8.6640625" customWidth="1"/>
    <col min="73" max="73" width="7.5546875" customWidth="1"/>
    <col min="74" max="82" width="6.88671875" customWidth="1"/>
    <col min="83" max="86" width="6.33203125" customWidth="1"/>
    <col min="87" max="87" width="9.109375" customWidth="1"/>
    <col min="88" max="88" width="41" customWidth="1"/>
    <col min="89" max="89" width="29.88671875" customWidth="1"/>
    <col min="90" max="90" width="35.5546875" customWidth="1"/>
    <col min="91" max="91" width="29.5546875" customWidth="1"/>
    <col min="92" max="92" width="23" customWidth="1"/>
    <col min="93" max="93" width="19.6640625" customWidth="1"/>
    <col min="94" max="94" width="22.88671875" customWidth="1"/>
    <col min="95" max="95" width="92.88671875" customWidth="1"/>
    <col min="96" max="96" width="58.88671875" customWidth="1"/>
    <col min="97" max="97" width="34" customWidth="1"/>
    <col min="98" max="98" width="36.88671875" customWidth="1"/>
    <col min="99" max="99" width="85.33203125" customWidth="1"/>
    <col min="100" max="100" width="21.6640625" customWidth="1"/>
    <col min="101" max="101" width="47.109375" customWidth="1"/>
    <col min="102" max="102" width="3.44140625" customWidth="1"/>
    <col min="103" max="108" width="5.33203125" customWidth="1"/>
    <col min="109" max="109" width="144.88671875" customWidth="1"/>
    <col min="110" max="110" width="74.109375" customWidth="1"/>
    <col min="111" max="111" width="42.6640625" customWidth="1"/>
    <col min="112" max="112" width="32.88671875" customWidth="1"/>
    <col min="113" max="113" width="94.44140625" customWidth="1"/>
    <col min="114" max="114" width="21.109375" customWidth="1"/>
    <col min="115" max="115" width="39.109375" customWidth="1"/>
    <col min="116" max="116" width="47" customWidth="1"/>
    <col min="117" max="117" width="46.44140625" customWidth="1"/>
    <col min="118" max="118" width="54" customWidth="1"/>
    <col min="119" max="119" width="55.33203125" customWidth="1"/>
    <col min="120" max="120" width="59.44140625" customWidth="1"/>
    <col min="121" max="121" width="48.33203125" customWidth="1"/>
    <col min="122" max="122" width="47.44140625" customWidth="1"/>
    <col min="123" max="123" width="25.33203125" customWidth="1"/>
    <col min="124" max="131" width="9.109375" customWidth="1"/>
    <col min="132" max="138" width="6.33203125" customWidth="1"/>
    <col min="139" max="140" width="9.33203125" customWidth="1"/>
    <col min="141" max="141" width="8.109375" customWidth="1"/>
    <col min="142" max="143" width="9.33203125" customWidth="1"/>
    <col min="144" max="145" width="8.109375" customWidth="1"/>
    <col min="146" max="146" width="3.88671875" customWidth="1"/>
    <col min="147" max="152" width="6" customWidth="1"/>
    <col min="153" max="153" width="5" customWidth="1"/>
    <col min="154" max="159" width="6" customWidth="1"/>
    <col min="160" max="221" width="9.109375" customWidth="1"/>
    <col min="222" max="222" width="9.44140625" customWidth="1"/>
    <col min="223" max="235" width="9.109375" customWidth="1"/>
  </cols>
  <sheetData>
    <row r="1" spans="1:235" ht="18.75" customHeight="1" x14ac:dyDescent="0.3">
      <c r="B1" s="1"/>
      <c r="C1" s="2" t="s">
        <v>0</v>
      </c>
      <c r="D1" s="2" t="s">
        <v>1753</v>
      </c>
      <c r="E1" s="126" t="s">
        <v>1</v>
      </c>
      <c r="F1" s="124"/>
      <c r="G1" s="125"/>
      <c r="H1" s="2" t="s">
        <v>2</v>
      </c>
      <c r="I1" s="2" t="s">
        <v>3</v>
      </c>
      <c r="J1" s="2" t="s">
        <v>4</v>
      </c>
      <c r="K1" s="2" t="s">
        <v>5</v>
      </c>
      <c r="L1" s="2" t="s">
        <v>6</v>
      </c>
      <c r="M1" s="2" t="s">
        <v>7</v>
      </c>
      <c r="N1" s="2" t="s">
        <v>8</v>
      </c>
      <c r="O1" s="2" t="s">
        <v>9</v>
      </c>
      <c r="P1" s="2" t="s">
        <v>10</v>
      </c>
      <c r="Q1" s="2" t="s">
        <v>11</v>
      </c>
      <c r="R1" s="2" t="s">
        <v>12</v>
      </c>
      <c r="S1" s="2" t="s">
        <v>13</v>
      </c>
      <c r="T1" s="2" t="s">
        <v>14</v>
      </c>
      <c r="U1" s="2" t="s">
        <v>15</v>
      </c>
      <c r="V1" s="2" t="s">
        <v>13</v>
      </c>
      <c r="W1" s="2" t="s">
        <v>16</v>
      </c>
      <c r="X1" s="2" t="s">
        <v>17</v>
      </c>
      <c r="Y1" s="2" t="s">
        <v>18</v>
      </c>
      <c r="Z1" s="1"/>
      <c r="AA1" s="2" t="s">
        <v>19</v>
      </c>
      <c r="AB1" s="2" t="s">
        <v>1754</v>
      </c>
      <c r="AC1" s="2" t="s">
        <v>21</v>
      </c>
      <c r="AD1" s="2" t="s">
        <v>22</v>
      </c>
      <c r="AE1" s="2" t="s">
        <v>23</v>
      </c>
      <c r="AF1" s="2" t="s">
        <v>2242</v>
      </c>
      <c r="AG1" s="2" t="s">
        <v>25</v>
      </c>
      <c r="AH1" s="2" t="s">
        <v>26</v>
      </c>
      <c r="AI1" s="2" t="s">
        <v>27</v>
      </c>
      <c r="AJ1" s="2" t="s">
        <v>28</v>
      </c>
      <c r="AK1" s="2" t="s">
        <v>29</v>
      </c>
      <c r="AL1" s="2" t="s">
        <v>30</v>
      </c>
      <c r="AM1" s="2" t="s">
        <v>31</v>
      </c>
      <c r="AN1" s="1"/>
      <c r="AO1" s="3" t="s">
        <v>32</v>
      </c>
      <c r="AP1" s="3" t="s">
        <v>33</v>
      </c>
      <c r="AQ1" s="5" t="s">
        <v>1756</v>
      </c>
      <c r="AR1" s="2" t="s">
        <v>1757</v>
      </c>
      <c r="AS1" s="2" t="s">
        <v>1758</v>
      </c>
      <c r="AT1" s="2" t="s">
        <v>2243</v>
      </c>
      <c r="AU1" s="2" t="s">
        <v>2244</v>
      </c>
      <c r="AV1" s="2" t="s">
        <v>2245</v>
      </c>
      <c r="AW1" s="2" t="s">
        <v>2246</v>
      </c>
      <c r="AX1" s="2" t="s">
        <v>2247</v>
      </c>
      <c r="AY1" s="2" t="s">
        <v>2248</v>
      </c>
      <c r="AZ1" s="2" t="s">
        <v>2249</v>
      </c>
      <c r="BA1" s="2" t="s">
        <v>2250</v>
      </c>
      <c r="BB1" s="2" t="s">
        <v>2251</v>
      </c>
      <c r="BC1" s="2" t="s">
        <v>49</v>
      </c>
      <c r="BD1" s="2" t="s">
        <v>50</v>
      </c>
      <c r="BE1" s="2" t="s">
        <v>51</v>
      </c>
      <c r="BF1" s="2" t="s">
        <v>52</v>
      </c>
      <c r="BG1" s="2" t="s">
        <v>53</v>
      </c>
      <c r="BH1" s="2" t="s">
        <v>54</v>
      </c>
      <c r="BI1" s="5" t="s">
        <v>55</v>
      </c>
      <c r="BJ1" s="5" t="s">
        <v>56</v>
      </c>
      <c r="BK1" s="5" t="s">
        <v>57</v>
      </c>
      <c r="BL1" s="5" t="s">
        <v>58</v>
      </c>
      <c r="BM1" s="5" t="s">
        <v>59</v>
      </c>
      <c r="BN1" s="5" t="s">
        <v>60</v>
      </c>
      <c r="BO1" s="2" t="s">
        <v>2252</v>
      </c>
      <c r="BP1" s="2" t="s">
        <v>2253</v>
      </c>
      <c r="BQ1" s="2" t="s">
        <v>2254</v>
      </c>
      <c r="BR1" s="2" t="s">
        <v>2255</v>
      </c>
      <c r="BS1" s="2" t="s">
        <v>2256</v>
      </c>
      <c r="BT1" s="2" t="s">
        <v>2257</v>
      </c>
      <c r="BU1" s="2" t="s">
        <v>2258</v>
      </c>
      <c r="BV1" s="2" t="s">
        <v>2259</v>
      </c>
      <c r="BW1" s="2" t="s">
        <v>2260</v>
      </c>
      <c r="BX1" s="2" t="s">
        <v>2261</v>
      </c>
      <c r="BY1" s="2" t="s">
        <v>2262</v>
      </c>
      <c r="BZ1" s="2" t="s">
        <v>2263</v>
      </c>
      <c r="CA1" s="2" t="s">
        <v>2264</v>
      </c>
      <c r="CB1" s="2" t="s">
        <v>2265</v>
      </c>
      <c r="CC1" s="2" t="s">
        <v>2266</v>
      </c>
      <c r="CD1" s="2" t="s">
        <v>2267</v>
      </c>
      <c r="CE1" s="1"/>
      <c r="CF1" s="2" t="s">
        <v>2268</v>
      </c>
      <c r="CG1" s="2" t="s">
        <v>2269</v>
      </c>
      <c r="CH1" s="2" t="s">
        <v>2270</v>
      </c>
      <c r="CI1" s="2" t="s">
        <v>2271</v>
      </c>
      <c r="CJ1" s="2" t="s">
        <v>2272</v>
      </c>
      <c r="CK1" s="2" t="s">
        <v>2273</v>
      </c>
      <c r="CL1" s="2" t="s">
        <v>2274</v>
      </c>
      <c r="CM1" s="2" t="s">
        <v>2275</v>
      </c>
      <c r="CN1" s="2" t="s">
        <v>2276</v>
      </c>
      <c r="CO1" s="2" t="s">
        <v>2277</v>
      </c>
      <c r="CP1" s="2" t="s">
        <v>2278</v>
      </c>
      <c r="CQ1" s="2" t="s">
        <v>2279</v>
      </c>
      <c r="CR1" s="2" t="s">
        <v>2280</v>
      </c>
      <c r="CS1" s="2" t="s">
        <v>2281</v>
      </c>
      <c r="CT1" s="2" t="s">
        <v>2282</v>
      </c>
      <c r="CU1" s="2" t="s">
        <v>2283</v>
      </c>
      <c r="CV1" s="2" t="s">
        <v>2284</v>
      </c>
      <c r="CW1" s="2" t="s">
        <v>2285</v>
      </c>
      <c r="CX1" s="2" t="s">
        <v>2286</v>
      </c>
      <c r="CY1" s="2" t="s">
        <v>2287</v>
      </c>
      <c r="CZ1" s="2" t="s">
        <v>2288</v>
      </c>
      <c r="DA1" s="2" t="s">
        <v>2289</v>
      </c>
      <c r="DB1" s="2" t="s">
        <v>2290</v>
      </c>
      <c r="DC1" s="2" t="s">
        <v>2291</v>
      </c>
      <c r="DD1" s="2" t="s">
        <v>2292</v>
      </c>
      <c r="DE1" s="2" t="s">
        <v>2293</v>
      </c>
      <c r="DF1" s="2" t="s">
        <v>2294</v>
      </c>
      <c r="DG1" s="2" t="s">
        <v>2295</v>
      </c>
      <c r="DH1" s="2" t="s">
        <v>2296</v>
      </c>
      <c r="DI1" s="2" t="s">
        <v>2297</v>
      </c>
      <c r="DJ1" s="2" t="s">
        <v>2298</v>
      </c>
      <c r="DK1" s="2" t="s">
        <v>2299</v>
      </c>
      <c r="DL1" s="2" t="s">
        <v>2300</v>
      </c>
      <c r="DM1" s="2" t="s">
        <v>2301</v>
      </c>
      <c r="DN1" s="5" t="s">
        <v>2302</v>
      </c>
      <c r="DO1" s="5" t="s">
        <v>112</v>
      </c>
      <c r="DP1" s="6"/>
      <c r="DQ1" s="7" t="s">
        <v>2303</v>
      </c>
      <c r="DR1" s="7" t="s">
        <v>2304</v>
      </c>
      <c r="DS1" s="7" t="s">
        <v>2305</v>
      </c>
      <c r="DT1" s="7" t="s">
        <v>2306</v>
      </c>
      <c r="DU1" s="7" t="s">
        <v>2307</v>
      </c>
      <c r="DV1" s="7" t="s">
        <v>2308</v>
      </c>
      <c r="DW1" s="7" t="s">
        <v>2309</v>
      </c>
      <c r="DX1" s="7" t="s">
        <v>2310</v>
      </c>
      <c r="DY1" s="7" t="s">
        <v>2311</v>
      </c>
      <c r="DZ1" s="7" t="s">
        <v>2312</v>
      </c>
      <c r="EA1" s="7" t="s">
        <v>2313</v>
      </c>
      <c r="EB1" s="7" t="s">
        <v>2314</v>
      </c>
      <c r="EC1" s="7" t="s">
        <v>2315</v>
      </c>
      <c r="ED1" s="7" t="s">
        <v>2316</v>
      </c>
      <c r="EE1" s="7" t="s">
        <v>2317</v>
      </c>
      <c r="EF1" s="7" t="s">
        <v>2318</v>
      </c>
      <c r="EG1" s="7" t="s">
        <v>2319</v>
      </c>
      <c r="EH1" s="7" t="s">
        <v>2320</v>
      </c>
      <c r="EI1" s="7" t="s">
        <v>2321</v>
      </c>
      <c r="EJ1" s="7" t="s">
        <v>2322</v>
      </c>
      <c r="EK1" s="7" t="s">
        <v>2323</v>
      </c>
      <c r="EL1" s="7" t="s">
        <v>2324</v>
      </c>
      <c r="EM1" s="7" t="s">
        <v>2325</v>
      </c>
      <c r="EN1" s="7" t="s">
        <v>2326</v>
      </c>
      <c r="EO1" s="7" t="s">
        <v>2327</v>
      </c>
      <c r="EP1" s="7" t="s">
        <v>2328</v>
      </c>
      <c r="EQ1" s="7" t="s">
        <v>2329</v>
      </c>
      <c r="ER1" s="7" t="s">
        <v>2330</v>
      </c>
      <c r="ES1" s="7" t="s">
        <v>2331</v>
      </c>
      <c r="ET1" s="7" t="s">
        <v>2332</v>
      </c>
      <c r="EU1" s="7" t="s">
        <v>2333</v>
      </c>
      <c r="EV1" s="7" t="s">
        <v>2334</v>
      </c>
      <c r="EW1" s="7" t="s">
        <v>2335</v>
      </c>
      <c r="EX1" s="7" t="s">
        <v>2336</v>
      </c>
      <c r="EY1" s="7" t="s">
        <v>2337</v>
      </c>
      <c r="EZ1" s="7" t="s">
        <v>2338</v>
      </c>
      <c r="FA1" s="7" t="s">
        <v>2339</v>
      </c>
      <c r="FB1" s="7" t="s">
        <v>2340</v>
      </c>
      <c r="FC1" s="7" t="s">
        <v>2341</v>
      </c>
      <c r="FD1" s="7" t="s">
        <v>2342</v>
      </c>
      <c r="FE1" s="7" t="s">
        <v>2343</v>
      </c>
      <c r="FF1" s="7" t="s">
        <v>2344</v>
      </c>
      <c r="FG1" s="7" t="s">
        <v>2345</v>
      </c>
      <c r="FH1" s="7" t="s">
        <v>2346</v>
      </c>
      <c r="FI1" s="7" t="s">
        <v>2347</v>
      </c>
      <c r="FJ1" s="7" t="s">
        <v>2348</v>
      </c>
      <c r="FK1" s="7" t="s">
        <v>2349</v>
      </c>
      <c r="FL1" s="7" t="s">
        <v>2350</v>
      </c>
      <c r="FM1" s="7" t="s">
        <v>2351</v>
      </c>
      <c r="FN1" s="7" t="s">
        <v>2352</v>
      </c>
      <c r="FO1" s="7" t="s">
        <v>2353</v>
      </c>
      <c r="FP1" s="7" t="s">
        <v>2354</v>
      </c>
      <c r="FQ1" s="7" t="s">
        <v>2355</v>
      </c>
      <c r="FR1" s="7" t="s">
        <v>2356</v>
      </c>
      <c r="FS1" s="7" t="s">
        <v>2357</v>
      </c>
      <c r="FT1" s="7" t="s">
        <v>2358</v>
      </c>
      <c r="FU1" s="7" t="s">
        <v>2359</v>
      </c>
      <c r="FV1" s="7" t="s">
        <v>2360</v>
      </c>
      <c r="FW1" s="7" t="s">
        <v>2361</v>
      </c>
      <c r="FX1" s="7" t="s">
        <v>2362</v>
      </c>
      <c r="FY1" s="7" t="s">
        <v>2363</v>
      </c>
      <c r="FZ1" s="7" t="s">
        <v>2364</v>
      </c>
      <c r="GA1" s="7" t="s">
        <v>2365</v>
      </c>
      <c r="GB1" s="7" t="s">
        <v>2366</v>
      </c>
      <c r="GC1" s="7" t="s">
        <v>2367</v>
      </c>
      <c r="GD1" s="7" t="s">
        <v>2368</v>
      </c>
      <c r="GE1" s="7" t="s">
        <v>2369</v>
      </c>
      <c r="GF1" s="7" t="s">
        <v>2370</v>
      </c>
      <c r="GG1" s="7" t="s">
        <v>2371</v>
      </c>
      <c r="GH1" s="7" t="s">
        <v>2372</v>
      </c>
      <c r="GI1" s="7" t="s">
        <v>2373</v>
      </c>
      <c r="GJ1" s="7" t="s">
        <v>2374</v>
      </c>
      <c r="GK1" s="7" t="s">
        <v>2375</v>
      </c>
      <c r="GL1" s="7" t="s">
        <v>2376</v>
      </c>
      <c r="GM1" s="7" t="s">
        <v>2377</v>
      </c>
      <c r="GN1" s="7" t="s">
        <v>2378</v>
      </c>
      <c r="GO1" s="8" t="s">
        <v>2379</v>
      </c>
      <c r="GP1" s="9"/>
      <c r="GQ1" s="126" t="s">
        <v>2380</v>
      </c>
      <c r="GR1" s="125"/>
      <c r="GS1" s="126" t="s">
        <v>191</v>
      </c>
      <c r="GT1" s="125"/>
      <c r="GU1" s="126" t="s">
        <v>192</v>
      </c>
      <c r="GV1" s="125"/>
      <c r="GW1" s="126" t="s">
        <v>193</v>
      </c>
      <c r="GX1" s="125"/>
      <c r="GY1" s="126" t="s">
        <v>2381</v>
      </c>
      <c r="GZ1" s="125"/>
      <c r="HA1" s="126" t="s">
        <v>2382</v>
      </c>
      <c r="HB1" s="125"/>
      <c r="HC1" s="126" t="s">
        <v>2383</v>
      </c>
      <c r="HD1" s="125"/>
      <c r="HE1" s="6"/>
      <c r="HF1" s="10" t="s">
        <v>5</v>
      </c>
      <c r="HG1" s="7" t="s">
        <v>197</v>
      </c>
      <c r="HH1" s="7" t="s">
        <v>198</v>
      </c>
      <c r="HI1" s="7" t="s">
        <v>199</v>
      </c>
      <c r="HJ1" s="7" t="s">
        <v>200</v>
      </c>
      <c r="HK1" s="7" t="s">
        <v>201</v>
      </c>
      <c r="HL1" s="7" t="s">
        <v>202</v>
      </c>
      <c r="HM1" s="7" t="s">
        <v>203</v>
      </c>
      <c r="HN1" s="7" t="s">
        <v>204</v>
      </c>
      <c r="HO1" s="7" t="s">
        <v>205</v>
      </c>
      <c r="HP1" s="7" t="s">
        <v>206</v>
      </c>
      <c r="HQ1" s="7" t="s">
        <v>207</v>
      </c>
      <c r="HR1" s="7" t="s">
        <v>208</v>
      </c>
      <c r="HS1" s="7" t="s">
        <v>209</v>
      </c>
      <c r="HT1" s="7" t="s">
        <v>210</v>
      </c>
      <c r="HU1" s="6"/>
      <c r="HW1" s="6"/>
      <c r="HX1" s="6"/>
      <c r="HY1" s="6"/>
      <c r="HZ1" s="6"/>
      <c r="IA1" s="6"/>
    </row>
    <row r="2" spans="1:235" ht="18.75" customHeight="1" x14ac:dyDescent="0.3">
      <c r="B2" s="6"/>
      <c r="C2" s="11"/>
      <c r="D2" s="11"/>
      <c r="E2" s="3" t="s">
        <v>211</v>
      </c>
      <c r="F2" s="3" t="s">
        <v>212</v>
      </c>
      <c r="G2" s="3" t="s">
        <v>213</v>
      </c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6"/>
      <c r="AO2" s="126" t="s">
        <v>214</v>
      </c>
      <c r="AP2" s="124"/>
      <c r="AQ2" s="124"/>
      <c r="AR2" s="124"/>
      <c r="AS2" s="125"/>
      <c r="AT2" s="127"/>
      <c r="AU2" s="124"/>
      <c r="AV2" s="124"/>
      <c r="AW2" s="124"/>
      <c r="AX2" s="124"/>
      <c r="AY2" s="124"/>
      <c r="AZ2" s="124"/>
      <c r="BA2" s="124"/>
      <c r="BB2" s="124"/>
      <c r="BC2" s="124"/>
      <c r="BD2" s="124"/>
      <c r="BE2" s="124"/>
      <c r="BF2" s="124"/>
      <c r="BG2" s="124"/>
      <c r="BH2" s="124"/>
      <c r="BI2" s="124"/>
      <c r="BJ2" s="124"/>
      <c r="BK2" s="124"/>
      <c r="BL2" s="124"/>
      <c r="BM2" s="124"/>
      <c r="BN2" s="125"/>
      <c r="BO2" s="127"/>
      <c r="BP2" s="124"/>
      <c r="BQ2" s="124"/>
      <c r="BR2" s="124"/>
      <c r="BS2" s="124"/>
      <c r="BT2" s="124"/>
      <c r="BU2" s="125"/>
      <c r="BV2" s="127"/>
      <c r="BW2" s="124"/>
      <c r="BX2" s="124"/>
      <c r="BY2" s="124"/>
      <c r="BZ2" s="124"/>
      <c r="CA2" s="124"/>
      <c r="CB2" s="124"/>
      <c r="CC2" s="124"/>
      <c r="CD2" s="125"/>
      <c r="CE2" s="6"/>
      <c r="CF2" s="126" t="s">
        <v>215</v>
      </c>
      <c r="CG2" s="124"/>
      <c r="CH2" s="124"/>
      <c r="CI2" s="124"/>
      <c r="CJ2" s="124"/>
      <c r="CK2" s="124"/>
      <c r="CL2" s="125"/>
      <c r="CM2" s="126" t="s">
        <v>216</v>
      </c>
      <c r="CN2" s="124"/>
      <c r="CO2" s="124"/>
      <c r="CP2" s="124"/>
      <c r="CQ2" s="124"/>
      <c r="CR2" s="124"/>
      <c r="CS2" s="125"/>
      <c r="CT2" s="126" t="s">
        <v>217</v>
      </c>
      <c r="CU2" s="124"/>
      <c r="CV2" s="124"/>
      <c r="CW2" s="124"/>
      <c r="CX2" s="124"/>
      <c r="CY2" s="124"/>
      <c r="CZ2" s="125"/>
      <c r="DA2" s="126" t="s">
        <v>218</v>
      </c>
      <c r="DB2" s="124"/>
      <c r="DC2" s="124"/>
      <c r="DD2" s="124"/>
      <c r="DE2" s="124"/>
      <c r="DF2" s="124"/>
      <c r="DG2" s="125"/>
      <c r="DH2" s="126" t="s">
        <v>219</v>
      </c>
      <c r="DI2" s="124"/>
      <c r="DJ2" s="124"/>
      <c r="DK2" s="124"/>
      <c r="DL2" s="124"/>
      <c r="DM2" s="124"/>
      <c r="DN2" s="125"/>
      <c r="DO2" s="12"/>
      <c r="DP2" s="6"/>
      <c r="DQ2" s="126" t="s">
        <v>2384</v>
      </c>
      <c r="DR2" s="124"/>
      <c r="DS2" s="124"/>
      <c r="DT2" s="124"/>
      <c r="DU2" s="124"/>
      <c r="DV2" s="124"/>
      <c r="DW2" s="125"/>
      <c r="DX2" s="126" t="s">
        <v>2385</v>
      </c>
      <c r="DY2" s="124"/>
      <c r="DZ2" s="124"/>
      <c r="EA2" s="124"/>
      <c r="EB2" s="124"/>
      <c r="EC2" s="124"/>
      <c r="ED2" s="125"/>
      <c r="EE2" s="126" t="s">
        <v>222</v>
      </c>
      <c r="EF2" s="124"/>
      <c r="EG2" s="124"/>
      <c r="EH2" s="124"/>
      <c r="EI2" s="124"/>
      <c r="EJ2" s="124"/>
      <c r="EK2" s="125"/>
      <c r="EL2" s="126" t="s">
        <v>223</v>
      </c>
      <c r="EM2" s="124"/>
      <c r="EN2" s="124"/>
      <c r="EO2" s="124"/>
      <c r="EP2" s="124"/>
      <c r="EQ2" s="124"/>
      <c r="ER2" s="125"/>
      <c r="ES2" s="126" t="s">
        <v>224</v>
      </c>
      <c r="ET2" s="124"/>
      <c r="EU2" s="124"/>
      <c r="EV2" s="124"/>
      <c r="EW2" s="124"/>
      <c r="EX2" s="124"/>
      <c r="EY2" s="125"/>
      <c r="EZ2" s="126" t="s">
        <v>225</v>
      </c>
      <c r="FA2" s="124"/>
      <c r="FB2" s="124"/>
      <c r="FC2" s="124"/>
      <c r="FD2" s="124"/>
      <c r="FE2" s="124"/>
      <c r="FF2" s="125"/>
      <c r="FG2" s="126" t="s">
        <v>210</v>
      </c>
      <c r="FH2" s="124"/>
      <c r="FI2" s="124"/>
      <c r="FJ2" s="124"/>
      <c r="FK2" s="124"/>
      <c r="FL2" s="124"/>
      <c r="FM2" s="125"/>
      <c r="FN2" s="126" t="s">
        <v>226</v>
      </c>
      <c r="FO2" s="124"/>
      <c r="FP2" s="124"/>
      <c r="FQ2" s="124"/>
      <c r="FR2" s="124"/>
      <c r="FS2" s="124"/>
      <c r="FT2" s="125"/>
      <c r="FU2" s="126" t="s">
        <v>227</v>
      </c>
      <c r="FV2" s="124"/>
      <c r="FW2" s="124"/>
      <c r="FX2" s="124"/>
      <c r="FY2" s="124"/>
      <c r="FZ2" s="124"/>
      <c r="GA2" s="125"/>
      <c r="GB2" s="126" t="s">
        <v>228</v>
      </c>
      <c r="GC2" s="124"/>
      <c r="GD2" s="124"/>
      <c r="GE2" s="124"/>
      <c r="GF2" s="124"/>
      <c r="GG2" s="124"/>
      <c r="GH2" s="125"/>
      <c r="GI2" s="126" t="s">
        <v>229</v>
      </c>
      <c r="GJ2" s="124"/>
      <c r="GK2" s="124"/>
      <c r="GL2" s="124"/>
      <c r="GM2" s="124"/>
      <c r="GN2" s="124"/>
      <c r="GO2" s="125"/>
      <c r="GP2" s="6"/>
      <c r="GQ2" s="3" t="s">
        <v>230</v>
      </c>
      <c r="GR2" s="3" t="s">
        <v>231</v>
      </c>
      <c r="GS2" s="3" t="s">
        <v>230</v>
      </c>
      <c r="GT2" s="3" t="s">
        <v>231</v>
      </c>
      <c r="GU2" s="3" t="s">
        <v>230</v>
      </c>
      <c r="GV2" s="3" t="s">
        <v>231</v>
      </c>
      <c r="GW2" s="3" t="s">
        <v>230</v>
      </c>
      <c r="GX2" s="3" t="s">
        <v>231</v>
      </c>
      <c r="GY2" s="3" t="s">
        <v>230</v>
      </c>
      <c r="GZ2" s="3" t="s">
        <v>231</v>
      </c>
      <c r="HA2" s="3" t="s">
        <v>230</v>
      </c>
      <c r="HB2" s="3" t="s">
        <v>231</v>
      </c>
      <c r="HC2" s="3" t="s">
        <v>230</v>
      </c>
      <c r="HD2" s="3" t="s">
        <v>231</v>
      </c>
      <c r="HE2" s="6"/>
      <c r="HF2" s="11"/>
      <c r="HG2" s="11"/>
      <c r="HH2" s="11"/>
      <c r="HI2" s="11"/>
      <c r="HJ2" s="11"/>
      <c r="HK2" s="11"/>
      <c r="HL2" s="11"/>
      <c r="HM2" s="11"/>
      <c r="HN2" s="11"/>
      <c r="HO2" s="11"/>
      <c r="HP2" s="11"/>
      <c r="HQ2" s="11"/>
      <c r="HR2" s="11"/>
      <c r="HS2" s="11"/>
      <c r="HT2" s="11"/>
      <c r="HU2" s="6"/>
      <c r="HW2" s="6"/>
      <c r="HX2" s="6"/>
      <c r="HY2" s="6"/>
      <c r="HZ2" s="6"/>
      <c r="IA2" s="6"/>
    </row>
    <row r="3" spans="1:235" ht="15.75" customHeight="1" x14ac:dyDescent="0.3">
      <c r="A3" s="15"/>
      <c r="B3" s="6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6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6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6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3"/>
      <c r="DP3" s="6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  <c r="FV3" s="14"/>
      <c r="FW3" s="14"/>
      <c r="FX3" s="14"/>
      <c r="FY3" s="14"/>
      <c r="FZ3" s="14"/>
      <c r="GA3" s="14"/>
      <c r="GB3" s="14"/>
      <c r="GC3" s="14"/>
      <c r="GD3" s="14"/>
      <c r="GE3" s="14"/>
      <c r="GF3" s="14"/>
      <c r="GG3" s="14"/>
      <c r="GH3" s="14"/>
      <c r="GI3" s="14"/>
      <c r="GJ3" s="14"/>
      <c r="GK3" s="14"/>
      <c r="GL3" s="14"/>
      <c r="GM3" s="14"/>
      <c r="GN3" s="14"/>
      <c r="GO3" s="14"/>
      <c r="GP3" s="6"/>
      <c r="GQ3" s="6"/>
      <c r="GR3" s="6"/>
      <c r="GS3" s="6"/>
      <c r="GT3" s="6"/>
      <c r="GU3" s="6"/>
      <c r="GV3" s="6"/>
      <c r="GW3" s="6"/>
      <c r="GX3" s="6"/>
      <c r="GY3" s="6"/>
      <c r="GZ3" s="6"/>
      <c r="HA3" s="6"/>
      <c r="HB3" s="6"/>
      <c r="HC3" s="6"/>
      <c r="HD3" s="6"/>
      <c r="HE3" s="6"/>
      <c r="HF3" s="6"/>
      <c r="HG3" s="6"/>
      <c r="HH3" s="6"/>
      <c r="HI3" s="6"/>
      <c r="HJ3" s="6"/>
      <c r="HK3" s="6"/>
      <c r="HL3" s="6"/>
      <c r="HM3" s="6"/>
      <c r="HN3" s="6"/>
      <c r="HO3" s="6"/>
      <c r="HP3" s="6"/>
      <c r="HQ3" s="6"/>
      <c r="HR3" s="6"/>
      <c r="HS3" s="6"/>
      <c r="HT3" s="6"/>
      <c r="HU3" s="6"/>
      <c r="HV3" s="15"/>
      <c r="HW3" s="6"/>
      <c r="HX3" s="6"/>
      <c r="HY3" s="6"/>
      <c r="HZ3" s="6"/>
      <c r="IA3" s="6"/>
    </row>
    <row r="4" spans="1:235" ht="21" customHeight="1" x14ac:dyDescent="0.4">
      <c r="A4" s="18"/>
      <c r="B4" s="16"/>
      <c r="C4" s="123" t="s">
        <v>232</v>
      </c>
      <c r="D4" s="124"/>
      <c r="E4" s="124"/>
      <c r="F4" s="124"/>
      <c r="G4" s="124"/>
      <c r="H4" s="124"/>
      <c r="I4" s="124"/>
      <c r="J4" s="124"/>
      <c r="K4" s="124"/>
      <c r="L4" s="124"/>
      <c r="M4" s="124"/>
      <c r="N4" s="124"/>
      <c r="O4" s="124"/>
      <c r="P4" s="124"/>
      <c r="Q4" s="124"/>
      <c r="R4" s="124"/>
      <c r="S4" s="124"/>
      <c r="T4" s="124"/>
      <c r="U4" s="124"/>
      <c r="V4" s="124"/>
      <c r="W4" s="124"/>
      <c r="X4" s="124"/>
      <c r="Y4" s="125"/>
      <c r="Z4" s="16"/>
      <c r="AA4" s="123" t="s">
        <v>233</v>
      </c>
      <c r="AB4" s="124"/>
      <c r="AC4" s="124"/>
      <c r="AD4" s="124"/>
      <c r="AE4" s="124"/>
      <c r="AF4" s="124"/>
      <c r="AG4" s="124"/>
      <c r="AH4" s="124"/>
      <c r="AI4" s="124"/>
      <c r="AJ4" s="124"/>
      <c r="AK4" s="124"/>
      <c r="AL4" s="124"/>
      <c r="AM4" s="125"/>
      <c r="AN4" s="16"/>
      <c r="AO4" s="123" t="s">
        <v>234</v>
      </c>
      <c r="AP4" s="124"/>
      <c r="AQ4" s="124"/>
      <c r="AR4" s="124"/>
      <c r="AS4" s="124"/>
      <c r="AT4" s="124"/>
      <c r="AU4" s="124"/>
      <c r="AV4" s="124"/>
      <c r="AW4" s="124"/>
      <c r="AX4" s="124"/>
      <c r="AY4" s="124"/>
      <c r="AZ4" s="124"/>
      <c r="BA4" s="124"/>
      <c r="BB4" s="124"/>
      <c r="BC4" s="124"/>
      <c r="BD4" s="124"/>
      <c r="BE4" s="124"/>
      <c r="BF4" s="124"/>
      <c r="BG4" s="124"/>
      <c r="BH4" s="124"/>
      <c r="BI4" s="124"/>
      <c r="BJ4" s="124"/>
      <c r="BK4" s="124"/>
      <c r="BL4" s="124"/>
      <c r="BM4" s="124"/>
      <c r="BN4" s="124"/>
      <c r="BO4" s="124"/>
      <c r="BP4" s="124"/>
      <c r="BQ4" s="124"/>
      <c r="BR4" s="124"/>
      <c r="BS4" s="124"/>
      <c r="BT4" s="124"/>
      <c r="BU4" s="124"/>
      <c r="BV4" s="124"/>
      <c r="BW4" s="124"/>
      <c r="BX4" s="124"/>
      <c r="BY4" s="124"/>
      <c r="BZ4" s="124"/>
      <c r="CA4" s="124"/>
      <c r="CB4" s="124"/>
      <c r="CC4" s="124"/>
      <c r="CD4" s="125"/>
      <c r="CE4" s="16"/>
      <c r="CF4" s="123" t="s">
        <v>235</v>
      </c>
      <c r="CG4" s="124"/>
      <c r="CH4" s="124"/>
      <c r="CI4" s="124"/>
      <c r="CJ4" s="124"/>
      <c r="CK4" s="124"/>
      <c r="CL4" s="124"/>
      <c r="CM4" s="124"/>
      <c r="CN4" s="124"/>
      <c r="CO4" s="124"/>
      <c r="CP4" s="124"/>
      <c r="CQ4" s="124"/>
      <c r="CR4" s="124"/>
      <c r="CS4" s="124"/>
      <c r="CT4" s="124"/>
      <c r="CU4" s="124"/>
      <c r="CV4" s="124"/>
      <c r="CW4" s="124"/>
      <c r="CX4" s="124"/>
      <c r="CY4" s="124"/>
      <c r="CZ4" s="124"/>
      <c r="DA4" s="124"/>
      <c r="DB4" s="124"/>
      <c r="DC4" s="124"/>
      <c r="DD4" s="124"/>
      <c r="DE4" s="124"/>
      <c r="DF4" s="124"/>
      <c r="DG4" s="124"/>
      <c r="DH4" s="124"/>
      <c r="DI4" s="124"/>
      <c r="DJ4" s="124"/>
      <c r="DK4" s="124"/>
      <c r="DL4" s="124"/>
      <c r="DM4" s="124"/>
      <c r="DN4" s="124"/>
      <c r="DO4" s="125"/>
      <c r="DP4" s="16"/>
      <c r="DQ4" s="123" t="s">
        <v>236</v>
      </c>
      <c r="DR4" s="124"/>
      <c r="DS4" s="124"/>
      <c r="DT4" s="124"/>
      <c r="DU4" s="124"/>
      <c r="DV4" s="124"/>
      <c r="DW4" s="124"/>
      <c r="DX4" s="124"/>
      <c r="DY4" s="124"/>
      <c r="DZ4" s="124"/>
      <c r="EA4" s="124"/>
      <c r="EB4" s="124"/>
      <c r="EC4" s="124"/>
      <c r="ED4" s="124"/>
      <c r="EE4" s="124"/>
      <c r="EF4" s="124"/>
      <c r="EG4" s="124"/>
      <c r="EH4" s="124"/>
      <c r="EI4" s="124"/>
      <c r="EJ4" s="124"/>
      <c r="EK4" s="124"/>
      <c r="EL4" s="124"/>
      <c r="EM4" s="124"/>
      <c r="EN4" s="124"/>
      <c r="EO4" s="124"/>
      <c r="EP4" s="124"/>
      <c r="EQ4" s="124"/>
      <c r="ER4" s="124"/>
      <c r="ES4" s="124"/>
      <c r="ET4" s="124"/>
      <c r="EU4" s="124"/>
      <c r="EV4" s="124"/>
      <c r="EW4" s="124"/>
      <c r="EX4" s="124"/>
      <c r="EY4" s="124"/>
      <c r="EZ4" s="124"/>
      <c r="FA4" s="124"/>
      <c r="FB4" s="124"/>
      <c r="FC4" s="124"/>
      <c r="FD4" s="124"/>
      <c r="FE4" s="124"/>
      <c r="FF4" s="124"/>
      <c r="FG4" s="124"/>
      <c r="FH4" s="124"/>
      <c r="FI4" s="124"/>
      <c r="FJ4" s="124"/>
      <c r="FK4" s="124"/>
      <c r="FL4" s="124"/>
      <c r="FM4" s="124"/>
      <c r="FN4" s="124"/>
      <c r="FO4" s="124"/>
      <c r="FP4" s="124"/>
      <c r="FQ4" s="124"/>
      <c r="FR4" s="124"/>
      <c r="FS4" s="124"/>
      <c r="FT4" s="124"/>
      <c r="FU4" s="124"/>
      <c r="FV4" s="124"/>
      <c r="FW4" s="124"/>
      <c r="FX4" s="124"/>
      <c r="FY4" s="124"/>
      <c r="FZ4" s="124"/>
      <c r="GA4" s="124"/>
      <c r="GB4" s="124"/>
      <c r="GC4" s="124"/>
      <c r="GD4" s="124"/>
      <c r="GE4" s="124"/>
      <c r="GF4" s="124"/>
      <c r="GG4" s="124"/>
      <c r="GH4" s="124"/>
      <c r="GI4" s="124"/>
      <c r="GJ4" s="124"/>
      <c r="GK4" s="124"/>
      <c r="GL4" s="124"/>
      <c r="GM4" s="124"/>
      <c r="GN4" s="124"/>
      <c r="GO4" s="125"/>
      <c r="GP4" s="17"/>
      <c r="GQ4" s="123" t="s">
        <v>237</v>
      </c>
      <c r="GR4" s="124"/>
      <c r="GS4" s="124"/>
      <c r="GT4" s="124"/>
      <c r="GU4" s="124"/>
      <c r="GV4" s="124"/>
      <c r="GW4" s="124"/>
      <c r="GX4" s="124"/>
      <c r="GY4" s="124"/>
      <c r="GZ4" s="124"/>
      <c r="HA4" s="124"/>
      <c r="HB4" s="124"/>
      <c r="HC4" s="124"/>
      <c r="HD4" s="125"/>
      <c r="HE4" s="16"/>
      <c r="HF4" s="123" t="s">
        <v>238</v>
      </c>
      <c r="HG4" s="124"/>
      <c r="HH4" s="124"/>
      <c r="HI4" s="124"/>
      <c r="HJ4" s="124"/>
      <c r="HK4" s="124"/>
      <c r="HL4" s="124"/>
      <c r="HM4" s="124"/>
      <c r="HN4" s="124"/>
      <c r="HO4" s="124"/>
      <c r="HP4" s="124"/>
      <c r="HQ4" s="124"/>
      <c r="HR4" s="124"/>
      <c r="HS4" s="124"/>
      <c r="HT4" s="125"/>
      <c r="HU4" s="16"/>
      <c r="HV4" s="18"/>
      <c r="HW4" s="17"/>
      <c r="HX4" s="17"/>
      <c r="HY4" s="17"/>
      <c r="HZ4" s="17"/>
      <c r="IA4" s="16"/>
    </row>
    <row r="5" spans="1:235" ht="15.75" customHeight="1" x14ac:dyDescent="0.3">
      <c r="A5" s="15"/>
      <c r="B5" s="6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6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6"/>
      <c r="AO5" s="6"/>
      <c r="AP5" s="6"/>
      <c r="AQ5" s="6"/>
      <c r="AR5" s="6"/>
      <c r="AS5" s="6"/>
      <c r="AT5" s="19"/>
      <c r="AU5" s="19"/>
      <c r="AV5" s="19"/>
      <c r="AW5" s="19"/>
      <c r="AX5" s="19"/>
      <c r="AY5" s="19"/>
      <c r="AZ5" s="19"/>
      <c r="BA5" s="19"/>
      <c r="BB5" s="19"/>
      <c r="BC5" s="19"/>
      <c r="BD5" s="19"/>
      <c r="BE5" s="19"/>
      <c r="BF5" s="19"/>
      <c r="BG5" s="19"/>
      <c r="BH5" s="19"/>
      <c r="BI5" s="19"/>
      <c r="BJ5" s="19"/>
      <c r="BK5" s="19"/>
      <c r="BL5" s="19"/>
      <c r="BM5" s="19"/>
      <c r="BN5" s="19"/>
      <c r="BO5" s="19"/>
      <c r="BP5" s="19"/>
      <c r="BQ5" s="19"/>
      <c r="BR5" s="19"/>
      <c r="BS5" s="19"/>
      <c r="BT5" s="19"/>
      <c r="BU5" s="19"/>
      <c r="BV5" s="19"/>
      <c r="BW5" s="19"/>
      <c r="BX5" s="19"/>
      <c r="BY5" s="19"/>
      <c r="BZ5" s="19"/>
      <c r="CA5" s="19"/>
      <c r="CB5" s="19"/>
      <c r="CC5" s="19"/>
      <c r="CD5" s="19"/>
      <c r="CE5" s="6"/>
      <c r="CF5" s="19"/>
      <c r="CG5" s="19"/>
      <c r="CH5" s="19"/>
      <c r="CI5" s="19"/>
      <c r="CJ5" s="19"/>
      <c r="CK5" s="19"/>
      <c r="CL5" s="19"/>
      <c r="CM5" s="19"/>
      <c r="CN5" s="19"/>
      <c r="CO5" s="19"/>
      <c r="CP5" s="19"/>
      <c r="CQ5" s="19"/>
      <c r="CR5" s="19"/>
      <c r="CS5" s="19"/>
      <c r="CT5" s="19"/>
      <c r="CU5" s="19"/>
      <c r="CV5" s="19"/>
      <c r="CW5" s="19"/>
      <c r="CX5" s="19"/>
      <c r="CY5" s="19"/>
      <c r="CZ5" s="19"/>
      <c r="DA5" s="19"/>
      <c r="DB5" s="19"/>
      <c r="DC5" s="19"/>
      <c r="DD5" s="19"/>
      <c r="DE5" s="19"/>
      <c r="DF5" s="19"/>
      <c r="DG5" s="19"/>
      <c r="DH5" s="19"/>
      <c r="DI5" s="19"/>
      <c r="DJ5" s="19"/>
      <c r="DK5" s="19"/>
      <c r="DL5" s="19"/>
      <c r="DM5" s="19"/>
      <c r="DN5" s="19"/>
      <c r="DO5" s="19"/>
      <c r="DP5" s="6"/>
      <c r="DQ5" s="19"/>
      <c r="DR5" s="19"/>
      <c r="DS5" s="19"/>
      <c r="DT5" s="19"/>
      <c r="DU5" s="19"/>
      <c r="DV5" s="19"/>
      <c r="DW5" s="19"/>
      <c r="DX5" s="19"/>
      <c r="DY5" s="19"/>
      <c r="DZ5" s="19"/>
      <c r="EA5" s="19"/>
      <c r="EB5" s="19"/>
      <c r="EC5" s="19"/>
      <c r="ED5" s="19"/>
      <c r="EE5" s="19"/>
      <c r="EF5" s="19"/>
      <c r="EG5" s="19"/>
      <c r="EH5" s="19"/>
      <c r="EI5" s="19"/>
      <c r="EJ5" s="19"/>
      <c r="EK5" s="19"/>
      <c r="EL5" s="19"/>
      <c r="EM5" s="19"/>
      <c r="EN5" s="19"/>
      <c r="EO5" s="19"/>
      <c r="EP5" s="19"/>
      <c r="EQ5" s="19"/>
      <c r="ER5" s="19"/>
      <c r="ES5" s="19"/>
      <c r="ET5" s="19"/>
      <c r="EU5" s="19"/>
      <c r="EV5" s="19"/>
      <c r="EW5" s="19"/>
      <c r="EX5" s="19"/>
      <c r="EY5" s="19"/>
      <c r="EZ5" s="19"/>
      <c r="FA5" s="19"/>
      <c r="FB5" s="19"/>
      <c r="FC5" s="19"/>
      <c r="FD5" s="19"/>
      <c r="FE5" s="19"/>
      <c r="FF5" s="19"/>
      <c r="FG5" s="19"/>
      <c r="FH5" s="19"/>
      <c r="FI5" s="19"/>
      <c r="FJ5" s="19"/>
      <c r="FK5" s="19"/>
      <c r="FL5" s="19"/>
      <c r="FM5" s="19"/>
      <c r="FN5" s="19"/>
      <c r="FO5" s="19"/>
      <c r="FP5" s="19"/>
      <c r="FQ5" s="19"/>
      <c r="FR5" s="19"/>
      <c r="FS5" s="19"/>
      <c r="FT5" s="19"/>
      <c r="FU5" s="19"/>
      <c r="FV5" s="19"/>
      <c r="FW5" s="19"/>
      <c r="FX5" s="19"/>
      <c r="FY5" s="19"/>
      <c r="FZ5" s="19"/>
      <c r="GA5" s="19"/>
      <c r="GB5" s="19"/>
      <c r="GC5" s="19"/>
      <c r="GD5" s="19"/>
      <c r="GE5" s="19"/>
      <c r="GF5" s="19"/>
      <c r="GG5" s="19"/>
      <c r="GH5" s="19"/>
      <c r="GI5" s="19"/>
      <c r="GJ5" s="19"/>
      <c r="GK5" s="19"/>
      <c r="GL5" s="19"/>
      <c r="GM5" s="19"/>
      <c r="GN5" s="19"/>
      <c r="GO5" s="19"/>
      <c r="GP5" s="20"/>
      <c r="GQ5" s="6"/>
      <c r="GR5" s="6"/>
      <c r="GS5" s="6"/>
      <c r="GT5" s="6"/>
      <c r="GU5" s="6"/>
      <c r="GV5" s="6"/>
      <c r="GW5" s="6"/>
      <c r="GX5" s="6"/>
      <c r="GY5" s="6"/>
      <c r="GZ5" s="6"/>
      <c r="HA5" s="6"/>
      <c r="HB5" s="6"/>
      <c r="HC5" s="6"/>
      <c r="HD5" s="6"/>
      <c r="HE5" s="6"/>
      <c r="HF5" s="6"/>
      <c r="HG5" s="6"/>
      <c r="HH5" s="6"/>
      <c r="HI5" s="6"/>
      <c r="HJ5" s="6"/>
      <c r="HK5" s="6"/>
      <c r="HL5" s="6"/>
      <c r="HM5" s="6"/>
      <c r="HN5" s="6"/>
      <c r="HO5" s="6"/>
      <c r="HP5" s="6"/>
      <c r="HQ5" s="6"/>
      <c r="HR5" s="6"/>
      <c r="HS5" s="6"/>
      <c r="HT5" s="6"/>
      <c r="HU5" s="6"/>
      <c r="HV5" s="15"/>
      <c r="HW5" s="6"/>
      <c r="HX5" s="6"/>
      <c r="HY5" s="6"/>
      <c r="HZ5" s="6"/>
      <c r="IA5" s="6"/>
    </row>
    <row r="6" spans="1:235" ht="15.75" customHeight="1" x14ac:dyDescent="0.3">
      <c r="A6" s="99">
        <v>1</v>
      </c>
      <c r="B6" s="3">
        <v>3</v>
      </c>
      <c r="C6" s="21" t="s">
        <v>269</v>
      </c>
      <c r="D6" s="21">
        <v>1</v>
      </c>
      <c r="E6" s="22">
        <v>41195</v>
      </c>
      <c r="F6" s="22">
        <v>41198</v>
      </c>
      <c r="G6" s="21">
        <f t="shared" ref="G6:G113" si="0">F6-E6</f>
        <v>3</v>
      </c>
      <c r="H6" s="21"/>
      <c r="I6" s="21"/>
      <c r="J6" s="23">
        <v>24626</v>
      </c>
      <c r="K6" s="21">
        <v>45</v>
      </c>
      <c r="L6" s="21"/>
      <c r="M6" s="21"/>
      <c r="N6" s="21" t="s">
        <v>270</v>
      </c>
      <c r="O6" s="21">
        <v>71</v>
      </c>
      <c r="P6" s="21">
        <v>85</v>
      </c>
      <c r="Q6" s="21">
        <v>11</v>
      </c>
      <c r="R6" s="21" t="s">
        <v>271</v>
      </c>
      <c r="S6" s="21">
        <v>1</v>
      </c>
      <c r="T6" s="21">
        <v>55</v>
      </c>
      <c r="U6" s="21" t="s">
        <v>272</v>
      </c>
      <c r="V6" s="21">
        <v>1</v>
      </c>
      <c r="W6" s="21">
        <v>6</v>
      </c>
      <c r="X6" s="21">
        <v>5</v>
      </c>
      <c r="Y6" s="21">
        <v>5</v>
      </c>
      <c r="Z6" s="6"/>
      <c r="AA6" s="24" t="s">
        <v>244</v>
      </c>
      <c r="AB6" s="21" t="s">
        <v>273</v>
      </c>
      <c r="AC6" s="25"/>
      <c r="AD6" s="25"/>
      <c r="AE6" s="21" t="s">
        <v>246</v>
      </c>
      <c r="AF6" s="21" t="s">
        <v>247</v>
      </c>
      <c r="AG6" s="21" t="s">
        <v>249</v>
      </c>
      <c r="AH6" s="21"/>
      <c r="AI6" s="21" t="s">
        <v>249</v>
      </c>
      <c r="AJ6" s="21" t="s">
        <v>246</v>
      </c>
      <c r="AK6" s="21" t="s">
        <v>249</v>
      </c>
      <c r="AL6" s="21" t="s">
        <v>249</v>
      </c>
      <c r="AM6" s="21">
        <v>0.12</v>
      </c>
      <c r="AN6" s="6"/>
      <c r="AO6" s="26" t="s">
        <v>250</v>
      </c>
      <c r="AP6" s="26" t="s">
        <v>274</v>
      </c>
      <c r="AQ6" s="26"/>
      <c r="AR6" s="26" t="s">
        <v>1906</v>
      </c>
      <c r="AS6" s="26" t="s">
        <v>1907</v>
      </c>
      <c r="AT6" s="76">
        <v>0.12</v>
      </c>
      <c r="AU6" s="52">
        <v>0.13</v>
      </c>
      <c r="AV6" s="52">
        <v>0.12</v>
      </c>
      <c r="AW6" s="52">
        <v>0.12</v>
      </c>
      <c r="AX6" s="52">
        <v>0.11</v>
      </c>
      <c r="AY6" s="52">
        <v>0.1</v>
      </c>
      <c r="AZ6" s="52">
        <v>0.14000000000000001</v>
      </c>
      <c r="BA6" s="52">
        <v>0.12</v>
      </c>
      <c r="BB6" s="52">
        <v>0.1</v>
      </c>
      <c r="BC6" s="28">
        <f t="shared" ref="BC6:BE6" si="1">((AU6/AT6)*100)-100</f>
        <v>8.3333333333333428</v>
      </c>
      <c r="BD6" s="28">
        <f t="shared" si="1"/>
        <v>-7.6923076923076934</v>
      </c>
      <c r="BE6" s="28">
        <f t="shared" si="1"/>
        <v>0</v>
      </c>
      <c r="BF6" s="28">
        <f t="shared" ref="BF6:BF113" si="2">((AV6/AT6)*100)-100</f>
        <v>0</v>
      </c>
      <c r="BG6" s="28">
        <f t="shared" ref="BG6:BG113" si="3">((AW6/AT6)*100)-100</f>
        <v>0</v>
      </c>
      <c r="BH6" s="28">
        <f t="shared" ref="BH6:BH113" si="4">((AW6/AU6)*100)-100</f>
        <v>-7.6923076923076934</v>
      </c>
      <c r="BI6" s="3">
        <f t="shared" ref="BI6:BK6" si="5">AU6-AT6</f>
        <v>1.0000000000000009E-2</v>
      </c>
      <c r="BJ6" s="3">
        <f t="shared" si="5"/>
        <v>-1.0000000000000009E-2</v>
      </c>
      <c r="BK6" s="3">
        <f t="shared" si="5"/>
        <v>0</v>
      </c>
      <c r="BL6" s="3">
        <f t="shared" ref="BL6:BL113" si="6">AV6-AT6</f>
        <v>0</v>
      </c>
      <c r="BM6" s="3">
        <f t="shared" ref="BM6:BM113" si="7">AW6-AT6</f>
        <v>0</v>
      </c>
      <c r="BN6" s="3">
        <f t="shared" ref="BN6:BN113" si="8">AW6-AU6</f>
        <v>-1.0000000000000009E-2</v>
      </c>
      <c r="BO6" s="24">
        <v>169.2</v>
      </c>
      <c r="BP6" s="21">
        <v>163.5</v>
      </c>
      <c r="BQ6" s="21"/>
      <c r="BR6" s="21">
        <v>80</v>
      </c>
      <c r="BS6" s="21"/>
      <c r="BT6" s="21">
        <v>64</v>
      </c>
      <c r="BU6" s="21"/>
      <c r="BV6" s="24">
        <v>39.4</v>
      </c>
      <c r="BW6" s="21">
        <v>38.1</v>
      </c>
      <c r="BX6" s="21">
        <v>37</v>
      </c>
      <c r="BY6" s="21">
        <v>37.9</v>
      </c>
      <c r="BZ6" s="21">
        <v>38.1</v>
      </c>
      <c r="CA6" s="21">
        <v>38</v>
      </c>
      <c r="CB6" s="21">
        <v>37</v>
      </c>
      <c r="CC6" s="21">
        <v>38.5</v>
      </c>
      <c r="CD6" s="21">
        <v>37.6</v>
      </c>
      <c r="CE6" s="6"/>
      <c r="CF6" s="24" t="s">
        <v>275</v>
      </c>
      <c r="CG6" s="21"/>
      <c r="CH6" s="21"/>
      <c r="CI6" s="21" t="s">
        <v>276</v>
      </c>
      <c r="CJ6" s="21"/>
      <c r="CK6" s="21" t="s">
        <v>277</v>
      </c>
      <c r="CL6" s="21"/>
      <c r="CM6" s="24" t="s">
        <v>278</v>
      </c>
      <c r="CN6" s="21"/>
      <c r="CO6" s="21"/>
      <c r="CP6" s="21" t="s">
        <v>279</v>
      </c>
      <c r="CQ6" s="21"/>
      <c r="CR6" s="21" t="s">
        <v>280</v>
      </c>
      <c r="CS6" s="21"/>
      <c r="CT6" s="24">
        <v>3</v>
      </c>
      <c r="CU6" s="21"/>
      <c r="CV6" s="21"/>
      <c r="CW6" s="21">
        <v>4</v>
      </c>
      <c r="CX6" s="21"/>
      <c r="CY6" s="21">
        <v>2</v>
      </c>
      <c r="CZ6" s="21"/>
      <c r="DA6" s="24" t="s">
        <v>281</v>
      </c>
      <c r="DB6" s="21"/>
      <c r="DC6" s="21"/>
      <c r="DD6" s="21" t="s">
        <v>266</v>
      </c>
      <c r="DE6" s="21"/>
      <c r="DF6" s="21" t="s">
        <v>2386</v>
      </c>
      <c r="DG6" s="21"/>
      <c r="DH6" s="24" t="s">
        <v>283</v>
      </c>
      <c r="DI6" s="21" t="s">
        <v>283</v>
      </c>
      <c r="DJ6" s="21" t="s">
        <v>284</v>
      </c>
      <c r="DK6" s="21" t="s">
        <v>284</v>
      </c>
      <c r="DL6" s="21" t="s">
        <v>284</v>
      </c>
      <c r="DM6" s="21"/>
      <c r="DN6" s="21"/>
      <c r="DO6" s="26">
        <v>8</v>
      </c>
      <c r="DP6" s="6"/>
      <c r="DQ6" s="24">
        <v>85.3</v>
      </c>
      <c r="DR6" s="21">
        <v>118.7</v>
      </c>
      <c r="DS6" s="21">
        <v>89</v>
      </c>
      <c r="DT6" s="21">
        <v>223</v>
      </c>
      <c r="DU6" s="21">
        <v>108.9</v>
      </c>
      <c r="DV6" s="21">
        <v>110.8</v>
      </c>
      <c r="DW6" s="21">
        <v>74</v>
      </c>
      <c r="DX6" s="24">
        <v>0.5</v>
      </c>
      <c r="DY6" s="21">
        <v>0.5</v>
      </c>
      <c r="DZ6" s="21">
        <v>0.4</v>
      </c>
      <c r="EA6" s="21">
        <v>1</v>
      </c>
      <c r="EB6" s="21">
        <v>0.4</v>
      </c>
      <c r="EC6" s="21">
        <v>0.5</v>
      </c>
      <c r="ED6" s="21">
        <v>0.21</v>
      </c>
      <c r="EE6" s="29">
        <f t="shared" ref="EE6:EK6" si="9">DQ6/DX6</f>
        <v>170.6</v>
      </c>
      <c r="EF6" s="30">
        <f t="shared" si="9"/>
        <v>237.4</v>
      </c>
      <c r="EG6" s="30">
        <f t="shared" si="9"/>
        <v>222.5</v>
      </c>
      <c r="EH6" s="30">
        <f t="shared" si="9"/>
        <v>223</v>
      </c>
      <c r="EI6" s="30">
        <f t="shared" si="9"/>
        <v>272.25</v>
      </c>
      <c r="EJ6" s="30">
        <f t="shared" si="9"/>
        <v>221.6</v>
      </c>
      <c r="EK6" s="30">
        <f t="shared" si="9"/>
        <v>352.38095238095241</v>
      </c>
      <c r="EL6" s="24">
        <v>1</v>
      </c>
      <c r="EM6" s="21">
        <v>1</v>
      </c>
      <c r="EN6" s="21">
        <v>1</v>
      </c>
      <c r="EO6" s="21">
        <v>1</v>
      </c>
      <c r="EP6" s="21">
        <v>1</v>
      </c>
      <c r="EQ6" s="21">
        <v>1</v>
      </c>
      <c r="ER6" s="21">
        <v>1</v>
      </c>
      <c r="ES6" s="24">
        <v>183</v>
      </c>
      <c r="ET6" s="21">
        <v>146</v>
      </c>
      <c r="EU6" s="21">
        <v>227</v>
      </c>
      <c r="EV6" s="21">
        <v>295</v>
      </c>
      <c r="EW6" s="21">
        <v>392</v>
      </c>
      <c r="EX6" s="21">
        <v>481</v>
      </c>
      <c r="EY6" s="21">
        <v>571</v>
      </c>
      <c r="EZ6" s="24">
        <v>12.6</v>
      </c>
      <c r="FA6" s="21">
        <v>9.5</v>
      </c>
      <c r="FB6" s="21">
        <v>8</v>
      </c>
      <c r="FC6" s="21">
        <v>6.5</v>
      </c>
      <c r="FD6" s="21">
        <v>6.5</v>
      </c>
      <c r="FE6" s="21">
        <v>5.9</v>
      </c>
      <c r="FF6" s="21">
        <v>5.8</v>
      </c>
      <c r="FG6" s="24">
        <v>5</v>
      </c>
      <c r="FH6" s="21">
        <v>8</v>
      </c>
      <c r="FI6" s="21">
        <v>5</v>
      </c>
      <c r="FJ6" s="21">
        <v>9</v>
      </c>
      <c r="FK6" s="21">
        <v>9</v>
      </c>
      <c r="FL6" s="21">
        <v>9</v>
      </c>
      <c r="FM6" s="21">
        <v>9</v>
      </c>
      <c r="FN6" s="24">
        <v>78</v>
      </c>
      <c r="FO6" s="21">
        <v>84</v>
      </c>
      <c r="FP6" s="21">
        <v>91</v>
      </c>
      <c r="FQ6" s="21">
        <v>115</v>
      </c>
      <c r="FR6" s="21">
        <v>103</v>
      </c>
      <c r="FS6" s="21">
        <v>104</v>
      </c>
      <c r="FT6" s="21">
        <v>85</v>
      </c>
      <c r="FU6" s="24">
        <v>0</v>
      </c>
      <c r="FV6" s="21">
        <v>0</v>
      </c>
      <c r="FW6" s="21">
        <v>0</v>
      </c>
      <c r="FX6" s="21">
        <v>0</v>
      </c>
      <c r="FY6" s="21">
        <v>0</v>
      </c>
      <c r="FZ6" s="21">
        <v>0</v>
      </c>
      <c r="GA6" s="21">
        <v>0</v>
      </c>
      <c r="GB6" s="24">
        <v>88</v>
      </c>
      <c r="GC6" s="21">
        <v>76</v>
      </c>
      <c r="GD6" s="21">
        <v>76</v>
      </c>
      <c r="GE6" s="21">
        <v>90</v>
      </c>
      <c r="GF6" s="21">
        <v>84</v>
      </c>
      <c r="GG6" s="21">
        <v>76</v>
      </c>
      <c r="GH6" s="21">
        <v>81</v>
      </c>
      <c r="GI6" s="24">
        <v>1680</v>
      </c>
      <c r="GJ6" s="21">
        <v>2190</v>
      </c>
      <c r="GK6" s="21">
        <v>3500</v>
      </c>
      <c r="GL6" s="21">
        <v>2690</v>
      </c>
      <c r="GM6" s="21">
        <v>2480</v>
      </c>
      <c r="GN6" s="21">
        <v>1985</v>
      </c>
      <c r="GO6" s="31">
        <v>1545</v>
      </c>
      <c r="GP6" s="9"/>
      <c r="GQ6" s="32">
        <v>12</v>
      </c>
      <c r="GR6" s="21">
        <v>45</v>
      </c>
      <c r="GS6" s="24">
        <v>12</v>
      </c>
      <c r="GT6" s="21">
        <v>45</v>
      </c>
      <c r="GU6" s="24">
        <v>14</v>
      </c>
      <c r="GV6" s="21">
        <v>55</v>
      </c>
      <c r="GW6" s="24">
        <v>11</v>
      </c>
      <c r="GX6" s="21">
        <v>45</v>
      </c>
      <c r="GY6" s="24">
        <v>11</v>
      </c>
      <c r="GZ6" s="21">
        <v>45</v>
      </c>
      <c r="HA6" s="24">
        <v>11</v>
      </c>
      <c r="HB6" s="21">
        <v>45</v>
      </c>
      <c r="HC6" s="24">
        <v>11</v>
      </c>
      <c r="HD6" s="21">
        <v>45</v>
      </c>
      <c r="HE6" s="6"/>
      <c r="HF6" s="21"/>
      <c r="HG6" s="21"/>
      <c r="HH6" s="21"/>
      <c r="HI6" s="21"/>
      <c r="HJ6" s="21"/>
      <c r="HK6" s="21"/>
      <c r="HL6" s="21"/>
      <c r="HM6" s="21"/>
      <c r="HN6" s="21"/>
      <c r="HO6" s="21"/>
      <c r="HP6" s="21"/>
      <c r="HQ6" s="21"/>
      <c r="HR6" s="21"/>
      <c r="HS6" s="21"/>
      <c r="HT6" s="21"/>
      <c r="HU6" s="6"/>
      <c r="HV6" s="99">
        <f t="shared" ref="HV6:HV113" si="10">GQ6-GS6</f>
        <v>0</v>
      </c>
      <c r="HW6" s="6"/>
      <c r="HX6" s="6"/>
      <c r="HY6" s="6"/>
      <c r="HZ6" s="6"/>
      <c r="IA6" s="6"/>
    </row>
    <row r="7" spans="1:235" ht="15.75" customHeight="1" x14ac:dyDescent="0.3">
      <c r="A7" s="99">
        <v>2</v>
      </c>
      <c r="B7" s="3">
        <v>4</v>
      </c>
      <c r="C7" s="21" t="s">
        <v>269</v>
      </c>
      <c r="D7" s="21">
        <v>1</v>
      </c>
      <c r="E7" s="22">
        <v>41197</v>
      </c>
      <c r="F7" s="22">
        <v>41198</v>
      </c>
      <c r="G7" s="21">
        <f t="shared" si="0"/>
        <v>1</v>
      </c>
      <c r="H7" s="21"/>
      <c r="I7" s="21" t="s">
        <v>285</v>
      </c>
      <c r="J7" s="23">
        <v>10365</v>
      </c>
      <c r="K7" s="21">
        <v>84</v>
      </c>
      <c r="L7" s="21"/>
      <c r="M7" s="21"/>
      <c r="N7" s="21" t="s">
        <v>286</v>
      </c>
      <c r="O7" s="21">
        <v>82</v>
      </c>
      <c r="P7" s="21">
        <v>93.6</v>
      </c>
      <c r="Q7" s="21">
        <v>4</v>
      </c>
      <c r="R7" s="21" t="s">
        <v>287</v>
      </c>
      <c r="S7" s="21">
        <v>1</v>
      </c>
      <c r="T7" s="21">
        <v>4</v>
      </c>
      <c r="U7" s="21" t="s">
        <v>287</v>
      </c>
      <c r="V7" s="21">
        <v>1</v>
      </c>
      <c r="W7" s="21">
        <v>4</v>
      </c>
      <c r="X7" s="21">
        <v>3</v>
      </c>
      <c r="Y7" s="21">
        <v>3</v>
      </c>
      <c r="Z7" s="6"/>
      <c r="AA7" s="24" t="s">
        <v>244</v>
      </c>
      <c r="AB7" s="21" t="s">
        <v>288</v>
      </c>
      <c r="AC7" s="25"/>
      <c r="AD7" s="25"/>
      <c r="AE7" s="21" t="s">
        <v>246</v>
      </c>
      <c r="AF7" s="21" t="s">
        <v>247</v>
      </c>
      <c r="AG7" s="21" t="s">
        <v>246</v>
      </c>
      <c r="AH7" s="21" t="s">
        <v>248</v>
      </c>
      <c r="AI7" s="21" t="s">
        <v>246</v>
      </c>
      <c r="AJ7" s="21" t="s">
        <v>246</v>
      </c>
      <c r="AK7" s="21" t="s">
        <v>246</v>
      </c>
      <c r="AL7" s="21" t="s">
        <v>249</v>
      </c>
      <c r="AM7" s="21">
        <v>0.4</v>
      </c>
      <c r="AN7" s="6"/>
      <c r="AO7" s="26" t="s">
        <v>250</v>
      </c>
      <c r="AP7" s="26" t="s">
        <v>274</v>
      </c>
      <c r="AQ7" s="26"/>
      <c r="AR7" s="26" t="s">
        <v>1906</v>
      </c>
      <c r="AS7" s="26" t="s">
        <v>1909</v>
      </c>
      <c r="AT7" s="27">
        <v>0.4</v>
      </c>
      <c r="AU7" s="21">
        <v>1.37</v>
      </c>
      <c r="AV7" s="21">
        <v>12.82</v>
      </c>
      <c r="AW7" s="21">
        <v>7.24</v>
      </c>
      <c r="AX7" s="21">
        <v>5.46</v>
      </c>
      <c r="AY7" s="21">
        <v>2.94</v>
      </c>
      <c r="AZ7" s="21"/>
      <c r="BA7" s="21"/>
      <c r="BB7" s="21"/>
      <c r="BC7" s="28">
        <f t="shared" ref="BC7:BE7" si="11">((AU7/AT7)*100)-100</f>
        <v>242.5</v>
      </c>
      <c r="BD7" s="28">
        <f t="shared" si="11"/>
        <v>835.76642335766428</v>
      </c>
      <c r="BE7" s="28">
        <f t="shared" si="11"/>
        <v>-43.525741029641182</v>
      </c>
      <c r="BF7" s="28">
        <f t="shared" si="2"/>
        <v>3104.9999999999995</v>
      </c>
      <c r="BG7" s="28">
        <f t="shared" si="3"/>
        <v>1709.9999999999998</v>
      </c>
      <c r="BH7" s="28">
        <f t="shared" si="4"/>
        <v>428.46715328467144</v>
      </c>
      <c r="BI7" s="3">
        <f t="shared" ref="BI7:BK7" si="12">AU7-AT7</f>
        <v>0.97000000000000008</v>
      </c>
      <c r="BJ7" s="3">
        <f t="shared" si="12"/>
        <v>11.45</v>
      </c>
      <c r="BK7" s="3">
        <f t="shared" si="12"/>
        <v>-5.58</v>
      </c>
      <c r="BL7" s="3">
        <f t="shared" si="6"/>
        <v>12.42</v>
      </c>
      <c r="BM7" s="3">
        <f t="shared" si="7"/>
        <v>6.84</v>
      </c>
      <c r="BN7" s="3">
        <f t="shared" si="8"/>
        <v>5.87</v>
      </c>
      <c r="BO7" s="24">
        <v>95.7</v>
      </c>
      <c r="BP7" s="21">
        <v>230</v>
      </c>
      <c r="BQ7" s="21">
        <v>253.4</v>
      </c>
      <c r="BR7" s="21"/>
      <c r="BS7" s="21"/>
      <c r="BT7" s="21"/>
      <c r="BU7" s="21"/>
      <c r="BV7" s="24">
        <v>38.1</v>
      </c>
      <c r="BW7" s="21">
        <v>38</v>
      </c>
      <c r="BX7" s="21">
        <v>35</v>
      </c>
      <c r="BY7" s="21">
        <v>36.5</v>
      </c>
      <c r="BZ7" s="21">
        <v>36</v>
      </c>
      <c r="CA7" s="21">
        <v>36.6</v>
      </c>
      <c r="CB7" s="21"/>
      <c r="CC7" s="21"/>
      <c r="CD7" s="21"/>
      <c r="CE7" s="6"/>
      <c r="CF7" s="24" t="s">
        <v>289</v>
      </c>
      <c r="CG7" s="21"/>
      <c r="CH7" s="21"/>
      <c r="CI7" s="21"/>
      <c r="CJ7" s="21"/>
      <c r="CK7" s="21"/>
      <c r="CL7" s="21"/>
      <c r="CM7" s="24" t="s">
        <v>290</v>
      </c>
      <c r="CN7" s="21"/>
      <c r="CO7" s="21"/>
      <c r="CP7" s="21"/>
      <c r="CQ7" s="21"/>
      <c r="CR7" s="21"/>
      <c r="CS7" s="21"/>
      <c r="CT7" s="24">
        <v>2</v>
      </c>
      <c r="CU7" s="21"/>
      <c r="CV7" s="21"/>
      <c r="CW7" s="21"/>
      <c r="CX7" s="21"/>
      <c r="CY7" s="21"/>
      <c r="CZ7" s="21"/>
      <c r="DA7" s="24" t="s">
        <v>291</v>
      </c>
      <c r="DB7" s="21"/>
      <c r="DC7" s="21"/>
      <c r="DD7" s="21"/>
      <c r="DE7" s="21"/>
      <c r="DF7" s="21"/>
      <c r="DG7" s="21"/>
      <c r="DH7" s="24" t="s">
        <v>292</v>
      </c>
      <c r="DI7" s="21" t="s">
        <v>292</v>
      </c>
      <c r="DJ7" s="21" t="s">
        <v>292</v>
      </c>
      <c r="DK7" s="21" t="s">
        <v>293</v>
      </c>
      <c r="DL7" s="21"/>
      <c r="DM7" s="21"/>
      <c r="DN7" s="21"/>
      <c r="DO7" s="26">
        <v>8</v>
      </c>
      <c r="DP7" s="6"/>
      <c r="DQ7" s="24">
        <v>58.4</v>
      </c>
      <c r="DR7" s="21">
        <v>94.4</v>
      </c>
      <c r="DS7" s="21">
        <v>83.5</v>
      </c>
      <c r="DT7" s="21">
        <v>116.1</v>
      </c>
      <c r="DU7" s="21"/>
      <c r="DV7" s="21"/>
      <c r="DW7" s="21"/>
      <c r="DX7" s="24">
        <v>0.8</v>
      </c>
      <c r="DY7" s="21">
        <v>0.6</v>
      </c>
      <c r="DZ7" s="21">
        <v>0.5</v>
      </c>
      <c r="EA7" s="21">
        <v>0.5</v>
      </c>
      <c r="EB7" s="21"/>
      <c r="EC7" s="21"/>
      <c r="ED7" s="21"/>
      <c r="EE7" s="29">
        <f t="shared" ref="EE7:EH7" si="13">DQ7/DX7</f>
        <v>73</v>
      </c>
      <c r="EF7" s="30">
        <f t="shared" si="13"/>
        <v>157.33333333333334</v>
      </c>
      <c r="EG7" s="30">
        <f t="shared" si="13"/>
        <v>167</v>
      </c>
      <c r="EH7" s="30">
        <f t="shared" si="13"/>
        <v>232.2</v>
      </c>
      <c r="EI7" s="30"/>
      <c r="EJ7" s="30"/>
      <c r="EK7" s="30"/>
      <c r="EL7" s="24">
        <v>1</v>
      </c>
      <c r="EM7" s="21">
        <v>1</v>
      </c>
      <c r="EN7" s="21">
        <v>1</v>
      </c>
      <c r="EO7" s="21">
        <v>1</v>
      </c>
      <c r="EP7" s="21"/>
      <c r="EQ7" s="21"/>
      <c r="ER7" s="21"/>
      <c r="ES7" s="24">
        <v>212</v>
      </c>
      <c r="ET7" s="21">
        <v>192</v>
      </c>
      <c r="EU7" s="21">
        <v>191</v>
      </c>
      <c r="EV7" s="21">
        <v>189</v>
      </c>
      <c r="EW7" s="21"/>
      <c r="EX7" s="21"/>
      <c r="EY7" s="21"/>
      <c r="EZ7" s="24">
        <v>8.5</v>
      </c>
      <c r="FA7" s="21">
        <v>4.7</v>
      </c>
      <c r="FB7" s="21">
        <v>6.9</v>
      </c>
      <c r="FC7" s="21">
        <v>7</v>
      </c>
      <c r="FD7" s="21"/>
      <c r="FE7" s="21"/>
      <c r="FF7" s="21"/>
      <c r="FG7" s="24">
        <v>11</v>
      </c>
      <c r="FH7" s="21">
        <v>5</v>
      </c>
      <c r="FI7" s="21">
        <v>3</v>
      </c>
      <c r="FJ7" s="21">
        <v>14</v>
      </c>
      <c r="FK7" s="21"/>
      <c r="FL7" s="21"/>
      <c r="FM7" s="21"/>
      <c r="FN7" s="24">
        <v>71</v>
      </c>
      <c r="FO7" s="21">
        <v>74</v>
      </c>
      <c r="FP7" s="21">
        <v>80</v>
      </c>
      <c r="FQ7" s="21">
        <v>100</v>
      </c>
      <c r="FR7" s="21"/>
      <c r="FS7" s="21"/>
      <c r="FT7" s="21"/>
      <c r="FU7" s="24" t="s">
        <v>294</v>
      </c>
      <c r="FV7" s="21" t="s">
        <v>295</v>
      </c>
      <c r="FW7" s="21" t="s">
        <v>296</v>
      </c>
      <c r="FX7" s="21">
        <v>0</v>
      </c>
      <c r="FY7" s="21"/>
      <c r="FZ7" s="21"/>
      <c r="GA7" s="21"/>
      <c r="GB7" s="24">
        <v>180</v>
      </c>
      <c r="GC7" s="21">
        <v>196</v>
      </c>
      <c r="GD7" s="21">
        <v>195</v>
      </c>
      <c r="GE7" s="21">
        <v>164</v>
      </c>
      <c r="GF7" s="21"/>
      <c r="GG7" s="21"/>
      <c r="GH7" s="21"/>
      <c r="GI7" s="24">
        <v>1200</v>
      </c>
      <c r="GJ7" s="21">
        <v>1480</v>
      </c>
      <c r="GK7" s="21">
        <v>2710</v>
      </c>
      <c r="GL7" s="21">
        <v>2995</v>
      </c>
      <c r="GM7" s="21"/>
      <c r="GN7" s="21"/>
      <c r="GO7" s="31"/>
      <c r="GP7" s="9"/>
      <c r="GQ7" s="32">
        <v>14</v>
      </c>
      <c r="GR7" s="21">
        <v>55</v>
      </c>
      <c r="GS7" s="24">
        <v>16</v>
      </c>
      <c r="GT7" s="21">
        <v>90</v>
      </c>
      <c r="GU7" s="24">
        <v>16</v>
      </c>
      <c r="GV7" s="21">
        <v>90</v>
      </c>
      <c r="GW7" s="24">
        <v>8</v>
      </c>
      <c r="GX7" s="21">
        <v>18</v>
      </c>
      <c r="GY7" s="24"/>
      <c r="GZ7" s="21"/>
      <c r="HA7" s="24"/>
      <c r="HB7" s="21"/>
      <c r="HC7" s="24"/>
      <c r="HD7" s="21"/>
      <c r="HE7" s="6"/>
      <c r="HF7" s="21"/>
      <c r="HG7" s="21"/>
      <c r="HH7" s="21"/>
      <c r="HI7" s="21"/>
      <c r="HJ7" s="21"/>
      <c r="HK7" s="21"/>
      <c r="HL7" s="21"/>
      <c r="HM7" s="21"/>
      <c r="HN7" s="21"/>
      <c r="HO7" s="21"/>
      <c r="HP7" s="21"/>
      <c r="HQ7" s="21"/>
      <c r="HR7" s="21"/>
      <c r="HS7" s="21"/>
      <c r="HT7" s="21"/>
      <c r="HU7" s="6"/>
      <c r="HV7" s="99">
        <f t="shared" si="10"/>
        <v>-2</v>
      </c>
      <c r="HW7" s="6"/>
      <c r="HX7" s="6"/>
      <c r="HY7" s="6"/>
      <c r="HZ7" s="6"/>
      <c r="IA7" s="6"/>
    </row>
    <row r="8" spans="1:235" ht="15.75" customHeight="1" x14ac:dyDescent="0.3">
      <c r="A8" s="99">
        <v>3</v>
      </c>
      <c r="B8" s="3">
        <v>5</v>
      </c>
      <c r="C8" s="21" t="s">
        <v>239</v>
      </c>
      <c r="D8" s="21">
        <v>1</v>
      </c>
      <c r="E8" s="22">
        <v>41200</v>
      </c>
      <c r="F8" s="22">
        <v>41200</v>
      </c>
      <c r="G8" s="21">
        <f t="shared" si="0"/>
        <v>0</v>
      </c>
      <c r="H8" s="21" t="s">
        <v>240</v>
      </c>
      <c r="I8" s="21"/>
      <c r="J8" s="23">
        <v>18191</v>
      </c>
      <c r="K8" s="21">
        <v>63</v>
      </c>
      <c r="L8" s="21"/>
      <c r="M8" s="21"/>
      <c r="N8" s="21" t="s">
        <v>297</v>
      </c>
      <c r="O8" s="21">
        <v>47</v>
      </c>
      <c r="P8" s="21">
        <v>39</v>
      </c>
      <c r="Q8" s="21">
        <v>8</v>
      </c>
      <c r="R8" s="21" t="s">
        <v>271</v>
      </c>
      <c r="S8" s="21">
        <v>1</v>
      </c>
      <c r="T8" s="21">
        <v>33</v>
      </c>
      <c r="U8" s="21" t="s">
        <v>272</v>
      </c>
      <c r="V8" s="21">
        <v>1</v>
      </c>
      <c r="W8" s="21">
        <v>0</v>
      </c>
      <c r="X8" s="21">
        <v>3</v>
      </c>
      <c r="Y8" s="21">
        <v>3</v>
      </c>
      <c r="Z8" s="6"/>
      <c r="AA8" s="24" t="s">
        <v>298</v>
      </c>
      <c r="AB8" s="21" t="s">
        <v>299</v>
      </c>
      <c r="AC8" s="25"/>
      <c r="AD8" s="25"/>
      <c r="AE8" s="21" t="s">
        <v>249</v>
      </c>
      <c r="AF8" s="21"/>
      <c r="AG8" s="21" t="s">
        <v>246</v>
      </c>
      <c r="AH8" s="21" t="s">
        <v>248</v>
      </c>
      <c r="AI8" s="21" t="s">
        <v>246</v>
      </c>
      <c r="AJ8" s="21" t="s">
        <v>249</v>
      </c>
      <c r="AK8" s="21" t="s">
        <v>246</v>
      </c>
      <c r="AL8" s="21" t="s">
        <v>246</v>
      </c>
      <c r="AM8" s="21">
        <v>265</v>
      </c>
      <c r="AN8" s="6"/>
      <c r="AO8" s="26" t="s">
        <v>250</v>
      </c>
      <c r="AP8" s="26" t="s">
        <v>274</v>
      </c>
      <c r="AQ8" s="26"/>
      <c r="AR8" s="26" t="s">
        <v>1906</v>
      </c>
      <c r="AS8" s="26" t="s">
        <v>299</v>
      </c>
      <c r="AT8" s="27">
        <v>65.5</v>
      </c>
      <c r="AU8" s="21">
        <v>99.7</v>
      </c>
      <c r="AV8" s="21">
        <v>235</v>
      </c>
      <c r="AW8" s="21">
        <v>116</v>
      </c>
      <c r="AX8" s="21">
        <v>71.3</v>
      </c>
      <c r="AY8" s="21">
        <v>62.4</v>
      </c>
      <c r="AZ8" s="21">
        <v>49.6</v>
      </c>
      <c r="BA8" s="21">
        <v>23.54</v>
      </c>
      <c r="BB8" s="21">
        <v>7.55</v>
      </c>
      <c r="BC8" s="28">
        <f t="shared" ref="BC8:BE8" si="14">((AU8/AT8)*100)-100</f>
        <v>52.21374045801528</v>
      </c>
      <c r="BD8" s="28">
        <f t="shared" si="14"/>
        <v>135.70712136409227</v>
      </c>
      <c r="BE8" s="28">
        <f t="shared" si="14"/>
        <v>-50.638297872340424</v>
      </c>
      <c r="BF8" s="28">
        <f t="shared" si="2"/>
        <v>258.77862595419845</v>
      </c>
      <c r="BG8" s="28">
        <f t="shared" si="3"/>
        <v>77.099236641221381</v>
      </c>
      <c r="BH8" s="28">
        <f t="shared" si="4"/>
        <v>16.349047141424265</v>
      </c>
      <c r="BI8" s="3">
        <f t="shared" ref="BI8:BK8" si="15">AU8-AT8</f>
        <v>34.200000000000003</v>
      </c>
      <c r="BJ8" s="3">
        <f t="shared" si="15"/>
        <v>135.30000000000001</v>
      </c>
      <c r="BK8" s="3">
        <f t="shared" si="15"/>
        <v>-119</v>
      </c>
      <c r="BL8" s="3">
        <f t="shared" si="6"/>
        <v>169.5</v>
      </c>
      <c r="BM8" s="3">
        <f t="shared" si="7"/>
        <v>50.5</v>
      </c>
      <c r="BN8" s="3">
        <f t="shared" si="8"/>
        <v>16.299999999999997</v>
      </c>
      <c r="BO8" s="24">
        <v>259</v>
      </c>
      <c r="BP8" s="21">
        <v>368.3</v>
      </c>
      <c r="BQ8" s="21">
        <v>378</v>
      </c>
      <c r="BR8" s="21"/>
      <c r="BS8" s="21"/>
      <c r="BT8" s="21"/>
      <c r="BU8" s="21">
        <v>98.6</v>
      </c>
      <c r="BV8" s="24">
        <v>36.4</v>
      </c>
      <c r="BW8" s="21">
        <v>36</v>
      </c>
      <c r="BX8" s="21">
        <v>36.1</v>
      </c>
      <c r="BY8" s="21">
        <v>36</v>
      </c>
      <c r="BZ8" s="21">
        <v>36.1</v>
      </c>
      <c r="CA8" s="21">
        <v>36.5</v>
      </c>
      <c r="CB8" s="21">
        <v>36.5</v>
      </c>
      <c r="CC8" s="21">
        <v>36</v>
      </c>
      <c r="CD8" s="21">
        <v>36.4</v>
      </c>
      <c r="CE8" s="6"/>
      <c r="CF8" s="24" t="s">
        <v>300</v>
      </c>
      <c r="CG8" s="21" t="s">
        <v>301</v>
      </c>
      <c r="CH8" s="21" t="s">
        <v>302</v>
      </c>
      <c r="CI8" s="21"/>
      <c r="CJ8" s="21"/>
      <c r="CK8" s="21"/>
      <c r="CL8" s="21"/>
      <c r="CM8" s="24" t="s">
        <v>303</v>
      </c>
      <c r="CN8" s="21" t="s">
        <v>304</v>
      </c>
      <c r="CO8" s="21" t="s">
        <v>305</v>
      </c>
      <c r="CP8" s="21"/>
      <c r="CQ8" s="21"/>
      <c r="CR8" s="21"/>
      <c r="CS8" s="21"/>
      <c r="CT8" s="24" t="s">
        <v>266</v>
      </c>
      <c r="CU8" s="21" t="s">
        <v>266</v>
      </c>
      <c r="CV8" s="21" t="s">
        <v>266</v>
      </c>
      <c r="CW8" s="21"/>
      <c r="CX8" s="21"/>
      <c r="CY8" s="21"/>
      <c r="CZ8" s="21"/>
      <c r="DA8" s="24" t="s">
        <v>266</v>
      </c>
      <c r="DB8" s="21" t="s">
        <v>266</v>
      </c>
      <c r="DC8" s="21" t="s">
        <v>266</v>
      </c>
      <c r="DD8" s="21"/>
      <c r="DE8" s="21"/>
      <c r="DF8" s="21"/>
      <c r="DG8" s="21"/>
      <c r="DH8" s="24" t="s">
        <v>306</v>
      </c>
      <c r="DI8" s="21" t="s">
        <v>307</v>
      </c>
      <c r="DJ8" s="21" t="s">
        <v>308</v>
      </c>
      <c r="DK8" s="21" t="s">
        <v>308</v>
      </c>
      <c r="DL8" s="21" t="s">
        <v>308</v>
      </c>
      <c r="DM8" s="21" t="s">
        <v>309</v>
      </c>
      <c r="DN8" s="21" t="s">
        <v>309</v>
      </c>
      <c r="DO8" s="26">
        <v>8</v>
      </c>
      <c r="DP8" s="6"/>
      <c r="DQ8" s="24">
        <v>42.9</v>
      </c>
      <c r="DR8" s="21">
        <v>44.7</v>
      </c>
      <c r="DS8" s="21">
        <v>92.4</v>
      </c>
      <c r="DT8" s="21">
        <v>92</v>
      </c>
      <c r="DU8" s="21">
        <v>92</v>
      </c>
      <c r="DV8" s="21">
        <v>92</v>
      </c>
      <c r="DW8" s="21">
        <v>92</v>
      </c>
      <c r="DX8" s="24">
        <v>0.5</v>
      </c>
      <c r="DY8" s="21">
        <v>0.5</v>
      </c>
      <c r="DZ8" s="21">
        <v>0.5</v>
      </c>
      <c r="EA8" s="21">
        <v>0.35</v>
      </c>
      <c r="EB8" s="21">
        <v>0.35</v>
      </c>
      <c r="EC8" s="21">
        <v>0.35</v>
      </c>
      <c r="ED8" s="21">
        <v>0.35</v>
      </c>
      <c r="EE8" s="29">
        <f t="shared" ref="EE8:EK8" si="16">DQ8/DX8</f>
        <v>85.8</v>
      </c>
      <c r="EF8" s="30">
        <f t="shared" si="16"/>
        <v>89.4</v>
      </c>
      <c r="EG8" s="30">
        <f t="shared" si="16"/>
        <v>184.8</v>
      </c>
      <c r="EH8" s="30">
        <f t="shared" si="16"/>
        <v>262.85714285714289</v>
      </c>
      <c r="EI8" s="30">
        <f t="shared" si="16"/>
        <v>262.85714285714289</v>
      </c>
      <c r="EJ8" s="30">
        <f t="shared" si="16"/>
        <v>262.85714285714289</v>
      </c>
      <c r="EK8" s="30">
        <f t="shared" si="16"/>
        <v>262.85714285714289</v>
      </c>
      <c r="EL8" s="24">
        <v>1</v>
      </c>
      <c r="EM8" s="21">
        <v>1</v>
      </c>
      <c r="EN8" s="21">
        <v>1</v>
      </c>
      <c r="EO8" s="21">
        <v>1</v>
      </c>
      <c r="EP8" s="21">
        <v>1</v>
      </c>
      <c r="EQ8" s="21">
        <v>1</v>
      </c>
      <c r="ER8" s="21">
        <v>1</v>
      </c>
      <c r="ES8" s="24">
        <v>161</v>
      </c>
      <c r="ET8" s="21">
        <v>118</v>
      </c>
      <c r="EU8" s="21">
        <v>94</v>
      </c>
      <c r="EV8" s="21">
        <v>140</v>
      </c>
      <c r="EW8" s="21">
        <v>173</v>
      </c>
      <c r="EX8" s="21">
        <v>196</v>
      </c>
      <c r="EY8" s="21">
        <v>265</v>
      </c>
      <c r="EZ8" s="24">
        <v>9</v>
      </c>
      <c r="FA8" s="21">
        <v>11.8</v>
      </c>
      <c r="FB8" s="21">
        <v>10.7</v>
      </c>
      <c r="FC8" s="21">
        <v>9</v>
      </c>
      <c r="FD8" s="21">
        <v>7.9</v>
      </c>
      <c r="FE8" s="21">
        <v>6.1</v>
      </c>
      <c r="FF8" s="21">
        <v>6.5</v>
      </c>
      <c r="FG8" s="24">
        <v>15</v>
      </c>
      <c r="FH8" s="21">
        <v>15</v>
      </c>
      <c r="FI8" s="21">
        <v>15</v>
      </c>
      <c r="FJ8" s="21">
        <v>15</v>
      </c>
      <c r="FK8" s="21">
        <v>15</v>
      </c>
      <c r="FL8" s="21">
        <v>15</v>
      </c>
      <c r="FM8" s="21">
        <v>15</v>
      </c>
      <c r="FN8" s="24">
        <v>86</v>
      </c>
      <c r="FO8" s="21">
        <v>81</v>
      </c>
      <c r="FP8" s="21">
        <v>101</v>
      </c>
      <c r="FQ8" s="21">
        <v>100</v>
      </c>
      <c r="FR8" s="21">
        <v>89</v>
      </c>
      <c r="FS8" s="21">
        <v>84</v>
      </c>
      <c r="FT8" s="21">
        <v>101</v>
      </c>
      <c r="FU8" s="24">
        <v>0</v>
      </c>
      <c r="FV8" s="21">
        <v>0</v>
      </c>
      <c r="FW8" s="21" t="s">
        <v>296</v>
      </c>
      <c r="FX8" s="21" t="s">
        <v>310</v>
      </c>
      <c r="FY8" s="21" t="s">
        <v>311</v>
      </c>
      <c r="FZ8" s="21">
        <v>0</v>
      </c>
      <c r="GA8" s="21">
        <v>0</v>
      </c>
      <c r="GB8" s="24">
        <v>473</v>
      </c>
      <c r="GC8" s="21">
        <v>508</v>
      </c>
      <c r="GD8" s="21">
        <v>483</v>
      </c>
      <c r="GE8" s="21">
        <v>335</v>
      </c>
      <c r="GF8" s="21">
        <v>189</v>
      </c>
      <c r="GG8" s="21">
        <v>118</v>
      </c>
      <c r="GH8" s="21">
        <v>126</v>
      </c>
      <c r="GI8" s="24">
        <v>600</v>
      </c>
      <c r="GJ8" s="21">
        <v>400</v>
      </c>
      <c r="GK8" s="21">
        <v>1830</v>
      </c>
      <c r="GL8" s="21">
        <v>2500</v>
      </c>
      <c r="GM8" s="21">
        <v>5020</v>
      </c>
      <c r="GN8" s="21">
        <v>2970</v>
      </c>
      <c r="GO8" s="31">
        <v>3700</v>
      </c>
      <c r="GP8" s="9"/>
      <c r="GQ8" s="32">
        <v>8</v>
      </c>
      <c r="GR8" s="21">
        <v>18</v>
      </c>
      <c r="GS8" s="24">
        <v>9</v>
      </c>
      <c r="GT8" s="21">
        <v>18</v>
      </c>
      <c r="GU8" s="24">
        <v>14</v>
      </c>
      <c r="GV8" s="21">
        <v>55</v>
      </c>
      <c r="GW8" s="24">
        <v>15</v>
      </c>
      <c r="GX8" s="21">
        <v>80</v>
      </c>
      <c r="GY8" s="24">
        <v>13</v>
      </c>
      <c r="GZ8" s="21">
        <v>55</v>
      </c>
      <c r="HA8" s="24">
        <v>10</v>
      </c>
      <c r="HB8" s="21">
        <v>45</v>
      </c>
      <c r="HC8" s="24">
        <v>10</v>
      </c>
      <c r="HD8" s="21">
        <v>45</v>
      </c>
      <c r="HE8" s="6"/>
      <c r="HF8" s="21"/>
      <c r="HG8" s="21"/>
      <c r="HH8" s="21"/>
      <c r="HI8" s="21"/>
      <c r="HJ8" s="21"/>
      <c r="HK8" s="21"/>
      <c r="HL8" s="21"/>
      <c r="HM8" s="21"/>
      <c r="HN8" s="21"/>
      <c r="HO8" s="21"/>
      <c r="HP8" s="21"/>
      <c r="HQ8" s="21"/>
      <c r="HR8" s="21"/>
      <c r="HS8" s="21"/>
      <c r="HT8" s="21"/>
      <c r="HU8" s="6"/>
      <c r="HV8" s="99">
        <f t="shared" si="10"/>
        <v>-1</v>
      </c>
      <c r="HW8" s="6"/>
      <c r="HX8" s="6"/>
      <c r="HY8" s="6"/>
      <c r="HZ8" s="6"/>
      <c r="IA8" s="6"/>
    </row>
    <row r="9" spans="1:235" ht="15.75" customHeight="1" x14ac:dyDescent="0.3">
      <c r="A9" s="99">
        <v>4</v>
      </c>
      <c r="B9" s="3">
        <v>6</v>
      </c>
      <c r="C9" s="21" t="s">
        <v>239</v>
      </c>
      <c r="D9" s="21">
        <v>1</v>
      </c>
      <c r="E9" s="22">
        <v>41199</v>
      </c>
      <c r="F9" s="22">
        <v>41199</v>
      </c>
      <c r="G9" s="21">
        <f t="shared" si="0"/>
        <v>0</v>
      </c>
      <c r="H9" s="21" t="s">
        <v>240</v>
      </c>
      <c r="I9" s="21"/>
      <c r="J9" s="23">
        <v>20232</v>
      </c>
      <c r="K9" s="21">
        <v>57</v>
      </c>
      <c r="L9" s="21"/>
      <c r="M9" s="21"/>
      <c r="N9" s="21" t="s">
        <v>312</v>
      </c>
      <c r="O9" s="21">
        <v>49</v>
      </c>
      <c r="P9" s="21">
        <v>43.8</v>
      </c>
      <c r="Q9" s="21">
        <v>15</v>
      </c>
      <c r="R9" s="21" t="s">
        <v>313</v>
      </c>
      <c r="S9" s="21">
        <v>1</v>
      </c>
      <c r="T9" s="21">
        <v>45</v>
      </c>
      <c r="U9" s="21" t="s">
        <v>272</v>
      </c>
      <c r="V9" s="21">
        <v>1</v>
      </c>
      <c r="W9" s="21">
        <v>4</v>
      </c>
      <c r="X9" s="21">
        <v>4</v>
      </c>
      <c r="Y9" s="21">
        <v>4</v>
      </c>
      <c r="Z9" s="6"/>
      <c r="AA9" s="24" t="s">
        <v>298</v>
      </c>
      <c r="AB9" s="21" t="s">
        <v>299</v>
      </c>
      <c r="AC9" s="25"/>
      <c r="AD9" s="25"/>
      <c r="AE9" s="21" t="s">
        <v>249</v>
      </c>
      <c r="AF9" s="21"/>
      <c r="AG9" s="21" t="s">
        <v>246</v>
      </c>
      <c r="AH9" s="21" t="s">
        <v>248</v>
      </c>
      <c r="AI9" s="21" t="s">
        <v>249</v>
      </c>
      <c r="AJ9" s="21" t="s">
        <v>246</v>
      </c>
      <c r="AK9" s="21" t="s">
        <v>249</v>
      </c>
      <c r="AL9" s="21" t="s">
        <v>246</v>
      </c>
      <c r="AM9" s="21">
        <v>2.99</v>
      </c>
      <c r="AN9" s="6"/>
      <c r="AO9" s="26" t="s">
        <v>250</v>
      </c>
      <c r="AP9" s="26" t="s">
        <v>274</v>
      </c>
      <c r="AQ9" s="26"/>
      <c r="AR9" s="26" t="s">
        <v>1902</v>
      </c>
      <c r="AS9" s="26" t="s">
        <v>299</v>
      </c>
      <c r="AT9" s="27">
        <v>2.99</v>
      </c>
      <c r="AU9" s="21">
        <v>3.71</v>
      </c>
      <c r="AV9" s="21">
        <v>4.58</v>
      </c>
      <c r="AW9" s="21">
        <v>2.52</v>
      </c>
      <c r="AX9" s="21">
        <v>1.89</v>
      </c>
      <c r="AY9" s="21">
        <v>1.28</v>
      </c>
      <c r="AZ9" s="21">
        <v>1.04</v>
      </c>
      <c r="BA9" s="21">
        <v>0.5</v>
      </c>
      <c r="BB9" s="21">
        <v>0.37</v>
      </c>
      <c r="BC9" s="28">
        <f t="shared" ref="BC9:BE9" si="17">((AU9/AT9)*100)-100</f>
        <v>24.080267558528419</v>
      </c>
      <c r="BD9" s="28">
        <f t="shared" si="17"/>
        <v>23.450134770889491</v>
      </c>
      <c r="BE9" s="28">
        <f t="shared" si="17"/>
        <v>-44.978165938864635</v>
      </c>
      <c r="BF9" s="28">
        <f t="shared" si="2"/>
        <v>53.177257525083604</v>
      </c>
      <c r="BG9" s="28">
        <f t="shared" si="3"/>
        <v>-15.719063545150505</v>
      </c>
      <c r="BH9" s="28">
        <f t="shared" si="4"/>
        <v>-32.075471698113205</v>
      </c>
      <c r="BI9" s="3">
        <f t="shared" ref="BI9:BK9" si="18">AU9-AT9</f>
        <v>0.71999999999999975</v>
      </c>
      <c r="BJ9" s="3">
        <f t="shared" si="18"/>
        <v>0.87000000000000011</v>
      </c>
      <c r="BK9" s="3">
        <f t="shared" si="18"/>
        <v>-2.06</v>
      </c>
      <c r="BL9" s="3">
        <f t="shared" si="6"/>
        <v>1.5899999999999999</v>
      </c>
      <c r="BM9" s="3">
        <f t="shared" si="7"/>
        <v>-0.4700000000000002</v>
      </c>
      <c r="BN9" s="3">
        <f t="shared" si="8"/>
        <v>-1.19</v>
      </c>
      <c r="BO9" s="24">
        <v>179.5</v>
      </c>
      <c r="BP9" s="21">
        <v>180</v>
      </c>
      <c r="BQ9" s="21"/>
      <c r="BR9" s="21"/>
      <c r="BS9" s="21">
        <v>167</v>
      </c>
      <c r="BT9" s="21">
        <v>171.9</v>
      </c>
      <c r="BU9" s="21"/>
      <c r="BV9" s="24">
        <v>36.4</v>
      </c>
      <c r="BW9" s="21">
        <v>36</v>
      </c>
      <c r="BX9" s="21">
        <v>37.6</v>
      </c>
      <c r="BY9" s="21">
        <v>38.1</v>
      </c>
      <c r="BZ9" s="21">
        <v>38.1</v>
      </c>
      <c r="CA9" s="21">
        <v>38</v>
      </c>
      <c r="CB9" s="21">
        <v>36</v>
      </c>
      <c r="CC9" s="21">
        <v>36.9</v>
      </c>
      <c r="CD9" s="21">
        <v>37.4</v>
      </c>
      <c r="CE9" s="6"/>
      <c r="CF9" s="24" t="s">
        <v>314</v>
      </c>
      <c r="CG9" s="21"/>
      <c r="CH9" s="21"/>
      <c r="CI9" s="21"/>
      <c r="CJ9" s="21" t="s">
        <v>315</v>
      </c>
      <c r="CK9" s="21" t="s">
        <v>316</v>
      </c>
      <c r="CL9" s="21"/>
      <c r="CM9" s="24" t="s">
        <v>317</v>
      </c>
      <c r="CN9" s="21"/>
      <c r="CO9" s="21"/>
      <c r="CP9" s="21"/>
      <c r="CQ9" s="21" t="s">
        <v>318</v>
      </c>
      <c r="CR9" s="21" t="s">
        <v>303</v>
      </c>
      <c r="CS9" s="21"/>
      <c r="CT9" s="24">
        <v>2</v>
      </c>
      <c r="CU9" s="21"/>
      <c r="CV9" s="21"/>
      <c r="CW9" s="21"/>
      <c r="CX9" s="21">
        <v>1</v>
      </c>
      <c r="CY9" s="21">
        <v>1</v>
      </c>
      <c r="CZ9" s="21"/>
      <c r="DA9" s="24" t="s">
        <v>266</v>
      </c>
      <c r="DB9" s="21"/>
      <c r="DC9" s="21"/>
      <c r="DD9" s="21"/>
      <c r="DE9" s="21" t="s">
        <v>266</v>
      </c>
      <c r="DF9" s="21" t="s">
        <v>266</v>
      </c>
      <c r="DG9" s="21"/>
      <c r="DH9" s="24" t="s">
        <v>307</v>
      </c>
      <c r="DI9" s="21" t="s">
        <v>307</v>
      </c>
      <c r="DJ9" s="21" t="s">
        <v>319</v>
      </c>
      <c r="DK9" s="21" t="s">
        <v>320</v>
      </c>
      <c r="DL9" s="21" t="s">
        <v>320</v>
      </c>
      <c r="DM9" s="21" t="s">
        <v>320</v>
      </c>
      <c r="DN9" s="21" t="s">
        <v>320</v>
      </c>
      <c r="DO9" s="26">
        <v>9</v>
      </c>
      <c r="DP9" s="6"/>
      <c r="DQ9" s="24">
        <v>96.1</v>
      </c>
      <c r="DR9" s="21">
        <v>101.3</v>
      </c>
      <c r="DS9" s="21">
        <v>106.1</v>
      </c>
      <c r="DT9" s="21">
        <v>106.5</v>
      </c>
      <c r="DU9" s="21">
        <v>120.5</v>
      </c>
      <c r="DV9" s="21">
        <v>100.1</v>
      </c>
      <c r="DW9" s="21">
        <v>108.9</v>
      </c>
      <c r="DX9" s="24">
        <v>0.6</v>
      </c>
      <c r="DY9" s="21">
        <v>0.5</v>
      </c>
      <c r="DZ9" s="21">
        <v>0.45</v>
      </c>
      <c r="EA9" s="21">
        <v>0.4</v>
      </c>
      <c r="EB9" s="21">
        <v>0.4</v>
      </c>
      <c r="EC9" s="21">
        <v>0.4</v>
      </c>
      <c r="ED9" s="21">
        <v>0.4</v>
      </c>
      <c r="EE9" s="29">
        <f t="shared" ref="EE9:EK9" si="19">DQ9/DX9</f>
        <v>160.16666666666666</v>
      </c>
      <c r="EF9" s="30">
        <f t="shared" si="19"/>
        <v>202.6</v>
      </c>
      <c r="EG9" s="30">
        <f t="shared" si="19"/>
        <v>235.77777777777777</v>
      </c>
      <c r="EH9" s="30">
        <f t="shared" si="19"/>
        <v>266.25</v>
      </c>
      <c r="EI9" s="30">
        <f t="shared" si="19"/>
        <v>301.25</v>
      </c>
      <c r="EJ9" s="30">
        <f t="shared" si="19"/>
        <v>250.24999999999997</v>
      </c>
      <c r="EK9" s="30">
        <f t="shared" si="19"/>
        <v>272.25</v>
      </c>
      <c r="EL9" s="24">
        <v>1</v>
      </c>
      <c r="EM9" s="21">
        <v>1</v>
      </c>
      <c r="EN9" s="21">
        <v>1</v>
      </c>
      <c r="EO9" s="21">
        <v>1</v>
      </c>
      <c r="EP9" s="21">
        <v>1</v>
      </c>
      <c r="EQ9" s="21">
        <v>1</v>
      </c>
      <c r="ER9" s="21">
        <v>1</v>
      </c>
      <c r="ES9" s="24">
        <v>168</v>
      </c>
      <c r="ET9" s="21">
        <v>133</v>
      </c>
      <c r="EU9" s="21">
        <v>142</v>
      </c>
      <c r="EV9" s="21">
        <v>148</v>
      </c>
      <c r="EW9" s="21">
        <v>154</v>
      </c>
      <c r="EX9" s="21">
        <v>202</v>
      </c>
      <c r="EY9" s="21">
        <v>226</v>
      </c>
      <c r="EZ9" s="24">
        <v>37.9</v>
      </c>
      <c r="FA9" s="21">
        <v>60</v>
      </c>
      <c r="FB9" s="21">
        <v>62.8</v>
      </c>
      <c r="FC9" s="21">
        <v>75</v>
      </c>
      <c r="FD9" s="21">
        <v>53.4</v>
      </c>
      <c r="FE9" s="21">
        <v>43.7</v>
      </c>
      <c r="FF9" s="21">
        <v>38</v>
      </c>
      <c r="FG9" s="24">
        <v>3</v>
      </c>
      <c r="FH9" s="21">
        <v>4</v>
      </c>
      <c r="FI9" s="21">
        <v>9</v>
      </c>
      <c r="FJ9" s="21">
        <v>11</v>
      </c>
      <c r="FK9" s="21">
        <v>14</v>
      </c>
      <c r="FL9" s="21">
        <v>14</v>
      </c>
      <c r="FM9" s="21">
        <v>14</v>
      </c>
      <c r="FN9" s="24">
        <v>85</v>
      </c>
      <c r="FO9" s="21">
        <v>66</v>
      </c>
      <c r="FP9" s="21">
        <v>99</v>
      </c>
      <c r="FQ9" s="21">
        <v>111</v>
      </c>
      <c r="FR9" s="21">
        <v>76</v>
      </c>
      <c r="FS9" s="21">
        <v>81</v>
      </c>
      <c r="FT9" s="21">
        <v>71</v>
      </c>
      <c r="FU9" s="24" t="s">
        <v>321</v>
      </c>
      <c r="FV9" s="21" t="s">
        <v>322</v>
      </c>
      <c r="FW9" s="21">
        <v>0</v>
      </c>
      <c r="FX9" s="21">
        <v>0</v>
      </c>
      <c r="FY9" s="21">
        <v>0</v>
      </c>
      <c r="FZ9" s="21">
        <v>0</v>
      </c>
      <c r="GA9" s="21">
        <v>0</v>
      </c>
      <c r="GB9" s="24">
        <v>180</v>
      </c>
      <c r="GC9" s="21">
        <v>176</v>
      </c>
      <c r="GD9" s="21">
        <v>171</v>
      </c>
      <c r="GE9" s="21">
        <v>161</v>
      </c>
      <c r="GF9" s="21">
        <v>155</v>
      </c>
      <c r="GG9" s="21">
        <v>143</v>
      </c>
      <c r="GH9" s="21">
        <v>146</v>
      </c>
      <c r="GI9" s="24">
        <v>1920</v>
      </c>
      <c r="GJ9" s="21">
        <v>1350</v>
      </c>
      <c r="GK9" s="21">
        <v>4380</v>
      </c>
      <c r="GL9" s="21">
        <v>5980</v>
      </c>
      <c r="GM9" s="21">
        <v>4240</v>
      </c>
      <c r="GN9" s="21">
        <v>2250</v>
      </c>
      <c r="GO9" s="31">
        <v>1780</v>
      </c>
      <c r="GP9" s="9"/>
      <c r="GQ9" s="32">
        <v>15</v>
      </c>
      <c r="GR9" s="21">
        <v>80</v>
      </c>
      <c r="GS9" s="24">
        <v>17</v>
      </c>
      <c r="GT9" s="21">
        <v>90</v>
      </c>
      <c r="GU9" s="24">
        <v>12</v>
      </c>
      <c r="GV9" s="21">
        <v>45</v>
      </c>
      <c r="GW9" s="24">
        <v>11</v>
      </c>
      <c r="GX9" s="21">
        <v>45</v>
      </c>
      <c r="GY9" s="24">
        <v>9</v>
      </c>
      <c r="GZ9" s="21">
        <v>18</v>
      </c>
      <c r="HA9" s="24">
        <v>9</v>
      </c>
      <c r="HB9" s="21">
        <v>18</v>
      </c>
      <c r="HC9" s="24">
        <v>9</v>
      </c>
      <c r="HD9" s="21">
        <v>18</v>
      </c>
      <c r="HE9" s="6"/>
      <c r="HF9" s="21"/>
      <c r="HG9" s="21"/>
      <c r="HH9" s="21"/>
      <c r="HI9" s="21"/>
      <c r="HJ9" s="21"/>
      <c r="HK9" s="21"/>
      <c r="HL9" s="21"/>
      <c r="HM9" s="21"/>
      <c r="HN9" s="21"/>
      <c r="HO9" s="21"/>
      <c r="HP9" s="21"/>
      <c r="HQ9" s="21"/>
      <c r="HR9" s="21"/>
      <c r="HS9" s="21"/>
      <c r="HT9" s="21"/>
      <c r="HU9" s="6"/>
      <c r="HV9" s="99">
        <f t="shared" si="10"/>
        <v>-2</v>
      </c>
      <c r="HW9" s="6"/>
      <c r="HX9" s="6"/>
      <c r="HY9" s="6"/>
      <c r="HZ9" s="6"/>
      <c r="IA9" s="6"/>
    </row>
    <row r="10" spans="1:235" ht="15.75" customHeight="1" x14ac:dyDescent="0.3">
      <c r="A10" s="99">
        <v>5</v>
      </c>
      <c r="B10" s="3">
        <v>7</v>
      </c>
      <c r="C10" s="21" t="s">
        <v>323</v>
      </c>
      <c r="D10" s="21">
        <v>1</v>
      </c>
      <c r="E10" s="22">
        <v>41201</v>
      </c>
      <c r="F10" s="22">
        <v>41202</v>
      </c>
      <c r="G10" s="21">
        <f t="shared" si="0"/>
        <v>1</v>
      </c>
      <c r="H10" s="21"/>
      <c r="I10" s="21" t="s">
        <v>324</v>
      </c>
      <c r="J10" s="23">
        <v>17507</v>
      </c>
      <c r="K10" s="21">
        <v>64</v>
      </c>
      <c r="L10" s="21"/>
      <c r="M10" s="21"/>
      <c r="N10" s="21" t="s">
        <v>325</v>
      </c>
      <c r="O10" s="21">
        <v>38</v>
      </c>
      <c r="P10" s="21">
        <v>21.3</v>
      </c>
      <c r="Q10" s="21">
        <v>6</v>
      </c>
      <c r="R10" s="21" t="s">
        <v>326</v>
      </c>
      <c r="S10" s="21">
        <v>1</v>
      </c>
      <c r="T10" s="21">
        <v>10</v>
      </c>
      <c r="U10" s="21" t="s">
        <v>272</v>
      </c>
      <c r="V10" s="21">
        <v>1</v>
      </c>
      <c r="W10" s="21">
        <v>0</v>
      </c>
      <c r="X10" s="21">
        <v>5</v>
      </c>
      <c r="Y10" s="21">
        <v>5</v>
      </c>
      <c r="Z10" s="6"/>
      <c r="AA10" s="24" t="s">
        <v>298</v>
      </c>
      <c r="AB10" s="21" t="s">
        <v>327</v>
      </c>
      <c r="AC10" s="25"/>
      <c r="AD10" s="25"/>
      <c r="AE10" s="21" t="s">
        <v>246</v>
      </c>
      <c r="AF10" s="21" t="s">
        <v>247</v>
      </c>
      <c r="AG10" s="21" t="s">
        <v>246</v>
      </c>
      <c r="AH10" s="21" t="s">
        <v>328</v>
      </c>
      <c r="AI10" s="21" t="s">
        <v>249</v>
      </c>
      <c r="AJ10" s="21" t="s">
        <v>249</v>
      </c>
      <c r="AK10" s="21" t="s">
        <v>246</v>
      </c>
      <c r="AL10" s="21" t="s">
        <v>246</v>
      </c>
      <c r="AM10" s="21">
        <v>9.6</v>
      </c>
      <c r="AN10" s="6"/>
      <c r="AO10" s="26" t="s">
        <v>250</v>
      </c>
      <c r="AP10" s="26" t="s">
        <v>274</v>
      </c>
      <c r="AQ10" s="26"/>
      <c r="AR10" s="26" t="s">
        <v>1902</v>
      </c>
      <c r="AS10" s="26" t="s">
        <v>1910</v>
      </c>
      <c r="AT10" s="27">
        <v>6.6</v>
      </c>
      <c r="AU10" s="21">
        <v>8.66</v>
      </c>
      <c r="AV10" s="21">
        <v>5.71</v>
      </c>
      <c r="AW10" s="21">
        <v>3.25</v>
      </c>
      <c r="AX10" s="21">
        <v>2.56</v>
      </c>
      <c r="AY10" s="21">
        <v>1</v>
      </c>
      <c r="AZ10" s="21">
        <v>0.93</v>
      </c>
      <c r="BA10" s="21">
        <v>0.46</v>
      </c>
      <c r="BB10" s="21"/>
      <c r="BC10" s="28">
        <f t="shared" ref="BC10:BE10" si="20">((AU10/AT10)*100)-100</f>
        <v>31.212121212121218</v>
      </c>
      <c r="BD10" s="28">
        <f t="shared" si="20"/>
        <v>-34.064665127020788</v>
      </c>
      <c r="BE10" s="28">
        <f t="shared" si="20"/>
        <v>-43.082311733800353</v>
      </c>
      <c r="BF10" s="28">
        <f t="shared" si="2"/>
        <v>-13.48484848484847</v>
      </c>
      <c r="BG10" s="28">
        <f t="shared" si="3"/>
        <v>-50.757575757575758</v>
      </c>
      <c r="BH10" s="28">
        <f t="shared" si="4"/>
        <v>-62.471131639722863</v>
      </c>
      <c r="BI10" s="3">
        <f t="shared" ref="BI10:BK10" si="21">AU10-AT10</f>
        <v>2.0600000000000005</v>
      </c>
      <c r="BJ10" s="3">
        <f t="shared" si="21"/>
        <v>-2.95</v>
      </c>
      <c r="BK10" s="3">
        <f t="shared" si="21"/>
        <v>-2.46</v>
      </c>
      <c r="BL10" s="3">
        <f t="shared" si="6"/>
        <v>-0.88999999999999968</v>
      </c>
      <c r="BM10" s="3">
        <f t="shared" si="7"/>
        <v>-3.3499999999999996</v>
      </c>
      <c r="BN10" s="3">
        <f t="shared" si="8"/>
        <v>-5.41</v>
      </c>
      <c r="BO10" s="24">
        <v>339.3</v>
      </c>
      <c r="BP10" s="21">
        <v>345.2</v>
      </c>
      <c r="BQ10" s="21">
        <v>260</v>
      </c>
      <c r="BR10" s="21"/>
      <c r="BS10" s="21"/>
      <c r="BT10" s="21"/>
      <c r="BU10" s="21"/>
      <c r="BV10" s="24">
        <v>38.6</v>
      </c>
      <c r="BW10" s="21">
        <v>37.4</v>
      </c>
      <c r="BX10" s="21">
        <v>36.5</v>
      </c>
      <c r="BY10" s="21">
        <v>36.6</v>
      </c>
      <c r="BZ10" s="21">
        <v>38.1</v>
      </c>
      <c r="CA10" s="21">
        <v>36</v>
      </c>
      <c r="CB10" s="21">
        <v>37</v>
      </c>
      <c r="CC10" s="21">
        <v>37.4</v>
      </c>
      <c r="CD10" s="21"/>
      <c r="CE10" s="6"/>
      <c r="CF10" s="24" t="s">
        <v>329</v>
      </c>
      <c r="CG10" s="21" t="s">
        <v>276</v>
      </c>
      <c r="CH10" s="21"/>
      <c r="CI10" s="21" t="s">
        <v>276</v>
      </c>
      <c r="CJ10" s="21" t="s">
        <v>276</v>
      </c>
      <c r="CK10" s="21"/>
      <c r="CL10" s="21"/>
      <c r="CM10" s="24" t="s">
        <v>330</v>
      </c>
      <c r="CN10" s="21" t="s">
        <v>303</v>
      </c>
      <c r="CO10" s="21"/>
      <c r="CP10" s="21" t="s">
        <v>303</v>
      </c>
      <c r="CQ10" s="21" t="s">
        <v>331</v>
      </c>
      <c r="CR10" s="21"/>
      <c r="CS10" s="21"/>
      <c r="CT10" s="24">
        <v>2</v>
      </c>
      <c r="CU10" s="21">
        <v>3</v>
      </c>
      <c r="CV10" s="21"/>
      <c r="CW10" s="21">
        <v>2</v>
      </c>
      <c r="CX10" s="21">
        <v>2</v>
      </c>
      <c r="CY10" s="21"/>
      <c r="CZ10" s="21"/>
      <c r="DA10" s="24" t="s">
        <v>332</v>
      </c>
      <c r="DB10" s="21" t="s">
        <v>266</v>
      </c>
      <c r="DC10" s="21"/>
      <c r="DD10" s="21" t="s">
        <v>266</v>
      </c>
      <c r="DE10" s="21" t="s">
        <v>266</v>
      </c>
      <c r="DF10" s="21"/>
      <c r="DG10" s="21"/>
      <c r="DH10" s="24" t="s">
        <v>333</v>
      </c>
      <c r="DI10" s="21" t="s">
        <v>333</v>
      </c>
      <c r="DJ10" s="21" t="s">
        <v>333</v>
      </c>
      <c r="DK10" s="21" t="s">
        <v>333</v>
      </c>
      <c r="DL10" s="21" t="s">
        <v>333</v>
      </c>
      <c r="DM10" s="21" t="s">
        <v>333</v>
      </c>
      <c r="DN10" s="21"/>
      <c r="DO10" s="26">
        <v>8</v>
      </c>
      <c r="DP10" s="6"/>
      <c r="DQ10" s="24">
        <v>90</v>
      </c>
      <c r="DR10" s="21">
        <v>68</v>
      </c>
      <c r="DS10" s="21">
        <v>64</v>
      </c>
      <c r="DT10" s="21">
        <v>59.2</v>
      </c>
      <c r="DU10" s="21">
        <v>59</v>
      </c>
      <c r="DV10" s="21">
        <v>72.5</v>
      </c>
      <c r="DW10" s="21"/>
      <c r="DX10" s="24">
        <v>0.21</v>
      </c>
      <c r="DY10" s="21">
        <v>0.35</v>
      </c>
      <c r="DZ10" s="21">
        <v>0.21</v>
      </c>
      <c r="EA10" s="21">
        <v>0.35</v>
      </c>
      <c r="EB10" s="21">
        <v>0.35</v>
      </c>
      <c r="EC10" s="21">
        <v>0.21</v>
      </c>
      <c r="ED10" s="21"/>
      <c r="EE10" s="29">
        <f t="shared" ref="EE10:EJ10" si="22">DQ10/DX10</f>
        <v>428.57142857142861</v>
      </c>
      <c r="EF10" s="30">
        <f t="shared" si="22"/>
        <v>194.28571428571431</v>
      </c>
      <c r="EG10" s="30">
        <f t="shared" si="22"/>
        <v>304.76190476190476</v>
      </c>
      <c r="EH10" s="30">
        <f t="shared" si="22"/>
        <v>169.14285714285717</v>
      </c>
      <c r="EI10" s="30">
        <f t="shared" si="22"/>
        <v>168.57142857142858</v>
      </c>
      <c r="EJ10" s="30">
        <f t="shared" si="22"/>
        <v>345.23809523809524</v>
      </c>
      <c r="EK10" s="30"/>
      <c r="EL10" s="24">
        <v>1</v>
      </c>
      <c r="EM10" s="21">
        <v>1</v>
      </c>
      <c r="EN10" s="21">
        <v>1</v>
      </c>
      <c r="EO10" s="21">
        <v>1</v>
      </c>
      <c r="EP10" s="21">
        <v>1</v>
      </c>
      <c r="EQ10" s="21">
        <v>1</v>
      </c>
      <c r="ER10" s="21"/>
      <c r="ES10" s="24">
        <v>134</v>
      </c>
      <c r="ET10" s="21">
        <v>130</v>
      </c>
      <c r="EU10" s="21">
        <v>115</v>
      </c>
      <c r="EV10" s="21">
        <v>141</v>
      </c>
      <c r="EW10" s="21">
        <v>166</v>
      </c>
      <c r="EX10" s="21">
        <v>213</v>
      </c>
      <c r="EY10" s="21"/>
      <c r="EZ10" s="24">
        <v>16</v>
      </c>
      <c r="FA10" s="21">
        <v>12.8</v>
      </c>
      <c r="FB10" s="21">
        <v>13.8</v>
      </c>
      <c r="FC10" s="21">
        <v>11.9</v>
      </c>
      <c r="FD10" s="21">
        <v>10.5</v>
      </c>
      <c r="FE10" s="21">
        <v>11.2</v>
      </c>
      <c r="FF10" s="21"/>
      <c r="FG10" s="24">
        <v>15</v>
      </c>
      <c r="FH10" s="21">
        <v>15</v>
      </c>
      <c r="FI10" s="21">
        <v>15</v>
      </c>
      <c r="FJ10" s="21">
        <v>15</v>
      </c>
      <c r="FK10" s="21">
        <v>15</v>
      </c>
      <c r="FL10" s="21">
        <v>15</v>
      </c>
      <c r="FM10" s="21"/>
      <c r="FN10" s="24">
        <v>71</v>
      </c>
      <c r="FO10" s="21">
        <v>61</v>
      </c>
      <c r="FP10" s="21">
        <v>70</v>
      </c>
      <c r="FQ10" s="21">
        <v>74</v>
      </c>
      <c r="FR10" s="21">
        <v>75</v>
      </c>
      <c r="FS10" s="21">
        <v>70</v>
      </c>
      <c r="FT10" s="21"/>
      <c r="FU10" s="24" t="s">
        <v>311</v>
      </c>
      <c r="FV10" s="21" t="s">
        <v>311</v>
      </c>
      <c r="FW10" s="21" t="s">
        <v>322</v>
      </c>
      <c r="FX10" s="21" t="s">
        <v>334</v>
      </c>
      <c r="FY10" s="21" t="s">
        <v>335</v>
      </c>
      <c r="FZ10" s="21" t="s">
        <v>311</v>
      </c>
      <c r="GA10" s="21"/>
      <c r="GB10" s="24">
        <v>120</v>
      </c>
      <c r="GC10" s="21">
        <v>66</v>
      </c>
      <c r="GD10" s="21">
        <v>66</v>
      </c>
      <c r="GE10" s="21">
        <v>52</v>
      </c>
      <c r="GF10" s="21">
        <v>56</v>
      </c>
      <c r="GG10" s="21">
        <v>54</v>
      </c>
      <c r="GH10" s="21"/>
      <c r="GI10" s="24">
        <v>1040</v>
      </c>
      <c r="GJ10" s="21">
        <v>1910</v>
      </c>
      <c r="GK10" s="21">
        <v>2420</v>
      </c>
      <c r="GL10" s="21">
        <v>1240</v>
      </c>
      <c r="GM10" s="21">
        <v>1300</v>
      </c>
      <c r="GN10" s="21">
        <v>1240</v>
      </c>
      <c r="GO10" s="31"/>
      <c r="GP10" s="9"/>
      <c r="GQ10" s="32">
        <v>12</v>
      </c>
      <c r="GR10" s="21">
        <v>45</v>
      </c>
      <c r="GS10" s="24">
        <v>12</v>
      </c>
      <c r="GT10" s="21">
        <v>45</v>
      </c>
      <c r="GU10" s="24">
        <v>12</v>
      </c>
      <c r="GV10" s="21">
        <v>45</v>
      </c>
      <c r="GW10" s="24">
        <v>12</v>
      </c>
      <c r="GX10" s="21">
        <v>45</v>
      </c>
      <c r="GY10" s="24">
        <v>13</v>
      </c>
      <c r="GZ10" s="21">
        <v>55</v>
      </c>
      <c r="HA10" s="24">
        <v>11</v>
      </c>
      <c r="HB10" s="21">
        <v>45</v>
      </c>
      <c r="HC10" s="24"/>
      <c r="HD10" s="21"/>
      <c r="HE10" s="6"/>
      <c r="HF10" s="21"/>
      <c r="HG10" s="21"/>
      <c r="HH10" s="21"/>
      <c r="HI10" s="21"/>
      <c r="HJ10" s="21"/>
      <c r="HK10" s="21"/>
      <c r="HL10" s="21"/>
      <c r="HM10" s="21"/>
      <c r="HN10" s="21"/>
      <c r="HO10" s="21"/>
      <c r="HP10" s="21"/>
      <c r="HQ10" s="21"/>
      <c r="HR10" s="21"/>
      <c r="HS10" s="21"/>
      <c r="HT10" s="21"/>
      <c r="HU10" s="6"/>
      <c r="HV10" s="99">
        <f t="shared" si="10"/>
        <v>0</v>
      </c>
      <c r="HW10" s="6"/>
      <c r="HX10" s="6"/>
      <c r="HY10" s="6"/>
      <c r="HZ10" s="6"/>
      <c r="IA10" s="6"/>
    </row>
    <row r="11" spans="1:235" ht="15.75" customHeight="1" x14ac:dyDescent="0.3">
      <c r="A11" s="99">
        <v>6</v>
      </c>
      <c r="B11" s="3">
        <v>12</v>
      </c>
      <c r="C11" s="21" t="s">
        <v>323</v>
      </c>
      <c r="D11" s="21">
        <v>2</v>
      </c>
      <c r="E11" s="22">
        <v>41215</v>
      </c>
      <c r="F11" s="22">
        <v>41218</v>
      </c>
      <c r="G11" s="21">
        <f t="shared" si="0"/>
        <v>3</v>
      </c>
      <c r="H11" s="21"/>
      <c r="I11" s="21" t="s">
        <v>379</v>
      </c>
      <c r="J11" s="23">
        <v>10545</v>
      </c>
      <c r="K11" s="21">
        <v>84</v>
      </c>
      <c r="L11" s="21"/>
      <c r="M11" s="21"/>
      <c r="N11" s="21" t="s">
        <v>380</v>
      </c>
      <c r="O11" s="21">
        <v>102</v>
      </c>
      <c r="P11" s="21">
        <v>98.8</v>
      </c>
      <c r="Q11" s="21">
        <v>7</v>
      </c>
      <c r="R11" s="21" t="s">
        <v>271</v>
      </c>
      <c r="S11" s="21">
        <v>1</v>
      </c>
      <c r="T11" s="21">
        <v>42</v>
      </c>
      <c r="U11" s="21" t="s">
        <v>243</v>
      </c>
      <c r="V11" s="21">
        <v>2</v>
      </c>
      <c r="W11" s="21">
        <v>4</v>
      </c>
      <c r="X11" s="21">
        <v>2</v>
      </c>
      <c r="Y11" s="21">
        <v>2</v>
      </c>
      <c r="Z11" s="6"/>
      <c r="AA11" s="24" t="s">
        <v>369</v>
      </c>
      <c r="AB11" s="21" t="s">
        <v>261</v>
      </c>
      <c r="AC11" s="25"/>
      <c r="AD11" s="25"/>
      <c r="AE11" s="21" t="s">
        <v>246</v>
      </c>
      <c r="AF11" s="21" t="s">
        <v>247</v>
      </c>
      <c r="AG11" s="21" t="s">
        <v>249</v>
      </c>
      <c r="AH11" s="21"/>
      <c r="AI11" s="21" t="s">
        <v>249</v>
      </c>
      <c r="AJ11" s="21" t="s">
        <v>246</v>
      </c>
      <c r="AK11" s="21" t="s">
        <v>249</v>
      </c>
      <c r="AL11" s="21" t="s">
        <v>246</v>
      </c>
      <c r="AM11" s="21">
        <v>6.1</v>
      </c>
      <c r="AN11" s="6"/>
      <c r="AO11" s="26" t="s">
        <v>250</v>
      </c>
      <c r="AP11" s="26" t="s">
        <v>274</v>
      </c>
      <c r="AQ11" s="26"/>
      <c r="AR11" s="26" t="s">
        <v>1902</v>
      </c>
      <c r="AS11" s="26" t="s">
        <v>1905</v>
      </c>
      <c r="AT11" s="27">
        <v>4.0999999999999996</v>
      </c>
      <c r="AU11" s="21">
        <v>5.63</v>
      </c>
      <c r="AV11" s="21">
        <v>6.2</v>
      </c>
      <c r="AW11" s="21">
        <v>4.7</v>
      </c>
      <c r="AX11" s="21">
        <v>3.41</v>
      </c>
      <c r="AY11" s="21"/>
      <c r="AZ11" s="21"/>
      <c r="BA11" s="21"/>
      <c r="BB11" s="21"/>
      <c r="BC11" s="28">
        <f t="shared" ref="BC11:BE11" si="23">((AU11/AT11)*100)-100</f>
        <v>37.317073170731732</v>
      </c>
      <c r="BD11" s="28">
        <f t="shared" si="23"/>
        <v>10.12433392539964</v>
      </c>
      <c r="BE11" s="28">
        <f t="shared" si="23"/>
        <v>-24.193548387096769</v>
      </c>
      <c r="BF11" s="28">
        <f t="shared" si="2"/>
        <v>51.219512195121979</v>
      </c>
      <c r="BG11" s="28">
        <f t="shared" si="3"/>
        <v>14.634146341463435</v>
      </c>
      <c r="BH11" s="28">
        <f t="shared" si="4"/>
        <v>-16.518650088809935</v>
      </c>
      <c r="BI11" s="3">
        <f t="shared" ref="BI11:BK11" si="24">AU11-AT11</f>
        <v>1.5300000000000002</v>
      </c>
      <c r="BJ11" s="3">
        <f t="shared" si="24"/>
        <v>0.57000000000000028</v>
      </c>
      <c r="BK11" s="3">
        <f t="shared" si="24"/>
        <v>-1.5</v>
      </c>
      <c r="BL11" s="3">
        <f t="shared" si="6"/>
        <v>2.1000000000000005</v>
      </c>
      <c r="BM11" s="3">
        <f t="shared" si="7"/>
        <v>0.60000000000000053</v>
      </c>
      <c r="BN11" s="3">
        <f t="shared" si="8"/>
        <v>-0.92999999999999972</v>
      </c>
      <c r="BO11" s="24">
        <v>326</v>
      </c>
      <c r="BP11" s="21">
        <v>332.6</v>
      </c>
      <c r="BQ11" s="21">
        <v>235.7</v>
      </c>
      <c r="BR11" s="21"/>
      <c r="BS11" s="21"/>
      <c r="BT11" s="21"/>
      <c r="BU11" s="21"/>
      <c r="BV11" s="24">
        <v>37.6</v>
      </c>
      <c r="BW11" s="21">
        <v>37.1</v>
      </c>
      <c r="BX11" s="21">
        <v>37</v>
      </c>
      <c r="BY11" s="21">
        <v>37</v>
      </c>
      <c r="BZ11" s="21">
        <v>36.6</v>
      </c>
      <c r="CA11" s="21"/>
      <c r="CB11" s="21"/>
      <c r="CC11" s="21"/>
      <c r="CD11" s="21"/>
      <c r="CE11" s="6"/>
      <c r="CF11" s="24" t="s">
        <v>381</v>
      </c>
      <c r="CG11" s="21"/>
      <c r="CH11" s="21"/>
      <c r="CI11" s="21"/>
      <c r="CJ11" s="21"/>
      <c r="CK11" s="21"/>
      <c r="CL11" s="21"/>
      <c r="CM11" s="24" t="s">
        <v>382</v>
      </c>
      <c r="CN11" s="21"/>
      <c r="CO11" s="21"/>
      <c r="CP11" s="21"/>
      <c r="CQ11" s="21"/>
      <c r="CR11" s="21"/>
      <c r="CS11" s="21"/>
      <c r="CT11" s="24">
        <v>2</v>
      </c>
      <c r="CU11" s="21"/>
      <c r="CV11" s="21"/>
      <c r="CW11" s="21"/>
      <c r="CX11" s="21"/>
      <c r="CY11" s="21"/>
      <c r="CZ11" s="21"/>
      <c r="DA11" s="24" t="s">
        <v>383</v>
      </c>
      <c r="DB11" s="21"/>
      <c r="DC11" s="21"/>
      <c r="DD11" s="21"/>
      <c r="DE11" s="21"/>
      <c r="DF11" s="21"/>
      <c r="DG11" s="21"/>
      <c r="DH11" s="24" t="s">
        <v>384</v>
      </c>
      <c r="DI11" s="21" t="s">
        <v>384</v>
      </c>
      <c r="DJ11" s="21" t="s">
        <v>385</v>
      </c>
      <c r="DK11" s="21"/>
      <c r="DL11" s="21"/>
      <c r="DM11" s="21"/>
      <c r="DN11" s="21"/>
      <c r="DO11" s="26">
        <v>8</v>
      </c>
      <c r="DP11" s="6"/>
      <c r="DQ11" s="24">
        <v>158.9</v>
      </c>
      <c r="DR11" s="21">
        <v>93.1</v>
      </c>
      <c r="DS11" s="21">
        <v>72</v>
      </c>
      <c r="DT11" s="21"/>
      <c r="DU11" s="21"/>
      <c r="DV11" s="21"/>
      <c r="DW11" s="21"/>
      <c r="DX11" s="24">
        <v>0.5</v>
      </c>
      <c r="DY11" s="21">
        <v>0.4</v>
      </c>
      <c r="DZ11" s="21">
        <v>0.4</v>
      </c>
      <c r="EA11" s="21"/>
      <c r="EB11" s="21"/>
      <c r="EC11" s="21"/>
      <c r="ED11" s="21"/>
      <c r="EE11" s="29">
        <f t="shared" ref="EE11:EG11" si="25">DQ11/DX11</f>
        <v>317.8</v>
      </c>
      <c r="EF11" s="30">
        <f t="shared" si="25"/>
        <v>232.74999999999997</v>
      </c>
      <c r="EG11" s="30">
        <f t="shared" si="25"/>
        <v>180</v>
      </c>
      <c r="EH11" s="30"/>
      <c r="EI11" s="30"/>
      <c r="EJ11" s="30"/>
      <c r="EK11" s="30"/>
      <c r="EL11" s="24">
        <v>1</v>
      </c>
      <c r="EM11" s="21">
        <v>1</v>
      </c>
      <c r="EN11" s="21">
        <v>1</v>
      </c>
      <c r="EO11" s="21"/>
      <c r="EP11" s="21"/>
      <c r="EQ11" s="21"/>
      <c r="ER11" s="21"/>
      <c r="ES11" s="24">
        <v>215</v>
      </c>
      <c r="ET11" s="21">
        <v>195</v>
      </c>
      <c r="EU11" s="21">
        <v>156</v>
      </c>
      <c r="EV11" s="21"/>
      <c r="EW11" s="21"/>
      <c r="EX11" s="21"/>
      <c r="EY11" s="21"/>
      <c r="EZ11" s="24">
        <v>18.3</v>
      </c>
      <c r="FA11" s="21">
        <v>11.2</v>
      </c>
      <c r="FB11" s="21">
        <v>8.9</v>
      </c>
      <c r="FC11" s="21"/>
      <c r="FD11" s="21"/>
      <c r="FE11" s="21"/>
      <c r="FF11" s="21"/>
      <c r="FG11" s="24">
        <v>9</v>
      </c>
      <c r="FH11" s="21">
        <v>11</v>
      </c>
      <c r="FI11" s="21">
        <v>11</v>
      </c>
      <c r="FJ11" s="21"/>
      <c r="FK11" s="21"/>
      <c r="FL11" s="21"/>
      <c r="FM11" s="21"/>
      <c r="FN11" s="24">
        <v>68</v>
      </c>
      <c r="FO11" s="21">
        <v>94</v>
      </c>
      <c r="FP11" s="21">
        <v>71</v>
      </c>
      <c r="FQ11" s="21"/>
      <c r="FR11" s="21"/>
      <c r="FS11" s="21"/>
      <c r="FT11" s="21"/>
      <c r="FU11" s="24" t="s">
        <v>334</v>
      </c>
      <c r="FV11" s="21">
        <v>0</v>
      </c>
      <c r="FW11" s="21">
        <v>0</v>
      </c>
      <c r="FX11" s="21"/>
      <c r="FY11" s="21"/>
      <c r="FZ11" s="21"/>
      <c r="GA11" s="21"/>
      <c r="GB11" s="24">
        <v>61</v>
      </c>
      <c r="GC11" s="21">
        <v>64</v>
      </c>
      <c r="GD11" s="21">
        <v>56</v>
      </c>
      <c r="GE11" s="21"/>
      <c r="GF11" s="21"/>
      <c r="GG11" s="21"/>
      <c r="GH11" s="21"/>
      <c r="GI11" s="24">
        <v>1180</v>
      </c>
      <c r="GJ11" s="21">
        <v>1210</v>
      </c>
      <c r="GK11" s="21">
        <v>1430</v>
      </c>
      <c r="GL11" s="21"/>
      <c r="GM11" s="21"/>
      <c r="GN11" s="21"/>
      <c r="GO11" s="31"/>
      <c r="GP11" s="9"/>
      <c r="GQ11" s="32">
        <v>14</v>
      </c>
      <c r="GR11" s="21">
        <v>55</v>
      </c>
      <c r="GS11" s="24">
        <v>10</v>
      </c>
      <c r="GT11" s="21">
        <v>45</v>
      </c>
      <c r="GU11" s="24">
        <v>10</v>
      </c>
      <c r="GV11" s="21">
        <v>45</v>
      </c>
      <c r="GW11" s="24">
        <v>12</v>
      </c>
      <c r="GX11" s="21">
        <v>45</v>
      </c>
      <c r="GY11" s="24"/>
      <c r="GZ11" s="21"/>
      <c r="HA11" s="24"/>
      <c r="HB11" s="21"/>
      <c r="HC11" s="24"/>
      <c r="HD11" s="21"/>
      <c r="HE11" s="6"/>
      <c r="HF11" s="21"/>
      <c r="HG11" s="21"/>
      <c r="HH11" s="21"/>
      <c r="HI11" s="21"/>
      <c r="HJ11" s="21"/>
      <c r="HK11" s="21"/>
      <c r="HL11" s="21"/>
      <c r="HM11" s="21"/>
      <c r="HN11" s="21"/>
      <c r="HO11" s="21"/>
      <c r="HP11" s="21"/>
      <c r="HQ11" s="21"/>
      <c r="HR11" s="21"/>
      <c r="HS11" s="21"/>
      <c r="HT11" s="21"/>
      <c r="HU11" s="6"/>
      <c r="HV11" s="99">
        <f t="shared" si="10"/>
        <v>4</v>
      </c>
      <c r="HW11" s="6"/>
      <c r="HX11" s="6"/>
      <c r="HY11" s="6"/>
      <c r="HZ11" s="6"/>
      <c r="IA11" s="6"/>
    </row>
    <row r="12" spans="1:235" ht="15.75" customHeight="1" x14ac:dyDescent="0.3">
      <c r="A12" s="99">
        <v>7</v>
      </c>
      <c r="B12" s="3">
        <v>13</v>
      </c>
      <c r="C12" s="21" t="s">
        <v>323</v>
      </c>
      <c r="D12" s="21">
        <v>2</v>
      </c>
      <c r="E12" s="22">
        <v>41218</v>
      </c>
      <c r="F12" s="22">
        <v>41218</v>
      </c>
      <c r="G12" s="21">
        <f t="shared" si="0"/>
        <v>0</v>
      </c>
      <c r="H12" s="21"/>
      <c r="I12" s="21" t="s">
        <v>386</v>
      </c>
      <c r="J12" s="23">
        <v>15873</v>
      </c>
      <c r="K12" s="21">
        <v>69</v>
      </c>
      <c r="L12" s="21"/>
      <c r="M12" s="21"/>
      <c r="N12" s="21" t="s">
        <v>387</v>
      </c>
      <c r="O12" s="21">
        <v>61</v>
      </c>
      <c r="P12" s="21">
        <v>70</v>
      </c>
      <c r="Q12" s="21">
        <v>3</v>
      </c>
      <c r="R12" s="21" t="s">
        <v>388</v>
      </c>
      <c r="S12" s="21">
        <v>1</v>
      </c>
      <c r="T12" s="21">
        <v>44</v>
      </c>
      <c r="U12" s="21" t="s">
        <v>243</v>
      </c>
      <c r="V12" s="21">
        <v>2</v>
      </c>
      <c r="W12" s="21">
        <v>0</v>
      </c>
      <c r="X12" s="21">
        <v>2</v>
      </c>
      <c r="Y12" s="21">
        <v>2</v>
      </c>
      <c r="Z12" s="6"/>
      <c r="AA12" s="24" t="s">
        <v>298</v>
      </c>
      <c r="AB12" s="21" t="s">
        <v>389</v>
      </c>
      <c r="AC12" s="25"/>
      <c r="AD12" s="25"/>
      <c r="AE12" s="21" t="s">
        <v>249</v>
      </c>
      <c r="AF12" s="21"/>
      <c r="AG12" s="21" t="s">
        <v>246</v>
      </c>
      <c r="AH12" s="21" t="s">
        <v>248</v>
      </c>
      <c r="AI12" s="21" t="s">
        <v>249</v>
      </c>
      <c r="AJ12" s="21" t="s">
        <v>249</v>
      </c>
      <c r="AK12" s="21" t="s">
        <v>246</v>
      </c>
      <c r="AL12" s="21" t="s">
        <v>246</v>
      </c>
      <c r="AM12" s="21">
        <v>5.4</v>
      </c>
      <c r="AN12" s="6"/>
      <c r="AO12" s="26" t="s">
        <v>250</v>
      </c>
      <c r="AP12" s="26" t="s">
        <v>274</v>
      </c>
      <c r="AQ12" s="26"/>
      <c r="AR12" s="26" t="s">
        <v>1906</v>
      </c>
      <c r="AS12" s="26" t="s">
        <v>1912</v>
      </c>
      <c r="AT12" s="27">
        <v>5.4</v>
      </c>
      <c r="AU12" s="21">
        <v>18.850000000000001</v>
      </c>
      <c r="AV12" s="21">
        <v>52.4</v>
      </c>
      <c r="AW12" s="21">
        <v>16.989999999999998</v>
      </c>
      <c r="AX12" s="21"/>
      <c r="AY12" s="21"/>
      <c r="AZ12" s="21"/>
      <c r="BA12" s="21"/>
      <c r="BB12" s="21"/>
      <c r="BC12" s="28">
        <f t="shared" ref="BC12:BE12" si="26">((AU12/AT12)*100)-100</f>
        <v>249.07407407407408</v>
      </c>
      <c r="BD12" s="28">
        <f t="shared" si="26"/>
        <v>177.9840848806366</v>
      </c>
      <c r="BE12" s="28">
        <f t="shared" si="26"/>
        <v>-67.57633587786259</v>
      </c>
      <c r="BF12" s="28">
        <f t="shared" si="2"/>
        <v>870.37037037037021</v>
      </c>
      <c r="BG12" s="28">
        <f t="shared" si="3"/>
        <v>214.62962962962962</v>
      </c>
      <c r="BH12" s="28">
        <f t="shared" si="4"/>
        <v>-9.8673740053050523</v>
      </c>
      <c r="BI12" s="3">
        <f t="shared" ref="BI12:BK12" si="27">AU12-AT12</f>
        <v>13.450000000000001</v>
      </c>
      <c r="BJ12" s="3">
        <f t="shared" si="27"/>
        <v>33.549999999999997</v>
      </c>
      <c r="BK12" s="3">
        <f t="shared" si="27"/>
        <v>-35.409999999999997</v>
      </c>
      <c r="BL12" s="3">
        <f t="shared" si="6"/>
        <v>47</v>
      </c>
      <c r="BM12" s="3">
        <f t="shared" si="7"/>
        <v>11.589999999999998</v>
      </c>
      <c r="BN12" s="3">
        <f t="shared" si="8"/>
        <v>-1.860000000000003</v>
      </c>
      <c r="BO12" s="24">
        <v>141.4</v>
      </c>
      <c r="BP12" s="21">
        <v>186.7</v>
      </c>
      <c r="BQ12" s="21">
        <v>188.4</v>
      </c>
      <c r="BR12" s="21"/>
      <c r="BS12" s="21"/>
      <c r="BT12" s="21"/>
      <c r="BU12" s="21"/>
      <c r="BV12" s="24">
        <v>36.5</v>
      </c>
      <c r="BW12" s="21">
        <v>36</v>
      </c>
      <c r="BX12" s="21">
        <v>36</v>
      </c>
      <c r="BY12" s="21">
        <v>36</v>
      </c>
      <c r="BZ12" s="21">
        <v>36</v>
      </c>
      <c r="CA12" s="21"/>
      <c r="CB12" s="21"/>
      <c r="CC12" s="21"/>
      <c r="CD12" s="21"/>
      <c r="CE12" s="6"/>
      <c r="CF12" s="24" t="s">
        <v>390</v>
      </c>
      <c r="CG12" s="21"/>
      <c r="CH12" s="21"/>
      <c r="CI12" s="21"/>
      <c r="CJ12" s="21"/>
      <c r="CK12" s="21"/>
      <c r="CL12" s="21"/>
      <c r="CM12" s="24" t="s">
        <v>280</v>
      </c>
      <c r="CN12" s="21"/>
      <c r="CO12" s="21"/>
      <c r="CP12" s="21"/>
      <c r="CQ12" s="21"/>
      <c r="CR12" s="21"/>
      <c r="CS12" s="21"/>
      <c r="CT12" s="24">
        <v>5</v>
      </c>
      <c r="CU12" s="21"/>
      <c r="CV12" s="21"/>
      <c r="CW12" s="21"/>
      <c r="CX12" s="21"/>
      <c r="CY12" s="21"/>
      <c r="CZ12" s="21"/>
      <c r="DA12" s="24" t="s">
        <v>293</v>
      </c>
      <c r="DB12" s="21"/>
      <c r="DC12" s="21"/>
      <c r="DD12" s="21"/>
      <c r="DE12" s="21"/>
      <c r="DF12" s="21"/>
      <c r="DG12" s="21"/>
      <c r="DH12" s="24" t="s">
        <v>391</v>
      </c>
      <c r="DI12" s="21" t="s">
        <v>391</v>
      </c>
      <c r="DJ12" s="21" t="s">
        <v>391</v>
      </c>
      <c r="DK12" s="21"/>
      <c r="DL12" s="21"/>
      <c r="DM12" s="21"/>
      <c r="DN12" s="21"/>
      <c r="DO12" s="26">
        <v>8</v>
      </c>
      <c r="DP12" s="6"/>
      <c r="DQ12" s="24">
        <v>75.2</v>
      </c>
      <c r="DR12" s="21">
        <v>85.9</v>
      </c>
      <c r="DS12" s="21">
        <v>86.3</v>
      </c>
      <c r="DT12" s="21"/>
      <c r="DU12" s="21"/>
      <c r="DV12" s="21"/>
      <c r="DW12" s="21"/>
      <c r="DX12" s="24">
        <v>0.4</v>
      </c>
      <c r="DY12" s="21">
        <v>0.4</v>
      </c>
      <c r="DZ12" s="21">
        <v>0.4</v>
      </c>
      <c r="EA12" s="21"/>
      <c r="EB12" s="21"/>
      <c r="EC12" s="21"/>
      <c r="ED12" s="21"/>
      <c r="EE12" s="29">
        <f t="shared" ref="EE12:EG12" si="28">DQ12/DX12</f>
        <v>188</v>
      </c>
      <c r="EF12" s="30">
        <f t="shared" si="28"/>
        <v>214.75</v>
      </c>
      <c r="EG12" s="30">
        <f t="shared" si="28"/>
        <v>215.74999999999997</v>
      </c>
      <c r="EH12" s="30"/>
      <c r="EI12" s="30"/>
      <c r="EJ12" s="30"/>
      <c r="EK12" s="30"/>
      <c r="EL12" s="24">
        <v>1</v>
      </c>
      <c r="EM12" s="21">
        <v>1</v>
      </c>
      <c r="EN12" s="21">
        <v>1</v>
      </c>
      <c r="EO12" s="21"/>
      <c r="EP12" s="21"/>
      <c r="EQ12" s="21"/>
      <c r="ER12" s="21"/>
      <c r="ES12" s="24">
        <v>356</v>
      </c>
      <c r="ET12" s="21">
        <v>325</v>
      </c>
      <c r="EU12" s="21">
        <v>282</v>
      </c>
      <c r="EV12" s="21"/>
      <c r="EW12" s="21"/>
      <c r="EX12" s="21"/>
      <c r="EY12" s="21"/>
      <c r="EZ12" s="24">
        <v>12.4</v>
      </c>
      <c r="FA12" s="21">
        <v>8</v>
      </c>
      <c r="FB12" s="21">
        <v>6.3</v>
      </c>
      <c r="FC12" s="21"/>
      <c r="FD12" s="21"/>
      <c r="FE12" s="21"/>
      <c r="FF12" s="21"/>
      <c r="FG12" s="24">
        <v>15</v>
      </c>
      <c r="FH12" s="21">
        <v>15</v>
      </c>
      <c r="FI12" s="21">
        <v>15</v>
      </c>
      <c r="FJ12" s="21"/>
      <c r="FK12" s="21"/>
      <c r="FL12" s="21"/>
      <c r="FM12" s="21"/>
      <c r="FN12" s="24">
        <v>86</v>
      </c>
      <c r="FO12" s="21">
        <v>80</v>
      </c>
      <c r="FP12" s="21">
        <v>76</v>
      </c>
      <c r="FQ12" s="21"/>
      <c r="FR12" s="21"/>
      <c r="FS12" s="21"/>
      <c r="FT12" s="21"/>
      <c r="FU12" s="24" t="s">
        <v>392</v>
      </c>
      <c r="FV12" s="21" t="s">
        <v>393</v>
      </c>
      <c r="FW12" s="21" t="s">
        <v>394</v>
      </c>
      <c r="FX12" s="21"/>
      <c r="FY12" s="21"/>
      <c r="FZ12" s="21"/>
      <c r="GA12" s="21"/>
      <c r="GB12" s="24">
        <v>78</v>
      </c>
      <c r="GC12" s="21">
        <v>63</v>
      </c>
      <c r="GD12" s="21">
        <v>60</v>
      </c>
      <c r="GE12" s="21"/>
      <c r="GF12" s="21"/>
      <c r="GG12" s="21"/>
      <c r="GH12" s="21"/>
      <c r="GI12" s="24">
        <v>180</v>
      </c>
      <c r="GJ12" s="21">
        <v>1120</v>
      </c>
      <c r="GK12" s="21">
        <v>1430</v>
      </c>
      <c r="GL12" s="21"/>
      <c r="GM12" s="21"/>
      <c r="GN12" s="21"/>
      <c r="GO12" s="31"/>
      <c r="GP12" s="9"/>
      <c r="GQ12" s="32">
        <v>12</v>
      </c>
      <c r="GR12" s="21">
        <v>45</v>
      </c>
      <c r="GS12" s="24">
        <v>12</v>
      </c>
      <c r="GT12" s="21">
        <v>45</v>
      </c>
      <c r="GU12" s="24">
        <v>11</v>
      </c>
      <c r="GV12" s="21">
        <v>45</v>
      </c>
      <c r="GW12" s="24"/>
      <c r="GX12" s="21"/>
      <c r="GY12" s="24"/>
      <c r="GZ12" s="21"/>
      <c r="HA12" s="24"/>
      <c r="HB12" s="21"/>
      <c r="HC12" s="24"/>
      <c r="HD12" s="21"/>
      <c r="HE12" s="6"/>
      <c r="HF12" s="21"/>
      <c r="HG12" s="21"/>
      <c r="HH12" s="21"/>
      <c r="HI12" s="21"/>
      <c r="HJ12" s="21"/>
      <c r="HK12" s="21"/>
      <c r="HL12" s="21"/>
      <c r="HM12" s="21"/>
      <c r="HN12" s="21"/>
      <c r="HO12" s="21"/>
      <c r="HP12" s="21"/>
      <c r="HQ12" s="21"/>
      <c r="HR12" s="21"/>
      <c r="HS12" s="21"/>
      <c r="HT12" s="21"/>
      <c r="HU12" s="6"/>
      <c r="HV12" s="99">
        <f t="shared" si="10"/>
        <v>0</v>
      </c>
      <c r="HW12" s="6"/>
      <c r="HX12" s="6"/>
      <c r="HY12" s="6"/>
      <c r="HZ12" s="6"/>
      <c r="IA12" s="6"/>
    </row>
    <row r="13" spans="1:235" ht="15.75" customHeight="1" x14ac:dyDescent="0.3">
      <c r="A13" s="99">
        <v>8</v>
      </c>
      <c r="B13" s="3">
        <v>15</v>
      </c>
      <c r="C13" s="21" t="s">
        <v>239</v>
      </c>
      <c r="D13" s="21">
        <v>1</v>
      </c>
      <c r="E13" s="22">
        <v>41210</v>
      </c>
      <c r="F13" s="22">
        <v>41211</v>
      </c>
      <c r="G13" s="21">
        <f t="shared" si="0"/>
        <v>1</v>
      </c>
      <c r="H13" s="21" t="s">
        <v>240</v>
      </c>
      <c r="I13" s="21"/>
      <c r="J13" s="23">
        <v>10264</v>
      </c>
      <c r="K13" s="21">
        <v>84</v>
      </c>
      <c r="L13" s="21"/>
      <c r="M13" s="21"/>
      <c r="N13" s="21" t="s">
        <v>404</v>
      </c>
      <c r="O13" s="21">
        <v>69</v>
      </c>
      <c r="P13" s="21">
        <v>82.6</v>
      </c>
      <c r="Q13" s="21">
        <v>4</v>
      </c>
      <c r="R13" s="21" t="s">
        <v>405</v>
      </c>
      <c r="S13" s="21">
        <v>1</v>
      </c>
      <c r="T13" s="21">
        <v>33</v>
      </c>
      <c r="U13" s="21" t="s">
        <v>272</v>
      </c>
      <c r="V13" s="21">
        <v>1</v>
      </c>
      <c r="W13" s="21">
        <v>0</v>
      </c>
      <c r="X13" s="21">
        <v>0</v>
      </c>
      <c r="Y13" s="21">
        <v>0</v>
      </c>
      <c r="Z13" s="6"/>
      <c r="AA13" s="24" t="s">
        <v>369</v>
      </c>
      <c r="AB13" s="21" t="s">
        <v>245</v>
      </c>
      <c r="AC13" s="25"/>
      <c r="AD13" s="25"/>
      <c r="AE13" s="21" t="s">
        <v>246</v>
      </c>
      <c r="AF13" s="21"/>
      <c r="AG13" s="21" t="s">
        <v>246</v>
      </c>
      <c r="AH13" s="21" t="s">
        <v>248</v>
      </c>
      <c r="AI13" s="21" t="s">
        <v>249</v>
      </c>
      <c r="AJ13" s="21" t="s">
        <v>246</v>
      </c>
      <c r="AK13" s="21" t="s">
        <v>249</v>
      </c>
      <c r="AL13" s="21" t="s">
        <v>246</v>
      </c>
      <c r="AM13" s="21">
        <v>1</v>
      </c>
      <c r="AN13" s="6"/>
      <c r="AO13" s="26" t="s">
        <v>250</v>
      </c>
      <c r="AP13" s="26" t="s">
        <v>274</v>
      </c>
      <c r="AQ13" s="26"/>
      <c r="AR13" s="26" t="s">
        <v>1902</v>
      </c>
      <c r="AS13" s="26" t="s">
        <v>1903</v>
      </c>
      <c r="AT13" s="27">
        <v>4.5199999999999996</v>
      </c>
      <c r="AU13" s="21">
        <v>5.9</v>
      </c>
      <c r="AV13" s="21">
        <v>6.83</v>
      </c>
      <c r="AW13" s="21">
        <v>4.18</v>
      </c>
      <c r="AX13" s="21">
        <v>3.52</v>
      </c>
      <c r="AY13" s="21"/>
      <c r="AZ13" s="21"/>
      <c r="BA13" s="21"/>
      <c r="BB13" s="21"/>
      <c r="BC13" s="28">
        <f t="shared" ref="BC13:BE13" si="29">((AU13/AT13)*100)-100</f>
        <v>30.530973451327441</v>
      </c>
      <c r="BD13" s="28">
        <f t="shared" si="29"/>
        <v>15.762711864406768</v>
      </c>
      <c r="BE13" s="28">
        <f t="shared" si="29"/>
        <v>-38.799414348462669</v>
      </c>
      <c r="BF13" s="28">
        <f t="shared" si="2"/>
        <v>51.106194690265482</v>
      </c>
      <c r="BG13" s="28">
        <f t="shared" si="3"/>
        <v>-7.5221238938053148</v>
      </c>
      <c r="BH13" s="28">
        <f t="shared" si="4"/>
        <v>-29.152542372881356</v>
      </c>
      <c r="BI13" s="3">
        <f t="shared" ref="BI13:BK13" si="30">AU13-AT13</f>
        <v>1.3800000000000008</v>
      </c>
      <c r="BJ13" s="3">
        <f t="shared" si="30"/>
        <v>0.92999999999999972</v>
      </c>
      <c r="BK13" s="3">
        <f t="shared" si="30"/>
        <v>-2.6500000000000004</v>
      </c>
      <c r="BL13" s="3">
        <f t="shared" si="6"/>
        <v>2.3100000000000005</v>
      </c>
      <c r="BM13" s="3">
        <f t="shared" si="7"/>
        <v>-0.33999999999999986</v>
      </c>
      <c r="BN13" s="3">
        <f t="shared" si="8"/>
        <v>-1.7200000000000006</v>
      </c>
      <c r="BO13" s="24">
        <v>138.9</v>
      </c>
      <c r="BP13" s="21">
        <v>176.5</v>
      </c>
      <c r="BQ13" s="21">
        <v>205.3</v>
      </c>
      <c r="BR13" s="21"/>
      <c r="BS13" s="21"/>
      <c r="BT13" s="21"/>
      <c r="BU13" s="21"/>
      <c r="BV13" s="24">
        <v>37.4</v>
      </c>
      <c r="BW13" s="21">
        <v>34</v>
      </c>
      <c r="BX13" s="21">
        <v>38</v>
      </c>
      <c r="BY13" s="21">
        <v>36</v>
      </c>
      <c r="BZ13" s="21">
        <v>37</v>
      </c>
      <c r="CA13" s="21"/>
      <c r="CB13" s="21"/>
      <c r="CC13" s="21"/>
      <c r="CD13" s="21"/>
      <c r="CE13" s="6"/>
      <c r="CF13" s="24" t="s">
        <v>406</v>
      </c>
      <c r="CG13" s="21" t="s">
        <v>407</v>
      </c>
      <c r="CH13" s="21"/>
      <c r="CI13" s="21"/>
      <c r="CJ13" s="21"/>
      <c r="CK13" s="21"/>
      <c r="CL13" s="21"/>
      <c r="CM13" s="24" t="s">
        <v>408</v>
      </c>
      <c r="CN13" s="21" t="s">
        <v>303</v>
      </c>
      <c r="CO13" s="21"/>
      <c r="CP13" s="21"/>
      <c r="CQ13" s="21"/>
      <c r="CR13" s="21"/>
      <c r="CS13" s="21"/>
      <c r="CT13" s="24">
        <v>3</v>
      </c>
      <c r="CU13" s="21">
        <v>2</v>
      </c>
      <c r="CV13" s="21"/>
      <c r="CW13" s="21"/>
      <c r="CX13" s="21"/>
      <c r="CY13" s="21"/>
      <c r="CZ13" s="21"/>
      <c r="DA13" s="24" t="s">
        <v>409</v>
      </c>
      <c r="DB13" s="21" t="s">
        <v>266</v>
      </c>
      <c r="DC13" s="21"/>
      <c r="DD13" s="21"/>
      <c r="DE13" s="21"/>
      <c r="DF13" s="21"/>
      <c r="DG13" s="21"/>
      <c r="DH13" s="24" t="s">
        <v>255</v>
      </c>
      <c r="DI13" s="21" t="s">
        <v>255</v>
      </c>
      <c r="DJ13" s="21" t="s">
        <v>255</v>
      </c>
      <c r="DK13" s="21"/>
      <c r="DL13" s="21"/>
      <c r="DM13" s="21"/>
      <c r="DN13" s="21"/>
      <c r="DO13" s="26">
        <v>8</v>
      </c>
      <c r="DP13" s="6"/>
      <c r="DQ13" s="24">
        <v>99.8</v>
      </c>
      <c r="DR13" s="21">
        <v>84.7</v>
      </c>
      <c r="DS13" s="21">
        <v>96.5</v>
      </c>
      <c r="DT13" s="21"/>
      <c r="DU13" s="21"/>
      <c r="DV13" s="21"/>
      <c r="DW13" s="21"/>
      <c r="DX13" s="24">
        <v>0.4</v>
      </c>
      <c r="DY13" s="21">
        <v>0.4</v>
      </c>
      <c r="DZ13" s="21">
        <v>0.4</v>
      </c>
      <c r="EA13" s="21"/>
      <c r="EB13" s="21"/>
      <c r="EC13" s="21"/>
      <c r="ED13" s="21"/>
      <c r="EE13" s="29">
        <f t="shared" ref="EE13:EG13" si="31">DQ13/DX13</f>
        <v>249.49999999999997</v>
      </c>
      <c r="EF13" s="30">
        <f t="shared" si="31"/>
        <v>211.75</v>
      </c>
      <c r="EG13" s="30">
        <f t="shared" si="31"/>
        <v>241.25</v>
      </c>
      <c r="EH13" s="30"/>
      <c r="EI13" s="30"/>
      <c r="EJ13" s="30"/>
      <c r="EK13" s="30"/>
      <c r="EL13" s="24">
        <v>1</v>
      </c>
      <c r="EM13" s="21">
        <v>1</v>
      </c>
      <c r="EN13" s="21">
        <v>1</v>
      </c>
      <c r="EO13" s="21"/>
      <c r="EP13" s="21"/>
      <c r="EQ13" s="21"/>
      <c r="ER13" s="21"/>
      <c r="ES13" s="24">
        <v>297</v>
      </c>
      <c r="ET13" s="21">
        <v>241</v>
      </c>
      <c r="EU13" s="21">
        <v>209</v>
      </c>
      <c r="EV13" s="21"/>
      <c r="EW13" s="21"/>
      <c r="EX13" s="21"/>
      <c r="EY13" s="21"/>
      <c r="EZ13" s="24">
        <v>13.4</v>
      </c>
      <c r="FA13" s="21">
        <v>17</v>
      </c>
      <c r="FB13" s="21">
        <v>17</v>
      </c>
      <c r="FC13" s="21"/>
      <c r="FD13" s="21"/>
      <c r="FE13" s="21"/>
      <c r="FF13" s="21"/>
      <c r="FG13" s="24">
        <v>14</v>
      </c>
      <c r="FH13" s="21">
        <v>15</v>
      </c>
      <c r="FI13" s="21">
        <v>15</v>
      </c>
      <c r="FJ13" s="21"/>
      <c r="FK13" s="21"/>
      <c r="FL13" s="21"/>
      <c r="FM13" s="21"/>
      <c r="FN13" s="24">
        <v>80</v>
      </c>
      <c r="FO13" s="21">
        <v>66</v>
      </c>
      <c r="FP13" s="21">
        <v>90</v>
      </c>
      <c r="FQ13" s="21"/>
      <c r="FR13" s="21"/>
      <c r="FS13" s="21"/>
      <c r="FT13" s="21"/>
      <c r="FU13" s="24">
        <v>0</v>
      </c>
      <c r="FV13" s="21">
        <v>0</v>
      </c>
      <c r="FW13" s="21">
        <v>0</v>
      </c>
      <c r="FX13" s="21"/>
      <c r="FY13" s="21"/>
      <c r="FZ13" s="21"/>
      <c r="GA13" s="21"/>
      <c r="GB13" s="24">
        <v>811</v>
      </c>
      <c r="GC13" s="21">
        <v>538</v>
      </c>
      <c r="GD13" s="21">
        <v>370</v>
      </c>
      <c r="GE13" s="21"/>
      <c r="GF13" s="21"/>
      <c r="GG13" s="21"/>
      <c r="GH13" s="21"/>
      <c r="GI13" s="24">
        <v>500</v>
      </c>
      <c r="GJ13" s="21">
        <v>1000</v>
      </c>
      <c r="GK13" s="21">
        <v>1800</v>
      </c>
      <c r="GL13" s="21"/>
      <c r="GM13" s="21"/>
      <c r="GN13" s="21"/>
      <c r="GO13" s="31"/>
      <c r="GP13" s="9"/>
      <c r="GQ13" s="32">
        <v>11</v>
      </c>
      <c r="GR13" s="21">
        <v>45</v>
      </c>
      <c r="GS13" s="24">
        <v>11</v>
      </c>
      <c r="GT13" s="21">
        <v>45</v>
      </c>
      <c r="GU13" s="24">
        <v>10</v>
      </c>
      <c r="GV13" s="21">
        <v>45</v>
      </c>
      <c r="GW13" s="24"/>
      <c r="GX13" s="21"/>
      <c r="GY13" s="24"/>
      <c r="GZ13" s="21"/>
      <c r="HA13" s="24"/>
      <c r="HB13" s="21"/>
      <c r="HC13" s="24"/>
      <c r="HD13" s="21"/>
      <c r="HE13" s="6"/>
      <c r="HF13" s="21"/>
      <c r="HG13" s="21"/>
      <c r="HH13" s="21"/>
      <c r="HI13" s="21"/>
      <c r="HJ13" s="21"/>
      <c r="HK13" s="21"/>
      <c r="HL13" s="21"/>
      <c r="HM13" s="21"/>
      <c r="HN13" s="21"/>
      <c r="HO13" s="21"/>
      <c r="HP13" s="21"/>
      <c r="HQ13" s="21"/>
      <c r="HR13" s="21"/>
      <c r="HS13" s="21"/>
      <c r="HT13" s="21"/>
      <c r="HU13" s="6"/>
      <c r="HV13" s="99">
        <f t="shared" si="10"/>
        <v>0</v>
      </c>
      <c r="HW13" s="6"/>
      <c r="HX13" s="6"/>
      <c r="HY13" s="6"/>
      <c r="HZ13" s="6"/>
      <c r="IA13" s="6"/>
    </row>
    <row r="14" spans="1:235" ht="15.75" customHeight="1" x14ac:dyDescent="0.3">
      <c r="A14" s="99">
        <v>9</v>
      </c>
      <c r="B14" s="3">
        <v>16</v>
      </c>
      <c r="C14" s="21" t="s">
        <v>239</v>
      </c>
      <c r="D14" s="21">
        <v>1</v>
      </c>
      <c r="E14" s="22">
        <v>41220</v>
      </c>
      <c r="F14" s="22">
        <v>41220</v>
      </c>
      <c r="G14" s="21">
        <f t="shared" si="0"/>
        <v>0</v>
      </c>
      <c r="H14" s="21" t="s">
        <v>410</v>
      </c>
      <c r="I14" s="21"/>
      <c r="J14" s="23">
        <v>13403</v>
      </c>
      <c r="K14" s="21">
        <v>76</v>
      </c>
      <c r="L14" s="21"/>
      <c r="M14" s="21"/>
      <c r="N14" s="21" t="s">
        <v>411</v>
      </c>
      <c r="O14" s="21">
        <v>64</v>
      </c>
      <c r="P14" s="21">
        <v>75.3</v>
      </c>
      <c r="Q14" s="21">
        <v>7</v>
      </c>
      <c r="R14" s="21" t="s">
        <v>405</v>
      </c>
      <c r="S14" s="21">
        <v>1</v>
      </c>
      <c r="T14" s="21">
        <v>35</v>
      </c>
      <c r="U14" s="21" t="s">
        <v>272</v>
      </c>
      <c r="V14" s="21">
        <v>1</v>
      </c>
      <c r="W14" s="21">
        <v>0</v>
      </c>
      <c r="X14" s="21">
        <v>0</v>
      </c>
      <c r="Y14" s="21">
        <v>0</v>
      </c>
      <c r="Z14" s="6"/>
      <c r="AA14" s="24" t="s">
        <v>298</v>
      </c>
      <c r="AB14" s="21" t="s">
        <v>412</v>
      </c>
      <c r="AC14" s="25"/>
      <c r="AD14" s="25"/>
      <c r="AE14" s="21" t="s">
        <v>249</v>
      </c>
      <c r="AF14" s="21"/>
      <c r="AG14" s="21" t="s">
        <v>246</v>
      </c>
      <c r="AH14" s="21" t="s">
        <v>248</v>
      </c>
      <c r="AI14" s="21" t="s">
        <v>249</v>
      </c>
      <c r="AJ14" s="21" t="s">
        <v>249</v>
      </c>
      <c r="AK14" s="21" t="s">
        <v>246</v>
      </c>
      <c r="AL14" s="21" t="s">
        <v>246</v>
      </c>
      <c r="AM14" s="21">
        <v>1.36</v>
      </c>
      <c r="AN14" s="6"/>
      <c r="AO14" s="26" t="s">
        <v>250</v>
      </c>
      <c r="AP14" s="26" t="s">
        <v>274</v>
      </c>
      <c r="AQ14" s="26"/>
      <c r="AR14" s="26" t="s">
        <v>1906</v>
      </c>
      <c r="AS14" s="26" t="s">
        <v>1912</v>
      </c>
      <c r="AT14" s="27">
        <v>1.36</v>
      </c>
      <c r="AU14" s="21">
        <v>2.4900000000000002</v>
      </c>
      <c r="AV14" s="21">
        <v>6.16</v>
      </c>
      <c r="AW14" s="21">
        <v>3.43</v>
      </c>
      <c r="AX14" s="21">
        <v>2.08</v>
      </c>
      <c r="AY14" s="21">
        <v>1.23</v>
      </c>
      <c r="AZ14" s="21">
        <v>1.23</v>
      </c>
      <c r="BA14" s="21">
        <v>0.82</v>
      </c>
      <c r="BB14" s="21">
        <v>1.48</v>
      </c>
      <c r="BC14" s="28">
        <f t="shared" ref="BC14:BE14" si="32">((AU14/AT14)*100)-100</f>
        <v>83.088235294117652</v>
      </c>
      <c r="BD14" s="28">
        <f t="shared" si="32"/>
        <v>147.38955823293171</v>
      </c>
      <c r="BE14" s="28">
        <f t="shared" si="32"/>
        <v>-44.318181818181813</v>
      </c>
      <c r="BF14" s="28">
        <f t="shared" si="2"/>
        <v>352.94117647058823</v>
      </c>
      <c r="BG14" s="28">
        <f t="shared" si="3"/>
        <v>152.20588235294116</v>
      </c>
      <c r="BH14" s="28">
        <f t="shared" si="4"/>
        <v>37.751004016064257</v>
      </c>
      <c r="BI14" s="3">
        <f t="shared" ref="BI14:BK14" si="33">AU14-AT14</f>
        <v>1.1300000000000001</v>
      </c>
      <c r="BJ14" s="3">
        <f t="shared" si="33"/>
        <v>3.67</v>
      </c>
      <c r="BK14" s="3">
        <f t="shared" si="33"/>
        <v>-2.73</v>
      </c>
      <c r="BL14" s="3">
        <f t="shared" si="6"/>
        <v>4.8</v>
      </c>
      <c r="BM14" s="3">
        <f t="shared" si="7"/>
        <v>2.0700000000000003</v>
      </c>
      <c r="BN14" s="3">
        <f t="shared" si="8"/>
        <v>0.94</v>
      </c>
      <c r="BO14" s="24">
        <v>106.1</v>
      </c>
      <c r="BP14" s="21">
        <v>208.7</v>
      </c>
      <c r="BQ14" s="21">
        <v>242</v>
      </c>
      <c r="BR14" s="21">
        <v>216.2</v>
      </c>
      <c r="BS14" s="21">
        <v>164</v>
      </c>
      <c r="BT14" s="21"/>
      <c r="BU14" s="21">
        <v>107.3</v>
      </c>
      <c r="BV14" s="24">
        <v>36.6</v>
      </c>
      <c r="BW14" s="21">
        <v>37</v>
      </c>
      <c r="BX14" s="21">
        <v>37</v>
      </c>
      <c r="BY14" s="21">
        <v>37.9</v>
      </c>
      <c r="BZ14" s="21">
        <v>37.5</v>
      </c>
      <c r="CA14" s="21">
        <v>36.6</v>
      </c>
      <c r="CB14" s="21">
        <v>36</v>
      </c>
      <c r="CC14" s="21">
        <v>36</v>
      </c>
      <c r="CD14" s="21">
        <v>37.4</v>
      </c>
      <c r="CE14" s="6"/>
      <c r="CF14" s="24" t="s">
        <v>413</v>
      </c>
      <c r="CG14" s="21" t="s">
        <v>414</v>
      </c>
      <c r="CH14" s="21"/>
      <c r="CI14" s="21"/>
      <c r="CJ14" s="21"/>
      <c r="CK14" s="21"/>
      <c r="CL14" s="21" t="s">
        <v>415</v>
      </c>
      <c r="CM14" s="24" t="s">
        <v>416</v>
      </c>
      <c r="CN14" s="21" t="s">
        <v>417</v>
      </c>
      <c r="CO14" s="21"/>
      <c r="CP14" s="21"/>
      <c r="CQ14" s="21"/>
      <c r="CR14" s="21"/>
      <c r="CS14" s="21" t="s">
        <v>303</v>
      </c>
      <c r="CT14" s="24">
        <v>3</v>
      </c>
      <c r="CU14" s="21" t="s">
        <v>266</v>
      </c>
      <c r="CV14" s="21"/>
      <c r="CW14" s="21"/>
      <c r="CX14" s="21"/>
      <c r="CY14" s="21"/>
      <c r="CZ14" s="21" t="s">
        <v>266</v>
      </c>
      <c r="DA14" s="24" t="s">
        <v>418</v>
      </c>
      <c r="DB14" s="21" t="s">
        <v>266</v>
      </c>
      <c r="DC14" s="21"/>
      <c r="DD14" s="21"/>
      <c r="DE14" s="21"/>
      <c r="DF14" s="21"/>
      <c r="DG14" s="21" t="s">
        <v>266</v>
      </c>
      <c r="DH14" s="24" t="s">
        <v>409</v>
      </c>
      <c r="DI14" s="21" t="s">
        <v>419</v>
      </c>
      <c r="DJ14" s="21" t="s">
        <v>419</v>
      </c>
      <c r="DK14" s="21" t="s">
        <v>419</v>
      </c>
      <c r="DL14" s="21" t="s">
        <v>420</v>
      </c>
      <c r="DM14" s="21" t="s">
        <v>420</v>
      </c>
      <c r="DN14" s="21" t="s">
        <v>420</v>
      </c>
      <c r="DO14" s="26">
        <v>8</v>
      </c>
      <c r="DP14" s="6"/>
      <c r="DQ14" s="24">
        <v>78</v>
      </c>
      <c r="DR14" s="21">
        <v>78</v>
      </c>
      <c r="DS14" s="21">
        <v>99.7</v>
      </c>
      <c r="DT14" s="21">
        <v>125.9</v>
      </c>
      <c r="DU14" s="21">
        <v>85.2</v>
      </c>
      <c r="DV14" s="21">
        <v>85.2</v>
      </c>
      <c r="DW14" s="21">
        <v>85.2</v>
      </c>
      <c r="DX14" s="24">
        <v>0.56000000000000005</v>
      </c>
      <c r="DY14" s="21">
        <v>0.4</v>
      </c>
      <c r="DZ14" s="21">
        <v>0.6</v>
      </c>
      <c r="EA14" s="21">
        <v>0.6</v>
      </c>
      <c r="EB14" s="21">
        <v>0.6</v>
      </c>
      <c r="EC14" s="21">
        <v>0.6</v>
      </c>
      <c r="ED14" s="21">
        <v>0.6</v>
      </c>
      <c r="EE14" s="29">
        <f t="shared" ref="EE14:EK14" si="34">DQ14/DX14</f>
        <v>139.28571428571428</v>
      </c>
      <c r="EF14" s="30">
        <f t="shared" si="34"/>
        <v>195</v>
      </c>
      <c r="EG14" s="30">
        <f t="shared" si="34"/>
        <v>166.16666666666669</v>
      </c>
      <c r="EH14" s="30">
        <f t="shared" si="34"/>
        <v>209.83333333333334</v>
      </c>
      <c r="EI14" s="30">
        <f t="shared" si="34"/>
        <v>142</v>
      </c>
      <c r="EJ14" s="30">
        <f t="shared" si="34"/>
        <v>142</v>
      </c>
      <c r="EK14" s="30">
        <f t="shared" si="34"/>
        <v>142</v>
      </c>
      <c r="EL14" s="24">
        <v>1</v>
      </c>
      <c r="EM14" s="21">
        <v>1</v>
      </c>
      <c r="EN14" s="21">
        <v>1</v>
      </c>
      <c r="EO14" s="21">
        <v>1</v>
      </c>
      <c r="EP14" s="21">
        <v>1</v>
      </c>
      <c r="EQ14" s="21">
        <v>1</v>
      </c>
      <c r="ER14" s="21">
        <v>1</v>
      </c>
      <c r="ES14" s="24">
        <v>456</v>
      </c>
      <c r="ET14" s="21">
        <v>472</v>
      </c>
      <c r="EU14" s="21">
        <v>433</v>
      </c>
      <c r="EV14" s="21">
        <v>493</v>
      </c>
      <c r="EW14" s="21">
        <v>446</v>
      </c>
      <c r="EX14" s="21">
        <v>487</v>
      </c>
      <c r="EY14" s="21">
        <v>490</v>
      </c>
      <c r="EZ14" s="24">
        <v>8.4</v>
      </c>
      <c r="FA14" s="21">
        <v>7.3</v>
      </c>
      <c r="FB14" s="21">
        <v>5.8</v>
      </c>
      <c r="FC14" s="21">
        <v>5.4</v>
      </c>
      <c r="FD14" s="21">
        <v>4.5</v>
      </c>
      <c r="FE14" s="21">
        <v>7.3</v>
      </c>
      <c r="FF14" s="21">
        <v>6.1</v>
      </c>
      <c r="FG14" s="24">
        <v>14</v>
      </c>
      <c r="FH14" s="21">
        <v>14</v>
      </c>
      <c r="FI14" s="21">
        <v>14</v>
      </c>
      <c r="FJ14" s="21">
        <v>14</v>
      </c>
      <c r="FK14" s="21">
        <v>14</v>
      </c>
      <c r="FL14" s="21">
        <v>14</v>
      </c>
      <c r="FM14" s="21">
        <v>13</v>
      </c>
      <c r="FN14" s="24">
        <v>96</v>
      </c>
      <c r="FO14" s="21">
        <v>74</v>
      </c>
      <c r="FP14" s="21">
        <v>83</v>
      </c>
      <c r="FQ14" s="21">
        <v>101</v>
      </c>
      <c r="FR14" s="21">
        <v>95</v>
      </c>
      <c r="FS14" s="21">
        <v>96</v>
      </c>
      <c r="FT14" s="21">
        <v>98</v>
      </c>
      <c r="FU14" s="24" t="s">
        <v>311</v>
      </c>
      <c r="FV14" s="21">
        <v>0</v>
      </c>
      <c r="FW14" s="21">
        <v>0</v>
      </c>
      <c r="FX14" s="21">
        <v>0</v>
      </c>
      <c r="FY14" s="21">
        <v>0</v>
      </c>
      <c r="FZ14" s="21">
        <v>0</v>
      </c>
      <c r="GA14" s="21">
        <v>0</v>
      </c>
      <c r="GB14" s="24">
        <v>207</v>
      </c>
      <c r="GC14" s="21">
        <v>244</v>
      </c>
      <c r="GD14" s="21">
        <v>214</v>
      </c>
      <c r="GE14" s="21">
        <v>134</v>
      </c>
      <c r="GF14" s="21">
        <v>105</v>
      </c>
      <c r="GG14" s="21">
        <v>101</v>
      </c>
      <c r="GH14" s="21">
        <v>93</v>
      </c>
      <c r="GI14" s="24">
        <v>700</v>
      </c>
      <c r="GJ14" s="21">
        <v>1790</v>
      </c>
      <c r="GK14" s="21">
        <v>4000</v>
      </c>
      <c r="GL14" s="21">
        <v>3140</v>
      </c>
      <c r="GM14" s="21">
        <v>3140</v>
      </c>
      <c r="GN14" s="21">
        <v>2810</v>
      </c>
      <c r="GO14" s="31">
        <v>2810</v>
      </c>
      <c r="GP14" s="9"/>
      <c r="GQ14" s="32">
        <v>15</v>
      </c>
      <c r="GR14" s="21">
        <v>80</v>
      </c>
      <c r="GS14" s="24">
        <v>11</v>
      </c>
      <c r="GT14" s="21">
        <v>45</v>
      </c>
      <c r="GU14" s="24">
        <v>9</v>
      </c>
      <c r="GV14" s="21">
        <v>18</v>
      </c>
      <c r="GW14" s="24">
        <v>9</v>
      </c>
      <c r="GX14" s="21">
        <v>18</v>
      </c>
      <c r="GY14" s="24">
        <v>9</v>
      </c>
      <c r="GZ14" s="21">
        <v>18</v>
      </c>
      <c r="HA14" s="24">
        <v>9</v>
      </c>
      <c r="HB14" s="21">
        <v>19</v>
      </c>
      <c r="HC14" s="24">
        <v>12</v>
      </c>
      <c r="HD14" s="21">
        <v>45</v>
      </c>
      <c r="HE14" s="6"/>
      <c r="HF14" s="21"/>
      <c r="HG14" s="21"/>
      <c r="HH14" s="21"/>
      <c r="HI14" s="21"/>
      <c r="HJ14" s="21"/>
      <c r="HK14" s="21"/>
      <c r="HL14" s="21"/>
      <c r="HM14" s="21"/>
      <c r="HN14" s="21"/>
      <c r="HO14" s="21"/>
      <c r="HP14" s="21"/>
      <c r="HQ14" s="21"/>
      <c r="HR14" s="21"/>
      <c r="HS14" s="21"/>
      <c r="HT14" s="21"/>
      <c r="HU14" s="6"/>
      <c r="HV14" s="99">
        <f t="shared" si="10"/>
        <v>4</v>
      </c>
      <c r="HW14" s="6"/>
      <c r="HX14" s="6"/>
      <c r="HY14" s="6"/>
      <c r="HZ14" s="6"/>
      <c r="IA14" s="6"/>
    </row>
    <row r="15" spans="1:235" ht="15.75" customHeight="1" x14ac:dyDescent="0.3">
      <c r="A15" s="99">
        <v>10</v>
      </c>
      <c r="B15" s="3">
        <v>20</v>
      </c>
      <c r="C15" s="21" t="s">
        <v>431</v>
      </c>
      <c r="D15" s="21">
        <v>1</v>
      </c>
      <c r="E15" s="22">
        <v>41187</v>
      </c>
      <c r="F15" s="22">
        <v>41210</v>
      </c>
      <c r="G15" s="21">
        <f t="shared" si="0"/>
        <v>23</v>
      </c>
      <c r="H15" s="21" t="s">
        <v>410</v>
      </c>
      <c r="I15" s="21"/>
      <c r="J15" s="23">
        <v>23469</v>
      </c>
      <c r="K15" s="21">
        <v>58</v>
      </c>
      <c r="L15" s="21"/>
      <c r="M15" s="21"/>
      <c r="N15" s="21" t="s">
        <v>449</v>
      </c>
      <c r="O15" s="21">
        <v>80</v>
      </c>
      <c r="P15" s="21">
        <v>92.5</v>
      </c>
      <c r="Q15" s="21">
        <v>41</v>
      </c>
      <c r="R15" s="21" t="s">
        <v>450</v>
      </c>
      <c r="S15" s="21">
        <v>1</v>
      </c>
      <c r="T15" s="21">
        <v>41</v>
      </c>
      <c r="U15" s="21" t="s">
        <v>243</v>
      </c>
      <c r="V15" s="21">
        <v>2</v>
      </c>
      <c r="W15" s="21">
        <v>22</v>
      </c>
      <c r="X15" s="21">
        <v>2</v>
      </c>
      <c r="Y15" s="21">
        <v>2</v>
      </c>
      <c r="Z15" s="6"/>
      <c r="AA15" s="24" t="s">
        <v>298</v>
      </c>
      <c r="AB15" s="21" t="s">
        <v>451</v>
      </c>
      <c r="AC15" s="25"/>
      <c r="AD15" s="25"/>
      <c r="AE15" s="21" t="s">
        <v>246</v>
      </c>
      <c r="AF15" s="21" t="s">
        <v>247</v>
      </c>
      <c r="AG15" s="21" t="s">
        <v>246</v>
      </c>
      <c r="AH15" s="21" t="s">
        <v>248</v>
      </c>
      <c r="AI15" s="21" t="s">
        <v>249</v>
      </c>
      <c r="AJ15" s="21" t="s">
        <v>246</v>
      </c>
      <c r="AK15" s="21" t="s">
        <v>249</v>
      </c>
      <c r="AL15" s="21" t="s">
        <v>246</v>
      </c>
      <c r="AM15" s="21">
        <v>2.91</v>
      </c>
      <c r="AN15" s="6"/>
      <c r="AO15" s="26" t="s">
        <v>250</v>
      </c>
      <c r="AP15" s="26" t="s">
        <v>274</v>
      </c>
      <c r="AQ15" s="26"/>
      <c r="AR15" s="26" t="s">
        <v>1902</v>
      </c>
      <c r="AS15" s="26" t="s">
        <v>1913</v>
      </c>
      <c r="AT15" s="27">
        <v>2.91</v>
      </c>
      <c r="AU15" s="21">
        <v>3.59</v>
      </c>
      <c r="AV15" s="21">
        <v>4.79</v>
      </c>
      <c r="AW15" s="39">
        <v>3.25</v>
      </c>
      <c r="AX15" s="21">
        <v>2.52</v>
      </c>
      <c r="AY15" s="21">
        <v>1.91</v>
      </c>
      <c r="AZ15" s="21">
        <v>1</v>
      </c>
      <c r="BA15" s="21">
        <v>0.48</v>
      </c>
      <c r="BB15" s="21">
        <v>0.27</v>
      </c>
      <c r="BC15" s="28">
        <f t="shared" ref="BC15:BE15" si="35">((AU15/AT15)*100)-100</f>
        <v>23.367697594501706</v>
      </c>
      <c r="BD15" s="28">
        <f t="shared" si="35"/>
        <v>33.426183844011149</v>
      </c>
      <c r="BE15" s="28">
        <f t="shared" si="35"/>
        <v>-32.150313152400827</v>
      </c>
      <c r="BF15" s="28">
        <f t="shared" si="2"/>
        <v>64.604810996563572</v>
      </c>
      <c r="BG15" s="28">
        <f t="shared" si="3"/>
        <v>11.68384879725086</v>
      </c>
      <c r="BH15" s="28">
        <f t="shared" si="4"/>
        <v>-9.4707520891364965</v>
      </c>
      <c r="BI15" s="3">
        <f t="shared" ref="BI15:BK15" si="36">AU15-AT15</f>
        <v>0.67999999999999972</v>
      </c>
      <c r="BJ15" s="3">
        <f t="shared" si="36"/>
        <v>1.2000000000000002</v>
      </c>
      <c r="BK15" s="3">
        <f t="shared" si="36"/>
        <v>-1.54</v>
      </c>
      <c r="BL15" s="3">
        <f t="shared" si="6"/>
        <v>1.88</v>
      </c>
      <c r="BM15" s="3">
        <f t="shared" si="7"/>
        <v>0.33999999999999986</v>
      </c>
      <c r="BN15" s="3">
        <f t="shared" si="8"/>
        <v>-0.33999999999999986</v>
      </c>
      <c r="BO15" s="24">
        <v>147</v>
      </c>
      <c r="BP15" s="21">
        <v>132.6</v>
      </c>
      <c r="BQ15" s="21">
        <v>82.3</v>
      </c>
      <c r="BR15" s="21">
        <v>62.9</v>
      </c>
      <c r="BS15" s="21">
        <v>43.5</v>
      </c>
      <c r="BT15" s="21">
        <v>32</v>
      </c>
      <c r="BU15" s="21">
        <v>36</v>
      </c>
      <c r="BV15" s="24">
        <v>38.1</v>
      </c>
      <c r="BW15" s="21">
        <v>37</v>
      </c>
      <c r="BX15" s="21">
        <v>38</v>
      </c>
      <c r="BY15" s="21">
        <v>36</v>
      </c>
      <c r="BZ15" s="21">
        <v>37.1</v>
      </c>
      <c r="CA15" s="21">
        <v>37</v>
      </c>
      <c r="CB15" s="21">
        <v>36.6</v>
      </c>
      <c r="CC15" s="21">
        <v>36</v>
      </c>
      <c r="CD15" s="21">
        <v>36</v>
      </c>
      <c r="CE15" s="6"/>
      <c r="CF15" s="24" t="s">
        <v>452</v>
      </c>
      <c r="CG15" s="21"/>
      <c r="CH15" s="21"/>
      <c r="CI15" s="21" t="s">
        <v>316</v>
      </c>
      <c r="CJ15" s="21" t="s">
        <v>453</v>
      </c>
      <c r="CK15" s="21"/>
      <c r="CL15" s="21"/>
      <c r="CM15" s="24" t="s">
        <v>454</v>
      </c>
      <c r="CN15" s="21"/>
      <c r="CO15" s="21"/>
      <c r="CP15" s="21" t="s">
        <v>303</v>
      </c>
      <c r="CQ15" s="21" t="s">
        <v>303</v>
      </c>
      <c r="CR15" s="21"/>
      <c r="CS15" s="21"/>
      <c r="CT15" s="24">
        <v>2</v>
      </c>
      <c r="CU15" s="21"/>
      <c r="CV15" s="21"/>
      <c r="CW15" s="21"/>
      <c r="CX15" s="21"/>
      <c r="CY15" s="21"/>
      <c r="CZ15" s="21"/>
      <c r="DA15" s="24" t="s">
        <v>455</v>
      </c>
      <c r="DB15" s="21"/>
      <c r="DC15" s="21"/>
      <c r="DD15" s="21"/>
      <c r="DE15" s="21"/>
      <c r="DF15" s="21"/>
      <c r="DG15" s="21"/>
      <c r="DH15" s="24" t="s">
        <v>384</v>
      </c>
      <c r="DI15" s="21" t="s">
        <v>384</v>
      </c>
      <c r="DJ15" s="21" t="s">
        <v>384</v>
      </c>
      <c r="DK15" s="21" t="s">
        <v>384</v>
      </c>
      <c r="DL15" s="21" t="s">
        <v>384</v>
      </c>
      <c r="DM15" s="21" t="s">
        <v>384</v>
      </c>
      <c r="DN15" s="21"/>
      <c r="DO15" s="26">
        <v>8</v>
      </c>
      <c r="DP15" s="6"/>
      <c r="DQ15" s="24">
        <v>207</v>
      </c>
      <c r="DR15" s="21">
        <v>78</v>
      </c>
      <c r="DS15" s="21">
        <v>67</v>
      </c>
      <c r="DT15" s="21">
        <v>60.8</v>
      </c>
      <c r="DU15" s="21">
        <v>103.4</v>
      </c>
      <c r="DV15" s="21">
        <v>100.5</v>
      </c>
      <c r="DW15" s="21">
        <v>64</v>
      </c>
      <c r="DX15" s="24">
        <v>0.4</v>
      </c>
      <c r="DY15" s="21">
        <v>0.4</v>
      </c>
      <c r="DZ15" s="21">
        <v>0.4</v>
      </c>
      <c r="EA15" s="21">
        <v>0.4</v>
      </c>
      <c r="EB15" s="21">
        <v>0.4</v>
      </c>
      <c r="EC15" s="21">
        <v>0.4</v>
      </c>
      <c r="ED15" s="21">
        <v>0.4</v>
      </c>
      <c r="EE15" s="29">
        <f t="shared" ref="EE15:EK15" si="37">DQ15/DX15</f>
        <v>517.5</v>
      </c>
      <c r="EF15" s="30">
        <f t="shared" si="37"/>
        <v>195</v>
      </c>
      <c r="EG15" s="30">
        <f t="shared" si="37"/>
        <v>167.5</v>
      </c>
      <c r="EH15" s="30">
        <f t="shared" si="37"/>
        <v>151.99999999999997</v>
      </c>
      <c r="EI15" s="30">
        <f t="shared" si="37"/>
        <v>258.5</v>
      </c>
      <c r="EJ15" s="30">
        <f t="shared" si="37"/>
        <v>251.25</v>
      </c>
      <c r="EK15" s="30">
        <f t="shared" si="37"/>
        <v>160</v>
      </c>
      <c r="EL15" s="24">
        <v>1</v>
      </c>
      <c r="EM15" s="21">
        <v>1</v>
      </c>
      <c r="EN15" s="21">
        <v>1</v>
      </c>
      <c r="EO15" s="21">
        <v>1</v>
      </c>
      <c r="EP15" s="21">
        <v>1</v>
      </c>
      <c r="EQ15" s="21">
        <v>1</v>
      </c>
      <c r="ER15" s="21">
        <v>1</v>
      </c>
      <c r="ES15" s="24">
        <v>260</v>
      </c>
      <c r="ET15" s="21">
        <v>264</v>
      </c>
      <c r="EU15" s="21">
        <v>247</v>
      </c>
      <c r="EV15" s="21">
        <v>266</v>
      </c>
      <c r="EW15" s="21">
        <v>266</v>
      </c>
      <c r="EX15" s="21">
        <v>257</v>
      </c>
      <c r="EY15" s="21">
        <v>273</v>
      </c>
      <c r="EZ15" s="24">
        <v>6.2</v>
      </c>
      <c r="FA15" s="21">
        <v>5.7</v>
      </c>
      <c r="FB15" s="21">
        <v>5.6</v>
      </c>
      <c r="FC15" s="21">
        <v>5.5</v>
      </c>
      <c r="FD15" s="21">
        <v>5.5</v>
      </c>
      <c r="FE15" s="21">
        <v>4</v>
      </c>
      <c r="FF15" s="21">
        <v>4.2</v>
      </c>
      <c r="FG15" s="24">
        <v>14</v>
      </c>
      <c r="FH15" s="21">
        <v>14</v>
      </c>
      <c r="FI15" s="21">
        <v>15</v>
      </c>
      <c r="FJ15" s="21">
        <v>15</v>
      </c>
      <c r="FK15" s="21">
        <v>10</v>
      </c>
      <c r="FL15" s="21">
        <v>15</v>
      </c>
      <c r="FM15" s="21">
        <v>15</v>
      </c>
      <c r="FN15" s="24">
        <v>67</v>
      </c>
      <c r="FO15" s="21">
        <v>78</v>
      </c>
      <c r="FP15" s="21">
        <v>79</v>
      </c>
      <c r="FQ15" s="21">
        <v>70</v>
      </c>
      <c r="FR15" s="21">
        <v>77</v>
      </c>
      <c r="FS15" s="21">
        <v>90</v>
      </c>
      <c r="FT15" s="21">
        <v>91</v>
      </c>
      <c r="FU15" s="24">
        <v>0</v>
      </c>
      <c r="FV15" s="21">
        <v>0</v>
      </c>
      <c r="FW15" s="21">
        <v>0</v>
      </c>
      <c r="FX15" s="21">
        <v>0</v>
      </c>
      <c r="FY15" s="21">
        <v>0</v>
      </c>
      <c r="FZ15" s="21">
        <v>0</v>
      </c>
      <c r="GA15" s="21">
        <v>0</v>
      </c>
      <c r="GB15" s="24">
        <v>396</v>
      </c>
      <c r="GC15" s="21">
        <v>450</v>
      </c>
      <c r="GD15" s="21">
        <v>293</v>
      </c>
      <c r="GE15" s="21">
        <v>365</v>
      </c>
      <c r="GF15" s="21">
        <v>296</v>
      </c>
      <c r="GG15" s="21">
        <v>361</v>
      </c>
      <c r="GH15" s="21">
        <v>306</v>
      </c>
      <c r="GI15" s="24">
        <v>240</v>
      </c>
      <c r="GJ15" s="21">
        <v>430</v>
      </c>
      <c r="GK15" s="21">
        <v>655</v>
      </c>
      <c r="GL15" s="21">
        <v>720</v>
      </c>
      <c r="GM15" s="21">
        <v>480</v>
      </c>
      <c r="GN15" s="21">
        <v>980</v>
      </c>
      <c r="GO15" s="31">
        <v>1550</v>
      </c>
      <c r="GP15" s="9"/>
      <c r="GQ15" s="32">
        <v>10</v>
      </c>
      <c r="GR15" s="21">
        <v>45</v>
      </c>
      <c r="GS15" s="24">
        <v>10</v>
      </c>
      <c r="GT15" s="21">
        <v>45</v>
      </c>
      <c r="GU15" s="24">
        <v>8</v>
      </c>
      <c r="GV15" s="21">
        <v>15</v>
      </c>
      <c r="GW15" s="24">
        <v>8</v>
      </c>
      <c r="GX15" s="21">
        <v>18</v>
      </c>
      <c r="GY15" s="24">
        <v>10</v>
      </c>
      <c r="GZ15" s="21">
        <v>45</v>
      </c>
      <c r="HA15" s="24">
        <v>8</v>
      </c>
      <c r="HB15" s="21">
        <v>18</v>
      </c>
      <c r="HC15" s="24">
        <v>8</v>
      </c>
      <c r="HD15" s="21">
        <v>18</v>
      </c>
      <c r="HE15" s="6"/>
      <c r="HF15" s="21"/>
      <c r="HG15" s="21"/>
      <c r="HH15" s="21"/>
      <c r="HI15" s="21"/>
      <c r="HJ15" s="21"/>
      <c r="HK15" s="21"/>
      <c r="HL15" s="21"/>
      <c r="HM15" s="21"/>
      <c r="HN15" s="21"/>
      <c r="HO15" s="21"/>
      <c r="HP15" s="21"/>
      <c r="HQ15" s="21"/>
      <c r="HR15" s="21"/>
      <c r="HS15" s="21"/>
      <c r="HT15" s="21"/>
      <c r="HU15" s="6"/>
      <c r="HV15" s="99">
        <f t="shared" si="10"/>
        <v>0</v>
      </c>
      <c r="HW15" s="6"/>
      <c r="HX15" s="6"/>
      <c r="HY15" s="6"/>
      <c r="HZ15" s="6"/>
      <c r="IA15" s="6"/>
    </row>
    <row r="16" spans="1:235" ht="15.75" customHeight="1" x14ac:dyDescent="0.3">
      <c r="A16" s="99">
        <v>11</v>
      </c>
      <c r="B16" s="3">
        <v>28</v>
      </c>
      <c r="C16" s="21" t="s">
        <v>431</v>
      </c>
      <c r="D16" s="21">
        <v>2</v>
      </c>
      <c r="E16" s="22">
        <v>41237</v>
      </c>
      <c r="F16" s="22">
        <v>41237</v>
      </c>
      <c r="G16" s="21">
        <f t="shared" si="0"/>
        <v>0</v>
      </c>
      <c r="H16" s="21" t="s">
        <v>509</v>
      </c>
      <c r="I16" s="21" t="s">
        <v>510</v>
      </c>
      <c r="J16" s="23">
        <v>20455</v>
      </c>
      <c r="K16" s="21">
        <v>56</v>
      </c>
      <c r="L16" s="21"/>
      <c r="M16" s="21"/>
      <c r="N16" s="21" t="s">
        <v>511</v>
      </c>
      <c r="O16" s="21">
        <v>39</v>
      </c>
      <c r="P16" s="21">
        <v>23</v>
      </c>
      <c r="Q16" s="21">
        <v>2</v>
      </c>
      <c r="R16" s="21" t="s">
        <v>512</v>
      </c>
      <c r="S16" s="21">
        <v>1</v>
      </c>
      <c r="T16" s="21">
        <v>2</v>
      </c>
      <c r="U16" s="21" t="s">
        <v>512</v>
      </c>
      <c r="V16" s="21">
        <v>1</v>
      </c>
      <c r="W16" s="21">
        <v>0</v>
      </c>
      <c r="X16" s="21">
        <v>1</v>
      </c>
      <c r="Y16" s="21">
        <v>1</v>
      </c>
      <c r="Z16" s="6"/>
      <c r="AA16" s="24" t="s">
        <v>513</v>
      </c>
      <c r="AB16" s="21" t="s">
        <v>497</v>
      </c>
      <c r="AC16" s="25"/>
      <c r="AD16" s="25"/>
      <c r="AE16" s="21" t="s">
        <v>249</v>
      </c>
      <c r="AF16" s="21"/>
      <c r="AG16" s="21" t="s">
        <v>246</v>
      </c>
      <c r="AH16" s="21" t="s">
        <v>248</v>
      </c>
      <c r="AI16" s="21" t="s">
        <v>246</v>
      </c>
      <c r="AJ16" s="21" t="s">
        <v>249</v>
      </c>
      <c r="AK16" s="21" t="s">
        <v>246</v>
      </c>
      <c r="AL16" s="21" t="s">
        <v>246</v>
      </c>
      <c r="AM16" s="21">
        <v>21.24</v>
      </c>
      <c r="AN16" s="6"/>
      <c r="AO16" s="26" t="s">
        <v>250</v>
      </c>
      <c r="AP16" s="26" t="s">
        <v>274</v>
      </c>
      <c r="AQ16" s="26"/>
      <c r="AR16" s="26" t="s">
        <v>1902</v>
      </c>
      <c r="AS16" s="26" t="s">
        <v>1905</v>
      </c>
      <c r="AT16" s="27">
        <v>11.24</v>
      </c>
      <c r="AU16" s="21">
        <v>25.97</v>
      </c>
      <c r="AV16" s="21">
        <v>21.8</v>
      </c>
      <c r="AW16" s="21">
        <v>15.7</v>
      </c>
      <c r="AX16" s="21">
        <v>8.44</v>
      </c>
      <c r="AY16" s="21"/>
      <c r="AZ16" s="21"/>
      <c r="BA16" s="21"/>
      <c r="BB16" s="21"/>
      <c r="BC16" s="28">
        <f t="shared" ref="BC16:BE16" si="38">((AU16/AT16)*100)-100</f>
        <v>131.04982206405694</v>
      </c>
      <c r="BD16" s="28">
        <f t="shared" si="38"/>
        <v>-16.056988833269145</v>
      </c>
      <c r="BE16" s="28">
        <f t="shared" si="38"/>
        <v>-27.9816513761468</v>
      </c>
      <c r="BF16" s="28">
        <f t="shared" si="2"/>
        <v>93.95017793594306</v>
      </c>
      <c r="BG16" s="28">
        <f t="shared" si="3"/>
        <v>39.679715302491104</v>
      </c>
      <c r="BH16" s="28">
        <f t="shared" si="4"/>
        <v>-39.545629572583749</v>
      </c>
      <c r="BI16" s="3">
        <f t="shared" ref="BI16:BK16" si="39">AU16-AT16</f>
        <v>14.729999999999999</v>
      </c>
      <c r="BJ16" s="3">
        <f t="shared" si="39"/>
        <v>-4.1699999999999982</v>
      </c>
      <c r="BK16" s="3">
        <f t="shared" si="39"/>
        <v>-6.1000000000000014</v>
      </c>
      <c r="BL16" s="3">
        <f t="shared" si="6"/>
        <v>10.56</v>
      </c>
      <c r="BM16" s="3">
        <f t="shared" si="7"/>
        <v>4.4599999999999991</v>
      </c>
      <c r="BN16" s="3">
        <f t="shared" si="8"/>
        <v>-10.27</v>
      </c>
      <c r="BO16" s="24">
        <v>473.4</v>
      </c>
      <c r="BP16" s="21">
        <v>465.8</v>
      </c>
      <c r="BQ16" s="21">
        <v>357.5</v>
      </c>
      <c r="BR16" s="21"/>
      <c r="BS16" s="21"/>
      <c r="BT16" s="21"/>
      <c r="BU16" s="21"/>
      <c r="BV16" s="24">
        <v>35</v>
      </c>
      <c r="BW16" s="21">
        <v>37</v>
      </c>
      <c r="BX16" s="21">
        <v>36</v>
      </c>
      <c r="BY16" s="21">
        <v>37</v>
      </c>
      <c r="BZ16" s="21">
        <v>36</v>
      </c>
      <c r="CA16" s="21"/>
      <c r="CB16" s="21"/>
      <c r="CC16" s="21"/>
      <c r="CD16" s="21"/>
      <c r="CE16" s="6"/>
      <c r="CF16" s="24" t="s">
        <v>514</v>
      </c>
      <c r="CG16" s="21"/>
      <c r="CH16" s="21"/>
      <c r="CI16" s="21"/>
      <c r="CJ16" s="21"/>
      <c r="CK16" s="21"/>
      <c r="CL16" s="21"/>
      <c r="CM16" s="24" t="s">
        <v>515</v>
      </c>
      <c r="CN16" s="21"/>
      <c r="CO16" s="21"/>
      <c r="CP16" s="21"/>
      <c r="CQ16" s="21"/>
      <c r="CR16" s="21"/>
      <c r="CS16" s="21"/>
      <c r="CT16" s="24">
        <v>5</v>
      </c>
      <c r="CU16" s="21"/>
      <c r="CV16" s="21"/>
      <c r="CW16" s="21"/>
      <c r="CX16" s="21"/>
      <c r="CY16" s="21"/>
      <c r="CZ16" s="21"/>
      <c r="DA16" s="24" t="s">
        <v>516</v>
      </c>
      <c r="DB16" s="21"/>
      <c r="DC16" s="21"/>
      <c r="DD16" s="21"/>
      <c r="DE16" s="21"/>
      <c r="DF16" s="21"/>
      <c r="DG16" s="21"/>
      <c r="DH16" s="24" t="s">
        <v>517</v>
      </c>
      <c r="DI16" s="21" t="s">
        <v>518</v>
      </c>
      <c r="DJ16" s="21" t="s">
        <v>518</v>
      </c>
      <c r="DK16" s="21"/>
      <c r="DL16" s="21"/>
      <c r="DM16" s="21"/>
      <c r="DN16" s="21"/>
      <c r="DO16" s="26">
        <v>8</v>
      </c>
      <c r="DP16" s="6"/>
      <c r="DQ16" s="24">
        <v>81.8</v>
      </c>
      <c r="DR16" s="21">
        <v>67</v>
      </c>
      <c r="DS16" s="21">
        <v>98.5</v>
      </c>
      <c r="DT16" s="21"/>
      <c r="DU16" s="21"/>
      <c r="DV16" s="21"/>
      <c r="DW16" s="21"/>
      <c r="DX16" s="24">
        <v>0.5</v>
      </c>
      <c r="DY16" s="21">
        <v>0.4</v>
      </c>
      <c r="DZ16" s="21">
        <v>0.3</v>
      </c>
      <c r="EA16" s="21"/>
      <c r="EB16" s="21"/>
      <c r="EC16" s="21"/>
      <c r="ED16" s="21"/>
      <c r="EE16" s="29">
        <f t="shared" ref="EE16:EG16" si="40">DQ16/DX16</f>
        <v>163.6</v>
      </c>
      <c r="EF16" s="30">
        <f t="shared" si="40"/>
        <v>167.5</v>
      </c>
      <c r="EG16" s="30">
        <f t="shared" si="40"/>
        <v>328.33333333333337</v>
      </c>
      <c r="EH16" s="30"/>
      <c r="EI16" s="30"/>
      <c r="EJ16" s="30"/>
      <c r="EK16" s="30"/>
      <c r="EL16" s="24">
        <v>1</v>
      </c>
      <c r="EM16" s="21">
        <v>1</v>
      </c>
      <c r="EN16" s="21">
        <v>1</v>
      </c>
      <c r="EO16" s="21"/>
      <c r="EP16" s="21"/>
      <c r="EQ16" s="21"/>
      <c r="ER16" s="21"/>
      <c r="ES16" s="24">
        <v>303</v>
      </c>
      <c r="ET16" s="21">
        <v>222</v>
      </c>
      <c r="EU16" s="21">
        <v>207</v>
      </c>
      <c r="EV16" s="21"/>
      <c r="EW16" s="21"/>
      <c r="EX16" s="21"/>
      <c r="EY16" s="21"/>
      <c r="EZ16" s="24">
        <v>22.7</v>
      </c>
      <c r="FA16" s="21">
        <v>7.5</v>
      </c>
      <c r="FB16" s="21">
        <v>5.7</v>
      </c>
      <c r="FC16" s="21"/>
      <c r="FD16" s="21"/>
      <c r="FE16" s="21"/>
      <c r="FF16" s="21"/>
      <c r="FG16" s="24">
        <v>15</v>
      </c>
      <c r="FH16" s="21">
        <v>15</v>
      </c>
      <c r="FI16" s="21">
        <v>15</v>
      </c>
      <c r="FJ16" s="21"/>
      <c r="FK16" s="21"/>
      <c r="FL16" s="21"/>
      <c r="FM16" s="21"/>
      <c r="FN16" s="24">
        <v>67</v>
      </c>
      <c r="FO16" s="21">
        <v>80</v>
      </c>
      <c r="FP16" s="21">
        <v>90</v>
      </c>
      <c r="FQ16" s="21"/>
      <c r="FR16" s="21"/>
      <c r="FS16" s="21"/>
      <c r="FT16" s="21"/>
      <c r="FU16" s="24" t="s">
        <v>295</v>
      </c>
      <c r="FV16" s="21" t="s">
        <v>311</v>
      </c>
      <c r="FW16" s="21">
        <v>0</v>
      </c>
      <c r="FX16" s="21"/>
      <c r="FY16" s="21"/>
      <c r="FZ16" s="21"/>
      <c r="GA16" s="21"/>
      <c r="GB16" s="24">
        <v>175</v>
      </c>
      <c r="GC16" s="21">
        <v>59</v>
      </c>
      <c r="GD16" s="21">
        <v>43</v>
      </c>
      <c r="GE16" s="21"/>
      <c r="GF16" s="21"/>
      <c r="GG16" s="21"/>
      <c r="GH16" s="21"/>
      <c r="GI16" s="24">
        <v>760</v>
      </c>
      <c r="GJ16" s="21">
        <v>700</v>
      </c>
      <c r="GK16" s="21">
        <v>800</v>
      </c>
      <c r="GL16" s="21"/>
      <c r="GM16" s="21"/>
      <c r="GN16" s="21"/>
      <c r="GO16" s="31"/>
      <c r="GP16" s="9"/>
      <c r="GQ16" s="32">
        <v>12</v>
      </c>
      <c r="GR16" s="21">
        <v>45</v>
      </c>
      <c r="GS16" s="24">
        <v>11</v>
      </c>
      <c r="GT16" s="21">
        <v>45</v>
      </c>
      <c r="GU16" s="24">
        <v>8</v>
      </c>
      <c r="GV16" s="21">
        <v>18</v>
      </c>
      <c r="GW16" s="24"/>
      <c r="GX16" s="21"/>
      <c r="GY16" s="24"/>
      <c r="GZ16" s="21"/>
      <c r="HA16" s="24"/>
      <c r="HB16" s="21"/>
      <c r="HC16" s="24"/>
      <c r="HD16" s="21"/>
      <c r="HE16" s="6"/>
      <c r="HF16" s="21"/>
      <c r="HG16" s="21"/>
      <c r="HH16" s="21"/>
      <c r="HI16" s="21"/>
      <c r="HJ16" s="21"/>
      <c r="HK16" s="21"/>
      <c r="HL16" s="21"/>
      <c r="HM16" s="21"/>
      <c r="HN16" s="21"/>
      <c r="HO16" s="21"/>
      <c r="HP16" s="21"/>
      <c r="HQ16" s="21"/>
      <c r="HR16" s="21"/>
      <c r="HS16" s="21"/>
      <c r="HT16" s="21"/>
      <c r="HU16" s="6"/>
      <c r="HV16" s="99">
        <f t="shared" si="10"/>
        <v>1</v>
      </c>
      <c r="HW16" s="6"/>
      <c r="HX16" s="6"/>
      <c r="HY16" s="6"/>
      <c r="HZ16" s="6"/>
      <c r="IA16" s="6"/>
    </row>
    <row r="17" spans="1:235" ht="15.75" customHeight="1" x14ac:dyDescent="0.3">
      <c r="A17" s="99">
        <v>12</v>
      </c>
      <c r="B17" s="3">
        <v>29</v>
      </c>
      <c r="C17" s="21" t="s">
        <v>323</v>
      </c>
      <c r="D17" s="21">
        <v>1</v>
      </c>
      <c r="E17" s="22">
        <v>41235</v>
      </c>
      <c r="F17" s="22">
        <v>41235</v>
      </c>
      <c r="G17" s="21">
        <f t="shared" si="0"/>
        <v>0</v>
      </c>
      <c r="H17" s="21"/>
      <c r="I17" s="21" t="s">
        <v>324</v>
      </c>
      <c r="J17" s="23">
        <v>16278</v>
      </c>
      <c r="K17" s="21">
        <v>68</v>
      </c>
      <c r="L17" s="21"/>
      <c r="M17" s="21"/>
      <c r="N17" s="21" t="s">
        <v>485</v>
      </c>
      <c r="O17" s="21">
        <v>98</v>
      </c>
      <c r="P17" s="21">
        <v>98.3</v>
      </c>
      <c r="Q17" s="21">
        <v>6</v>
      </c>
      <c r="R17" s="21" t="s">
        <v>519</v>
      </c>
      <c r="S17" s="21">
        <v>1</v>
      </c>
      <c r="T17" s="21">
        <v>9</v>
      </c>
      <c r="U17" s="21" t="s">
        <v>243</v>
      </c>
      <c r="V17" s="21">
        <v>2</v>
      </c>
      <c r="W17" s="21">
        <v>3</v>
      </c>
      <c r="X17" s="21">
        <v>3</v>
      </c>
      <c r="Y17" s="21">
        <v>3</v>
      </c>
      <c r="Z17" s="6"/>
      <c r="AA17" s="24" t="s">
        <v>462</v>
      </c>
      <c r="AB17" s="21" t="s">
        <v>520</v>
      </c>
      <c r="AC17" s="25"/>
      <c r="AD17" s="25"/>
      <c r="AE17" s="21" t="s">
        <v>246</v>
      </c>
      <c r="AF17" s="21" t="s">
        <v>247</v>
      </c>
      <c r="AG17" s="21" t="s">
        <v>246</v>
      </c>
      <c r="AH17" s="21" t="s">
        <v>248</v>
      </c>
      <c r="AI17" s="21" t="s">
        <v>246</v>
      </c>
      <c r="AJ17" s="21" t="s">
        <v>246</v>
      </c>
      <c r="AK17" s="21" t="s">
        <v>246</v>
      </c>
      <c r="AL17" s="21" t="s">
        <v>246</v>
      </c>
      <c r="AM17" s="21">
        <v>84.39</v>
      </c>
      <c r="AN17" s="6"/>
      <c r="AO17" s="26" t="s">
        <v>250</v>
      </c>
      <c r="AP17" s="26" t="s">
        <v>274</v>
      </c>
      <c r="AQ17" s="26"/>
      <c r="AR17" s="26" t="s">
        <v>1906</v>
      </c>
      <c r="AS17" s="26" t="s">
        <v>1903</v>
      </c>
      <c r="AT17" s="27">
        <v>84.39</v>
      </c>
      <c r="AU17" s="21">
        <v>109.9</v>
      </c>
      <c r="AV17" s="21">
        <v>96.54</v>
      </c>
      <c r="AW17" s="21">
        <v>72.8</v>
      </c>
      <c r="AX17" s="21">
        <v>64.8</v>
      </c>
      <c r="AY17" s="21">
        <v>32.5</v>
      </c>
      <c r="AZ17" s="21">
        <v>15.62</v>
      </c>
      <c r="BA17" s="21">
        <v>8.58</v>
      </c>
      <c r="BB17" s="21"/>
      <c r="BC17" s="28">
        <f t="shared" ref="BC17:BE17" si="41">((AU17/AT17)*100)-100</f>
        <v>30.228700082948222</v>
      </c>
      <c r="BD17" s="28">
        <f t="shared" si="41"/>
        <v>-12.156505914467701</v>
      </c>
      <c r="BE17" s="28">
        <f t="shared" si="41"/>
        <v>-24.590843173813965</v>
      </c>
      <c r="BF17" s="28">
        <f t="shared" si="2"/>
        <v>14.397440455030221</v>
      </c>
      <c r="BG17" s="28">
        <f t="shared" si="3"/>
        <v>-13.733854722123468</v>
      </c>
      <c r="BH17" s="28">
        <f t="shared" si="4"/>
        <v>-33.757961783439498</v>
      </c>
      <c r="BI17" s="3">
        <f t="shared" ref="BI17:BK17" si="42">AU17-AT17</f>
        <v>25.510000000000005</v>
      </c>
      <c r="BJ17" s="3">
        <f t="shared" si="42"/>
        <v>-13.36</v>
      </c>
      <c r="BK17" s="3">
        <f t="shared" si="42"/>
        <v>-23.740000000000009</v>
      </c>
      <c r="BL17" s="3">
        <f t="shared" si="6"/>
        <v>12.150000000000006</v>
      </c>
      <c r="BM17" s="3">
        <f t="shared" si="7"/>
        <v>-11.590000000000003</v>
      </c>
      <c r="BN17" s="3">
        <f t="shared" si="8"/>
        <v>-37.100000000000009</v>
      </c>
      <c r="BO17" s="24">
        <v>266</v>
      </c>
      <c r="BP17" s="21">
        <v>354.8</v>
      </c>
      <c r="BQ17" s="21">
        <v>223</v>
      </c>
      <c r="BR17" s="21"/>
      <c r="BS17" s="21">
        <v>126.3</v>
      </c>
      <c r="BT17" s="21">
        <v>93</v>
      </c>
      <c r="BU17" s="21"/>
      <c r="BV17" s="24">
        <v>36</v>
      </c>
      <c r="BW17" s="21">
        <v>37</v>
      </c>
      <c r="BX17" s="21">
        <v>36</v>
      </c>
      <c r="BY17" s="21">
        <v>37.6</v>
      </c>
      <c r="BZ17" s="21">
        <v>38.6</v>
      </c>
      <c r="CA17" s="21">
        <v>37.6</v>
      </c>
      <c r="CB17" s="21">
        <v>38</v>
      </c>
      <c r="CC17" s="21">
        <v>37.6</v>
      </c>
      <c r="CD17" s="21"/>
      <c r="CE17" s="6"/>
      <c r="CF17" s="24" t="s">
        <v>521</v>
      </c>
      <c r="CG17" s="21" t="s">
        <v>522</v>
      </c>
      <c r="CH17" s="21"/>
      <c r="CI17" s="21"/>
      <c r="CJ17" s="21"/>
      <c r="CK17" s="21"/>
      <c r="CL17" s="21"/>
      <c r="CM17" s="24" t="s">
        <v>523</v>
      </c>
      <c r="CN17" s="21" t="s">
        <v>524</v>
      </c>
      <c r="CO17" s="21"/>
      <c r="CP17" s="21"/>
      <c r="CQ17" s="21"/>
      <c r="CR17" s="21"/>
      <c r="CS17" s="21"/>
      <c r="CT17" s="24">
        <v>3</v>
      </c>
      <c r="CU17" s="21">
        <v>2</v>
      </c>
      <c r="CV17" s="21"/>
      <c r="CW17" s="21"/>
      <c r="CX17" s="21"/>
      <c r="CY17" s="21"/>
      <c r="CZ17" s="21"/>
      <c r="DA17" s="24" t="s">
        <v>255</v>
      </c>
      <c r="DB17" s="21" t="s">
        <v>255</v>
      </c>
      <c r="DC17" s="21"/>
      <c r="DD17" s="21"/>
      <c r="DE17" s="21"/>
      <c r="DF17" s="21"/>
      <c r="DG17" s="21"/>
      <c r="DH17" s="24" t="s">
        <v>255</v>
      </c>
      <c r="DI17" s="21" t="s">
        <v>255</v>
      </c>
      <c r="DJ17" s="21" t="s">
        <v>255</v>
      </c>
      <c r="DK17" s="21" t="s">
        <v>255</v>
      </c>
      <c r="DL17" s="21" t="s">
        <v>255</v>
      </c>
      <c r="DM17" s="21" t="s">
        <v>255</v>
      </c>
      <c r="DN17" s="21"/>
      <c r="DO17" s="26">
        <v>8</v>
      </c>
      <c r="DP17" s="6"/>
      <c r="DQ17" s="24">
        <v>124.9</v>
      </c>
      <c r="DR17" s="21">
        <v>129.9</v>
      </c>
      <c r="DS17" s="21">
        <v>92.8</v>
      </c>
      <c r="DT17" s="21">
        <v>146</v>
      </c>
      <c r="DU17" s="21">
        <v>157.9</v>
      </c>
      <c r="DV17" s="21">
        <v>105.4</v>
      </c>
      <c r="DW17" s="21"/>
      <c r="DX17" s="24">
        <v>0.7</v>
      </c>
      <c r="DY17" s="21">
        <v>0.4</v>
      </c>
      <c r="DZ17" s="21">
        <v>0.3</v>
      </c>
      <c r="EA17" s="21">
        <v>0.4</v>
      </c>
      <c r="EB17" s="21">
        <v>0.4</v>
      </c>
      <c r="EC17" s="21">
        <v>0.4</v>
      </c>
      <c r="ED17" s="21"/>
      <c r="EE17" s="29">
        <f t="shared" ref="EE17:EJ17" si="43">DQ17/DX17</f>
        <v>178.42857142857144</v>
      </c>
      <c r="EF17" s="30">
        <f t="shared" si="43"/>
        <v>324.75</v>
      </c>
      <c r="EG17" s="30">
        <f t="shared" si="43"/>
        <v>309.33333333333331</v>
      </c>
      <c r="EH17" s="30">
        <f t="shared" si="43"/>
        <v>365</v>
      </c>
      <c r="EI17" s="30">
        <f t="shared" si="43"/>
        <v>394.75</v>
      </c>
      <c r="EJ17" s="30">
        <f t="shared" si="43"/>
        <v>263.5</v>
      </c>
      <c r="EK17" s="30"/>
      <c r="EL17" s="24">
        <v>1</v>
      </c>
      <c r="EM17" s="21">
        <v>1</v>
      </c>
      <c r="EN17" s="21">
        <v>1</v>
      </c>
      <c r="EO17" s="21">
        <v>1</v>
      </c>
      <c r="EP17" s="21">
        <v>1</v>
      </c>
      <c r="EQ17" s="21">
        <v>1</v>
      </c>
      <c r="ER17" s="21"/>
      <c r="ES17" s="24">
        <v>250</v>
      </c>
      <c r="ET17" s="21">
        <v>131</v>
      </c>
      <c r="EU17" s="21">
        <v>119</v>
      </c>
      <c r="EV17" s="21">
        <v>113</v>
      </c>
      <c r="EW17" s="21">
        <v>145</v>
      </c>
      <c r="EX17" s="21">
        <v>207</v>
      </c>
      <c r="EY17" s="21"/>
      <c r="EZ17" s="24">
        <v>7.4</v>
      </c>
      <c r="FA17" s="21">
        <v>6.8</v>
      </c>
      <c r="FB17" s="21">
        <v>8.9</v>
      </c>
      <c r="FC17" s="21">
        <v>6.2</v>
      </c>
      <c r="FD17" s="21">
        <v>7.7</v>
      </c>
      <c r="FE17" s="21">
        <v>8.5</v>
      </c>
      <c r="FF17" s="21"/>
      <c r="FG17" s="24">
        <v>5</v>
      </c>
      <c r="FH17" s="21">
        <v>10</v>
      </c>
      <c r="FI17" s="21">
        <v>11</v>
      </c>
      <c r="FJ17" s="21">
        <v>9</v>
      </c>
      <c r="FK17" s="21">
        <v>13</v>
      </c>
      <c r="FL17" s="21">
        <v>14</v>
      </c>
      <c r="FM17" s="21"/>
      <c r="FN17" s="24">
        <v>59</v>
      </c>
      <c r="FO17" s="21">
        <v>67</v>
      </c>
      <c r="FP17" s="21">
        <v>69</v>
      </c>
      <c r="FQ17" s="21">
        <v>68</v>
      </c>
      <c r="FR17" s="21">
        <v>80</v>
      </c>
      <c r="FS17" s="21">
        <v>72</v>
      </c>
      <c r="FT17" s="21"/>
      <c r="FU17" s="24" t="s">
        <v>294</v>
      </c>
      <c r="FV17" s="21" t="s">
        <v>467</v>
      </c>
      <c r="FW17" s="21" t="s">
        <v>311</v>
      </c>
      <c r="FX17" s="21">
        <v>0</v>
      </c>
      <c r="FY17" s="21">
        <v>0</v>
      </c>
      <c r="FZ17" s="21">
        <v>0</v>
      </c>
      <c r="GA17" s="21"/>
      <c r="GB17" s="24">
        <v>718</v>
      </c>
      <c r="GC17" s="21">
        <v>251</v>
      </c>
      <c r="GD17" s="21">
        <v>138</v>
      </c>
      <c r="GE17" s="21">
        <v>102</v>
      </c>
      <c r="GF17" s="21">
        <v>97</v>
      </c>
      <c r="GG17" s="21">
        <v>92</v>
      </c>
      <c r="GH17" s="21"/>
      <c r="GI17" s="24">
        <v>500</v>
      </c>
      <c r="GJ17" s="21">
        <v>2260</v>
      </c>
      <c r="GK17" s="21">
        <v>2450</v>
      </c>
      <c r="GL17" s="21">
        <v>1690</v>
      </c>
      <c r="GM17" s="21">
        <v>1920</v>
      </c>
      <c r="GN17" s="21">
        <v>270</v>
      </c>
      <c r="GO17" s="31"/>
      <c r="GP17" s="9"/>
      <c r="GQ17" s="32">
        <v>16</v>
      </c>
      <c r="GR17" s="21">
        <v>90</v>
      </c>
      <c r="GS17" s="24">
        <v>14</v>
      </c>
      <c r="GT17" s="21">
        <v>55</v>
      </c>
      <c r="GU17" s="24">
        <v>14</v>
      </c>
      <c r="GV17" s="21">
        <v>55</v>
      </c>
      <c r="GW17" s="24">
        <v>14</v>
      </c>
      <c r="GX17" s="21">
        <v>55</v>
      </c>
      <c r="GY17" s="24">
        <v>9</v>
      </c>
      <c r="GZ17" s="21">
        <v>18</v>
      </c>
      <c r="HA17" s="24">
        <v>9</v>
      </c>
      <c r="HB17" s="21">
        <v>18</v>
      </c>
      <c r="HC17" s="24"/>
      <c r="HD17" s="21"/>
      <c r="HE17" s="6"/>
      <c r="HF17" s="21"/>
      <c r="HG17" s="21"/>
      <c r="HH17" s="21"/>
      <c r="HI17" s="21"/>
      <c r="HJ17" s="21"/>
      <c r="HK17" s="21"/>
      <c r="HL17" s="21"/>
      <c r="HM17" s="21"/>
      <c r="HN17" s="21"/>
      <c r="HO17" s="21"/>
      <c r="HP17" s="21"/>
      <c r="HQ17" s="21"/>
      <c r="HR17" s="21"/>
      <c r="HS17" s="21"/>
      <c r="HT17" s="21"/>
      <c r="HU17" s="6"/>
      <c r="HV17" s="99">
        <f t="shared" si="10"/>
        <v>2</v>
      </c>
      <c r="HW17" s="6"/>
      <c r="HX17" s="6"/>
      <c r="HY17" s="6"/>
      <c r="HZ17" s="6"/>
      <c r="IA17" s="6"/>
    </row>
    <row r="18" spans="1:235" ht="15.75" customHeight="1" x14ac:dyDescent="0.3">
      <c r="A18" s="99">
        <v>13</v>
      </c>
      <c r="B18" s="3">
        <v>31</v>
      </c>
      <c r="C18" s="21" t="s">
        <v>525</v>
      </c>
      <c r="D18" s="21">
        <v>2</v>
      </c>
      <c r="E18" s="22">
        <v>41233</v>
      </c>
      <c r="F18" s="22">
        <v>41234</v>
      </c>
      <c r="G18" s="21">
        <f t="shared" si="0"/>
        <v>1</v>
      </c>
      <c r="H18" s="21" t="s">
        <v>240</v>
      </c>
      <c r="I18" s="21"/>
      <c r="J18" s="23">
        <v>31734</v>
      </c>
      <c r="K18" s="21">
        <v>26</v>
      </c>
      <c r="L18" s="21"/>
      <c r="M18" s="21"/>
      <c r="N18" s="21" t="s">
        <v>534</v>
      </c>
      <c r="O18" s="21">
        <v>33</v>
      </c>
      <c r="P18" s="21">
        <v>14</v>
      </c>
      <c r="Q18" s="21">
        <v>9</v>
      </c>
      <c r="R18" s="21" t="s">
        <v>535</v>
      </c>
      <c r="S18" s="21">
        <v>1</v>
      </c>
      <c r="T18" s="21">
        <v>14</v>
      </c>
      <c r="U18" s="21" t="s">
        <v>272</v>
      </c>
      <c r="V18" s="21">
        <v>1</v>
      </c>
      <c r="W18" s="21">
        <v>0</v>
      </c>
      <c r="X18" s="21">
        <v>0</v>
      </c>
      <c r="Y18" s="21">
        <v>0</v>
      </c>
      <c r="Z18" s="6"/>
      <c r="AA18" s="24" t="s">
        <v>462</v>
      </c>
      <c r="AB18" s="21" t="s">
        <v>497</v>
      </c>
      <c r="AC18" s="25"/>
      <c r="AD18" s="25"/>
      <c r="AE18" s="21" t="s">
        <v>249</v>
      </c>
      <c r="AF18" s="21"/>
      <c r="AG18" s="21" t="s">
        <v>249</v>
      </c>
      <c r="AH18" s="21"/>
      <c r="AI18" s="21" t="s">
        <v>246</v>
      </c>
      <c r="AJ18" s="21" t="s">
        <v>249</v>
      </c>
      <c r="AK18" s="21" t="s">
        <v>249</v>
      </c>
      <c r="AL18" s="21" t="s">
        <v>246</v>
      </c>
      <c r="AM18" s="21">
        <v>5.17</v>
      </c>
      <c r="AN18" s="6"/>
      <c r="AO18" s="26" t="s">
        <v>250</v>
      </c>
      <c r="AP18" s="26" t="s">
        <v>274</v>
      </c>
      <c r="AQ18" s="26"/>
      <c r="AR18" s="26" t="s">
        <v>1906</v>
      </c>
      <c r="AS18" s="26" t="s">
        <v>1915</v>
      </c>
      <c r="AT18" s="27">
        <v>5.17</v>
      </c>
      <c r="AU18" s="21">
        <v>2.97</v>
      </c>
      <c r="AV18" s="21">
        <v>2</v>
      </c>
      <c r="AW18" s="21">
        <v>1.23</v>
      </c>
      <c r="AX18" s="21">
        <v>0.76</v>
      </c>
      <c r="AY18" s="21">
        <v>0.33</v>
      </c>
      <c r="AZ18" s="21">
        <v>0.17</v>
      </c>
      <c r="BA18" s="21">
        <v>0.12</v>
      </c>
      <c r="BB18" s="21">
        <v>0.11</v>
      </c>
      <c r="BC18" s="28">
        <f t="shared" ref="BC18:BE18" si="44">((AU18/AT18)*100)-100</f>
        <v>-42.553191489361694</v>
      </c>
      <c r="BD18" s="28">
        <f t="shared" si="44"/>
        <v>-32.659932659932664</v>
      </c>
      <c r="BE18" s="28">
        <f t="shared" si="44"/>
        <v>-38.5</v>
      </c>
      <c r="BF18" s="28">
        <f t="shared" si="2"/>
        <v>-61.315280464216634</v>
      </c>
      <c r="BG18" s="28">
        <f t="shared" si="3"/>
        <v>-76.208897485493225</v>
      </c>
      <c r="BH18" s="28">
        <f t="shared" si="4"/>
        <v>-58.585858585858588</v>
      </c>
      <c r="BI18" s="3">
        <f t="shared" ref="BI18:BK18" si="45">AU18-AT18</f>
        <v>-2.1999999999999997</v>
      </c>
      <c r="BJ18" s="3">
        <f t="shared" si="45"/>
        <v>-0.9700000000000002</v>
      </c>
      <c r="BK18" s="3">
        <f t="shared" si="45"/>
        <v>-0.77</v>
      </c>
      <c r="BL18" s="3">
        <f t="shared" si="6"/>
        <v>-3.17</v>
      </c>
      <c r="BM18" s="3">
        <f t="shared" si="7"/>
        <v>-3.94</v>
      </c>
      <c r="BN18" s="3">
        <f t="shared" si="8"/>
        <v>-1.7400000000000002</v>
      </c>
      <c r="BO18" s="24"/>
      <c r="BP18" s="21">
        <v>243.2</v>
      </c>
      <c r="BQ18" s="21">
        <v>188</v>
      </c>
      <c r="BR18" s="21">
        <v>145</v>
      </c>
      <c r="BS18" s="21">
        <v>83.8</v>
      </c>
      <c r="BT18" s="21">
        <v>60.7</v>
      </c>
      <c r="BU18" s="21">
        <v>61.6</v>
      </c>
      <c r="BV18" s="24">
        <v>36.6</v>
      </c>
      <c r="BW18" s="21">
        <v>36.5</v>
      </c>
      <c r="BX18" s="21">
        <v>37</v>
      </c>
      <c r="BY18" s="21">
        <v>36.5</v>
      </c>
      <c r="BZ18" s="21">
        <v>36</v>
      </c>
      <c r="CA18" s="21"/>
      <c r="CB18" s="21">
        <v>36.6</v>
      </c>
      <c r="CC18" s="21">
        <v>36</v>
      </c>
      <c r="CD18" s="21">
        <v>36</v>
      </c>
      <c r="CE18" s="6"/>
      <c r="CF18" s="24" t="s">
        <v>536</v>
      </c>
      <c r="CG18" s="21"/>
      <c r="CH18" s="21"/>
      <c r="CI18" s="21"/>
      <c r="CJ18" s="21"/>
      <c r="CK18" s="21"/>
      <c r="CL18" s="21"/>
      <c r="CM18" s="24" t="s">
        <v>537</v>
      </c>
      <c r="CN18" s="21"/>
      <c r="CO18" s="21"/>
      <c r="CP18" s="21"/>
      <c r="CQ18" s="21"/>
      <c r="CR18" s="21"/>
      <c r="CS18" s="21"/>
      <c r="CT18" s="24">
        <v>2</v>
      </c>
      <c r="CU18" s="21"/>
      <c r="CV18" s="21"/>
      <c r="CW18" s="21"/>
      <c r="CX18" s="21"/>
      <c r="CY18" s="21"/>
      <c r="CZ18" s="21"/>
      <c r="DA18" s="24" t="s">
        <v>538</v>
      </c>
      <c r="DB18" s="21"/>
      <c r="DC18" s="21"/>
      <c r="DD18" s="21"/>
      <c r="DE18" s="21"/>
      <c r="DF18" s="21"/>
      <c r="DG18" s="21"/>
      <c r="DH18" s="24" t="s">
        <v>400</v>
      </c>
      <c r="DI18" s="21" t="s">
        <v>538</v>
      </c>
      <c r="DJ18" s="21" t="s">
        <v>539</v>
      </c>
      <c r="DK18" s="21" t="s">
        <v>538</v>
      </c>
      <c r="DL18" s="21" t="s">
        <v>538</v>
      </c>
      <c r="DM18" s="21" t="s">
        <v>540</v>
      </c>
      <c r="DN18" s="21" t="s">
        <v>540</v>
      </c>
      <c r="DO18" s="26">
        <v>8</v>
      </c>
      <c r="DP18" s="6"/>
      <c r="DQ18" s="24">
        <v>152</v>
      </c>
      <c r="DR18" s="21">
        <v>45.2</v>
      </c>
      <c r="DS18" s="21">
        <v>107.3</v>
      </c>
      <c r="DT18" s="21">
        <v>41.9</v>
      </c>
      <c r="DU18" s="21">
        <v>42.2</v>
      </c>
      <c r="DV18" s="21">
        <v>41.5</v>
      </c>
      <c r="DW18" s="21">
        <v>40</v>
      </c>
      <c r="DX18" s="24">
        <v>0.4</v>
      </c>
      <c r="DY18" s="21">
        <v>0.7</v>
      </c>
      <c r="DZ18" s="21">
        <v>0.7</v>
      </c>
      <c r="EA18" s="21">
        <v>0.5</v>
      </c>
      <c r="EB18" s="21">
        <v>0.5</v>
      </c>
      <c r="EC18" s="21">
        <v>0.4</v>
      </c>
      <c r="ED18" s="21">
        <v>0.4</v>
      </c>
      <c r="EE18" s="29">
        <f t="shared" ref="EE18:EK18" si="46">DQ18/DX18</f>
        <v>380</v>
      </c>
      <c r="EF18" s="30">
        <f t="shared" si="46"/>
        <v>64.571428571428584</v>
      </c>
      <c r="EG18" s="30">
        <f t="shared" si="46"/>
        <v>153.28571428571428</v>
      </c>
      <c r="EH18" s="30">
        <f t="shared" si="46"/>
        <v>83.8</v>
      </c>
      <c r="EI18" s="30">
        <f t="shared" si="46"/>
        <v>84.4</v>
      </c>
      <c r="EJ18" s="30">
        <f t="shared" si="46"/>
        <v>103.75</v>
      </c>
      <c r="EK18" s="30">
        <f t="shared" si="46"/>
        <v>100</v>
      </c>
      <c r="EL18" s="24">
        <v>1</v>
      </c>
      <c r="EM18" s="21">
        <v>1</v>
      </c>
      <c r="EN18" s="21">
        <v>1</v>
      </c>
      <c r="EO18" s="21">
        <v>1</v>
      </c>
      <c r="EP18" s="21">
        <v>1</v>
      </c>
      <c r="EQ18" s="21">
        <v>1</v>
      </c>
      <c r="ER18" s="21">
        <v>1</v>
      </c>
      <c r="ES18" s="24">
        <v>121</v>
      </c>
      <c r="ET18" s="21">
        <v>112</v>
      </c>
      <c r="EU18" s="21">
        <v>120</v>
      </c>
      <c r="EV18" s="21">
        <v>149</v>
      </c>
      <c r="EW18" s="21">
        <v>187</v>
      </c>
      <c r="EX18" s="21">
        <v>222</v>
      </c>
      <c r="EY18" s="21">
        <v>281</v>
      </c>
      <c r="EZ18" s="24">
        <v>7.2</v>
      </c>
      <c r="FA18" s="21">
        <v>9</v>
      </c>
      <c r="FB18" s="21">
        <v>8</v>
      </c>
      <c r="FC18" s="21">
        <v>6</v>
      </c>
      <c r="FD18" s="21">
        <v>5.7</v>
      </c>
      <c r="FE18" s="21">
        <v>5</v>
      </c>
      <c r="FF18" s="21">
        <v>6.5</v>
      </c>
      <c r="FG18" s="24">
        <v>15</v>
      </c>
      <c r="FH18" s="21">
        <v>15</v>
      </c>
      <c r="FI18" s="21">
        <v>15</v>
      </c>
      <c r="FJ18" s="21">
        <v>15</v>
      </c>
      <c r="FK18" s="21">
        <v>15</v>
      </c>
      <c r="FL18" s="21">
        <v>15</v>
      </c>
      <c r="FM18" s="21">
        <v>15</v>
      </c>
      <c r="FN18" s="24">
        <v>73</v>
      </c>
      <c r="FO18" s="21">
        <v>106</v>
      </c>
      <c r="FP18" s="21">
        <v>96</v>
      </c>
      <c r="FQ18" s="21">
        <v>108</v>
      </c>
      <c r="FR18" s="21">
        <v>103</v>
      </c>
      <c r="FS18" s="21">
        <v>111</v>
      </c>
      <c r="FT18" s="21">
        <v>105</v>
      </c>
      <c r="FU18" s="24">
        <v>0</v>
      </c>
      <c r="FV18" s="21">
        <v>0</v>
      </c>
      <c r="FW18" s="21">
        <v>0</v>
      </c>
      <c r="FX18" s="21">
        <v>0</v>
      </c>
      <c r="FY18" s="21">
        <v>0</v>
      </c>
      <c r="FZ18" s="21">
        <v>0</v>
      </c>
      <c r="GA18" s="21">
        <v>0</v>
      </c>
      <c r="GB18" s="24">
        <v>118</v>
      </c>
      <c r="GC18" s="21">
        <v>103</v>
      </c>
      <c r="GD18" s="21">
        <v>94</v>
      </c>
      <c r="GE18" s="21">
        <v>75</v>
      </c>
      <c r="GF18" s="21">
        <v>58</v>
      </c>
      <c r="GG18" s="21">
        <v>54</v>
      </c>
      <c r="GH18" s="21">
        <v>51</v>
      </c>
      <c r="GI18" s="24">
        <v>910</v>
      </c>
      <c r="GJ18" s="21">
        <v>2710</v>
      </c>
      <c r="GK18" s="21">
        <v>2470</v>
      </c>
      <c r="GL18" s="21">
        <v>2060</v>
      </c>
      <c r="GM18" s="21">
        <v>2380</v>
      </c>
      <c r="GN18" s="21">
        <v>3250</v>
      </c>
      <c r="GO18" s="31">
        <v>500</v>
      </c>
      <c r="GP18" s="9"/>
      <c r="GQ18" s="32">
        <v>9</v>
      </c>
      <c r="GR18" s="21">
        <v>15</v>
      </c>
      <c r="GS18" s="24">
        <v>8</v>
      </c>
      <c r="GT18" s="21">
        <v>15</v>
      </c>
      <c r="GU18" s="24">
        <v>10</v>
      </c>
      <c r="GV18" s="21">
        <v>45</v>
      </c>
      <c r="GW18" s="24">
        <v>11</v>
      </c>
      <c r="GX18" s="21">
        <v>45</v>
      </c>
      <c r="GY18" s="24">
        <v>11</v>
      </c>
      <c r="GZ18" s="21">
        <v>45</v>
      </c>
      <c r="HA18" s="24">
        <v>7</v>
      </c>
      <c r="HB18" s="21">
        <v>15</v>
      </c>
      <c r="HC18" s="24">
        <v>7</v>
      </c>
      <c r="HD18" s="21">
        <v>15</v>
      </c>
      <c r="HE18" s="6"/>
      <c r="HF18" s="21"/>
      <c r="HG18" s="21"/>
      <c r="HH18" s="21"/>
      <c r="HI18" s="21"/>
      <c r="HJ18" s="21"/>
      <c r="HK18" s="21"/>
      <c r="HL18" s="21"/>
      <c r="HM18" s="21"/>
      <c r="HN18" s="21"/>
      <c r="HO18" s="21"/>
      <c r="HP18" s="21"/>
      <c r="HQ18" s="21"/>
      <c r="HR18" s="21"/>
      <c r="HS18" s="21"/>
      <c r="HT18" s="21"/>
      <c r="HU18" s="6"/>
      <c r="HV18" s="99">
        <f t="shared" si="10"/>
        <v>1</v>
      </c>
      <c r="HW18" s="6"/>
      <c r="HX18" s="6"/>
      <c r="HY18" s="6"/>
      <c r="HZ18" s="6"/>
      <c r="IA18" s="6"/>
    </row>
    <row r="19" spans="1:235" ht="15.75" customHeight="1" x14ac:dyDescent="0.3">
      <c r="A19" s="99">
        <v>14</v>
      </c>
      <c r="B19" s="3">
        <v>32</v>
      </c>
      <c r="C19" s="21" t="s">
        <v>525</v>
      </c>
      <c r="D19" s="21">
        <v>2</v>
      </c>
      <c r="E19" s="22">
        <v>41234</v>
      </c>
      <c r="F19" s="22">
        <v>41235</v>
      </c>
      <c r="G19" s="21">
        <f t="shared" si="0"/>
        <v>1</v>
      </c>
      <c r="H19" s="21"/>
      <c r="I19" s="21"/>
      <c r="J19" s="23">
        <v>7632</v>
      </c>
      <c r="K19" s="21">
        <v>92</v>
      </c>
      <c r="L19" s="21"/>
      <c r="M19" s="21"/>
      <c r="N19" s="21" t="s">
        <v>541</v>
      </c>
      <c r="O19" s="21">
        <v>63</v>
      </c>
      <c r="P19" s="21">
        <v>73</v>
      </c>
      <c r="Q19" s="21">
        <v>8</v>
      </c>
      <c r="R19" s="21" t="s">
        <v>542</v>
      </c>
      <c r="S19" s="21">
        <v>1</v>
      </c>
      <c r="T19" s="21">
        <v>17</v>
      </c>
      <c r="U19" s="21" t="s">
        <v>272</v>
      </c>
      <c r="V19" s="21">
        <v>1</v>
      </c>
      <c r="W19" s="21">
        <v>0</v>
      </c>
      <c r="X19" s="21">
        <v>5</v>
      </c>
      <c r="Y19" s="21">
        <v>5</v>
      </c>
      <c r="Z19" s="6"/>
      <c r="AA19" s="24" t="s">
        <v>462</v>
      </c>
      <c r="AB19" s="21" t="s">
        <v>497</v>
      </c>
      <c r="AC19" s="25"/>
      <c r="AD19" s="25"/>
      <c r="AE19" s="21" t="s">
        <v>246</v>
      </c>
      <c r="AF19" s="21" t="s">
        <v>479</v>
      </c>
      <c r="AG19" s="21" t="s">
        <v>249</v>
      </c>
      <c r="AH19" s="21"/>
      <c r="AI19" s="21" t="s">
        <v>249</v>
      </c>
      <c r="AJ19" s="21" t="s">
        <v>246</v>
      </c>
      <c r="AK19" s="21" t="s">
        <v>246</v>
      </c>
      <c r="AL19" s="21" t="s">
        <v>246</v>
      </c>
      <c r="AM19" s="21">
        <v>0.87</v>
      </c>
      <c r="AN19" s="6"/>
      <c r="AO19" s="26" t="s">
        <v>250</v>
      </c>
      <c r="AP19" s="26" t="s">
        <v>274</v>
      </c>
      <c r="AQ19" s="26"/>
      <c r="AR19" s="26" t="s">
        <v>1902</v>
      </c>
      <c r="AS19" s="26" t="s">
        <v>1905</v>
      </c>
      <c r="AT19" s="27">
        <v>0.87</v>
      </c>
      <c r="AU19" s="21">
        <v>1.78</v>
      </c>
      <c r="AV19" s="21">
        <v>2.5099999999999998</v>
      </c>
      <c r="AW19" s="21">
        <v>1</v>
      </c>
      <c r="AX19" s="21">
        <v>0.8</v>
      </c>
      <c r="AY19" s="21">
        <v>0.43</v>
      </c>
      <c r="AZ19" s="21">
        <v>0.26</v>
      </c>
      <c r="BA19" s="21">
        <v>0.19</v>
      </c>
      <c r="BB19" s="21">
        <v>0.1</v>
      </c>
      <c r="BC19" s="28">
        <f t="shared" ref="BC19:BE19" si="47">((AU19/AT19)*100)-100</f>
        <v>104.59770114942529</v>
      </c>
      <c r="BD19" s="28">
        <f t="shared" si="47"/>
        <v>41.011235955056151</v>
      </c>
      <c r="BE19" s="28">
        <f t="shared" si="47"/>
        <v>-60.159362549800797</v>
      </c>
      <c r="BF19" s="28">
        <f t="shared" si="2"/>
        <v>188.50574712643675</v>
      </c>
      <c r="BG19" s="28">
        <f t="shared" si="3"/>
        <v>14.94252873563218</v>
      </c>
      <c r="BH19" s="28">
        <f t="shared" si="4"/>
        <v>-43.82022471910112</v>
      </c>
      <c r="BI19" s="3">
        <f t="shared" ref="BI19:BK19" si="48">AU19-AT19</f>
        <v>0.91</v>
      </c>
      <c r="BJ19" s="3">
        <f t="shared" si="48"/>
        <v>0.72999999999999976</v>
      </c>
      <c r="BK19" s="3">
        <f t="shared" si="48"/>
        <v>-1.5099999999999998</v>
      </c>
      <c r="BL19" s="3">
        <f t="shared" si="6"/>
        <v>1.6399999999999997</v>
      </c>
      <c r="BM19" s="3">
        <f t="shared" si="7"/>
        <v>0.13</v>
      </c>
      <c r="BN19" s="3">
        <f t="shared" si="8"/>
        <v>-0.78</v>
      </c>
      <c r="BO19" s="24">
        <v>111.8</v>
      </c>
      <c r="BP19" s="21">
        <v>131.1</v>
      </c>
      <c r="BQ19" s="21">
        <v>78</v>
      </c>
      <c r="BR19" s="21">
        <v>37.9</v>
      </c>
      <c r="BS19" s="21">
        <v>19.2</v>
      </c>
      <c r="BT19" s="21">
        <v>18</v>
      </c>
      <c r="BU19" s="21">
        <v>32.6</v>
      </c>
      <c r="BV19" s="24"/>
      <c r="BW19" s="21"/>
      <c r="BX19" s="21"/>
      <c r="BY19" s="21">
        <v>36.5</v>
      </c>
      <c r="BZ19" s="21">
        <v>36.6</v>
      </c>
      <c r="CA19" s="21">
        <v>36.6</v>
      </c>
      <c r="CB19" s="21"/>
      <c r="CC19" s="21"/>
      <c r="CD19" s="21">
        <v>36.5</v>
      </c>
      <c r="CE19" s="6"/>
      <c r="CF19" s="24" t="s">
        <v>543</v>
      </c>
      <c r="CG19" s="21"/>
      <c r="CH19" s="21"/>
      <c r="CI19" s="21"/>
      <c r="CJ19" s="21"/>
      <c r="CK19" s="21"/>
      <c r="CL19" s="21"/>
      <c r="CM19" s="24" t="s">
        <v>280</v>
      </c>
      <c r="CN19" s="21"/>
      <c r="CO19" s="21"/>
      <c r="CP19" s="21"/>
      <c r="CQ19" s="21"/>
      <c r="CR19" s="21"/>
      <c r="CS19" s="21"/>
      <c r="CT19" s="24">
        <v>1</v>
      </c>
      <c r="CU19" s="21"/>
      <c r="CV19" s="21"/>
      <c r="CW19" s="21"/>
      <c r="CX19" s="21"/>
      <c r="CY19" s="21"/>
      <c r="CZ19" s="21"/>
      <c r="DA19" s="24" t="s">
        <v>465</v>
      </c>
      <c r="DB19" s="21"/>
      <c r="DC19" s="21"/>
      <c r="DD19" s="21"/>
      <c r="DE19" s="21"/>
      <c r="DF19" s="21"/>
      <c r="DG19" s="21"/>
      <c r="DH19" s="24" t="s">
        <v>377</v>
      </c>
      <c r="DI19" s="21" t="s">
        <v>377</v>
      </c>
      <c r="DJ19" s="21" t="s">
        <v>377</v>
      </c>
      <c r="DK19" s="21" t="s">
        <v>377</v>
      </c>
      <c r="DL19" s="21" t="s">
        <v>377</v>
      </c>
      <c r="DM19" s="21" t="s">
        <v>544</v>
      </c>
      <c r="DN19" s="21" t="s">
        <v>544</v>
      </c>
      <c r="DO19" s="26">
        <v>8</v>
      </c>
      <c r="DP19" s="6"/>
      <c r="DQ19" s="24">
        <v>165.7</v>
      </c>
      <c r="DR19" s="21">
        <v>117.6</v>
      </c>
      <c r="DS19" s="21">
        <v>111.6</v>
      </c>
      <c r="DT19" s="21">
        <v>113.2</v>
      </c>
      <c r="DU19" s="21">
        <v>89.9</v>
      </c>
      <c r="DV19" s="21">
        <v>139</v>
      </c>
      <c r="DW19" s="21">
        <v>56.8</v>
      </c>
      <c r="DX19" s="24">
        <v>0.4</v>
      </c>
      <c r="DY19" s="21">
        <v>0.4</v>
      </c>
      <c r="DZ19" s="21">
        <v>0.4</v>
      </c>
      <c r="EA19" s="21">
        <v>0.4</v>
      </c>
      <c r="EB19" s="21">
        <v>0.4</v>
      </c>
      <c r="EC19" s="21">
        <v>0.4</v>
      </c>
      <c r="ED19" s="21">
        <v>0.21</v>
      </c>
      <c r="EE19" s="29">
        <f t="shared" ref="EE19:EK19" si="49">DQ19/DX19</f>
        <v>414.24999999999994</v>
      </c>
      <c r="EF19" s="30">
        <f t="shared" si="49"/>
        <v>293.99999999999994</v>
      </c>
      <c r="EG19" s="30">
        <f t="shared" si="49"/>
        <v>278.99999999999994</v>
      </c>
      <c r="EH19" s="30">
        <f t="shared" si="49"/>
        <v>283</v>
      </c>
      <c r="EI19" s="30">
        <f t="shared" si="49"/>
        <v>224.75</v>
      </c>
      <c r="EJ19" s="30">
        <f t="shared" si="49"/>
        <v>347.5</v>
      </c>
      <c r="EK19" s="30">
        <f t="shared" si="49"/>
        <v>270.47619047619048</v>
      </c>
      <c r="EL19" s="24">
        <v>1</v>
      </c>
      <c r="EM19" s="21">
        <v>1</v>
      </c>
      <c r="EN19" s="21">
        <v>1</v>
      </c>
      <c r="EO19" s="21">
        <v>1</v>
      </c>
      <c r="EP19" s="21">
        <v>1</v>
      </c>
      <c r="EQ19" s="21">
        <v>1</v>
      </c>
      <c r="ER19" s="21">
        <v>1</v>
      </c>
      <c r="ES19" s="24">
        <v>112</v>
      </c>
      <c r="ET19" s="21">
        <v>107</v>
      </c>
      <c r="EU19" s="21">
        <v>81</v>
      </c>
      <c r="EV19" s="21">
        <v>74</v>
      </c>
      <c r="EW19" s="21">
        <v>71</v>
      </c>
      <c r="EX19" s="21">
        <v>64</v>
      </c>
      <c r="EY19" s="21">
        <v>55</v>
      </c>
      <c r="EZ19" s="24">
        <v>6</v>
      </c>
      <c r="FA19" s="21">
        <v>6</v>
      </c>
      <c r="FB19" s="21">
        <v>7</v>
      </c>
      <c r="FC19" s="21">
        <v>8</v>
      </c>
      <c r="FD19" s="21">
        <v>9</v>
      </c>
      <c r="FE19" s="21">
        <v>9.9</v>
      </c>
      <c r="FF19" s="21">
        <v>10</v>
      </c>
      <c r="FG19" s="24">
        <v>14</v>
      </c>
      <c r="FH19" s="21">
        <v>14</v>
      </c>
      <c r="FI19" s="21">
        <v>14</v>
      </c>
      <c r="FJ19" s="21">
        <v>14</v>
      </c>
      <c r="FK19" s="21">
        <v>14</v>
      </c>
      <c r="FL19" s="21">
        <v>14</v>
      </c>
      <c r="FM19" s="21">
        <v>14</v>
      </c>
      <c r="FN19" s="24">
        <v>76</v>
      </c>
      <c r="FO19" s="21">
        <v>75</v>
      </c>
      <c r="FP19" s="21">
        <v>80</v>
      </c>
      <c r="FQ19" s="21">
        <v>81</v>
      </c>
      <c r="FR19" s="21">
        <v>75</v>
      </c>
      <c r="FS19" s="21">
        <v>83</v>
      </c>
      <c r="FT19" s="21">
        <v>90</v>
      </c>
      <c r="FU19" s="24" t="s">
        <v>294</v>
      </c>
      <c r="FV19" s="21" t="s">
        <v>295</v>
      </c>
      <c r="FW19" s="21" t="s">
        <v>345</v>
      </c>
      <c r="FX19" s="21" t="s">
        <v>545</v>
      </c>
      <c r="FY19" s="21" t="s">
        <v>394</v>
      </c>
      <c r="FZ19" s="21">
        <v>0</v>
      </c>
      <c r="GA19" s="21">
        <v>0</v>
      </c>
      <c r="GB19" s="24">
        <v>119</v>
      </c>
      <c r="GC19" s="21">
        <v>211</v>
      </c>
      <c r="GD19" s="21">
        <v>216</v>
      </c>
      <c r="GE19" s="21">
        <v>163</v>
      </c>
      <c r="GF19" s="21">
        <v>119</v>
      </c>
      <c r="GG19" s="21">
        <v>93</v>
      </c>
      <c r="GH19" s="21">
        <v>90</v>
      </c>
      <c r="GI19" s="24">
        <v>820</v>
      </c>
      <c r="GJ19" s="21">
        <v>2200</v>
      </c>
      <c r="GK19" s="21">
        <v>3350</v>
      </c>
      <c r="GL19" s="21">
        <v>2750</v>
      </c>
      <c r="GM19" s="21">
        <v>1650</v>
      </c>
      <c r="GN19" s="21">
        <v>1220</v>
      </c>
      <c r="GO19" s="31">
        <v>1220</v>
      </c>
      <c r="GP19" s="9"/>
      <c r="GQ19" s="32">
        <v>12</v>
      </c>
      <c r="GR19" s="40">
        <v>45</v>
      </c>
      <c r="GS19" s="24">
        <v>15</v>
      </c>
      <c r="GT19" s="21">
        <v>80</v>
      </c>
      <c r="GU19" s="24">
        <v>19</v>
      </c>
      <c r="GV19" s="21">
        <v>90</v>
      </c>
      <c r="GW19" s="24">
        <v>15</v>
      </c>
      <c r="GX19" s="21">
        <v>80</v>
      </c>
      <c r="GY19" s="24">
        <v>13</v>
      </c>
      <c r="GZ19" s="21">
        <v>55</v>
      </c>
      <c r="HA19" s="24">
        <v>10</v>
      </c>
      <c r="HB19" s="21">
        <v>45</v>
      </c>
      <c r="HC19" s="24">
        <v>12</v>
      </c>
      <c r="HD19" s="21">
        <v>45</v>
      </c>
      <c r="HE19" s="6"/>
      <c r="HF19" s="21"/>
      <c r="HG19" s="21"/>
      <c r="HH19" s="21"/>
      <c r="HI19" s="21"/>
      <c r="HJ19" s="21"/>
      <c r="HK19" s="21"/>
      <c r="HL19" s="21"/>
      <c r="HM19" s="21"/>
      <c r="HN19" s="21"/>
      <c r="HO19" s="21"/>
      <c r="HP19" s="21"/>
      <c r="HQ19" s="21"/>
      <c r="HR19" s="21"/>
      <c r="HS19" s="21"/>
      <c r="HT19" s="21"/>
      <c r="HU19" s="6"/>
      <c r="HV19" s="99">
        <f t="shared" si="10"/>
        <v>-3</v>
      </c>
      <c r="HW19" s="6"/>
      <c r="HX19" s="6"/>
      <c r="HY19" s="6"/>
      <c r="HZ19" s="6"/>
      <c r="IA19" s="6"/>
    </row>
    <row r="20" spans="1:235" ht="15.75" customHeight="1" x14ac:dyDescent="0.3">
      <c r="A20" s="99">
        <v>15</v>
      </c>
      <c r="B20" s="3">
        <v>33</v>
      </c>
      <c r="C20" s="21" t="s">
        <v>525</v>
      </c>
      <c r="D20" s="21">
        <v>1</v>
      </c>
      <c r="E20" s="22">
        <v>41235</v>
      </c>
      <c r="F20" s="22">
        <v>41235</v>
      </c>
      <c r="G20" s="21">
        <f t="shared" si="0"/>
        <v>0</v>
      </c>
      <c r="H20" s="21" t="s">
        <v>240</v>
      </c>
      <c r="I20" s="21"/>
      <c r="J20" s="23">
        <v>19815</v>
      </c>
      <c r="K20" s="21">
        <v>58</v>
      </c>
      <c r="L20" s="21"/>
      <c r="M20" s="21"/>
      <c r="N20" s="21" t="s">
        <v>546</v>
      </c>
      <c r="O20" s="21">
        <v>90</v>
      </c>
      <c r="P20" s="21">
        <v>96.7</v>
      </c>
      <c r="Q20" s="21">
        <v>7</v>
      </c>
      <c r="R20" s="21" t="s">
        <v>547</v>
      </c>
      <c r="S20" s="21">
        <v>1</v>
      </c>
      <c r="T20" s="21">
        <v>9</v>
      </c>
      <c r="U20" s="21" t="s">
        <v>548</v>
      </c>
      <c r="V20" s="21">
        <v>2</v>
      </c>
      <c r="W20" s="21">
        <v>6</v>
      </c>
      <c r="X20" s="21">
        <v>6</v>
      </c>
      <c r="Y20" s="21">
        <v>6</v>
      </c>
      <c r="Z20" s="6"/>
      <c r="AA20" s="24" t="s">
        <v>462</v>
      </c>
      <c r="AB20" s="21" t="s">
        <v>549</v>
      </c>
      <c r="AC20" s="25"/>
      <c r="AD20" s="25"/>
      <c r="AE20" s="21" t="s">
        <v>246</v>
      </c>
      <c r="AF20" s="21" t="s">
        <v>247</v>
      </c>
      <c r="AG20" s="21" t="s">
        <v>246</v>
      </c>
      <c r="AH20" s="21" t="s">
        <v>248</v>
      </c>
      <c r="AI20" s="21" t="s">
        <v>246</v>
      </c>
      <c r="AJ20" s="21" t="s">
        <v>246</v>
      </c>
      <c r="AK20" s="21" t="s">
        <v>246</v>
      </c>
      <c r="AL20" s="21" t="s">
        <v>246</v>
      </c>
      <c r="AM20" s="21">
        <v>8.86</v>
      </c>
      <c r="AN20" s="6"/>
      <c r="AO20" s="26" t="s">
        <v>250</v>
      </c>
      <c r="AP20" s="26" t="s">
        <v>274</v>
      </c>
      <c r="AQ20" s="26"/>
      <c r="AR20" s="26" t="s">
        <v>1902</v>
      </c>
      <c r="AS20" s="26" t="s">
        <v>1905</v>
      </c>
      <c r="AT20" s="27">
        <v>7.86</v>
      </c>
      <c r="AU20" s="21">
        <v>9.06</v>
      </c>
      <c r="AV20" s="21">
        <v>12.8</v>
      </c>
      <c r="AW20" s="21">
        <v>8</v>
      </c>
      <c r="AX20" s="21">
        <v>5.07</v>
      </c>
      <c r="AY20" s="21">
        <v>2.7</v>
      </c>
      <c r="AZ20" s="21">
        <v>1.69</v>
      </c>
      <c r="BA20" s="21">
        <v>1.21</v>
      </c>
      <c r="BB20" s="21">
        <v>0.43</v>
      </c>
      <c r="BC20" s="28">
        <f t="shared" ref="BC20:BE20" si="50">((AU20/AT20)*100)-100</f>
        <v>15.267175572519093</v>
      </c>
      <c r="BD20" s="28">
        <f t="shared" si="50"/>
        <v>41.280353200883013</v>
      </c>
      <c r="BE20" s="28">
        <f t="shared" si="50"/>
        <v>-37.5</v>
      </c>
      <c r="BF20" s="28">
        <f t="shared" si="2"/>
        <v>62.849872773536902</v>
      </c>
      <c r="BG20" s="28">
        <f t="shared" si="3"/>
        <v>1.7811704834605564</v>
      </c>
      <c r="BH20" s="28">
        <f t="shared" si="4"/>
        <v>-11.699779249448127</v>
      </c>
      <c r="BI20" s="3">
        <f t="shared" ref="BI20:BK20" si="51">AU20-AT20</f>
        <v>1.2000000000000002</v>
      </c>
      <c r="BJ20" s="3">
        <f t="shared" si="51"/>
        <v>3.74</v>
      </c>
      <c r="BK20" s="3">
        <f t="shared" si="51"/>
        <v>-4.8000000000000007</v>
      </c>
      <c r="BL20" s="3">
        <f t="shared" si="6"/>
        <v>4.9400000000000004</v>
      </c>
      <c r="BM20" s="3">
        <f t="shared" si="7"/>
        <v>0.13999999999999968</v>
      </c>
      <c r="BN20" s="3">
        <f t="shared" si="8"/>
        <v>-1.0600000000000005</v>
      </c>
      <c r="BO20" s="24"/>
      <c r="BP20" s="21">
        <v>235.5</v>
      </c>
      <c r="BQ20" s="21">
        <v>156.4</v>
      </c>
      <c r="BR20" s="21">
        <v>97.7</v>
      </c>
      <c r="BS20" s="21">
        <v>66</v>
      </c>
      <c r="BT20" s="21">
        <v>57.3</v>
      </c>
      <c r="BU20" s="21">
        <v>77</v>
      </c>
      <c r="BV20" s="24">
        <v>35</v>
      </c>
      <c r="BW20" s="21">
        <v>36</v>
      </c>
      <c r="BX20" s="21">
        <v>36</v>
      </c>
      <c r="BY20" s="21">
        <v>36</v>
      </c>
      <c r="BZ20" s="21">
        <v>37</v>
      </c>
      <c r="CA20" s="21">
        <v>38</v>
      </c>
      <c r="CB20" s="21">
        <v>39.1</v>
      </c>
      <c r="CC20" s="21">
        <v>36</v>
      </c>
      <c r="CD20" s="21">
        <v>36.5</v>
      </c>
      <c r="CE20" s="6"/>
      <c r="CF20" s="24" t="s">
        <v>550</v>
      </c>
      <c r="CG20" s="21"/>
      <c r="CH20" s="21"/>
      <c r="CI20" s="21"/>
      <c r="CJ20" s="21" t="s">
        <v>551</v>
      </c>
      <c r="CK20" s="21" t="s">
        <v>552</v>
      </c>
      <c r="CL20" s="21"/>
      <c r="CM20" s="24" t="s">
        <v>553</v>
      </c>
      <c r="CN20" s="21"/>
      <c r="CO20" s="21"/>
      <c r="CP20" s="21" t="s">
        <v>554</v>
      </c>
      <c r="CQ20" s="21" t="s">
        <v>555</v>
      </c>
      <c r="CR20" s="21"/>
      <c r="CS20" s="21"/>
      <c r="CT20" s="24">
        <v>1</v>
      </c>
      <c r="CU20" s="21"/>
      <c r="CV20" s="21"/>
      <c r="CW20" s="21">
        <v>3</v>
      </c>
      <c r="CX20" s="21">
        <v>4</v>
      </c>
      <c r="CY20" s="21"/>
      <c r="CZ20" s="21"/>
      <c r="DA20" s="24" t="s">
        <v>556</v>
      </c>
      <c r="DB20" s="21"/>
      <c r="DC20" s="21"/>
      <c r="DD20" s="21" t="s">
        <v>266</v>
      </c>
      <c r="DE20" s="21" t="s">
        <v>557</v>
      </c>
      <c r="DF20" s="21"/>
      <c r="DG20" s="21"/>
      <c r="DH20" s="24" t="s">
        <v>418</v>
      </c>
      <c r="DI20" s="21" t="s">
        <v>558</v>
      </c>
      <c r="DJ20" s="21" t="s">
        <v>418</v>
      </c>
      <c r="DK20" s="21" t="s">
        <v>418</v>
      </c>
      <c r="DL20" s="21" t="s">
        <v>557</v>
      </c>
      <c r="DM20" s="21" t="s">
        <v>557</v>
      </c>
      <c r="DN20" s="21" t="s">
        <v>557</v>
      </c>
      <c r="DO20" s="26">
        <v>8</v>
      </c>
      <c r="DP20" s="41"/>
      <c r="DQ20" s="24">
        <v>173.7</v>
      </c>
      <c r="DR20" s="21">
        <v>194.9</v>
      </c>
      <c r="DS20" s="21">
        <v>108.5</v>
      </c>
      <c r="DT20" s="21">
        <v>116.6</v>
      </c>
      <c r="DU20" s="21">
        <v>104.2</v>
      </c>
      <c r="DV20" s="21">
        <v>118.8</v>
      </c>
      <c r="DW20" s="21">
        <v>130</v>
      </c>
      <c r="DX20" s="24">
        <v>0.4</v>
      </c>
      <c r="DY20" s="21">
        <v>0.4</v>
      </c>
      <c r="DZ20" s="21">
        <v>0.3</v>
      </c>
      <c r="EA20" s="21">
        <v>0.3</v>
      </c>
      <c r="EB20" s="21">
        <v>0.3</v>
      </c>
      <c r="EC20" s="21">
        <v>0.3</v>
      </c>
      <c r="ED20" s="21">
        <v>0.3</v>
      </c>
      <c r="EE20" s="29">
        <f t="shared" ref="EE20:EK20" si="52">DQ20/DX20</f>
        <v>434.24999999999994</v>
      </c>
      <c r="EF20" s="30">
        <f t="shared" si="52"/>
        <v>487.25</v>
      </c>
      <c r="EG20" s="30">
        <f t="shared" si="52"/>
        <v>361.66666666666669</v>
      </c>
      <c r="EH20" s="30">
        <f t="shared" si="52"/>
        <v>388.66666666666669</v>
      </c>
      <c r="EI20" s="30">
        <f t="shared" si="52"/>
        <v>347.33333333333337</v>
      </c>
      <c r="EJ20" s="30">
        <f t="shared" si="52"/>
        <v>396</v>
      </c>
      <c r="EK20" s="30">
        <f t="shared" si="52"/>
        <v>433.33333333333337</v>
      </c>
      <c r="EL20" s="24">
        <v>1</v>
      </c>
      <c r="EM20" s="21">
        <v>1</v>
      </c>
      <c r="EN20" s="21">
        <v>1</v>
      </c>
      <c r="EO20" s="21">
        <v>1</v>
      </c>
      <c r="EP20" s="21">
        <v>1</v>
      </c>
      <c r="EQ20" s="21">
        <v>1</v>
      </c>
      <c r="ER20" s="21">
        <v>1</v>
      </c>
      <c r="ES20" s="24">
        <v>166</v>
      </c>
      <c r="ET20" s="21">
        <v>144</v>
      </c>
      <c r="EU20" s="21">
        <v>248</v>
      </c>
      <c r="EV20" s="21">
        <v>147</v>
      </c>
      <c r="EW20" s="21">
        <v>162</v>
      </c>
      <c r="EX20" s="21">
        <v>154</v>
      </c>
      <c r="EY20" s="21">
        <v>177</v>
      </c>
      <c r="EZ20" s="24">
        <v>161</v>
      </c>
      <c r="FA20" s="21">
        <v>165</v>
      </c>
      <c r="FB20" s="21">
        <v>118</v>
      </c>
      <c r="FC20" s="21">
        <v>82.4</v>
      </c>
      <c r="FD20" s="21">
        <v>64.7</v>
      </c>
      <c r="FE20" s="21">
        <v>54.2</v>
      </c>
      <c r="FF20" s="21">
        <v>43.3</v>
      </c>
      <c r="FG20" s="24">
        <v>3</v>
      </c>
      <c r="FH20" s="21">
        <v>3</v>
      </c>
      <c r="FI20" s="21">
        <v>3</v>
      </c>
      <c r="FJ20" s="21">
        <v>3</v>
      </c>
      <c r="FK20" s="21">
        <v>3</v>
      </c>
      <c r="FL20" s="21">
        <v>11</v>
      </c>
      <c r="FM20" s="21">
        <v>11</v>
      </c>
      <c r="FN20" s="24">
        <v>66</v>
      </c>
      <c r="FO20" s="21">
        <v>72</v>
      </c>
      <c r="FP20" s="21">
        <v>76</v>
      </c>
      <c r="FQ20" s="21">
        <v>66</v>
      </c>
      <c r="FR20" s="21">
        <v>87</v>
      </c>
      <c r="FS20" s="21">
        <v>76</v>
      </c>
      <c r="FT20" s="21">
        <v>70</v>
      </c>
      <c r="FU20" s="24" t="s">
        <v>559</v>
      </c>
      <c r="FV20" s="21" t="s">
        <v>560</v>
      </c>
      <c r="FW20" s="21" t="s">
        <v>310</v>
      </c>
      <c r="FX20" s="21" t="s">
        <v>494</v>
      </c>
      <c r="FY20" s="21" t="s">
        <v>494</v>
      </c>
      <c r="FZ20" s="21" t="s">
        <v>334</v>
      </c>
      <c r="GA20" s="21">
        <v>0</v>
      </c>
      <c r="GB20" s="24">
        <v>352</v>
      </c>
      <c r="GC20" s="21">
        <v>371</v>
      </c>
      <c r="GD20" s="21">
        <v>241</v>
      </c>
      <c r="GE20" s="21">
        <v>238</v>
      </c>
      <c r="GF20" s="21">
        <v>205</v>
      </c>
      <c r="GG20" s="21">
        <v>141</v>
      </c>
      <c r="GH20" s="21">
        <v>124</v>
      </c>
      <c r="GI20" s="24">
        <v>1880</v>
      </c>
      <c r="GJ20" s="21">
        <v>3540</v>
      </c>
      <c r="GK20" s="21">
        <v>4390</v>
      </c>
      <c r="GL20" s="21">
        <v>4340</v>
      </c>
      <c r="GM20" s="21">
        <v>4430</v>
      </c>
      <c r="GN20" s="21">
        <v>2300</v>
      </c>
      <c r="GO20" s="31">
        <v>2140</v>
      </c>
      <c r="GP20" s="9"/>
      <c r="GQ20" s="32">
        <v>14</v>
      </c>
      <c r="GR20" s="21">
        <v>55</v>
      </c>
      <c r="GS20" s="24">
        <v>17</v>
      </c>
      <c r="GT20" s="21">
        <v>90</v>
      </c>
      <c r="GU20" s="24">
        <v>17</v>
      </c>
      <c r="GV20" s="21">
        <v>90</v>
      </c>
      <c r="GW20" s="24">
        <v>18</v>
      </c>
      <c r="GX20" s="21">
        <v>90</v>
      </c>
      <c r="GY20" s="24">
        <v>17</v>
      </c>
      <c r="GZ20" s="21">
        <v>90</v>
      </c>
      <c r="HA20" s="24">
        <v>13</v>
      </c>
      <c r="HB20" s="21">
        <v>55</v>
      </c>
      <c r="HC20" s="24">
        <v>10</v>
      </c>
      <c r="HD20" s="21">
        <v>45</v>
      </c>
      <c r="HE20" s="6"/>
      <c r="HF20" s="21"/>
      <c r="HG20" s="21"/>
      <c r="HH20" s="21"/>
      <c r="HI20" s="21"/>
      <c r="HJ20" s="21"/>
      <c r="HK20" s="21"/>
      <c r="HL20" s="21"/>
      <c r="HM20" s="21"/>
      <c r="HN20" s="21"/>
      <c r="HO20" s="21"/>
      <c r="HP20" s="21"/>
      <c r="HQ20" s="21"/>
      <c r="HR20" s="21"/>
      <c r="HS20" s="21"/>
      <c r="HT20" s="21"/>
      <c r="HU20" s="6"/>
      <c r="HV20" s="99">
        <f t="shared" si="10"/>
        <v>-3</v>
      </c>
      <c r="HW20" s="6"/>
      <c r="HX20" s="6"/>
      <c r="HY20" s="6"/>
      <c r="HZ20" s="6"/>
      <c r="IA20" s="6"/>
    </row>
    <row r="21" spans="1:235" ht="15.75" customHeight="1" x14ac:dyDescent="0.3">
      <c r="A21" s="99">
        <v>16</v>
      </c>
      <c r="B21" s="3">
        <v>34</v>
      </c>
      <c r="C21" s="42" t="s">
        <v>525</v>
      </c>
      <c r="D21" s="42">
        <v>2</v>
      </c>
      <c r="E21" s="43">
        <v>41241</v>
      </c>
      <c r="F21" s="43">
        <v>41241</v>
      </c>
      <c r="G21" s="21">
        <f t="shared" si="0"/>
        <v>0</v>
      </c>
      <c r="H21" s="42"/>
      <c r="I21" s="42" t="s">
        <v>561</v>
      </c>
      <c r="J21" s="44">
        <v>13963</v>
      </c>
      <c r="K21" s="42">
        <v>74</v>
      </c>
      <c r="L21" s="42"/>
      <c r="M21" s="42"/>
      <c r="N21" s="42" t="s">
        <v>562</v>
      </c>
      <c r="O21" s="42">
        <v>99</v>
      </c>
      <c r="P21" s="42">
        <v>98.4</v>
      </c>
      <c r="Q21" s="42">
        <v>6</v>
      </c>
      <c r="R21" s="42" t="s">
        <v>548</v>
      </c>
      <c r="S21" s="42">
        <v>2</v>
      </c>
      <c r="T21" s="42">
        <v>6</v>
      </c>
      <c r="U21" s="42" t="s">
        <v>548</v>
      </c>
      <c r="V21" s="42">
        <v>2</v>
      </c>
      <c r="W21" s="42">
        <v>6</v>
      </c>
      <c r="X21" s="42">
        <v>4</v>
      </c>
      <c r="Y21" s="42">
        <v>4</v>
      </c>
      <c r="Z21" s="9"/>
      <c r="AA21" s="45" t="s">
        <v>462</v>
      </c>
      <c r="AB21" s="42" t="s">
        <v>563</v>
      </c>
      <c r="AC21" s="46"/>
      <c r="AD21" s="46"/>
      <c r="AE21" s="42" t="s">
        <v>249</v>
      </c>
      <c r="AF21" s="42"/>
      <c r="AG21" s="42" t="s">
        <v>246</v>
      </c>
      <c r="AH21" s="42" t="s">
        <v>248</v>
      </c>
      <c r="AI21" s="42" t="s">
        <v>246</v>
      </c>
      <c r="AJ21" s="42" t="s">
        <v>246</v>
      </c>
      <c r="AK21" s="42" t="s">
        <v>246</v>
      </c>
      <c r="AL21" s="42" t="s">
        <v>249</v>
      </c>
      <c r="AM21" s="42">
        <v>0.35</v>
      </c>
      <c r="AN21" s="47"/>
      <c r="AO21" s="26" t="s">
        <v>250</v>
      </c>
      <c r="AP21" s="48" t="s">
        <v>274</v>
      </c>
      <c r="AQ21" s="48"/>
      <c r="AR21" s="48" t="s">
        <v>1902</v>
      </c>
      <c r="AS21" s="48" t="s">
        <v>299</v>
      </c>
      <c r="AT21" s="102">
        <v>0.31</v>
      </c>
      <c r="AU21" s="42">
        <v>0.34</v>
      </c>
      <c r="AV21" s="42">
        <v>0.37</v>
      </c>
      <c r="AW21" s="42">
        <v>0.48</v>
      </c>
      <c r="AX21" s="42">
        <v>0.51</v>
      </c>
      <c r="AY21" s="42">
        <v>0.52</v>
      </c>
      <c r="AZ21" s="42">
        <v>0.28000000000000003</v>
      </c>
      <c r="BA21" s="42">
        <v>0.06</v>
      </c>
      <c r="BB21" s="42"/>
      <c r="BC21" s="28">
        <f t="shared" ref="BC21:BE21" si="53">((AU21/AT21)*100)-100</f>
        <v>9.6774193548387188</v>
      </c>
      <c r="BD21" s="28">
        <f t="shared" si="53"/>
        <v>8.8235294117646959</v>
      </c>
      <c r="BE21" s="28">
        <f t="shared" si="53"/>
        <v>29.72972972972974</v>
      </c>
      <c r="BF21" s="28">
        <f t="shared" si="2"/>
        <v>19.354838709677423</v>
      </c>
      <c r="BG21" s="28">
        <f t="shared" si="3"/>
        <v>54.838709677419359</v>
      </c>
      <c r="BH21" s="28">
        <f t="shared" si="4"/>
        <v>41.176470588235276</v>
      </c>
      <c r="BI21" s="3">
        <f t="shared" ref="BI21:BK21" si="54">AU21-AT21</f>
        <v>3.0000000000000027E-2</v>
      </c>
      <c r="BJ21" s="3">
        <f t="shared" si="54"/>
        <v>2.9999999999999971E-2</v>
      </c>
      <c r="BK21" s="3">
        <f t="shared" si="54"/>
        <v>0.10999999999999999</v>
      </c>
      <c r="BL21" s="3">
        <f t="shared" si="6"/>
        <v>0.06</v>
      </c>
      <c r="BM21" s="3">
        <f t="shared" si="7"/>
        <v>0.16999999999999998</v>
      </c>
      <c r="BN21" s="3">
        <f t="shared" si="8"/>
        <v>0.13999999999999996</v>
      </c>
      <c r="BO21" s="45">
        <v>117.4</v>
      </c>
      <c r="BP21" s="42">
        <v>181.2</v>
      </c>
      <c r="BQ21" s="42">
        <v>112.1</v>
      </c>
      <c r="BR21" s="42">
        <v>101.8</v>
      </c>
      <c r="BS21" s="42">
        <v>53.8</v>
      </c>
      <c r="BT21" s="42">
        <v>19</v>
      </c>
      <c r="BU21" s="42"/>
      <c r="BV21" s="45">
        <v>36</v>
      </c>
      <c r="BW21" s="42">
        <v>36</v>
      </c>
      <c r="BX21" s="42">
        <v>36</v>
      </c>
      <c r="BY21" s="42">
        <v>36.9</v>
      </c>
      <c r="BZ21" s="42">
        <v>36.4</v>
      </c>
      <c r="CA21" s="42">
        <v>36.9</v>
      </c>
      <c r="CB21" s="42">
        <v>35</v>
      </c>
      <c r="CC21" s="42">
        <v>36</v>
      </c>
      <c r="CD21" s="42"/>
      <c r="CE21" s="6"/>
      <c r="CF21" s="45" t="s">
        <v>564</v>
      </c>
      <c r="CG21" s="42"/>
      <c r="CH21" s="42"/>
      <c r="CI21" s="42"/>
      <c r="CJ21" s="42"/>
      <c r="CK21" s="42"/>
      <c r="CL21" s="42"/>
      <c r="CM21" s="45" t="s">
        <v>565</v>
      </c>
      <c r="CN21" s="42"/>
      <c r="CO21" s="42"/>
      <c r="CP21" s="42"/>
      <c r="CQ21" s="42"/>
      <c r="CR21" s="42"/>
      <c r="CS21" s="42"/>
      <c r="CT21" s="45">
        <v>3</v>
      </c>
      <c r="CU21" s="42"/>
      <c r="CV21" s="42"/>
      <c r="CW21" s="42"/>
      <c r="CX21" s="42"/>
      <c r="CY21" s="42"/>
      <c r="CZ21" s="42"/>
      <c r="DA21" s="45" t="s">
        <v>566</v>
      </c>
      <c r="DB21" s="42"/>
      <c r="DC21" s="42"/>
      <c r="DD21" s="42"/>
      <c r="DE21" s="42"/>
      <c r="DF21" s="42"/>
      <c r="DG21" s="42"/>
      <c r="DH21" s="45" t="s">
        <v>567</v>
      </c>
      <c r="DI21" s="42" t="s">
        <v>568</v>
      </c>
      <c r="DJ21" s="42" t="s">
        <v>569</v>
      </c>
      <c r="DK21" s="42" t="s">
        <v>570</v>
      </c>
      <c r="DL21" s="42" t="s">
        <v>570</v>
      </c>
      <c r="DM21" s="42" t="s">
        <v>570</v>
      </c>
      <c r="DN21" s="42"/>
      <c r="DO21" s="26">
        <v>8</v>
      </c>
      <c r="DP21" s="41"/>
      <c r="DQ21" s="45">
        <v>79.2</v>
      </c>
      <c r="DR21" s="42">
        <v>81</v>
      </c>
      <c r="DS21" s="42">
        <v>57.9</v>
      </c>
      <c r="DT21" s="42">
        <v>99.5</v>
      </c>
      <c r="DU21" s="42">
        <v>128.5</v>
      </c>
      <c r="DV21" s="42">
        <v>109.6</v>
      </c>
      <c r="DW21" s="42"/>
      <c r="DX21" s="45">
        <v>0.7</v>
      </c>
      <c r="DY21" s="42">
        <v>0.6</v>
      </c>
      <c r="DZ21" s="42">
        <v>0.5</v>
      </c>
      <c r="EA21" s="42">
        <v>0.3</v>
      </c>
      <c r="EB21" s="42">
        <v>0.35</v>
      </c>
      <c r="EC21" s="42">
        <v>0.35</v>
      </c>
      <c r="ED21" s="42"/>
      <c r="EE21" s="29">
        <f t="shared" ref="EE21:EJ21" si="55">DQ21/DX21</f>
        <v>113.14285714285715</v>
      </c>
      <c r="EF21" s="30">
        <f t="shared" si="55"/>
        <v>135</v>
      </c>
      <c r="EG21" s="30">
        <f t="shared" si="55"/>
        <v>115.8</v>
      </c>
      <c r="EH21" s="30">
        <f t="shared" si="55"/>
        <v>331.66666666666669</v>
      </c>
      <c r="EI21" s="30">
        <f t="shared" si="55"/>
        <v>367.14285714285717</v>
      </c>
      <c r="EJ21" s="30">
        <f t="shared" si="55"/>
        <v>313.14285714285717</v>
      </c>
      <c r="EK21" s="30"/>
      <c r="EL21" s="24">
        <v>1</v>
      </c>
      <c r="EM21" s="21">
        <v>1</v>
      </c>
      <c r="EN21" s="21">
        <v>1</v>
      </c>
      <c r="EO21" s="21">
        <v>1</v>
      </c>
      <c r="EP21" s="21">
        <v>1</v>
      </c>
      <c r="EQ21" s="21">
        <v>1</v>
      </c>
      <c r="ER21" s="21"/>
      <c r="ES21" s="45">
        <v>216</v>
      </c>
      <c r="ET21" s="42">
        <v>279</v>
      </c>
      <c r="EU21" s="42">
        <v>141</v>
      </c>
      <c r="EV21" s="42">
        <v>142</v>
      </c>
      <c r="EW21" s="42">
        <v>141</v>
      </c>
      <c r="EX21" s="42">
        <v>290</v>
      </c>
      <c r="EY21" s="42"/>
      <c r="EZ21" s="45">
        <v>9</v>
      </c>
      <c r="FA21" s="42">
        <v>9</v>
      </c>
      <c r="FB21" s="42">
        <v>8</v>
      </c>
      <c r="FC21" s="42">
        <v>11.2</v>
      </c>
      <c r="FD21" s="42">
        <v>11</v>
      </c>
      <c r="FE21" s="42">
        <v>8.9</v>
      </c>
      <c r="FF21" s="42"/>
      <c r="FG21" s="45">
        <v>3</v>
      </c>
      <c r="FH21" s="42">
        <v>3</v>
      </c>
      <c r="FI21" s="42">
        <v>3</v>
      </c>
      <c r="FJ21" s="42">
        <v>3</v>
      </c>
      <c r="FK21" s="42">
        <v>3</v>
      </c>
      <c r="FL21" s="42">
        <v>3</v>
      </c>
      <c r="FM21" s="42"/>
      <c r="FN21" s="45">
        <v>50</v>
      </c>
      <c r="FO21" s="42">
        <v>78</v>
      </c>
      <c r="FP21" s="42">
        <v>63</v>
      </c>
      <c r="FQ21" s="42">
        <v>87</v>
      </c>
      <c r="FR21" s="42">
        <v>95</v>
      </c>
      <c r="FS21" s="42">
        <v>82</v>
      </c>
      <c r="FT21" s="42"/>
      <c r="FU21" s="45" t="s">
        <v>392</v>
      </c>
      <c r="FV21" s="42" t="s">
        <v>430</v>
      </c>
      <c r="FW21" s="42" t="s">
        <v>321</v>
      </c>
      <c r="FX21" s="42" t="s">
        <v>345</v>
      </c>
      <c r="FY21" s="42">
        <v>0</v>
      </c>
      <c r="FZ21" s="42">
        <v>0</v>
      </c>
      <c r="GA21" s="42"/>
      <c r="GB21" s="45">
        <v>66</v>
      </c>
      <c r="GC21" s="42">
        <v>62</v>
      </c>
      <c r="GD21" s="42">
        <v>67</v>
      </c>
      <c r="GE21" s="42">
        <v>64</v>
      </c>
      <c r="GF21" s="42">
        <v>56</v>
      </c>
      <c r="GG21" s="42">
        <v>119</v>
      </c>
      <c r="GH21" s="42"/>
      <c r="GI21" s="45">
        <v>3590</v>
      </c>
      <c r="GJ21" s="42">
        <v>3010</v>
      </c>
      <c r="GK21" s="42">
        <v>3370</v>
      </c>
      <c r="GL21" s="42">
        <v>4200</v>
      </c>
      <c r="GM21" s="42">
        <v>3160</v>
      </c>
      <c r="GN21" s="42">
        <v>1880</v>
      </c>
      <c r="GO21" s="49"/>
      <c r="GP21" s="9"/>
      <c r="GQ21" s="50">
        <v>16</v>
      </c>
      <c r="GR21" s="42">
        <v>90</v>
      </c>
      <c r="GS21" s="45">
        <v>18</v>
      </c>
      <c r="GT21" s="42">
        <v>90</v>
      </c>
      <c r="GU21" s="45">
        <v>13</v>
      </c>
      <c r="GV21" s="42">
        <v>55</v>
      </c>
      <c r="GW21" s="45">
        <v>18</v>
      </c>
      <c r="GX21" s="42">
        <v>90</v>
      </c>
      <c r="GY21" s="45">
        <v>13</v>
      </c>
      <c r="GZ21" s="42">
        <v>55</v>
      </c>
      <c r="HA21" s="45">
        <v>13</v>
      </c>
      <c r="HB21" s="42">
        <v>55</v>
      </c>
      <c r="HC21" s="45"/>
      <c r="HD21" s="42"/>
      <c r="HE21" s="6"/>
      <c r="HF21" s="21"/>
      <c r="HG21" s="21"/>
      <c r="HH21" s="21"/>
      <c r="HI21" s="21"/>
      <c r="HJ21" s="21"/>
      <c r="HK21" s="21"/>
      <c r="HL21" s="21"/>
      <c r="HM21" s="21"/>
      <c r="HN21" s="21"/>
      <c r="HO21" s="21"/>
      <c r="HP21" s="21"/>
      <c r="HQ21" s="21"/>
      <c r="HR21" s="21"/>
      <c r="HS21" s="21"/>
      <c r="HT21" s="21"/>
      <c r="HU21" s="6"/>
      <c r="HV21" s="99">
        <f t="shared" si="10"/>
        <v>-2</v>
      </c>
      <c r="HW21" s="6"/>
      <c r="HX21" s="6"/>
      <c r="HY21" s="6"/>
      <c r="HZ21" s="6"/>
      <c r="IA21" s="6"/>
    </row>
    <row r="22" spans="1:235" ht="15.75" customHeight="1" x14ac:dyDescent="0.3">
      <c r="A22" s="99">
        <v>17</v>
      </c>
      <c r="B22" s="3">
        <v>35</v>
      </c>
      <c r="C22" s="21" t="s">
        <v>431</v>
      </c>
      <c r="D22" s="21">
        <v>1</v>
      </c>
      <c r="E22" s="22">
        <v>41228</v>
      </c>
      <c r="F22" s="22">
        <v>41235</v>
      </c>
      <c r="G22" s="21">
        <f t="shared" si="0"/>
        <v>7</v>
      </c>
      <c r="H22" s="21"/>
      <c r="I22" s="21"/>
      <c r="J22" s="23">
        <v>18535</v>
      </c>
      <c r="K22" s="21">
        <v>62</v>
      </c>
      <c r="L22" s="21"/>
      <c r="M22" s="21"/>
      <c r="N22" s="21" t="s">
        <v>571</v>
      </c>
      <c r="O22" s="21">
        <v>41</v>
      </c>
      <c r="P22" s="21">
        <v>26.6</v>
      </c>
      <c r="Q22" s="21">
        <v>20</v>
      </c>
      <c r="R22" s="21" t="s">
        <v>547</v>
      </c>
      <c r="S22" s="21">
        <v>1</v>
      </c>
      <c r="T22" s="21">
        <v>45</v>
      </c>
      <c r="U22" s="21" t="s">
        <v>272</v>
      </c>
      <c r="V22" s="21">
        <v>1</v>
      </c>
      <c r="W22" s="21">
        <v>9</v>
      </c>
      <c r="X22" s="21">
        <v>2</v>
      </c>
      <c r="Y22" s="21">
        <v>2</v>
      </c>
      <c r="Z22" s="9"/>
      <c r="AA22" s="24" t="s">
        <v>513</v>
      </c>
      <c r="AB22" s="21" t="s">
        <v>572</v>
      </c>
      <c r="AC22" s="25"/>
      <c r="AD22" s="25"/>
      <c r="AE22" s="21" t="s">
        <v>246</v>
      </c>
      <c r="AF22" s="21" t="s">
        <v>247</v>
      </c>
      <c r="AG22" s="21" t="s">
        <v>246</v>
      </c>
      <c r="AH22" s="21" t="s">
        <v>248</v>
      </c>
      <c r="AI22" s="21" t="s">
        <v>246</v>
      </c>
      <c r="AJ22" s="21" t="s">
        <v>246</v>
      </c>
      <c r="AK22" s="21" t="s">
        <v>249</v>
      </c>
      <c r="AL22" s="21" t="s">
        <v>246</v>
      </c>
      <c r="AM22" s="21">
        <v>1.93</v>
      </c>
      <c r="AN22" s="47"/>
      <c r="AO22" s="26" t="s">
        <v>250</v>
      </c>
      <c r="AP22" s="26" t="s">
        <v>274</v>
      </c>
      <c r="AQ22" s="26"/>
      <c r="AR22" s="26" t="s">
        <v>1902</v>
      </c>
      <c r="AS22" s="26" t="s">
        <v>1905</v>
      </c>
      <c r="AT22" s="27">
        <v>1.93</v>
      </c>
      <c r="AU22" s="21">
        <v>26.3</v>
      </c>
      <c r="AV22" s="21">
        <v>41.42</v>
      </c>
      <c r="AW22" s="21">
        <v>29.38</v>
      </c>
      <c r="AX22" s="21">
        <v>22.2</v>
      </c>
      <c r="AY22" s="21">
        <v>8.93</v>
      </c>
      <c r="AZ22" s="21">
        <v>4</v>
      </c>
      <c r="BA22" s="21">
        <v>2.42</v>
      </c>
      <c r="BB22" s="21">
        <v>1.36</v>
      </c>
      <c r="BC22" s="28">
        <f t="shared" ref="BC22:BE22" si="56">((AU22/AT22)*100)-100</f>
        <v>1262.6943005181347</v>
      </c>
      <c r="BD22" s="28">
        <f t="shared" si="56"/>
        <v>57.490494296577964</v>
      </c>
      <c r="BE22" s="28">
        <f t="shared" si="56"/>
        <v>-29.068083051665866</v>
      </c>
      <c r="BF22" s="28">
        <f t="shared" si="2"/>
        <v>2046.1139896373061</v>
      </c>
      <c r="BG22" s="28">
        <f t="shared" si="3"/>
        <v>1422.279792746114</v>
      </c>
      <c r="BH22" s="28">
        <f t="shared" si="4"/>
        <v>11.711026615969573</v>
      </c>
      <c r="BI22" s="3">
        <f t="shared" ref="BI22:BK22" si="57">AU22-AT22</f>
        <v>24.37</v>
      </c>
      <c r="BJ22" s="3">
        <f t="shared" si="57"/>
        <v>15.120000000000001</v>
      </c>
      <c r="BK22" s="3">
        <f t="shared" si="57"/>
        <v>-12.040000000000003</v>
      </c>
      <c r="BL22" s="3">
        <f t="shared" si="6"/>
        <v>39.49</v>
      </c>
      <c r="BM22" s="3">
        <f t="shared" si="7"/>
        <v>27.45</v>
      </c>
      <c r="BN22" s="3">
        <f t="shared" si="8"/>
        <v>3.0799999999999983</v>
      </c>
      <c r="BO22" s="24"/>
      <c r="BP22" s="21">
        <v>213.8</v>
      </c>
      <c r="BQ22" s="21">
        <v>261.2</v>
      </c>
      <c r="BR22" s="21">
        <v>147.5</v>
      </c>
      <c r="BS22" s="21">
        <v>89.1</v>
      </c>
      <c r="BT22" s="21">
        <v>63.9</v>
      </c>
      <c r="BU22" s="21">
        <v>38.1</v>
      </c>
      <c r="BV22" s="24">
        <v>37</v>
      </c>
      <c r="BW22" s="21"/>
      <c r="BX22" s="21">
        <v>39.4</v>
      </c>
      <c r="BY22" s="21">
        <v>37.5</v>
      </c>
      <c r="BZ22" s="21">
        <v>36.4</v>
      </c>
      <c r="CA22" s="21">
        <v>36</v>
      </c>
      <c r="CB22" s="21">
        <v>35.9</v>
      </c>
      <c r="CC22" s="21">
        <v>36.4</v>
      </c>
      <c r="CD22" s="21">
        <v>36.5</v>
      </c>
      <c r="CE22" s="9"/>
      <c r="CF22" s="24" t="s">
        <v>573</v>
      </c>
      <c r="CG22" s="21"/>
      <c r="CH22" s="21"/>
      <c r="CI22" s="21"/>
      <c r="CJ22" s="21"/>
      <c r="CK22" s="21"/>
      <c r="CL22" s="21"/>
      <c r="CM22" s="24" t="s">
        <v>574</v>
      </c>
      <c r="CN22" s="21"/>
      <c r="CO22" s="21"/>
      <c r="CP22" s="21"/>
      <c r="CQ22" s="21"/>
      <c r="CR22" s="21"/>
      <c r="CS22" s="21"/>
      <c r="CT22" s="24">
        <v>2</v>
      </c>
      <c r="CU22" s="21"/>
      <c r="CV22" s="21"/>
      <c r="CW22" s="21"/>
      <c r="CX22" s="21"/>
      <c r="CY22" s="21"/>
      <c r="CZ22" s="21"/>
      <c r="DA22" s="24" t="s">
        <v>575</v>
      </c>
      <c r="DB22" s="21"/>
      <c r="DC22" s="21"/>
      <c r="DD22" s="21"/>
      <c r="DE22" s="21"/>
      <c r="DF22" s="21"/>
      <c r="DG22" s="21"/>
      <c r="DH22" s="24" t="s">
        <v>576</v>
      </c>
      <c r="DI22" s="21" t="s">
        <v>577</v>
      </c>
      <c r="DJ22" s="21" t="s">
        <v>578</v>
      </c>
      <c r="DK22" s="21" t="s">
        <v>578</v>
      </c>
      <c r="DL22" s="21" t="s">
        <v>578</v>
      </c>
      <c r="DM22" s="21" t="s">
        <v>352</v>
      </c>
      <c r="DN22" s="21" t="s">
        <v>352</v>
      </c>
      <c r="DO22" s="26">
        <v>8</v>
      </c>
      <c r="DP22" s="41"/>
      <c r="DQ22" s="24">
        <v>99.3</v>
      </c>
      <c r="DR22" s="21">
        <v>82.3</v>
      </c>
      <c r="DS22" s="21">
        <v>107.8</v>
      </c>
      <c r="DT22" s="21">
        <v>71.5</v>
      </c>
      <c r="DU22" s="21">
        <v>72.2</v>
      </c>
      <c r="DV22" s="21">
        <v>88.6</v>
      </c>
      <c r="DW22" s="21">
        <v>93.3</v>
      </c>
      <c r="DX22" s="24">
        <v>0.5</v>
      </c>
      <c r="DY22" s="21">
        <v>0.5</v>
      </c>
      <c r="DZ22" s="21">
        <v>0.4</v>
      </c>
      <c r="EA22" s="21">
        <v>0.3</v>
      </c>
      <c r="EB22" s="21">
        <v>0.3</v>
      </c>
      <c r="EC22" s="21">
        <v>0.21</v>
      </c>
      <c r="ED22" s="21">
        <v>0.21</v>
      </c>
      <c r="EE22" s="29">
        <f t="shared" ref="EE22:EK22" si="58">DQ22/DX22</f>
        <v>198.6</v>
      </c>
      <c r="EF22" s="30">
        <f t="shared" si="58"/>
        <v>164.6</v>
      </c>
      <c r="EG22" s="30">
        <f t="shared" si="58"/>
        <v>269.5</v>
      </c>
      <c r="EH22" s="30">
        <f t="shared" si="58"/>
        <v>238.33333333333334</v>
      </c>
      <c r="EI22" s="30">
        <f t="shared" si="58"/>
        <v>240.66666666666669</v>
      </c>
      <c r="EJ22" s="30">
        <f t="shared" si="58"/>
        <v>421.90476190476187</v>
      </c>
      <c r="EK22" s="30">
        <f t="shared" si="58"/>
        <v>444.28571428571428</v>
      </c>
      <c r="EL22" s="24">
        <v>1</v>
      </c>
      <c r="EM22" s="21">
        <v>1</v>
      </c>
      <c r="EN22" s="21">
        <v>1</v>
      </c>
      <c r="EO22" s="21">
        <v>1</v>
      </c>
      <c r="EP22" s="21">
        <v>1</v>
      </c>
      <c r="EQ22" s="21">
        <v>1</v>
      </c>
      <c r="ER22" s="21">
        <v>1</v>
      </c>
      <c r="ES22" s="24">
        <v>511</v>
      </c>
      <c r="ET22" s="21">
        <v>450</v>
      </c>
      <c r="EU22" s="21">
        <v>437</v>
      </c>
      <c r="EV22" s="21">
        <v>420</v>
      </c>
      <c r="EW22" s="21">
        <v>355</v>
      </c>
      <c r="EX22" s="21">
        <v>391</v>
      </c>
      <c r="EY22" s="21">
        <v>418</v>
      </c>
      <c r="EZ22" s="24">
        <v>22.4</v>
      </c>
      <c r="FA22" s="21">
        <v>22.4</v>
      </c>
      <c r="FB22" s="21">
        <v>10.6</v>
      </c>
      <c r="FC22" s="21">
        <v>8</v>
      </c>
      <c r="FD22" s="21">
        <v>7.7</v>
      </c>
      <c r="FE22" s="21">
        <v>7.2</v>
      </c>
      <c r="FF22" s="21">
        <v>6.6</v>
      </c>
      <c r="FG22" s="24">
        <v>9</v>
      </c>
      <c r="FH22" s="21">
        <v>10</v>
      </c>
      <c r="FI22" s="21">
        <v>10</v>
      </c>
      <c r="FJ22" s="21">
        <v>10</v>
      </c>
      <c r="FK22" s="21">
        <v>11</v>
      </c>
      <c r="FL22" s="21">
        <v>11</v>
      </c>
      <c r="FM22" s="21">
        <v>15</v>
      </c>
      <c r="FN22" s="24">
        <v>66</v>
      </c>
      <c r="FO22" s="21">
        <v>70</v>
      </c>
      <c r="FP22" s="21">
        <v>67</v>
      </c>
      <c r="FQ22" s="21">
        <v>71</v>
      </c>
      <c r="FR22" s="21">
        <v>71</v>
      </c>
      <c r="FS22" s="21">
        <v>80</v>
      </c>
      <c r="FT22" s="21">
        <v>82</v>
      </c>
      <c r="FU22" s="24" t="s">
        <v>295</v>
      </c>
      <c r="FV22" s="21" t="s">
        <v>295</v>
      </c>
      <c r="FW22" s="21" t="s">
        <v>310</v>
      </c>
      <c r="FX22" s="21">
        <v>0</v>
      </c>
      <c r="FY22" s="21">
        <v>0</v>
      </c>
      <c r="FZ22" s="21">
        <v>0</v>
      </c>
      <c r="GA22" s="21">
        <v>0</v>
      </c>
      <c r="GB22" s="24">
        <v>113</v>
      </c>
      <c r="GC22" s="21">
        <v>172</v>
      </c>
      <c r="GD22" s="21">
        <v>117</v>
      </c>
      <c r="GE22" s="21">
        <v>95</v>
      </c>
      <c r="GF22" s="21">
        <v>85</v>
      </c>
      <c r="GG22" s="21">
        <v>101</v>
      </c>
      <c r="GH22" s="21">
        <v>92</v>
      </c>
      <c r="GI22" s="24">
        <v>1090</v>
      </c>
      <c r="GJ22" s="21">
        <v>1140</v>
      </c>
      <c r="GK22" s="21">
        <v>2160</v>
      </c>
      <c r="GL22" s="21">
        <v>2880</v>
      </c>
      <c r="GM22" s="21">
        <v>2950</v>
      </c>
      <c r="GN22" s="21">
        <v>2730</v>
      </c>
      <c r="GO22" s="31">
        <v>1400</v>
      </c>
      <c r="GP22" s="9"/>
      <c r="GQ22" s="32">
        <v>12</v>
      </c>
      <c r="GR22" s="21">
        <v>40</v>
      </c>
      <c r="GS22" s="24">
        <v>17</v>
      </c>
      <c r="GT22" s="21">
        <v>90</v>
      </c>
      <c r="GU22" s="24">
        <v>13</v>
      </c>
      <c r="GV22" s="21">
        <v>55</v>
      </c>
      <c r="GW22" s="24">
        <v>11</v>
      </c>
      <c r="GX22" s="21">
        <v>55</v>
      </c>
      <c r="GY22" s="24">
        <v>10</v>
      </c>
      <c r="GZ22" s="21">
        <v>55</v>
      </c>
      <c r="HA22" s="24">
        <v>9</v>
      </c>
      <c r="HB22" s="21">
        <v>20</v>
      </c>
      <c r="HC22" s="24">
        <v>7</v>
      </c>
      <c r="HD22" s="21">
        <v>15</v>
      </c>
      <c r="HE22" s="6"/>
      <c r="HF22" s="21"/>
      <c r="HG22" s="21"/>
      <c r="HH22" s="21"/>
      <c r="HI22" s="21"/>
      <c r="HJ22" s="21"/>
      <c r="HK22" s="21"/>
      <c r="HL22" s="21"/>
      <c r="HM22" s="21"/>
      <c r="HN22" s="21"/>
      <c r="HO22" s="21"/>
      <c r="HP22" s="21"/>
      <c r="HQ22" s="21"/>
      <c r="HR22" s="21"/>
      <c r="HS22" s="21"/>
      <c r="HT22" s="21"/>
      <c r="HU22" s="6"/>
      <c r="HV22" s="99">
        <f t="shared" si="10"/>
        <v>-5</v>
      </c>
      <c r="HW22" s="6"/>
      <c r="HX22" s="6"/>
      <c r="HY22" s="6"/>
      <c r="HZ22" s="6"/>
      <c r="IA22" s="6"/>
    </row>
    <row r="23" spans="1:235" ht="15.75" customHeight="1" x14ac:dyDescent="0.3">
      <c r="A23" s="99">
        <v>18</v>
      </c>
      <c r="B23" s="3">
        <v>37</v>
      </c>
      <c r="C23" s="21" t="s">
        <v>431</v>
      </c>
      <c r="D23" s="21">
        <v>1</v>
      </c>
      <c r="E23" s="22">
        <v>41249</v>
      </c>
      <c r="F23" s="22">
        <v>41249</v>
      </c>
      <c r="G23" s="21">
        <f t="shared" si="0"/>
        <v>0</v>
      </c>
      <c r="H23" s="21"/>
      <c r="I23" s="21" t="s">
        <v>440</v>
      </c>
      <c r="J23" s="23">
        <v>17372</v>
      </c>
      <c r="K23" s="21">
        <v>65</v>
      </c>
      <c r="L23" s="21"/>
      <c r="M23" s="21"/>
      <c r="N23" s="21" t="s">
        <v>588</v>
      </c>
      <c r="O23" s="21">
        <v>48</v>
      </c>
      <c r="P23" s="21">
        <v>41.5</v>
      </c>
      <c r="Q23" s="21">
        <v>4</v>
      </c>
      <c r="R23" s="21" t="s">
        <v>589</v>
      </c>
      <c r="S23" s="21">
        <v>1</v>
      </c>
      <c r="T23" s="21">
        <v>13</v>
      </c>
      <c r="U23" s="21" t="s">
        <v>272</v>
      </c>
      <c r="V23" s="21">
        <v>1</v>
      </c>
      <c r="W23" s="21">
        <v>0</v>
      </c>
      <c r="X23" s="21">
        <v>1</v>
      </c>
      <c r="Y23" s="21">
        <v>4</v>
      </c>
      <c r="Z23" s="6"/>
      <c r="AA23" s="24" t="s">
        <v>462</v>
      </c>
      <c r="AB23" s="21" t="s">
        <v>590</v>
      </c>
      <c r="AC23" s="25"/>
      <c r="AD23" s="25"/>
      <c r="AE23" s="21" t="s">
        <v>246</v>
      </c>
      <c r="AF23" s="21" t="s">
        <v>247</v>
      </c>
      <c r="AG23" s="21" t="s">
        <v>249</v>
      </c>
      <c r="AH23" s="21"/>
      <c r="AI23" s="21" t="s">
        <v>246</v>
      </c>
      <c r="AJ23" s="21" t="s">
        <v>249</v>
      </c>
      <c r="AK23" s="21" t="s">
        <v>249</v>
      </c>
      <c r="AL23" s="21" t="s">
        <v>246</v>
      </c>
      <c r="AM23" s="21">
        <v>4</v>
      </c>
      <c r="AN23" s="6"/>
      <c r="AO23" s="26" t="s">
        <v>250</v>
      </c>
      <c r="AP23" s="26" t="s">
        <v>274</v>
      </c>
      <c r="AQ23" s="26"/>
      <c r="AR23" s="26" t="s">
        <v>1902</v>
      </c>
      <c r="AS23" s="26" t="s">
        <v>1913</v>
      </c>
      <c r="AT23" s="27">
        <v>4</v>
      </c>
      <c r="AU23" s="21">
        <v>4.59</v>
      </c>
      <c r="AV23" s="21">
        <v>5</v>
      </c>
      <c r="AW23" s="21">
        <v>3.26</v>
      </c>
      <c r="AX23" s="21">
        <v>3.09</v>
      </c>
      <c r="AY23" s="21">
        <v>2.2999999999999998</v>
      </c>
      <c r="AZ23" s="21">
        <v>1.38</v>
      </c>
      <c r="BA23" s="21"/>
      <c r="BB23" s="21"/>
      <c r="BC23" s="28">
        <f t="shared" ref="BC23:BE23" si="59">((AU23/AT23)*100)-100</f>
        <v>14.75</v>
      </c>
      <c r="BD23" s="28">
        <f t="shared" si="59"/>
        <v>8.9324618736383457</v>
      </c>
      <c r="BE23" s="28">
        <f t="shared" si="59"/>
        <v>-34.800000000000011</v>
      </c>
      <c r="BF23" s="28">
        <f t="shared" si="2"/>
        <v>25</v>
      </c>
      <c r="BG23" s="28">
        <f t="shared" si="3"/>
        <v>-18.5</v>
      </c>
      <c r="BH23" s="28">
        <f t="shared" si="4"/>
        <v>-28.976034858387806</v>
      </c>
      <c r="BI23" s="3">
        <f t="shared" ref="BI23:BK23" si="60">AU23-AT23</f>
        <v>0.58999999999999986</v>
      </c>
      <c r="BJ23" s="3">
        <f t="shared" si="60"/>
        <v>0.41000000000000014</v>
      </c>
      <c r="BK23" s="3">
        <f t="shared" si="60"/>
        <v>-1.7400000000000002</v>
      </c>
      <c r="BL23" s="3">
        <f t="shared" si="6"/>
        <v>1</v>
      </c>
      <c r="BM23" s="3">
        <f t="shared" si="7"/>
        <v>-0.74000000000000021</v>
      </c>
      <c r="BN23" s="3">
        <f t="shared" si="8"/>
        <v>-1.33</v>
      </c>
      <c r="BO23" s="24">
        <v>50</v>
      </c>
      <c r="BP23" s="21">
        <v>109.1</v>
      </c>
      <c r="BQ23" s="21">
        <v>97.8</v>
      </c>
      <c r="BR23" s="21">
        <v>55.9</v>
      </c>
      <c r="BS23" s="21">
        <v>35</v>
      </c>
      <c r="BT23" s="21"/>
      <c r="BU23" s="21"/>
      <c r="BV23" s="24">
        <v>37</v>
      </c>
      <c r="BW23" s="21">
        <v>37</v>
      </c>
      <c r="BX23" s="21">
        <v>37</v>
      </c>
      <c r="BY23" s="21">
        <v>37</v>
      </c>
      <c r="BZ23" s="21">
        <v>36.9</v>
      </c>
      <c r="CA23" s="21">
        <v>36.6</v>
      </c>
      <c r="CB23" s="21">
        <v>36.4</v>
      </c>
      <c r="CC23" s="21"/>
      <c r="CD23" s="21"/>
      <c r="CE23" s="6"/>
      <c r="CF23" s="24" t="s">
        <v>591</v>
      </c>
      <c r="CG23" s="21"/>
      <c r="CH23" s="21"/>
      <c r="CI23" s="21"/>
      <c r="CJ23" s="21"/>
      <c r="CK23" s="21"/>
      <c r="CL23" s="21"/>
      <c r="CM23" s="24" t="s">
        <v>592</v>
      </c>
      <c r="CN23" s="21"/>
      <c r="CO23" s="21"/>
      <c r="CP23" s="21"/>
      <c r="CQ23" s="21"/>
      <c r="CR23" s="21"/>
      <c r="CS23" s="21"/>
      <c r="CT23" s="24">
        <v>2</v>
      </c>
      <c r="CU23" s="21"/>
      <c r="CV23" s="21"/>
      <c r="CW23" s="21"/>
      <c r="CX23" s="21"/>
      <c r="CY23" s="21"/>
      <c r="CZ23" s="21"/>
      <c r="DA23" s="24" t="s">
        <v>593</v>
      </c>
      <c r="DB23" s="21"/>
      <c r="DC23" s="21"/>
      <c r="DD23" s="21"/>
      <c r="DE23" s="21"/>
      <c r="DF23" s="21"/>
      <c r="DG23" s="21"/>
      <c r="DH23" s="24" t="s">
        <v>594</v>
      </c>
      <c r="DI23" s="21" t="s">
        <v>595</v>
      </c>
      <c r="DJ23" s="21" t="s">
        <v>594</v>
      </c>
      <c r="DK23" s="21" t="s">
        <v>594</v>
      </c>
      <c r="DL23" s="21" t="s">
        <v>596</v>
      </c>
      <c r="DM23" s="21" t="s">
        <v>597</v>
      </c>
      <c r="DN23" s="21"/>
      <c r="DO23" s="26">
        <v>8</v>
      </c>
      <c r="DP23" s="41"/>
      <c r="DQ23" s="24">
        <v>209</v>
      </c>
      <c r="DR23" s="21">
        <v>114.1</v>
      </c>
      <c r="DS23" s="21">
        <v>150</v>
      </c>
      <c r="DT23" s="21">
        <v>91.3</v>
      </c>
      <c r="DU23" s="21">
        <v>115.7</v>
      </c>
      <c r="DV23" s="21"/>
      <c r="DW23" s="21"/>
      <c r="DX23" s="24">
        <v>0.8</v>
      </c>
      <c r="DY23" s="21">
        <v>0.8</v>
      </c>
      <c r="DZ23" s="21">
        <v>0.4</v>
      </c>
      <c r="EA23" s="21">
        <v>0.4</v>
      </c>
      <c r="EB23" s="21">
        <v>0.21</v>
      </c>
      <c r="EC23" s="21"/>
      <c r="ED23" s="21"/>
      <c r="EE23" s="29">
        <f t="shared" ref="EE23:EI23" si="61">DQ23/DX23</f>
        <v>261.25</v>
      </c>
      <c r="EF23" s="30">
        <f t="shared" si="61"/>
        <v>142.62499999999997</v>
      </c>
      <c r="EG23" s="30">
        <f t="shared" si="61"/>
        <v>375</v>
      </c>
      <c r="EH23" s="30">
        <f t="shared" si="61"/>
        <v>228.24999999999997</v>
      </c>
      <c r="EI23" s="30">
        <f t="shared" si="61"/>
        <v>550.95238095238096</v>
      </c>
      <c r="EJ23" s="30"/>
      <c r="EK23" s="30"/>
      <c r="EL23" s="24">
        <v>1</v>
      </c>
      <c r="EM23" s="21">
        <v>1</v>
      </c>
      <c r="EN23" s="21">
        <v>1</v>
      </c>
      <c r="EO23" s="21">
        <v>1</v>
      </c>
      <c r="EP23" s="21">
        <v>1</v>
      </c>
      <c r="EQ23" s="21"/>
      <c r="ER23" s="21"/>
      <c r="ES23" s="24">
        <v>134</v>
      </c>
      <c r="ET23" s="21">
        <v>145</v>
      </c>
      <c r="EU23" s="21">
        <v>321</v>
      </c>
      <c r="EV23" s="21">
        <v>154</v>
      </c>
      <c r="EW23" s="21">
        <v>148</v>
      </c>
      <c r="EX23" s="21"/>
      <c r="EY23" s="21"/>
      <c r="EZ23" s="24">
        <v>15.8</v>
      </c>
      <c r="FA23" s="21">
        <v>15.6</v>
      </c>
      <c r="FB23" s="21">
        <v>13.9</v>
      </c>
      <c r="FC23" s="21">
        <v>12.5</v>
      </c>
      <c r="FD23" s="21">
        <v>13.1</v>
      </c>
      <c r="FE23" s="21"/>
      <c r="FF23" s="21"/>
      <c r="FG23" s="24">
        <v>15</v>
      </c>
      <c r="FH23" s="21">
        <v>15</v>
      </c>
      <c r="FI23" s="21">
        <v>15</v>
      </c>
      <c r="FJ23" s="21">
        <v>15</v>
      </c>
      <c r="FK23" s="21">
        <v>15</v>
      </c>
      <c r="FL23" s="21"/>
      <c r="FM23" s="21"/>
      <c r="FN23" s="24">
        <v>78</v>
      </c>
      <c r="FO23" s="21">
        <v>66</v>
      </c>
      <c r="FP23" s="21">
        <v>77</v>
      </c>
      <c r="FQ23" s="21">
        <v>79</v>
      </c>
      <c r="FR23" s="21">
        <v>76</v>
      </c>
      <c r="FS23" s="21"/>
      <c r="FT23" s="21"/>
      <c r="FU23" s="24">
        <v>0</v>
      </c>
      <c r="FV23" s="21" t="s">
        <v>311</v>
      </c>
      <c r="FW23" s="21">
        <v>0</v>
      </c>
      <c r="FX23" s="21">
        <v>0</v>
      </c>
      <c r="FY23" s="21">
        <v>0</v>
      </c>
      <c r="FZ23" s="21"/>
      <c r="GA23" s="21"/>
      <c r="GB23" s="24">
        <v>858</v>
      </c>
      <c r="GC23" s="21">
        <v>546</v>
      </c>
      <c r="GD23" s="21">
        <v>698</v>
      </c>
      <c r="GE23" s="21">
        <v>480</v>
      </c>
      <c r="GF23" s="21">
        <v>645</v>
      </c>
      <c r="GG23" s="21"/>
      <c r="GH23" s="21"/>
      <c r="GI23" s="24">
        <v>35</v>
      </c>
      <c r="GJ23" s="21">
        <v>20</v>
      </c>
      <c r="GK23" s="21">
        <v>100</v>
      </c>
      <c r="GL23" s="21">
        <v>100</v>
      </c>
      <c r="GM23" s="21">
        <v>0</v>
      </c>
      <c r="GN23" s="21"/>
      <c r="GO23" s="31"/>
      <c r="GP23" s="9"/>
      <c r="GQ23" s="32">
        <v>11</v>
      </c>
      <c r="GR23" s="21">
        <v>45</v>
      </c>
      <c r="GS23" s="24">
        <v>14</v>
      </c>
      <c r="GT23" s="21">
        <v>55</v>
      </c>
      <c r="GU23" s="24">
        <v>9</v>
      </c>
      <c r="GV23" s="21">
        <v>20</v>
      </c>
      <c r="GW23" s="24">
        <v>10</v>
      </c>
      <c r="GX23" s="21">
        <v>45</v>
      </c>
      <c r="GY23" s="24">
        <v>9</v>
      </c>
      <c r="GZ23" s="21">
        <v>20</v>
      </c>
      <c r="HA23" s="24"/>
      <c r="HB23" s="21"/>
      <c r="HC23" s="24"/>
      <c r="HD23" s="21"/>
      <c r="HE23" s="6"/>
      <c r="HF23" s="21"/>
      <c r="HG23" s="21"/>
      <c r="HH23" s="21"/>
      <c r="HI23" s="21"/>
      <c r="HJ23" s="21"/>
      <c r="HK23" s="21"/>
      <c r="HL23" s="21"/>
      <c r="HM23" s="21"/>
      <c r="HN23" s="21"/>
      <c r="HO23" s="21"/>
      <c r="HP23" s="21"/>
      <c r="HQ23" s="21"/>
      <c r="HR23" s="21"/>
      <c r="HS23" s="21"/>
      <c r="HT23" s="21"/>
      <c r="HU23" s="6"/>
      <c r="HV23" s="99">
        <f t="shared" si="10"/>
        <v>-3</v>
      </c>
      <c r="HW23" s="6"/>
      <c r="HX23" s="6"/>
      <c r="HY23" s="6"/>
      <c r="HZ23" s="6"/>
      <c r="IA23" s="6"/>
    </row>
    <row r="24" spans="1:235" ht="15.75" customHeight="1" x14ac:dyDescent="0.3">
      <c r="A24" s="99">
        <v>19</v>
      </c>
      <c r="B24" s="3">
        <v>39</v>
      </c>
      <c r="C24" s="21" t="s">
        <v>598</v>
      </c>
      <c r="D24" s="21">
        <v>1</v>
      </c>
      <c r="E24" s="22">
        <v>41246</v>
      </c>
      <c r="F24" s="22">
        <v>41247</v>
      </c>
      <c r="G24" s="21">
        <f t="shared" si="0"/>
        <v>1</v>
      </c>
      <c r="H24" s="21"/>
      <c r="I24" s="21"/>
      <c r="J24" s="23">
        <v>18745</v>
      </c>
      <c r="K24" s="21">
        <v>61</v>
      </c>
      <c r="L24" s="21"/>
      <c r="M24" s="21"/>
      <c r="N24" s="21" t="s">
        <v>485</v>
      </c>
      <c r="O24" s="21">
        <v>76</v>
      </c>
      <c r="P24" s="21">
        <v>89.7</v>
      </c>
      <c r="Q24" s="21">
        <v>7</v>
      </c>
      <c r="R24" s="21" t="s">
        <v>601</v>
      </c>
      <c r="S24" s="21">
        <v>1</v>
      </c>
      <c r="T24" s="21">
        <v>9</v>
      </c>
      <c r="U24" s="21" t="s">
        <v>272</v>
      </c>
      <c r="V24" s="21">
        <v>1</v>
      </c>
      <c r="W24" s="21">
        <v>4</v>
      </c>
      <c r="X24" s="21">
        <v>4</v>
      </c>
      <c r="Y24" s="21">
        <v>0</v>
      </c>
      <c r="Z24" s="6"/>
      <c r="AA24" s="24" t="s">
        <v>513</v>
      </c>
      <c r="AB24" s="21" t="s">
        <v>520</v>
      </c>
      <c r="AC24" s="25"/>
      <c r="AD24" s="25"/>
      <c r="AE24" s="21" t="s">
        <v>246</v>
      </c>
      <c r="AF24" s="21" t="s">
        <v>247</v>
      </c>
      <c r="AG24" s="21" t="s">
        <v>246</v>
      </c>
      <c r="AH24" s="21" t="s">
        <v>248</v>
      </c>
      <c r="AI24" s="21" t="s">
        <v>246</v>
      </c>
      <c r="AJ24" s="21" t="s">
        <v>246</v>
      </c>
      <c r="AK24" s="21" t="s">
        <v>246</v>
      </c>
      <c r="AL24" s="21" t="s">
        <v>246</v>
      </c>
      <c r="AM24" s="21">
        <v>93</v>
      </c>
      <c r="AN24" s="6"/>
      <c r="AO24" s="26" t="s">
        <v>250</v>
      </c>
      <c r="AP24" s="26" t="s">
        <v>274</v>
      </c>
      <c r="AQ24" s="26"/>
      <c r="AR24" s="26" t="s">
        <v>1906</v>
      </c>
      <c r="AS24" s="26" t="s">
        <v>1912</v>
      </c>
      <c r="AT24" s="27">
        <v>93</v>
      </c>
      <c r="AU24" s="21">
        <v>100.7</v>
      </c>
      <c r="AV24" s="21">
        <v>125.2</v>
      </c>
      <c r="AW24" s="21">
        <v>74.900000000000006</v>
      </c>
      <c r="AX24" s="21">
        <v>61.26</v>
      </c>
      <c r="AY24" s="21">
        <v>29.11</v>
      </c>
      <c r="AZ24" s="21">
        <v>16.5</v>
      </c>
      <c r="BA24" s="21">
        <v>6.58</v>
      </c>
      <c r="BB24" s="21">
        <v>2.74</v>
      </c>
      <c r="BC24" s="28">
        <f t="shared" ref="BC24:BE24" si="62">((AU24/AT24)*100)-100</f>
        <v>8.2795698924731198</v>
      </c>
      <c r="BD24" s="28">
        <f t="shared" si="62"/>
        <v>24.329692154915577</v>
      </c>
      <c r="BE24" s="28">
        <f t="shared" si="62"/>
        <v>-40.175718849840244</v>
      </c>
      <c r="BF24" s="28">
        <f t="shared" si="2"/>
        <v>34.623655913978496</v>
      </c>
      <c r="BG24" s="28">
        <f t="shared" si="3"/>
        <v>-19.462365591397841</v>
      </c>
      <c r="BH24" s="28">
        <f t="shared" si="4"/>
        <v>-25.620655412115184</v>
      </c>
      <c r="BI24" s="3">
        <f t="shared" ref="BI24:BK24" si="63">AU24-AT24</f>
        <v>7.7000000000000028</v>
      </c>
      <c r="BJ24" s="3">
        <f t="shared" si="63"/>
        <v>24.5</v>
      </c>
      <c r="BK24" s="3">
        <f t="shared" si="63"/>
        <v>-50.3</v>
      </c>
      <c r="BL24" s="3">
        <f t="shared" si="6"/>
        <v>32.200000000000003</v>
      </c>
      <c r="BM24" s="3">
        <f t="shared" si="7"/>
        <v>-18.099999999999994</v>
      </c>
      <c r="BN24" s="3">
        <f t="shared" si="8"/>
        <v>-25.799999999999997</v>
      </c>
      <c r="BO24" s="24"/>
      <c r="BP24" s="21">
        <v>461.3</v>
      </c>
      <c r="BQ24" s="21">
        <v>415</v>
      </c>
      <c r="BR24" s="21">
        <v>238.3</v>
      </c>
      <c r="BS24" s="21">
        <v>165</v>
      </c>
      <c r="BT24" s="21">
        <v>155</v>
      </c>
      <c r="BU24" s="21">
        <v>179.1</v>
      </c>
      <c r="BV24" s="24">
        <v>37</v>
      </c>
      <c r="BW24" s="21">
        <v>37</v>
      </c>
      <c r="BX24" s="21">
        <v>37</v>
      </c>
      <c r="BY24" s="21">
        <v>38</v>
      </c>
      <c r="BZ24" s="21">
        <v>38.6</v>
      </c>
      <c r="CA24" s="21">
        <v>38</v>
      </c>
      <c r="CB24" s="21">
        <v>36.5</v>
      </c>
      <c r="CC24" s="21">
        <v>37</v>
      </c>
      <c r="CD24" s="21">
        <v>36</v>
      </c>
      <c r="CE24" s="6"/>
      <c r="CF24" s="24" t="s">
        <v>608</v>
      </c>
      <c r="CG24" s="21"/>
      <c r="CH24" s="21"/>
      <c r="CI24" s="21"/>
      <c r="CJ24" s="21"/>
      <c r="CK24" s="21"/>
      <c r="CL24" s="21"/>
      <c r="CM24" s="24" t="s">
        <v>609</v>
      </c>
      <c r="CN24" s="21"/>
      <c r="CO24" s="21"/>
      <c r="CP24" s="21"/>
      <c r="CQ24" s="21"/>
      <c r="CR24" s="21"/>
      <c r="CS24" s="21"/>
      <c r="CT24" s="24">
        <v>2</v>
      </c>
      <c r="CU24" s="21"/>
      <c r="CV24" s="21"/>
      <c r="CW24" s="21"/>
      <c r="CX24" s="21"/>
      <c r="CY24" s="21"/>
      <c r="CZ24" s="21"/>
      <c r="DA24" s="60" t="s">
        <v>610</v>
      </c>
      <c r="DB24" s="21"/>
      <c r="DC24" s="21"/>
      <c r="DD24" s="21"/>
      <c r="DE24" s="21"/>
      <c r="DF24" s="21"/>
      <c r="DG24" s="21"/>
      <c r="DH24" s="24" t="s">
        <v>611</v>
      </c>
      <c r="DI24" s="21" t="s">
        <v>611</v>
      </c>
      <c r="DJ24" s="21" t="s">
        <v>255</v>
      </c>
      <c r="DK24" s="21" t="s">
        <v>612</v>
      </c>
      <c r="DL24" s="21" t="s">
        <v>540</v>
      </c>
      <c r="DM24" s="21" t="s">
        <v>540</v>
      </c>
      <c r="DN24" s="21" t="s">
        <v>540</v>
      </c>
      <c r="DO24" s="26">
        <v>8</v>
      </c>
      <c r="DP24" s="6"/>
      <c r="DQ24" s="24">
        <v>79</v>
      </c>
      <c r="DR24" s="21">
        <v>109.1</v>
      </c>
      <c r="DS24" s="21">
        <v>134.9</v>
      </c>
      <c r="DT24" s="21">
        <v>145.5</v>
      </c>
      <c r="DU24" s="21">
        <v>79.7</v>
      </c>
      <c r="DV24" s="21">
        <v>83.5</v>
      </c>
      <c r="DW24" s="21">
        <v>67</v>
      </c>
      <c r="DX24" s="24">
        <v>0.4</v>
      </c>
      <c r="DY24" s="21">
        <v>0.4</v>
      </c>
      <c r="DZ24" s="21">
        <v>0.4</v>
      </c>
      <c r="EA24" s="21">
        <v>0.4</v>
      </c>
      <c r="EB24" s="21">
        <v>0.4</v>
      </c>
      <c r="EC24" s="21">
        <v>0.4</v>
      </c>
      <c r="ED24" s="21">
        <v>0.4</v>
      </c>
      <c r="EE24" s="29">
        <f t="shared" ref="EE24:EK24" si="64">DQ24/DX24</f>
        <v>197.5</v>
      </c>
      <c r="EF24" s="30">
        <f t="shared" si="64"/>
        <v>272.74999999999994</v>
      </c>
      <c r="EG24" s="30">
        <f t="shared" si="64"/>
        <v>337.25</v>
      </c>
      <c r="EH24" s="30">
        <f t="shared" si="64"/>
        <v>363.75</v>
      </c>
      <c r="EI24" s="30">
        <f t="shared" si="64"/>
        <v>199.25</v>
      </c>
      <c r="EJ24" s="30">
        <f t="shared" si="64"/>
        <v>208.75</v>
      </c>
      <c r="EK24" s="30">
        <f t="shared" si="64"/>
        <v>167.5</v>
      </c>
      <c r="EL24" s="24">
        <v>1</v>
      </c>
      <c r="EM24" s="21">
        <v>1</v>
      </c>
      <c r="EN24" s="21">
        <v>1</v>
      </c>
      <c r="EO24" s="21">
        <v>1</v>
      </c>
      <c r="EP24" s="21">
        <v>1</v>
      </c>
      <c r="EQ24" s="21">
        <v>1</v>
      </c>
      <c r="ER24" s="21">
        <v>1</v>
      </c>
      <c r="ES24" s="24">
        <v>326</v>
      </c>
      <c r="ET24" s="21">
        <v>262</v>
      </c>
      <c r="EU24" s="21">
        <v>251</v>
      </c>
      <c r="EV24" s="21">
        <v>255</v>
      </c>
      <c r="EW24" s="21">
        <v>223</v>
      </c>
      <c r="EX24" s="21">
        <v>290</v>
      </c>
      <c r="EY24" s="21">
        <v>395</v>
      </c>
      <c r="EZ24" s="24">
        <v>44.7</v>
      </c>
      <c r="FA24" s="21">
        <v>20</v>
      </c>
      <c r="FB24" s="21">
        <v>14.3</v>
      </c>
      <c r="FC24" s="21">
        <v>10.4</v>
      </c>
      <c r="FD24" s="21">
        <v>8.6</v>
      </c>
      <c r="FE24" s="21">
        <v>8.5</v>
      </c>
      <c r="FF24" s="21">
        <v>8.5</v>
      </c>
      <c r="FG24" s="24">
        <v>15</v>
      </c>
      <c r="FH24" s="21">
        <v>13</v>
      </c>
      <c r="FI24" s="21">
        <v>10</v>
      </c>
      <c r="FJ24" s="21">
        <v>11</v>
      </c>
      <c r="FK24" s="21">
        <v>15</v>
      </c>
      <c r="FL24" s="21">
        <v>15</v>
      </c>
      <c r="FM24" s="21">
        <v>15</v>
      </c>
      <c r="FN24" s="24">
        <v>89</v>
      </c>
      <c r="FO24" s="21">
        <v>107</v>
      </c>
      <c r="FP24" s="21">
        <v>120</v>
      </c>
      <c r="FQ24" s="21">
        <v>110</v>
      </c>
      <c r="FR24" s="21">
        <v>94</v>
      </c>
      <c r="FS24" s="21">
        <v>90</v>
      </c>
      <c r="FT24" s="21">
        <v>96</v>
      </c>
      <c r="FU24" s="24" t="s">
        <v>613</v>
      </c>
      <c r="FV24" s="21" t="s">
        <v>614</v>
      </c>
      <c r="FW24" s="21" t="s">
        <v>615</v>
      </c>
      <c r="FX24" s="21" t="s">
        <v>467</v>
      </c>
      <c r="FY24" s="21">
        <v>0</v>
      </c>
      <c r="FZ24" s="21">
        <v>0</v>
      </c>
      <c r="GA24" s="21">
        <v>0</v>
      </c>
      <c r="GB24" s="24">
        <v>176</v>
      </c>
      <c r="GC24" s="21">
        <v>234</v>
      </c>
      <c r="GD24" s="21">
        <v>254</v>
      </c>
      <c r="GE24" s="21">
        <v>206</v>
      </c>
      <c r="GF24" s="21">
        <v>152</v>
      </c>
      <c r="GG24" s="21">
        <v>120</v>
      </c>
      <c r="GH24" s="21">
        <v>102</v>
      </c>
      <c r="GI24" s="24">
        <v>750</v>
      </c>
      <c r="GJ24" s="21">
        <v>2715</v>
      </c>
      <c r="GK24" s="21">
        <v>2760</v>
      </c>
      <c r="GL24" s="21">
        <v>1800</v>
      </c>
      <c r="GM24" s="21">
        <v>2440</v>
      </c>
      <c r="GN24" s="21">
        <v>3190</v>
      </c>
      <c r="GO24" s="31">
        <v>700</v>
      </c>
      <c r="GP24" s="9"/>
      <c r="GQ24" s="32">
        <v>14</v>
      </c>
      <c r="GR24" s="21">
        <v>55</v>
      </c>
      <c r="GS24" s="24">
        <v>15</v>
      </c>
      <c r="GT24" s="21">
        <v>80</v>
      </c>
      <c r="GU24" s="24">
        <v>15</v>
      </c>
      <c r="GV24" s="21">
        <v>80</v>
      </c>
      <c r="GW24" s="24">
        <v>13</v>
      </c>
      <c r="GX24" s="21">
        <v>55</v>
      </c>
      <c r="GY24" s="24">
        <v>10</v>
      </c>
      <c r="GZ24" s="21">
        <v>45</v>
      </c>
      <c r="HA24" s="24">
        <v>9</v>
      </c>
      <c r="HB24" s="21">
        <v>20</v>
      </c>
      <c r="HC24" s="24">
        <v>9</v>
      </c>
      <c r="HD24" s="21">
        <v>20</v>
      </c>
      <c r="HE24" s="6"/>
      <c r="HF24" s="21"/>
      <c r="HG24" s="21"/>
      <c r="HH24" s="21"/>
      <c r="HI24" s="21"/>
      <c r="HJ24" s="21"/>
      <c r="HK24" s="21"/>
      <c r="HL24" s="21"/>
      <c r="HM24" s="21"/>
      <c r="HN24" s="21"/>
      <c r="HO24" s="21"/>
      <c r="HP24" s="21"/>
      <c r="HQ24" s="21"/>
      <c r="HR24" s="21"/>
      <c r="HS24" s="21"/>
      <c r="HT24" s="21"/>
      <c r="HU24" s="6"/>
      <c r="HV24" s="99">
        <f t="shared" si="10"/>
        <v>-1</v>
      </c>
      <c r="HW24" s="6"/>
      <c r="HX24" s="6"/>
      <c r="HY24" s="6"/>
      <c r="HZ24" s="6"/>
      <c r="IA24" s="6"/>
    </row>
    <row r="25" spans="1:235" ht="15.75" customHeight="1" x14ac:dyDescent="0.3">
      <c r="A25" s="99">
        <v>20</v>
      </c>
      <c r="B25" s="3">
        <v>41</v>
      </c>
      <c r="C25" s="21" t="s">
        <v>626</v>
      </c>
      <c r="D25" s="21">
        <v>1</v>
      </c>
      <c r="E25" s="22">
        <v>41250</v>
      </c>
      <c r="F25" s="22">
        <v>41254</v>
      </c>
      <c r="G25" s="21">
        <f t="shared" si="0"/>
        <v>4</v>
      </c>
      <c r="H25" s="21"/>
      <c r="I25" s="21" t="s">
        <v>440</v>
      </c>
      <c r="J25" s="23">
        <v>26175</v>
      </c>
      <c r="K25" s="21">
        <v>41</v>
      </c>
      <c r="L25" s="21"/>
      <c r="M25" s="21"/>
      <c r="N25" s="21" t="s">
        <v>627</v>
      </c>
      <c r="O25" s="21">
        <v>70</v>
      </c>
      <c r="P25" s="21">
        <v>83.8</v>
      </c>
      <c r="Q25" s="21">
        <v>9</v>
      </c>
      <c r="R25" s="21" t="s">
        <v>548</v>
      </c>
      <c r="S25" s="21">
        <v>2</v>
      </c>
      <c r="T25" s="21">
        <v>9</v>
      </c>
      <c r="U25" s="21" t="s">
        <v>548</v>
      </c>
      <c r="V25" s="21">
        <v>2</v>
      </c>
      <c r="W25" s="21">
        <v>9</v>
      </c>
      <c r="X25" s="21">
        <v>8</v>
      </c>
      <c r="Y25" s="21">
        <v>3</v>
      </c>
      <c r="Z25" s="6"/>
      <c r="AA25" s="24" t="s">
        <v>244</v>
      </c>
      <c r="AB25" s="21" t="s">
        <v>549</v>
      </c>
      <c r="AC25" s="25"/>
      <c r="AD25" s="25"/>
      <c r="AE25" s="21" t="s">
        <v>246</v>
      </c>
      <c r="AF25" s="21" t="s">
        <v>247</v>
      </c>
      <c r="AG25" s="21" t="s">
        <v>246</v>
      </c>
      <c r="AH25" s="21" t="s">
        <v>248</v>
      </c>
      <c r="AI25" s="21" t="s">
        <v>246</v>
      </c>
      <c r="AJ25" s="21" t="s">
        <v>246</v>
      </c>
      <c r="AK25" s="21" t="s">
        <v>246</v>
      </c>
      <c r="AL25" s="21" t="s">
        <v>246</v>
      </c>
      <c r="AM25" s="21">
        <v>0.94</v>
      </c>
      <c r="AN25" s="6"/>
      <c r="AO25" s="26" t="s">
        <v>250</v>
      </c>
      <c r="AP25" s="26" t="s">
        <v>274</v>
      </c>
      <c r="AQ25" s="26"/>
      <c r="AR25" s="26" t="s">
        <v>1902</v>
      </c>
      <c r="AS25" s="26" t="s">
        <v>1905</v>
      </c>
      <c r="AT25" s="27">
        <v>0.94</v>
      </c>
      <c r="AU25" s="21">
        <v>9.23</v>
      </c>
      <c r="AV25" s="21">
        <v>17.28</v>
      </c>
      <c r="AW25" s="21">
        <v>16</v>
      </c>
      <c r="AX25" s="21">
        <v>13.6</v>
      </c>
      <c r="AY25" s="21">
        <v>12.65</v>
      </c>
      <c r="AZ25" s="21">
        <v>15.04</v>
      </c>
      <c r="BA25" s="21"/>
      <c r="BB25" s="21"/>
      <c r="BC25" s="28">
        <f t="shared" ref="BC25:BE25" si="65">((AU25/AT25)*100)-100</f>
        <v>881.91489361702133</v>
      </c>
      <c r="BD25" s="28">
        <f t="shared" si="65"/>
        <v>87.215601300108347</v>
      </c>
      <c r="BE25" s="28">
        <f t="shared" si="65"/>
        <v>-7.407407407407419</v>
      </c>
      <c r="BF25" s="28">
        <f t="shared" si="2"/>
        <v>1738.2978723404258</v>
      </c>
      <c r="BG25" s="28">
        <f t="shared" si="3"/>
        <v>1602.127659574468</v>
      </c>
      <c r="BH25" s="28">
        <f t="shared" si="4"/>
        <v>73.347778981581797</v>
      </c>
      <c r="BI25" s="3">
        <f t="shared" ref="BI25:BK25" si="66">AU25-AT25</f>
        <v>8.2900000000000009</v>
      </c>
      <c r="BJ25" s="3">
        <f t="shared" si="66"/>
        <v>8.0500000000000007</v>
      </c>
      <c r="BK25" s="3">
        <f t="shared" si="66"/>
        <v>-1.2800000000000011</v>
      </c>
      <c r="BL25" s="3">
        <f t="shared" si="6"/>
        <v>16.34</v>
      </c>
      <c r="BM25" s="3">
        <f t="shared" si="7"/>
        <v>15.06</v>
      </c>
      <c r="BN25" s="3">
        <f t="shared" si="8"/>
        <v>6.77</v>
      </c>
      <c r="BO25" s="24">
        <v>336</v>
      </c>
      <c r="BP25" s="21">
        <v>336</v>
      </c>
      <c r="BQ25" s="21">
        <v>336</v>
      </c>
      <c r="BR25" s="21">
        <v>336</v>
      </c>
      <c r="BS25" s="21">
        <v>336</v>
      </c>
      <c r="BT25" s="21"/>
      <c r="BU25" s="21"/>
      <c r="BV25" s="24">
        <v>38</v>
      </c>
      <c r="BW25" s="21">
        <v>38</v>
      </c>
      <c r="BX25" s="21">
        <v>37.5</v>
      </c>
      <c r="BY25" s="21">
        <v>37</v>
      </c>
      <c r="BZ25" s="21">
        <v>37</v>
      </c>
      <c r="CA25" s="21">
        <v>37.9</v>
      </c>
      <c r="CB25" s="21">
        <v>37</v>
      </c>
      <c r="CC25" s="21"/>
      <c r="CD25" s="21"/>
      <c r="CE25" s="6"/>
      <c r="CF25" s="24" t="s">
        <v>628</v>
      </c>
      <c r="CG25" s="21"/>
      <c r="CH25" s="21"/>
      <c r="CI25" s="21"/>
      <c r="CJ25" s="21"/>
      <c r="CK25" s="21"/>
      <c r="CL25" s="21"/>
      <c r="CM25" s="24" t="s">
        <v>629</v>
      </c>
      <c r="CN25" s="21"/>
      <c r="CO25" s="21"/>
      <c r="CP25" s="21"/>
      <c r="CQ25" s="21"/>
      <c r="CR25" s="21"/>
      <c r="CS25" s="21"/>
      <c r="CT25" s="24">
        <v>2</v>
      </c>
      <c r="CU25" s="21"/>
      <c r="CV25" s="21"/>
      <c r="CW25" s="21"/>
      <c r="CX25" s="21"/>
      <c r="CY25" s="21"/>
      <c r="CZ25" s="21"/>
      <c r="DA25" s="24" t="s">
        <v>630</v>
      </c>
      <c r="DB25" s="21"/>
      <c r="DC25" s="21"/>
      <c r="DD25" s="21"/>
      <c r="DE25" s="21"/>
      <c r="DF25" s="21"/>
      <c r="DG25" s="21"/>
      <c r="DH25" s="24" t="s">
        <v>631</v>
      </c>
      <c r="DI25" s="21" t="s">
        <v>632</v>
      </c>
      <c r="DJ25" s="21" t="s">
        <v>632</v>
      </c>
      <c r="DK25" s="21" t="s">
        <v>633</v>
      </c>
      <c r="DL25" s="21" t="s">
        <v>634</v>
      </c>
      <c r="DM25" s="21"/>
      <c r="DN25" s="21"/>
      <c r="DO25" s="26">
        <v>8</v>
      </c>
      <c r="DP25" s="6"/>
      <c r="DQ25" s="24">
        <v>63.7</v>
      </c>
      <c r="DR25" s="21">
        <v>124.8</v>
      </c>
      <c r="DS25" s="21">
        <v>166.7</v>
      </c>
      <c r="DT25" s="21">
        <v>146</v>
      </c>
      <c r="DU25" s="21">
        <v>137</v>
      </c>
      <c r="DV25" s="21"/>
      <c r="DW25" s="21"/>
      <c r="DX25" s="24">
        <v>0.65</v>
      </c>
      <c r="DY25" s="21">
        <v>0.7</v>
      </c>
      <c r="DZ25" s="21">
        <v>0.7</v>
      </c>
      <c r="EA25" s="21">
        <v>0.5</v>
      </c>
      <c r="EB25" s="21">
        <v>0.5</v>
      </c>
      <c r="EC25" s="21"/>
      <c r="ED25" s="21"/>
      <c r="EE25" s="29">
        <f t="shared" ref="EE25:EI25" si="67">DQ25/DX25</f>
        <v>98</v>
      </c>
      <c r="EF25" s="30">
        <f t="shared" si="67"/>
        <v>178.28571428571431</v>
      </c>
      <c r="EG25" s="30">
        <f t="shared" si="67"/>
        <v>238.14285714285714</v>
      </c>
      <c r="EH25" s="30">
        <f t="shared" si="67"/>
        <v>292</v>
      </c>
      <c r="EI25" s="30">
        <f t="shared" si="67"/>
        <v>274</v>
      </c>
      <c r="EJ25" s="30"/>
      <c r="EK25" s="30"/>
      <c r="EL25" s="24">
        <v>1</v>
      </c>
      <c r="EM25" s="21">
        <v>1</v>
      </c>
      <c r="EN25" s="21">
        <v>1</v>
      </c>
      <c r="EO25" s="21">
        <v>1</v>
      </c>
      <c r="EP25" s="21">
        <v>1</v>
      </c>
      <c r="EQ25" s="21"/>
      <c r="ER25" s="21"/>
      <c r="ES25" s="24">
        <v>259</v>
      </c>
      <c r="ET25" s="21">
        <v>183</v>
      </c>
      <c r="EU25" s="21">
        <v>164</v>
      </c>
      <c r="EV25" s="21">
        <v>148</v>
      </c>
      <c r="EW25" s="21">
        <v>149</v>
      </c>
      <c r="EX25" s="21"/>
      <c r="EY25" s="21"/>
      <c r="EZ25" s="24">
        <v>9.1</v>
      </c>
      <c r="FA25" s="21">
        <v>7.8</v>
      </c>
      <c r="FB25" s="21">
        <v>6.1</v>
      </c>
      <c r="FC25" s="21">
        <v>6.1</v>
      </c>
      <c r="FD25" s="21">
        <v>6.1</v>
      </c>
      <c r="FE25" s="21"/>
      <c r="FF25" s="21"/>
      <c r="FG25" s="24">
        <v>3</v>
      </c>
      <c r="FH25" s="21">
        <v>3</v>
      </c>
      <c r="FI25" s="21">
        <v>3</v>
      </c>
      <c r="FJ25" s="21">
        <v>3</v>
      </c>
      <c r="FK25" s="21">
        <v>3</v>
      </c>
      <c r="FL25" s="21"/>
      <c r="FM25" s="21"/>
      <c r="FN25" s="24">
        <v>77</v>
      </c>
      <c r="FO25" s="21">
        <v>98</v>
      </c>
      <c r="FP25" s="21">
        <v>98</v>
      </c>
      <c r="FQ25" s="21">
        <v>84</v>
      </c>
      <c r="FR25" s="21">
        <v>94</v>
      </c>
      <c r="FS25" s="21"/>
      <c r="FT25" s="21"/>
      <c r="FU25" s="24" t="s">
        <v>495</v>
      </c>
      <c r="FV25" s="21" t="s">
        <v>321</v>
      </c>
      <c r="FW25" s="21" t="s">
        <v>296</v>
      </c>
      <c r="FX25" s="21" t="s">
        <v>295</v>
      </c>
      <c r="FY25" s="21" t="s">
        <v>345</v>
      </c>
      <c r="FZ25" s="21"/>
      <c r="GA25" s="21"/>
      <c r="GB25" s="24">
        <v>312</v>
      </c>
      <c r="GC25" s="21">
        <v>362</v>
      </c>
      <c r="GD25" s="21">
        <v>511</v>
      </c>
      <c r="GE25" s="21">
        <v>457</v>
      </c>
      <c r="GF25" s="21">
        <v>689</v>
      </c>
      <c r="GG25" s="21"/>
      <c r="GH25" s="21"/>
      <c r="GI25" s="24">
        <v>2375</v>
      </c>
      <c r="GJ25" s="21">
        <v>2480</v>
      </c>
      <c r="GK25" s="21">
        <v>620</v>
      </c>
      <c r="GL25" s="21">
        <v>165</v>
      </c>
      <c r="GM25" s="21">
        <v>50</v>
      </c>
      <c r="GN25" s="21"/>
      <c r="GO25" s="31"/>
      <c r="GP25" s="9"/>
      <c r="GQ25" s="32">
        <v>16</v>
      </c>
      <c r="GR25" s="21">
        <v>90</v>
      </c>
      <c r="GS25" s="24">
        <v>15</v>
      </c>
      <c r="GT25" s="21">
        <v>80</v>
      </c>
      <c r="GU25" s="24">
        <v>16</v>
      </c>
      <c r="GV25" s="21">
        <v>90</v>
      </c>
      <c r="GW25" s="24">
        <v>17</v>
      </c>
      <c r="GX25" s="21">
        <v>90</v>
      </c>
      <c r="GY25" s="24">
        <v>17</v>
      </c>
      <c r="GZ25" s="21">
        <v>90</v>
      </c>
      <c r="HA25" s="24"/>
      <c r="HB25" s="21"/>
      <c r="HC25" s="24"/>
      <c r="HD25" s="21"/>
      <c r="HE25" s="6"/>
      <c r="HF25" s="21"/>
      <c r="HG25" s="21"/>
      <c r="HH25" s="21"/>
      <c r="HI25" s="21"/>
      <c r="HJ25" s="21"/>
      <c r="HK25" s="21"/>
      <c r="HL25" s="21"/>
      <c r="HM25" s="21"/>
      <c r="HN25" s="21"/>
      <c r="HO25" s="21"/>
      <c r="HP25" s="21"/>
      <c r="HQ25" s="21"/>
      <c r="HR25" s="21"/>
      <c r="HS25" s="21"/>
      <c r="HT25" s="21"/>
      <c r="HU25" s="6"/>
      <c r="HV25" s="99">
        <f t="shared" si="10"/>
        <v>1</v>
      </c>
      <c r="HW25" s="6"/>
      <c r="HX25" s="6"/>
      <c r="HY25" s="6"/>
      <c r="HZ25" s="6"/>
      <c r="IA25" s="6"/>
    </row>
    <row r="26" spans="1:235" ht="15.75" customHeight="1" x14ac:dyDescent="0.3">
      <c r="A26" s="99">
        <v>21</v>
      </c>
      <c r="B26" s="51">
        <v>43</v>
      </c>
      <c r="C26" s="52" t="s">
        <v>626</v>
      </c>
      <c r="D26" s="52">
        <v>1</v>
      </c>
      <c r="E26" s="53">
        <v>41169</v>
      </c>
      <c r="F26" s="53">
        <v>41199</v>
      </c>
      <c r="G26" s="52">
        <f t="shared" si="0"/>
        <v>30</v>
      </c>
      <c r="H26" s="52"/>
      <c r="I26" s="52"/>
      <c r="J26" s="54">
        <v>30147</v>
      </c>
      <c r="K26" s="52">
        <v>30</v>
      </c>
      <c r="L26" s="52"/>
      <c r="M26" s="52"/>
      <c r="N26" s="52" t="s">
        <v>642</v>
      </c>
      <c r="O26" s="52">
        <v>40</v>
      </c>
      <c r="P26" s="52">
        <v>24.7</v>
      </c>
      <c r="Q26" s="52">
        <v>154</v>
      </c>
      <c r="R26" s="52" t="s">
        <v>643</v>
      </c>
      <c r="S26" s="52">
        <v>1</v>
      </c>
      <c r="T26" s="52">
        <v>154</v>
      </c>
      <c r="U26" s="52" t="s">
        <v>272</v>
      </c>
      <c r="V26" s="52">
        <v>1</v>
      </c>
      <c r="W26" s="52">
        <v>154</v>
      </c>
      <c r="X26" s="52">
        <v>63</v>
      </c>
      <c r="Y26" s="52">
        <v>0</v>
      </c>
      <c r="Z26" s="6"/>
      <c r="AA26" s="55" t="s">
        <v>244</v>
      </c>
      <c r="AB26" s="52" t="s">
        <v>644</v>
      </c>
      <c r="AC26" s="56"/>
      <c r="AD26" s="56"/>
      <c r="AE26" s="52" t="s">
        <v>246</v>
      </c>
      <c r="AF26" s="52" t="s">
        <v>247</v>
      </c>
      <c r="AG26" s="52" t="s">
        <v>246</v>
      </c>
      <c r="AH26" s="52" t="s">
        <v>248</v>
      </c>
      <c r="AI26" s="52" t="s">
        <v>249</v>
      </c>
      <c r="AJ26" s="52" t="s">
        <v>249</v>
      </c>
      <c r="AK26" s="52" t="s">
        <v>249</v>
      </c>
      <c r="AL26" s="52" t="s">
        <v>246</v>
      </c>
      <c r="AM26" s="52">
        <v>108.5</v>
      </c>
      <c r="AN26" s="6"/>
      <c r="AO26" s="57" t="s">
        <v>250</v>
      </c>
      <c r="AP26" s="57" t="s">
        <v>274</v>
      </c>
      <c r="AQ26" s="57"/>
      <c r="AR26" s="57" t="s">
        <v>1902</v>
      </c>
      <c r="AS26" s="57" t="s">
        <v>1913</v>
      </c>
      <c r="AT26" s="76">
        <v>48.5</v>
      </c>
      <c r="AU26" s="52">
        <v>54.2</v>
      </c>
      <c r="AV26" s="52">
        <v>68.2</v>
      </c>
      <c r="AW26" s="52">
        <v>38.26</v>
      </c>
      <c r="AX26" s="52">
        <v>22</v>
      </c>
      <c r="AY26" s="52">
        <v>8</v>
      </c>
      <c r="AZ26" s="52">
        <v>3.77</v>
      </c>
      <c r="BA26" s="52">
        <v>1.95</v>
      </c>
      <c r="BB26" s="52">
        <v>0.99</v>
      </c>
      <c r="BC26" s="77">
        <f t="shared" ref="BC26:BE26" si="68">((AU26/AT26)*100)-100</f>
        <v>11.75257731958763</v>
      </c>
      <c r="BD26" s="77">
        <f t="shared" si="68"/>
        <v>25.830258302583033</v>
      </c>
      <c r="BE26" s="77">
        <f t="shared" si="68"/>
        <v>-43.90029325513197</v>
      </c>
      <c r="BF26" s="77">
        <f t="shared" si="2"/>
        <v>40.61855670103094</v>
      </c>
      <c r="BG26" s="77">
        <f t="shared" si="3"/>
        <v>-21.11340206185568</v>
      </c>
      <c r="BH26" s="77">
        <f t="shared" si="4"/>
        <v>-29.409594095940975</v>
      </c>
      <c r="BI26" s="51">
        <f t="shared" ref="BI26:BK26" si="69">AU26-AT26</f>
        <v>5.7000000000000028</v>
      </c>
      <c r="BJ26" s="51">
        <f t="shared" si="69"/>
        <v>14</v>
      </c>
      <c r="BK26" s="51">
        <f t="shared" si="69"/>
        <v>-29.940000000000005</v>
      </c>
      <c r="BL26" s="51">
        <f t="shared" si="6"/>
        <v>19.700000000000003</v>
      </c>
      <c r="BM26" s="51">
        <f t="shared" si="7"/>
        <v>-10.240000000000002</v>
      </c>
      <c r="BN26" s="51">
        <f t="shared" si="8"/>
        <v>-15.940000000000005</v>
      </c>
      <c r="BO26" s="55">
        <v>127.3</v>
      </c>
      <c r="BP26" s="52"/>
      <c r="BQ26" s="52">
        <v>101.9</v>
      </c>
      <c r="BR26" s="52"/>
      <c r="BS26" s="52">
        <v>27.8</v>
      </c>
      <c r="BT26" s="52"/>
      <c r="BU26" s="52"/>
      <c r="BV26" s="55">
        <v>38.1</v>
      </c>
      <c r="BW26" s="52">
        <v>36.9</v>
      </c>
      <c r="BX26" s="52">
        <v>38</v>
      </c>
      <c r="BY26" s="52">
        <v>37</v>
      </c>
      <c r="BZ26" s="52">
        <v>37.9</v>
      </c>
      <c r="CA26" s="52">
        <v>36.6</v>
      </c>
      <c r="CB26" s="52">
        <v>37</v>
      </c>
      <c r="CC26" s="52">
        <v>36.4</v>
      </c>
      <c r="CD26" s="52">
        <v>36</v>
      </c>
      <c r="CE26" s="6"/>
      <c r="CF26" s="55" t="s">
        <v>645</v>
      </c>
      <c r="CG26" s="52"/>
      <c r="CH26" s="52"/>
      <c r="CI26" s="52"/>
      <c r="CJ26" s="52"/>
      <c r="CK26" s="52"/>
      <c r="CL26" s="52"/>
      <c r="CM26" s="55" t="s">
        <v>646</v>
      </c>
      <c r="CN26" s="52"/>
      <c r="CO26" s="52"/>
      <c r="CP26" s="52"/>
      <c r="CQ26" s="52"/>
      <c r="CR26" s="52"/>
      <c r="CS26" s="52"/>
      <c r="CT26" s="55">
        <v>3</v>
      </c>
      <c r="CU26" s="52"/>
      <c r="CV26" s="52"/>
      <c r="CW26" s="52"/>
      <c r="CX26" s="52"/>
      <c r="CY26" s="52"/>
      <c r="CZ26" s="52"/>
      <c r="DA26" s="55" t="s">
        <v>647</v>
      </c>
      <c r="DB26" s="52"/>
      <c r="DC26" s="52"/>
      <c r="DD26" s="52"/>
      <c r="DE26" s="52"/>
      <c r="DF26" s="52"/>
      <c r="DG26" s="52"/>
      <c r="DH26" s="55" t="s">
        <v>255</v>
      </c>
      <c r="DI26" s="52" t="s">
        <v>255</v>
      </c>
      <c r="DJ26" s="52" t="s">
        <v>255</v>
      </c>
      <c r="DK26" s="52" t="s">
        <v>255</v>
      </c>
      <c r="DL26" s="52" t="s">
        <v>255</v>
      </c>
      <c r="DM26" s="52" t="s">
        <v>255</v>
      </c>
      <c r="DN26" s="52" t="s">
        <v>255</v>
      </c>
      <c r="DO26" s="57">
        <v>8</v>
      </c>
      <c r="DP26" s="6"/>
      <c r="DQ26" s="55">
        <v>126.9</v>
      </c>
      <c r="DR26" s="52">
        <v>143</v>
      </c>
      <c r="DS26" s="52">
        <v>136</v>
      </c>
      <c r="DT26" s="52">
        <v>128</v>
      </c>
      <c r="DU26" s="52">
        <v>137.9</v>
      </c>
      <c r="DV26" s="52">
        <v>155.4</v>
      </c>
      <c r="DW26" s="52">
        <v>186.3</v>
      </c>
      <c r="DX26" s="55">
        <v>0.35</v>
      </c>
      <c r="DY26" s="52">
        <v>0.35</v>
      </c>
      <c r="DZ26" s="52">
        <v>0.35</v>
      </c>
      <c r="EA26" s="52">
        <v>0.35</v>
      </c>
      <c r="EB26" s="52">
        <v>0.35</v>
      </c>
      <c r="EC26" s="52">
        <v>0.35</v>
      </c>
      <c r="ED26" s="52">
        <v>0.5</v>
      </c>
      <c r="EE26" s="78">
        <f t="shared" ref="EE26:EK26" si="70">DQ26/DX26</f>
        <v>362.57142857142861</v>
      </c>
      <c r="EF26" s="79">
        <f t="shared" si="70"/>
        <v>408.57142857142861</v>
      </c>
      <c r="EG26" s="79">
        <f t="shared" si="70"/>
        <v>388.57142857142861</v>
      </c>
      <c r="EH26" s="79">
        <f t="shared" si="70"/>
        <v>365.71428571428572</v>
      </c>
      <c r="EI26" s="79">
        <f t="shared" si="70"/>
        <v>394.00000000000006</v>
      </c>
      <c r="EJ26" s="79">
        <f t="shared" si="70"/>
        <v>444.00000000000006</v>
      </c>
      <c r="EK26" s="79">
        <f t="shared" si="70"/>
        <v>372.6</v>
      </c>
      <c r="EL26" s="55">
        <v>1</v>
      </c>
      <c r="EM26" s="52">
        <v>1</v>
      </c>
      <c r="EN26" s="52">
        <v>1</v>
      </c>
      <c r="EO26" s="52">
        <v>1</v>
      </c>
      <c r="EP26" s="52">
        <v>1</v>
      </c>
      <c r="EQ26" s="52">
        <v>1</v>
      </c>
      <c r="ER26" s="52">
        <v>1</v>
      </c>
      <c r="ES26" s="55">
        <v>636</v>
      </c>
      <c r="ET26" s="52">
        <v>394</v>
      </c>
      <c r="EU26" s="52">
        <v>365</v>
      </c>
      <c r="EV26" s="52">
        <v>345</v>
      </c>
      <c r="EW26" s="52">
        <v>318</v>
      </c>
      <c r="EX26" s="52">
        <v>303</v>
      </c>
      <c r="EY26" s="52">
        <v>356</v>
      </c>
      <c r="EZ26" s="55">
        <v>11.4</v>
      </c>
      <c r="FA26" s="52">
        <v>6.7</v>
      </c>
      <c r="FB26" s="52">
        <v>3.6</v>
      </c>
      <c r="FC26" s="52">
        <v>5.6</v>
      </c>
      <c r="FD26" s="52">
        <v>4</v>
      </c>
      <c r="FE26" s="52">
        <v>4</v>
      </c>
      <c r="FF26" s="52">
        <v>4</v>
      </c>
      <c r="FG26" s="55">
        <v>15</v>
      </c>
      <c r="FH26" s="52">
        <v>15</v>
      </c>
      <c r="FI26" s="52">
        <v>15</v>
      </c>
      <c r="FJ26" s="52">
        <v>15</v>
      </c>
      <c r="FK26" s="52">
        <v>15</v>
      </c>
      <c r="FL26" s="52">
        <v>15</v>
      </c>
      <c r="FM26" s="52">
        <v>15</v>
      </c>
      <c r="FN26" s="55">
        <v>59</v>
      </c>
      <c r="FO26" s="52">
        <v>73</v>
      </c>
      <c r="FP26" s="52">
        <v>94</v>
      </c>
      <c r="FQ26" s="52">
        <v>78</v>
      </c>
      <c r="FR26" s="52">
        <v>72</v>
      </c>
      <c r="FS26" s="52">
        <v>74</v>
      </c>
      <c r="FT26" s="52">
        <v>76</v>
      </c>
      <c r="FU26" s="55">
        <v>0</v>
      </c>
      <c r="FV26" s="52">
        <v>0</v>
      </c>
      <c r="FW26" s="52">
        <v>0</v>
      </c>
      <c r="FX26" s="52">
        <v>0</v>
      </c>
      <c r="FY26" s="52">
        <v>0</v>
      </c>
      <c r="FZ26" s="52">
        <v>0</v>
      </c>
      <c r="GA26" s="52">
        <v>0</v>
      </c>
      <c r="GB26" s="55">
        <v>190</v>
      </c>
      <c r="GC26" s="52">
        <v>56</v>
      </c>
      <c r="GD26" s="52">
        <v>75</v>
      </c>
      <c r="GE26" s="52">
        <v>55</v>
      </c>
      <c r="GF26" s="52">
        <v>55</v>
      </c>
      <c r="GG26" s="52">
        <v>55</v>
      </c>
      <c r="GH26" s="52">
        <v>55</v>
      </c>
      <c r="GI26" s="55">
        <v>1210</v>
      </c>
      <c r="GJ26" s="52">
        <v>3250</v>
      </c>
      <c r="GK26" s="52">
        <v>3725</v>
      </c>
      <c r="GL26" s="52">
        <v>3300</v>
      </c>
      <c r="GM26" s="52">
        <v>3410</v>
      </c>
      <c r="GN26" s="52">
        <v>2720</v>
      </c>
      <c r="GO26" s="58">
        <v>3100</v>
      </c>
      <c r="GP26" s="9"/>
      <c r="GQ26" s="59">
        <v>9</v>
      </c>
      <c r="GR26" s="52">
        <v>18</v>
      </c>
      <c r="GS26" s="55">
        <v>8</v>
      </c>
      <c r="GT26" s="52">
        <v>18</v>
      </c>
      <c r="GU26" s="55">
        <v>8</v>
      </c>
      <c r="GV26" s="52">
        <v>18</v>
      </c>
      <c r="GW26" s="55">
        <v>8</v>
      </c>
      <c r="GX26" s="52">
        <v>18</v>
      </c>
      <c r="GY26" s="55">
        <v>8</v>
      </c>
      <c r="GZ26" s="52">
        <v>18</v>
      </c>
      <c r="HA26" s="55">
        <v>8</v>
      </c>
      <c r="HB26" s="52">
        <v>18</v>
      </c>
      <c r="HC26" s="55">
        <v>8</v>
      </c>
      <c r="HD26" s="52">
        <v>18</v>
      </c>
      <c r="HE26" s="6"/>
      <c r="HF26" s="52"/>
      <c r="HG26" s="52"/>
      <c r="HH26" s="52"/>
      <c r="HI26" s="52"/>
      <c r="HJ26" s="52"/>
      <c r="HK26" s="52"/>
      <c r="HL26" s="52"/>
      <c r="HM26" s="52"/>
      <c r="HN26" s="52"/>
      <c r="HO26" s="52"/>
      <c r="HP26" s="52"/>
      <c r="HQ26" s="52"/>
      <c r="HR26" s="52"/>
      <c r="HS26" s="52"/>
      <c r="HT26" s="52"/>
      <c r="HU26" s="6"/>
      <c r="HV26" s="99">
        <f t="shared" si="10"/>
        <v>1</v>
      </c>
      <c r="HW26" s="6"/>
      <c r="HX26" s="6"/>
      <c r="HY26" s="6"/>
      <c r="HZ26" s="6"/>
      <c r="IA26" s="6"/>
    </row>
    <row r="27" spans="1:235" ht="15.75" customHeight="1" x14ac:dyDescent="0.3">
      <c r="A27" s="99">
        <v>22</v>
      </c>
      <c r="B27" s="3">
        <v>45</v>
      </c>
      <c r="C27" s="21" t="s">
        <v>635</v>
      </c>
      <c r="D27" s="21">
        <v>2</v>
      </c>
      <c r="E27" s="22">
        <v>41243</v>
      </c>
      <c r="F27" s="22">
        <v>41249</v>
      </c>
      <c r="G27" s="21">
        <f t="shared" si="0"/>
        <v>6</v>
      </c>
      <c r="H27" s="21"/>
      <c r="I27" s="21"/>
      <c r="J27" s="23">
        <v>27043</v>
      </c>
      <c r="K27" s="21">
        <v>65</v>
      </c>
      <c r="L27" s="21">
        <v>169</v>
      </c>
      <c r="M27" s="21">
        <v>70</v>
      </c>
      <c r="N27" s="21" t="s">
        <v>654</v>
      </c>
      <c r="O27" s="21">
        <v>75</v>
      </c>
      <c r="P27" s="21">
        <v>88.9</v>
      </c>
      <c r="Q27" s="21">
        <v>29</v>
      </c>
      <c r="R27" s="21" t="s">
        <v>655</v>
      </c>
      <c r="S27" s="21">
        <v>1</v>
      </c>
      <c r="T27" s="21">
        <v>29</v>
      </c>
      <c r="U27" s="21" t="s">
        <v>655</v>
      </c>
      <c r="V27" s="21">
        <v>1</v>
      </c>
      <c r="W27" s="21">
        <v>22</v>
      </c>
      <c r="X27" s="21">
        <v>5</v>
      </c>
      <c r="Y27" s="21">
        <v>0</v>
      </c>
      <c r="Z27" s="6"/>
      <c r="AA27" s="24" t="s">
        <v>244</v>
      </c>
      <c r="AB27" s="21" t="s">
        <v>497</v>
      </c>
      <c r="AC27" s="25"/>
      <c r="AD27" s="25"/>
      <c r="AE27" s="21" t="s">
        <v>246</v>
      </c>
      <c r="AF27" s="21" t="s">
        <v>247</v>
      </c>
      <c r="AG27" s="21" t="s">
        <v>246</v>
      </c>
      <c r="AH27" s="21" t="s">
        <v>248</v>
      </c>
      <c r="AI27" s="21" t="s">
        <v>246</v>
      </c>
      <c r="AJ27" s="21" t="s">
        <v>246</v>
      </c>
      <c r="AK27" s="21" t="s">
        <v>246</v>
      </c>
      <c r="AL27" s="21" t="s">
        <v>246</v>
      </c>
      <c r="AM27" s="21">
        <v>4.7</v>
      </c>
      <c r="AN27" s="6"/>
      <c r="AO27" s="26" t="s">
        <v>250</v>
      </c>
      <c r="AP27" s="26" t="s">
        <v>274</v>
      </c>
      <c r="AQ27" s="26"/>
      <c r="AR27" s="26" t="s">
        <v>1904</v>
      </c>
      <c r="AS27" s="26" t="s">
        <v>1905</v>
      </c>
      <c r="AT27" s="27">
        <v>4.7</v>
      </c>
      <c r="AU27" s="21">
        <v>3.88</v>
      </c>
      <c r="AV27" s="21">
        <v>3.95</v>
      </c>
      <c r="AW27" s="21">
        <v>2.36</v>
      </c>
      <c r="AX27" s="21">
        <v>1.48</v>
      </c>
      <c r="AY27" s="21">
        <v>0.77</v>
      </c>
      <c r="AZ27" s="21">
        <v>0.48</v>
      </c>
      <c r="BA27" s="21">
        <v>0.39</v>
      </c>
      <c r="BB27" s="21">
        <v>0.28000000000000003</v>
      </c>
      <c r="BC27" s="28">
        <f t="shared" ref="BC27:BE27" si="71">((AU27/AT27)*100)-100</f>
        <v>-17.446808510638306</v>
      </c>
      <c r="BD27" s="28">
        <f t="shared" si="71"/>
        <v>1.8041237113402246</v>
      </c>
      <c r="BE27" s="28">
        <f t="shared" si="71"/>
        <v>-40.253164556962027</v>
      </c>
      <c r="BF27" s="28">
        <f t="shared" si="2"/>
        <v>-15.957446808510639</v>
      </c>
      <c r="BG27" s="28">
        <f t="shared" si="3"/>
        <v>-49.787234042553195</v>
      </c>
      <c r="BH27" s="28">
        <f t="shared" si="4"/>
        <v>-39.175257731958766</v>
      </c>
      <c r="BI27" s="3">
        <f t="shared" ref="BI27:BK27" si="72">AU27-AT27</f>
        <v>-0.82000000000000028</v>
      </c>
      <c r="BJ27" s="3">
        <f t="shared" si="72"/>
        <v>7.0000000000000284E-2</v>
      </c>
      <c r="BK27" s="3">
        <f t="shared" si="72"/>
        <v>-1.5900000000000003</v>
      </c>
      <c r="BL27" s="3">
        <f t="shared" si="6"/>
        <v>-0.75</v>
      </c>
      <c r="BM27" s="3">
        <f t="shared" si="7"/>
        <v>-2.3400000000000003</v>
      </c>
      <c r="BN27" s="3">
        <f t="shared" si="8"/>
        <v>-1.52</v>
      </c>
      <c r="BO27" s="24">
        <v>149</v>
      </c>
      <c r="BP27" s="21">
        <v>140.6</v>
      </c>
      <c r="BQ27" s="21">
        <v>107.8</v>
      </c>
      <c r="BR27" s="21">
        <v>159</v>
      </c>
      <c r="BS27" s="21"/>
      <c r="BT27" s="21"/>
      <c r="BU27" s="21"/>
      <c r="BV27" s="24">
        <v>37</v>
      </c>
      <c r="BW27" s="21">
        <v>36</v>
      </c>
      <c r="BX27" s="21">
        <v>37</v>
      </c>
      <c r="BY27" s="21">
        <v>36</v>
      </c>
      <c r="BZ27" s="21">
        <v>36.4</v>
      </c>
      <c r="CA27" s="21">
        <v>37.5</v>
      </c>
      <c r="CB27" s="21">
        <v>37.1</v>
      </c>
      <c r="CC27" s="21">
        <v>37</v>
      </c>
      <c r="CD27" s="21">
        <v>37</v>
      </c>
      <c r="CE27" s="6"/>
      <c r="CF27" s="24" t="s">
        <v>656</v>
      </c>
      <c r="CG27" s="21"/>
      <c r="CH27" s="21"/>
      <c r="CI27" s="21"/>
      <c r="CJ27" s="21"/>
      <c r="CK27" s="21"/>
      <c r="CL27" s="21"/>
      <c r="CM27" s="24" t="s">
        <v>657</v>
      </c>
      <c r="CN27" s="21"/>
      <c r="CO27" s="21"/>
      <c r="CP27" s="21"/>
      <c r="CQ27" s="21"/>
      <c r="CR27" s="21"/>
      <c r="CS27" s="21"/>
      <c r="CT27" s="24">
        <v>2</v>
      </c>
      <c r="CU27" s="21"/>
      <c r="CV27" s="21"/>
      <c r="CW27" s="21"/>
      <c r="CX27" s="21"/>
      <c r="CY27" s="21"/>
      <c r="CZ27" s="21"/>
      <c r="DA27" s="24" t="s">
        <v>658</v>
      </c>
      <c r="DB27" s="21"/>
      <c r="DC27" s="21"/>
      <c r="DD27" s="21"/>
      <c r="DE27" s="21"/>
      <c r="DF27" s="21"/>
      <c r="DG27" s="21"/>
      <c r="DH27" s="24" t="s">
        <v>659</v>
      </c>
      <c r="DI27" s="21" t="s">
        <v>660</v>
      </c>
      <c r="DJ27" s="21" t="s">
        <v>660</v>
      </c>
      <c r="DK27" s="21" t="s">
        <v>660</v>
      </c>
      <c r="DL27" s="21" t="s">
        <v>660</v>
      </c>
      <c r="DM27" s="21" t="s">
        <v>352</v>
      </c>
      <c r="DN27" s="21"/>
      <c r="DO27" s="26">
        <v>8</v>
      </c>
      <c r="DP27" s="6"/>
      <c r="DQ27" s="24">
        <v>86.2</v>
      </c>
      <c r="DR27" s="21">
        <v>118.1</v>
      </c>
      <c r="DS27" s="21">
        <v>79</v>
      </c>
      <c r="DT27" s="21">
        <v>124</v>
      </c>
      <c r="DU27" s="21">
        <v>68.5</v>
      </c>
      <c r="DV27" s="21">
        <v>79.8</v>
      </c>
      <c r="DW27" s="21">
        <v>157</v>
      </c>
      <c r="DX27" s="24">
        <v>0.5</v>
      </c>
      <c r="DY27" s="21">
        <v>0.46</v>
      </c>
      <c r="DZ27" s="21">
        <v>0.43</v>
      </c>
      <c r="EA27" s="21">
        <v>0.5</v>
      </c>
      <c r="EB27" s="21">
        <v>0.5</v>
      </c>
      <c r="EC27" s="21">
        <v>0.35</v>
      </c>
      <c r="ED27" s="21">
        <v>0.6</v>
      </c>
      <c r="EE27" s="29">
        <f t="shared" ref="EE27:EK27" si="73">DQ27/DX27</f>
        <v>172.4</v>
      </c>
      <c r="EF27" s="30">
        <f t="shared" si="73"/>
        <v>256.73913043478257</v>
      </c>
      <c r="EG27" s="30">
        <f t="shared" si="73"/>
        <v>183.72093023255815</v>
      </c>
      <c r="EH27" s="30">
        <f t="shared" si="73"/>
        <v>248</v>
      </c>
      <c r="EI27" s="30">
        <f t="shared" si="73"/>
        <v>137</v>
      </c>
      <c r="EJ27" s="30">
        <f t="shared" si="73"/>
        <v>228</v>
      </c>
      <c r="EK27" s="30">
        <f t="shared" si="73"/>
        <v>261.66666666666669</v>
      </c>
      <c r="EL27" s="24">
        <v>1</v>
      </c>
      <c r="EM27" s="21">
        <v>1</v>
      </c>
      <c r="EN27" s="21">
        <v>1</v>
      </c>
      <c r="EO27" s="21">
        <v>1</v>
      </c>
      <c r="EP27" s="21">
        <v>1</v>
      </c>
      <c r="EQ27" s="21">
        <v>1</v>
      </c>
      <c r="ER27" s="21">
        <v>1</v>
      </c>
      <c r="ES27" s="24">
        <v>341</v>
      </c>
      <c r="ET27" s="21">
        <v>351</v>
      </c>
      <c r="EU27" s="21">
        <v>438</v>
      </c>
      <c r="EV27" s="21">
        <v>489</v>
      </c>
      <c r="EW27" s="21">
        <v>490</v>
      </c>
      <c r="EX27" s="21">
        <v>477</v>
      </c>
      <c r="EY27" s="21">
        <v>468</v>
      </c>
      <c r="EZ27" s="24">
        <v>20.7</v>
      </c>
      <c r="FA27" s="21">
        <v>19.2</v>
      </c>
      <c r="FB27" s="21">
        <v>21.4</v>
      </c>
      <c r="FC27" s="21">
        <v>16</v>
      </c>
      <c r="FD27" s="21">
        <v>17</v>
      </c>
      <c r="FE27" s="21">
        <v>18</v>
      </c>
      <c r="FF27" s="21">
        <v>16</v>
      </c>
      <c r="FG27" s="24">
        <v>5</v>
      </c>
      <c r="FH27" s="21">
        <v>11</v>
      </c>
      <c r="FI27" s="21">
        <v>5</v>
      </c>
      <c r="FJ27" s="21">
        <v>6</v>
      </c>
      <c r="FK27" s="21">
        <v>14</v>
      </c>
      <c r="FL27" s="21">
        <v>11</v>
      </c>
      <c r="FM27" s="21">
        <v>11</v>
      </c>
      <c r="FN27" s="24">
        <v>59</v>
      </c>
      <c r="FO27" s="21">
        <v>75</v>
      </c>
      <c r="FP27" s="21">
        <v>74</v>
      </c>
      <c r="FQ27" s="21">
        <v>92</v>
      </c>
      <c r="FR27" s="21">
        <v>94</v>
      </c>
      <c r="FS27" s="21">
        <v>74</v>
      </c>
      <c r="FT27" s="21">
        <v>86</v>
      </c>
      <c r="FU27" s="24" t="s">
        <v>295</v>
      </c>
      <c r="FV27" s="21">
        <v>0</v>
      </c>
      <c r="FW27" s="21">
        <v>0</v>
      </c>
      <c r="FX27" s="21">
        <v>0</v>
      </c>
      <c r="FY27" s="21">
        <v>0</v>
      </c>
      <c r="FZ27" s="21">
        <v>0</v>
      </c>
      <c r="GA27" s="21">
        <v>0</v>
      </c>
      <c r="GB27" s="24">
        <v>51</v>
      </c>
      <c r="GC27" s="21">
        <v>41</v>
      </c>
      <c r="GD27" s="21">
        <v>43</v>
      </c>
      <c r="GE27" s="21">
        <v>39</v>
      </c>
      <c r="GF27" s="21">
        <v>40</v>
      </c>
      <c r="GG27" s="21">
        <v>42</v>
      </c>
      <c r="GH27" s="21">
        <v>38</v>
      </c>
      <c r="GI27" s="24">
        <v>1670</v>
      </c>
      <c r="GJ27" s="21">
        <v>1740</v>
      </c>
      <c r="GK27" s="21">
        <v>2400</v>
      </c>
      <c r="GL27" s="21">
        <v>2600</v>
      </c>
      <c r="GM27" s="21">
        <v>2890</v>
      </c>
      <c r="GN27" s="21">
        <v>2100</v>
      </c>
      <c r="GO27" s="31">
        <v>3290</v>
      </c>
      <c r="GP27" s="9"/>
      <c r="GQ27" s="32">
        <v>16</v>
      </c>
      <c r="GR27" s="21">
        <v>90</v>
      </c>
      <c r="GS27" s="24">
        <v>10</v>
      </c>
      <c r="GT27" s="21">
        <v>45</v>
      </c>
      <c r="GU27" s="24">
        <v>15</v>
      </c>
      <c r="GV27" s="21">
        <v>80</v>
      </c>
      <c r="GW27" s="24">
        <v>13</v>
      </c>
      <c r="GX27" s="21">
        <v>55</v>
      </c>
      <c r="GY27" s="24">
        <v>9</v>
      </c>
      <c r="GZ27" s="21">
        <v>18</v>
      </c>
      <c r="HA27" s="24">
        <v>10</v>
      </c>
      <c r="HB27" s="21">
        <v>45</v>
      </c>
      <c r="HC27" s="24">
        <v>10</v>
      </c>
      <c r="HD27" s="21">
        <v>45</v>
      </c>
      <c r="HE27" s="6"/>
      <c r="HF27" s="21">
        <v>65</v>
      </c>
      <c r="HG27" s="21">
        <v>64</v>
      </c>
      <c r="HH27" s="21">
        <v>165</v>
      </c>
      <c r="HI27" s="21">
        <v>37.9</v>
      </c>
      <c r="HJ27" s="21">
        <v>1</v>
      </c>
      <c r="HK27" s="21">
        <v>68.5</v>
      </c>
      <c r="HL27" s="21">
        <v>0.6</v>
      </c>
      <c r="HM27" s="21">
        <v>60</v>
      </c>
      <c r="HN27" s="21">
        <v>49</v>
      </c>
      <c r="HO27" s="21">
        <v>10</v>
      </c>
      <c r="HP27" s="21">
        <v>4.22</v>
      </c>
      <c r="HQ27" s="21">
        <v>148.1</v>
      </c>
      <c r="HR27" s="21">
        <v>12.2</v>
      </c>
      <c r="HS27" s="21">
        <v>30.2</v>
      </c>
      <c r="HT27" s="21">
        <v>5</v>
      </c>
      <c r="HU27" s="6"/>
      <c r="HV27" s="99">
        <f t="shared" si="10"/>
        <v>6</v>
      </c>
      <c r="HW27" s="6"/>
      <c r="HX27" s="6"/>
      <c r="HY27" s="6"/>
      <c r="HZ27" s="6"/>
      <c r="IA27" s="6"/>
    </row>
    <row r="28" spans="1:235" ht="15.75" customHeight="1" x14ac:dyDescent="0.3">
      <c r="A28" s="99">
        <v>23</v>
      </c>
      <c r="B28" s="3">
        <v>49</v>
      </c>
      <c r="C28" s="21" t="s">
        <v>239</v>
      </c>
      <c r="D28" s="21">
        <v>2</v>
      </c>
      <c r="E28" s="22">
        <v>41257</v>
      </c>
      <c r="F28" s="22">
        <v>41257</v>
      </c>
      <c r="G28" s="21">
        <f t="shared" si="0"/>
        <v>0</v>
      </c>
      <c r="H28" s="21"/>
      <c r="I28" s="21" t="s">
        <v>680</v>
      </c>
      <c r="J28" s="23">
        <v>22686</v>
      </c>
      <c r="K28" s="21">
        <v>50</v>
      </c>
      <c r="L28" s="21"/>
      <c r="M28" s="21">
        <v>50</v>
      </c>
      <c r="N28" s="21" t="s">
        <v>681</v>
      </c>
      <c r="O28" s="21">
        <v>83</v>
      </c>
      <c r="P28" s="21">
        <v>94.1</v>
      </c>
      <c r="Q28" s="21">
        <v>6</v>
      </c>
      <c r="R28" s="21" t="s">
        <v>682</v>
      </c>
      <c r="S28" s="21">
        <v>1</v>
      </c>
      <c r="T28" s="21">
        <v>11</v>
      </c>
      <c r="U28" s="21" t="s">
        <v>548</v>
      </c>
      <c r="V28" s="21">
        <v>2</v>
      </c>
      <c r="W28" s="21">
        <v>4</v>
      </c>
      <c r="X28" s="21">
        <v>2</v>
      </c>
      <c r="Y28" s="21">
        <v>2</v>
      </c>
      <c r="Z28" s="6"/>
      <c r="AA28" s="24" t="s">
        <v>244</v>
      </c>
      <c r="AB28" s="21" t="s">
        <v>639</v>
      </c>
      <c r="AC28" s="25"/>
      <c r="AD28" s="25"/>
      <c r="AE28" s="21" t="s">
        <v>249</v>
      </c>
      <c r="AF28" s="21"/>
      <c r="AG28" s="21" t="s">
        <v>249</v>
      </c>
      <c r="AH28" s="21"/>
      <c r="AI28" s="21" t="s">
        <v>246</v>
      </c>
      <c r="AJ28" s="21" t="s">
        <v>246</v>
      </c>
      <c r="AK28" s="21" t="s">
        <v>249</v>
      </c>
      <c r="AL28" s="21" t="s">
        <v>246</v>
      </c>
      <c r="AM28" s="21">
        <v>0.94</v>
      </c>
      <c r="AN28" s="6"/>
      <c r="AO28" s="26" t="s">
        <v>250</v>
      </c>
      <c r="AP28" s="26" t="s">
        <v>274</v>
      </c>
      <c r="AQ28" s="26"/>
      <c r="AR28" s="26" t="s">
        <v>1902</v>
      </c>
      <c r="AS28" s="26" t="s">
        <v>1905</v>
      </c>
      <c r="AT28" s="27">
        <v>0.94</v>
      </c>
      <c r="AU28" s="21">
        <v>1.17</v>
      </c>
      <c r="AV28" s="21">
        <v>2.71</v>
      </c>
      <c r="AW28" s="21">
        <v>0.85</v>
      </c>
      <c r="AX28" s="21">
        <v>0.53</v>
      </c>
      <c r="AY28" s="21">
        <v>0.31</v>
      </c>
      <c r="AZ28" s="21">
        <v>0.2</v>
      </c>
      <c r="BA28" s="21"/>
      <c r="BB28" s="21"/>
      <c r="BC28" s="28">
        <f t="shared" ref="BC28:BE28" si="74">((AU28/AT28)*100)-100</f>
        <v>24.468085106382986</v>
      </c>
      <c r="BD28" s="28">
        <f t="shared" si="74"/>
        <v>131.62393162393164</v>
      </c>
      <c r="BE28" s="28">
        <f t="shared" si="74"/>
        <v>-68.634686346863475</v>
      </c>
      <c r="BF28" s="28">
        <f t="shared" si="2"/>
        <v>188.29787234042556</v>
      </c>
      <c r="BG28" s="28">
        <f t="shared" si="3"/>
        <v>-9.5744680851063748</v>
      </c>
      <c r="BH28" s="28">
        <f t="shared" si="4"/>
        <v>-27.350427350427353</v>
      </c>
      <c r="BI28" s="3">
        <f t="shared" ref="BI28:BK28" si="75">AU28-AT28</f>
        <v>0.22999999999999998</v>
      </c>
      <c r="BJ28" s="3">
        <f t="shared" si="75"/>
        <v>1.54</v>
      </c>
      <c r="BK28" s="3">
        <f t="shared" si="75"/>
        <v>-1.8599999999999999</v>
      </c>
      <c r="BL28" s="3">
        <f t="shared" si="6"/>
        <v>1.77</v>
      </c>
      <c r="BM28" s="3">
        <f t="shared" si="7"/>
        <v>-8.9999999999999969E-2</v>
      </c>
      <c r="BN28" s="3">
        <f t="shared" si="8"/>
        <v>-0.31999999999999995</v>
      </c>
      <c r="BO28" s="24">
        <v>60.8</v>
      </c>
      <c r="BP28" s="21">
        <v>121</v>
      </c>
      <c r="BQ28" s="21"/>
      <c r="BR28" s="21"/>
      <c r="BS28" s="21"/>
      <c r="BT28" s="21"/>
      <c r="BU28" s="21"/>
      <c r="BV28" s="24">
        <v>36</v>
      </c>
      <c r="BW28" s="21">
        <v>36</v>
      </c>
      <c r="BX28" s="21">
        <v>36</v>
      </c>
      <c r="BY28" s="21">
        <v>36.5</v>
      </c>
      <c r="BZ28" s="21">
        <v>36.1</v>
      </c>
      <c r="CA28" s="21">
        <v>36</v>
      </c>
      <c r="CB28" s="21">
        <v>36.5</v>
      </c>
      <c r="CC28" s="21"/>
      <c r="CD28" s="21"/>
      <c r="CE28" s="6"/>
      <c r="CF28" s="24" t="s">
        <v>683</v>
      </c>
      <c r="CG28" s="21"/>
      <c r="CH28" s="21"/>
      <c r="CI28" s="21"/>
      <c r="CJ28" s="21"/>
      <c r="CK28" s="21"/>
      <c r="CL28" s="21"/>
      <c r="CM28" s="24" t="s">
        <v>684</v>
      </c>
      <c r="CN28" s="21"/>
      <c r="CO28" s="21"/>
      <c r="CP28" s="21"/>
      <c r="CQ28" s="21"/>
      <c r="CR28" s="21"/>
      <c r="CS28" s="21"/>
      <c r="CT28" s="24">
        <v>2</v>
      </c>
      <c r="CU28" s="21"/>
      <c r="CV28" s="21"/>
      <c r="CW28" s="21"/>
      <c r="CX28" s="21"/>
      <c r="CY28" s="21"/>
      <c r="CZ28" s="21"/>
      <c r="DA28" s="24" t="s">
        <v>409</v>
      </c>
      <c r="DB28" s="21"/>
      <c r="DC28" s="21"/>
      <c r="DD28" s="21"/>
      <c r="DE28" s="21"/>
      <c r="DF28" s="21"/>
      <c r="DG28" s="21"/>
      <c r="DH28" s="24" t="s">
        <v>255</v>
      </c>
      <c r="DI28" s="21" t="s">
        <v>255</v>
      </c>
      <c r="DJ28" s="21" t="s">
        <v>255</v>
      </c>
      <c r="DK28" s="21" t="s">
        <v>255</v>
      </c>
      <c r="DL28" s="21" t="s">
        <v>255</v>
      </c>
      <c r="DM28" s="21"/>
      <c r="DN28" s="21"/>
      <c r="DO28" s="26">
        <v>8</v>
      </c>
      <c r="DP28" s="6"/>
      <c r="DQ28" s="24">
        <v>69.2</v>
      </c>
      <c r="DR28" s="21">
        <v>69.5</v>
      </c>
      <c r="DS28" s="21">
        <v>123.9</v>
      </c>
      <c r="DT28" s="21">
        <v>241</v>
      </c>
      <c r="DU28" s="21">
        <v>695</v>
      </c>
      <c r="DV28" s="21"/>
      <c r="DW28" s="21"/>
      <c r="DX28" s="24">
        <v>0.4</v>
      </c>
      <c r="DY28" s="21">
        <v>0.4</v>
      </c>
      <c r="DZ28" s="21">
        <v>0.32</v>
      </c>
      <c r="EA28" s="21">
        <v>0.5</v>
      </c>
      <c r="EB28" s="21">
        <v>0.5</v>
      </c>
      <c r="EC28" s="21"/>
      <c r="ED28" s="21"/>
      <c r="EE28" s="29">
        <f t="shared" ref="EE28:EI28" si="76">DQ28/DX28</f>
        <v>173</v>
      </c>
      <c r="EF28" s="30">
        <f t="shared" si="76"/>
        <v>173.75</v>
      </c>
      <c r="EG28" s="30">
        <f t="shared" si="76"/>
        <v>387.1875</v>
      </c>
      <c r="EH28" s="30">
        <f t="shared" si="76"/>
        <v>482</v>
      </c>
      <c r="EI28" s="30">
        <f t="shared" si="76"/>
        <v>1390</v>
      </c>
      <c r="EJ28" s="30"/>
      <c r="EK28" s="30"/>
      <c r="EL28" s="24">
        <v>1</v>
      </c>
      <c r="EM28" s="21">
        <v>1</v>
      </c>
      <c r="EN28" s="21">
        <v>1</v>
      </c>
      <c r="EO28" s="21">
        <v>1</v>
      </c>
      <c r="EP28" s="21">
        <v>1</v>
      </c>
      <c r="EQ28" s="21"/>
      <c r="ER28" s="21"/>
      <c r="ES28" s="24">
        <v>213</v>
      </c>
      <c r="ET28" s="21">
        <v>189</v>
      </c>
      <c r="EU28" s="21">
        <v>121</v>
      </c>
      <c r="EV28" s="21">
        <v>97</v>
      </c>
      <c r="EW28" s="21">
        <v>106</v>
      </c>
      <c r="EX28" s="21"/>
      <c r="EY28" s="21"/>
      <c r="EZ28" s="24">
        <v>10.1</v>
      </c>
      <c r="FA28" s="21">
        <v>6.7</v>
      </c>
      <c r="FB28" s="21">
        <v>6.5</v>
      </c>
      <c r="FC28" s="21">
        <v>6.4</v>
      </c>
      <c r="FD28" s="21">
        <v>6.4</v>
      </c>
      <c r="FE28" s="21"/>
      <c r="FF28" s="21"/>
      <c r="FG28" s="24">
        <v>4</v>
      </c>
      <c r="FH28" s="21">
        <v>5</v>
      </c>
      <c r="FI28" s="21">
        <v>10</v>
      </c>
      <c r="FJ28" s="21">
        <v>14</v>
      </c>
      <c r="FK28" s="21">
        <v>14</v>
      </c>
      <c r="FL28" s="21"/>
      <c r="FM28" s="21"/>
      <c r="FN28" s="24">
        <v>85</v>
      </c>
      <c r="FO28" s="21">
        <v>127</v>
      </c>
      <c r="FP28" s="21">
        <v>129</v>
      </c>
      <c r="FQ28" s="21">
        <v>117</v>
      </c>
      <c r="FR28" s="21">
        <v>110</v>
      </c>
      <c r="FS28" s="21"/>
      <c r="FT28" s="21"/>
      <c r="FU28" s="24">
        <v>0</v>
      </c>
      <c r="FV28" s="21">
        <v>0</v>
      </c>
      <c r="FW28" s="21">
        <v>0</v>
      </c>
      <c r="FX28" s="21">
        <v>0</v>
      </c>
      <c r="FY28" s="21">
        <v>0</v>
      </c>
      <c r="FZ28" s="21"/>
      <c r="GA28" s="21"/>
      <c r="GB28" s="24">
        <v>181</v>
      </c>
      <c r="GC28" s="21">
        <v>211</v>
      </c>
      <c r="GD28" s="21">
        <v>233</v>
      </c>
      <c r="GE28" s="21">
        <v>178</v>
      </c>
      <c r="GF28" s="21">
        <v>196</v>
      </c>
      <c r="GG28" s="21"/>
      <c r="GH28" s="21"/>
      <c r="GI28" s="24">
        <v>340</v>
      </c>
      <c r="GJ28" s="21">
        <v>42</v>
      </c>
      <c r="GK28" s="21">
        <v>290</v>
      </c>
      <c r="GL28" s="21">
        <v>234</v>
      </c>
      <c r="GM28" s="21">
        <v>237</v>
      </c>
      <c r="GN28" s="21"/>
      <c r="GO28" s="31"/>
      <c r="GP28" s="9"/>
      <c r="GQ28" s="32">
        <v>12</v>
      </c>
      <c r="GR28" s="21">
        <v>45</v>
      </c>
      <c r="GS28" s="24">
        <v>12</v>
      </c>
      <c r="GT28" s="21">
        <v>45</v>
      </c>
      <c r="GU28" s="24">
        <v>11</v>
      </c>
      <c r="GV28" s="21">
        <v>45</v>
      </c>
      <c r="GW28" s="24">
        <v>11</v>
      </c>
      <c r="GX28" s="21">
        <v>45</v>
      </c>
      <c r="GY28" s="24">
        <v>10</v>
      </c>
      <c r="GZ28" s="21">
        <v>45</v>
      </c>
      <c r="HA28" s="24"/>
      <c r="HB28" s="21"/>
      <c r="HC28" s="24"/>
      <c r="HD28" s="21"/>
      <c r="HE28" s="6"/>
      <c r="HF28" s="21">
        <v>50</v>
      </c>
      <c r="HG28" s="21">
        <v>48</v>
      </c>
      <c r="HH28" s="21">
        <v>116</v>
      </c>
      <c r="HI28" s="21">
        <v>36</v>
      </c>
      <c r="HJ28" s="21">
        <v>1</v>
      </c>
      <c r="HK28" s="21">
        <v>69.2</v>
      </c>
      <c r="HL28" s="21">
        <v>0.35</v>
      </c>
      <c r="HM28" s="21">
        <v>0</v>
      </c>
      <c r="HN28" s="21">
        <v>4.2</v>
      </c>
      <c r="HO28" s="21">
        <v>10.71</v>
      </c>
      <c r="HP28" s="21">
        <v>3.6</v>
      </c>
      <c r="HQ28" s="21">
        <v>138</v>
      </c>
      <c r="HR28" s="21">
        <v>10.1</v>
      </c>
      <c r="HS28" s="21">
        <v>25.3</v>
      </c>
      <c r="HT28" s="21">
        <v>3</v>
      </c>
      <c r="HU28" s="6"/>
      <c r="HV28" s="99">
        <f t="shared" si="10"/>
        <v>0</v>
      </c>
      <c r="HW28" s="6"/>
      <c r="HX28" s="6"/>
      <c r="HY28" s="6"/>
      <c r="HZ28" s="6"/>
      <c r="IA28" s="6"/>
    </row>
    <row r="29" spans="1:235" ht="15.75" customHeight="1" x14ac:dyDescent="0.3">
      <c r="A29" s="99">
        <v>24</v>
      </c>
      <c r="B29" s="3">
        <v>50</v>
      </c>
      <c r="C29" s="42" t="s">
        <v>431</v>
      </c>
      <c r="D29" s="42">
        <v>1</v>
      </c>
      <c r="E29" s="43">
        <v>41225</v>
      </c>
      <c r="F29" s="43">
        <v>41229</v>
      </c>
      <c r="G29" s="21">
        <f t="shared" si="0"/>
        <v>4</v>
      </c>
      <c r="H29" s="42" t="s">
        <v>410</v>
      </c>
      <c r="I29" s="42"/>
      <c r="J29" s="44">
        <v>20154</v>
      </c>
      <c r="K29" s="42">
        <v>57</v>
      </c>
      <c r="L29" s="42"/>
      <c r="M29" s="42"/>
      <c r="N29" s="42" t="s">
        <v>685</v>
      </c>
      <c r="O29" s="42">
        <v>41</v>
      </c>
      <c r="P29" s="42">
        <v>26.6</v>
      </c>
      <c r="Q29" s="42">
        <v>14</v>
      </c>
      <c r="R29" s="42" t="s">
        <v>548</v>
      </c>
      <c r="S29" s="42">
        <v>2</v>
      </c>
      <c r="T29" s="42">
        <v>63</v>
      </c>
      <c r="U29" s="42" t="s">
        <v>548</v>
      </c>
      <c r="V29" s="42">
        <v>2</v>
      </c>
      <c r="W29" s="42">
        <v>12</v>
      </c>
      <c r="X29" s="42">
        <v>1</v>
      </c>
      <c r="Y29" s="42">
        <v>0</v>
      </c>
      <c r="Z29" s="6"/>
      <c r="AA29" s="45" t="s">
        <v>298</v>
      </c>
      <c r="AB29" s="42" t="s">
        <v>686</v>
      </c>
      <c r="AC29" s="46"/>
      <c r="AD29" s="46"/>
      <c r="AE29" s="42" t="s">
        <v>249</v>
      </c>
      <c r="AF29" s="42"/>
      <c r="AG29" s="42" t="s">
        <v>249</v>
      </c>
      <c r="AH29" s="42"/>
      <c r="AI29" s="42" t="s">
        <v>246</v>
      </c>
      <c r="AJ29" s="42" t="s">
        <v>249</v>
      </c>
      <c r="AK29" s="42" t="s">
        <v>246</v>
      </c>
      <c r="AL29" s="42" t="s">
        <v>246</v>
      </c>
      <c r="AM29" s="42">
        <v>5.42</v>
      </c>
      <c r="AN29" s="6"/>
      <c r="AO29" s="48" t="s">
        <v>250</v>
      </c>
      <c r="AP29" s="48" t="s">
        <v>274</v>
      </c>
      <c r="AQ29" s="48"/>
      <c r="AR29" s="48" t="s">
        <v>1906</v>
      </c>
      <c r="AS29" s="48" t="s">
        <v>1905</v>
      </c>
      <c r="AT29" s="102">
        <v>5.42</v>
      </c>
      <c r="AU29" s="42">
        <v>7.96</v>
      </c>
      <c r="AV29" s="42">
        <v>6.03</v>
      </c>
      <c r="AW29" s="104">
        <v>2</v>
      </c>
      <c r="AX29" s="42">
        <v>1.44</v>
      </c>
      <c r="AY29" s="42">
        <v>0.87</v>
      </c>
      <c r="AZ29" s="42">
        <v>0.54</v>
      </c>
      <c r="BA29" s="42">
        <v>0.38</v>
      </c>
      <c r="BB29" s="42">
        <v>0.33</v>
      </c>
      <c r="BC29" s="28">
        <f t="shared" ref="BC29:BE29" si="77">((AU29/AT29)*100)-100</f>
        <v>46.863468634686342</v>
      </c>
      <c r="BD29" s="28">
        <f t="shared" si="77"/>
        <v>-24.246231155778887</v>
      </c>
      <c r="BE29" s="28">
        <f t="shared" si="77"/>
        <v>-66.83250414593698</v>
      </c>
      <c r="BF29" s="28">
        <f t="shared" si="2"/>
        <v>11.254612546125472</v>
      </c>
      <c r="BG29" s="28">
        <f t="shared" si="3"/>
        <v>-63.099630996309962</v>
      </c>
      <c r="BH29" s="28">
        <f t="shared" si="4"/>
        <v>-74.874371859296488</v>
      </c>
      <c r="BI29" s="3">
        <f t="shared" ref="BI29:BK29" si="78">AU29-AT29</f>
        <v>2.54</v>
      </c>
      <c r="BJ29" s="3">
        <f t="shared" si="78"/>
        <v>-1.9299999999999997</v>
      </c>
      <c r="BK29" s="3">
        <f t="shared" si="78"/>
        <v>-4.03</v>
      </c>
      <c r="BL29" s="3">
        <f t="shared" si="6"/>
        <v>0.61000000000000032</v>
      </c>
      <c r="BM29" s="3">
        <f t="shared" si="7"/>
        <v>-3.42</v>
      </c>
      <c r="BN29" s="3">
        <f t="shared" si="8"/>
        <v>-5.96</v>
      </c>
      <c r="BO29" s="45"/>
      <c r="BP29" s="42"/>
      <c r="BQ29" s="42">
        <v>226</v>
      </c>
      <c r="BR29" s="42">
        <v>180.3</v>
      </c>
      <c r="BS29" s="42">
        <v>152</v>
      </c>
      <c r="BT29" s="42">
        <v>123.4</v>
      </c>
      <c r="BU29" s="42">
        <v>124.7</v>
      </c>
      <c r="BV29" s="45">
        <v>37</v>
      </c>
      <c r="BW29" s="42">
        <v>37.9</v>
      </c>
      <c r="BX29" s="42">
        <v>37</v>
      </c>
      <c r="BY29" s="42">
        <v>39.1</v>
      </c>
      <c r="BZ29" s="42">
        <v>38.1</v>
      </c>
      <c r="CA29" s="42">
        <v>37.5</v>
      </c>
      <c r="CB29" s="42">
        <v>37.4</v>
      </c>
      <c r="CC29" s="42">
        <v>37</v>
      </c>
      <c r="CD29" s="42">
        <v>37</v>
      </c>
      <c r="CE29" s="6"/>
      <c r="CF29" s="45" t="s">
        <v>687</v>
      </c>
      <c r="CG29" s="42"/>
      <c r="CH29" s="42"/>
      <c r="CI29" s="42"/>
      <c r="CJ29" s="42"/>
      <c r="CK29" s="42" t="s">
        <v>688</v>
      </c>
      <c r="CL29" s="42"/>
      <c r="CM29" s="45" t="s">
        <v>689</v>
      </c>
      <c r="CN29" s="42"/>
      <c r="CO29" s="42"/>
      <c r="CP29" s="42"/>
      <c r="CQ29" s="42"/>
      <c r="CR29" s="42" t="s">
        <v>303</v>
      </c>
      <c r="CS29" s="42"/>
      <c r="CT29" s="45"/>
      <c r="CU29" s="42"/>
      <c r="CV29" s="42"/>
      <c r="CW29" s="42"/>
      <c r="CX29" s="42"/>
      <c r="CY29" s="42"/>
      <c r="CZ29" s="42"/>
      <c r="DA29" s="45"/>
      <c r="DB29" s="42"/>
      <c r="DC29" s="42"/>
      <c r="DD29" s="42"/>
      <c r="DE29" s="42"/>
      <c r="DF29" s="42"/>
      <c r="DG29" s="42"/>
      <c r="DH29" s="45" t="s">
        <v>690</v>
      </c>
      <c r="DI29" s="42" t="s">
        <v>691</v>
      </c>
      <c r="DJ29" s="42" t="s">
        <v>692</v>
      </c>
      <c r="DK29" s="42" t="s">
        <v>692</v>
      </c>
      <c r="DL29" s="42" t="s">
        <v>693</v>
      </c>
      <c r="DM29" s="42" t="s">
        <v>693</v>
      </c>
      <c r="DN29" s="42" t="s">
        <v>693</v>
      </c>
      <c r="DO29" s="48">
        <v>9</v>
      </c>
      <c r="DP29" s="6"/>
      <c r="DQ29" s="45">
        <v>105</v>
      </c>
      <c r="DR29" s="42">
        <v>87.3</v>
      </c>
      <c r="DS29" s="42">
        <v>104.8</v>
      </c>
      <c r="DT29" s="42">
        <v>74.3</v>
      </c>
      <c r="DU29" s="42">
        <v>68.5</v>
      </c>
      <c r="DV29" s="42">
        <v>74</v>
      </c>
      <c r="DW29" s="42">
        <v>82.4</v>
      </c>
      <c r="DX29" s="45">
        <v>0.7</v>
      </c>
      <c r="DY29" s="42">
        <v>0.6</v>
      </c>
      <c r="DZ29" s="42">
        <v>0.6</v>
      </c>
      <c r="EA29" s="42">
        <v>0.4</v>
      </c>
      <c r="EB29" s="42">
        <v>0.4</v>
      </c>
      <c r="EC29" s="42">
        <v>0.5</v>
      </c>
      <c r="ED29" s="42">
        <v>0.5</v>
      </c>
      <c r="EE29" s="80">
        <f t="shared" ref="EE29:EK29" si="79">DQ29/DX29</f>
        <v>150</v>
      </c>
      <c r="EF29" s="81">
        <f t="shared" si="79"/>
        <v>145.5</v>
      </c>
      <c r="EG29" s="81">
        <f t="shared" si="79"/>
        <v>174.66666666666666</v>
      </c>
      <c r="EH29" s="81">
        <f t="shared" si="79"/>
        <v>185.74999999999997</v>
      </c>
      <c r="EI29" s="81">
        <f t="shared" si="79"/>
        <v>171.25</v>
      </c>
      <c r="EJ29" s="81">
        <f t="shared" si="79"/>
        <v>148</v>
      </c>
      <c r="EK29" s="81">
        <f t="shared" si="79"/>
        <v>164.8</v>
      </c>
      <c r="EL29" s="45">
        <v>1</v>
      </c>
      <c r="EM29" s="42">
        <v>1</v>
      </c>
      <c r="EN29" s="42">
        <v>1</v>
      </c>
      <c r="EO29" s="42">
        <v>1</v>
      </c>
      <c r="EP29" s="42">
        <v>1</v>
      </c>
      <c r="EQ29" s="42">
        <v>1</v>
      </c>
      <c r="ER29" s="42">
        <v>1</v>
      </c>
      <c r="ES29" s="45">
        <v>301</v>
      </c>
      <c r="ET29" s="42">
        <v>277</v>
      </c>
      <c r="EU29" s="42">
        <v>275</v>
      </c>
      <c r="EV29" s="42">
        <v>280</v>
      </c>
      <c r="EW29" s="42">
        <v>299</v>
      </c>
      <c r="EX29" s="42">
        <v>320</v>
      </c>
      <c r="EY29" s="42">
        <v>323</v>
      </c>
      <c r="EZ29" s="45">
        <v>9</v>
      </c>
      <c r="FA29" s="42">
        <v>6.4</v>
      </c>
      <c r="FB29" s="42">
        <v>5.8</v>
      </c>
      <c r="FC29" s="42">
        <v>6.4</v>
      </c>
      <c r="FD29" s="42">
        <v>5.8</v>
      </c>
      <c r="FE29" s="42">
        <v>6.1</v>
      </c>
      <c r="FF29" s="42">
        <v>5.5</v>
      </c>
      <c r="FG29" s="45">
        <v>9</v>
      </c>
      <c r="FH29" s="42">
        <v>10</v>
      </c>
      <c r="FI29" s="42">
        <v>12</v>
      </c>
      <c r="FJ29" s="42">
        <v>12</v>
      </c>
      <c r="FK29" s="42">
        <v>12</v>
      </c>
      <c r="FL29" s="42">
        <v>9</v>
      </c>
      <c r="FM29" s="42">
        <v>10</v>
      </c>
      <c r="FN29" s="45">
        <v>81</v>
      </c>
      <c r="FO29" s="42">
        <v>84</v>
      </c>
      <c r="FP29" s="42">
        <v>90</v>
      </c>
      <c r="FQ29" s="42">
        <v>87</v>
      </c>
      <c r="FR29" s="42">
        <v>99</v>
      </c>
      <c r="FS29" s="42">
        <v>88</v>
      </c>
      <c r="FT29" s="42">
        <v>73</v>
      </c>
      <c r="FU29" s="45" t="s">
        <v>334</v>
      </c>
      <c r="FV29" s="42">
        <v>0</v>
      </c>
      <c r="FW29" s="42">
        <v>0</v>
      </c>
      <c r="FX29" s="42">
        <v>0</v>
      </c>
      <c r="FY29" s="42">
        <v>0</v>
      </c>
      <c r="FZ29" s="42">
        <v>0</v>
      </c>
      <c r="GA29" s="42">
        <v>0</v>
      </c>
      <c r="GB29" s="45">
        <v>140</v>
      </c>
      <c r="GC29" s="42">
        <v>101</v>
      </c>
      <c r="GD29" s="42">
        <v>76</v>
      </c>
      <c r="GE29" s="42">
        <v>68</v>
      </c>
      <c r="GF29" s="42">
        <v>55</v>
      </c>
      <c r="GG29" s="42">
        <v>54</v>
      </c>
      <c r="GH29" s="42">
        <v>53</v>
      </c>
      <c r="GI29" s="45">
        <v>1815</v>
      </c>
      <c r="GJ29" s="42">
        <v>2240</v>
      </c>
      <c r="GK29" s="42">
        <v>3120</v>
      </c>
      <c r="GL29" s="42">
        <v>3440</v>
      </c>
      <c r="GM29" s="42">
        <v>2310</v>
      </c>
      <c r="GN29" s="42">
        <v>2580</v>
      </c>
      <c r="GO29" s="42">
        <v>3407</v>
      </c>
      <c r="GP29" s="6"/>
      <c r="GQ29" s="45">
        <v>16</v>
      </c>
      <c r="GR29" s="42">
        <v>90</v>
      </c>
      <c r="GS29" s="45">
        <v>10</v>
      </c>
      <c r="GT29" s="42">
        <v>45</v>
      </c>
      <c r="GU29" s="45">
        <v>10</v>
      </c>
      <c r="GV29" s="42">
        <v>45</v>
      </c>
      <c r="GW29" s="45">
        <v>10</v>
      </c>
      <c r="GX29" s="42">
        <v>45</v>
      </c>
      <c r="GY29" s="45">
        <v>10</v>
      </c>
      <c r="GZ29" s="42">
        <v>45</v>
      </c>
      <c r="HA29" s="45">
        <v>14</v>
      </c>
      <c r="HB29" s="42">
        <v>55</v>
      </c>
      <c r="HC29" s="45">
        <v>10</v>
      </c>
      <c r="HD29" s="42">
        <v>45</v>
      </c>
      <c r="HE29" s="6"/>
      <c r="HF29" s="42">
        <v>57</v>
      </c>
      <c r="HG29" s="42">
        <v>107</v>
      </c>
      <c r="HH29" s="42">
        <v>134</v>
      </c>
      <c r="HI29" s="42">
        <v>38</v>
      </c>
      <c r="HJ29" s="42">
        <v>1</v>
      </c>
      <c r="HK29" s="42">
        <v>73.5</v>
      </c>
      <c r="HL29" s="42">
        <v>0.5</v>
      </c>
      <c r="HM29" s="42">
        <v>45</v>
      </c>
      <c r="HN29" s="42">
        <v>6.7</v>
      </c>
      <c r="HO29" s="42">
        <v>7.26</v>
      </c>
      <c r="HP29" s="42">
        <v>3.74</v>
      </c>
      <c r="HQ29" s="42">
        <v>144.5</v>
      </c>
      <c r="HR29" s="42">
        <v>5.5</v>
      </c>
      <c r="HS29" s="42">
        <v>36.4</v>
      </c>
      <c r="HT29" s="42">
        <v>12</v>
      </c>
      <c r="HU29" s="6"/>
      <c r="HV29" s="99">
        <f t="shared" si="10"/>
        <v>6</v>
      </c>
      <c r="HW29" s="6"/>
      <c r="HX29" s="6"/>
      <c r="HY29" s="6"/>
      <c r="HZ29" s="6"/>
      <c r="IA29" s="6"/>
    </row>
    <row r="30" spans="1:235" ht="15.75" customHeight="1" x14ac:dyDescent="0.3">
      <c r="A30" s="99">
        <v>25</v>
      </c>
      <c r="B30" s="51">
        <v>54</v>
      </c>
      <c r="C30" s="21" t="s">
        <v>635</v>
      </c>
      <c r="D30" s="21">
        <v>1</v>
      </c>
      <c r="E30" s="22">
        <v>41289</v>
      </c>
      <c r="F30" s="22">
        <v>41290</v>
      </c>
      <c r="G30" s="21">
        <f t="shared" si="0"/>
        <v>1</v>
      </c>
      <c r="H30" s="21"/>
      <c r="I30" s="21" t="s">
        <v>716</v>
      </c>
      <c r="J30" s="23">
        <v>12565</v>
      </c>
      <c r="K30" s="21">
        <v>78</v>
      </c>
      <c r="L30" s="21">
        <v>168</v>
      </c>
      <c r="M30" s="21">
        <v>70</v>
      </c>
      <c r="N30" s="21" t="s">
        <v>708</v>
      </c>
      <c r="O30" s="21">
        <v>46</v>
      </c>
      <c r="P30" s="21">
        <v>37</v>
      </c>
      <c r="Q30" s="21">
        <v>2</v>
      </c>
      <c r="R30" s="21" t="s">
        <v>638</v>
      </c>
      <c r="S30" s="21">
        <v>1</v>
      </c>
      <c r="T30" s="21">
        <v>7</v>
      </c>
      <c r="U30" s="21" t="s">
        <v>272</v>
      </c>
      <c r="V30" s="21">
        <v>1</v>
      </c>
      <c r="W30" s="21">
        <v>0</v>
      </c>
      <c r="X30" s="21">
        <v>0</v>
      </c>
      <c r="Y30" s="21">
        <v>0</v>
      </c>
      <c r="Z30" s="6"/>
      <c r="AA30" s="24" t="s">
        <v>244</v>
      </c>
      <c r="AB30" s="21" t="s">
        <v>710</v>
      </c>
      <c r="AC30" s="25"/>
      <c r="AD30" s="25"/>
      <c r="AE30" s="21" t="s">
        <v>249</v>
      </c>
      <c r="AF30" s="21"/>
      <c r="AG30" s="21" t="s">
        <v>246</v>
      </c>
      <c r="AH30" s="21" t="s">
        <v>248</v>
      </c>
      <c r="AI30" s="21" t="s">
        <v>249</v>
      </c>
      <c r="AJ30" s="21" t="s">
        <v>249</v>
      </c>
      <c r="AK30" s="21" t="s">
        <v>249</v>
      </c>
      <c r="AL30" s="21" t="s">
        <v>246</v>
      </c>
      <c r="AM30" s="21">
        <v>7.74</v>
      </c>
      <c r="AN30" s="6"/>
      <c r="AO30" s="26" t="s">
        <v>250</v>
      </c>
      <c r="AP30" s="26" t="s">
        <v>274</v>
      </c>
      <c r="AQ30" s="26"/>
      <c r="AR30" s="26" t="s">
        <v>1906</v>
      </c>
      <c r="AS30" s="26" t="s">
        <v>299</v>
      </c>
      <c r="AT30" s="27">
        <v>7.74</v>
      </c>
      <c r="AU30" s="21">
        <v>10.47</v>
      </c>
      <c r="AV30" s="21">
        <v>27.12</v>
      </c>
      <c r="AW30" s="21">
        <v>11.93</v>
      </c>
      <c r="AX30" s="21"/>
      <c r="AY30" s="21"/>
      <c r="AZ30" s="21"/>
      <c r="BA30" s="21"/>
      <c r="BB30" s="21"/>
      <c r="BC30" s="28">
        <f t="shared" ref="BC30:BE30" si="80">((AU30/AT30)*100)-100</f>
        <v>35.271317829457359</v>
      </c>
      <c r="BD30" s="28">
        <f t="shared" si="80"/>
        <v>159.02578796561608</v>
      </c>
      <c r="BE30" s="28">
        <f t="shared" si="80"/>
        <v>-56.010324483775811</v>
      </c>
      <c r="BF30" s="28">
        <f t="shared" si="2"/>
        <v>250.38759689922483</v>
      </c>
      <c r="BG30" s="28">
        <f t="shared" si="3"/>
        <v>54.134366925064597</v>
      </c>
      <c r="BH30" s="28">
        <f t="shared" si="4"/>
        <v>13.944603629417358</v>
      </c>
      <c r="BI30" s="3">
        <f t="shared" ref="BI30:BK30" si="81">AU30-AT30</f>
        <v>2.7300000000000004</v>
      </c>
      <c r="BJ30" s="3">
        <f t="shared" si="81"/>
        <v>16.649999999999999</v>
      </c>
      <c r="BK30" s="3">
        <f t="shared" si="81"/>
        <v>-15.190000000000001</v>
      </c>
      <c r="BL30" s="3">
        <f t="shared" si="6"/>
        <v>19.380000000000003</v>
      </c>
      <c r="BM30" s="3">
        <f t="shared" si="7"/>
        <v>4.1899999999999995</v>
      </c>
      <c r="BN30" s="3">
        <f t="shared" si="8"/>
        <v>1.4599999999999991</v>
      </c>
      <c r="BO30" s="24"/>
      <c r="BP30" s="21"/>
      <c r="BQ30" s="21"/>
      <c r="BR30" s="21"/>
      <c r="BS30" s="21"/>
      <c r="BT30" s="21"/>
      <c r="BU30" s="21"/>
      <c r="BV30" s="24">
        <v>36</v>
      </c>
      <c r="BW30" s="21">
        <v>36</v>
      </c>
      <c r="BX30" s="21">
        <v>36.5</v>
      </c>
      <c r="BY30" s="21">
        <v>36.5</v>
      </c>
      <c r="BZ30" s="21"/>
      <c r="CA30" s="21"/>
      <c r="CB30" s="21"/>
      <c r="CC30" s="21"/>
      <c r="CD30" s="21"/>
      <c r="CE30" s="6"/>
      <c r="CF30" s="24" t="s">
        <v>717</v>
      </c>
      <c r="CG30" s="21"/>
      <c r="CH30" s="21"/>
      <c r="CI30" s="21"/>
      <c r="CJ30" s="21"/>
      <c r="CK30" s="21"/>
      <c r="CL30" s="21"/>
      <c r="CM30" s="24" t="s">
        <v>718</v>
      </c>
      <c r="CN30" s="21"/>
      <c r="CO30" s="21"/>
      <c r="CP30" s="21"/>
      <c r="CQ30" s="21"/>
      <c r="CR30" s="21"/>
      <c r="CS30" s="21"/>
      <c r="CT30" s="24">
        <v>2</v>
      </c>
      <c r="CU30" s="21"/>
      <c r="CV30" s="21"/>
      <c r="CW30" s="21"/>
      <c r="CX30" s="21"/>
      <c r="CY30" s="21"/>
      <c r="CZ30" s="21"/>
      <c r="DA30" s="24" t="s">
        <v>409</v>
      </c>
      <c r="DB30" s="21"/>
      <c r="DC30" s="21"/>
      <c r="DD30" s="21"/>
      <c r="DE30" s="21"/>
      <c r="DF30" s="21"/>
      <c r="DG30" s="21"/>
      <c r="DH30" s="24" t="s">
        <v>255</v>
      </c>
      <c r="DI30" s="21" t="s">
        <v>255</v>
      </c>
      <c r="DJ30" s="21"/>
      <c r="DK30" s="21"/>
      <c r="DL30" s="21"/>
      <c r="DM30" s="21"/>
      <c r="DN30" s="21"/>
      <c r="DO30" s="26">
        <v>8</v>
      </c>
      <c r="DP30" s="6"/>
      <c r="DQ30" s="24">
        <v>144</v>
      </c>
      <c r="DR30" s="21">
        <v>88.3</v>
      </c>
      <c r="DS30" s="21"/>
      <c r="DT30" s="21"/>
      <c r="DU30" s="21"/>
      <c r="DV30" s="21"/>
      <c r="DW30" s="21"/>
      <c r="DX30" s="24">
        <v>0.3</v>
      </c>
      <c r="DY30" s="21">
        <v>0.3</v>
      </c>
      <c r="DZ30" s="21"/>
      <c r="EA30" s="21"/>
      <c r="EB30" s="21"/>
      <c r="EC30" s="21"/>
      <c r="ED30" s="21"/>
      <c r="EE30" s="29">
        <f t="shared" ref="EE30:EF30" si="82">DQ30/DX30</f>
        <v>480</v>
      </c>
      <c r="EF30" s="79">
        <f t="shared" si="82"/>
        <v>294.33333333333331</v>
      </c>
      <c r="EG30" s="79"/>
      <c r="EH30" s="79"/>
      <c r="EI30" s="79"/>
      <c r="EJ30" s="79"/>
      <c r="EK30" s="79"/>
      <c r="EL30" s="24">
        <v>0</v>
      </c>
      <c r="EM30" s="21">
        <v>0</v>
      </c>
      <c r="EN30" s="21"/>
      <c r="EO30" s="21"/>
      <c r="EP30" s="21"/>
      <c r="EQ30" s="21"/>
      <c r="ER30" s="21"/>
      <c r="ES30" s="24">
        <v>321</v>
      </c>
      <c r="ET30" s="21">
        <v>291</v>
      </c>
      <c r="EU30" s="21"/>
      <c r="EV30" s="21"/>
      <c r="EW30" s="21"/>
      <c r="EX30" s="21"/>
      <c r="EY30" s="21"/>
      <c r="EZ30" s="24">
        <v>5.9</v>
      </c>
      <c r="FA30" s="21">
        <v>7</v>
      </c>
      <c r="FB30" s="21"/>
      <c r="FC30" s="21"/>
      <c r="FD30" s="21"/>
      <c r="FE30" s="21"/>
      <c r="FF30" s="21"/>
      <c r="FG30" s="24">
        <v>15</v>
      </c>
      <c r="FH30" s="21">
        <v>15</v>
      </c>
      <c r="FI30" s="21"/>
      <c r="FJ30" s="21"/>
      <c r="FK30" s="21"/>
      <c r="FL30" s="21"/>
      <c r="FM30" s="21"/>
      <c r="FN30" s="24">
        <v>73</v>
      </c>
      <c r="FO30" s="21">
        <v>73</v>
      </c>
      <c r="FP30" s="21"/>
      <c r="FQ30" s="21"/>
      <c r="FR30" s="21"/>
      <c r="FS30" s="21"/>
      <c r="FT30" s="21"/>
      <c r="FU30" s="24">
        <v>0</v>
      </c>
      <c r="FV30" s="21">
        <v>0</v>
      </c>
      <c r="FW30" s="21"/>
      <c r="FX30" s="21"/>
      <c r="FY30" s="21"/>
      <c r="FZ30" s="21"/>
      <c r="GA30" s="21"/>
      <c r="GB30" s="24">
        <v>213</v>
      </c>
      <c r="GC30" s="21">
        <v>77</v>
      </c>
      <c r="GD30" s="21"/>
      <c r="GE30" s="21"/>
      <c r="GF30" s="21"/>
      <c r="GG30" s="21"/>
      <c r="GH30" s="21"/>
      <c r="GI30" s="24">
        <v>2670</v>
      </c>
      <c r="GJ30" s="21">
        <v>1030</v>
      </c>
      <c r="GK30" s="21"/>
      <c r="GL30" s="21"/>
      <c r="GM30" s="21"/>
      <c r="GN30" s="21"/>
      <c r="GO30" s="21"/>
      <c r="GP30" s="6"/>
      <c r="GQ30" s="24">
        <v>6</v>
      </c>
      <c r="GR30" s="21">
        <v>10</v>
      </c>
      <c r="GS30" s="24">
        <v>9</v>
      </c>
      <c r="GT30" s="21">
        <v>18</v>
      </c>
      <c r="GU30" s="24"/>
      <c r="GV30" s="21"/>
      <c r="GW30" s="24"/>
      <c r="GX30" s="21"/>
      <c r="GY30" s="24"/>
      <c r="GZ30" s="21"/>
      <c r="HA30" s="24"/>
      <c r="HB30" s="21"/>
      <c r="HC30" s="24"/>
      <c r="HD30" s="21"/>
      <c r="HE30" s="6"/>
      <c r="HF30" s="21">
        <v>78</v>
      </c>
      <c r="HG30" s="21">
        <v>113</v>
      </c>
      <c r="HH30" s="21">
        <v>127</v>
      </c>
      <c r="HI30" s="21">
        <v>36</v>
      </c>
      <c r="HJ30" s="21">
        <v>2</v>
      </c>
      <c r="HK30" s="21">
        <v>102.3</v>
      </c>
      <c r="HL30" s="21">
        <v>0.3</v>
      </c>
      <c r="HM30" s="21">
        <v>50</v>
      </c>
      <c r="HN30" s="21">
        <v>50.7</v>
      </c>
      <c r="HO30" s="21">
        <v>6.21</v>
      </c>
      <c r="HP30" s="21">
        <v>5.42</v>
      </c>
      <c r="HQ30" s="21">
        <v>132.4</v>
      </c>
      <c r="HR30" s="21">
        <v>11.8</v>
      </c>
      <c r="HS30" s="21">
        <v>11.7</v>
      </c>
      <c r="HT30" s="21">
        <v>15</v>
      </c>
      <c r="HU30" s="6"/>
      <c r="HV30" s="99">
        <f t="shared" si="10"/>
        <v>-3</v>
      </c>
      <c r="HW30" s="6"/>
      <c r="HX30" s="6"/>
      <c r="HY30" s="6"/>
      <c r="HZ30" s="6"/>
      <c r="IA30" s="6"/>
    </row>
    <row r="31" spans="1:235" ht="15.75" customHeight="1" x14ac:dyDescent="0.3">
      <c r="A31" s="99">
        <v>26</v>
      </c>
      <c r="B31" s="51">
        <v>55</v>
      </c>
      <c r="C31" s="21" t="s">
        <v>626</v>
      </c>
      <c r="D31" s="21">
        <v>1</v>
      </c>
      <c r="E31" s="22">
        <v>41283</v>
      </c>
      <c r="F31" s="22">
        <v>41284</v>
      </c>
      <c r="G31" s="21">
        <f t="shared" si="0"/>
        <v>1</v>
      </c>
      <c r="H31" s="21"/>
      <c r="I31" s="21" t="s">
        <v>324</v>
      </c>
      <c r="J31" s="23">
        <v>30729</v>
      </c>
      <c r="K31" s="21">
        <v>28</v>
      </c>
      <c r="L31" s="21">
        <v>170</v>
      </c>
      <c r="M31" s="21">
        <v>90</v>
      </c>
      <c r="N31" s="21" t="s">
        <v>719</v>
      </c>
      <c r="O31" s="21">
        <v>65</v>
      </c>
      <c r="P31" s="21">
        <v>76</v>
      </c>
      <c r="Q31" s="21">
        <v>7</v>
      </c>
      <c r="R31" s="21" t="s">
        <v>720</v>
      </c>
      <c r="S31" s="21">
        <v>1</v>
      </c>
      <c r="T31" s="21">
        <v>7</v>
      </c>
      <c r="U31" s="21" t="s">
        <v>720</v>
      </c>
      <c r="V31" s="21">
        <v>1</v>
      </c>
      <c r="W31" s="21">
        <v>7</v>
      </c>
      <c r="X31" s="21">
        <v>4</v>
      </c>
      <c r="Y31" s="21">
        <v>0</v>
      </c>
      <c r="Z31" s="6"/>
      <c r="AA31" s="24" t="s">
        <v>244</v>
      </c>
      <c r="AB31" s="21" t="s">
        <v>721</v>
      </c>
      <c r="AC31" s="25"/>
      <c r="AD31" s="25"/>
      <c r="AE31" s="21" t="s">
        <v>246</v>
      </c>
      <c r="AF31" s="21" t="s">
        <v>247</v>
      </c>
      <c r="AG31" s="21" t="s">
        <v>246</v>
      </c>
      <c r="AH31" s="21" t="s">
        <v>248</v>
      </c>
      <c r="AI31" s="21" t="s">
        <v>246</v>
      </c>
      <c r="AJ31" s="21" t="s">
        <v>246</v>
      </c>
      <c r="AK31" s="21" t="s">
        <v>246</v>
      </c>
      <c r="AL31" s="21" t="s">
        <v>246</v>
      </c>
      <c r="AM31" s="21">
        <v>1.96</v>
      </c>
      <c r="AN31" s="6"/>
      <c r="AO31" s="26" t="s">
        <v>250</v>
      </c>
      <c r="AP31" s="26" t="s">
        <v>274</v>
      </c>
      <c r="AQ31" s="26"/>
      <c r="AR31" s="26" t="s">
        <v>1904</v>
      </c>
      <c r="AS31" s="26" t="s">
        <v>1917</v>
      </c>
      <c r="AT31" s="27">
        <v>1.96</v>
      </c>
      <c r="AU31" s="21">
        <v>3.77</v>
      </c>
      <c r="AV31" s="21">
        <v>9.01</v>
      </c>
      <c r="AW31" s="21">
        <v>4.55</v>
      </c>
      <c r="AX31" s="21">
        <v>3</v>
      </c>
      <c r="AY31" s="21">
        <v>1.63</v>
      </c>
      <c r="AZ31" s="21">
        <v>0.85</v>
      </c>
      <c r="BA31" s="21">
        <v>0.45</v>
      </c>
      <c r="BB31" s="21"/>
      <c r="BC31" s="28">
        <f t="shared" ref="BC31:BE31" si="83">((AU31/AT31)*100)-100</f>
        <v>92.34693877551021</v>
      </c>
      <c r="BD31" s="28">
        <f t="shared" si="83"/>
        <v>138.9920424403183</v>
      </c>
      <c r="BE31" s="28">
        <f t="shared" si="83"/>
        <v>-49.500554938956718</v>
      </c>
      <c r="BF31" s="28">
        <f t="shared" si="2"/>
        <v>359.69387755102042</v>
      </c>
      <c r="BG31" s="28">
        <f t="shared" si="3"/>
        <v>132.14285714285711</v>
      </c>
      <c r="BH31" s="28">
        <f t="shared" si="4"/>
        <v>20.689655172413794</v>
      </c>
      <c r="BI31" s="3">
        <f t="shared" ref="BI31:BK31" si="84">AU31-AT31</f>
        <v>1.81</v>
      </c>
      <c r="BJ31" s="3">
        <f t="shared" si="84"/>
        <v>5.24</v>
      </c>
      <c r="BK31" s="3">
        <f t="shared" si="84"/>
        <v>-4.46</v>
      </c>
      <c r="BL31" s="3">
        <f t="shared" si="6"/>
        <v>7.05</v>
      </c>
      <c r="BM31" s="3">
        <f t="shared" si="7"/>
        <v>2.59</v>
      </c>
      <c r="BN31" s="3">
        <f t="shared" si="8"/>
        <v>0.7799999999999998</v>
      </c>
      <c r="BO31" s="24"/>
      <c r="BP31" s="21">
        <v>274</v>
      </c>
      <c r="BQ31" s="21"/>
      <c r="BR31" s="21">
        <v>192.4</v>
      </c>
      <c r="BS31" s="21"/>
      <c r="BT31" s="21"/>
      <c r="BU31" s="21"/>
      <c r="BV31" s="24">
        <v>37.6</v>
      </c>
      <c r="BW31" s="21">
        <v>38.5</v>
      </c>
      <c r="BX31" s="21">
        <v>38.5</v>
      </c>
      <c r="BY31" s="21">
        <v>37</v>
      </c>
      <c r="BZ31" s="21">
        <v>37</v>
      </c>
      <c r="CA31" s="21">
        <v>37.5</v>
      </c>
      <c r="CB31" s="21">
        <v>37.9</v>
      </c>
      <c r="CC31" s="21">
        <v>37</v>
      </c>
      <c r="CD31" s="21"/>
      <c r="CE31" s="6"/>
      <c r="CF31" s="24" t="s">
        <v>722</v>
      </c>
      <c r="CG31" s="21" t="s">
        <v>723</v>
      </c>
      <c r="CH31" s="21"/>
      <c r="CI31" s="21"/>
      <c r="CJ31" s="21"/>
      <c r="CK31" s="21"/>
      <c r="CL31" s="21"/>
      <c r="CM31" s="24" t="s">
        <v>724</v>
      </c>
      <c r="CN31" s="21" t="s">
        <v>607</v>
      </c>
      <c r="CO31" s="21"/>
      <c r="CP31" s="21"/>
      <c r="CQ31" s="21"/>
      <c r="CR31" s="21"/>
      <c r="CS31" s="21"/>
      <c r="CT31" s="24">
        <v>3</v>
      </c>
      <c r="CU31" s="21">
        <v>1</v>
      </c>
      <c r="CV31" s="21"/>
      <c r="CW31" s="21"/>
      <c r="CX31" s="21"/>
      <c r="CY31" s="21"/>
      <c r="CZ31" s="21"/>
      <c r="DA31" s="24" t="s">
        <v>725</v>
      </c>
      <c r="DB31" s="21"/>
      <c r="DC31" s="21"/>
      <c r="DD31" s="21"/>
      <c r="DE31" s="21"/>
      <c r="DF31" s="21"/>
      <c r="DG31" s="21"/>
      <c r="DH31" s="24" t="s">
        <v>726</v>
      </c>
      <c r="DI31" s="21" t="s">
        <v>727</v>
      </c>
      <c r="DJ31" s="21" t="s">
        <v>727</v>
      </c>
      <c r="DK31" s="21" t="s">
        <v>727</v>
      </c>
      <c r="DL31" s="21" t="s">
        <v>727</v>
      </c>
      <c r="DM31" s="21" t="s">
        <v>727</v>
      </c>
      <c r="DN31" s="21"/>
      <c r="DO31" s="26">
        <v>8</v>
      </c>
      <c r="DP31" s="6"/>
      <c r="DQ31" s="24">
        <v>87</v>
      </c>
      <c r="DR31" s="21">
        <v>81.3</v>
      </c>
      <c r="DS31" s="21">
        <v>98.4</v>
      </c>
      <c r="DT31" s="21">
        <v>117.8</v>
      </c>
      <c r="DU31" s="21">
        <v>142.5</v>
      </c>
      <c r="DV31" s="21">
        <v>123</v>
      </c>
      <c r="DW31" s="21"/>
      <c r="DX31" s="24">
        <v>0.5</v>
      </c>
      <c r="DY31" s="21">
        <v>0.1</v>
      </c>
      <c r="DZ31" s="21">
        <v>0.5</v>
      </c>
      <c r="EA31" s="21">
        <v>0.6</v>
      </c>
      <c r="EB31" s="21">
        <v>0.6</v>
      </c>
      <c r="EC31" s="21">
        <v>0.8</v>
      </c>
      <c r="ED31" s="21"/>
      <c r="EE31" s="29">
        <f t="shared" ref="EE31:EJ31" si="85">DQ31/DX31</f>
        <v>174</v>
      </c>
      <c r="EF31" s="79">
        <f t="shared" si="85"/>
        <v>812.99999999999989</v>
      </c>
      <c r="EG31" s="79">
        <f t="shared" si="85"/>
        <v>196.8</v>
      </c>
      <c r="EH31" s="79">
        <f t="shared" si="85"/>
        <v>196.33333333333334</v>
      </c>
      <c r="EI31" s="79">
        <f t="shared" si="85"/>
        <v>237.5</v>
      </c>
      <c r="EJ31" s="79">
        <f t="shared" si="85"/>
        <v>153.75</v>
      </c>
      <c r="EK31" s="79"/>
      <c r="EL31" s="24">
        <v>1</v>
      </c>
      <c r="EM31" s="21">
        <v>1</v>
      </c>
      <c r="EN31" s="21">
        <v>1</v>
      </c>
      <c r="EO31" s="21">
        <v>1</v>
      </c>
      <c r="EP31" s="21">
        <v>1</v>
      </c>
      <c r="EQ31" s="21">
        <v>1</v>
      </c>
      <c r="ER31" s="21"/>
      <c r="ES31" s="24">
        <v>189</v>
      </c>
      <c r="ET31" s="21">
        <v>158</v>
      </c>
      <c r="EU31" s="21">
        <v>198</v>
      </c>
      <c r="EV31" s="21">
        <v>172</v>
      </c>
      <c r="EW31" s="21">
        <v>214</v>
      </c>
      <c r="EX31" s="21">
        <v>237</v>
      </c>
      <c r="EY31" s="21"/>
      <c r="EZ31" s="24">
        <v>26.5</v>
      </c>
      <c r="FA31" s="21">
        <v>16.3</v>
      </c>
      <c r="FB31" s="21">
        <v>14.6</v>
      </c>
      <c r="FC31" s="21">
        <v>11.6</v>
      </c>
      <c r="FD31" s="21">
        <v>13.4</v>
      </c>
      <c r="FE31" s="21">
        <v>15.5</v>
      </c>
      <c r="FF31" s="21"/>
      <c r="FG31" s="24">
        <v>3</v>
      </c>
      <c r="FH31" s="21">
        <v>3</v>
      </c>
      <c r="FI31" s="21">
        <v>3</v>
      </c>
      <c r="FJ31" s="21">
        <v>3</v>
      </c>
      <c r="FK31" s="21">
        <v>3</v>
      </c>
      <c r="FL31" s="21">
        <v>3</v>
      </c>
      <c r="FM31" s="21"/>
      <c r="FN31" s="24">
        <v>68</v>
      </c>
      <c r="FO31" s="21">
        <v>89</v>
      </c>
      <c r="FP31" s="21">
        <v>84</v>
      </c>
      <c r="FQ31" s="21">
        <v>89</v>
      </c>
      <c r="FR31" s="21">
        <v>82</v>
      </c>
      <c r="FS31" s="21">
        <v>84</v>
      </c>
      <c r="FT31" s="21"/>
      <c r="FU31" s="24" t="s">
        <v>430</v>
      </c>
      <c r="FV31" s="21" t="s">
        <v>728</v>
      </c>
      <c r="FW31" s="21" t="s">
        <v>295</v>
      </c>
      <c r="FX31" s="21" t="s">
        <v>334</v>
      </c>
      <c r="FY31" s="21">
        <v>0</v>
      </c>
      <c r="FZ31" s="21">
        <v>0</v>
      </c>
      <c r="GA31" s="21"/>
      <c r="GB31" s="24">
        <v>128</v>
      </c>
      <c r="GC31" s="21">
        <v>151</v>
      </c>
      <c r="GD31" s="21">
        <v>145</v>
      </c>
      <c r="GE31" s="21">
        <v>112</v>
      </c>
      <c r="GF31" s="21">
        <v>105</v>
      </c>
      <c r="GG31" s="21">
        <v>87</v>
      </c>
      <c r="GH31" s="21"/>
      <c r="GI31" s="24">
        <v>2380</v>
      </c>
      <c r="GJ31" s="21">
        <v>3530</v>
      </c>
      <c r="GK31" s="21">
        <v>2480</v>
      </c>
      <c r="GL31" s="21">
        <v>2720</v>
      </c>
      <c r="GM31" s="21">
        <v>2220</v>
      </c>
      <c r="GN31" s="21">
        <v>510</v>
      </c>
      <c r="GO31" s="21"/>
      <c r="GP31" s="6"/>
      <c r="GQ31" s="24">
        <v>18</v>
      </c>
      <c r="GR31" s="21">
        <v>90</v>
      </c>
      <c r="GS31" s="24">
        <v>20</v>
      </c>
      <c r="GT31" s="21">
        <v>90</v>
      </c>
      <c r="GU31" s="24">
        <v>19</v>
      </c>
      <c r="GV31" s="21">
        <v>90</v>
      </c>
      <c r="GW31" s="24">
        <v>17</v>
      </c>
      <c r="GX31" s="21">
        <v>90</v>
      </c>
      <c r="GY31" s="24">
        <v>14</v>
      </c>
      <c r="GZ31" s="21">
        <v>55</v>
      </c>
      <c r="HA31" s="24">
        <v>14</v>
      </c>
      <c r="HB31" s="21">
        <v>55</v>
      </c>
      <c r="HC31" s="24"/>
      <c r="HD31" s="21"/>
      <c r="HE31" s="6"/>
      <c r="HF31" s="21">
        <v>28</v>
      </c>
      <c r="HG31" s="21">
        <v>80</v>
      </c>
      <c r="HH31" s="21">
        <v>93</v>
      </c>
      <c r="HI31" s="21">
        <v>38</v>
      </c>
      <c r="HJ31" s="21">
        <v>1</v>
      </c>
      <c r="HK31" s="21">
        <v>54.1</v>
      </c>
      <c r="HL31" s="21">
        <v>0.5</v>
      </c>
      <c r="HM31" s="21">
        <v>40</v>
      </c>
      <c r="HN31" s="21">
        <v>16</v>
      </c>
      <c r="HO31" s="21">
        <v>24.89</v>
      </c>
      <c r="HP31" s="21">
        <v>2.62</v>
      </c>
      <c r="HQ31" s="21">
        <v>139.4</v>
      </c>
      <c r="HR31" s="21">
        <v>22.7</v>
      </c>
      <c r="HS31" s="21">
        <v>26.5</v>
      </c>
      <c r="HT31" s="21">
        <v>3</v>
      </c>
      <c r="HU31" s="6"/>
      <c r="HV31" s="99">
        <f t="shared" si="10"/>
        <v>-2</v>
      </c>
      <c r="HW31" s="6"/>
      <c r="HX31" s="6"/>
      <c r="HY31" s="6"/>
      <c r="HZ31" s="6"/>
      <c r="IA31" s="6"/>
    </row>
    <row r="32" spans="1:235" ht="15.75" customHeight="1" x14ac:dyDescent="0.3">
      <c r="A32" s="99">
        <v>27</v>
      </c>
      <c r="B32" s="51">
        <v>57</v>
      </c>
      <c r="C32" s="21" t="s">
        <v>626</v>
      </c>
      <c r="D32" s="21">
        <v>1</v>
      </c>
      <c r="E32" s="22">
        <v>41294</v>
      </c>
      <c r="F32" s="22">
        <v>41294</v>
      </c>
      <c r="G32" s="21">
        <f t="shared" si="0"/>
        <v>0</v>
      </c>
      <c r="H32" s="21" t="s">
        <v>410</v>
      </c>
      <c r="I32" s="21" t="s">
        <v>732</v>
      </c>
      <c r="J32" s="23">
        <v>8667</v>
      </c>
      <c r="K32" s="21">
        <v>89</v>
      </c>
      <c r="L32" s="21">
        <v>176</v>
      </c>
      <c r="M32" s="21">
        <v>60</v>
      </c>
      <c r="N32" s="21" t="s">
        <v>733</v>
      </c>
      <c r="O32" s="21">
        <v>69</v>
      </c>
      <c r="P32" s="21">
        <v>82.6</v>
      </c>
      <c r="Q32" s="21">
        <v>1</v>
      </c>
      <c r="R32" s="21" t="s">
        <v>512</v>
      </c>
      <c r="S32" s="21">
        <v>1</v>
      </c>
      <c r="T32" s="21">
        <v>1</v>
      </c>
      <c r="U32" s="21" t="s">
        <v>512</v>
      </c>
      <c r="V32" s="21">
        <v>1</v>
      </c>
      <c r="W32" s="21">
        <v>1</v>
      </c>
      <c r="X32" s="21">
        <v>0</v>
      </c>
      <c r="Y32" s="21">
        <v>0</v>
      </c>
      <c r="Z32" s="6"/>
      <c r="AA32" s="24" t="s">
        <v>244</v>
      </c>
      <c r="AB32" s="21" t="s">
        <v>337</v>
      </c>
      <c r="AC32" s="25"/>
      <c r="AD32" s="25"/>
      <c r="AE32" s="21" t="s">
        <v>249</v>
      </c>
      <c r="AF32" s="21"/>
      <c r="AG32" s="21" t="s">
        <v>246</v>
      </c>
      <c r="AH32" s="21" t="s">
        <v>248</v>
      </c>
      <c r="AI32" s="21" t="s">
        <v>246</v>
      </c>
      <c r="AJ32" s="21" t="s">
        <v>246</v>
      </c>
      <c r="AK32" s="21" t="s">
        <v>249</v>
      </c>
      <c r="AL32" s="21" t="s">
        <v>246</v>
      </c>
      <c r="AM32" s="21">
        <v>2.08</v>
      </c>
      <c r="AN32" s="6"/>
      <c r="AO32" s="26" t="s">
        <v>250</v>
      </c>
      <c r="AP32" s="26" t="s">
        <v>274</v>
      </c>
      <c r="AQ32" s="26"/>
      <c r="AR32" s="26" t="s">
        <v>1902</v>
      </c>
      <c r="AS32" s="26" t="s">
        <v>1905</v>
      </c>
      <c r="AT32" s="27">
        <v>2.08</v>
      </c>
      <c r="AU32" s="21">
        <v>1.37</v>
      </c>
      <c r="AV32" s="21">
        <v>0.96</v>
      </c>
      <c r="AW32" s="21">
        <v>0.53</v>
      </c>
      <c r="AX32" s="21"/>
      <c r="AY32" s="21"/>
      <c r="AZ32" s="21"/>
      <c r="BA32" s="21"/>
      <c r="BB32" s="21"/>
      <c r="BC32" s="28">
        <f t="shared" ref="BC32:BE32" si="86">((AU32/AT32)*100)-100</f>
        <v>-34.134615384615387</v>
      </c>
      <c r="BD32" s="28">
        <f t="shared" si="86"/>
        <v>-29.927007299270088</v>
      </c>
      <c r="BE32" s="28">
        <f t="shared" si="86"/>
        <v>-44.791666666666664</v>
      </c>
      <c r="BF32" s="28">
        <f t="shared" si="2"/>
        <v>-53.846153846153847</v>
      </c>
      <c r="BG32" s="28">
        <f t="shared" si="3"/>
        <v>-74.519230769230774</v>
      </c>
      <c r="BH32" s="28">
        <f t="shared" si="4"/>
        <v>-61.313868613138688</v>
      </c>
      <c r="BI32" s="3">
        <f t="shared" ref="BI32:BK32" si="87">AU32-AT32</f>
        <v>-0.71</v>
      </c>
      <c r="BJ32" s="3">
        <f t="shared" si="87"/>
        <v>-0.41000000000000014</v>
      </c>
      <c r="BK32" s="3">
        <f t="shared" si="87"/>
        <v>-0.42999999999999994</v>
      </c>
      <c r="BL32" s="3">
        <f t="shared" si="6"/>
        <v>-1.1200000000000001</v>
      </c>
      <c r="BM32" s="3">
        <f t="shared" si="7"/>
        <v>-1.55</v>
      </c>
      <c r="BN32" s="3">
        <f t="shared" si="8"/>
        <v>-0.84000000000000008</v>
      </c>
      <c r="BO32" s="24">
        <v>267</v>
      </c>
      <c r="BP32" s="21"/>
      <c r="BQ32" s="21"/>
      <c r="BR32" s="21"/>
      <c r="BS32" s="21"/>
      <c r="BT32" s="21"/>
      <c r="BU32" s="21"/>
      <c r="BV32" s="24">
        <v>36</v>
      </c>
      <c r="BW32" s="21">
        <v>36</v>
      </c>
      <c r="BX32" s="21">
        <v>36</v>
      </c>
      <c r="BY32" s="21"/>
      <c r="BZ32" s="21"/>
      <c r="CA32" s="21"/>
      <c r="CB32" s="21"/>
      <c r="CC32" s="21"/>
      <c r="CD32" s="21"/>
      <c r="CE32" s="6"/>
      <c r="CF32" s="24" t="s">
        <v>734</v>
      </c>
      <c r="CG32" s="21"/>
      <c r="CH32" s="21"/>
      <c r="CI32" s="21"/>
      <c r="CJ32" s="21"/>
      <c r="CK32" s="21"/>
      <c r="CL32" s="21"/>
      <c r="CM32" s="24" t="s">
        <v>280</v>
      </c>
      <c r="CN32" s="21"/>
      <c r="CO32" s="21"/>
      <c r="CP32" s="21"/>
      <c r="CQ32" s="21"/>
      <c r="CR32" s="21"/>
      <c r="CS32" s="21"/>
      <c r="CT32" s="24">
        <v>1</v>
      </c>
      <c r="CU32" s="21"/>
      <c r="CV32" s="21"/>
      <c r="CW32" s="21"/>
      <c r="CX32" s="21"/>
      <c r="CY32" s="21"/>
      <c r="CZ32" s="21"/>
      <c r="DA32" s="24" t="s">
        <v>735</v>
      </c>
      <c r="DB32" s="21"/>
      <c r="DC32" s="21"/>
      <c r="DD32" s="21"/>
      <c r="DE32" s="21"/>
      <c r="DF32" s="21"/>
      <c r="DG32" s="21"/>
      <c r="DH32" s="24" t="s">
        <v>518</v>
      </c>
      <c r="DI32" s="21"/>
      <c r="DJ32" s="21"/>
      <c r="DK32" s="21"/>
      <c r="DL32" s="21"/>
      <c r="DM32" s="21"/>
      <c r="DN32" s="21"/>
      <c r="DO32" s="26">
        <v>9</v>
      </c>
      <c r="DP32" s="6"/>
      <c r="DQ32" s="24">
        <v>53.6</v>
      </c>
      <c r="DR32" s="21"/>
      <c r="DS32" s="21"/>
      <c r="DT32" s="21"/>
      <c r="DU32" s="21"/>
      <c r="DV32" s="21"/>
      <c r="DW32" s="21"/>
      <c r="DX32" s="24">
        <v>0.6</v>
      </c>
      <c r="DY32" s="21"/>
      <c r="DZ32" s="21"/>
      <c r="EA32" s="21"/>
      <c r="EB32" s="21"/>
      <c r="EC32" s="21"/>
      <c r="ED32" s="21"/>
      <c r="EE32" s="29">
        <f t="shared" ref="EE32:EE113" si="88">DQ32/DX32</f>
        <v>89.333333333333343</v>
      </c>
      <c r="EF32" s="79"/>
      <c r="EG32" s="79"/>
      <c r="EH32" s="79"/>
      <c r="EI32" s="79"/>
      <c r="EJ32" s="79"/>
      <c r="EK32" s="79"/>
      <c r="EL32" s="24">
        <v>1</v>
      </c>
      <c r="EM32" s="21"/>
      <c r="EN32" s="21"/>
      <c r="EO32" s="21"/>
      <c r="EP32" s="21"/>
      <c r="EQ32" s="21"/>
      <c r="ER32" s="21"/>
      <c r="ES32" s="24">
        <v>316</v>
      </c>
      <c r="ET32" s="21"/>
      <c r="EU32" s="21"/>
      <c r="EV32" s="21"/>
      <c r="EW32" s="21"/>
      <c r="EX32" s="21"/>
      <c r="EY32" s="21"/>
      <c r="EZ32" s="24">
        <v>9.9</v>
      </c>
      <c r="FA32" s="21"/>
      <c r="FB32" s="21"/>
      <c r="FC32" s="21"/>
      <c r="FD32" s="21"/>
      <c r="FE32" s="21"/>
      <c r="FF32" s="21"/>
      <c r="FG32" s="24">
        <v>14</v>
      </c>
      <c r="FH32" s="21"/>
      <c r="FI32" s="21"/>
      <c r="FJ32" s="21"/>
      <c r="FK32" s="21"/>
      <c r="FL32" s="21"/>
      <c r="FM32" s="21"/>
      <c r="FN32" s="24">
        <v>63</v>
      </c>
      <c r="FO32" s="21"/>
      <c r="FP32" s="21"/>
      <c r="FQ32" s="21"/>
      <c r="FR32" s="21"/>
      <c r="FS32" s="21"/>
      <c r="FT32" s="21"/>
      <c r="FU32" s="24">
        <v>0</v>
      </c>
      <c r="FV32" s="21"/>
      <c r="FW32" s="21"/>
      <c r="FX32" s="21"/>
      <c r="FY32" s="21"/>
      <c r="FZ32" s="21"/>
      <c r="GA32" s="21"/>
      <c r="GB32" s="24">
        <v>147</v>
      </c>
      <c r="GC32" s="21"/>
      <c r="GD32" s="21"/>
      <c r="GE32" s="21"/>
      <c r="GF32" s="21"/>
      <c r="GG32" s="21"/>
      <c r="GH32" s="21"/>
      <c r="GI32" s="24">
        <v>650</v>
      </c>
      <c r="GJ32" s="21"/>
      <c r="GK32" s="21"/>
      <c r="GL32" s="21"/>
      <c r="GM32" s="21"/>
      <c r="GN32" s="21"/>
      <c r="GO32" s="21"/>
      <c r="GP32" s="6"/>
      <c r="GQ32" s="24">
        <v>13</v>
      </c>
      <c r="GR32" s="21">
        <v>55</v>
      </c>
      <c r="GS32" s="24"/>
      <c r="GT32" s="21"/>
      <c r="GU32" s="24"/>
      <c r="GV32" s="21"/>
      <c r="GW32" s="24"/>
      <c r="GX32" s="21"/>
      <c r="GY32" s="24"/>
      <c r="GZ32" s="21"/>
      <c r="HA32" s="24"/>
      <c r="HB32" s="21"/>
      <c r="HC32" s="24"/>
      <c r="HD32" s="21"/>
      <c r="HE32" s="6"/>
      <c r="HF32" s="21">
        <v>89</v>
      </c>
      <c r="HG32" s="21">
        <v>104</v>
      </c>
      <c r="HH32" s="21">
        <v>77</v>
      </c>
      <c r="HI32" s="21">
        <v>36</v>
      </c>
      <c r="HJ32" s="21">
        <v>1</v>
      </c>
      <c r="HK32" s="21">
        <v>53.6</v>
      </c>
      <c r="HL32" s="21">
        <v>0.6</v>
      </c>
      <c r="HM32" s="21">
        <v>10</v>
      </c>
      <c r="HN32" s="21">
        <v>60.22</v>
      </c>
      <c r="HO32" s="21">
        <v>17</v>
      </c>
      <c r="HP32" s="21">
        <v>3.38</v>
      </c>
      <c r="HQ32" s="21">
        <v>134</v>
      </c>
      <c r="HR32" s="21">
        <v>18.8</v>
      </c>
      <c r="HS32" s="21">
        <v>9.9</v>
      </c>
      <c r="HT32" s="21">
        <v>14</v>
      </c>
      <c r="HU32" s="6"/>
      <c r="HV32" s="99">
        <f t="shared" si="10"/>
        <v>13</v>
      </c>
      <c r="HW32" s="6"/>
      <c r="HX32" s="6"/>
      <c r="HY32" s="6"/>
      <c r="HZ32" s="6"/>
      <c r="IA32" s="6"/>
    </row>
    <row r="33" spans="1:235" ht="15.75" customHeight="1" x14ac:dyDescent="0.3">
      <c r="A33" s="99">
        <v>28</v>
      </c>
      <c r="B33" s="51">
        <v>58</v>
      </c>
      <c r="C33" s="21" t="s">
        <v>626</v>
      </c>
      <c r="D33" s="21">
        <v>2</v>
      </c>
      <c r="E33" s="22">
        <v>41279</v>
      </c>
      <c r="F33" s="22">
        <v>41279</v>
      </c>
      <c r="G33" s="21">
        <f t="shared" si="0"/>
        <v>0</v>
      </c>
      <c r="H33" s="21"/>
      <c r="I33" s="21" t="s">
        <v>548</v>
      </c>
      <c r="J33" s="23">
        <v>15055</v>
      </c>
      <c r="K33" s="21">
        <v>71</v>
      </c>
      <c r="L33" s="21">
        <v>170</v>
      </c>
      <c r="M33" s="21">
        <v>90</v>
      </c>
      <c r="N33" s="21" t="s">
        <v>736</v>
      </c>
      <c r="O33" s="21">
        <v>94</v>
      </c>
      <c r="P33" s="21">
        <v>97.6</v>
      </c>
      <c r="Q33" s="21">
        <v>2</v>
      </c>
      <c r="R33" s="21" t="s">
        <v>548</v>
      </c>
      <c r="S33" s="21">
        <v>2</v>
      </c>
      <c r="T33" s="21">
        <v>13</v>
      </c>
      <c r="U33" s="21" t="s">
        <v>548</v>
      </c>
      <c r="V33" s="21">
        <v>2</v>
      </c>
      <c r="W33" s="21">
        <v>8</v>
      </c>
      <c r="X33" s="21">
        <v>6</v>
      </c>
      <c r="Y33" s="21">
        <v>5</v>
      </c>
      <c r="Z33" s="6"/>
      <c r="AA33" s="24" t="s">
        <v>513</v>
      </c>
      <c r="AB33" s="21" t="s">
        <v>497</v>
      </c>
      <c r="AC33" s="25"/>
      <c r="AD33" s="25"/>
      <c r="AE33" s="21" t="s">
        <v>246</v>
      </c>
      <c r="AF33" s="21" t="s">
        <v>247</v>
      </c>
      <c r="AG33" s="21" t="s">
        <v>246</v>
      </c>
      <c r="AH33" s="21" t="s">
        <v>248</v>
      </c>
      <c r="AI33" s="21" t="s">
        <v>246</v>
      </c>
      <c r="AJ33" s="21" t="s">
        <v>246</v>
      </c>
      <c r="AK33" s="21" t="s">
        <v>246</v>
      </c>
      <c r="AL33" s="21" t="s">
        <v>246</v>
      </c>
      <c r="AM33" s="21">
        <v>39</v>
      </c>
      <c r="AN33" s="6"/>
      <c r="AO33" s="26" t="s">
        <v>250</v>
      </c>
      <c r="AP33" s="26" t="s">
        <v>274</v>
      </c>
      <c r="AQ33" s="26"/>
      <c r="AR33" s="26" t="s">
        <v>1902</v>
      </c>
      <c r="AS33" s="26" t="s">
        <v>1905</v>
      </c>
      <c r="AT33" s="27">
        <v>39</v>
      </c>
      <c r="AU33" s="21">
        <v>79.41</v>
      </c>
      <c r="AV33" s="21">
        <v>112.55</v>
      </c>
      <c r="AW33" s="21">
        <v>139</v>
      </c>
      <c r="AX33" s="21">
        <v>127.1</v>
      </c>
      <c r="AY33" s="21">
        <v>113</v>
      </c>
      <c r="AZ33" s="21">
        <v>77.08</v>
      </c>
      <c r="BA33" s="21">
        <v>48.63</v>
      </c>
      <c r="BB33" s="21">
        <v>27.16</v>
      </c>
      <c r="BC33" s="28">
        <f t="shared" ref="BC33:BE33" si="89">((AU33/AT33)*100)-100</f>
        <v>103.61538461538461</v>
      </c>
      <c r="BD33" s="28">
        <f t="shared" si="89"/>
        <v>41.732779246946222</v>
      </c>
      <c r="BE33" s="28">
        <f t="shared" si="89"/>
        <v>23.500666370502017</v>
      </c>
      <c r="BF33" s="28">
        <f t="shared" si="2"/>
        <v>188.58974358974359</v>
      </c>
      <c r="BG33" s="28">
        <f t="shared" si="3"/>
        <v>256.41025641025641</v>
      </c>
      <c r="BH33" s="28">
        <f t="shared" si="4"/>
        <v>75.04092683541117</v>
      </c>
      <c r="BI33" s="3">
        <f t="shared" ref="BI33:BK33" si="90">AU33-AT33</f>
        <v>40.409999999999997</v>
      </c>
      <c r="BJ33" s="3">
        <f t="shared" si="90"/>
        <v>33.14</v>
      </c>
      <c r="BK33" s="3">
        <f t="shared" si="90"/>
        <v>26.450000000000003</v>
      </c>
      <c r="BL33" s="3">
        <f t="shared" si="6"/>
        <v>73.55</v>
      </c>
      <c r="BM33" s="3">
        <f t="shared" si="7"/>
        <v>100</v>
      </c>
      <c r="BN33" s="3">
        <f t="shared" si="8"/>
        <v>59.59</v>
      </c>
      <c r="BO33" s="24">
        <v>481.8</v>
      </c>
      <c r="BP33" s="21"/>
      <c r="BQ33" s="21">
        <v>233.6</v>
      </c>
      <c r="BR33" s="21">
        <v>398.1</v>
      </c>
      <c r="BS33" s="21"/>
      <c r="BT33" s="21"/>
      <c r="BU33" s="21"/>
      <c r="BV33" s="24">
        <v>37.5</v>
      </c>
      <c r="BW33" s="21">
        <v>38.1</v>
      </c>
      <c r="BX33" s="21">
        <v>37.5</v>
      </c>
      <c r="BY33" s="21">
        <v>37.9</v>
      </c>
      <c r="BZ33" s="21">
        <v>37</v>
      </c>
      <c r="CA33" s="21">
        <v>37.6</v>
      </c>
      <c r="CB33" s="21">
        <v>36.5</v>
      </c>
      <c r="CC33" s="21">
        <v>36</v>
      </c>
      <c r="CD33" s="21">
        <v>37.5</v>
      </c>
      <c r="CE33" s="6"/>
      <c r="CF33" s="24" t="s">
        <v>737</v>
      </c>
      <c r="CG33" s="21"/>
      <c r="CH33" s="21"/>
      <c r="CI33" s="21"/>
      <c r="CJ33" s="21"/>
      <c r="CK33" s="21"/>
      <c r="CL33" s="21" t="s">
        <v>738</v>
      </c>
      <c r="CM33" s="24" t="s">
        <v>499</v>
      </c>
      <c r="CN33" s="21"/>
      <c r="CO33" s="21"/>
      <c r="CP33" s="21"/>
      <c r="CQ33" s="21"/>
      <c r="CR33" s="21"/>
      <c r="CS33" s="21" t="s">
        <v>266</v>
      </c>
      <c r="CT33" s="24">
        <v>2</v>
      </c>
      <c r="CU33" s="21"/>
      <c r="CV33" s="21"/>
      <c r="CW33" s="21"/>
      <c r="CX33" s="21"/>
      <c r="CY33" s="21"/>
      <c r="CZ33" s="21" t="s">
        <v>266</v>
      </c>
      <c r="DA33" s="24" t="s">
        <v>739</v>
      </c>
      <c r="DB33" s="21"/>
      <c r="DC33" s="21"/>
      <c r="DD33" s="21"/>
      <c r="DE33" s="21"/>
      <c r="DF33" s="21"/>
      <c r="DG33" s="21"/>
      <c r="DH33" s="24" t="s">
        <v>740</v>
      </c>
      <c r="DI33" s="21" t="s">
        <v>741</v>
      </c>
      <c r="DJ33" s="21" t="s">
        <v>742</v>
      </c>
      <c r="DK33" s="21" t="s">
        <v>743</v>
      </c>
      <c r="DL33" s="21" t="s">
        <v>400</v>
      </c>
      <c r="DM33" s="21" t="s">
        <v>400</v>
      </c>
      <c r="DN33" s="21" t="s">
        <v>427</v>
      </c>
      <c r="DO33" s="26">
        <v>8</v>
      </c>
      <c r="DP33" s="6"/>
      <c r="DQ33" s="24">
        <v>151</v>
      </c>
      <c r="DR33" s="21">
        <v>138</v>
      </c>
      <c r="DS33" s="21">
        <v>121.8</v>
      </c>
      <c r="DT33" s="21">
        <v>140</v>
      </c>
      <c r="DU33" s="21">
        <v>157</v>
      </c>
      <c r="DV33" s="21">
        <v>106.4</v>
      </c>
      <c r="DW33" s="21">
        <v>135.5</v>
      </c>
      <c r="DX33" s="24">
        <v>0.8</v>
      </c>
      <c r="DY33" s="21">
        <v>0.7</v>
      </c>
      <c r="DZ33" s="21">
        <v>0.6</v>
      </c>
      <c r="EA33" s="21">
        <v>0.5</v>
      </c>
      <c r="EB33" s="21">
        <v>0.5</v>
      </c>
      <c r="EC33" s="21">
        <v>0.5</v>
      </c>
      <c r="ED33" s="21">
        <v>0.7</v>
      </c>
      <c r="EE33" s="29">
        <f t="shared" si="88"/>
        <v>188.75</v>
      </c>
      <c r="EF33" s="79">
        <f t="shared" ref="EF33:EK33" si="91">DR33/DY33</f>
        <v>197.14285714285717</v>
      </c>
      <c r="EG33" s="79">
        <f t="shared" si="91"/>
        <v>203</v>
      </c>
      <c r="EH33" s="79">
        <f t="shared" si="91"/>
        <v>280</v>
      </c>
      <c r="EI33" s="79">
        <f t="shared" si="91"/>
        <v>314</v>
      </c>
      <c r="EJ33" s="79">
        <f t="shared" si="91"/>
        <v>212.8</v>
      </c>
      <c r="EK33" s="79">
        <f t="shared" si="91"/>
        <v>193.57142857142858</v>
      </c>
      <c r="EL33" s="24">
        <v>1</v>
      </c>
      <c r="EM33" s="21">
        <v>1</v>
      </c>
      <c r="EN33" s="21">
        <v>1</v>
      </c>
      <c r="EO33" s="21">
        <v>1</v>
      </c>
      <c r="EP33" s="21">
        <v>1</v>
      </c>
      <c r="EQ33" s="21">
        <v>1</v>
      </c>
      <c r="ER33" s="21">
        <v>1</v>
      </c>
      <c r="ES33" s="24">
        <v>347</v>
      </c>
      <c r="ET33" s="21">
        <v>345</v>
      </c>
      <c r="EU33" s="21">
        <v>246</v>
      </c>
      <c r="EV33" s="21">
        <v>227</v>
      </c>
      <c r="EW33" s="21">
        <v>146</v>
      </c>
      <c r="EX33" s="21">
        <v>125</v>
      </c>
      <c r="EY33" s="21">
        <v>159</v>
      </c>
      <c r="EZ33" s="24">
        <v>90.7</v>
      </c>
      <c r="FA33" s="21">
        <v>85.5</v>
      </c>
      <c r="FB33" s="21">
        <v>5.9</v>
      </c>
      <c r="FC33" s="21">
        <v>69</v>
      </c>
      <c r="FD33" s="21">
        <v>34</v>
      </c>
      <c r="FE33" s="21">
        <v>24.9</v>
      </c>
      <c r="FF33" s="21">
        <v>29.8</v>
      </c>
      <c r="FG33" s="24">
        <v>3</v>
      </c>
      <c r="FH33" s="21">
        <v>3</v>
      </c>
      <c r="FI33" s="21">
        <v>3</v>
      </c>
      <c r="FJ33" s="21">
        <v>3</v>
      </c>
      <c r="FK33" s="21">
        <v>3</v>
      </c>
      <c r="FL33" s="21">
        <v>3</v>
      </c>
      <c r="FM33" s="21">
        <v>3</v>
      </c>
      <c r="FN33" s="24">
        <v>68</v>
      </c>
      <c r="FO33" s="21">
        <v>71</v>
      </c>
      <c r="FP33" s="21">
        <v>80</v>
      </c>
      <c r="FQ33" s="21">
        <v>62</v>
      </c>
      <c r="FR33" s="21">
        <v>74</v>
      </c>
      <c r="FS33" s="21">
        <v>70</v>
      </c>
      <c r="FT33" s="21">
        <v>92</v>
      </c>
      <c r="FU33" s="24" t="s">
        <v>392</v>
      </c>
      <c r="FV33" s="21" t="s">
        <v>294</v>
      </c>
      <c r="FW33" s="21" t="s">
        <v>403</v>
      </c>
      <c r="FX33" s="21" t="s">
        <v>296</v>
      </c>
      <c r="FY33" s="21" t="s">
        <v>310</v>
      </c>
      <c r="FZ33" s="21" t="s">
        <v>744</v>
      </c>
      <c r="GA33" s="21" t="s">
        <v>296</v>
      </c>
      <c r="GB33" s="24">
        <v>445</v>
      </c>
      <c r="GC33" s="21">
        <v>519</v>
      </c>
      <c r="GD33" s="21">
        <v>414</v>
      </c>
      <c r="GE33" s="21">
        <v>326</v>
      </c>
      <c r="GF33" s="21">
        <v>300</v>
      </c>
      <c r="GG33" s="21">
        <v>285</v>
      </c>
      <c r="GH33" s="21">
        <v>283</v>
      </c>
      <c r="GI33" s="24">
        <v>100</v>
      </c>
      <c r="GJ33" s="21">
        <v>10</v>
      </c>
      <c r="GK33" s="21">
        <v>50</v>
      </c>
      <c r="GL33" s="21">
        <v>0</v>
      </c>
      <c r="GM33" s="21">
        <v>15</v>
      </c>
      <c r="GN33" s="21">
        <v>140</v>
      </c>
      <c r="GO33" s="21">
        <v>30</v>
      </c>
      <c r="GP33" s="6"/>
      <c r="GQ33" s="24">
        <v>19</v>
      </c>
      <c r="GR33" s="21">
        <v>90</v>
      </c>
      <c r="GS33" s="24">
        <v>19</v>
      </c>
      <c r="GT33" s="21">
        <v>90</v>
      </c>
      <c r="GU33" s="24">
        <v>16</v>
      </c>
      <c r="GV33" s="21">
        <v>90</v>
      </c>
      <c r="GW33" s="24">
        <v>17</v>
      </c>
      <c r="GX33" s="21">
        <v>90</v>
      </c>
      <c r="GY33" s="24">
        <v>17</v>
      </c>
      <c r="GZ33" s="21">
        <v>90</v>
      </c>
      <c r="HA33" s="24">
        <v>18</v>
      </c>
      <c r="HB33" s="21">
        <v>90</v>
      </c>
      <c r="HC33" s="24">
        <v>18</v>
      </c>
      <c r="HD33" s="21">
        <v>90</v>
      </c>
      <c r="HE33" s="6"/>
      <c r="HF33" s="21">
        <v>71</v>
      </c>
      <c r="HG33" s="21">
        <v>131</v>
      </c>
      <c r="HH33" s="21">
        <v>80</v>
      </c>
      <c r="HI33" s="21">
        <v>38</v>
      </c>
      <c r="HJ33" s="21">
        <v>1</v>
      </c>
      <c r="HK33" s="21">
        <v>111.2</v>
      </c>
      <c r="HL33" s="21">
        <v>0.8</v>
      </c>
      <c r="HM33" s="21">
        <v>0</v>
      </c>
      <c r="HN33" s="21">
        <v>74.22</v>
      </c>
      <c r="HO33" s="21">
        <v>19</v>
      </c>
      <c r="HP33" s="21">
        <v>3.59</v>
      </c>
      <c r="HQ33" s="21">
        <v>137.1</v>
      </c>
      <c r="HR33" s="21">
        <v>16</v>
      </c>
      <c r="HS33" s="21">
        <v>90.7</v>
      </c>
      <c r="HT33" s="21">
        <v>3</v>
      </c>
      <c r="HU33" s="6"/>
      <c r="HV33" s="99">
        <f t="shared" si="10"/>
        <v>0</v>
      </c>
      <c r="HW33" s="6"/>
      <c r="HX33" s="6"/>
      <c r="HY33" s="6"/>
      <c r="HZ33" s="6"/>
      <c r="IA33" s="6"/>
    </row>
    <row r="34" spans="1:235" ht="15.75" customHeight="1" x14ac:dyDescent="0.3">
      <c r="A34" s="99">
        <v>29</v>
      </c>
      <c r="B34" s="51">
        <v>59</v>
      </c>
      <c r="C34" s="21" t="s">
        <v>635</v>
      </c>
      <c r="D34" s="21">
        <v>2</v>
      </c>
      <c r="E34" s="22">
        <v>41294</v>
      </c>
      <c r="F34" s="22">
        <v>41294</v>
      </c>
      <c r="G34" s="21">
        <f t="shared" si="0"/>
        <v>0</v>
      </c>
      <c r="H34" s="21"/>
      <c r="I34" s="21" t="s">
        <v>701</v>
      </c>
      <c r="J34" s="23">
        <v>16616</v>
      </c>
      <c r="K34" s="21">
        <v>67</v>
      </c>
      <c r="L34" s="21">
        <v>165</v>
      </c>
      <c r="M34" s="21">
        <v>67</v>
      </c>
      <c r="N34" s="21" t="s">
        <v>745</v>
      </c>
      <c r="O34" s="21">
        <v>84</v>
      </c>
      <c r="P34" s="21">
        <v>94.6</v>
      </c>
      <c r="Q34" s="21">
        <v>2</v>
      </c>
      <c r="R34" s="21" t="s">
        <v>548</v>
      </c>
      <c r="S34" s="21">
        <v>2</v>
      </c>
      <c r="T34" s="21">
        <v>3</v>
      </c>
      <c r="U34" s="21" t="s">
        <v>548</v>
      </c>
      <c r="V34" s="21">
        <v>2</v>
      </c>
      <c r="W34" s="21">
        <v>3</v>
      </c>
      <c r="X34" s="21">
        <v>3</v>
      </c>
      <c r="Y34" s="21">
        <v>1</v>
      </c>
      <c r="Z34" s="6"/>
      <c r="AA34" s="24" t="s">
        <v>244</v>
      </c>
      <c r="AB34" s="21" t="s">
        <v>520</v>
      </c>
      <c r="AC34" s="25"/>
      <c r="AD34" s="25"/>
      <c r="AE34" s="21" t="s">
        <v>246</v>
      </c>
      <c r="AF34" s="21" t="s">
        <v>247</v>
      </c>
      <c r="AG34" s="21" t="s">
        <v>246</v>
      </c>
      <c r="AH34" s="21" t="s">
        <v>248</v>
      </c>
      <c r="AI34" s="21" t="s">
        <v>246</v>
      </c>
      <c r="AJ34" s="21" t="s">
        <v>246</v>
      </c>
      <c r="AK34" s="21" t="s">
        <v>246</v>
      </c>
      <c r="AL34" s="21" t="s">
        <v>246</v>
      </c>
      <c r="AM34" s="21">
        <v>49.8</v>
      </c>
      <c r="AN34" s="6"/>
      <c r="AO34" s="26" t="s">
        <v>250</v>
      </c>
      <c r="AP34" s="26" t="s">
        <v>274</v>
      </c>
      <c r="AQ34" s="26"/>
      <c r="AR34" s="26" t="s">
        <v>1906</v>
      </c>
      <c r="AS34" s="26" t="s">
        <v>1912</v>
      </c>
      <c r="AT34" s="27">
        <v>49.8</v>
      </c>
      <c r="AU34" s="21">
        <v>84.54</v>
      </c>
      <c r="AV34" s="21">
        <v>213.6</v>
      </c>
      <c r="AW34" s="21">
        <v>22.9</v>
      </c>
      <c r="AX34" s="21"/>
      <c r="AY34" s="21"/>
      <c r="AZ34" s="21"/>
      <c r="BA34" s="21"/>
      <c r="BB34" s="21"/>
      <c r="BC34" s="28">
        <f t="shared" ref="BC34:BE34" si="92">((AU34/AT34)*100)-100</f>
        <v>69.759036144578346</v>
      </c>
      <c r="BD34" s="28">
        <f t="shared" si="92"/>
        <v>152.66146202980835</v>
      </c>
      <c r="BE34" s="28">
        <f t="shared" si="92"/>
        <v>-89.279026217228463</v>
      </c>
      <c r="BF34" s="28">
        <f t="shared" si="2"/>
        <v>328.91566265060243</v>
      </c>
      <c r="BG34" s="28">
        <f t="shared" si="3"/>
        <v>-54.016064257028113</v>
      </c>
      <c r="BH34" s="28">
        <f t="shared" si="4"/>
        <v>-72.91223089661699</v>
      </c>
      <c r="BI34" s="3">
        <f t="shared" ref="BI34:BK34" si="93">AU34-AT34</f>
        <v>34.740000000000009</v>
      </c>
      <c r="BJ34" s="3">
        <f t="shared" si="93"/>
        <v>129.06</v>
      </c>
      <c r="BK34" s="3">
        <f t="shared" si="93"/>
        <v>-190.7</v>
      </c>
      <c r="BL34" s="3">
        <f t="shared" si="6"/>
        <v>163.80000000000001</v>
      </c>
      <c r="BM34" s="3">
        <f t="shared" si="7"/>
        <v>-26.9</v>
      </c>
      <c r="BN34" s="3">
        <f t="shared" si="8"/>
        <v>-61.640000000000008</v>
      </c>
      <c r="BO34" s="24">
        <v>218.3</v>
      </c>
      <c r="BP34" s="21"/>
      <c r="BQ34" s="21">
        <v>469.9</v>
      </c>
      <c r="BR34" s="21"/>
      <c r="BS34" s="21"/>
      <c r="BT34" s="21"/>
      <c r="BU34" s="21"/>
      <c r="BV34" s="24">
        <v>36</v>
      </c>
      <c r="BW34" s="21">
        <v>38.5</v>
      </c>
      <c r="BX34" s="21">
        <v>37</v>
      </c>
      <c r="BY34" s="21">
        <v>37.4</v>
      </c>
      <c r="BZ34" s="21">
        <v>36.4</v>
      </c>
      <c r="CA34" s="21"/>
      <c r="CB34" s="21"/>
      <c r="CC34" s="21"/>
      <c r="CD34" s="21"/>
      <c r="CE34" s="6"/>
      <c r="CF34" s="24" t="s">
        <v>746</v>
      </c>
      <c r="CG34" s="21"/>
      <c r="CH34" s="21"/>
      <c r="CI34" s="21"/>
      <c r="CJ34" s="21"/>
      <c r="CK34" s="21"/>
      <c r="CL34" s="21"/>
      <c r="CM34" s="24" t="s">
        <v>747</v>
      </c>
      <c r="CN34" s="21"/>
      <c r="CO34" s="21"/>
      <c r="CP34" s="21"/>
      <c r="CQ34" s="21"/>
      <c r="CR34" s="21"/>
      <c r="CS34" s="21"/>
      <c r="CT34" s="24">
        <v>2</v>
      </c>
      <c r="CU34" s="21"/>
      <c r="CV34" s="21"/>
      <c r="CW34" s="21"/>
      <c r="CX34" s="21"/>
      <c r="CY34" s="21"/>
      <c r="CZ34" s="21"/>
      <c r="DA34" s="24" t="s">
        <v>748</v>
      </c>
      <c r="DB34" s="21"/>
      <c r="DC34" s="21"/>
      <c r="DD34" s="21"/>
      <c r="DE34" s="21"/>
      <c r="DF34" s="21"/>
      <c r="DG34" s="21"/>
      <c r="DH34" s="24" t="s">
        <v>606</v>
      </c>
      <c r="DI34" s="21" t="s">
        <v>606</v>
      </c>
      <c r="DJ34" s="21" t="s">
        <v>606</v>
      </c>
      <c r="DK34" s="21"/>
      <c r="DL34" s="21"/>
      <c r="DM34" s="21"/>
      <c r="DN34" s="21"/>
      <c r="DO34" s="26">
        <v>8</v>
      </c>
      <c r="DP34" s="6"/>
      <c r="DQ34" s="24">
        <v>131.6</v>
      </c>
      <c r="DR34" s="21">
        <v>111.7</v>
      </c>
      <c r="DS34" s="21">
        <v>97.6</v>
      </c>
      <c r="DT34" s="21"/>
      <c r="DU34" s="21"/>
      <c r="DV34" s="21"/>
      <c r="DW34" s="21"/>
      <c r="DX34" s="24">
        <v>0.5</v>
      </c>
      <c r="DY34" s="21">
        <v>0.5</v>
      </c>
      <c r="DZ34" s="21">
        <v>0.4</v>
      </c>
      <c r="EA34" s="21"/>
      <c r="EB34" s="21"/>
      <c r="EC34" s="21"/>
      <c r="ED34" s="21"/>
      <c r="EE34" s="29">
        <f t="shared" si="88"/>
        <v>263.2</v>
      </c>
      <c r="EF34" s="79">
        <f t="shared" ref="EF34:EG34" si="94">DR34/DY34</f>
        <v>223.4</v>
      </c>
      <c r="EG34" s="79">
        <f t="shared" si="94"/>
        <v>243.99999999999997</v>
      </c>
      <c r="EH34" s="79"/>
      <c r="EI34" s="79"/>
      <c r="EJ34" s="79"/>
      <c r="EK34" s="79"/>
      <c r="EL34" s="24">
        <v>1</v>
      </c>
      <c r="EM34" s="21">
        <v>1</v>
      </c>
      <c r="EN34" s="21">
        <v>1</v>
      </c>
      <c r="EO34" s="21"/>
      <c r="EP34" s="21"/>
      <c r="EQ34" s="21"/>
      <c r="ER34" s="21"/>
      <c r="ES34" s="24">
        <v>237</v>
      </c>
      <c r="ET34" s="21">
        <v>269</v>
      </c>
      <c r="EU34" s="21">
        <v>153</v>
      </c>
      <c r="EV34" s="21"/>
      <c r="EW34" s="21"/>
      <c r="EX34" s="21"/>
      <c r="EY34" s="21"/>
      <c r="EZ34" s="24">
        <v>19.3</v>
      </c>
      <c r="FA34" s="21">
        <v>17</v>
      </c>
      <c r="FB34" s="21">
        <v>12.3</v>
      </c>
      <c r="FC34" s="21"/>
      <c r="FD34" s="21"/>
      <c r="FE34" s="21"/>
      <c r="FF34" s="21"/>
      <c r="FG34" s="24">
        <v>3</v>
      </c>
      <c r="FH34" s="21">
        <v>3</v>
      </c>
      <c r="FI34" s="21">
        <v>3</v>
      </c>
      <c r="FJ34" s="21"/>
      <c r="FK34" s="21"/>
      <c r="FL34" s="21"/>
      <c r="FM34" s="21"/>
      <c r="FN34" s="24">
        <v>88</v>
      </c>
      <c r="FO34" s="21">
        <v>67</v>
      </c>
      <c r="FP34" s="21">
        <v>72</v>
      </c>
      <c r="FQ34" s="21"/>
      <c r="FR34" s="21"/>
      <c r="FS34" s="21"/>
      <c r="FT34" s="21"/>
      <c r="FU34" s="24" t="s">
        <v>295</v>
      </c>
      <c r="FV34" s="21" t="s">
        <v>296</v>
      </c>
      <c r="FW34" s="21" t="s">
        <v>674</v>
      </c>
      <c r="FX34" s="21"/>
      <c r="FY34" s="21"/>
      <c r="FZ34" s="21"/>
      <c r="GA34" s="21"/>
      <c r="GB34" s="24">
        <v>114</v>
      </c>
      <c r="GC34" s="21">
        <v>215</v>
      </c>
      <c r="GD34" s="21">
        <v>196</v>
      </c>
      <c r="GE34" s="21"/>
      <c r="GF34" s="21"/>
      <c r="GG34" s="21"/>
      <c r="GH34" s="21"/>
      <c r="GI34" s="24">
        <v>1850</v>
      </c>
      <c r="GJ34" s="21">
        <v>170</v>
      </c>
      <c r="GK34" s="21">
        <v>55</v>
      </c>
      <c r="GL34" s="21"/>
      <c r="GM34" s="21"/>
      <c r="GN34" s="21"/>
      <c r="GO34" s="21"/>
      <c r="GP34" s="6"/>
      <c r="GQ34" s="24">
        <v>18</v>
      </c>
      <c r="GR34" s="21">
        <v>90</v>
      </c>
      <c r="GS34" s="24">
        <v>18</v>
      </c>
      <c r="GT34" s="21">
        <v>90</v>
      </c>
      <c r="GU34" s="24">
        <v>18</v>
      </c>
      <c r="GV34" s="21">
        <v>90</v>
      </c>
      <c r="GW34" s="24"/>
      <c r="GX34" s="21"/>
      <c r="GY34" s="24"/>
      <c r="GZ34" s="21"/>
      <c r="HA34" s="24"/>
      <c r="HB34" s="21"/>
      <c r="HC34" s="24"/>
      <c r="HD34" s="21"/>
      <c r="HE34" s="6"/>
      <c r="HF34" s="21">
        <v>67</v>
      </c>
      <c r="HG34" s="21">
        <v>70</v>
      </c>
      <c r="HH34" s="21">
        <v>96</v>
      </c>
      <c r="HI34" s="21">
        <v>38</v>
      </c>
      <c r="HJ34" s="21">
        <v>1</v>
      </c>
      <c r="HK34" s="21">
        <v>94.5</v>
      </c>
      <c r="HL34" s="21">
        <v>0.5</v>
      </c>
      <c r="HM34" s="21">
        <v>10</v>
      </c>
      <c r="HN34" s="21">
        <v>72</v>
      </c>
      <c r="HO34" s="21">
        <v>11.64</v>
      </c>
      <c r="HP34" s="21">
        <v>3.25</v>
      </c>
      <c r="HQ34" s="21">
        <v>141.9</v>
      </c>
      <c r="HR34" s="21">
        <v>19</v>
      </c>
      <c r="HS34" s="21">
        <v>17</v>
      </c>
      <c r="HT34" s="21">
        <v>3</v>
      </c>
      <c r="HU34" s="6"/>
      <c r="HV34" s="99">
        <f t="shared" si="10"/>
        <v>0</v>
      </c>
      <c r="HW34" s="6"/>
      <c r="HX34" s="6"/>
      <c r="HY34" s="6"/>
      <c r="HZ34" s="6"/>
      <c r="IA34" s="6"/>
    </row>
    <row r="35" spans="1:235" ht="15.75" customHeight="1" x14ac:dyDescent="0.3">
      <c r="A35" s="99">
        <v>30</v>
      </c>
      <c r="B35" s="51">
        <v>60</v>
      </c>
      <c r="C35" s="42" t="s">
        <v>431</v>
      </c>
      <c r="D35" s="42">
        <v>1</v>
      </c>
      <c r="E35" s="43">
        <v>41293</v>
      </c>
      <c r="F35" s="43">
        <v>41293</v>
      </c>
      <c r="G35" s="21">
        <f t="shared" si="0"/>
        <v>0</v>
      </c>
      <c r="H35" s="42" t="s">
        <v>240</v>
      </c>
      <c r="I35" s="42" t="s">
        <v>347</v>
      </c>
      <c r="J35" s="44">
        <v>20448</v>
      </c>
      <c r="K35" s="42">
        <v>57</v>
      </c>
      <c r="L35" s="42">
        <v>188</v>
      </c>
      <c r="M35" s="42">
        <v>94</v>
      </c>
      <c r="N35" s="42" t="s">
        <v>749</v>
      </c>
      <c r="O35" s="42">
        <v>32</v>
      </c>
      <c r="P35" s="42">
        <v>12.8</v>
      </c>
      <c r="Q35" s="42">
        <v>1</v>
      </c>
      <c r="R35" s="42" t="s">
        <v>750</v>
      </c>
      <c r="S35" s="42">
        <v>1</v>
      </c>
      <c r="T35" s="42">
        <v>16</v>
      </c>
      <c r="U35" s="42" t="s">
        <v>272</v>
      </c>
      <c r="V35" s="42">
        <v>1</v>
      </c>
      <c r="W35" s="42">
        <v>0</v>
      </c>
      <c r="X35" s="42">
        <v>1</v>
      </c>
      <c r="Y35" s="42">
        <v>0</v>
      </c>
      <c r="Z35" s="6"/>
      <c r="AA35" s="45" t="s">
        <v>513</v>
      </c>
      <c r="AB35" s="42" t="s">
        <v>751</v>
      </c>
      <c r="AC35" s="46"/>
      <c r="AD35" s="46"/>
      <c r="AE35" s="42" t="s">
        <v>249</v>
      </c>
      <c r="AF35" s="42"/>
      <c r="AG35" s="42" t="s">
        <v>246</v>
      </c>
      <c r="AH35" s="42"/>
      <c r="AI35" s="42" t="s">
        <v>249</v>
      </c>
      <c r="AJ35" s="42" t="s">
        <v>249</v>
      </c>
      <c r="AK35" s="42" t="s">
        <v>246</v>
      </c>
      <c r="AL35" s="42" t="s">
        <v>246</v>
      </c>
      <c r="AM35" s="42">
        <v>3.98</v>
      </c>
      <c r="AN35" s="6"/>
      <c r="AO35" s="48" t="s">
        <v>250</v>
      </c>
      <c r="AP35" s="48" t="s">
        <v>274</v>
      </c>
      <c r="AQ35" s="48"/>
      <c r="AR35" s="48" t="s">
        <v>1902</v>
      </c>
      <c r="AS35" s="48" t="s">
        <v>299</v>
      </c>
      <c r="AT35" s="102">
        <v>3.98</v>
      </c>
      <c r="AU35" s="42">
        <v>3.76</v>
      </c>
      <c r="AV35" s="42">
        <v>2.8</v>
      </c>
      <c r="AW35" s="42">
        <v>1.46</v>
      </c>
      <c r="AX35" s="42">
        <v>0.63</v>
      </c>
      <c r="AY35" s="42">
        <v>0.28000000000000003</v>
      </c>
      <c r="AZ35" s="42"/>
      <c r="BA35" s="42"/>
      <c r="BB35" s="42"/>
      <c r="BC35" s="28">
        <f t="shared" ref="BC35:BE35" si="95">((AU35/AT35)*100)-100</f>
        <v>-5.5276381909547752</v>
      </c>
      <c r="BD35" s="28">
        <f t="shared" si="95"/>
        <v>-25.531914893617028</v>
      </c>
      <c r="BE35" s="28">
        <f t="shared" si="95"/>
        <v>-47.857142857142854</v>
      </c>
      <c r="BF35" s="28">
        <f t="shared" si="2"/>
        <v>-29.64824120603015</v>
      </c>
      <c r="BG35" s="28">
        <f t="shared" si="3"/>
        <v>-63.316582914572869</v>
      </c>
      <c r="BH35" s="28">
        <f t="shared" si="4"/>
        <v>-61.170212765957444</v>
      </c>
      <c r="BI35" s="3">
        <f t="shared" ref="BI35:BK35" si="96">AU35-AT35</f>
        <v>-0.2200000000000002</v>
      </c>
      <c r="BJ35" s="3">
        <f t="shared" si="96"/>
        <v>-0.96</v>
      </c>
      <c r="BK35" s="3">
        <f t="shared" si="96"/>
        <v>-1.3399999999999999</v>
      </c>
      <c r="BL35" s="3">
        <f t="shared" si="6"/>
        <v>-1.1800000000000002</v>
      </c>
      <c r="BM35" s="3">
        <f t="shared" si="7"/>
        <v>-2.52</v>
      </c>
      <c r="BN35" s="3">
        <f t="shared" si="8"/>
        <v>-2.2999999999999998</v>
      </c>
      <c r="BO35" s="45">
        <v>194.8</v>
      </c>
      <c r="BP35" s="42"/>
      <c r="BQ35" s="42">
        <v>120.9</v>
      </c>
      <c r="BR35" s="42">
        <v>45</v>
      </c>
      <c r="BS35" s="42"/>
      <c r="BT35" s="42"/>
      <c r="BU35" s="42"/>
      <c r="BV35" s="45">
        <v>36</v>
      </c>
      <c r="BW35" s="42">
        <v>36</v>
      </c>
      <c r="BX35" s="42">
        <v>36</v>
      </c>
      <c r="BY35" s="42">
        <v>36</v>
      </c>
      <c r="BZ35" s="42">
        <v>37</v>
      </c>
      <c r="CA35" s="42">
        <v>36.5</v>
      </c>
      <c r="CB35" s="42"/>
      <c r="CC35" s="42"/>
      <c r="CD35" s="42"/>
      <c r="CE35" s="6"/>
      <c r="CF35" s="45" t="s">
        <v>752</v>
      </c>
      <c r="CG35" s="42"/>
      <c r="CH35" s="42"/>
      <c r="CI35" s="42"/>
      <c r="CJ35" s="42"/>
      <c r="CK35" s="42"/>
      <c r="CL35" s="42"/>
      <c r="CM35" s="45" t="s">
        <v>753</v>
      </c>
      <c r="CN35" s="42"/>
      <c r="CO35" s="42"/>
      <c r="CP35" s="42"/>
      <c r="CQ35" s="42"/>
      <c r="CR35" s="42"/>
      <c r="CS35" s="42"/>
      <c r="CT35" s="45">
        <v>2</v>
      </c>
      <c r="CU35" s="42"/>
      <c r="CV35" s="42"/>
      <c r="CW35" s="42"/>
      <c r="CX35" s="42"/>
      <c r="CY35" s="42"/>
      <c r="CZ35" s="42"/>
      <c r="DA35" s="45" t="s">
        <v>754</v>
      </c>
      <c r="DB35" s="42"/>
      <c r="DC35" s="42"/>
      <c r="DD35" s="42"/>
      <c r="DE35" s="42"/>
      <c r="DF35" s="42"/>
      <c r="DG35" s="42"/>
      <c r="DH35" s="45" t="s">
        <v>755</v>
      </c>
      <c r="DI35" s="42" t="s">
        <v>756</v>
      </c>
      <c r="DJ35" s="42" t="s">
        <v>756</v>
      </c>
      <c r="DK35" s="42" t="s">
        <v>757</v>
      </c>
      <c r="DL35" s="42"/>
      <c r="DM35" s="42"/>
      <c r="DN35" s="42"/>
      <c r="DO35" s="48">
        <v>8</v>
      </c>
      <c r="DP35" s="6"/>
      <c r="DQ35" s="45">
        <v>75.2</v>
      </c>
      <c r="DR35" s="42">
        <v>103</v>
      </c>
      <c r="DS35" s="42">
        <v>53.8</v>
      </c>
      <c r="DT35" s="42">
        <v>93.3</v>
      </c>
      <c r="DU35" s="42"/>
      <c r="DV35" s="42"/>
      <c r="DW35" s="42"/>
      <c r="DX35" s="45">
        <v>0.21</v>
      </c>
      <c r="DY35" s="42">
        <v>0.21</v>
      </c>
      <c r="DZ35" s="42">
        <v>0.21</v>
      </c>
      <c r="EA35" s="42">
        <v>0.21</v>
      </c>
      <c r="EB35" s="42"/>
      <c r="EC35" s="42"/>
      <c r="ED35" s="42"/>
      <c r="EE35" s="80">
        <f t="shared" si="88"/>
        <v>358.09523809523813</v>
      </c>
      <c r="EF35" s="79">
        <f t="shared" ref="EF35:EH35" si="97">DR35/DY35</f>
        <v>490.47619047619048</v>
      </c>
      <c r="EG35" s="79">
        <f t="shared" si="97"/>
        <v>256.1904761904762</v>
      </c>
      <c r="EH35" s="79">
        <f t="shared" si="97"/>
        <v>444.28571428571428</v>
      </c>
      <c r="EI35" s="79"/>
      <c r="EJ35" s="79"/>
      <c r="EK35" s="79"/>
      <c r="EL35" s="45">
        <v>0</v>
      </c>
      <c r="EM35" s="42">
        <v>0</v>
      </c>
      <c r="EN35" s="42">
        <v>0</v>
      </c>
      <c r="EO35" s="42">
        <v>0</v>
      </c>
      <c r="EP35" s="42"/>
      <c r="EQ35" s="42"/>
      <c r="ER35" s="42"/>
      <c r="ES35" s="45">
        <v>151</v>
      </c>
      <c r="ET35" s="42">
        <v>165</v>
      </c>
      <c r="EU35" s="42">
        <v>145</v>
      </c>
      <c r="EV35" s="42">
        <v>171</v>
      </c>
      <c r="EW35" s="42"/>
      <c r="EX35" s="42"/>
      <c r="EY35" s="42"/>
      <c r="EZ35" s="45">
        <v>8.9</v>
      </c>
      <c r="FA35" s="42">
        <v>6.1</v>
      </c>
      <c r="FB35" s="42">
        <v>5.3</v>
      </c>
      <c r="FC35" s="42">
        <v>4.7</v>
      </c>
      <c r="FD35" s="42"/>
      <c r="FE35" s="42"/>
      <c r="FF35" s="42"/>
      <c r="FG35" s="45">
        <v>15</v>
      </c>
      <c r="FH35" s="42">
        <v>15</v>
      </c>
      <c r="FI35" s="42">
        <v>15</v>
      </c>
      <c r="FJ35" s="42">
        <v>15</v>
      </c>
      <c r="FK35" s="42"/>
      <c r="FL35" s="42"/>
      <c r="FM35" s="42"/>
      <c r="FN35" s="45">
        <v>69</v>
      </c>
      <c r="FO35" s="42">
        <v>75</v>
      </c>
      <c r="FP35" s="42">
        <v>107</v>
      </c>
      <c r="FQ35" s="42">
        <v>96</v>
      </c>
      <c r="FR35" s="42"/>
      <c r="FS35" s="42"/>
      <c r="FT35" s="42"/>
      <c r="FU35" s="45" t="s">
        <v>310</v>
      </c>
      <c r="FV35" s="42">
        <v>0</v>
      </c>
      <c r="FW35" s="42">
        <v>0</v>
      </c>
      <c r="FX35" s="42">
        <v>0</v>
      </c>
      <c r="FY35" s="42"/>
      <c r="FZ35" s="42"/>
      <c r="GA35" s="42"/>
      <c r="GB35" s="45">
        <v>262</v>
      </c>
      <c r="GC35" s="42">
        <v>72</v>
      </c>
      <c r="GD35" s="42">
        <v>64</v>
      </c>
      <c r="GE35" s="42">
        <v>64</v>
      </c>
      <c r="GF35" s="42"/>
      <c r="GG35" s="42"/>
      <c r="GH35" s="42"/>
      <c r="GI35" s="45">
        <v>800</v>
      </c>
      <c r="GJ35" s="42">
        <v>2890</v>
      </c>
      <c r="GK35" s="42">
        <v>3140</v>
      </c>
      <c r="GL35" s="42">
        <v>560</v>
      </c>
      <c r="GM35" s="42"/>
      <c r="GN35" s="42"/>
      <c r="GO35" s="42"/>
      <c r="GP35" s="6"/>
      <c r="GQ35" s="45">
        <v>10</v>
      </c>
      <c r="GR35" s="42">
        <v>45</v>
      </c>
      <c r="GS35" s="45">
        <v>7</v>
      </c>
      <c r="GT35" s="42">
        <v>18</v>
      </c>
      <c r="GU35" s="45">
        <v>9</v>
      </c>
      <c r="GV35" s="42">
        <v>18</v>
      </c>
      <c r="GW35" s="45">
        <v>7</v>
      </c>
      <c r="GX35" s="42">
        <v>18</v>
      </c>
      <c r="GY35" s="45"/>
      <c r="GZ35" s="42"/>
      <c r="HA35" s="45"/>
      <c r="HB35" s="42"/>
      <c r="HC35" s="45"/>
      <c r="HD35" s="42"/>
      <c r="HE35" s="6"/>
      <c r="HF35" s="42">
        <v>57</v>
      </c>
      <c r="HG35" s="42">
        <v>81</v>
      </c>
      <c r="HH35" s="42">
        <v>141</v>
      </c>
      <c r="HI35" s="42">
        <v>35.9</v>
      </c>
      <c r="HJ35" s="42">
        <v>2</v>
      </c>
      <c r="HK35" s="42">
        <v>75.2</v>
      </c>
      <c r="HL35" s="42">
        <v>0.21</v>
      </c>
      <c r="HM35" s="42">
        <v>30</v>
      </c>
      <c r="HN35" s="42">
        <v>56</v>
      </c>
      <c r="HO35" s="42">
        <v>11.76</v>
      </c>
      <c r="HP35" s="42">
        <v>3.79</v>
      </c>
      <c r="HQ35" s="42">
        <v>136</v>
      </c>
      <c r="HR35" s="42">
        <v>27.6</v>
      </c>
      <c r="HS35" s="42">
        <v>7.2</v>
      </c>
      <c r="HT35" s="42">
        <v>15</v>
      </c>
      <c r="HU35" s="6"/>
      <c r="HV35" s="99">
        <f t="shared" si="10"/>
        <v>3</v>
      </c>
      <c r="HW35" s="6"/>
      <c r="HX35" s="6"/>
      <c r="HY35" s="6"/>
      <c r="HZ35" s="6"/>
      <c r="IA35" s="6"/>
    </row>
    <row r="36" spans="1:235" ht="15.75" customHeight="1" x14ac:dyDescent="0.3">
      <c r="A36" s="99">
        <v>31</v>
      </c>
      <c r="B36" s="51">
        <v>65</v>
      </c>
      <c r="C36" s="21" t="s">
        <v>431</v>
      </c>
      <c r="D36" s="21">
        <v>2</v>
      </c>
      <c r="E36" s="22">
        <v>41295</v>
      </c>
      <c r="F36" s="22">
        <v>41295</v>
      </c>
      <c r="G36" s="21">
        <f t="shared" si="0"/>
        <v>0</v>
      </c>
      <c r="H36" s="21"/>
      <c r="I36" s="21" t="s">
        <v>783</v>
      </c>
      <c r="J36" s="23">
        <v>8817</v>
      </c>
      <c r="K36" s="21">
        <v>88</v>
      </c>
      <c r="L36" s="21">
        <v>152</v>
      </c>
      <c r="M36" s="21">
        <v>56</v>
      </c>
      <c r="N36" s="21" t="s">
        <v>784</v>
      </c>
      <c r="O36" s="21">
        <v>101</v>
      </c>
      <c r="P36" s="21">
        <v>98.7</v>
      </c>
      <c r="Q36" s="21">
        <v>5</v>
      </c>
      <c r="R36" s="21" t="s">
        <v>450</v>
      </c>
      <c r="S36" s="21">
        <v>1</v>
      </c>
      <c r="T36" s="21">
        <v>23</v>
      </c>
      <c r="U36" s="21" t="s">
        <v>272</v>
      </c>
      <c r="V36" s="21">
        <v>1</v>
      </c>
      <c r="W36" s="21">
        <v>3</v>
      </c>
      <c r="X36" s="21">
        <v>3</v>
      </c>
      <c r="Y36" s="21">
        <v>0</v>
      </c>
      <c r="Z36" s="6"/>
      <c r="AA36" s="24" t="s">
        <v>244</v>
      </c>
      <c r="AB36" s="21" t="s">
        <v>337</v>
      </c>
      <c r="AC36" s="25"/>
      <c r="AD36" s="25"/>
      <c r="AE36" s="21" t="s">
        <v>246</v>
      </c>
      <c r="AF36" s="21" t="s">
        <v>247</v>
      </c>
      <c r="AG36" s="21" t="s">
        <v>246</v>
      </c>
      <c r="AH36" s="21" t="s">
        <v>248</v>
      </c>
      <c r="AI36" s="21" t="s">
        <v>246</v>
      </c>
      <c r="AJ36" s="21" t="s">
        <v>246</v>
      </c>
      <c r="AK36" s="21" t="s">
        <v>246</v>
      </c>
      <c r="AL36" s="21" t="s">
        <v>246</v>
      </c>
      <c r="AM36" s="21">
        <v>3.52</v>
      </c>
      <c r="AN36" s="6"/>
      <c r="AO36" s="26" t="s">
        <v>250</v>
      </c>
      <c r="AP36" s="26" t="s">
        <v>274</v>
      </c>
      <c r="AQ36" s="26"/>
      <c r="AR36" s="26" t="s">
        <v>1902</v>
      </c>
      <c r="AS36" s="26" t="s">
        <v>1905</v>
      </c>
      <c r="AT36" s="27">
        <v>2.52</v>
      </c>
      <c r="AU36" s="21">
        <v>3.51</v>
      </c>
      <c r="AV36" s="21">
        <v>4.55</v>
      </c>
      <c r="AW36" s="21">
        <v>2.13</v>
      </c>
      <c r="AX36" s="21">
        <v>1</v>
      </c>
      <c r="AY36" s="21">
        <v>0.48</v>
      </c>
      <c r="AZ36" s="21">
        <v>0.31</v>
      </c>
      <c r="BA36" s="21"/>
      <c r="BB36" s="21"/>
      <c r="BC36" s="28">
        <f t="shared" ref="BC36:BE36" si="98">((AU36/AT36)*100)-100</f>
        <v>39.285714285714278</v>
      </c>
      <c r="BD36" s="28">
        <f t="shared" si="98"/>
        <v>29.629629629629619</v>
      </c>
      <c r="BE36" s="28">
        <f t="shared" si="98"/>
        <v>-53.18681318681319</v>
      </c>
      <c r="BF36" s="28">
        <f t="shared" si="2"/>
        <v>80.555555555555571</v>
      </c>
      <c r="BG36" s="28">
        <f t="shared" si="3"/>
        <v>-15.476190476190482</v>
      </c>
      <c r="BH36" s="28">
        <f t="shared" si="4"/>
        <v>-39.316239316239319</v>
      </c>
      <c r="BI36" s="3">
        <f t="shared" ref="BI36:BK36" si="99">AU36-AT36</f>
        <v>0.98999999999999977</v>
      </c>
      <c r="BJ36" s="3">
        <f t="shared" si="99"/>
        <v>1.04</v>
      </c>
      <c r="BK36" s="3">
        <f t="shared" si="99"/>
        <v>-2.42</v>
      </c>
      <c r="BL36" s="3">
        <f t="shared" si="6"/>
        <v>2.0299999999999998</v>
      </c>
      <c r="BM36" s="3">
        <f t="shared" si="7"/>
        <v>-0.39000000000000012</v>
      </c>
      <c r="BN36" s="3">
        <f t="shared" si="8"/>
        <v>-1.38</v>
      </c>
      <c r="BO36" s="24"/>
      <c r="BP36" s="21">
        <v>43.4</v>
      </c>
      <c r="BQ36" s="21"/>
      <c r="BR36" s="21">
        <v>53.6</v>
      </c>
      <c r="BS36" s="21">
        <v>19.7</v>
      </c>
      <c r="BT36" s="21"/>
      <c r="BU36" s="21"/>
      <c r="BV36" s="24">
        <v>38.4</v>
      </c>
      <c r="BW36" s="21">
        <v>37.6</v>
      </c>
      <c r="BX36" s="21">
        <v>38.6</v>
      </c>
      <c r="BY36" s="21">
        <v>37</v>
      </c>
      <c r="BZ36" s="21">
        <v>36.9</v>
      </c>
      <c r="CA36" s="21">
        <v>36.1</v>
      </c>
      <c r="CB36" s="21">
        <v>35</v>
      </c>
      <c r="CC36" s="21"/>
      <c r="CD36" s="21"/>
      <c r="CE36" s="6"/>
      <c r="CF36" s="24" t="s">
        <v>628</v>
      </c>
      <c r="CG36" s="21"/>
      <c r="CH36" s="21"/>
      <c r="CI36" s="21"/>
      <c r="CJ36" s="21"/>
      <c r="CK36" s="21"/>
      <c r="CL36" s="21"/>
      <c r="CM36" s="24" t="s">
        <v>785</v>
      </c>
      <c r="CN36" s="21"/>
      <c r="CO36" s="21"/>
      <c r="CP36" s="21"/>
      <c r="CQ36" s="21"/>
      <c r="CR36" s="21"/>
      <c r="CS36" s="21"/>
      <c r="CT36" s="24">
        <v>1</v>
      </c>
      <c r="CU36" s="21"/>
      <c r="CV36" s="21"/>
      <c r="CW36" s="21"/>
      <c r="CX36" s="21"/>
      <c r="CY36" s="21"/>
      <c r="CZ36" s="21"/>
      <c r="DA36" s="24" t="s">
        <v>748</v>
      </c>
      <c r="DB36" s="21"/>
      <c r="DC36" s="21"/>
      <c r="DD36" s="21"/>
      <c r="DE36" s="21"/>
      <c r="DF36" s="21"/>
      <c r="DG36" s="21"/>
      <c r="DH36" s="24" t="s">
        <v>786</v>
      </c>
      <c r="DI36" s="21" t="s">
        <v>787</v>
      </c>
      <c r="DJ36" s="21" t="s">
        <v>787</v>
      </c>
      <c r="DK36" s="21" t="s">
        <v>787</v>
      </c>
      <c r="DL36" s="21" t="s">
        <v>787</v>
      </c>
      <c r="DM36" s="21"/>
      <c r="DN36" s="21"/>
      <c r="DO36" s="26">
        <v>8</v>
      </c>
      <c r="DP36" s="6"/>
      <c r="DQ36" s="24">
        <v>121.9</v>
      </c>
      <c r="DR36" s="21">
        <v>142.6</v>
      </c>
      <c r="DS36" s="21">
        <v>106.1</v>
      </c>
      <c r="DT36" s="21">
        <v>138</v>
      </c>
      <c r="DU36" s="21">
        <v>113.5</v>
      </c>
      <c r="DV36" s="21"/>
      <c r="DW36" s="21"/>
      <c r="DX36" s="24">
        <v>0.5</v>
      </c>
      <c r="DY36" s="21">
        <v>0.4</v>
      </c>
      <c r="DZ36" s="21">
        <v>0.21</v>
      </c>
      <c r="EA36" s="21">
        <v>0.21</v>
      </c>
      <c r="EB36" s="21">
        <v>0.21</v>
      </c>
      <c r="EC36" s="21"/>
      <c r="ED36" s="21"/>
      <c r="EE36" s="29">
        <f t="shared" si="88"/>
        <v>243.8</v>
      </c>
      <c r="EF36" s="79">
        <f t="shared" ref="EF36:EI36" si="100">DR36/DY36</f>
        <v>356.49999999999994</v>
      </c>
      <c r="EG36" s="79">
        <f t="shared" si="100"/>
        <v>505.23809523809524</v>
      </c>
      <c r="EH36" s="79">
        <f t="shared" si="100"/>
        <v>657.14285714285711</v>
      </c>
      <c r="EI36" s="79">
        <f t="shared" si="100"/>
        <v>540.47619047619048</v>
      </c>
      <c r="EJ36" s="79"/>
      <c r="EK36" s="79"/>
      <c r="EL36" s="24">
        <v>1</v>
      </c>
      <c r="EM36" s="21">
        <v>1</v>
      </c>
      <c r="EN36" s="21">
        <v>0</v>
      </c>
      <c r="EO36" s="21">
        <v>0</v>
      </c>
      <c r="EP36" s="21">
        <v>0</v>
      </c>
      <c r="EQ36" s="21"/>
      <c r="ER36" s="21"/>
      <c r="ES36" s="24">
        <v>238</v>
      </c>
      <c r="ET36" s="21">
        <v>184</v>
      </c>
      <c r="EU36" s="21">
        <v>143</v>
      </c>
      <c r="EV36" s="21">
        <v>155</v>
      </c>
      <c r="EW36" s="21">
        <v>191</v>
      </c>
      <c r="EX36" s="21"/>
      <c r="EY36" s="21"/>
      <c r="EZ36" s="24">
        <v>12.3</v>
      </c>
      <c r="FA36" s="21">
        <v>10.7</v>
      </c>
      <c r="FB36" s="21">
        <v>10.7</v>
      </c>
      <c r="FC36" s="21">
        <v>7.5</v>
      </c>
      <c r="FD36" s="21">
        <v>7.5</v>
      </c>
      <c r="FE36" s="21"/>
      <c r="FF36" s="21"/>
      <c r="FG36" s="24">
        <v>3</v>
      </c>
      <c r="FH36" s="21">
        <v>8</v>
      </c>
      <c r="FI36" s="21">
        <v>11</v>
      </c>
      <c r="FJ36" s="21">
        <v>15</v>
      </c>
      <c r="FK36" s="21">
        <v>15</v>
      </c>
      <c r="FL36" s="21"/>
      <c r="FM36" s="21"/>
      <c r="FN36" s="24">
        <v>90</v>
      </c>
      <c r="FO36" s="21">
        <v>76</v>
      </c>
      <c r="FP36" s="21">
        <v>73</v>
      </c>
      <c r="FQ36" s="21">
        <v>85</v>
      </c>
      <c r="FR36" s="21">
        <v>75</v>
      </c>
      <c r="FS36" s="21"/>
      <c r="FT36" s="21"/>
      <c r="FU36" s="24" t="s">
        <v>345</v>
      </c>
      <c r="FV36" s="21">
        <v>0</v>
      </c>
      <c r="FW36" s="21">
        <v>0</v>
      </c>
      <c r="FX36" s="21">
        <v>0</v>
      </c>
      <c r="FY36" s="21">
        <v>0</v>
      </c>
      <c r="FZ36" s="21"/>
      <c r="GA36" s="21"/>
      <c r="GB36" s="24">
        <v>200</v>
      </c>
      <c r="GC36" s="21">
        <v>170</v>
      </c>
      <c r="GD36" s="21">
        <v>87</v>
      </c>
      <c r="GE36" s="21">
        <v>61</v>
      </c>
      <c r="GF36" s="21">
        <v>51</v>
      </c>
      <c r="GG36" s="21"/>
      <c r="GH36" s="21"/>
      <c r="GI36" s="24">
        <v>310</v>
      </c>
      <c r="GJ36" s="21">
        <v>1640</v>
      </c>
      <c r="GK36" s="21">
        <v>1600</v>
      </c>
      <c r="GL36" s="21">
        <v>1730</v>
      </c>
      <c r="GM36" s="21">
        <v>600</v>
      </c>
      <c r="GN36" s="21"/>
      <c r="GO36" s="21"/>
      <c r="GP36" s="6"/>
      <c r="GQ36" s="24">
        <v>17</v>
      </c>
      <c r="GR36" s="21">
        <v>90</v>
      </c>
      <c r="GS36" s="24">
        <v>11</v>
      </c>
      <c r="GT36" s="21">
        <v>45</v>
      </c>
      <c r="GU36" s="24">
        <v>11</v>
      </c>
      <c r="GV36" s="21">
        <v>45</v>
      </c>
      <c r="GW36" s="24">
        <v>7</v>
      </c>
      <c r="GX36" s="21">
        <v>18</v>
      </c>
      <c r="GY36" s="24">
        <v>8</v>
      </c>
      <c r="GZ36" s="21">
        <v>18</v>
      </c>
      <c r="HA36" s="24"/>
      <c r="HB36" s="21"/>
      <c r="HC36" s="24"/>
      <c r="HD36" s="21"/>
      <c r="HE36" s="6"/>
      <c r="HF36" s="21">
        <v>89</v>
      </c>
      <c r="HG36" s="21">
        <v>151</v>
      </c>
      <c r="HH36" s="21">
        <v>92</v>
      </c>
      <c r="HI36" s="21">
        <v>38.5</v>
      </c>
      <c r="HJ36" s="21">
        <v>1</v>
      </c>
      <c r="HK36" s="21">
        <v>70.2</v>
      </c>
      <c r="HL36" s="21">
        <v>0.5</v>
      </c>
      <c r="HM36" s="21">
        <v>5</v>
      </c>
      <c r="HN36" s="21">
        <v>53.5</v>
      </c>
      <c r="HO36" s="21">
        <v>22.9</v>
      </c>
      <c r="HP36" s="21">
        <v>3.07</v>
      </c>
      <c r="HQ36" s="21">
        <v>153</v>
      </c>
      <c r="HR36" s="21">
        <v>19.3</v>
      </c>
      <c r="HS36" s="21">
        <v>14.2</v>
      </c>
      <c r="HT36" s="21">
        <v>3</v>
      </c>
      <c r="HU36" s="6"/>
      <c r="HV36" s="99">
        <f t="shared" si="10"/>
        <v>6</v>
      </c>
      <c r="HW36" s="6"/>
      <c r="HX36" s="6"/>
      <c r="HY36" s="6"/>
      <c r="HZ36" s="6"/>
      <c r="IA36" s="6"/>
    </row>
    <row r="37" spans="1:235" ht="15.75" customHeight="1" x14ac:dyDescent="0.3">
      <c r="A37" s="99">
        <v>32</v>
      </c>
      <c r="B37" s="51">
        <v>66</v>
      </c>
      <c r="C37" s="21" t="s">
        <v>626</v>
      </c>
      <c r="D37" s="21">
        <v>1</v>
      </c>
      <c r="E37" s="22">
        <v>41293</v>
      </c>
      <c r="F37" s="22">
        <v>41296</v>
      </c>
      <c r="G37" s="21">
        <f t="shared" si="0"/>
        <v>3</v>
      </c>
      <c r="H37" s="21"/>
      <c r="I37" s="21" t="s">
        <v>324</v>
      </c>
      <c r="J37" s="23">
        <v>24279</v>
      </c>
      <c r="K37" s="21">
        <v>47</v>
      </c>
      <c r="L37" s="21">
        <v>170</v>
      </c>
      <c r="M37" s="21">
        <v>80</v>
      </c>
      <c r="N37" s="21" t="s">
        <v>788</v>
      </c>
      <c r="O37" s="21">
        <v>68</v>
      </c>
      <c r="P37" s="21">
        <v>81.3</v>
      </c>
      <c r="Q37" s="21">
        <v>9</v>
      </c>
      <c r="R37" s="21" t="s">
        <v>450</v>
      </c>
      <c r="S37" s="21">
        <v>1</v>
      </c>
      <c r="T37" s="21">
        <v>18</v>
      </c>
      <c r="U37" s="21" t="s">
        <v>272</v>
      </c>
      <c r="V37" s="21">
        <v>1</v>
      </c>
      <c r="W37" s="21">
        <v>1</v>
      </c>
      <c r="X37" s="21">
        <v>2</v>
      </c>
      <c r="Y37" s="21">
        <v>0</v>
      </c>
      <c r="Z37" s="6"/>
      <c r="AA37" s="24" t="s">
        <v>244</v>
      </c>
      <c r="AB37" s="21" t="s">
        <v>337</v>
      </c>
      <c r="AC37" s="25"/>
      <c r="AD37" s="25"/>
      <c r="AE37" s="21" t="s">
        <v>249</v>
      </c>
      <c r="AF37" s="21"/>
      <c r="AG37" s="21" t="s">
        <v>249</v>
      </c>
      <c r="AH37" s="21"/>
      <c r="AI37" s="21" t="s">
        <v>246</v>
      </c>
      <c r="AJ37" s="21" t="s">
        <v>246</v>
      </c>
      <c r="AK37" s="21" t="s">
        <v>246</v>
      </c>
      <c r="AL37" s="21" t="s">
        <v>246</v>
      </c>
      <c r="AM37" s="21">
        <v>2.84</v>
      </c>
      <c r="AN37" s="6"/>
      <c r="AO37" s="26" t="s">
        <v>250</v>
      </c>
      <c r="AP37" s="26" t="s">
        <v>274</v>
      </c>
      <c r="AQ37" s="26"/>
      <c r="AR37" s="26" t="s">
        <v>1902</v>
      </c>
      <c r="AS37" s="26" t="s">
        <v>1905</v>
      </c>
      <c r="AT37" s="27">
        <v>2.84</v>
      </c>
      <c r="AU37" s="21">
        <v>2.91</v>
      </c>
      <c r="AV37" s="21">
        <v>5.84</v>
      </c>
      <c r="AW37" s="21">
        <v>4.1399999999999997</v>
      </c>
      <c r="AX37" s="21">
        <v>3.86</v>
      </c>
      <c r="AY37" s="21">
        <v>2.68</v>
      </c>
      <c r="AZ37" s="21">
        <v>1</v>
      </c>
      <c r="BA37" s="21">
        <v>0.49</v>
      </c>
      <c r="BB37" s="21"/>
      <c r="BC37" s="28">
        <f t="shared" ref="BC37:BE37" si="101">((AU37/AT37)*100)-100</f>
        <v>2.4647887323943678</v>
      </c>
      <c r="BD37" s="28">
        <f t="shared" si="101"/>
        <v>100.6872852233677</v>
      </c>
      <c r="BE37" s="28">
        <f t="shared" si="101"/>
        <v>-29.109589041095902</v>
      </c>
      <c r="BF37" s="28">
        <f t="shared" si="2"/>
        <v>105.63380281690141</v>
      </c>
      <c r="BG37" s="28">
        <f t="shared" si="3"/>
        <v>45.774647887323937</v>
      </c>
      <c r="BH37" s="28">
        <f t="shared" si="4"/>
        <v>42.26804123711338</v>
      </c>
      <c r="BI37" s="3">
        <f t="shared" ref="BI37:BK37" si="102">AU37-AT37</f>
        <v>7.0000000000000284E-2</v>
      </c>
      <c r="BJ37" s="3">
        <f t="shared" si="102"/>
        <v>2.9299999999999997</v>
      </c>
      <c r="BK37" s="3">
        <f t="shared" si="102"/>
        <v>-1.7000000000000002</v>
      </c>
      <c r="BL37" s="3">
        <f t="shared" si="6"/>
        <v>3</v>
      </c>
      <c r="BM37" s="3">
        <f t="shared" si="7"/>
        <v>1.2999999999999998</v>
      </c>
      <c r="BN37" s="3">
        <f t="shared" si="8"/>
        <v>1.2299999999999995</v>
      </c>
      <c r="BO37" s="24"/>
      <c r="BP37" s="21"/>
      <c r="BQ37" s="21">
        <v>303.8</v>
      </c>
      <c r="BR37" s="21">
        <v>239.5</v>
      </c>
      <c r="BS37" s="21">
        <v>174.6</v>
      </c>
      <c r="BT37" s="21"/>
      <c r="BU37" s="21"/>
      <c r="BV37" s="24">
        <v>36.6</v>
      </c>
      <c r="BW37" s="21">
        <v>36.9</v>
      </c>
      <c r="BX37" s="21">
        <v>37</v>
      </c>
      <c r="BY37" s="21">
        <v>36</v>
      </c>
      <c r="BZ37" s="21">
        <v>36.5</v>
      </c>
      <c r="CA37" s="21">
        <v>36.4</v>
      </c>
      <c r="CB37" s="21">
        <v>36.5</v>
      </c>
      <c r="CC37" s="21">
        <v>36</v>
      </c>
      <c r="CD37" s="21"/>
      <c r="CE37" s="6"/>
      <c r="CF37" s="24" t="s">
        <v>789</v>
      </c>
      <c r="CG37" s="21"/>
      <c r="CH37" s="21"/>
      <c r="CI37" s="21"/>
      <c r="CJ37" s="21"/>
      <c r="CK37" s="21"/>
      <c r="CL37" s="21"/>
      <c r="CM37" s="24" t="s">
        <v>537</v>
      </c>
      <c r="CN37" s="21"/>
      <c r="CO37" s="21"/>
      <c r="CP37" s="21"/>
      <c r="CQ37" s="21"/>
      <c r="CR37" s="21"/>
      <c r="CS37" s="21"/>
      <c r="CT37" s="24">
        <v>3</v>
      </c>
      <c r="CU37" s="21"/>
      <c r="CV37" s="21"/>
      <c r="CW37" s="21"/>
      <c r="CX37" s="21"/>
      <c r="CY37" s="21"/>
      <c r="CZ37" s="21"/>
      <c r="DA37" s="24" t="s">
        <v>790</v>
      </c>
      <c r="DB37" s="21"/>
      <c r="DC37" s="21"/>
      <c r="DD37" s="21"/>
      <c r="DE37" s="21"/>
      <c r="DF37" s="21"/>
      <c r="DG37" s="21"/>
      <c r="DH37" s="24" t="s">
        <v>791</v>
      </c>
      <c r="DI37" s="21" t="s">
        <v>792</v>
      </c>
      <c r="DJ37" s="21" t="s">
        <v>792</v>
      </c>
      <c r="DK37" s="21" t="s">
        <v>792</v>
      </c>
      <c r="DL37" s="21" t="s">
        <v>793</v>
      </c>
      <c r="DM37" s="21" t="s">
        <v>792</v>
      </c>
      <c r="DN37" s="21"/>
      <c r="DO37" s="26">
        <v>8</v>
      </c>
      <c r="DP37" s="6"/>
      <c r="DQ37" s="24">
        <v>240.8</v>
      </c>
      <c r="DR37" s="21">
        <v>116.4</v>
      </c>
      <c r="DS37" s="21">
        <v>86.4</v>
      </c>
      <c r="DT37" s="21">
        <v>96.6</v>
      </c>
      <c r="DU37" s="21">
        <v>77</v>
      </c>
      <c r="DV37" s="21">
        <v>150.6</v>
      </c>
      <c r="DW37" s="21"/>
      <c r="DX37" s="24">
        <v>0.4</v>
      </c>
      <c r="DY37" s="21">
        <v>0.4</v>
      </c>
      <c r="DZ37" s="21">
        <v>0.3</v>
      </c>
      <c r="EA37" s="21">
        <v>0.3</v>
      </c>
      <c r="EB37" s="21">
        <v>0.3</v>
      </c>
      <c r="EC37" s="21">
        <v>0.3</v>
      </c>
      <c r="ED37" s="21"/>
      <c r="EE37" s="29">
        <f t="shared" si="88"/>
        <v>602</v>
      </c>
      <c r="EF37" s="79">
        <f t="shared" ref="EF37:EJ37" si="103">DR37/DY37</f>
        <v>291</v>
      </c>
      <c r="EG37" s="79">
        <f t="shared" si="103"/>
        <v>288.00000000000006</v>
      </c>
      <c r="EH37" s="79">
        <f t="shared" si="103"/>
        <v>322</v>
      </c>
      <c r="EI37" s="79">
        <f t="shared" si="103"/>
        <v>256.66666666666669</v>
      </c>
      <c r="EJ37" s="79">
        <f t="shared" si="103"/>
        <v>502</v>
      </c>
      <c r="EK37" s="79"/>
      <c r="EL37" s="24">
        <v>0</v>
      </c>
      <c r="EM37" s="21">
        <v>0</v>
      </c>
      <c r="EN37" s="21">
        <v>0</v>
      </c>
      <c r="EO37" s="21">
        <v>0</v>
      </c>
      <c r="EP37" s="21">
        <v>0</v>
      </c>
      <c r="EQ37" s="21">
        <v>0</v>
      </c>
      <c r="ER37" s="21"/>
      <c r="ES37" s="24">
        <v>48</v>
      </c>
      <c r="ET37" s="21">
        <v>61</v>
      </c>
      <c r="EU37" s="21">
        <v>78</v>
      </c>
      <c r="EV37" s="21">
        <v>103</v>
      </c>
      <c r="EW37" s="21">
        <v>103</v>
      </c>
      <c r="EX37" s="21">
        <v>119</v>
      </c>
      <c r="EY37" s="21"/>
      <c r="EZ37" s="24">
        <v>25.6</v>
      </c>
      <c r="FA37" s="21">
        <v>19</v>
      </c>
      <c r="FB37" s="21">
        <v>15</v>
      </c>
      <c r="FC37" s="21">
        <v>16</v>
      </c>
      <c r="FD37" s="21">
        <v>14.2</v>
      </c>
      <c r="FE37" s="21">
        <v>13</v>
      </c>
      <c r="FF37" s="21"/>
      <c r="FG37" s="24">
        <v>13</v>
      </c>
      <c r="FH37" s="21">
        <v>15</v>
      </c>
      <c r="FI37" s="21">
        <v>15</v>
      </c>
      <c r="FJ37" s="21">
        <v>15</v>
      </c>
      <c r="FK37" s="21">
        <v>15</v>
      </c>
      <c r="FL37" s="21">
        <v>15</v>
      </c>
      <c r="FM37" s="21"/>
      <c r="FN37" s="24">
        <v>81</v>
      </c>
      <c r="FO37" s="21">
        <v>88</v>
      </c>
      <c r="FP37" s="21">
        <v>75</v>
      </c>
      <c r="FQ37" s="21">
        <v>102</v>
      </c>
      <c r="FR37" s="21">
        <v>100</v>
      </c>
      <c r="FS37" s="21">
        <v>120</v>
      </c>
      <c r="FT37" s="21"/>
      <c r="FU37" s="24">
        <v>0</v>
      </c>
      <c r="FV37" s="21">
        <v>0</v>
      </c>
      <c r="FW37" s="21" t="s">
        <v>334</v>
      </c>
      <c r="FX37" s="21">
        <v>0</v>
      </c>
      <c r="FY37" s="21">
        <v>0</v>
      </c>
      <c r="FZ37" s="21">
        <v>0</v>
      </c>
      <c r="GA37" s="21"/>
      <c r="GB37" s="24">
        <v>457</v>
      </c>
      <c r="GC37" s="21">
        <v>481</v>
      </c>
      <c r="GD37" s="21">
        <v>403</v>
      </c>
      <c r="GE37" s="21">
        <v>337</v>
      </c>
      <c r="GF37" s="21">
        <v>254</v>
      </c>
      <c r="GG37" s="21">
        <v>192</v>
      </c>
      <c r="GH37" s="21"/>
      <c r="GI37" s="24">
        <v>2795</v>
      </c>
      <c r="GJ37" s="21">
        <v>2910</v>
      </c>
      <c r="GK37" s="21">
        <v>4500</v>
      </c>
      <c r="GL37" s="21">
        <v>6140</v>
      </c>
      <c r="GM37" s="21">
        <v>5610</v>
      </c>
      <c r="GN37" s="21">
        <v>1140</v>
      </c>
      <c r="GO37" s="21"/>
      <c r="GP37" s="6"/>
      <c r="GQ37" s="24">
        <v>12</v>
      </c>
      <c r="GR37" s="21">
        <v>45</v>
      </c>
      <c r="GS37" s="24">
        <v>12</v>
      </c>
      <c r="GT37" s="21">
        <v>45</v>
      </c>
      <c r="GU37" s="24">
        <v>15</v>
      </c>
      <c r="GV37" s="21">
        <v>80</v>
      </c>
      <c r="GW37" s="24">
        <v>10</v>
      </c>
      <c r="GX37" s="21">
        <v>45</v>
      </c>
      <c r="GY37" s="24">
        <v>11</v>
      </c>
      <c r="GZ37" s="21">
        <v>45</v>
      </c>
      <c r="HA37" s="24">
        <v>9</v>
      </c>
      <c r="HB37" s="21">
        <v>18</v>
      </c>
      <c r="HC37" s="24"/>
      <c r="HD37" s="21"/>
      <c r="HE37" s="6"/>
      <c r="HF37" s="21">
        <v>47</v>
      </c>
      <c r="HG37" s="21">
        <v>112</v>
      </c>
      <c r="HH37" s="21">
        <v>168</v>
      </c>
      <c r="HI37" s="21">
        <v>34</v>
      </c>
      <c r="HJ37" s="21">
        <v>1</v>
      </c>
      <c r="HK37" s="21">
        <v>85.8</v>
      </c>
      <c r="HL37" s="21">
        <v>0.3</v>
      </c>
      <c r="HM37" s="21">
        <v>5</v>
      </c>
      <c r="HN37" s="21">
        <v>12.88</v>
      </c>
      <c r="HO37" s="21">
        <v>10.28</v>
      </c>
      <c r="HP37" s="21">
        <v>2.4</v>
      </c>
      <c r="HQ37" s="21">
        <v>134</v>
      </c>
      <c r="HR37" s="21">
        <v>22.1</v>
      </c>
      <c r="HS37" s="21">
        <v>28.4</v>
      </c>
      <c r="HT37" s="21">
        <v>5</v>
      </c>
      <c r="HU37" s="6"/>
      <c r="HV37" s="99">
        <f t="shared" si="10"/>
        <v>0</v>
      </c>
      <c r="HW37" s="6"/>
      <c r="HX37" s="6"/>
      <c r="HY37" s="6"/>
      <c r="HZ37" s="6"/>
      <c r="IA37" s="6"/>
    </row>
    <row r="38" spans="1:235" ht="15.75" customHeight="1" x14ac:dyDescent="0.3">
      <c r="A38" s="99">
        <v>33</v>
      </c>
      <c r="B38" s="51">
        <v>69</v>
      </c>
      <c r="C38" s="21" t="s">
        <v>239</v>
      </c>
      <c r="D38" s="21">
        <v>2</v>
      </c>
      <c r="E38" s="22">
        <v>41304</v>
      </c>
      <c r="F38" s="22">
        <v>41304</v>
      </c>
      <c r="G38" s="21">
        <f t="shared" si="0"/>
        <v>0</v>
      </c>
      <c r="H38" s="21" t="s">
        <v>240</v>
      </c>
      <c r="I38" s="21" t="s">
        <v>324</v>
      </c>
      <c r="J38" s="23">
        <v>12674</v>
      </c>
      <c r="K38" s="21">
        <v>78</v>
      </c>
      <c r="L38" s="21">
        <v>155</v>
      </c>
      <c r="M38" s="21">
        <v>60</v>
      </c>
      <c r="N38" s="21" t="s">
        <v>817</v>
      </c>
      <c r="O38" s="21">
        <v>44</v>
      </c>
      <c r="P38" s="21">
        <v>32.6</v>
      </c>
      <c r="Q38" s="21">
        <v>6</v>
      </c>
      <c r="R38" s="21" t="s">
        <v>818</v>
      </c>
      <c r="S38" s="21">
        <v>1</v>
      </c>
      <c r="T38" s="21">
        <v>7</v>
      </c>
      <c r="U38" s="21" t="s">
        <v>272</v>
      </c>
      <c r="V38" s="21">
        <v>1</v>
      </c>
      <c r="W38" s="21">
        <v>0</v>
      </c>
      <c r="X38" s="21">
        <v>2</v>
      </c>
      <c r="Y38" s="21">
        <v>0</v>
      </c>
      <c r="Z38" s="6"/>
      <c r="AA38" s="24" t="s">
        <v>244</v>
      </c>
      <c r="AB38" s="21" t="s">
        <v>819</v>
      </c>
      <c r="AC38" s="25"/>
      <c r="AD38" s="25"/>
      <c r="AE38" s="21" t="s">
        <v>249</v>
      </c>
      <c r="AF38" s="21"/>
      <c r="AG38" s="21" t="s">
        <v>249</v>
      </c>
      <c r="AH38" s="21"/>
      <c r="AI38" s="21" t="s">
        <v>249</v>
      </c>
      <c r="AJ38" s="21" t="s">
        <v>246</v>
      </c>
      <c r="AK38" s="21" t="s">
        <v>246</v>
      </c>
      <c r="AL38" s="21" t="s">
        <v>246</v>
      </c>
      <c r="AM38" s="21">
        <v>36</v>
      </c>
      <c r="AN38" s="6"/>
      <c r="AO38" s="26" t="s">
        <v>250</v>
      </c>
      <c r="AP38" s="26" t="s">
        <v>274</v>
      </c>
      <c r="AQ38" s="26"/>
      <c r="AR38" s="48" t="s">
        <v>1902</v>
      </c>
      <c r="AS38" s="48" t="s">
        <v>1903</v>
      </c>
      <c r="AT38" s="27">
        <v>37.68</v>
      </c>
      <c r="AU38" s="21">
        <v>36.43</v>
      </c>
      <c r="AV38" s="21">
        <v>29.84</v>
      </c>
      <c r="AW38" s="21">
        <v>18</v>
      </c>
      <c r="AX38" s="21">
        <v>18</v>
      </c>
      <c r="AY38" s="21">
        <v>5.37</v>
      </c>
      <c r="AZ38" s="21">
        <v>2.78</v>
      </c>
      <c r="BA38" s="21">
        <v>0.5</v>
      </c>
      <c r="BB38" s="21"/>
      <c r="BC38" s="28">
        <f t="shared" ref="BC38:BE38" si="104">((AU38/AT38)*100)-100</f>
        <v>-3.3174097664543467</v>
      </c>
      <c r="BD38" s="28">
        <f t="shared" si="104"/>
        <v>-18.08948668679659</v>
      </c>
      <c r="BE38" s="28">
        <f t="shared" si="104"/>
        <v>-39.678284182305632</v>
      </c>
      <c r="BF38" s="28">
        <f t="shared" si="2"/>
        <v>-20.806794055201692</v>
      </c>
      <c r="BG38" s="28">
        <f t="shared" si="3"/>
        <v>-52.229299363057322</v>
      </c>
      <c r="BH38" s="28">
        <f t="shared" si="4"/>
        <v>-50.59017293439473</v>
      </c>
      <c r="BI38" s="3">
        <f t="shared" ref="BI38:BK38" si="105">AU38-AT38</f>
        <v>-1.25</v>
      </c>
      <c r="BJ38" s="3">
        <f t="shared" si="105"/>
        <v>-6.59</v>
      </c>
      <c r="BK38" s="3">
        <f t="shared" si="105"/>
        <v>-11.84</v>
      </c>
      <c r="BL38" s="3">
        <f t="shared" si="6"/>
        <v>-7.84</v>
      </c>
      <c r="BM38" s="3">
        <f t="shared" si="7"/>
        <v>-19.68</v>
      </c>
      <c r="BN38" s="3">
        <f t="shared" si="8"/>
        <v>-18.43</v>
      </c>
      <c r="BO38" s="24">
        <v>134</v>
      </c>
      <c r="BP38" s="21">
        <v>145</v>
      </c>
      <c r="BQ38" s="21">
        <v>145</v>
      </c>
      <c r="BR38" s="21">
        <v>63.5</v>
      </c>
      <c r="BS38" s="21">
        <v>39.1</v>
      </c>
      <c r="BT38" s="21">
        <v>23.2</v>
      </c>
      <c r="BU38" s="21"/>
      <c r="BV38" s="24">
        <v>35</v>
      </c>
      <c r="BW38" s="21">
        <v>36</v>
      </c>
      <c r="BX38" s="21">
        <v>36.9</v>
      </c>
      <c r="BY38" s="21">
        <v>36.1</v>
      </c>
      <c r="BZ38" s="21">
        <v>36.1</v>
      </c>
      <c r="CA38" s="21">
        <v>36</v>
      </c>
      <c r="CB38" s="21">
        <v>36</v>
      </c>
      <c r="CC38" s="21">
        <v>36.1</v>
      </c>
      <c r="CD38" s="21"/>
      <c r="CE38" s="6"/>
      <c r="CF38" s="24" t="s">
        <v>820</v>
      </c>
      <c r="CG38" s="21"/>
      <c r="CH38" s="21"/>
      <c r="CI38" s="21"/>
      <c r="CJ38" s="21"/>
      <c r="CK38" s="21"/>
      <c r="CL38" s="21"/>
      <c r="CM38" s="24" t="s">
        <v>821</v>
      </c>
      <c r="CN38" s="21"/>
      <c r="CO38" s="21"/>
      <c r="CP38" s="21"/>
      <c r="CQ38" s="21"/>
      <c r="CR38" s="21"/>
      <c r="CS38" s="21"/>
      <c r="CT38" s="24">
        <v>2</v>
      </c>
      <c r="CU38" s="21"/>
      <c r="CV38" s="21"/>
      <c r="CW38" s="21"/>
      <c r="CX38" s="21"/>
      <c r="CY38" s="21"/>
      <c r="CZ38" s="21"/>
      <c r="DA38" s="24" t="s">
        <v>822</v>
      </c>
      <c r="DB38" s="21"/>
      <c r="DC38" s="21"/>
      <c r="DD38" s="21"/>
      <c r="DE38" s="21"/>
      <c r="DF38" s="21"/>
      <c r="DG38" s="21"/>
      <c r="DH38" s="24" t="s">
        <v>255</v>
      </c>
      <c r="DI38" s="21" t="s">
        <v>255</v>
      </c>
      <c r="DJ38" s="21" t="s">
        <v>255</v>
      </c>
      <c r="DK38" s="21" t="s">
        <v>400</v>
      </c>
      <c r="DL38" s="21" t="s">
        <v>400</v>
      </c>
      <c r="DM38" s="21" t="s">
        <v>400</v>
      </c>
      <c r="DN38" s="21"/>
      <c r="DO38" s="26">
        <v>8</v>
      </c>
      <c r="DP38" s="6"/>
      <c r="DQ38" s="24">
        <v>85.8</v>
      </c>
      <c r="DR38" s="21">
        <v>85.8</v>
      </c>
      <c r="DS38" s="21">
        <v>115.1</v>
      </c>
      <c r="DT38" s="21">
        <v>70</v>
      </c>
      <c r="DU38" s="21">
        <v>87</v>
      </c>
      <c r="DV38" s="21">
        <v>92.8</v>
      </c>
      <c r="DW38" s="21"/>
      <c r="DX38" s="24">
        <v>0.3</v>
      </c>
      <c r="DY38" s="21">
        <v>0.3</v>
      </c>
      <c r="DZ38" s="21">
        <v>0.3</v>
      </c>
      <c r="EA38" s="21">
        <v>0.3</v>
      </c>
      <c r="EB38" s="21">
        <v>0.3</v>
      </c>
      <c r="EC38" s="21">
        <v>0.3</v>
      </c>
      <c r="ED38" s="21"/>
      <c r="EE38" s="29">
        <f t="shared" si="88"/>
        <v>286</v>
      </c>
      <c r="EF38" s="30">
        <f t="shared" ref="EF38:EJ38" si="106">DR38/DY38</f>
        <v>286</v>
      </c>
      <c r="EG38" s="30">
        <f t="shared" si="106"/>
        <v>383.66666666666669</v>
      </c>
      <c r="EH38" s="30">
        <f t="shared" si="106"/>
        <v>233.33333333333334</v>
      </c>
      <c r="EI38" s="30">
        <f t="shared" si="106"/>
        <v>290</v>
      </c>
      <c r="EJ38" s="30">
        <f t="shared" si="106"/>
        <v>309.33333333333331</v>
      </c>
      <c r="EK38" s="30"/>
      <c r="EL38" s="24">
        <v>0</v>
      </c>
      <c r="EM38" s="21">
        <v>0</v>
      </c>
      <c r="EN38" s="21">
        <v>0</v>
      </c>
      <c r="EO38" s="21">
        <v>0</v>
      </c>
      <c r="EP38" s="21">
        <v>0</v>
      </c>
      <c r="EQ38" s="21">
        <v>0</v>
      </c>
      <c r="ER38" s="21"/>
      <c r="ES38" s="24">
        <v>370</v>
      </c>
      <c r="ET38" s="21">
        <v>319</v>
      </c>
      <c r="EU38" s="21">
        <v>281</v>
      </c>
      <c r="EV38" s="21">
        <v>267</v>
      </c>
      <c r="EW38" s="21">
        <v>252</v>
      </c>
      <c r="EX38" s="21">
        <v>235</v>
      </c>
      <c r="EY38" s="21"/>
      <c r="EZ38" s="24">
        <v>9</v>
      </c>
      <c r="FA38" s="21">
        <v>8.4</v>
      </c>
      <c r="FB38" s="21">
        <v>8.4</v>
      </c>
      <c r="FC38" s="21">
        <v>5.4</v>
      </c>
      <c r="FD38" s="21">
        <v>5.4</v>
      </c>
      <c r="FE38" s="21">
        <v>4</v>
      </c>
      <c r="FF38" s="21"/>
      <c r="FG38" s="24">
        <v>15</v>
      </c>
      <c r="FH38" s="21">
        <v>15</v>
      </c>
      <c r="FI38" s="21">
        <v>15</v>
      </c>
      <c r="FJ38" s="21">
        <v>15</v>
      </c>
      <c r="FK38" s="21">
        <v>15</v>
      </c>
      <c r="FL38" s="21">
        <v>15</v>
      </c>
      <c r="FM38" s="21"/>
      <c r="FN38" s="24">
        <v>85</v>
      </c>
      <c r="FO38" s="21">
        <v>85</v>
      </c>
      <c r="FP38" s="21">
        <v>74</v>
      </c>
      <c r="FQ38" s="21">
        <v>89</v>
      </c>
      <c r="FR38" s="21">
        <v>79</v>
      </c>
      <c r="FS38" s="21">
        <v>81</v>
      </c>
      <c r="FT38" s="21"/>
      <c r="FU38" s="24" t="s">
        <v>378</v>
      </c>
      <c r="FV38" s="21" t="s">
        <v>310</v>
      </c>
      <c r="FW38" s="21">
        <v>0</v>
      </c>
      <c r="FX38" s="21">
        <v>0</v>
      </c>
      <c r="FY38" s="21">
        <v>0</v>
      </c>
      <c r="FZ38" s="21">
        <v>0</v>
      </c>
      <c r="GA38" s="21"/>
      <c r="GB38" s="24">
        <v>246</v>
      </c>
      <c r="GC38" s="21">
        <v>218</v>
      </c>
      <c r="GD38" s="21">
        <v>219</v>
      </c>
      <c r="GE38" s="21">
        <v>181</v>
      </c>
      <c r="GF38" s="21">
        <v>209</v>
      </c>
      <c r="GG38" s="21">
        <v>195</v>
      </c>
      <c r="GH38" s="21"/>
      <c r="GI38" s="24">
        <v>990</v>
      </c>
      <c r="GJ38" s="21">
        <v>3420</v>
      </c>
      <c r="GK38" s="21">
        <v>2750</v>
      </c>
      <c r="GL38" s="21">
        <v>1580</v>
      </c>
      <c r="GM38" s="21">
        <v>1280</v>
      </c>
      <c r="GN38" s="21">
        <v>560</v>
      </c>
      <c r="GO38" s="21"/>
      <c r="GP38" s="6"/>
      <c r="GQ38" s="24">
        <v>12</v>
      </c>
      <c r="GR38" s="21">
        <v>45</v>
      </c>
      <c r="GS38" s="24">
        <v>12</v>
      </c>
      <c r="GT38" s="21">
        <v>45</v>
      </c>
      <c r="GU38" s="24">
        <v>8</v>
      </c>
      <c r="GV38" s="21">
        <v>18</v>
      </c>
      <c r="GW38" s="24">
        <v>8</v>
      </c>
      <c r="GX38" s="21">
        <v>18</v>
      </c>
      <c r="GY38" s="24">
        <v>8</v>
      </c>
      <c r="GZ38" s="21">
        <v>18</v>
      </c>
      <c r="HA38" s="24">
        <v>6</v>
      </c>
      <c r="HB38" s="21">
        <v>10</v>
      </c>
      <c r="HC38" s="24"/>
      <c r="HD38" s="21"/>
      <c r="HE38" s="6"/>
      <c r="HF38" s="21">
        <v>78</v>
      </c>
      <c r="HG38" s="21">
        <v>101</v>
      </c>
      <c r="HH38" s="21">
        <v>131</v>
      </c>
      <c r="HI38" s="21">
        <v>35.4</v>
      </c>
      <c r="HJ38" s="21">
        <v>2</v>
      </c>
      <c r="HK38" s="21">
        <v>85.8</v>
      </c>
      <c r="HL38" s="21">
        <v>0.3</v>
      </c>
      <c r="HM38" s="21">
        <v>30</v>
      </c>
      <c r="HN38" s="21">
        <v>71.7</v>
      </c>
      <c r="HO38" s="21">
        <v>13.99</v>
      </c>
      <c r="HP38" s="21">
        <v>3.88</v>
      </c>
      <c r="HQ38" s="21">
        <v>139.4</v>
      </c>
      <c r="HR38" s="21">
        <v>15.4</v>
      </c>
      <c r="HS38" s="21">
        <v>9</v>
      </c>
      <c r="HT38" s="21">
        <v>15</v>
      </c>
      <c r="HU38" s="6"/>
      <c r="HV38" s="99">
        <f t="shared" si="10"/>
        <v>0</v>
      </c>
      <c r="HW38" s="6"/>
      <c r="HX38" s="6"/>
      <c r="HY38" s="6"/>
      <c r="HZ38" s="6"/>
      <c r="IA38" s="6"/>
    </row>
    <row r="39" spans="1:235" ht="15.75" customHeight="1" x14ac:dyDescent="0.3">
      <c r="A39" s="99">
        <v>34</v>
      </c>
      <c r="B39" s="51">
        <v>70</v>
      </c>
      <c r="C39" s="21" t="s">
        <v>626</v>
      </c>
      <c r="D39" s="21">
        <v>1</v>
      </c>
      <c r="E39" s="22">
        <v>41305</v>
      </c>
      <c r="F39" s="22">
        <v>41306</v>
      </c>
      <c r="G39" s="21">
        <f t="shared" si="0"/>
        <v>1</v>
      </c>
      <c r="H39" s="21"/>
      <c r="I39" s="21" t="s">
        <v>285</v>
      </c>
      <c r="J39" s="23">
        <v>22836</v>
      </c>
      <c r="K39" s="21">
        <v>61</v>
      </c>
      <c r="L39" s="21">
        <v>175</v>
      </c>
      <c r="M39" s="21">
        <v>60</v>
      </c>
      <c r="N39" s="21" t="s">
        <v>823</v>
      </c>
      <c r="O39" s="21">
        <v>81</v>
      </c>
      <c r="P39" s="21">
        <v>93.1</v>
      </c>
      <c r="Q39" s="21">
        <v>7</v>
      </c>
      <c r="R39" s="21" t="s">
        <v>548</v>
      </c>
      <c r="S39" s="21">
        <v>2</v>
      </c>
      <c r="T39" s="21">
        <v>21</v>
      </c>
      <c r="U39" s="21" t="s">
        <v>548</v>
      </c>
      <c r="V39" s="21">
        <v>2</v>
      </c>
      <c r="W39" s="21">
        <v>6</v>
      </c>
      <c r="X39" s="21">
        <v>4</v>
      </c>
      <c r="Y39" s="21">
        <v>0</v>
      </c>
      <c r="Z39" s="6"/>
      <c r="AA39" s="24" t="s">
        <v>244</v>
      </c>
      <c r="AB39" s="21" t="s">
        <v>824</v>
      </c>
      <c r="AC39" s="25"/>
      <c r="AD39" s="25"/>
      <c r="AE39" s="21" t="s">
        <v>246</v>
      </c>
      <c r="AF39" s="21" t="s">
        <v>247</v>
      </c>
      <c r="AG39" s="21" t="s">
        <v>246</v>
      </c>
      <c r="AH39" s="21" t="s">
        <v>248</v>
      </c>
      <c r="AI39" s="21" t="s">
        <v>246</v>
      </c>
      <c r="AJ39" s="21" t="s">
        <v>246</v>
      </c>
      <c r="AK39" s="21" t="s">
        <v>246</v>
      </c>
      <c r="AL39" s="21" t="s">
        <v>246</v>
      </c>
      <c r="AM39" s="21">
        <v>22.46</v>
      </c>
      <c r="AN39" s="6"/>
      <c r="AO39" s="26" t="s">
        <v>250</v>
      </c>
      <c r="AP39" s="26" t="s">
        <v>274</v>
      </c>
      <c r="AQ39" s="26"/>
      <c r="AR39" s="57" t="s">
        <v>1906</v>
      </c>
      <c r="AS39" s="57" t="s">
        <v>1905</v>
      </c>
      <c r="AT39" s="27">
        <v>22.46</v>
      </c>
      <c r="AU39" s="21">
        <v>23.7</v>
      </c>
      <c r="AV39" s="21">
        <v>23.98</v>
      </c>
      <c r="AW39" s="21">
        <v>15.75</v>
      </c>
      <c r="AX39" s="21">
        <v>10.23</v>
      </c>
      <c r="AY39" s="21">
        <v>4.78</v>
      </c>
      <c r="AZ39" s="21"/>
      <c r="BA39" s="21"/>
      <c r="BB39" s="21"/>
      <c r="BC39" s="28">
        <f t="shared" ref="BC39:BE39" si="107">((AU39/AT39)*100)-100</f>
        <v>5.5209260908281266</v>
      </c>
      <c r="BD39" s="28">
        <f t="shared" si="107"/>
        <v>1.1814345991561197</v>
      </c>
      <c r="BE39" s="28">
        <f t="shared" si="107"/>
        <v>-34.320266889074219</v>
      </c>
      <c r="BF39" s="28">
        <f t="shared" si="2"/>
        <v>6.7675868210151293</v>
      </c>
      <c r="BG39" s="28">
        <f t="shared" si="3"/>
        <v>-29.875333926981313</v>
      </c>
      <c r="BH39" s="28">
        <f t="shared" si="4"/>
        <v>-33.544303797468359</v>
      </c>
      <c r="BI39" s="3">
        <f t="shared" ref="BI39:BK39" si="108">AU39-AT39</f>
        <v>1.2399999999999984</v>
      </c>
      <c r="BJ39" s="3">
        <f t="shared" si="108"/>
        <v>0.28000000000000114</v>
      </c>
      <c r="BK39" s="3">
        <f t="shared" si="108"/>
        <v>-8.23</v>
      </c>
      <c r="BL39" s="3">
        <f t="shared" si="6"/>
        <v>1.5199999999999996</v>
      </c>
      <c r="BM39" s="3">
        <f t="shared" si="7"/>
        <v>-6.7100000000000009</v>
      </c>
      <c r="BN39" s="3">
        <f t="shared" si="8"/>
        <v>-7.9499999999999993</v>
      </c>
      <c r="BO39" s="24">
        <v>67.2</v>
      </c>
      <c r="BP39" s="21">
        <v>275.7</v>
      </c>
      <c r="BQ39" s="21">
        <v>272.5</v>
      </c>
      <c r="BR39" s="21">
        <v>178.5</v>
      </c>
      <c r="BS39" s="21"/>
      <c r="BT39" s="21"/>
      <c r="BU39" s="21"/>
      <c r="BV39" s="24">
        <v>39.5</v>
      </c>
      <c r="BW39" s="21">
        <v>36.1</v>
      </c>
      <c r="BX39" s="21">
        <v>35.5</v>
      </c>
      <c r="BY39" s="21">
        <v>36.9</v>
      </c>
      <c r="BZ39" s="21">
        <v>37</v>
      </c>
      <c r="CA39" s="21">
        <v>36</v>
      </c>
      <c r="CB39" s="21"/>
      <c r="CC39" s="21"/>
      <c r="CD39" s="21"/>
      <c r="CE39" s="6"/>
      <c r="CF39" s="24" t="s">
        <v>825</v>
      </c>
      <c r="CG39" s="21"/>
      <c r="CH39" s="21"/>
      <c r="CI39" s="21"/>
      <c r="CJ39" s="21"/>
      <c r="CK39" s="21"/>
      <c r="CL39" s="21"/>
      <c r="CM39" s="24" t="s">
        <v>826</v>
      </c>
      <c r="CN39" s="21"/>
      <c r="CO39" s="21"/>
      <c r="CP39" s="21"/>
      <c r="CQ39" s="21"/>
      <c r="CR39" s="21"/>
      <c r="CS39" s="21"/>
      <c r="CT39" s="24">
        <v>2</v>
      </c>
      <c r="CU39" s="21"/>
      <c r="CV39" s="21"/>
      <c r="CW39" s="21"/>
      <c r="CX39" s="21"/>
      <c r="CY39" s="21"/>
      <c r="CZ39" s="21"/>
      <c r="DA39" s="24" t="s">
        <v>827</v>
      </c>
      <c r="DB39" s="21"/>
      <c r="DC39" s="21"/>
      <c r="DD39" s="21"/>
      <c r="DE39" s="21"/>
      <c r="DF39" s="21"/>
      <c r="DG39" s="21"/>
      <c r="DH39" s="24" t="s">
        <v>828</v>
      </c>
      <c r="DI39" s="21" t="s">
        <v>829</v>
      </c>
      <c r="DJ39" s="21" t="s">
        <v>829</v>
      </c>
      <c r="DK39" s="21" t="s">
        <v>829</v>
      </c>
      <c r="DL39" s="21"/>
      <c r="DM39" s="21"/>
      <c r="DN39" s="21"/>
      <c r="DO39" s="26">
        <v>8</v>
      </c>
      <c r="DP39" s="6"/>
      <c r="DQ39" s="24">
        <v>163.4</v>
      </c>
      <c r="DR39" s="21">
        <v>163.4</v>
      </c>
      <c r="DS39" s="21">
        <v>177.9</v>
      </c>
      <c r="DT39" s="21">
        <v>183.5</v>
      </c>
      <c r="DU39" s="21"/>
      <c r="DV39" s="21"/>
      <c r="DW39" s="21"/>
      <c r="DX39" s="24">
        <v>0.45</v>
      </c>
      <c r="DY39" s="21">
        <v>0.45</v>
      </c>
      <c r="DZ39" s="21">
        <v>0.4</v>
      </c>
      <c r="EA39" s="21">
        <v>0.4</v>
      </c>
      <c r="EB39" s="21"/>
      <c r="EC39" s="21"/>
      <c r="ED39" s="21"/>
      <c r="EE39" s="29">
        <f t="shared" si="88"/>
        <v>363.11111111111114</v>
      </c>
      <c r="EF39" s="30">
        <f t="shared" ref="EF39:EH39" si="109">DR39/DY39</f>
        <v>363.11111111111114</v>
      </c>
      <c r="EG39" s="30">
        <f t="shared" si="109"/>
        <v>444.75</v>
      </c>
      <c r="EH39" s="30">
        <f t="shared" si="109"/>
        <v>458.75</v>
      </c>
      <c r="EI39" s="30"/>
      <c r="EJ39" s="30"/>
      <c r="EK39" s="30"/>
      <c r="EL39" s="24">
        <v>1</v>
      </c>
      <c r="EM39" s="21">
        <v>1</v>
      </c>
      <c r="EN39" s="21">
        <v>1</v>
      </c>
      <c r="EO39" s="21">
        <v>1</v>
      </c>
      <c r="EP39" s="21"/>
      <c r="EQ39" s="21"/>
      <c r="ER39" s="21"/>
      <c r="ES39" s="24">
        <v>216</v>
      </c>
      <c r="ET39" s="21">
        <v>157</v>
      </c>
      <c r="EU39" s="21">
        <v>150</v>
      </c>
      <c r="EV39" s="21">
        <v>155</v>
      </c>
      <c r="EW39" s="21"/>
      <c r="EX39" s="21"/>
      <c r="EY39" s="21"/>
      <c r="EZ39" s="24">
        <v>11.8</v>
      </c>
      <c r="FA39" s="21">
        <v>7.3</v>
      </c>
      <c r="FB39" s="21">
        <v>7.3</v>
      </c>
      <c r="FC39" s="21">
        <v>7.3</v>
      </c>
      <c r="FD39" s="21"/>
      <c r="FE39" s="21"/>
      <c r="FF39" s="21"/>
      <c r="FG39" s="24">
        <v>3</v>
      </c>
      <c r="FH39" s="21">
        <v>3</v>
      </c>
      <c r="FI39" s="21">
        <v>3</v>
      </c>
      <c r="FJ39" s="21">
        <v>3</v>
      </c>
      <c r="FK39" s="21"/>
      <c r="FL39" s="21"/>
      <c r="FM39" s="21"/>
      <c r="FN39" s="24">
        <v>85</v>
      </c>
      <c r="FO39" s="21">
        <v>70</v>
      </c>
      <c r="FP39" s="21">
        <v>93</v>
      </c>
      <c r="FQ39" s="21">
        <v>104</v>
      </c>
      <c r="FR39" s="21"/>
      <c r="FS39" s="21"/>
      <c r="FT39" s="21"/>
      <c r="FU39" s="24" t="s">
        <v>494</v>
      </c>
      <c r="FV39" s="21" t="s">
        <v>439</v>
      </c>
      <c r="FW39" s="21" t="s">
        <v>378</v>
      </c>
      <c r="FX39" s="21" t="s">
        <v>467</v>
      </c>
      <c r="FY39" s="21"/>
      <c r="FZ39" s="21"/>
      <c r="GA39" s="21"/>
      <c r="GB39" s="24">
        <v>80</v>
      </c>
      <c r="GC39" s="21">
        <v>56</v>
      </c>
      <c r="GD39" s="21">
        <v>49</v>
      </c>
      <c r="GE39" s="21">
        <v>43</v>
      </c>
      <c r="GF39" s="21"/>
      <c r="GG39" s="21"/>
      <c r="GH39" s="21"/>
      <c r="GI39" s="24">
        <v>1340</v>
      </c>
      <c r="GJ39" s="21">
        <v>845</v>
      </c>
      <c r="GK39" s="21">
        <v>1060</v>
      </c>
      <c r="GL39" s="21">
        <v>940</v>
      </c>
      <c r="GM39" s="21"/>
      <c r="GN39" s="21"/>
      <c r="GO39" s="21"/>
      <c r="GP39" s="6"/>
      <c r="GQ39" s="24">
        <v>16</v>
      </c>
      <c r="GR39" s="21">
        <v>90</v>
      </c>
      <c r="GS39" s="24">
        <v>16</v>
      </c>
      <c r="GT39" s="21">
        <v>90</v>
      </c>
      <c r="GU39" s="24">
        <v>15</v>
      </c>
      <c r="GV39" s="21">
        <v>80</v>
      </c>
      <c r="GW39" s="24">
        <v>14</v>
      </c>
      <c r="GX39" s="21">
        <v>55</v>
      </c>
      <c r="GY39" s="24"/>
      <c r="GZ39" s="21"/>
      <c r="HA39" s="24"/>
      <c r="HB39" s="21"/>
      <c r="HC39" s="24"/>
      <c r="HD39" s="21"/>
      <c r="HE39" s="6"/>
      <c r="HF39" s="21">
        <v>61</v>
      </c>
      <c r="HG39" s="21">
        <v>48</v>
      </c>
      <c r="HH39" s="21">
        <v>177</v>
      </c>
      <c r="HI39" s="21">
        <v>39</v>
      </c>
      <c r="HJ39" s="21">
        <v>1</v>
      </c>
      <c r="HK39" s="21">
        <v>107.8</v>
      </c>
      <c r="HL39" s="21">
        <v>0.45</v>
      </c>
      <c r="HM39" s="21">
        <v>20</v>
      </c>
      <c r="HN39" s="21">
        <v>54.9</v>
      </c>
      <c r="HO39" s="21">
        <v>17.09</v>
      </c>
      <c r="HP39" s="21">
        <v>3.35</v>
      </c>
      <c r="HQ39" s="21">
        <v>140</v>
      </c>
      <c r="HR39" s="21">
        <v>25.2</v>
      </c>
      <c r="HS39" s="21">
        <v>11.8</v>
      </c>
      <c r="HT39" s="21">
        <v>3</v>
      </c>
      <c r="HU39" s="6"/>
      <c r="HV39" s="99">
        <f t="shared" si="10"/>
        <v>0</v>
      </c>
      <c r="HW39" s="6"/>
      <c r="HX39" s="6"/>
      <c r="HY39" s="6"/>
      <c r="HZ39" s="6"/>
      <c r="IA39" s="6"/>
    </row>
    <row r="40" spans="1:235" ht="15.75" customHeight="1" x14ac:dyDescent="0.3">
      <c r="A40" s="99">
        <v>35</v>
      </c>
      <c r="B40" s="3">
        <v>71</v>
      </c>
      <c r="C40" s="21" t="s">
        <v>239</v>
      </c>
      <c r="D40" s="21">
        <v>2</v>
      </c>
      <c r="E40" s="22">
        <v>41308</v>
      </c>
      <c r="F40" s="22">
        <v>41308</v>
      </c>
      <c r="G40" s="21">
        <f t="shared" si="0"/>
        <v>0</v>
      </c>
      <c r="H40" s="21" t="s">
        <v>775</v>
      </c>
      <c r="I40" s="21" t="s">
        <v>701</v>
      </c>
      <c r="J40" s="23">
        <v>14340</v>
      </c>
      <c r="K40" s="21">
        <v>74</v>
      </c>
      <c r="L40" s="21">
        <v>163</v>
      </c>
      <c r="M40" s="21">
        <v>80</v>
      </c>
      <c r="N40" s="21" t="s">
        <v>830</v>
      </c>
      <c r="O40" s="21">
        <v>92</v>
      </c>
      <c r="P40" s="21">
        <v>97.2</v>
      </c>
      <c r="Q40" s="21">
        <v>10</v>
      </c>
      <c r="R40" s="21" t="s">
        <v>548</v>
      </c>
      <c r="S40" s="21">
        <v>2</v>
      </c>
      <c r="T40" s="21">
        <v>11</v>
      </c>
      <c r="U40" s="21" t="s">
        <v>548</v>
      </c>
      <c r="V40" s="21">
        <v>2</v>
      </c>
      <c r="W40" s="21">
        <v>7</v>
      </c>
      <c r="X40" s="21">
        <v>4</v>
      </c>
      <c r="Y40" s="21">
        <v>0</v>
      </c>
      <c r="Z40" s="6"/>
      <c r="AA40" s="24" t="s">
        <v>244</v>
      </c>
      <c r="AB40" s="21" t="s">
        <v>337</v>
      </c>
      <c r="AC40" s="25"/>
      <c r="AD40" s="25"/>
      <c r="AE40" s="21" t="s">
        <v>249</v>
      </c>
      <c r="AF40" s="21"/>
      <c r="AG40" s="21" t="s">
        <v>246</v>
      </c>
      <c r="AH40" s="21" t="s">
        <v>248</v>
      </c>
      <c r="AI40" s="21" t="s">
        <v>246</v>
      </c>
      <c r="AJ40" s="21" t="s">
        <v>246</v>
      </c>
      <c r="AK40" s="21" t="s">
        <v>246</v>
      </c>
      <c r="AL40" s="21" t="s">
        <v>246</v>
      </c>
      <c r="AM40" s="21">
        <v>52.98</v>
      </c>
      <c r="AN40" s="6"/>
      <c r="AO40" s="26" t="s">
        <v>250</v>
      </c>
      <c r="AP40" s="26" t="s">
        <v>274</v>
      </c>
      <c r="AQ40" s="26"/>
      <c r="AR40" s="26" t="s">
        <v>1902</v>
      </c>
      <c r="AS40" s="26" t="s">
        <v>1905</v>
      </c>
      <c r="AT40" s="27">
        <v>52.98</v>
      </c>
      <c r="AU40" s="21">
        <v>42.65</v>
      </c>
      <c r="AV40" s="21">
        <v>29.53</v>
      </c>
      <c r="AW40" s="21">
        <v>23.06</v>
      </c>
      <c r="AX40" s="21">
        <v>15.57</v>
      </c>
      <c r="AY40" s="21">
        <v>7.24</v>
      </c>
      <c r="AZ40" s="21">
        <v>4.93</v>
      </c>
      <c r="BA40" s="21">
        <v>3.35</v>
      </c>
      <c r="BB40" s="21">
        <v>1.93</v>
      </c>
      <c r="BC40" s="28">
        <f t="shared" ref="BC40:BE40" si="110">((AU40/AT40)*100)-100</f>
        <v>-19.49792374480937</v>
      </c>
      <c r="BD40" s="28">
        <f t="shared" si="110"/>
        <v>-30.762016412661183</v>
      </c>
      <c r="BE40" s="28">
        <f t="shared" si="110"/>
        <v>-21.909922113105324</v>
      </c>
      <c r="BF40" s="28">
        <f t="shared" si="2"/>
        <v>-44.261985654964128</v>
      </c>
      <c r="BG40" s="28">
        <f t="shared" si="3"/>
        <v>-56.474141185352963</v>
      </c>
      <c r="BH40" s="28">
        <f t="shared" si="4"/>
        <v>-45.932004689331777</v>
      </c>
      <c r="BI40" s="3">
        <f t="shared" ref="BI40:BK40" si="111">AU40-AT40</f>
        <v>-10.329999999999998</v>
      </c>
      <c r="BJ40" s="3">
        <f t="shared" si="111"/>
        <v>-13.119999999999997</v>
      </c>
      <c r="BK40" s="3">
        <f t="shared" si="111"/>
        <v>-6.4700000000000024</v>
      </c>
      <c r="BL40" s="3">
        <f t="shared" si="6"/>
        <v>-23.449999999999996</v>
      </c>
      <c r="BM40" s="3">
        <f t="shared" si="7"/>
        <v>-29.919999999999998</v>
      </c>
      <c r="BN40" s="3">
        <f t="shared" si="8"/>
        <v>-19.59</v>
      </c>
      <c r="BO40" s="24">
        <v>268.8</v>
      </c>
      <c r="BP40" s="21">
        <v>212.5</v>
      </c>
      <c r="BQ40" s="21">
        <v>139</v>
      </c>
      <c r="BR40" s="21">
        <v>83.8</v>
      </c>
      <c r="BS40" s="21">
        <v>118.5</v>
      </c>
      <c r="BT40" s="21">
        <v>99.2</v>
      </c>
      <c r="BU40" s="21">
        <v>73.7</v>
      </c>
      <c r="BV40" s="24"/>
      <c r="BW40" s="21">
        <v>37.1</v>
      </c>
      <c r="BX40" s="21">
        <v>37</v>
      </c>
      <c r="BY40" s="21">
        <v>36</v>
      </c>
      <c r="BZ40" s="21">
        <v>38.1</v>
      </c>
      <c r="CA40" s="21">
        <v>36.4</v>
      </c>
      <c r="CB40" s="21">
        <v>36.6</v>
      </c>
      <c r="CC40" s="21">
        <v>37</v>
      </c>
      <c r="CD40" s="21">
        <v>36.5</v>
      </c>
      <c r="CE40" s="6"/>
      <c r="CF40" s="24" t="s">
        <v>831</v>
      </c>
      <c r="CG40" s="21"/>
      <c r="CH40" s="21"/>
      <c r="CI40" s="21"/>
      <c r="CJ40" s="21"/>
      <c r="CK40" s="21"/>
      <c r="CL40" s="21"/>
      <c r="CM40" s="24" t="s">
        <v>712</v>
      </c>
      <c r="CN40" s="21"/>
      <c r="CO40" s="21"/>
      <c r="CP40" s="21"/>
      <c r="CQ40" s="21"/>
      <c r="CR40" s="21"/>
      <c r="CS40" s="21"/>
      <c r="CT40" s="24">
        <v>1</v>
      </c>
      <c r="CU40" s="21"/>
      <c r="CV40" s="21"/>
      <c r="CW40" s="21"/>
      <c r="CX40" s="21"/>
      <c r="CY40" s="21"/>
      <c r="CZ40" s="21"/>
      <c r="DA40" s="24" t="s">
        <v>832</v>
      </c>
      <c r="DB40" s="21"/>
      <c r="DC40" s="21"/>
      <c r="DD40" s="21"/>
      <c r="DE40" s="21"/>
      <c r="DF40" s="21"/>
      <c r="DG40" s="21"/>
      <c r="DH40" s="24" t="s">
        <v>833</v>
      </c>
      <c r="DI40" s="21" t="s">
        <v>833</v>
      </c>
      <c r="DJ40" s="21" t="s">
        <v>833</v>
      </c>
      <c r="DK40" s="21" t="s">
        <v>268</v>
      </c>
      <c r="DL40" s="21" t="s">
        <v>268</v>
      </c>
      <c r="DM40" s="21" t="s">
        <v>268</v>
      </c>
      <c r="DN40" s="21">
        <v>0</v>
      </c>
      <c r="DO40" s="26">
        <v>9</v>
      </c>
      <c r="DP40" s="6"/>
      <c r="DQ40" s="24">
        <v>67</v>
      </c>
      <c r="DR40" s="21">
        <v>92.1</v>
      </c>
      <c r="DS40" s="21">
        <v>117.4</v>
      </c>
      <c r="DT40" s="21">
        <v>112.4</v>
      </c>
      <c r="DU40" s="21">
        <v>105.1</v>
      </c>
      <c r="DV40" s="21">
        <v>161</v>
      </c>
      <c r="DW40" s="21">
        <v>103.5</v>
      </c>
      <c r="DX40" s="24">
        <v>0.1</v>
      </c>
      <c r="DY40" s="21">
        <v>0.3</v>
      </c>
      <c r="DZ40" s="21">
        <v>0.4</v>
      </c>
      <c r="EA40" s="21">
        <v>0.3</v>
      </c>
      <c r="EB40" s="21">
        <v>0.45</v>
      </c>
      <c r="EC40" s="21">
        <v>0.5</v>
      </c>
      <c r="ED40" s="21">
        <v>0.4</v>
      </c>
      <c r="EE40" s="78">
        <f t="shared" si="88"/>
        <v>670</v>
      </c>
      <c r="EF40" s="79">
        <f t="shared" ref="EF40:EK40" si="112">DR40/DY40</f>
        <v>307</v>
      </c>
      <c r="EG40" s="79">
        <f t="shared" si="112"/>
        <v>293.5</v>
      </c>
      <c r="EH40" s="79">
        <f t="shared" si="112"/>
        <v>374.66666666666669</v>
      </c>
      <c r="EI40" s="79">
        <f t="shared" si="112"/>
        <v>233.55555555555554</v>
      </c>
      <c r="EJ40" s="79">
        <f t="shared" si="112"/>
        <v>322</v>
      </c>
      <c r="EK40" s="79">
        <f t="shared" si="112"/>
        <v>258.75</v>
      </c>
      <c r="EL40" s="24">
        <v>1</v>
      </c>
      <c r="EM40" s="21">
        <v>1</v>
      </c>
      <c r="EN40" s="21">
        <v>1</v>
      </c>
      <c r="EO40" s="21">
        <v>0</v>
      </c>
      <c r="EP40" s="21">
        <v>1</v>
      </c>
      <c r="EQ40" s="21">
        <v>1</v>
      </c>
      <c r="ER40" s="21">
        <v>1</v>
      </c>
      <c r="ES40" s="24">
        <v>170</v>
      </c>
      <c r="ET40" s="21">
        <v>178</v>
      </c>
      <c r="EU40" s="21">
        <v>141</v>
      </c>
      <c r="EV40" s="21">
        <v>113</v>
      </c>
      <c r="EW40" s="21">
        <v>148</v>
      </c>
      <c r="EX40" s="21">
        <v>171</v>
      </c>
      <c r="EY40" s="21">
        <v>144</v>
      </c>
      <c r="EZ40" s="24">
        <v>13.3</v>
      </c>
      <c r="FA40" s="21">
        <v>7.3</v>
      </c>
      <c r="FB40" s="21">
        <v>5.2</v>
      </c>
      <c r="FC40" s="21">
        <v>5.2</v>
      </c>
      <c r="FD40" s="21">
        <v>5</v>
      </c>
      <c r="FE40" s="21">
        <v>3.9</v>
      </c>
      <c r="FF40" s="21">
        <v>4.3</v>
      </c>
      <c r="FG40" s="24">
        <v>15</v>
      </c>
      <c r="FH40" s="21">
        <v>3</v>
      </c>
      <c r="FI40" s="21">
        <v>3</v>
      </c>
      <c r="FJ40" s="21">
        <v>11</v>
      </c>
      <c r="FK40" s="21">
        <v>4</v>
      </c>
      <c r="FL40" s="21">
        <v>11</v>
      </c>
      <c r="FM40" s="21">
        <v>15</v>
      </c>
      <c r="FN40" s="24">
        <v>97</v>
      </c>
      <c r="FO40" s="21">
        <v>78</v>
      </c>
      <c r="FP40" s="21">
        <v>70</v>
      </c>
      <c r="FQ40" s="21">
        <v>87</v>
      </c>
      <c r="FR40" s="21">
        <v>71</v>
      </c>
      <c r="FS40" s="21">
        <v>85</v>
      </c>
      <c r="FT40" s="21">
        <v>72</v>
      </c>
      <c r="FU40" s="24">
        <v>0</v>
      </c>
      <c r="FV40" s="21" t="s">
        <v>834</v>
      </c>
      <c r="FW40" s="21" t="s">
        <v>345</v>
      </c>
      <c r="FX40" s="21">
        <v>0</v>
      </c>
      <c r="FY40" s="21" t="s">
        <v>311</v>
      </c>
      <c r="FZ40" s="21" t="s">
        <v>345</v>
      </c>
      <c r="GA40" s="21">
        <v>0</v>
      </c>
      <c r="GB40" s="24">
        <v>345</v>
      </c>
      <c r="GC40" s="21">
        <v>302</v>
      </c>
      <c r="GD40" s="21">
        <v>240</v>
      </c>
      <c r="GE40" s="21">
        <v>198</v>
      </c>
      <c r="GF40" s="21">
        <v>195</v>
      </c>
      <c r="GG40" s="21">
        <v>206</v>
      </c>
      <c r="GH40" s="21">
        <v>193</v>
      </c>
      <c r="GI40" s="24">
        <v>920</v>
      </c>
      <c r="GJ40" s="21">
        <v>1640</v>
      </c>
      <c r="GK40" s="21">
        <v>1730</v>
      </c>
      <c r="GL40" s="21">
        <v>2200</v>
      </c>
      <c r="GM40" s="21">
        <v>1430</v>
      </c>
      <c r="GN40" s="21">
        <v>2060</v>
      </c>
      <c r="GO40" s="21">
        <v>1910</v>
      </c>
      <c r="GP40" s="6"/>
      <c r="GQ40" s="24">
        <v>12</v>
      </c>
      <c r="GR40" s="21">
        <v>45</v>
      </c>
      <c r="GS40" s="24">
        <v>15</v>
      </c>
      <c r="GT40" s="21">
        <v>80</v>
      </c>
      <c r="GU40" s="24">
        <v>16</v>
      </c>
      <c r="GV40" s="21">
        <v>90</v>
      </c>
      <c r="GW40" s="24">
        <v>10</v>
      </c>
      <c r="GX40" s="21">
        <v>45</v>
      </c>
      <c r="GY40" s="24">
        <v>16</v>
      </c>
      <c r="GZ40" s="21">
        <v>90</v>
      </c>
      <c r="HA40" s="24">
        <v>12</v>
      </c>
      <c r="HB40" s="21">
        <v>45</v>
      </c>
      <c r="HC40" s="24">
        <v>9</v>
      </c>
      <c r="HD40" s="21">
        <v>18</v>
      </c>
      <c r="HE40" s="6"/>
      <c r="HF40" s="21">
        <v>74</v>
      </c>
      <c r="HG40" s="21">
        <v>128</v>
      </c>
      <c r="HH40" s="21">
        <v>148</v>
      </c>
      <c r="HI40" s="21">
        <v>37</v>
      </c>
      <c r="HJ40" s="21">
        <v>1</v>
      </c>
      <c r="HK40" s="21">
        <v>67</v>
      </c>
      <c r="HL40" s="21">
        <v>1</v>
      </c>
      <c r="HM40" s="21">
        <v>10</v>
      </c>
      <c r="HN40" s="21">
        <v>81</v>
      </c>
      <c r="HO40" s="21">
        <v>14.89</v>
      </c>
      <c r="HP40" s="21">
        <v>4</v>
      </c>
      <c r="HQ40" s="21">
        <v>147.1</v>
      </c>
      <c r="HR40" s="21">
        <v>14.9</v>
      </c>
      <c r="HS40" s="21">
        <v>13.3</v>
      </c>
      <c r="HT40" s="21">
        <v>3</v>
      </c>
      <c r="HU40" s="6"/>
      <c r="HV40" s="99">
        <f t="shared" si="10"/>
        <v>-3</v>
      </c>
      <c r="HW40" s="6"/>
      <c r="HX40" s="6"/>
      <c r="HY40" s="6"/>
      <c r="HZ40" s="6"/>
      <c r="IA40" s="6"/>
    </row>
    <row r="41" spans="1:235" ht="15.75" customHeight="1" x14ac:dyDescent="0.3">
      <c r="A41" s="99">
        <v>36</v>
      </c>
      <c r="B41" s="3">
        <v>74</v>
      </c>
      <c r="C41" s="21" t="s">
        <v>635</v>
      </c>
      <c r="D41" s="21">
        <v>2</v>
      </c>
      <c r="E41" s="22">
        <v>41310</v>
      </c>
      <c r="F41" s="22">
        <v>41310</v>
      </c>
      <c r="G41" s="21">
        <f t="shared" si="0"/>
        <v>0</v>
      </c>
      <c r="H41" s="21" t="s">
        <v>845</v>
      </c>
      <c r="I41" s="21" t="s">
        <v>347</v>
      </c>
      <c r="J41" s="23">
        <v>10909</v>
      </c>
      <c r="K41" s="21">
        <v>83</v>
      </c>
      <c r="L41" s="21">
        <v>160</v>
      </c>
      <c r="M41" s="21">
        <v>80</v>
      </c>
      <c r="N41" s="21" t="s">
        <v>846</v>
      </c>
      <c r="O41" s="21">
        <v>90</v>
      </c>
      <c r="P41" s="21">
        <v>96.7</v>
      </c>
      <c r="Q41" s="21">
        <v>4</v>
      </c>
      <c r="R41" s="21" t="s">
        <v>548</v>
      </c>
      <c r="S41" s="21">
        <v>2</v>
      </c>
      <c r="T41" s="21">
        <v>33</v>
      </c>
      <c r="U41" s="21" t="s">
        <v>548</v>
      </c>
      <c r="V41" s="21">
        <v>2</v>
      </c>
      <c r="W41" s="21">
        <v>1</v>
      </c>
      <c r="X41" s="21">
        <v>4</v>
      </c>
      <c r="Y41" s="21">
        <v>0</v>
      </c>
      <c r="Z41" s="6"/>
      <c r="AA41" s="24" t="s">
        <v>244</v>
      </c>
      <c r="AB41" s="21" t="s">
        <v>847</v>
      </c>
      <c r="AC41" s="25"/>
      <c r="AD41" s="25"/>
      <c r="AE41" s="21" t="s">
        <v>249</v>
      </c>
      <c r="AF41" s="21"/>
      <c r="AG41" s="21" t="s">
        <v>246</v>
      </c>
      <c r="AH41" s="21" t="s">
        <v>248</v>
      </c>
      <c r="AI41" s="21" t="s">
        <v>246</v>
      </c>
      <c r="AJ41" s="21" t="s">
        <v>246</v>
      </c>
      <c r="AK41" s="21" t="s">
        <v>246</v>
      </c>
      <c r="AL41" s="21" t="s">
        <v>246</v>
      </c>
      <c r="AM41" s="21">
        <v>0.99</v>
      </c>
      <c r="AN41" s="6"/>
      <c r="AO41" s="26" t="s">
        <v>250</v>
      </c>
      <c r="AP41" s="26" t="s">
        <v>274</v>
      </c>
      <c r="AQ41" s="26"/>
      <c r="AR41" s="26" t="s">
        <v>1906</v>
      </c>
      <c r="AS41" s="26" t="s">
        <v>1912</v>
      </c>
      <c r="AT41" s="27">
        <v>0.59</v>
      </c>
      <c r="AU41" s="21">
        <v>0.92</v>
      </c>
      <c r="AV41" s="21">
        <v>1.85</v>
      </c>
      <c r="AW41" s="21">
        <v>0.74</v>
      </c>
      <c r="AX41" s="21">
        <v>0.45</v>
      </c>
      <c r="AY41" s="21">
        <v>0.31</v>
      </c>
      <c r="AZ41" s="21"/>
      <c r="BA41" s="21"/>
      <c r="BB41" s="21"/>
      <c r="BC41" s="28">
        <f t="shared" ref="BC41:BE41" si="113">((AU41/AT41)*100)-100</f>
        <v>55.932203389830505</v>
      </c>
      <c r="BD41" s="28">
        <f t="shared" si="113"/>
        <v>101.08695652173913</v>
      </c>
      <c r="BE41" s="28">
        <f t="shared" si="113"/>
        <v>-60</v>
      </c>
      <c r="BF41" s="28">
        <f t="shared" si="2"/>
        <v>213.55932203389835</v>
      </c>
      <c r="BG41" s="28">
        <f t="shared" si="3"/>
        <v>25.423728813559322</v>
      </c>
      <c r="BH41" s="28">
        <f t="shared" si="4"/>
        <v>-19.565217391304358</v>
      </c>
      <c r="BI41" s="3">
        <f t="shared" ref="BI41:BK41" si="114">AU41-AT41</f>
        <v>0.33000000000000007</v>
      </c>
      <c r="BJ41" s="3">
        <f t="shared" si="114"/>
        <v>0.93</v>
      </c>
      <c r="BK41" s="3">
        <f t="shared" si="114"/>
        <v>-1.1100000000000001</v>
      </c>
      <c r="BL41" s="3">
        <f t="shared" si="6"/>
        <v>1.2600000000000002</v>
      </c>
      <c r="BM41" s="3">
        <f t="shared" si="7"/>
        <v>0.15000000000000002</v>
      </c>
      <c r="BN41" s="3">
        <f t="shared" si="8"/>
        <v>-0.18000000000000005</v>
      </c>
      <c r="BO41" s="24">
        <v>257.5</v>
      </c>
      <c r="BP41" s="21">
        <v>186.7</v>
      </c>
      <c r="BQ41" s="21">
        <v>140</v>
      </c>
      <c r="BR41" s="21">
        <v>102.1</v>
      </c>
      <c r="BS41" s="21"/>
      <c r="BT41" s="21"/>
      <c r="BU41" s="21"/>
      <c r="BV41" s="24">
        <v>36.4</v>
      </c>
      <c r="BW41" s="21">
        <v>36</v>
      </c>
      <c r="BX41" s="21">
        <v>36.1</v>
      </c>
      <c r="BY41" s="21">
        <v>36</v>
      </c>
      <c r="BZ41" s="21">
        <v>36</v>
      </c>
      <c r="CA41" s="21">
        <v>36</v>
      </c>
      <c r="CB41" s="21"/>
      <c r="CC41" s="21"/>
      <c r="CD41" s="21"/>
      <c r="CE41" s="6"/>
      <c r="CF41" s="24" t="s">
        <v>848</v>
      </c>
      <c r="CG41" s="21"/>
      <c r="CH41" s="21"/>
      <c r="CI41" s="21"/>
      <c r="CJ41" s="21"/>
      <c r="CK41" s="21"/>
      <c r="CL41" s="21"/>
      <c r="CM41" s="24" t="s">
        <v>849</v>
      </c>
      <c r="CN41" s="21"/>
      <c r="CO41" s="21"/>
      <c r="CP41" s="21"/>
      <c r="CQ41" s="21"/>
      <c r="CR41" s="21"/>
      <c r="CS41" s="21"/>
      <c r="CT41" s="24">
        <v>3</v>
      </c>
      <c r="CU41" s="21"/>
      <c r="CV41" s="21"/>
      <c r="CW41" s="21"/>
      <c r="CX41" s="21"/>
      <c r="CY41" s="21"/>
      <c r="CZ41" s="21"/>
      <c r="DA41" s="24" t="s">
        <v>748</v>
      </c>
      <c r="DB41" s="21"/>
      <c r="DC41" s="21"/>
      <c r="DD41" s="21"/>
      <c r="DE41" s="21"/>
      <c r="DF41" s="21"/>
      <c r="DG41" s="21"/>
      <c r="DH41" s="24" t="s">
        <v>606</v>
      </c>
      <c r="DI41" s="21" t="s">
        <v>606</v>
      </c>
      <c r="DJ41" s="21" t="s">
        <v>606</v>
      </c>
      <c r="DK41" s="21" t="s">
        <v>606</v>
      </c>
      <c r="DL41" s="21"/>
      <c r="DM41" s="21"/>
      <c r="DN41" s="21"/>
      <c r="DO41" s="26">
        <v>8</v>
      </c>
      <c r="DP41" s="6"/>
      <c r="DQ41" s="24">
        <v>164</v>
      </c>
      <c r="DR41" s="21">
        <v>109.9</v>
      </c>
      <c r="DS41" s="21">
        <v>127.6</v>
      </c>
      <c r="DT41" s="21">
        <v>57</v>
      </c>
      <c r="DU41" s="21"/>
      <c r="DV41" s="21"/>
      <c r="DW41" s="21"/>
      <c r="DX41" s="24">
        <v>0.4</v>
      </c>
      <c r="DY41" s="21">
        <v>0.25</v>
      </c>
      <c r="DZ41" s="21">
        <v>0.25</v>
      </c>
      <c r="EA41" s="21">
        <v>0.25</v>
      </c>
      <c r="EB41" s="21"/>
      <c r="EC41" s="21"/>
      <c r="ED41" s="21"/>
      <c r="EE41" s="78">
        <f t="shared" si="88"/>
        <v>410</v>
      </c>
      <c r="EF41" s="79">
        <f t="shared" ref="EF41:EH41" si="115">DR41/DY41</f>
        <v>439.6</v>
      </c>
      <c r="EG41" s="79">
        <f t="shared" si="115"/>
        <v>510.4</v>
      </c>
      <c r="EH41" s="79">
        <f t="shared" si="115"/>
        <v>228</v>
      </c>
      <c r="EI41" s="79"/>
      <c r="EJ41" s="79"/>
      <c r="EK41" s="79"/>
      <c r="EL41" s="24">
        <v>1</v>
      </c>
      <c r="EM41" s="21">
        <v>0</v>
      </c>
      <c r="EN41" s="21">
        <v>0</v>
      </c>
      <c r="EO41" s="21">
        <v>0</v>
      </c>
      <c r="EP41" s="21"/>
      <c r="EQ41" s="21"/>
      <c r="ER41" s="21"/>
      <c r="ES41" s="24">
        <v>361</v>
      </c>
      <c r="ET41" s="21">
        <v>176</v>
      </c>
      <c r="EU41" s="21">
        <v>137</v>
      </c>
      <c r="EV41" s="21">
        <v>137</v>
      </c>
      <c r="EW41" s="21"/>
      <c r="EX41" s="21"/>
      <c r="EY41" s="21"/>
      <c r="EZ41" s="24">
        <v>16</v>
      </c>
      <c r="FA41" s="21">
        <v>7.1</v>
      </c>
      <c r="FB41" s="21">
        <v>7.1</v>
      </c>
      <c r="FC41" s="21">
        <v>7.1</v>
      </c>
      <c r="FD41" s="21"/>
      <c r="FE41" s="21"/>
      <c r="FF41" s="21"/>
      <c r="FG41" s="24">
        <v>3</v>
      </c>
      <c r="FH41" s="21">
        <v>15</v>
      </c>
      <c r="FI41" s="21">
        <v>11</v>
      </c>
      <c r="FJ41" s="21">
        <v>11</v>
      </c>
      <c r="FK41" s="21"/>
      <c r="FL41" s="21"/>
      <c r="FM41" s="21"/>
      <c r="FN41" s="24">
        <v>67</v>
      </c>
      <c r="FO41" s="21">
        <v>76</v>
      </c>
      <c r="FP41" s="21">
        <v>69</v>
      </c>
      <c r="FQ41" s="21">
        <v>71</v>
      </c>
      <c r="FR41" s="21"/>
      <c r="FS41" s="21"/>
      <c r="FT41" s="21"/>
      <c r="FU41" s="24" t="s">
        <v>294</v>
      </c>
      <c r="FV41" s="21" t="s">
        <v>378</v>
      </c>
      <c r="FW41" s="21" t="s">
        <v>322</v>
      </c>
      <c r="FX41" s="21">
        <v>0</v>
      </c>
      <c r="FY41" s="21"/>
      <c r="FZ41" s="21"/>
      <c r="GA41" s="21"/>
      <c r="GB41" s="24">
        <v>81</v>
      </c>
      <c r="GC41" s="21">
        <v>81</v>
      </c>
      <c r="GD41" s="21">
        <v>68</v>
      </c>
      <c r="GE41" s="21">
        <v>62</v>
      </c>
      <c r="GF41" s="21"/>
      <c r="GG41" s="21"/>
      <c r="GH41" s="21"/>
      <c r="GI41" s="24">
        <v>780</v>
      </c>
      <c r="GJ41" s="21">
        <v>2700</v>
      </c>
      <c r="GK41" s="21">
        <v>1870</v>
      </c>
      <c r="GL41" s="21">
        <v>400</v>
      </c>
      <c r="GM41" s="21"/>
      <c r="GN41" s="21"/>
      <c r="GO41" s="21"/>
      <c r="GP41" s="6"/>
      <c r="GQ41" s="24">
        <v>16</v>
      </c>
      <c r="GR41" s="21">
        <v>90</v>
      </c>
      <c r="GS41" s="24">
        <v>10</v>
      </c>
      <c r="GT41" s="21">
        <v>45</v>
      </c>
      <c r="GU41" s="24">
        <v>13</v>
      </c>
      <c r="GV41" s="21">
        <v>55</v>
      </c>
      <c r="GW41" s="24">
        <v>12</v>
      </c>
      <c r="GX41" s="21">
        <v>45</v>
      </c>
      <c r="GY41" s="24"/>
      <c r="GZ41" s="21"/>
      <c r="HA41" s="24"/>
      <c r="HB41" s="21"/>
      <c r="HC41" s="24"/>
      <c r="HD41" s="21"/>
      <c r="HE41" s="6"/>
      <c r="HF41" s="21">
        <v>83</v>
      </c>
      <c r="HG41" s="21">
        <v>116</v>
      </c>
      <c r="HH41" s="21">
        <v>88</v>
      </c>
      <c r="HI41" s="21">
        <v>36.5</v>
      </c>
      <c r="HJ41" s="21">
        <v>1</v>
      </c>
      <c r="HK41" s="21">
        <v>127</v>
      </c>
      <c r="HL41" s="21">
        <v>0.4</v>
      </c>
      <c r="HM41" s="21">
        <v>10</v>
      </c>
      <c r="HN41" s="21">
        <v>30.25</v>
      </c>
      <c r="HO41" s="21">
        <v>16</v>
      </c>
      <c r="HP41" s="21">
        <v>2.8</v>
      </c>
      <c r="HQ41" s="21">
        <v>136</v>
      </c>
      <c r="HR41" s="21">
        <v>20</v>
      </c>
      <c r="HS41" s="21">
        <v>16</v>
      </c>
      <c r="HT41" s="21">
        <v>3</v>
      </c>
      <c r="HU41" s="6"/>
      <c r="HV41" s="99">
        <f t="shared" si="10"/>
        <v>6</v>
      </c>
      <c r="HW41" s="6"/>
      <c r="HX41" s="6"/>
      <c r="HY41" s="6"/>
      <c r="HZ41" s="6"/>
      <c r="IA41" s="6"/>
    </row>
    <row r="42" spans="1:235" ht="15.75" customHeight="1" x14ac:dyDescent="0.3">
      <c r="A42" s="99">
        <v>37</v>
      </c>
      <c r="B42" s="3">
        <v>77</v>
      </c>
      <c r="C42" s="21" t="s">
        <v>431</v>
      </c>
      <c r="D42" s="21">
        <v>2</v>
      </c>
      <c r="E42" s="22">
        <v>41303</v>
      </c>
      <c r="F42" s="22">
        <v>41303</v>
      </c>
      <c r="G42" s="21">
        <f t="shared" si="0"/>
        <v>0</v>
      </c>
      <c r="H42" s="21"/>
      <c r="I42" s="21"/>
      <c r="J42" s="23">
        <v>15226</v>
      </c>
      <c r="K42" s="21">
        <v>72</v>
      </c>
      <c r="L42" s="21">
        <v>152</v>
      </c>
      <c r="M42" s="21">
        <v>48</v>
      </c>
      <c r="N42" s="21" t="s">
        <v>856</v>
      </c>
      <c r="O42" s="21">
        <v>51</v>
      </c>
      <c r="P42" s="21">
        <v>48.4</v>
      </c>
      <c r="Q42" s="21">
        <v>12</v>
      </c>
      <c r="R42" s="21" t="s">
        <v>450</v>
      </c>
      <c r="S42" s="21">
        <v>1</v>
      </c>
      <c r="T42" s="21">
        <v>14</v>
      </c>
      <c r="U42" s="21" t="s">
        <v>512</v>
      </c>
      <c r="V42" s="21">
        <v>1</v>
      </c>
      <c r="W42" s="21">
        <v>2</v>
      </c>
      <c r="X42" s="21">
        <v>1</v>
      </c>
      <c r="Y42" s="21">
        <v>0</v>
      </c>
      <c r="Z42" s="6"/>
      <c r="AA42" s="24" t="s">
        <v>244</v>
      </c>
      <c r="AB42" s="21" t="s">
        <v>497</v>
      </c>
      <c r="AC42" s="25"/>
      <c r="AD42" s="25"/>
      <c r="AE42" s="21" t="s">
        <v>249</v>
      </c>
      <c r="AF42" s="21"/>
      <c r="AG42" s="21" t="s">
        <v>249</v>
      </c>
      <c r="AH42" s="21"/>
      <c r="AI42" s="21" t="s">
        <v>249</v>
      </c>
      <c r="AJ42" s="21" t="s">
        <v>249</v>
      </c>
      <c r="AK42" s="21" t="s">
        <v>246</v>
      </c>
      <c r="AL42" s="21" t="s">
        <v>246</v>
      </c>
      <c r="AM42" s="21">
        <v>120.3</v>
      </c>
      <c r="AN42" s="6"/>
      <c r="AO42" s="26" t="s">
        <v>250</v>
      </c>
      <c r="AP42" s="26" t="s">
        <v>274</v>
      </c>
      <c r="AQ42" s="26"/>
      <c r="AR42" s="26" t="s">
        <v>1902</v>
      </c>
      <c r="AS42" s="26" t="s">
        <v>1905</v>
      </c>
      <c r="AT42" s="27">
        <v>20.3</v>
      </c>
      <c r="AU42" s="21">
        <v>55.8</v>
      </c>
      <c r="AV42" s="21">
        <v>35</v>
      </c>
      <c r="AW42" s="21">
        <v>19.64</v>
      </c>
      <c r="AX42" s="21">
        <v>10.88</v>
      </c>
      <c r="AY42" s="21">
        <v>4.95</v>
      </c>
      <c r="AZ42" s="21">
        <v>2.64</v>
      </c>
      <c r="BA42" s="21">
        <v>1.54</v>
      </c>
      <c r="BB42" s="21">
        <v>0.93</v>
      </c>
      <c r="BC42" s="28">
        <f t="shared" ref="BC42:BE42" si="116">((AU42/AT42)*100)-100</f>
        <v>174.8768472906404</v>
      </c>
      <c r="BD42" s="28">
        <f t="shared" si="116"/>
        <v>-37.275985663082437</v>
      </c>
      <c r="BE42" s="28">
        <f t="shared" si="116"/>
        <v>-43.885714285714286</v>
      </c>
      <c r="BF42" s="28">
        <f t="shared" si="2"/>
        <v>72.413793103448256</v>
      </c>
      <c r="BG42" s="28">
        <f t="shared" si="3"/>
        <v>-3.2512315270935943</v>
      </c>
      <c r="BH42" s="28">
        <f t="shared" si="4"/>
        <v>-64.802867383512535</v>
      </c>
      <c r="BI42" s="3">
        <f t="shared" ref="BI42:BK42" si="117">AU42-AT42</f>
        <v>35.5</v>
      </c>
      <c r="BJ42" s="3">
        <f t="shared" si="117"/>
        <v>-20.799999999999997</v>
      </c>
      <c r="BK42" s="3">
        <f t="shared" si="117"/>
        <v>-15.36</v>
      </c>
      <c r="BL42" s="3">
        <f t="shared" si="6"/>
        <v>14.7</v>
      </c>
      <c r="BM42" s="3">
        <f t="shared" si="7"/>
        <v>-0.66000000000000014</v>
      </c>
      <c r="BN42" s="3">
        <f t="shared" si="8"/>
        <v>-36.159999999999997</v>
      </c>
      <c r="BO42" s="24">
        <v>470</v>
      </c>
      <c r="BP42" s="21">
        <v>485.9</v>
      </c>
      <c r="BQ42" s="21">
        <v>350.9</v>
      </c>
      <c r="BR42" s="21">
        <v>209.3</v>
      </c>
      <c r="BS42" s="21">
        <v>129.5</v>
      </c>
      <c r="BT42" s="21">
        <v>89.6</v>
      </c>
      <c r="BU42" s="21">
        <v>55.8</v>
      </c>
      <c r="BV42" s="24">
        <v>37</v>
      </c>
      <c r="BW42" s="21">
        <v>37</v>
      </c>
      <c r="BX42" s="21">
        <v>37.6</v>
      </c>
      <c r="BY42" s="21">
        <v>36</v>
      </c>
      <c r="BZ42" s="21">
        <v>36.5</v>
      </c>
      <c r="CA42" s="21">
        <v>36</v>
      </c>
      <c r="CB42" s="21">
        <v>37</v>
      </c>
      <c r="CC42" s="21">
        <v>37.1</v>
      </c>
      <c r="CD42" s="21">
        <v>36.4</v>
      </c>
      <c r="CE42" s="6"/>
      <c r="CF42" s="24" t="s">
        <v>853</v>
      </c>
      <c r="CG42" s="21"/>
      <c r="CH42" s="21"/>
      <c r="CI42" s="21"/>
      <c r="CJ42" s="21"/>
      <c r="CK42" s="21"/>
      <c r="CL42" s="21"/>
      <c r="CM42" s="24" t="s">
        <v>857</v>
      </c>
      <c r="CN42" s="21"/>
      <c r="CO42" s="21"/>
      <c r="CP42" s="21"/>
      <c r="CQ42" s="21"/>
      <c r="CR42" s="21"/>
      <c r="CS42" s="21"/>
      <c r="CT42" s="24">
        <v>2</v>
      </c>
      <c r="CU42" s="21"/>
      <c r="CV42" s="21"/>
      <c r="CW42" s="21"/>
      <c r="CX42" s="21"/>
      <c r="CY42" s="21"/>
      <c r="CZ42" s="21"/>
      <c r="DA42" s="24" t="s">
        <v>735</v>
      </c>
      <c r="DB42" s="21"/>
      <c r="DC42" s="21"/>
      <c r="DD42" s="21"/>
      <c r="DE42" s="21"/>
      <c r="DF42" s="21"/>
      <c r="DG42" s="21"/>
      <c r="DH42" s="24" t="s">
        <v>858</v>
      </c>
      <c r="DI42" s="21" t="s">
        <v>400</v>
      </c>
      <c r="DJ42" s="21" t="s">
        <v>400</v>
      </c>
      <c r="DK42" s="21" t="s">
        <v>400</v>
      </c>
      <c r="DL42" s="21" t="s">
        <v>400</v>
      </c>
      <c r="DM42" s="21" t="s">
        <v>400</v>
      </c>
      <c r="DN42" s="21">
        <v>0</v>
      </c>
      <c r="DO42" s="26">
        <v>8</v>
      </c>
      <c r="DP42" s="6"/>
      <c r="DQ42" s="24">
        <v>57.4</v>
      </c>
      <c r="DR42" s="21">
        <v>73</v>
      </c>
      <c r="DS42" s="21">
        <v>72.2</v>
      </c>
      <c r="DT42" s="21">
        <v>126.4</v>
      </c>
      <c r="DU42" s="21">
        <v>111.9</v>
      </c>
      <c r="DV42" s="21">
        <v>73.5</v>
      </c>
      <c r="DW42" s="21">
        <v>73.5</v>
      </c>
      <c r="DX42" s="24">
        <v>0.3</v>
      </c>
      <c r="DY42" s="21">
        <v>0.4</v>
      </c>
      <c r="DZ42" s="21">
        <v>0.5</v>
      </c>
      <c r="EA42" s="21">
        <v>0.45</v>
      </c>
      <c r="EB42" s="21">
        <v>0.45</v>
      </c>
      <c r="EC42" s="21">
        <v>0.45</v>
      </c>
      <c r="ED42" s="21">
        <v>0.3</v>
      </c>
      <c r="EE42" s="78">
        <f t="shared" si="88"/>
        <v>191.33333333333334</v>
      </c>
      <c r="EF42" s="79">
        <f t="shared" ref="EF42:EK42" si="118">DR42/DY42</f>
        <v>182.5</v>
      </c>
      <c r="EG42" s="79">
        <f t="shared" si="118"/>
        <v>144.4</v>
      </c>
      <c r="EH42" s="79">
        <f t="shared" si="118"/>
        <v>280.88888888888891</v>
      </c>
      <c r="EI42" s="79">
        <f t="shared" si="118"/>
        <v>248.66666666666669</v>
      </c>
      <c r="EJ42" s="79">
        <f t="shared" si="118"/>
        <v>163.33333333333334</v>
      </c>
      <c r="EK42" s="79">
        <f t="shared" si="118"/>
        <v>245</v>
      </c>
      <c r="EL42" s="24">
        <v>0</v>
      </c>
      <c r="EM42" s="21">
        <v>0</v>
      </c>
      <c r="EN42" s="21">
        <v>1</v>
      </c>
      <c r="EO42" s="21">
        <v>0</v>
      </c>
      <c r="EP42" s="21">
        <v>0</v>
      </c>
      <c r="EQ42" s="21">
        <v>0</v>
      </c>
      <c r="ER42" s="21">
        <v>0</v>
      </c>
      <c r="ES42" s="24">
        <v>180</v>
      </c>
      <c r="ET42" s="21">
        <v>116</v>
      </c>
      <c r="EU42" s="21">
        <v>148</v>
      </c>
      <c r="EV42" s="21">
        <v>100</v>
      </c>
      <c r="EW42" s="21">
        <v>133</v>
      </c>
      <c r="EX42" s="21">
        <v>181</v>
      </c>
      <c r="EY42" s="21">
        <v>234</v>
      </c>
      <c r="EZ42" s="24">
        <v>11.2</v>
      </c>
      <c r="FA42" s="21">
        <v>8.1</v>
      </c>
      <c r="FB42" s="21">
        <v>3.7</v>
      </c>
      <c r="FC42" s="21">
        <v>6.2</v>
      </c>
      <c r="FD42" s="21">
        <v>6.1</v>
      </c>
      <c r="FE42" s="21">
        <v>7.1</v>
      </c>
      <c r="FF42" s="21">
        <v>5.6</v>
      </c>
      <c r="FG42" s="24">
        <v>15</v>
      </c>
      <c r="FH42" s="21">
        <v>15</v>
      </c>
      <c r="FI42" s="21">
        <v>15</v>
      </c>
      <c r="FJ42" s="21">
        <v>15</v>
      </c>
      <c r="FK42" s="21">
        <v>15</v>
      </c>
      <c r="FL42" s="21">
        <v>15</v>
      </c>
      <c r="FM42" s="21">
        <v>15</v>
      </c>
      <c r="FN42" s="24">
        <v>59</v>
      </c>
      <c r="FO42" s="21">
        <v>62</v>
      </c>
      <c r="FP42" s="21">
        <v>85</v>
      </c>
      <c r="FQ42" s="21">
        <v>91</v>
      </c>
      <c r="FR42" s="21">
        <v>92</v>
      </c>
      <c r="FS42" s="21">
        <v>79</v>
      </c>
      <c r="FT42" s="21">
        <v>65</v>
      </c>
      <c r="FU42" s="24" t="s">
        <v>859</v>
      </c>
      <c r="FV42" s="21">
        <v>0</v>
      </c>
      <c r="FW42" s="21" t="s">
        <v>311</v>
      </c>
      <c r="FX42" s="21">
        <v>0</v>
      </c>
      <c r="FY42" s="21">
        <v>0</v>
      </c>
      <c r="FZ42" s="21">
        <v>0</v>
      </c>
      <c r="GA42" s="21">
        <v>0</v>
      </c>
      <c r="GB42" s="24">
        <v>307</v>
      </c>
      <c r="GC42" s="21">
        <v>88</v>
      </c>
      <c r="GD42" s="21">
        <v>77</v>
      </c>
      <c r="GE42" s="21">
        <v>56</v>
      </c>
      <c r="GF42" s="21">
        <v>37</v>
      </c>
      <c r="GG42" s="21">
        <v>34</v>
      </c>
      <c r="GH42" s="21">
        <v>25</v>
      </c>
      <c r="GI42" s="24">
        <v>1570</v>
      </c>
      <c r="GJ42" s="21">
        <v>2040</v>
      </c>
      <c r="GK42" s="21">
        <v>1445</v>
      </c>
      <c r="GL42" s="21">
        <v>1060</v>
      </c>
      <c r="GM42" s="21">
        <v>1625</v>
      </c>
      <c r="GN42" s="21">
        <v>1210</v>
      </c>
      <c r="GO42" s="21">
        <v>1260</v>
      </c>
      <c r="GP42" s="6"/>
      <c r="GQ42" s="24">
        <v>13</v>
      </c>
      <c r="GR42" s="21">
        <v>55</v>
      </c>
      <c r="GS42" s="24">
        <v>11</v>
      </c>
      <c r="GT42" s="21">
        <v>45</v>
      </c>
      <c r="GU42" s="24">
        <v>13</v>
      </c>
      <c r="GV42" s="21">
        <v>55</v>
      </c>
      <c r="GW42" s="24">
        <v>11</v>
      </c>
      <c r="GX42" s="21">
        <v>45</v>
      </c>
      <c r="GY42" s="24">
        <v>10</v>
      </c>
      <c r="GZ42" s="21">
        <v>45</v>
      </c>
      <c r="HA42" s="24">
        <v>9</v>
      </c>
      <c r="HB42" s="21">
        <v>18</v>
      </c>
      <c r="HC42" s="24">
        <v>9</v>
      </c>
      <c r="HD42" s="21">
        <v>18</v>
      </c>
      <c r="HE42" s="6"/>
      <c r="HF42" s="21">
        <v>72</v>
      </c>
      <c r="HG42" s="21">
        <v>125</v>
      </c>
      <c r="HH42" s="21">
        <v>116</v>
      </c>
      <c r="HI42" s="21">
        <v>37</v>
      </c>
      <c r="HJ42" s="21">
        <v>2</v>
      </c>
      <c r="HK42" s="21">
        <v>57.4</v>
      </c>
      <c r="HL42" s="21">
        <v>0.4</v>
      </c>
      <c r="HM42" s="21">
        <v>0</v>
      </c>
      <c r="HN42" s="21">
        <v>62.4</v>
      </c>
      <c r="HO42" s="21">
        <v>16.32</v>
      </c>
      <c r="HP42" s="21">
        <v>3.75</v>
      </c>
      <c r="HQ42" s="21">
        <v>125.9</v>
      </c>
      <c r="HR42" s="21">
        <v>20.7</v>
      </c>
      <c r="HS42" s="21">
        <v>11.2</v>
      </c>
      <c r="HT42" s="21">
        <v>15</v>
      </c>
      <c r="HU42" s="6"/>
      <c r="HV42" s="99">
        <f t="shared" si="10"/>
        <v>2</v>
      </c>
      <c r="HW42" s="6"/>
      <c r="HX42" s="6"/>
      <c r="HY42" s="6"/>
      <c r="HZ42" s="6"/>
      <c r="IA42" s="6"/>
    </row>
    <row r="43" spans="1:235" ht="15.75" customHeight="1" x14ac:dyDescent="0.3">
      <c r="A43" s="99">
        <v>38</v>
      </c>
      <c r="B43" s="3">
        <v>78</v>
      </c>
      <c r="C43" s="21" t="s">
        <v>431</v>
      </c>
      <c r="D43" s="21">
        <v>2</v>
      </c>
      <c r="E43" s="22">
        <v>41310</v>
      </c>
      <c r="F43" s="22">
        <v>41312</v>
      </c>
      <c r="G43" s="21">
        <f t="shared" si="0"/>
        <v>2</v>
      </c>
      <c r="H43" s="21"/>
      <c r="I43" s="21" t="s">
        <v>324</v>
      </c>
      <c r="J43" s="23">
        <v>11764</v>
      </c>
      <c r="K43" s="21">
        <v>81</v>
      </c>
      <c r="L43" s="21">
        <v>152</v>
      </c>
      <c r="M43" s="21">
        <v>70</v>
      </c>
      <c r="N43" s="21" t="s">
        <v>860</v>
      </c>
      <c r="O43" s="21">
        <v>64</v>
      </c>
      <c r="P43" s="21">
        <v>75.3</v>
      </c>
      <c r="Q43" s="21">
        <v>8</v>
      </c>
      <c r="R43" s="21" t="s">
        <v>861</v>
      </c>
      <c r="S43" s="21">
        <v>1</v>
      </c>
      <c r="T43" s="21">
        <v>11</v>
      </c>
      <c r="U43" s="21" t="s">
        <v>861</v>
      </c>
      <c r="V43" s="21">
        <v>1</v>
      </c>
      <c r="W43" s="21">
        <v>0</v>
      </c>
      <c r="X43" s="21">
        <v>0</v>
      </c>
      <c r="Y43" s="21">
        <v>7</v>
      </c>
      <c r="Z43" s="6"/>
      <c r="AA43" s="24" t="s">
        <v>244</v>
      </c>
      <c r="AB43" s="21" t="s">
        <v>862</v>
      </c>
      <c r="AC43" s="25"/>
      <c r="AD43" s="25"/>
      <c r="AE43" s="21" t="s">
        <v>246</v>
      </c>
      <c r="AF43" s="21" t="s">
        <v>247</v>
      </c>
      <c r="AG43" s="21" t="s">
        <v>246</v>
      </c>
      <c r="AH43" s="21" t="s">
        <v>248</v>
      </c>
      <c r="AI43" s="21" t="s">
        <v>246</v>
      </c>
      <c r="AJ43" s="21" t="s">
        <v>249</v>
      </c>
      <c r="AK43" s="21" t="s">
        <v>246</v>
      </c>
      <c r="AL43" s="21" t="s">
        <v>246</v>
      </c>
      <c r="AM43" s="21">
        <v>3.69</v>
      </c>
      <c r="AN43" s="6"/>
      <c r="AO43" s="26" t="s">
        <v>250</v>
      </c>
      <c r="AP43" s="26" t="s">
        <v>274</v>
      </c>
      <c r="AQ43" s="26"/>
      <c r="AR43" s="26" t="s">
        <v>1902</v>
      </c>
      <c r="AS43" s="26" t="s">
        <v>1918</v>
      </c>
      <c r="AT43" s="27">
        <v>2.69</v>
      </c>
      <c r="AU43" s="21">
        <v>2.82</v>
      </c>
      <c r="AV43" s="21">
        <v>3.29</v>
      </c>
      <c r="AW43" s="21">
        <v>2.73</v>
      </c>
      <c r="AX43" s="21">
        <v>1.86</v>
      </c>
      <c r="AY43" s="21">
        <v>1.46</v>
      </c>
      <c r="AZ43" s="21">
        <v>1.27</v>
      </c>
      <c r="BA43" s="21">
        <v>0.32</v>
      </c>
      <c r="BB43" s="21"/>
      <c r="BC43" s="28">
        <f t="shared" ref="BC43:BE43" si="119">((AU43/AT43)*100)-100</f>
        <v>4.8327137546468464</v>
      </c>
      <c r="BD43" s="28">
        <f t="shared" si="119"/>
        <v>16.666666666666671</v>
      </c>
      <c r="BE43" s="28">
        <f t="shared" si="119"/>
        <v>-17.021276595744681</v>
      </c>
      <c r="BF43" s="28">
        <f t="shared" si="2"/>
        <v>22.304832713754649</v>
      </c>
      <c r="BG43" s="28">
        <f t="shared" si="3"/>
        <v>1.4869888475836461</v>
      </c>
      <c r="BH43" s="28">
        <f t="shared" si="4"/>
        <v>-3.1914893617021249</v>
      </c>
      <c r="BI43" s="3">
        <f t="shared" ref="BI43:BK43" si="120">AU43-AT43</f>
        <v>0.12999999999999989</v>
      </c>
      <c r="BJ43" s="3">
        <f t="shared" si="120"/>
        <v>0.4700000000000002</v>
      </c>
      <c r="BK43" s="3">
        <f t="shared" si="120"/>
        <v>-0.56000000000000005</v>
      </c>
      <c r="BL43" s="3">
        <f t="shared" si="6"/>
        <v>0.60000000000000009</v>
      </c>
      <c r="BM43" s="3">
        <f t="shared" si="7"/>
        <v>4.0000000000000036E-2</v>
      </c>
      <c r="BN43" s="3">
        <f t="shared" si="8"/>
        <v>-8.9999999999999858E-2</v>
      </c>
      <c r="BO43" s="24"/>
      <c r="BP43" s="21">
        <v>78</v>
      </c>
      <c r="BQ43" s="21">
        <v>71</v>
      </c>
      <c r="BR43" s="21">
        <v>61</v>
      </c>
      <c r="BS43" s="21"/>
      <c r="BT43" s="21"/>
      <c r="BU43" s="21"/>
      <c r="BV43" s="24">
        <v>37.4</v>
      </c>
      <c r="BW43" s="21">
        <v>37</v>
      </c>
      <c r="BX43" s="21">
        <v>36.9</v>
      </c>
      <c r="BY43" s="21">
        <v>36</v>
      </c>
      <c r="BZ43" s="21">
        <v>36.6</v>
      </c>
      <c r="CA43" s="21">
        <v>36.9</v>
      </c>
      <c r="CB43" s="21">
        <v>37</v>
      </c>
      <c r="CC43" s="21">
        <v>37.1</v>
      </c>
      <c r="CD43" s="21"/>
      <c r="CE43" s="6"/>
      <c r="CF43" s="24" t="s">
        <v>809</v>
      </c>
      <c r="CG43" s="21"/>
      <c r="CH43" s="21"/>
      <c r="CI43" s="21"/>
      <c r="CJ43" s="21"/>
      <c r="CK43" s="21"/>
      <c r="CL43" s="21"/>
      <c r="CM43" s="24" t="s">
        <v>863</v>
      </c>
      <c r="CN43" s="21"/>
      <c r="CO43" s="21"/>
      <c r="CP43" s="21"/>
      <c r="CQ43" s="21"/>
      <c r="CR43" s="21"/>
      <c r="CS43" s="21"/>
      <c r="CT43" s="24">
        <v>1</v>
      </c>
      <c r="CU43" s="21"/>
      <c r="CV43" s="21"/>
      <c r="CW43" s="21"/>
      <c r="CX43" s="21"/>
      <c r="CY43" s="21"/>
      <c r="CZ43" s="21"/>
      <c r="DA43" s="24" t="s">
        <v>735</v>
      </c>
      <c r="DB43" s="21"/>
      <c r="DC43" s="21"/>
      <c r="DD43" s="21"/>
      <c r="DE43" s="21"/>
      <c r="DF43" s="21"/>
      <c r="DG43" s="21"/>
      <c r="DH43" s="24" t="s">
        <v>864</v>
      </c>
      <c r="DI43" s="21" t="s">
        <v>864</v>
      </c>
      <c r="DJ43" s="21" t="s">
        <v>864</v>
      </c>
      <c r="DK43" s="21" t="s">
        <v>865</v>
      </c>
      <c r="DL43" s="21" t="s">
        <v>865</v>
      </c>
      <c r="DM43" s="21" t="s">
        <v>865</v>
      </c>
      <c r="DN43" s="21"/>
      <c r="DO43" s="26">
        <v>8</v>
      </c>
      <c r="DP43" s="6"/>
      <c r="DQ43" s="24">
        <v>82.6</v>
      </c>
      <c r="DR43" s="21">
        <v>86</v>
      </c>
      <c r="DS43" s="21">
        <v>66</v>
      </c>
      <c r="DT43" s="21">
        <v>135</v>
      </c>
      <c r="DU43" s="21">
        <v>77.7</v>
      </c>
      <c r="DV43" s="21">
        <v>82.8</v>
      </c>
      <c r="DW43" s="21"/>
      <c r="DX43" s="24">
        <v>0.3</v>
      </c>
      <c r="DY43" s="21">
        <v>0.25</v>
      </c>
      <c r="DZ43" s="21">
        <v>0.25</v>
      </c>
      <c r="EA43" s="21">
        <v>0.25</v>
      </c>
      <c r="EB43" s="21">
        <v>0.25</v>
      </c>
      <c r="EC43" s="21">
        <v>0.4</v>
      </c>
      <c r="ED43" s="21"/>
      <c r="EE43" s="78">
        <f t="shared" si="88"/>
        <v>275.33333333333331</v>
      </c>
      <c r="EF43" s="79">
        <f t="shared" ref="EF43:EJ43" si="121">DR43/DY43</f>
        <v>344</v>
      </c>
      <c r="EG43" s="79">
        <f t="shared" si="121"/>
        <v>264</v>
      </c>
      <c r="EH43" s="79">
        <f t="shared" si="121"/>
        <v>540</v>
      </c>
      <c r="EI43" s="79">
        <f t="shared" si="121"/>
        <v>310.8</v>
      </c>
      <c r="EJ43" s="79">
        <f t="shared" si="121"/>
        <v>206.99999999999997</v>
      </c>
      <c r="EK43" s="79"/>
      <c r="EL43" s="24">
        <v>0</v>
      </c>
      <c r="EM43" s="21">
        <v>0</v>
      </c>
      <c r="EN43" s="21">
        <v>0</v>
      </c>
      <c r="EO43" s="21">
        <v>0</v>
      </c>
      <c r="EP43" s="21">
        <v>0</v>
      </c>
      <c r="EQ43" s="21">
        <v>0</v>
      </c>
      <c r="ER43" s="21"/>
      <c r="ES43" s="24">
        <v>273</v>
      </c>
      <c r="ET43" s="21">
        <v>255</v>
      </c>
      <c r="EU43" s="21">
        <v>232</v>
      </c>
      <c r="EV43" s="21">
        <v>215</v>
      </c>
      <c r="EW43" s="21">
        <v>218</v>
      </c>
      <c r="EX43" s="21">
        <v>235</v>
      </c>
      <c r="EY43" s="21"/>
      <c r="EZ43" s="24">
        <v>7.8</v>
      </c>
      <c r="FA43" s="21">
        <v>6.5</v>
      </c>
      <c r="FB43" s="21">
        <v>6.8</v>
      </c>
      <c r="FC43" s="21">
        <v>8</v>
      </c>
      <c r="FD43" s="21">
        <v>8</v>
      </c>
      <c r="FE43" s="21">
        <v>8</v>
      </c>
      <c r="FF43" s="21"/>
      <c r="FG43" s="24">
        <v>15</v>
      </c>
      <c r="FH43" s="21">
        <v>15</v>
      </c>
      <c r="FI43" s="21">
        <v>15</v>
      </c>
      <c r="FJ43" s="21">
        <v>15</v>
      </c>
      <c r="FK43" s="21">
        <v>15</v>
      </c>
      <c r="FL43" s="21">
        <v>15</v>
      </c>
      <c r="FM43" s="21"/>
      <c r="FN43" s="24">
        <v>69</v>
      </c>
      <c r="FO43" s="21">
        <v>72</v>
      </c>
      <c r="FP43" s="21">
        <v>69</v>
      </c>
      <c r="FQ43" s="21">
        <v>87</v>
      </c>
      <c r="FR43" s="21">
        <v>79</v>
      </c>
      <c r="FS43" s="21">
        <v>76</v>
      </c>
      <c r="FT43" s="21"/>
      <c r="FU43" s="24" t="s">
        <v>311</v>
      </c>
      <c r="FV43" s="21">
        <v>0</v>
      </c>
      <c r="FW43" s="21">
        <v>0</v>
      </c>
      <c r="FX43" s="21">
        <v>0</v>
      </c>
      <c r="FY43" s="21">
        <v>0</v>
      </c>
      <c r="FZ43" s="21">
        <v>0</v>
      </c>
      <c r="GA43" s="21"/>
      <c r="GB43" s="24">
        <v>192</v>
      </c>
      <c r="GC43" s="21">
        <v>171</v>
      </c>
      <c r="GD43" s="21">
        <v>158</v>
      </c>
      <c r="GE43" s="21">
        <v>229</v>
      </c>
      <c r="GF43" s="21">
        <v>170</v>
      </c>
      <c r="GG43" s="21">
        <v>145</v>
      </c>
      <c r="GH43" s="21"/>
      <c r="GI43" s="24">
        <v>25</v>
      </c>
      <c r="GJ43" s="21">
        <v>295</v>
      </c>
      <c r="GK43" s="21">
        <v>295</v>
      </c>
      <c r="GL43" s="21">
        <v>260</v>
      </c>
      <c r="GM43" s="21">
        <v>150</v>
      </c>
      <c r="GN43" s="21">
        <v>35</v>
      </c>
      <c r="GO43" s="21"/>
      <c r="GP43" s="6"/>
      <c r="GQ43" s="24">
        <v>12</v>
      </c>
      <c r="GR43" s="21">
        <v>45</v>
      </c>
      <c r="GS43" s="24">
        <v>8</v>
      </c>
      <c r="GT43" s="21">
        <v>18</v>
      </c>
      <c r="GU43" s="24">
        <v>10</v>
      </c>
      <c r="GV43" s="21">
        <v>45</v>
      </c>
      <c r="GW43" s="24">
        <v>7</v>
      </c>
      <c r="GX43" s="21">
        <v>18</v>
      </c>
      <c r="GY43" s="24">
        <v>8</v>
      </c>
      <c r="GZ43" s="21">
        <v>18</v>
      </c>
      <c r="HA43" s="24">
        <v>9</v>
      </c>
      <c r="HB43" s="21">
        <v>18</v>
      </c>
      <c r="HC43" s="24"/>
      <c r="HD43" s="21"/>
      <c r="HE43" s="6"/>
      <c r="HF43" s="21">
        <v>81</v>
      </c>
      <c r="HG43" s="21">
        <v>64</v>
      </c>
      <c r="HH43" s="21">
        <v>140</v>
      </c>
      <c r="HI43" s="21">
        <v>37.5</v>
      </c>
      <c r="HJ43" s="21">
        <v>2</v>
      </c>
      <c r="HK43" s="21">
        <v>69.7</v>
      </c>
      <c r="HL43" s="21">
        <v>0.3</v>
      </c>
      <c r="HM43" s="21">
        <v>0</v>
      </c>
      <c r="HN43" s="21">
        <v>47.05</v>
      </c>
      <c r="HO43" s="21">
        <v>20.2</v>
      </c>
      <c r="HP43" s="21">
        <v>6.69</v>
      </c>
      <c r="HQ43" s="21">
        <v>133</v>
      </c>
      <c r="HR43" s="21">
        <v>5.9</v>
      </c>
      <c r="HS43" s="21">
        <v>6.9</v>
      </c>
      <c r="HT43" s="21">
        <v>15</v>
      </c>
      <c r="HU43" s="6"/>
      <c r="HV43" s="99">
        <f t="shared" si="10"/>
        <v>4</v>
      </c>
      <c r="HW43" s="6"/>
      <c r="HX43" s="6"/>
      <c r="HY43" s="6"/>
      <c r="HZ43" s="6"/>
      <c r="IA43" s="6"/>
    </row>
    <row r="44" spans="1:235" ht="15.75" customHeight="1" x14ac:dyDescent="0.3">
      <c r="A44" s="99">
        <v>39</v>
      </c>
      <c r="B44" s="3">
        <v>80</v>
      </c>
      <c r="C44" s="21" t="s">
        <v>874</v>
      </c>
      <c r="D44" s="21">
        <v>1</v>
      </c>
      <c r="E44" s="22">
        <v>41317</v>
      </c>
      <c r="F44" s="22">
        <v>41317</v>
      </c>
      <c r="G44" s="21">
        <f t="shared" si="0"/>
        <v>0</v>
      </c>
      <c r="H44" s="21" t="s">
        <v>875</v>
      </c>
      <c r="I44" s="21" t="s">
        <v>876</v>
      </c>
      <c r="J44" s="23">
        <v>19939</v>
      </c>
      <c r="K44" s="21">
        <v>58</v>
      </c>
      <c r="L44" s="21">
        <v>165</v>
      </c>
      <c r="M44" s="21">
        <v>80</v>
      </c>
      <c r="N44" s="21" t="s">
        <v>877</v>
      </c>
      <c r="O44" s="21">
        <v>85</v>
      </c>
      <c r="P44" s="21">
        <v>95</v>
      </c>
      <c r="Q44" s="21">
        <v>14</v>
      </c>
      <c r="R44" s="21" t="s">
        <v>512</v>
      </c>
      <c r="S44" s="21">
        <v>1</v>
      </c>
      <c r="T44" s="21">
        <v>15</v>
      </c>
      <c r="U44" s="21" t="s">
        <v>512</v>
      </c>
      <c r="V44" s="21">
        <v>1</v>
      </c>
      <c r="W44" s="21">
        <v>9</v>
      </c>
      <c r="X44" s="21">
        <v>5</v>
      </c>
      <c r="Y44" s="21">
        <v>0</v>
      </c>
      <c r="Z44" s="6"/>
      <c r="AA44" s="24" t="s">
        <v>298</v>
      </c>
      <c r="AB44" s="21" t="s">
        <v>497</v>
      </c>
      <c r="AC44" s="25">
        <v>1</v>
      </c>
      <c r="AD44" s="25"/>
      <c r="AE44" s="21" t="s">
        <v>246</v>
      </c>
      <c r="AF44" s="21" t="s">
        <v>247</v>
      </c>
      <c r="AG44" s="21" t="s">
        <v>249</v>
      </c>
      <c r="AH44" s="21"/>
      <c r="AI44" s="21" t="s">
        <v>246</v>
      </c>
      <c r="AJ44" s="21" t="s">
        <v>246</v>
      </c>
      <c r="AK44" s="21" t="s">
        <v>246</v>
      </c>
      <c r="AL44" s="21" t="s">
        <v>249</v>
      </c>
      <c r="AM44" s="21">
        <v>0.12</v>
      </c>
      <c r="AN44" s="6"/>
      <c r="AO44" s="26" t="s">
        <v>250</v>
      </c>
      <c r="AP44" s="26" t="s">
        <v>274</v>
      </c>
      <c r="AQ44" s="26"/>
      <c r="AR44" s="26" t="s">
        <v>1902</v>
      </c>
      <c r="AS44" s="26" t="s">
        <v>1905</v>
      </c>
      <c r="AT44" s="27">
        <v>0.12</v>
      </c>
      <c r="AU44" s="21">
        <v>0.19</v>
      </c>
      <c r="AV44" s="21">
        <v>0.32</v>
      </c>
      <c r="AW44" s="21">
        <v>0.19</v>
      </c>
      <c r="AX44" s="21">
        <v>0.15</v>
      </c>
      <c r="AY44" s="21">
        <v>0.08</v>
      </c>
      <c r="AZ44" s="21">
        <v>0.06</v>
      </c>
      <c r="BA44" s="21">
        <v>0.06</v>
      </c>
      <c r="BB44" s="21">
        <v>0.06</v>
      </c>
      <c r="BC44" s="28">
        <f t="shared" ref="BC44:BE44" si="122">((AU44/AT44)*100)-100</f>
        <v>58.333333333333343</v>
      </c>
      <c r="BD44" s="28">
        <f t="shared" si="122"/>
        <v>68.421052631578931</v>
      </c>
      <c r="BE44" s="28">
        <f t="shared" si="122"/>
        <v>-40.625</v>
      </c>
      <c r="BF44" s="28">
        <f t="shared" si="2"/>
        <v>166.66666666666669</v>
      </c>
      <c r="BG44" s="28">
        <f t="shared" si="3"/>
        <v>58.333333333333343</v>
      </c>
      <c r="BH44" s="28">
        <f t="shared" si="4"/>
        <v>0</v>
      </c>
      <c r="BI44" s="3">
        <f t="shared" ref="BI44:BK44" si="123">AU44-AT44</f>
        <v>7.0000000000000007E-2</v>
      </c>
      <c r="BJ44" s="3">
        <f t="shared" si="123"/>
        <v>0.13</v>
      </c>
      <c r="BK44" s="3">
        <f t="shared" si="123"/>
        <v>-0.13</v>
      </c>
      <c r="BL44" s="3">
        <f t="shared" si="6"/>
        <v>0.2</v>
      </c>
      <c r="BM44" s="3">
        <f t="shared" si="7"/>
        <v>7.0000000000000007E-2</v>
      </c>
      <c r="BN44" s="3">
        <f t="shared" si="8"/>
        <v>0</v>
      </c>
      <c r="BO44" s="24">
        <v>87.4</v>
      </c>
      <c r="BP44" s="21">
        <v>47</v>
      </c>
      <c r="BQ44" s="21">
        <v>80.2</v>
      </c>
      <c r="BR44" s="21"/>
      <c r="BS44" s="21">
        <v>104.6</v>
      </c>
      <c r="BT44" s="21">
        <v>90.2</v>
      </c>
      <c r="BU44" s="21">
        <v>67</v>
      </c>
      <c r="BV44" s="24">
        <v>36</v>
      </c>
      <c r="BW44" s="21">
        <v>37.4</v>
      </c>
      <c r="BX44" s="21">
        <v>37.4</v>
      </c>
      <c r="BY44" s="21">
        <v>37.6</v>
      </c>
      <c r="BZ44" s="21">
        <v>36.1</v>
      </c>
      <c r="CA44" s="21">
        <v>37.4</v>
      </c>
      <c r="CB44" s="21">
        <v>36.1</v>
      </c>
      <c r="CC44" s="21">
        <v>36</v>
      </c>
      <c r="CD44" s="21">
        <v>37.4</v>
      </c>
      <c r="CE44" s="6"/>
      <c r="CF44" s="24" t="s">
        <v>878</v>
      </c>
      <c r="CG44" s="21"/>
      <c r="CH44" s="21" t="s">
        <v>879</v>
      </c>
      <c r="CI44" s="21"/>
      <c r="CJ44" s="21"/>
      <c r="CK44" s="21"/>
      <c r="CL44" s="21"/>
      <c r="CM44" s="24" t="s">
        <v>880</v>
      </c>
      <c r="CN44" s="21"/>
      <c r="CO44" s="21" t="s">
        <v>607</v>
      </c>
      <c r="CP44" s="21"/>
      <c r="CQ44" s="21"/>
      <c r="CR44" s="21"/>
      <c r="CS44" s="21"/>
      <c r="CT44" s="24">
        <v>0</v>
      </c>
      <c r="CU44" s="21"/>
      <c r="CV44" s="21">
        <v>4</v>
      </c>
      <c r="CW44" s="21"/>
      <c r="CX44" s="21"/>
      <c r="CY44" s="21"/>
      <c r="CZ44" s="21"/>
      <c r="DA44" s="24" t="s">
        <v>735</v>
      </c>
      <c r="DB44" s="21"/>
      <c r="DC44" s="21"/>
      <c r="DD44" s="21"/>
      <c r="DE44" s="21"/>
      <c r="DF44" s="21"/>
      <c r="DG44" s="21"/>
      <c r="DH44" s="24" t="s">
        <v>558</v>
      </c>
      <c r="DI44" s="21" t="s">
        <v>558</v>
      </c>
      <c r="DJ44" s="21" t="s">
        <v>558</v>
      </c>
      <c r="DK44" s="21" t="s">
        <v>558</v>
      </c>
      <c r="DL44" s="21" t="s">
        <v>558</v>
      </c>
      <c r="DM44" s="21">
        <v>0</v>
      </c>
      <c r="DN44" s="21">
        <v>0</v>
      </c>
      <c r="DO44" s="26">
        <v>8</v>
      </c>
      <c r="DP44" s="6"/>
      <c r="DQ44" s="24">
        <v>54.2</v>
      </c>
      <c r="DR44" s="21">
        <v>102.2</v>
      </c>
      <c r="DS44" s="21">
        <v>79</v>
      </c>
      <c r="DT44" s="21">
        <v>118.4</v>
      </c>
      <c r="DU44" s="21">
        <v>70</v>
      </c>
      <c r="DV44" s="21">
        <v>67</v>
      </c>
      <c r="DW44" s="21">
        <v>67</v>
      </c>
      <c r="DX44" s="24">
        <v>0.1</v>
      </c>
      <c r="DY44" s="21">
        <v>0.6</v>
      </c>
      <c r="DZ44" s="21">
        <v>0.4</v>
      </c>
      <c r="EA44" s="21">
        <v>0.4</v>
      </c>
      <c r="EB44" s="21">
        <v>0.4</v>
      </c>
      <c r="EC44" s="21">
        <v>0.4</v>
      </c>
      <c r="ED44" s="21">
        <v>0.4</v>
      </c>
      <c r="EE44" s="78">
        <f t="shared" si="88"/>
        <v>542</v>
      </c>
      <c r="EF44" s="79">
        <f t="shared" ref="EF44:EK44" si="124">DR44/DY44</f>
        <v>170.33333333333334</v>
      </c>
      <c r="EG44" s="79">
        <f t="shared" si="124"/>
        <v>197.5</v>
      </c>
      <c r="EH44" s="79">
        <f t="shared" si="124"/>
        <v>296</v>
      </c>
      <c r="EI44" s="79">
        <f t="shared" si="124"/>
        <v>175</v>
      </c>
      <c r="EJ44" s="79">
        <f t="shared" si="124"/>
        <v>167.5</v>
      </c>
      <c r="EK44" s="79">
        <f t="shared" si="124"/>
        <v>167.5</v>
      </c>
      <c r="EL44" s="24">
        <v>1</v>
      </c>
      <c r="EM44" s="21">
        <v>1</v>
      </c>
      <c r="EN44" s="21">
        <v>1</v>
      </c>
      <c r="EO44" s="21">
        <v>1</v>
      </c>
      <c r="EP44" s="21">
        <v>1</v>
      </c>
      <c r="EQ44" s="21">
        <v>1</v>
      </c>
      <c r="ER44" s="21">
        <v>1</v>
      </c>
      <c r="ES44" s="24">
        <v>438</v>
      </c>
      <c r="ET44" s="21">
        <v>458</v>
      </c>
      <c r="EU44" s="21">
        <v>447</v>
      </c>
      <c r="EV44" s="21">
        <v>459</v>
      </c>
      <c r="EW44" s="21">
        <v>440</v>
      </c>
      <c r="EX44" s="21">
        <v>475</v>
      </c>
      <c r="EY44" s="21">
        <v>496</v>
      </c>
      <c r="EZ44" s="24">
        <v>3.7</v>
      </c>
      <c r="FA44" s="21">
        <v>3.9</v>
      </c>
      <c r="FB44" s="21">
        <v>6</v>
      </c>
      <c r="FC44" s="21">
        <v>6</v>
      </c>
      <c r="FD44" s="21">
        <v>6.7</v>
      </c>
      <c r="FE44" s="21">
        <v>7.4</v>
      </c>
      <c r="FF44" s="21">
        <v>7.8</v>
      </c>
      <c r="FG44" s="24">
        <v>3</v>
      </c>
      <c r="FH44" s="21">
        <v>3</v>
      </c>
      <c r="FI44" s="21">
        <v>5</v>
      </c>
      <c r="FJ44" s="21">
        <v>5</v>
      </c>
      <c r="FK44" s="21">
        <v>10</v>
      </c>
      <c r="FL44" s="21">
        <v>11</v>
      </c>
      <c r="FM44" s="21">
        <v>11</v>
      </c>
      <c r="FN44" s="24">
        <v>60</v>
      </c>
      <c r="FO44" s="21">
        <v>66</v>
      </c>
      <c r="FP44" s="21">
        <v>71</v>
      </c>
      <c r="FQ44" s="21">
        <v>74</v>
      </c>
      <c r="FR44" s="21">
        <v>100</v>
      </c>
      <c r="FS44" s="21">
        <v>85</v>
      </c>
      <c r="FT44" s="21">
        <v>82</v>
      </c>
      <c r="FU44" s="24" t="s">
        <v>345</v>
      </c>
      <c r="FV44" s="21" t="s">
        <v>430</v>
      </c>
      <c r="FW44" s="21" t="s">
        <v>345</v>
      </c>
      <c r="FX44" s="21" t="s">
        <v>311</v>
      </c>
      <c r="FY44" s="21" t="s">
        <v>334</v>
      </c>
      <c r="FZ44" s="21">
        <v>0</v>
      </c>
      <c r="GA44" s="21">
        <v>0</v>
      </c>
      <c r="GB44" s="24">
        <v>75</v>
      </c>
      <c r="GC44" s="21">
        <v>107</v>
      </c>
      <c r="GD44" s="21">
        <v>117</v>
      </c>
      <c r="GE44" s="21">
        <v>82</v>
      </c>
      <c r="GF44" s="21">
        <v>58</v>
      </c>
      <c r="GG44" s="21">
        <v>56</v>
      </c>
      <c r="GH44" s="21">
        <v>64</v>
      </c>
      <c r="GI44" s="24">
        <v>830</v>
      </c>
      <c r="GJ44" s="21">
        <v>1330</v>
      </c>
      <c r="GK44" s="21">
        <v>2440</v>
      </c>
      <c r="GL44" s="21">
        <v>1820</v>
      </c>
      <c r="GM44" s="21">
        <v>2020</v>
      </c>
      <c r="GN44" s="21">
        <v>2660</v>
      </c>
      <c r="GO44" s="21">
        <v>2000</v>
      </c>
      <c r="GP44" s="6"/>
      <c r="GQ44" s="24">
        <v>17</v>
      </c>
      <c r="GR44" s="21">
        <v>90</v>
      </c>
      <c r="GS44" s="24">
        <v>17</v>
      </c>
      <c r="GT44" s="21">
        <v>90</v>
      </c>
      <c r="GU44" s="24">
        <v>18</v>
      </c>
      <c r="GV44" s="21">
        <v>90</v>
      </c>
      <c r="GW44" s="24">
        <v>16</v>
      </c>
      <c r="GX44" s="21">
        <v>90</v>
      </c>
      <c r="GY44" s="24">
        <v>15</v>
      </c>
      <c r="GZ44" s="21">
        <v>80</v>
      </c>
      <c r="HA44" s="24">
        <v>12</v>
      </c>
      <c r="HB44" s="21">
        <v>45</v>
      </c>
      <c r="HC44" s="24">
        <v>12</v>
      </c>
      <c r="HD44" s="21">
        <v>45</v>
      </c>
      <c r="HE44" s="6"/>
      <c r="HF44" s="21">
        <v>58</v>
      </c>
      <c r="HG44" s="21">
        <v>59</v>
      </c>
      <c r="HH44" s="21">
        <v>64</v>
      </c>
      <c r="HI44" s="21">
        <v>37.6</v>
      </c>
      <c r="HJ44" s="21">
        <v>1</v>
      </c>
      <c r="HK44" s="21">
        <v>54.2</v>
      </c>
      <c r="HL44" s="21">
        <v>0.7</v>
      </c>
      <c r="HM44" s="21">
        <v>10</v>
      </c>
      <c r="HN44" s="21">
        <v>44.53</v>
      </c>
      <c r="HO44" s="21">
        <v>10.45</v>
      </c>
      <c r="HP44" s="21">
        <v>5.32</v>
      </c>
      <c r="HQ44" s="21">
        <v>133.1</v>
      </c>
      <c r="HR44" s="21">
        <v>28.4</v>
      </c>
      <c r="HS44" s="21">
        <v>3.7</v>
      </c>
      <c r="HT44" s="21">
        <v>3</v>
      </c>
      <c r="HU44" s="6"/>
      <c r="HV44" s="99">
        <f t="shared" si="10"/>
        <v>0</v>
      </c>
      <c r="HW44" s="6"/>
      <c r="HX44" s="6"/>
      <c r="HY44" s="6"/>
      <c r="HZ44" s="6"/>
      <c r="IA44" s="6"/>
    </row>
    <row r="45" spans="1:235" ht="15.75" customHeight="1" x14ac:dyDescent="0.3">
      <c r="A45" s="99">
        <v>40</v>
      </c>
      <c r="B45" s="3">
        <v>83</v>
      </c>
      <c r="C45" s="21" t="s">
        <v>431</v>
      </c>
      <c r="D45" s="21">
        <v>1</v>
      </c>
      <c r="E45" s="22">
        <v>41331</v>
      </c>
      <c r="F45" s="22">
        <v>41331</v>
      </c>
      <c r="G45" s="21">
        <f t="shared" si="0"/>
        <v>0</v>
      </c>
      <c r="H45" s="21" t="s">
        <v>890</v>
      </c>
      <c r="I45" s="21" t="s">
        <v>869</v>
      </c>
      <c r="J45" s="23">
        <v>19212</v>
      </c>
      <c r="K45" s="21">
        <v>60</v>
      </c>
      <c r="L45" s="21">
        <v>162</v>
      </c>
      <c r="M45" s="21">
        <v>71</v>
      </c>
      <c r="N45" s="21" t="s">
        <v>899</v>
      </c>
      <c r="O45" s="21">
        <v>45</v>
      </c>
      <c r="P45" s="21">
        <v>34</v>
      </c>
      <c r="Q45" s="21">
        <v>3</v>
      </c>
      <c r="R45" s="21" t="s">
        <v>900</v>
      </c>
      <c r="S45" s="21">
        <v>1</v>
      </c>
      <c r="T45" s="21">
        <v>7</v>
      </c>
      <c r="U45" s="21" t="s">
        <v>548</v>
      </c>
      <c r="V45" s="21">
        <v>2</v>
      </c>
      <c r="W45" s="21">
        <v>0</v>
      </c>
      <c r="X45" s="21">
        <v>2</v>
      </c>
      <c r="Y45" s="21">
        <v>0</v>
      </c>
      <c r="Z45" s="6"/>
      <c r="AA45" s="24" t="s">
        <v>884</v>
      </c>
      <c r="AB45" s="21" t="s">
        <v>901</v>
      </c>
      <c r="AC45" s="25"/>
      <c r="AD45" s="25"/>
      <c r="AE45" s="21" t="s">
        <v>249</v>
      </c>
      <c r="AF45" s="21"/>
      <c r="AG45" s="21" t="s">
        <v>246</v>
      </c>
      <c r="AH45" s="21" t="s">
        <v>328</v>
      </c>
      <c r="AI45" s="21" t="s">
        <v>249</v>
      </c>
      <c r="AJ45" s="21" t="s">
        <v>249</v>
      </c>
      <c r="AK45" s="21" t="s">
        <v>246</v>
      </c>
      <c r="AL45" s="21" t="s">
        <v>246</v>
      </c>
      <c r="AM45" s="21">
        <v>28.72</v>
      </c>
      <c r="AN45" s="6"/>
      <c r="AO45" s="26" t="s">
        <v>250</v>
      </c>
      <c r="AP45" s="26" t="s">
        <v>274</v>
      </c>
      <c r="AQ45" s="26"/>
      <c r="AR45" s="26" t="s">
        <v>1902</v>
      </c>
      <c r="AS45" s="26" t="s">
        <v>1913</v>
      </c>
      <c r="AT45" s="27">
        <v>28.72</v>
      </c>
      <c r="AU45" s="21">
        <v>26.25</v>
      </c>
      <c r="AV45" s="21">
        <v>23.71</v>
      </c>
      <c r="AW45" s="21">
        <v>15.6</v>
      </c>
      <c r="AX45" s="21">
        <v>10</v>
      </c>
      <c r="AY45" s="21"/>
      <c r="AZ45" s="21"/>
      <c r="BA45" s="21"/>
      <c r="BB45" s="21"/>
      <c r="BC45" s="28">
        <f t="shared" ref="BC45:BE45" si="125">((AU45/AT45)*100)-100</f>
        <v>-8.6002785515320284</v>
      </c>
      <c r="BD45" s="28">
        <f t="shared" si="125"/>
        <v>-9.6761904761904702</v>
      </c>
      <c r="BE45" s="28">
        <f t="shared" si="125"/>
        <v>-34.204976803036701</v>
      </c>
      <c r="BF45" s="28">
        <f t="shared" si="2"/>
        <v>-17.444289693593305</v>
      </c>
      <c r="BG45" s="28">
        <f t="shared" si="3"/>
        <v>-45.682451253481894</v>
      </c>
      <c r="BH45" s="28">
        <f t="shared" si="4"/>
        <v>-40.571428571428569</v>
      </c>
      <c r="BI45" s="3">
        <f t="shared" ref="BI45:BK45" si="126">AU45-AT45</f>
        <v>-2.4699999999999989</v>
      </c>
      <c r="BJ45" s="3">
        <f t="shared" si="126"/>
        <v>-2.5399999999999991</v>
      </c>
      <c r="BK45" s="3">
        <f t="shared" si="126"/>
        <v>-8.1100000000000012</v>
      </c>
      <c r="BL45" s="3">
        <f t="shared" si="6"/>
        <v>-5.009999999999998</v>
      </c>
      <c r="BM45" s="3">
        <f t="shared" si="7"/>
        <v>-13.12</v>
      </c>
      <c r="BN45" s="3">
        <f t="shared" si="8"/>
        <v>-10.65</v>
      </c>
      <c r="BO45" s="24">
        <v>128</v>
      </c>
      <c r="BP45" s="21">
        <v>144.9</v>
      </c>
      <c r="BQ45" s="21">
        <v>147.6</v>
      </c>
      <c r="BR45" s="21"/>
      <c r="BS45" s="21"/>
      <c r="BT45" s="21"/>
      <c r="BU45" s="21"/>
      <c r="BV45" s="24">
        <v>37.4</v>
      </c>
      <c r="BW45" s="21">
        <v>36.4</v>
      </c>
      <c r="BX45" s="21">
        <v>36.1</v>
      </c>
      <c r="BY45" s="21">
        <v>36.4</v>
      </c>
      <c r="BZ45" s="21">
        <v>36.6</v>
      </c>
      <c r="CA45" s="21"/>
      <c r="CB45" s="21"/>
      <c r="CC45" s="21"/>
      <c r="CD45" s="21"/>
      <c r="CE45" s="6"/>
      <c r="CF45" s="24" t="s">
        <v>902</v>
      </c>
      <c r="CG45" s="21"/>
      <c r="CH45" s="21"/>
      <c r="CI45" s="21"/>
      <c r="CJ45" s="21"/>
      <c r="CK45" s="21"/>
      <c r="CL45" s="21"/>
      <c r="CM45" s="24" t="s">
        <v>903</v>
      </c>
      <c r="CN45" s="21"/>
      <c r="CO45" s="21"/>
      <c r="CP45" s="21"/>
      <c r="CQ45" s="21"/>
      <c r="CR45" s="21"/>
      <c r="CS45" s="21"/>
      <c r="CT45" s="24">
        <v>1</v>
      </c>
      <c r="CU45" s="21"/>
      <c r="CV45" s="21"/>
      <c r="CW45" s="21"/>
      <c r="CX45" s="21"/>
      <c r="CY45" s="21"/>
      <c r="CZ45" s="21"/>
      <c r="DA45" s="24" t="s">
        <v>735</v>
      </c>
      <c r="DB45" s="21"/>
      <c r="DC45" s="21"/>
      <c r="DD45" s="21"/>
      <c r="DE45" s="21"/>
      <c r="DF45" s="21"/>
      <c r="DG45" s="21"/>
      <c r="DH45" s="24" t="s">
        <v>904</v>
      </c>
      <c r="DI45" s="21" t="s">
        <v>905</v>
      </c>
      <c r="DJ45" s="21" t="s">
        <v>906</v>
      </c>
      <c r="DK45" s="21"/>
      <c r="DL45" s="21"/>
      <c r="DM45" s="21"/>
      <c r="DN45" s="21"/>
      <c r="DO45" s="26">
        <v>8</v>
      </c>
      <c r="DP45" s="6"/>
      <c r="DQ45" s="24">
        <v>81.5</v>
      </c>
      <c r="DR45" s="21">
        <v>120.5</v>
      </c>
      <c r="DS45" s="21">
        <v>105.5</v>
      </c>
      <c r="DT45" s="21"/>
      <c r="DU45" s="21"/>
      <c r="DV45" s="21"/>
      <c r="DW45" s="21"/>
      <c r="DX45" s="24">
        <v>0.35</v>
      </c>
      <c r="DY45" s="21">
        <v>0.21</v>
      </c>
      <c r="DZ45" s="21">
        <v>0.21</v>
      </c>
      <c r="EA45" s="21"/>
      <c r="EB45" s="21"/>
      <c r="EC45" s="21"/>
      <c r="ED45" s="21"/>
      <c r="EE45" s="29">
        <f t="shared" si="88"/>
        <v>232.85714285714286</v>
      </c>
      <c r="EF45" s="30">
        <f t="shared" ref="EF45:EG45" si="127">DR45/DY45</f>
        <v>573.80952380952385</v>
      </c>
      <c r="EG45" s="30">
        <f t="shared" si="127"/>
        <v>502.38095238095241</v>
      </c>
      <c r="EH45" s="30"/>
      <c r="EI45" s="30"/>
      <c r="EJ45" s="30"/>
      <c r="EK45" s="30"/>
      <c r="EL45" s="24">
        <v>0</v>
      </c>
      <c r="EM45" s="21">
        <v>0</v>
      </c>
      <c r="EN45" s="21">
        <v>0</v>
      </c>
      <c r="EO45" s="21"/>
      <c r="EP45" s="21"/>
      <c r="EQ45" s="21"/>
      <c r="ER45" s="21"/>
      <c r="ES45" s="24">
        <v>8</v>
      </c>
      <c r="ET45" s="21">
        <v>11</v>
      </c>
      <c r="EU45" s="21">
        <v>12</v>
      </c>
      <c r="EV45" s="21"/>
      <c r="EW45" s="21"/>
      <c r="EX45" s="21"/>
      <c r="EY45" s="21"/>
      <c r="EZ45" s="24">
        <v>14.8</v>
      </c>
      <c r="FA45" s="21">
        <v>19.3</v>
      </c>
      <c r="FB45" s="21">
        <v>19.3</v>
      </c>
      <c r="FC45" s="21"/>
      <c r="FD45" s="21"/>
      <c r="FE45" s="21"/>
      <c r="FF45" s="21"/>
      <c r="FG45" s="24">
        <v>15</v>
      </c>
      <c r="FH45" s="21">
        <v>15</v>
      </c>
      <c r="FI45" s="21">
        <v>15</v>
      </c>
      <c r="FJ45" s="21"/>
      <c r="FK45" s="21"/>
      <c r="FL45" s="21"/>
      <c r="FM45" s="21"/>
      <c r="FN45" s="24">
        <v>61</v>
      </c>
      <c r="FO45" s="21">
        <v>67</v>
      </c>
      <c r="FP45" s="21">
        <v>65</v>
      </c>
      <c r="FQ45" s="21"/>
      <c r="FR45" s="21"/>
      <c r="FS45" s="21"/>
      <c r="FT45" s="21"/>
      <c r="FU45" s="24" t="s">
        <v>345</v>
      </c>
      <c r="FV45" s="21" t="s">
        <v>311</v>
      </c>
      <c r="FW45" s="21" t="s">
        <v>430</v>
      </c>
      <c r="FX45" s="21"/>
      <c r="FY45" s="21"/>
      <c r="FZ45" s="21"/>
      <c r="GA45" s="21"/>
      <c r="GB45" s="24">
        <v>294</v>
      </c>
      <c r="GC45" s="21">
        <v>278</v>
      </c>
      <c r="GD45" s="21">
        <v>257</v>
      </c>
      <c r="GE45" s="21"/>
      <c r="GF45" s="21"/>
      <c r="GG45" s="21"/>
      <c r="GH45" s="21"/>
      <c r="GI45" s="24">
        <v>730</v>
      </c>
      <c r="GJ45" s="21">
        <v>1820</v>
      </c>
      <c r="GK45" s="21">
        <v>1700</v>
      </c>
      <c r="GL45" s="21"/>
      <c r="GM45" s="21"/>
      <c r="GN45" s="21"/>
      <c r="GO45" s="21"/>
      <c r="GP45" s="6"/>
      <c r="GQ45" s="24">
        <v>17</v>
      </c>
      <c r="GR45" s="21">
        <v>90</v>
      </c>
      <c r="GS45" s="24">
        <v>15</v>
      </c>
      <c r="GT45" s="21">
        <v>80</v>
      </c>
      <c r="GU45" s="24">
        <v>15</v>
      </c>
      <c r="GV45" s="21">
        <v>80</v>
      </c>
      <c r="GW45" s="24"/>
      <c r="GX45" s="21"/>
      <c r="GY45" s="24"/>
      <c r="GZ45" s="21"/>
      <c r="HA45" s="24"/>
      <c r="HB45" s="21"/>
      <c r="HC45" s="24"/>
      <c r="HD45" s="21"/>
      <c r="HE45" s="6"/>
      <c r="HF45" s="21">
        <v>60</v>
      </c>
      <c r="HG45" s="21">
        <v>101</v>
      </c>
      <c r="HH45" s="21">
        <v>82</v>
      </c>
      <c r="HI45" s="21">
        <v>36.6</v>
      </c>
      <c r="HJ45" s="21">
        <v>2</v>
      </c>
      <c r="HK45" s="21">
        <v>81.5</v>
      </c>
      <c r="HL45" s="21">
        <v>0.21</v>
      </c>
      <c r="HM45" s="21">
        <v>30</v>
      </c>
      <c r="HN45" s="21">
        <v>47.61</v>
      </c>
      <c r="HO45" s="21">
        <v>6.08</v>
      </c>
      <c r="HP45" s="21">
        <v>3.27</v>
      </c>
      <c r="HQ45" s="21">
        <v>138</v>
      </c>
      <c r="HR45" s="21">
        <v>16</v>
      </c>
      <c r="HS45" s="21">
        <v>14.8</v>
      </c>
      <c r="HT45" s="21">
        <v>15</v>
      </c>
      <c r="HU45" s="6"/>
      <c r="HV45" s="99">
        <f t="shared" si="10"/>
        <v>2</v>
      </c>
      <c r="HW45" s="6"/>
      <c r="HX45" s="6"/>
      <c r="HY45" s="6"/>
      <c r="HZ45" s="6"/>
      <c r="IA45" s="6"/>
    </row>
    <row r="46" spans="1:235" ht="15.75" customHeight="1" x14ac:dyDescent="0.3">
      <c r="A46" s="99">
        <v>41</v>
      </c>
      <c r="B46" s="3">
        <v>85</v>
      </c>
      <c r="C46" s="21" t="s">
        <v>626</v>
      </c>
      <c r="D46" s="21">
        <v>1</v>
      </c>
      <c r="E46" s="22">
        <v>41322</v>
      </c>
      <c r="F46" s="22">
        <v>41325</v>
      </c>
      <c r="G46" s="21">
        <f t="shared" si="0"/>
        <v>3</v>
      </c>
      <c r="H46" s="21"/>
      <c r="I46" s="21" t="s">
        <v>432</v>
      </c>
      <c r="J46" s="23">
        <v>11015</v>
      </c>
      <c r="K46" s="21">
        <v>83</v>
      </c>
      <c r="L46" s="21">
        <v>175</v>
      </c>
      <c r="M46" s="21">
        <v>75</v>
      </c>
      <c r="N46" s="21" t="s">
        <v>911</v>
      </c>
      <c r="O46" s="21">
        <v>74</v>
      </c>
      <c r="P46" s="21">
        <v>88</v>
      </c>
      <c r="Q46" s="21">
        <v>9</v>
      </c>
      <c r="R46" s="21" t="s">
        <v>912</v>
      </c>
      <c r="S46" s="21">
        <v>1</v>
      </c>
      <c r="T46" s="21">
        <v>9</v>
      </c>
      <c r="U46" s="21" t="s">
        <v>912</v>
      </c>
      <c r="V46" s="21">
        <v>1</v>
      </c>
      <c r="W46" s="21">
        <v>4</v>
      </c>
      <c r="X46" s="21">
        <v>5</v>
      </c>
      <c r="Y46" s="21">
        <v>0</v>
      </c>
      <c r="Z46" s="6"/>
      <c r="AA46" s="24" t="s">
        <v>884</v>
      </c>
      <c r="AB46" s="21" t="s">
        <v>549</v>
      </c>
      <c r="AC46" s="25"/>
      <c r="AD46" s="25"/>
      <c r="AE46" s="21" t="s">
        <v>249</v>
      </c>
      <c r="AF46" s="21"/>
      <c r="AG46" s="21" t="s">
        <v>246</v>
      </c>
      <c r="AH46" s="21" t="s">
        <v>248</v>
      </c>
      <c r="AI46" s="21" t="s">
        <v>246</v>
      </c>
      <c r="AJ46" s="21" t="s">
        <v>246</v>
      </c>
      <c r="AK46" s="21" t="s">
        <v>246</v>
      </c>
      <c r="AL46" s="21" t="s">
        <v>249</v>
      </c>
      <c r="AM46" s="21">
        <v>0.6</v>
      </c>
      <c r="AN46" s="6"/>
      <c r="AO46" s="26" t="s">
        <v>250</v>
      </c>
      <c r="AP46" s="26" t="s">
        <v>274</v>
      </c>
      <c r="AQ46" s="26"/>
      <c r="AR46" s="26" t="s">
        <v>1902</v>
      </c>
      <c r="AS46" s="26" t="s">
        <v>1905</v>
      </c>
      <c r="AT46" s="27">
        <v>0.6</v>
      </c>
      <c r="AU46" s="21">
        <v>1.05</v>
      </c>
      <c r="AV46" s="21">
        <v>1.89</v>
      </c>
      <c r="AW46" s="21">
        <v>0.96</v>
      </c>
      <c r="AX46" s="21">
        <v>0.9</v>
      </c>
      <c r="AY46" s="21">
        <v>0.73</v>
      </c>
      <c r="AZ46" s="21">
        <v>0.5</v>
      </c>
      <c r="BA46" s="21">
        <v>0.37</v>
      </c>
      <c r="BB46" s="21">
        <v>0.37</v>
      </c>
      <c r="BC46" s="28">
        <f t="shared" ref="BC46:BE46" si="128">((AU46/AT46)*100)-100</f>
        <v>75.000000000000028</v>
      </c>
      <c r="BD46" s="28">
        <f t="shared" si="128"/>
        <v>79.999999999999972</v>
      </c>
      <c r="BE46" s="28">
        <f t="shared" si="128"/>
        <v>-49.206349206349209</v>
      </c>
      <c r="BF46" s="28">
        <f t="shared" si="2"/>
        <v>215</v>
      </c>
      <c r="BG46" s="28">
        <f t="shared" si="3"/>
        <v>60</v>
      </c>
      <c r="BH46" s="28">
        <f t="shared" si="4"/>
        <v>-8.5714285714285694</v>
      </c>
      <c r="BI46" s="3">
        <f t="shared" ref="BI46:BK46" si="129">AU46-AT46</f>
        <v>0.45000000000000007</v>
      </c>
      <c r="BJ46" s="3">
        <f t="shared" si="129"/>
        <v>0.83999999999999986</v>
      </c>
      <c r="BK46" s="3">
        <f t="shared" si="129"/>
        <v>-0.92999999999999994</v>
      </c>
      <c r="BL46" s="3">
        <f t="shared" si="6"/>
        <v>1.29</v>
      </c>
      <c r="BM46" s="3">
        <f t="shared" si="7"/>
        <v>0.36</v>
      </c>
      <c r="BN46" s="3">
        <f t="shared" si="8"/>
        <v>-9.000000000000008E-2</v>
      </c>
      <c r="BO46" s="24"/>
      <c r="BP46" s="21"/>
      <c r="BQ46" s="21"/>
      <c r="BR46" s="21">
        <v>190</v>
      </c>
      <c r="BS46" s="21"/>
      <c r="BT46" s="21"/>
      <c r="BU46" s="21"/>
      <c r="BV46" s="24">
        <v>37.1</v>
      </c>
      <c r="BW46" s="21">
        <v>36.6</v>
      </c>
      <c r="BX46" s="21">
        <v>36.6</v>
      </c>
      <c r="BY46" s="21">
        <v>36.5</v>
      </c>
      <c r="BZ46" s="21">
        <v>36</v>
      </c>
      <c r="CA46" s="21">
        <v>36.4</v>
      </c>
      <c r="CB46" s="21">
        <v>36</v>
      </c>
      <c r="CC46" s="21">
        <v>37.1</v>
      </c>
      <c r="CD46" s="21">
        <v>37</v>
      </c>
      <c r="CE46" s="6"/>
      <c r="CF46" s="24" t="s">
        <v>913</v>
      </c>
      <c r="CG46" s="21"/>
      <c r="CH46" s="21"/>
      <c r="CI46" s="21"/>
      <c r="CJ46" s="21"/>
      <c r="CK46" s="21" t="s">
        <v>914</v>
      </c>
      <c r="CL46" s="21"/>
      <c r="CM46" s="24" t="s">
        <v>915</v>
      </c>
      <c r="CN46" s="21"/>
      <c r="CO46" s="21"/>
      <c r="CP46" s="21"/>
      <c r="CQ46" s="21"/>
      <c r="CR46" s="21" t="s">
        <v>916</v>
      </c>
      <c r="CS46" s="21"/>
      <c r="CT46" s="24">
        <v>2</v>
      </c>
      <c r="CU46" s="21"/>
      <c r="CV46" s="21"/>
      <c r="CW46" s="21"/>
      <c r="CX46" s="21"/>
      <c r="CY46" s="21">
        <v>1</v>
      </c>
      <c r="CZ46" s="21"/>
      <c r="DA46" s="24" t="s">
        <v>735</v>
      </c>
      <c r="DB46" s="21"/>
      <c r="DC46" s="21"/>
      <c r="DD46" s="21"/>
      <c r="DE46" s="21"/>
      <c r="DF46" s="21" t="s">
        <v>303</v>
      </c>
      <c r="DG46" s="21"/>
      <c r="DH46" s="24" t="s">
        <v>917</v>
      </c>
      <c r="DI46" s="21" t="s">
        <v>917</v>
      </c>
      <c r="DJ46" s="21" t="s">
        <v>918</v>
      </c>
      <c r="DK46" s="21" t="s">
        <v>917</v>
      </c>
      <c r="DL46" s="21" t="s">
        <v>855</v>
      </c>
      <c r="DM46" s="21" t="s">
        <v>465</v>
      </c>
      <c r="DN46" s="21" t="s">
        <v>465</v>
      </c>
      <c r="DO46" s="26">
        <v>8</v>
      </c>
      <c r="DP46" s="6"/>
      <c r="DQ46" s="24">
        <v>102.9</v>
      </c>
      <c r="DR46" s="21">
        <v>81.8</v>
      </c>
      <c r="DS46" s="21">
        <v>134.4</v>
      </c>
      <c r="DT46" s="21">
        <v>111</v>
      </c>
      <c r="DU46" s="21">
        <v>86.2</v>
      </c>
      <c r="DV46" s="21">
        <v>100</v>
      </c>
      <c r="DW46" s="21">
        <v>95</v>
      </c>
      <c r="DX46" s="24">
        <v>0.6</v>
      </c>
      <c r="DY46" s="21">
        <v>0.6</v>
      </c>
      <c r="DZ46" s="21">
        <v>0.7</v>
      </c>
      <c r="EA46" s="21">
        <v>0.4</v>
      </c>
      <c r="EB46" s="21">
        <v>0.5</v>
      </c>
      <c r="EC46" s="21">
        <v>0.4</v>
      </c>
      <c r="ED46" s="21">
        <v>0.4</v>
      </c>
      <c r="EE46" s="29">
        <f t="shared" si="88"/>
        <v>171.50000000000003</v>
      </c>
      <c r="EF46" s="30">
        <f t="shared" ref="EF46:EK46" si="130">DR46/DY46</f>
        <v>136.33333333333334</v>
      </c>
      <c r="EG46" s="30">
        <f t="shared" si="130"/>
        <v>192.00000000000003</v>
      </c>
      <c r="EH46" s="30">
        <f t="shared" si="130"/>
        <v>277.5</v>
      </c>
      <c r="EI46" s="30">
        <f t="shared" si="130"/>
        <v>172.4</v>
      </c>
      <c r="EJ46" s="30">
        <f t="shared" si="130"/>
        <v>250</v>
      </c>
      <c r="EK46" s="30">
        <f t="shared" si="130"/>
        <v>237.5</v>
      </c>
      <c r="EL46" s="24">
        <v>1</v>
      </c>
      <c r="EM46" s="21">
        <v>1</v>
      </c>
      <c r="EN46" s="21">
        <v>1</v>
      </c>
      <c r="EO46" s="21">
        <v>1</v>
      </c>
      <c r="EP46" s="21">
        <v>1</v>
      </c>
      <c r="EQ46" s="21">
        <v>0</v>
      </c>
      <c r="ER46" s="21">
        <v>0</v>
      </c>
      <c r="ES46" s="24">
        <v>122</v>
      </c>
      <c r="ET46" s="21">
        <v>141</v>
      </c>
      <c r="EU46" s="21">
        <v>127</v>
      </c>
      <c r="EV46" s="21">
        <v>185</v>
      </c>
      <c r="EW46" s="21">
        <v>196</v>
      </c>
      <c r="EX46" s="21">
        <v>188</v>
      </c>
      <c r="EY46" s="21">
        <v>188</v>
      </c>
      <c r="EZ46" s="24">
        <v>4.8</v>
      </c>
      <c r="FA46" s="21">
        <v>4.8</v>
      </c>
      <c r="FB46" s="21">
        <v>4.8</v>
      </c>
      <c r="FC46" s="21">
        <v>4.8</v>
      </c>
      <c r="FD46" s="21">
        <v>4.8</v>
      </c>
      <c r="FE46" s="21">
        <v>4.8</v>
      </c>
      <c r="FF46" s="21">
        <v>4.8</v>
      </c>
      <c r="FG46" s="24">
        <v>3</v>
      </c>
      <c r="FH46" s="21">
        <v>3</v>
      </c>
      <c r="FI46" s="21">
        <v>3</v>
      </c>
      <c r="FJ46" s="21">
        <v>4</v>
      </c>
      <c r="FK46" s="21">
        <v>5</v>
      </c>
      <c r="FL46" s="21">
        <v>7</v>
      </c>
      <c r="FM46" s="21">
        <v>8</v>
      </c>
      <c r="FN46" s="24">
        <v>66</v>
      </c>
      <c r="FO46" s="21">
        <v>70</v>
      </c>
      <c r="FP46" s="21">
        <v>57</v>
      </c>
      <c r="FQ46" s="21">
        <v>91</v>
      </c>
      <c r="FR46" s="21">
        <v>77</v>
      </c>
      <c r="FS46" s="21">
        <v>79</v>
      </c>
      <c r="FT46" s="21">
        <v>90</v>
      </c>
      <c r="FU46" s="24" t="s">
        <v>310</v>
      </c>
      <c r="FV46" s="21" t="s">
        <v>392</v>
      </c>
      <c r="FW46" s="21" t="s">
        <v>311</v>
      </c>
      <c r="FX46" s="21" t="s">
        <v>334</v>
      </c>
      <c r="FY46" s="21">
        <v>0</v>
      </c>
      <c r="FZ46" s="21">
        <v>0</v>
      </c>
      <c r="GA46" s="21">
        <v>0</v>
      </c>
      <c r="GB46" s="24">
        <v>84</v>
      </c>
      <c r="GC46" s="21">
        <v>80</v>
      </c>
      <c r="GD46" s="21">
        <v>91</v>
      </c>
      <c r="GE46" s="21">
        <v>78</v>
      </c>
      <c r="GF46" s="21">
        <v>64</v>
      </c>
      <c r="GG46" s="21">
        <v>65</v>
      </c>
      <c r="GH46" s="21">
        <v>65</v>
      </c>
      <c r="GI46" s="24">
        <v>1390</v>
      </c>
      <c r="GJ46" s="21">
        <v>2295</v>
      </c>
      <c r="GK46" s="21">
        <v>1125</v>
      </c>
      <c r="GL46" s="21">
        <v>1525</v>
      </c>
      <c r="GM46" s="21">
        <v>1900</v>
      </c>
      <c r="GN46" s="21">
        <v>3670</v>
      </c>
      <c r="GO46" s="21">
        <v>1110</v>
      </c>
      <c r="GP46" s="6"/>
      <c r="GQ46" s="24">
        <v>17</v>
      </c>
      <c r="GR46" s="21">
        <v>90</v>
      </c>
      <c r="GS46" s="24">
        <v>17</v>
      </c>
      <c r="GT46" s="21">
        <v>90</v>
      </c>
      <c r="GU46" s="24">
        <v>17</v>
      </c>
      <c r="GV46" s="21">
        <v>90</v>
      </c>
      <c r="GW46" s="24">
        <v>15</v>
      </c>
      <c r="GX46" s="21">
        <v>80</v>
      </c>
      <c r="GY46" s="24">
        <v>13</v>
      </c>
      <c r="GZ46" s="21">
        <v>55</v>
      </c>
      <c r="HA46" s="24">
        <v>11</v>
      </c>
      <c r="HB46" s="21">
        <v>45</v>
      </c>
      <c r="HC46" s="24">
        <v>11</v>
      </c>
      <c r="HD46" s="21">
        <v>45</v>
      </c>
      <c r="HE46" s="6"/>
      <c r="HF46" s="21">
        <v>83</v>
      </c>
      <c r="HG46" s="21">
        <v>114</v>
      </c>
      <c r="HH46" s="21">
        <v>174</v>
      </c>
      <c r="HI46" s="21">
        <v>35.1</v>
      </c>
      <c r="HJ46" s="21">
        <v>1</v>
      </c>
      <c r="HK46" s="21">
        <v>60.3</v>
      </c>
      <c r="HL46" s="21">
        <v>0.5</v>
      </c>
      <c r="HM46" s="21">
        <v>0</v>
      </c>
      <c r="HN46" s="21">
        <v>10.64</v>
      </c>
      <c r="HO46" s="21">
        <v>13.64</v>
      </c>
      <c r="HP46" s="21">
        <v>3.13</v>
      </c>
      <c r="HQ46" s="21">
        <v>138</v>
      </c>
      <c r="HR46" s="21">
        <v>23.3</v>
      </c>
      <c r="HS46" s="21">
        <v>5.2</v>
      </c>
      <c r="HT46" s="21">
        <v>3</v>
      </c>
      <c r="HU46" s="6"/>
      <c r="HV46" s="99">
        <f t="shared" si="10"/>
        <v>0</v>
      </c>
      <c r="HW46" s="6"/>
      <c r="HX46" s="6"/>
      <c r="HY46" s="6"/>
      <c r="HZ46" s="6"/>
      <c r="IA46" s="6"/>
    </row>
    <row r="47" spans="1:235" ht="15.75" customHeight="1" x14ac:dyDescent="0.3">
      <c r="A47" s="99">
        <v>42</v>
      </c>
      <c r="B47" s="3">
        <v>86</v>
      </c>
      <c r="C47" s="21" t="s">
        <v>431</v>
      </c>
      <c r="D47" s="21">
        <v>2</v>
      </c>
      <c r="E47" s="22">
        <v>41326</v>
      </c>
      <c r="F47" s="22">
        <v>41326</v>
      </c>
      <c r="G47" s="21">
        <f t="shared" si="0"/>
        <v>0</v>
      </c>
      <c r="H47" s="21"/>
      <c r="I47" s="21" t="s">
        <v>432</v>
      </c>
      <c r="J47" s="23">
        <v>15255</v>
      </c>
      <c r="K47" s="21">
        <v>71</v>
      </c>
      <c r="L47" s="21">
        <v>174</v>
      </c>
      <c r="M47" s="21">
        <v>78</v>
      </c>
      <c r="N47" s="21" t="s">
        <v>919</v>
      </c>
      <c r="O47" s="21">
        <v>50</v>
      </c>
      <c r="P47" s="21">
        <v>46.1</v>
      </c>
      <c r="Q47" s="21">
        <v>8</v>
      </c>
      <c r="R47" s="21" t="s">
        <v>920</v>
      </c>
      <c r="S47" s="21">
        <v>1</v>
      </c>
      <c r="T47" s="21">
        <v>16</v>
      </c>
      <c r="U47" s="21" t="s">
        <v>272</v>
      </c>
      <c r="V47" s="21">
        <v>1</v>
      </c>
      <c r="W47" s="21">
        <v>0</v>
      </c>
      <c r="X47" s="21">
        <v>0</v>
      </c>
      <c r="Y47" s="21">
        <v>7</v>
      </c>
      <c r="Z47" s="6"/>
      <c r="AA47" s="24" t="s">
        <v>513</v>
      </c>
      <c r="AB47" s="21" t="s">
        <v>819</v>
      </c>
      <c r="AC47" s="25">
        <v>1</v>
      </c>
      <c r="AD47" s="25"/>
      <c r="AE47" s="21" t="s">
        <v>249</v>
      </c>
      <c r="AF47" s="21"/>
      <c r="AG47" s="21" t="s">
        <v>249</v>
      </c>
      <c r="AH47" s="21"/>
      <c r="AI47" s="21" t="s">
        <v>249</v>
      </c>
      <c r="AJ47" s="21" t="s">
        <v>246</v>
      </c>
      <c r="AK47" s="21" t="s">
        <v>249</v>
      </c>
      <c r="AL47" s="21" t="s">
        <v>246</v>
      </c>
      <c r="AM47" s="21">
        <v>52.6</v>
      </c>
      <c r="AN47" s="6"/>
      <c r="AO47" s="26" t="s">
        <v>250</v>
      </c>
      <c r="AP47" s="26" t="s">
        <v>274</v>
      </c>
      <c r="AQ47" s="26"/>
      <c r="AR47" s="26" t="s">
        <v>1902</v>
      </c>
      <c r="AS47" s="26" t="s">
        <v>1903</v>
      </c>
      <c r="AT47" s="27">
        <v>52.6</v>
      </c>
      <c r="AU47" s="21">
        <v>55.17</v>
      </c>
      <c r="AV47" s="21">
        <v>59.1</v>
      </c>
      <c r="AW47" s="21">
        <v>52.01</v>
      </c>
      <c r="AX47" s="21">
        <v>28.5</v>
      </c>
      <c r="AY47" s="21">
        <v>18.04</v>
      </c>
      <c r="AZ47" s="21">
        <v>10</v>
      </c>
      <c r="BA47" s="21">
        <v>5.53</v>
      </c>
      <c r="BB47" s="21">
        <v>3.09</v>
      </c>
      <c r="BC47" s="28">
        <f t="shared" ref="BC47:BE47" si="131">((AU47/AT47)*100)-100</f>
        <v>4.8859315589353542</v>
      </c>
      <c r="BD47" s="28">
        <f t="shared" si="131"/>
        <v>7.1234366503534403</v>
      </c>
      <c r="BE47" s="28">
        <f t="shared" si="131"/>
        <v>-11.996615905245349</v>
      </c>
      <c r="BF47" s="28">
        <f t="shared" si="2"/>
        <v>12.357414448669203</v>
      </c>
      <c r="BG47" s="28">
        <f t="shared" si="3"/>
        <v>-1.121673003802286</v>
      </c>
      <c r="BH47" s="28">
        <f t="shared" si="4"/>
        <v>-5.7277505890882736</v>
      </c>
      <c r="BI47" s="3">
        <f t="shared" ref="BI47:BK47" si="132">AU47-AT47</f>
        <v>2.5700000000000003</v>
      </c>
      <c r="BJ47" s="3">
        <f t="shared" si="132"/>
        <v>3.9299999999999997</v>
      </c>
      <c r="BK47" s="3">
        <f t="shared" si="132"/>
        <v>-7.0900000000000034</v>
      </c>
      <c r="BL47" s="3">
        <f t="shared" si="6"/>
        <v>6.5</v>
      </c>
      <c r="BM47" s="3">
        <f t="shared" si="7"/>
        <v>-0.59000000000000341</v>
      </c>
      <c r="BN47" s="3">
        <f t="shared" si="8"/>
        <v>-3.1600000000000037</v>
      </c>
      <c r="BO47" s="24">
        <v>276</v>
      </c>
      <c r="BP47" s="21">
        <v>268.2</v>
      </c>
      <c r="BQ47" s="21">
        <v>213</v>
      </c>
      <c r="BR47" s="21">
        <v>154.6</v>
      </c>
      <c r="BS47" s="21">
        <v>126</v>
      </c>
      <c r="BT47" s="21"/>
      <c r="BU47" s="21">
        <v>81</v>
      </c>
      <c r="BV47" s="24">
        <v>37</v>
      </c>
      <c r="BW47" s="21">
        <v>36</v>
      </c>
      <c r="BX47" s="21">
        <v>37.4</v>
      </c>
      <c r="BY47" s="21">
        <v>36.9</v>
      </c>
      <c r="BZ47" s="21">
        <v>36</v>
      </c>
      <c r="CA47" s="21">
        <v>35</v>
      </c>
      <c r="CB47" s="21">
        <v>36</v>
      </c>
      <c r="CC47" s="21">
        <v>35.9</v>
      </c>
      <c r="CD47" s="21">
        <v>35</v>
      </c>
      <c r="CE47" s="6"/>
      <c r="CF47" s="24" t="s">
        <v>871</v>
      </c>
      <c r="CG47" s="21"/>
      <c r="CH47" s="21"/>
      <c r="CI47" s="21"/>
      <c r="CJ47" s="21"/>
      <c r="CK47" s="21"/>
      <c r="CL47" s="21"/>
      <c r="CM47" s="24" t="s">
        <v>921</v>
      </c>
      <c r="CN47" s="21"/>
      <c r="CO47" s="21"/>
      <c r="CP47" s="21"/>
      <c r="CQ47" s="21"/>
      <c r="CR47" s="21"/>
      <c r="CS47" s="21"/>
      <c r="CT47" s="24">
        <v>1</v>
      </c>
      <c r="CU47" s="21"/>
      <c r="CV47" s="21"/>
      <c r="CW47" s="21"/>
      <c r="CX47" s="21"/>
      <c r="CY47" s="21"/>
      <c r="CZ47" s="21"/>
      <c r="DA47" s="24" t="s">
        <v>735</v>
      </c>
      <c r="DB47" s="21"/>
      <c r="DC47" s="21"/>
      <c r="DD47" s="21"/>
      <c r="DE47" s="21"/>
      <c r="DF47" s="21"/>
      <c r="DG47" s="21"/>
      <c r="DH47" s="24" t="s">
        <v>922</v>
      </c>
      <c r="DI47" s="21" t="s">
        <v>593</v>
      </c>
      <c r="DJ47" s="21" t="s">
        <v>593</v>
      </c>
      <c r="DK47" s="21" t="s">
        <v>593</v>
      </c>
      <c r="DL47" s="21" t="s">
        <v>284</v>
      </c>
      <c r="DM47" s="21" t="s">
        <v>284</v>
      </c>
      <c r="DN47" s="21" t="s">
        <v>284</v>
      </c>
      <c r="DO47" s="26">
        <v>8</v>
      </c>
      <c r="DP47" s="6"/>
      <c r="DQ47" s="24">
        <v>181.8</v>
      </c>
      <c r="DR47" s="21">
        <v>86.4</v>
      </c>
      <c r="DS47" s="21">
        <v>78.8</v>
      </c>
      <c r="DT47" s="21">
        <v>59</v>
      </c>
      <c r="DU47" s="21">
        <v>116.5</v>
      </c>
      <c r="DV47" s="21">
        <v>126</v>
      </c>
      <c r="DW47" s="21">
        <v>150</v>
      </c>
      <c r="DX47" s="24">
        <v>0.3</v>
      </c>
      <c r="DY47" s="21">
        <v>0.3</v>
      </c>
      <c r="DZ47" s="21">
        <v>0.3</v>
      </c>
      <c r="EA47" s="21">
        <v>0.3</v>
      </c>
      <c r="EB47" s="21">
        <v>0.3</v>
      </c>
      <c r="EC47" s="21">
        <v>0.3</v>
      </c>
      <c r="ED47" s="21">
        <v>0.3</v>
      </c>
      <c r="EE47" s="29">
        <f t="shared" si="88"/>
        <v>606.00000000000011</v>
      </c>
      <c r="EF47" s="30">
        <f t="shared" ref="EF47:EK47" si="133">DR47/DY47</f>
        <v>288.00000000000006</v>
      </c>
      <c r="EG47" s="30">
        <f t="shared" si="133"/>
        <v>262.66666666666669</v>
      </c>
      <c r="EH47" s="30">
        <f t="shared" si="133"/>
        <v>196.66666666666669</v>
      </c>
      <c r="EI47" s="30">
        <f t="shared" si="133"/>
        <v>388.33333333333337</v>
      </c>
      <c r="EJ47" s="30">
        <f t="shared" si="133"/>
        <v>420</v>
      </c>
      <c r="EK47" s="30">
        <f t="shared" si="133"/>
        <v>500</v>
      </c>
      <c r="EL47" s="24">
        <v>0</v>
      </c>
      <c r="EM47" s="21">
        <v>0</v>
      </c>
      <c r="EN47" s="21">
        <v>0</v>
      </c>
      <c r="EO47" s="21">
        <v>0</v>
      </c>
      <c r="EP47" s="21">
        <v>0</v>
      </c>
      <c r="EQ47" s="21">
        <v>0</v>
      </c>
      <c r="ER47" s="21">
        <v>0</v>
      </c>
      <c r="ES47" s="24">
        <v>132</v>
      </c>
      <c r="ET47" s="21">
        <v>129</v>
      </c>
      <c r="EU47" s="21">
        <v>161</v>
      </c>
      <c r="EV47" s="21">
        <v>204</v>
      </c>
      <c r="EW47" s="21">
        <v>197</v>
      </c>
      <c r="EX47" s="21">
        <v>144</v>
      </c>
      <c r="EY47" s="21">
        <v>111</v>
      </c>
      <c r="EZ47" s="24">
        <v>9</v>
      </c>
      <c r="FA47" s="21">
        <v>10.8</v>
      </c>
      <c r="FB47" s="21">
        <v>10.6</v>
      </c>
      <c r="FC47" s="21">
        <v>10.7</v>
      </c>
      <c r="FD47" s="21">
        <v>10.1</v>
      </c>
      <c r="FE47" s="21">
        <v>10.1</v>
      </c>
      <c r="FF47" s="21">
        <v>8</v>
      </c>
      <c r="FG47" s="24">
        <v>15</v>
      </c>
      <c r="FH47" s="21">
        <v>15</v>
      </c>
      <c r="FI47" s="21">
        <v>15</v>
      </c>
      <c r="FJ47" s="21">
        <v>15</v>
      </c>
      <c r="FK47" s="21">
        <v>15</v>
      </c>
      <c r="FL47" s="21">
        <v>15</v>
      </c>
      <c r="FM47" s="21">
        <v>15</v>
      </c>
      <c r="FN47" s="24">
        <v>93</v>
      </c>
      <c r="FO47" s="21">
        <v>76</v>
      </c>
      <c r="FP47" s="21">
        <v>77</v>
      </c>
      <c r="FQ47" s="21">
        <v>83</v>
      </c>
      <c r="FR47" s="21">
        <v>58</v>
      </c>
      <c r="FS47" s="21">
        <v>90</v>
      </c>
      <c r="FT47" s="21">
        <v>78</v>
      </c>
      <c r="FU47" s="24">
        <v>0</v>
      </c>
      <c r="FV47" s="21">
        <v>0</v>
      </c>
      <c r="FW47" s="21">
        <v>0</v>
      </c>
      <c r="FX47" s="21">
        <v>0</v>
      </c>
      <c r="FY47" s="21">
        <v>0</v>
      </c>
      <c r="FZ47" s="21">
        <v>0</v>
      </c>
      <c r="GA47" s="21">
        <v>0</v>
      </c>
      <c r="GB47" s="24">
        <v>354</v>
      </c>
      <c r="GC47" s="21">
        <v>428</v>
      </c>
      <c r="GD47" s="21">
        <v>313</v>
      </c>
      <c r="GE47" s="21">
        <v>306</v>
      </c>
      <c r="GF47" s="21">
        <v>273</v>
      </c>
      <c r="GG47" s="21">
        <v>280</v>
      </c>
      <c r="GH47" s="21">
        <v>273</v>
      </c>
      <c r="GI47" s="24">
        <v>75</v>
      </c>
      <c r="GJ47" s="21">
        <v>65</v>
      </c>
      <c r="GK47" s="21">
        <v>25</v>
      </c>
      <c r="GL47" s="21">
        <v>513</v>
      </c>
      <c r="GM47" s="21">
        <v>20</v>
      </c>
      <c r="GN47" s="21">
        <v>0</v>
      </c>
      <c r="GO47" s="21">
        <v>0</v>
      </c>
      <c r="GP47" s="6"/>
      <c r="GQ47" s="24">
        <v>8</v>
      </c>
      <c r="GR47" s="21">
        <v>18</v>
      </c>
      <c r="GS47" s="24">
        <v>10</v>
      </c>
      <c r="GT47" s="21">
        <v>45</v>
      </c>
      <c r="GU47" s="24">
        <v>9</v>
      </c>
      <c r="GV47" s="21">
        <v>18</v>
      </c>
      <c r="GW47" s="24">
        <v>9</v>
      </c>
      <c r="GX47" s="21">
        <v>18</v>
      </c>
      <c r="GY47" s="24">
        <v>9</v>
      </c>
      <c r="GZ47" s="21">
        <v>18</v>
      </c>
      <c r="HA47" s="24">
        <v>8</v>
      </c>
      <c r="HB47" s="21">
        <v>18</v>
      </c>
      <c r="HC47" s="24">
        <v>8</v>
      </c>
      <c r="HD47" s="21">
        <v>18</v>
      </c>
      <c r="HE47" s="6"/>
      <c r="HF47" s="21">
        <v>71</v>
      </c>
      <c r="HG47" s="21">
        <v>105</v>
      </c>
      <c r="HH47" s="21">
        <v>131</v>
      </c>
      <c r="HI47" s="21">
        <v>37.4</v>
      </c>
      <c r="HJ47" s="21">
        <v>2</v>
      </c>
      <c r="HK47" s="21">
        <v>86.4</v>
      </c>
      <c r="HL47" s="21">
        <v>0.3</v>
      </c>
      <c r="HM47" s="21">
        <v>0</v>
      </c>
      <c r="HN47" s="21">
        <v>48.17</v>
      </c>
      <c r="HO47" s="21">
        <v>10.15</v>
      </c>
      <c r="HP47" s="21">
        <v>3.43</v>
      </c>
      <c r="HQ47" s="21">
        <v>127.1</v>
      </c>
      <c r="HR47" s="21">
        <v>18.2</v>
      </c>
      <c r="HS47" s="21">
        <v>9</v>
      </c>
      <c r="HT47" s="21">
        <v>15</v>
      </c>
      <c r="HU47" s="6"/>
      <c r="HV47" s="99">
        <f t="shared" si="10"/>
        <v>-2</v>
      </c>
      <c r="HW47" s="6"/>
      <c r="HX47" s="6"/>
      <c r="HY47" s="6"/>
      <c r="HZ47" s="6"/>
      <c r="IA47" s="6"/>
    </row>
    <row r="48" spans="1:235" ht="15.75" customHeight="1" x14ac:dyDescent="0.3">
      <c r="A48" s="99">
        <v>43</v>
      </c>
      <c r="B48" s="3">
        <v>88</v>
      </c>
      <c r="C48" s="21" t="s">
        <v>635</v>
      </c>
      <c r="D48" s="21">
        <v>1</v>
      </c>
      <c r="E48" s="22">
        <v>41322</v>
      </c>
      <c r="F48" s="22">
        <v>41324</v>
      </c>
      <c r="G48" s="21">
        <f t="shared" si="0"/>
        <v>2</v>
      </c>
      <c r="H48" s="21"/>
      <c r="I48" s="21" t="s">
        <v>432</v>
      </c>
      <c r="J48" s="23">
        <v>13436</v>
      </c>
      <c r="K48" s="21">
        <v>76</v>
      </c>
      <c r="L48" s="21">
        <v>172</v>
      </c>
      <c r="M48" s="21">
        <v>78</v>
      </c>
      <c r="N48" s="21" t="s">
        <v>934</v>
      </c>
      <c r="O48" s="21">
        <v>90</v>
      </c>
      <c r="P48" s="21">
        <v>96.7</v>
      </c>
      <c r="Q48" s="21">
        <v>16</v>
      </c>
      <c r="R48" s="21" t="s">
        <v>912</v>
      </c>
      <c r="S48" s="21">
        <v>1</v>
      </c>
      <c r="T48" s="21">
        <v>16</v>
      </c>
      <c r="U48" s="21" t="s">
        <v>912</v>
      </c>
      <c r="V48" s="21">
        <v>1</v>
      </c>
      <c r="W48" s="21">
        <v>16</v>
      </c>
      <c r="X48" s="21">
        <v>9</v>
      </c>
      <c r="Y48" s="21">
        <v>0</v>
      </c>
      <c r="Z48" s="6"/>
      <c r="AA48" s="24" t="s">
        <v>513</v>
      </c>
      <c r="AB48" s="21" t="s">
        <v>815</v>
      </c>
      <c r="AC48" s="25">
        <v>1</v>
      </c>
      <c r="AD48" s="25"/>
      <c r="AE48" s="21" t="s">
        <v>246</v>
      </c>
      <c r="AF48" s="21" t="s">
        <v>247</v>
      </c>
      <c r="AG48" s="21" t="s">
        <v>246</v>
      </c>
      <c r="AH48" s="21" t="s">
        <v>248</v>
      </c>
      <c r="AI48" s="21" t="s">
        <v>246</v>
      </c>
      <c r="AJ48" s="21" t="s">
        <v>246</v>
      </c>
      <c r="AK48" s="21" t="s">
        <v>246</v>
      </c>
      <c r="AL48" s="21" t="s">
        <v>246</v>
      </c>
      <c r="AM48" s="21">
        <v>4.7</v>
      </c>
      <c r="AN48" s="6"/>
      <c r="AO48" s="26" t="s">
        <v>250</v>
      </c>
      <c r="AP48" s="26" t="s">
        <v>274</v>
      </c>
      <c r="AQ48" s="26"/>
      <c r="AR48" s="48" t="s">
        <v>1902</v>
      </c>
      <c r="AS48" s="48" t="s">
        <v>1905</v>
      </c>
      <c r="AT48" s="27">
        <v>1.7</v>
      </c>
      <c r="AU48" s="21">
        <v>4.71</v>
      </c>
      <c r="AV48" s="21">
        <v>5.82</v>
      </c>
      <c r="AW48" s="21">
        <v>6.45</v>
      </c>
      <c r="AX48" s="21">
        <v>8.65</v>
      </c>
      <c r="AY48" s="21">
        <v>10.9</v>
      </c>
      <c r="AZ48" s="21">
        <v>5.46</v>
      </c>
      <c r="BA48" s="21">
        <v>3.19</v>
      </c>
      <c r="BB48" s="21">
        <v>2.08</v>
      </c>
      <c r="BC48" s="28">
        <f t="shared" ref="BC48:BE48" si="134">((AU48/AT48)*100)-100</f>
        <v>177.05882352941177</v>
      </c>
      <c r="BD48" s="28">
        <f t="shared" si="134"/>
        <v>23.566878980891744</v>
      </c>
      <c r="BE48" s="28">
        <f t="shared" si="134"/>
        <v>10.824742268041248</v>
      </c>
      <c r="BF48" s="28">
        <f t="shared" si="2"/>
        <v>242.35294117647061</v>
      </c>
      <c r="BG48" s="28">
        <f t="shared" si="3"/>
        <v>279.41176470588238</v>
      </c>
      <c r="BH48" s="28">
        <f t="shared" si="4"/>
        <v>36.942675159235677</v>
      </c>
      <c r="BI48" s="3">
        <f t="shared" ref="BI48:BK48" si="135">AU48-AT48</f>
        <v>3.01</v>
      </c>
      <c r="BJ48" s="3">
        <f t="shared" si="135"/>
        <v>1.1100000000000003</v>
      </c>
      <c r="BK48" s="3">
        <f t="shared" si="135"/>
        <v>0.62999999999999989</v>
      </c>
      <c r="BL48" s="3">
        <f t="shared" si="6"/>
        <v>4.12</v>
      </c>
      <c r="BM48" s="3">
        <f t="shared" si="7"/>
        <v>4.75</v>
      </c>
      <c r="BN48" s="3">
        <f t="shared" si="8"/>
        <v>1.7400000000000002</v>
      </c>
      <c r="BO48" s="24"/>
      <c r="BP48" s="21"/>
      <c r="BQ48" s="21">
        <v>214.4</v>
      </c>
      <c r="BR48" s="21">
        <v>117</v>
      </c>
      <c r="BS48" s="21">
        <v>69</v>
      </c>
      <c r="BT48" s="21">
        <v>82.3</v>
      </c>
      <c r="BU48" s="21">
        <v>91.8</v>
      </c>
      <c r="BV48" s="24">
        <v>38.1</v>
      </c>
      <c r="BW48" s="21">
        <v>38.1</v>
      </c>
      <c r="BX48" s="21">
        <v>38.6</v>
      </c>
      <c r="BY48" s="21">
        <v>38.4</v>
      </c>
      <c r="BZ48" s="21">
        <v>37.4</v>
      </c>
      <c r="CA48" s="21">
        <v>36</v>
      </c>
      <c r="CB48" s="21">
        <v>36</v>
      </c>
      <c r="CC48" s="21">
        <v>36</v>
      </c>
      <c r="CD48" s="21">
        <v>37</v>
      </c>
      <c r="CE48" s="6"/>
      <c r="CF48" s="24" t="s">
        <v>935</v>
      </c>
      <c r="CG48" s="21"/>
      <c r="CH48" s="21"/>
      <c r="CI48" s="21"/>
      <c r="CJ48" s="21"/>
      <c r="CK48" s="21"/>
      <c r="CL48" s="21" t="s">
        <v>936</v>
      </c>
      <c r="CM48" s="24" t="s">
        <v>937</v>
      </c>
      <c r="CN48" s="21"/>
      <c r="CO48" s="21"/>
      <c r="CP48" s="21"/>
      <c r="CQ48" s="21"/>
      <c r="CR48" s="21"/>
      <c r="CS48" s="21" t="s">
        <v>938</v>
      </c>
      <c r="CT48" s="24">
        <v>2</v>
      </c>
      <c r="CU48" s="21"/>
      <c r="CV48" s="21"/>
      <c r="CW48" s="21"/>
      <c r="CX48" s="21"/>
      <c r="CY48" s="21"/>
      <c r="CZ48" s="21">
        <v>2</v>
      </c>
      <c r="DA48" s="24" t="s">
        <v>735</v>
      </c>
      <c r="DB48" s="21"/>
      <c r="DC48" s="21"/>
      <c r="DD48" s="21"/>
      <c r="DE48" s="21"/>
      <c r="DF48" s="21"/>
      <c r="DG48" s="21" t="s">
        <v>939</v>
      </c>
      <c r="DH48" s="24" t="s">
        <v>940</v>
      </c>
      <c r="DI48" s="21" t="s">
        <v>940</v>
      </c>
      <c r="DJ48" s="21" t="s">
        <v>940</v>
      </c>
      <c r="DK48" s="21" t="s">
        <v>940</v>
      </c>
      <c r="DL48" s="21" t="s">
        <v>940</v>
      </c>
      <c r="DM48" s="21" t="s">
        <v>940</v>
      </c>
      <c r="DN48" s="21" t="s">
        <v>940</v>
      </c>
      <c r="DO48" s="26">
        <v>8</v>
      </c>
      <c r="DP48" s="6"/>
      <c r="DQ48" s="24">
        <v>123.6</v>
      </c>
      <c r="DR48" s="21">
        <v>120</v>
      </c>
      <c r="DS48" s="21">
        <v>106.7</v>
      </c>
      <c r="DT48" s="21">
        <v>72</v>
      </c>
      <c r="DU48" s="21">
        <v>68.3</v>
      </c>
      <c r="DV48" s="21">
        <v>88</v>
      </c>
      <c r="DW48" s="21">
        <v>107.1</v>
      </c>
      <c r="DX48" s="24">
        <v>0.5</v>
      </c>
      <c r="DY48" s="21">
        <v>0.5</v>
      </c>
      <c r="DZ48" s="21">
        <v>0.5</v>
      </c>
      <c r="EA48" s="21">
        <v>0.4</v>
      </c>
      <c r="EB48" s="21">
        <v>0.5</v>
      </c>
      <c r="EC48" s="21">
        <v>0.45</v>
      </c>
      <c r="ED48" s="21">
        <v>0.5</v>
      </c>
      <c r="EE48" s="29">
        <f t="shared" si="88"/>
        <v>247.2</v>
      </c>
      <c r="EF48" s="30">
        <f t="shared" ref="EF48:EK48" si="136">DR48/DY48</f>
        <v>240</v>
      </c>
      <c r="EG48" s="30">
        <f t="shared" si="136"/>
        <v>213.4</v>
      </c>
      <c r="EH48" s="30">
        <f t="shared" si="136"/>
        <v>180</v>
      </c>
      <c r="EI48" s="30">
        <f t="shared" si="136"/>
        <v>136.6</v>
      </c>
      <c r="EJ48" s="30">
        <f t="shared" si="136"/>
        <v>195.55555555555554</v>
      </c>
      <c r="EK48" s="30">
        <f t="shared" si="136"/>
        <v>214.2</v>
      </c>
      <c r="EL48" s="24">
        <v>1</v>
      </c>
      <c r="EM48" s="21">
        <v>1</v>
      </c>
      <c r="EN48" s="21">
        <v>1</v>
      </c>
      <c r="EO48" s="21">
        <v>1</v>
      </c>
      <c r="EP48" s="21">
        <v>1</v>
      </c>
      <c r="EQ48" s="21">
        <v>1</v>
      </c>
      <c r="ER48" s="21">
        <v>1</v>
      </c>
      <c r="ES48" s="24">
        <v>120</v>
      </c>
      <c r="ET48" s="21">
        <v>110</v>
      </c>
      <c r="EU48" s="21">
        <v>114</v>
      </c>
      <c r="EV48" s="21">
        <v>122</v>
      </c>
      <c r="EW48" s="21">
        <v>160</v>
      </c>
      <c r="EX48" s="21">
        <v>229</v>
      </c>
      <c r="EY48" s="21">
        <v>322</v>
      </c>
      <c r="EZ48" s="24">
        <v>23.3</v>
      </c>
      <c r="FA48" s="21">
        <v>37</v>
      </c>
      <c r="FB48" s="21">
        <v>28.7</v>
      </c>
      <c r="FC48" s="21">
        <v>20.7</v>
      </c>
      <c r="FD48" s="21">
        <v>20.7</v>
      </c>
      <c r="FE48" s="21">
        <v>20.7</v>
      </c>
      <c r="FF48" s="21">
        <v>20.7</v>
      </c>
      <c r="FG48" s="24">
        <v>3</v>
      </c>
      <c r="FH48" s="21">
        <v>3</v>
      </c>
      <c r="FI48" s="21">
        <v>3</v>
      </c>
      <c r="FJ48" s="21">
        <v>4</v>
      </c>
      <c r="FK48" s="21">
        <v>10</v>
      </c>
      <c r="FL48" s="21">
        <v>10</v>
      </c>
      <c r="FM48" s="21">
        <v>15</v>
      </c>
      <c r="FN48" s="24">
        <v>73</v>
      </c>
      <c r="FO48" s="21">
        <v>60</v>
      </c>
      <c r="FP48" s="21">
        <v>85</v>
      </c>
      <c r="FQ48" s="21">
        <v>73</v>
      </c>
      <c r="FR48" s="21">
        <v>67</v>
      </c>
      <c r="FS48" s="21">
        <v>79</v>
      </c>
      <c r="FT48" s="21">
        <v>86</v>
      </c>
      <c r="FU48" s="24" t="s">
        <v>439</v>
      </c>
      <c r="FV48" s="21" t="s">
        <v>941</v>
      </c>
      <c r="FW48" s="21" t="s">
        <v>430</v>
      </c>
      <c r="FX48" s="21" t="s">
        <v>310</v>
      </c>
      <c r="FY48" s="21" t="s">
        <v>378</v>
      </c>
      <c r="FZ48" s="21" t="s">
        <v>345</v>
      </c>
      <c r="GA48" s="21" t="s">
        <v>296</v>
      </c>
      <c r="GB48" s="24">
        <v>326</v>
      </c>
      <c r="GC48" s="21">
        <v>242</v>
      </c>
      <c r="GD48" s="21">
        <v>130</v>
      </c>
      <c r="GE48" s="21">
        <v>106</v>
      </c>
      <c r="GF48" s="21">
        <v>88</v>
      </c>
      <c r="GG48" s="21">
        <v>82</v>
      </c>
      <c r="GH48" s="21">
        <v>92</v>
      </c>
      <c r="GI48" s="24">
        <v>1700</v>
      </c>
      <c r="GJ48" s="21">
        <v>2160</v>
      </c>
      <c r="GK48" s="21">
        <v>1310</v>
      </c>
      <c r="GL48" s="21">
        <v>2240</v>
      </c>
      <c r="GM48" s="21">
        <v>3130</v>
      </c>
      <c r="GN48" s="21">
        <v>2030</v>
      </c>
      <c r="GO48" s="21">
        <v>2950</v>
      </c>
      <c r="GP48" s="6"/>
      <c r="GQ48" s="24">
        <v>19</v>
      </c>
      <c r="GR48" s="21">
        <v>90</v>
      </c>
      <c r="GS48" s="24">
        <v>19</v>
      </c>
      <c r="GT48" s="21">
        <v>90</v>
      </c>
      <c r="GU48" s="24">
        <v>18</v>
      </c>
      <c r="GV48" s="21">
        <v>90</v>
      </c>
      <c r="GW48" s="24">
        <v>19</v>
      </c>
      <c r="GX48" s="21">
        <v>90</v>
      </c>
      <c r="GY48" s="24">
        <v>16</v>
      </c>
      <c r="GZ48" s="21">
        <v>90</v>
      </c>
      <c r="HA48" s="24">
        <v>16</v>
      </c>
      <c r="HB48" s="21">
        <v>90</v>
      </c>
      <c r="HC48" s="24">
        <v>14</v>
      </c>
      <c r="HD48" s="21">
        <v>55</v>
      </c>
      <c r="HE48" s="6"/>
      <c r="HF48" s="21">
        <v>76</v>
      </c>
      <c r="HG48" s="21">
        <v>49</v>
      </c>
      <c r="HH48" s="21">
        <v>119</v>
      </c>
      <c r="HI48" s="21">
        <v>37</v>
      </c>
      <c r="HJ48" s="21">
        <v>1</v>
      </c>
      <c r="HK48" s="21">
        <v>53.1</v>
      </c>
      <c r="HL48" s="21">
        <v>1</v>
      </c>
      <c r="HM48" s="21">
        <v>5</v>
      </c>
      <c r="HN48" s="21">
        <v>29.97</v>
      </c>
      <c r="HO48" s="21">
        <v>17</v>
      </c>
      <c r="HP48" s="21">
        <v>3.71</v>
      </c>
      <c r="HQ48" s="21">
        <v>136.5</v>
      </c>
      <c r="HR48" s="21">
        <v>17</v>
      </c>
      <c r="HS48" s="21">
        <v>18.2</v>
      </c>
      <c r="HT48" s="21">
        <v>3</v>
      </c>
      <c r="HU48" s="6"/>
      <c r="HV48" s="99">
        <f t="shared" si="10"/>
        <v>0</v>
      </c>
      <c r="HW48" s="6"/>
      <c r="HX48" s="6"/>
      <c r="HY48" s="6"/>
      <c r="HZ48" s="6"/>
      <c r="IA48" s="6"/>
    </row>
    <row r="49" spans="1:235" ht="15.75" customHeight="1" x14ac:dyDescent="0.3">
      <c r="A49" s="99">
        <v>44</v>
      </c>
      <c r="B49" s="3">
        <v>89</v>
      </c>
      <c r="C49" s="21" t="s">
        <v>431</v>
      </c>
      <c r="D49" s="21">
        <v>1</v>
      </c>
      <c r="E49" s="22">
        <v>41330</v>
      </c>
      <c r="F49" s="22">
        <v>41330</v>
      </c>
      <c r="G49" s="21">
        <f t="shared" si="0"/>
        <v>0</v>
      </c>
      <c r="H49" s="21"/>
      <c r="I49" s="21"/>
      <c r="J49" s="23">
        <v>16261</v>
      </c>
      <c r="K49" s="21">
        <v>69</v>
      </c>
      <c r="L49" s="21">
        <v>192</v>
      </c>
      <c r="M49" s="21">
        <v>90</v>
      </c>
      <c r="N49" s="21" t="s">
        <v>485</v>
      </c>
      <c r="O49" s="21">
        <v>89</v>
      </c>
      <c r="P49" s="21">
        <v>96.4</v>
      </c>
      <c r="Q49" s="21">
        <v>9</v>
      </c>
      <c r="R49" s="21" t="s">
        <v>942</v>
      </c>
      <c r="S49" s="21">
        <v>1</v>
      </c>
      <c r="T49" s="21">
        <v>9</v>
      </c>
      <c r="U49" s="21" t="s">
        <v>942</v>
      </c>
      <c r="V49" s="21">
        <v>1</v>
      </c>
      <c r="W49" s="21">
        <v>9</v>
      </c>
      <c r="X49" s="21">
        <v>5</v>
      </c>
      <c r="Y49" s="21">
        <v>0</v>
      </c>
      <c r="Z49" s="6"/>
      <c r="AA49" s="24" t="s">
        <v>884</v>
      </c>
      <c r="AB49" s="21" t="s">
        <v>486</v>
      </c>
      <c r="AC49" s="25">
        <v>1</v>
      </c>
      <c r="AD49" s="25"/>
      <c r="AE49" s="21" t="s">
        <v>249</v>
      </c>
      <c r="AF49" s="21"/>
      <c r="AG49" s="21" t="s">
        <v>246</v>
      </c>
      <c r="AH49" s="21" t="s">
        <v>248</v>
      </c>
      <c r="AI49" s="21" t="s">
        <v>246</v>
      </c>
      <c r="AJ49" s="21" t="s">
        <v>246</v>
      </c>
      <c r="AK49" s="21" t="s">
        <v>246</v>
      </c>
      <c r="AL49" s="21" t="s">
        <v>246</v>
      </c>
      <c r="AM49" s="21">
        <v>3.32</v>
      </c>
      <c r="AN49" s="6"/>
      <c r="AO49" s="26" t="s">
        <v>250</v>
      </c>
      <c r="AP49" s="26" t="s">
        <v>274</v>
      </c>
      <c r="AQ49" s="26"/>
      <c r="AR49" s="57" t="s">
        <v>1902</v>
      </c>
      <c r="AS49" s="57" t="s">
        <v>1920</v>
      </c>
      <c r="AT49" s="27">
        <v>2.3199999999999998</v>
      </c>
      <c r="AU49" s="21">
        <v>3.36</v>
      </c>
      <c r="AV49" s="21">
        <v>4</v>
      </c>
      <c r="AW49" s="21">
        <v>1.88</v>
      </c>
      <c r="AX49" s="21">
        <v>1.19</v>
      </c>
      <c r="AY49" s="21">
        <v>0.77</v>
      </c>
      <c r="AZ49" s="21">
        <v>0.77</v>
      </c>
      <c r="BA49" s="21">
        <v>0.3</v>
      </c>
      <c r="BB49" s="21">
        <v>0.22</v>
      </c>
      <c r="BC49" s="28">
        <f t="shared" ref="BC49:BE49" si="137">((AU49/AT49)*100)-100</f>
        <v>44.827586206896541</v>
      </c>
      <c r="BD49" s="28">
        <f t="shared" si="137"/>
        <v>19.047619047619051</v>
      </c>
      <c r="BE49" s="28">
        <f t="shared" si="137"/>
        <v>-53</v>
      </c>
      <c r="BF49" s="28">
        <f t="shared" si="2"/>
        <v>72.413793103448285</v>
      </c>
      <c r="BG49" s="28">
        <f t="shared" si="3"/>
        <v>-18.965517241379303</v>
      </c>
      <c r="BH49" s="28">
        <f t="shared" si="4"/>
        <v>-44.047619047619044</v>
      </c>
      <c r="BI49" s="3">
        <f t="shared" ref="BI49:BK49" si="138">AU49-AT49</f>
        <v>1.04</v>
      </c>
      <c r="BJ49" s="3">
        <f t="shared" si="138"/>
        <v>0.64000000000000012</v>
      </c>
      <c r="BK49" s="3">
        <f t="shared" si="138"/>
        <v>-2.12</v>
      </c>
      <c r="BL49" s="3">
        <f t="shared" si="6"/>
        <v>1.6800000000000002</v>
      </c>
      <c r="BM49" s="3">
        <f t="shared" si="7"/>
        <v>-0.43999999999999995</v>
      </c>
      <c r="BN49" s="3">
        <f t="shared" si="8"/>
        <v>-1.48</v>
      </c>
      <c r="BO49" s="24"/>
      <c r="BP49" s="21"/>
      <c r="BQ49" s="21"/>
      <c r="BR49" s="21">
        <v>94</v>
      </c>
      <c r="BS49" s="21"/>
      <c r="BT49" s="21"/>
      <c r="BU49" s="21"/>
      <c r="BV49" s="24">
        <v>36.5</v>
      </c>
      <c r="BW49" s="21">
        <v>37.4</v>
      </c>
      <c r="BX49" s="21">
        <v>37.4</v>
      </c>
      <c r="BY49" s="21">
        <v>37</v>
      </c>
      <c r="BZ49" s="21">
        <v>38</v>
      </c>
      <c r="CA49" s="21">
        <v>37</v>
      </c>
      <c r="CB49" s="21">
        <v>37.9</v>
      </c>
      <c r="CC49" s="21">
        <v>37.4</v>
      </c>
      <c r="CD49" s="21">
        <v>37</v>
      </c>
      <c r="CE49" s="6"/>
      <c r="CF49" s="24" t="s">
        <v>943</v>
      </c>
      <c r="CG49" s="21"/>
      <c r="CH49" s="21"/>
      <c r="CI49" s="21"/>
      <c r="CJ49" s="21"/>
      <c r="CK49" s="21"/>
      <c r="CL49" s="21" t="s">
        <v>263</v>
      </c>
      <c r="CM49" s="24" t="s">
        <v>944</v>
      </c>
      <c r="CN49" s="21"/>
      <c r="CO49" s="21"/>
      <c r="CP49" s="21"/>
      <c r="CQ49" s="21"/>
      <c r="CR49" s="21"/>
      <c r="CS49" s="21" t="s">
        <v>537</v>
      </c>
      <c r="CT49" s="24">
        <v>2</v>
      </c>
      <c r="CU49" s="21"/>
      <c r="CV49" s="21"/>
      <c r="CW49" s="21"/>
      <c r="CX49" s="21"/>
      <c r="CY49" s="21"/>
      <c r="CZ49" s="21">
        <v>2</v>
      </c>
      <c r="DA49" s="24" t="s">
        <v>945</v>
      </c>
      <c r="DB49" s="21"/>
      <c r="DC49" s="21"/>
      <c r="DD49" s="21"/>
      <c r="DE49" s="21"/>
      <c r="DF49" s="21"/>
      <c r="DG49" s="21" t="s">
        <v>735</v>
      </c>
      <c r="DH49" s="24" t="s">
        <v>946</v>
      </c>
      <c r="DI49" s="21" t="s">
        <v>947</v>
      </c>
      <c r="DJ49" s="21" t="s">
        <v>947</v>
      </c>
      <c r="DK49" s="21" t="s">
        <v>947</v>
      </c>
      <c r="DL49" s="21" t="s">
        <v>948</v>
      </c>
      <c r="DM49" s="21" t="s">
        <v>948</v>
      </c>
      <c r="DN49" s="21" t="s">
        <v>949</v>
      </c>
      <c r="DO49" s="26">
        <v>8</v>
      </c>
      <c r="DP49" s="6"/>
      <c r="DQ49" s="24">
        <v>139.9</v>
      </c>
      <c r="DR49" s="21">
        <v>105.9</v>
      </c>
      <c r="DS49" s="21">
        <v>91.6</v>
      </c>
      <c r="DT49" s="21">
        <v>96</v>
      </c>
      <c r="DU49" s="21">
        <v>70</v>
      </c>
      <c r="DV49" s="21">
        <v>81</v>
      </c>
      <c r="DW49" s="21">
        <v>88.7</v>
      </c>
      <c r="DX49" s="24">
        <v>0.8</v>
      </c>
      <c r="DY49" s="21">
        <v>0.6</v>
      </c>
      <c r="DZ49" s="21">
        <v>0.6</v>
      </c>
      <c r="EA49" s="21">
        <v>0.5</v>
      </c>
      <c r="EB49" s="21">
        <v>0.4</v>
      </c>
      <c r="EC49" s="21">
        <v>0.5</v>
      </c>
      <c r="ED49" s="21">
        <v>0.6</v>
      </c>
      <c r="EE49" s="29">
        <f t="shared" si="88"/>
        <v>174.875</v>
      </c>
      <c r="EF49" s="30">
        <f t="shared" ref="EF49:EK49" si="139">DR49/DY49</f>
        <v>176.50000000000003</v>
      </c>
      <c r="EG49" s="30">
        <f t="shared" si="139"/>
        <v>152.66666666666666</v>
      </c>
      <c r="EH49" s="30">
        <f t="shared" si="139"/>
        <v>192</v>
      </c>
      <c r="EI49" s="30">
        <f t="shared" si="139"/>
        <v>175</v>
      </c>
      <c r="EJ49" s="30">
        <f t="shared" si="139"/>
        <v>162</v>
      </c>
      <c r="EK49" s="30">
        <f t="shared" si="139"/>
        <v>147.83333333333334</v>
      </c>
      <c r="EL49" s="24">
        <v>1</v>
      </c>
      <c r="EM49" s="21">
        <v>1</v>
      </c>
      <c r="EN49" s="21">
        <v>1</v>
      </c>
      <c r="EO49" s="21">
        <v>1</v>
      </c>
      <c r="EP49" s="21">
        <v>1</v>
      </c>
      <c r="EQ49" s="21">
        <v>1</v>
      </c>
      <c r="ER49" s="21">
        <v>1</v>
      </c>
      <c r="ES49" s="24">
        <v>149</v>
      </c>
      <c r="ET49" s="21">
        <v>132</v>
      </c>
      <c r="EU49" s="21">
        <v>144</v>
      </c>
      <c r="EV49" s="21">
        <v>101</v>
      </c>
      <c r="EW49" s="21">
        <v>81</v>
      </c>
      <c r="EX49" s="21">
        <v>88</v>
      </c>
      <c r="EY49" s="21">
        <v>101</v>
      </c>
      <c r="EZ49" s="24">
        <v>77.5</v>
      </c>
      <c r="FA49" s="21">
        <v>76.3</v>
      </c>
      <c r="FB49" s="21">
        <v>63</v>
      </c>
      <c r="FC49" s="21">
        <v>45</v>
      </c>
      <c r="FD49" s="21">
        <v>37.5</v>
      </c>
      <c r="FE49" s="21">
        <v>37.5</v>
      </c>
      <c r="FF49" s="21">
        <v>35.6</v>
      </c>
      <c r="FG49" s="24">
        <v>3</v>
      </c>
      <c r="FH49" s="21">
        <v>3</v>
      </c>
      <c r="FI49" s="21">
        <v>3</v>
      </c>
      <c r="FJ49" s="21">
        <v>3</v>
      </c>
      <c r="FK49" s="21">
        <v>6</v>
      </c>
      <c r="FL49" s="21">
        <v>6</v>
      </c>
      <c r="FM49" s="21">
        <v>7</v>
      </c>
      <c r="FN49" s="24">
        <v>63</v>
      </c>
      <c r="FO49" s="21">
        <v>68</v>
      </c>
      <c r="FP49" s="21">
        <v>83</v>
      </c>
      <c r="FQ49" s="21">
        <v>73</v>
      </c>
      <c r="FR49" s="21">
        <v>67</v>
      </c>
      <c r="FS49" s="21">
        <v>60</v>
      </c>
      <c r="FT49" s="21">
        <v>62</v>
      </c>
      <c r="FU49" s="24" t="s">
        <v>950</v>
      </c>
      <c r="FV49" s="21" t="s">
        <v>321</v>
      </c>
      <c r="FW49" s="21" t="s">
        <v>345</v>
      </c>
      <c r="FX49" s="21" t="s">
        <v>311</v>
      </c>
      <c r="FY49" s="21">
        <v>0</v>
      </c>
      <c r="FZ49" s="21">
        <v>0</v>
      </c>
      <c r="GA49" s="21">
        <v>0</v>
      </c>
      <c r="GB49" s="24">
        <v>174</v>
      </c>
      <c r="GC49" s="21">
        <v>186</v>
      </c>
      <c r="GD49" s="21">
        <v>110</v>
      </c>
      <c r="GE49" s="21">
        <v>91</v>
      </c>
      <c r="GF49" s="21">
        <v>87</v>
      </c>
      <c r="GG49" s="21">
        <v>91</v>
      </c>
      <c r="GH49" s="21">
        <v>87</v>
      </c>
      <c r="GI49" s="24">
        <v>1240</v>
      </c>
      <c r="GJ49" s="21">
        <v>2770</v>
      </c>
      <c r="GK49" s="21">
        <v>1635</v>
      </c>
      <c r="GL49" s="21">
        <v>1435</v>
      </c>
      <c r="GM49" s="21">
        <v>1330</v>
      </c>
      <c r="GN49" s="21">
        <v>1420</v>
      </c>
      <c r="GO49" s="21">
        <v>1650</v>
      </c>
      <c r="GP49" s="6"/>
      <c r="GQ49" s="24">
        <v>19</v>
      </c>
      <c r="GR49" s="21">
        <v>90</v>
      </c>
      <c r="GS49" s="24">
        <v>19</v>
      </c>
      <c r="GT49" s="21">
        <v>90</v>
      </c>
      <c r="GU49" s="24">
        <v>19</v>
      </c>
      <c r="GV49" s="21">
        <v>90</v>
      </c>
      <c r="GW49" s="24">
        <v>19</v>
      </c>
      <c r="GX49" s="21">
        <v>90</v>
      </c>
      <c r="GY49" s="24">
        <v>17</v>
      </c>
      <c r="GZ49" s="21">
        <v>90</v>
      </c>
      <c r="HA49" s="24">
        <v>17</v>
      </c>
      <c r="HB49" s="21">
        <v>90</v>
      </c>
      <c r="HC49" s="24">
        <v>16</v>
      </c>
      <c r="HD49" s="21">
        <v>90</v>
      </c>
      <c r="HE49" s="6"/>
      <c r="HF49" s="21">
        <v>69</v>
      </c>
      <c r="HG49" s="21">
        <v>113</v>
      </c>
      <c r="HH49" s="21">
        <v>85</v>
      </c>
      <c r="HI49" s="21">
        <v>37.4</v>
      </c>
      <c r="HJ49" s="21">
        <v>1</v>
      </c>
      <c r="HK49" s="21">
        <v>75.8</v>
      </c>
      <c r="HL49" s="21">
        <v>0.8</v>
      </c>
      <c r="HM49" s="21">
        <v>10</v>
      </c>
      <c r="HN49" s="21">
        <v>53.78</v>
      </c>
      <c r="HO49" s="21">
        <v>21.6</v>
      </c>
      <c r="HP49" s="21">
        <v>3.81</v>
      </c>
      <c r="HQ49" s="21">
        <v>132.1</v>
      </c>
      <c r="HR49" s="21">
        <v>19.5</v>
      </c>
      <c r="HS49" s="21">
        <v>95.9</v>
      </c>
      <c r="HT49" s="21">
        <v>3</v>
      </c>
      <c r="HU49" s="6"/>
      <c r="HV49" s="99">
        <f t="shared" si="10"/>
        <v>0</v>
      </c>
      <c r="HW49" s="6"/>
      <c r="HX49" s="6"/>
      <c r="HY49" s="6"/>
      <c r="HZ49" s="6"/>
      <c r="IA49" s="6"/>
    </row>
    <row r="50" spans="1:235" ht="15.75" customHeight="1" x14ac:dyDescent="0.3">
      <c r="A50" s="99">
        <v>45</v>
      </c>
      <c r="B50" s="3">
        <v>91</v>
      </c>
      <c r="C50" s="21" t="s">
        <v>431</v>
      </c>
      <c r="D50" s="21">
        <v>2</v>
      </c>
      <c r="E50" s="22">
        <v>41338</v>
      </c>
      <c r="F50" s="22">
        <v>41338</v>
      </c>
      <c r="G50" s="21">
        <f t="shared" si="0"/>
        <v>0</v>
      </c>
      <c r="H50" s="21"/>
      <c r="I50" s="21" t="s">
        <v>907</v>
      </c>
      <c r="J50" s="23">
        <v>16112</v>
      </c>
      <c r="K50" s="21">
        <v>68</v>
      </c>
      <c r="L50" s="21">
        <v>156</v>
      </c>
      <c r="M50" s="21">
        <v>45</v>
      </c>
      <c r="N50" s="21" t="s">
        <v>955</v>
      </c>
      <c r="O50" s="21">
        <v>55</v>
      </c>
      <c r="P50" s="21">
        <v>57.5</v>
      </c>
      <c r="Q50" s="21">
        <v>3</v>
      </c>
      <c r="R50" s="21" t="s">
        <v>547</v>
      </c>
      <c r="S50" s="21">
        <v>1</v>
      </c>
      <c r="T50" s="21">
        <v>13</v>
      </c>
      <c r="U50" s="21" t="s">
        <v>272</v>
      </c>
      <c r="V50" s="21">
        <v>1</v>
      </c>
      <c r="W50" s="21">
        <v>0</v>
      </c>
      <c r="X50" s="21">
        <v>3</v>
      </c>
      <c r="Y50" s="21">
        <v>0</v>
      </c>
      <c r="Z50" s="6"/>
      <c r="AA50" s="24" t="s">
        <v>513</v>
      </c>
      <c r="AB50" s="21" t="s">
        <v>956</v>
      </c>
      <c r="AC50" s="25">
        <v>1</v>
      </c>
      <c r="AD50" s="25"/>
      <c r="AE50" s="21" t="s">
        <v>249</v>
      </c>
      <c r="AF50" s="21"/>
      <c r="AG50" s="21" t="s">
        <v>246</v>
      </c>
      <c r="AH50" s="21" t="s">
        <v>248</v>
      </c>
      <c r="AI50" s="21" t="s">
        <v>246</v>
      </c>
      <c r="AJ50" s="21" t="s">
        <v>246</v>
      </c>
      <c r="AK50" s="21" t="s">
        <v>246</v>
      </c>
      <c r="AL50" s="21" t="s">
        <v>246</v>
      </c>
      <c r="AM50" s="21">
        <v>59.69</v>
      </c>
      <c r="AN50" s="6"/>
      <c r="AO50" s="26" t="s">
        <v>250</v>
      </c>
      <c r="AP50" s="26" t="s">
        <v>274</v>
      </c>
      <c r="AQ50" s="26"/>
      <c r="AR50" s="26" t="s">
        <v>1902</v>
      </c>
      <c r="AS50" s="26" t="s">
        <v>1919</v>
      </c>
      <c r="AT50" s="27">
        <v>59.69</v>
      </c>
      <c r="AU50" s="21">
        <v>46.06</v>
      </c>
      <c r="AV50" s="21">
        <v>32.75</v>
      </c>
      <c r="AW50" s="21">
        <v>15.9</v>
      </c>
      <c r="AX50" s="21"/>
      <c r="AY50" s="21"/>
      <c r="AZ50" s="21"/>
      <c r="BA50" s="21"/>
      <c r="BB50" s="21"/>
      <c r="BC50" s="28">
        <f t="shared" ref="BC50:BE50" si="140">((AU50/AT50)*100)-100</f>
        <v>-22.834645669291334</v>
      </c>
      <c r="BD50" s="28">
        <f t="shared" si="140"/>
        <v>-28.897090751194099</v>
      </c>
      <c r="BE50" s="28">
        <f t="shared" si="140"/>
        <v>-51.450381679389309</v>
      </c>
      <c r="BF50" s="28">
        <f t="shared" si="2"/>
        <v>-45.133188138716697</v>
      </c>
      <c r="BG50" s="28">
        <f t="shared" si="3"/>
        <v>-73.362372256659398</v>
      </c>
      <c r="BH50" s="28">
        <f t="shared" si="4"/>
        <v>-65.47980894485454</v>
      </c>
      <c r="BI50" s="3">
        <f t="shared" ref="BI50:BK50" si="141">AU50-AT50</f>
        <v>-13.629999999999995</v>
      </c>
      <c r="BJ50" s="3">
        <f t="shared" si="141"/>
        <v>-13.310000000000002</v>
      </c>
      <c r="BK50" s="3">
        <f t="shared" si="141"/>
        <v>-16.850000000000001</v>
      </c>
      <c r="BL50" s="3">
        <f t="shared" si="6"/>
        <v>-26.939999999999998</v>
      </c>
      <c r="BM50" s="3">
        <f t="shared" si="7"/>
        <v>-43.79</v>
      </c>
      <c r="BN50" s="3">
        <f t="shared" si="8"/>
        <v>-30.160000000000004</v>
      </c>
      <c r="BO50" s="24">
        <v>271</v>
      </c>
      <c r="BP50" s="21">
        <v>156.4</v>
      </c>
      <c r="BQ50" s="21"/>
      <c r="BR50" s="21"/>
      <c r="BS50" s="21"/>
      <c r="BT50" s="21"/>
      <c r="BU50" s="21"/>
      <c r="BV50" s="24">
        <v>36</v>
      </c>
      <c r="BW50" s="21">
        <v>36.5</v>
      </c>
      <c r="BX50" s="21">
        <v>36</v>
      </c>
      <c r="BY50" s="21">
        <v>36.1</v>
      </c>
      <c r="BZ50" s="21"/>
      <c r="CA50" s="21"/>
      <c r="CB50" s="21"/>
      <c r="CC50" s="21"/>
      <c r="CD50" s="21"/>
      <c r="CE50" s="6"/>
      <c r="CF50" s="24" t="s">
        <v>957</v>
      </c>
      <c r="CG50" s="21"/>
      <c r="CH50" s="21"/>
      <c r="CI50" s="21"/>
      <c r="CJ50" s="21"/>
      <c r="CK50" s="21"/>
      <c r="CL50" s="21"/>
      <c r="CM50" s="24" t="s">
        <v>958</v>
      </c>
      <c r="CN50" s="21"/>
      <c r="CO50" s="21"/>
      <c r="CP50" s="21"/>
      <c r="CQ50" s="21"/>
      <c r="CR50" s="21"/>
      <c r="CS50" s="21"/>
      <c r="CT50" s="24">
        <v>2</v>
      </c>
      <c r="CU50" s="21"/>
      <c r="CV50" s="21"/>
      <c r="CW50" s="21"/>
      <c r="CX50" s="21"/>
      <c r="CY50" s="21"/>
      <c r="CZ50" s="21"/>
      <c r="DA50" s="24" t="s">
        <v>959</v>
      </c>
      <c r="DB50" s="21"/>
      <c r="DC50" s="21"/>
      <c r="DD50" s="21"/>
      <c r="DE50" s="21"/>
      <c r="DF50" s="21"/>
      <c r="DG50" s="21"/>
      <c r="DH50" s="24" t="s">
        <v>255</v>
      </c>
      <c r="DI50" s="21" t="s">
        <v>255</v>
      </c>
      <c r="DJ50" s="21"/>
      <c r="DK50" s="21"/>
      <c r="DL50" s="21"/>
      <c r="DM50" s="21"/>
      <c r="DN50" s="21"/>
      <c r="DO50" s="26">
        <v>8</v>
      </c>
      <c r="DP50" s="6"/>
      <c r="DQ50" s="55">
        <v>103.9</v>
      </c>
      <c r="DR50" s="52">
        <v>85.8</v>
      </c>
      <c r="DS50" s="52"/>
      <c r="DT50" s="52"/>
      <c r="DU50" s="52"/>
      <c r="DV50" s="52"/>
      <c r="DW50" s="52"/>
      <c r="DX50" s="55">
        <v>0.3</v>
      </c>
      <c r="DY50" s="52">
        <v>0.3</v>
      </c>
      <c r="DZ50" s="52"/>
      <c r="EA50" s="52"/>
      <c r="EB50" s="52"/>
      <c r="EC50" s="52"/>
      <c r="ED50" s="52"/>
      <c r="EE50" s="78">
        <f t="shared" si="88"/>
        <v>346.33333333333337</v>
      </c>
      <c r="EF50" s="79">
        <f t="shared" ref="EF50:EF113" si="142">DR50/DY50</f>
        <v>286</v>
      </c>
      <c r="EG50" s="79"/>
      <c r="EH50" s="79"/>
      <c r="EI50" s="79"/>
      <c r="EJ50" s="79"/>
      <c r="EK50" s="79"/>
      <c r="EL50" s="55">
        <v>0</v>
      </c>
      <c r="EM50" s="52">
        <v>0</v>
      </c>
      <c r="EN50" s="52"/>
      <c r="EO50" s="52"/>
      <c r="EP50" s="52"/>
      <c r="EQ50" s="52"/>
      <c r="ER50" s="52"/>
      <c r="ES50" s="55">
        <v>16</v>
      </c>
      <c r="ET50" s="52">
        <v>10</v>
      </c>
      <c r="EU50" s="52"/>
      <c r="EV50" s="52"/>
      <c r="EW50" s="52"/>
      <c r="EX50" s="52"/>
      <c r="EY50" s="52"/>
      <c r="EZ50" s="55">
        <v>274</v>
      </c>
      <c r="FA50" s="52">
        <v>283</v>
      </c>
      <c r="FB50" s="52"/>
      <c r="FC50" s="52"/>
      <c r="FD50" s="52"/>
      <c r="FE50" s="52"/>
      <c r="FF50" s="52"/>
      <c r="FG50" s="55">
        <v>15</v>
      </c>
      <c r="FH50" s="52">
        <v>15</v>
      </c>
      <c r="FI50" s="52"/>
      <c r="FJ50" s="52"/>
      <c r="FK50" s="52"/>
      <c r="FL50" s="52"/>
      <c r="FM50" s="52"/>
      <c r="FN50" s="55">
        <v>67</v>
      </c>
      <c r="FO50" s="52">
        <v>77</v>
      </c>
      <c r="FP50" s="52"/>
      <c r="FQ50" s="52"/>
      <c r="FR50" s="52"/>
      <c r="FS50" s="52"/>
      <c r="FT50" s="52"/>
      <c r="FU50" s="55" t="s">
        <v>559</v>
      </c>
      <c r="FV50" s="52" t="s">
        <v>322</v>
      </c>
      <c r="FW50" s="52"/>
      <c r="FX50" s="52"/>
      <c r="FY50" s="52"/>
      <c r="FZ50" s="52"/>
      <c r="GA50" s="52"/>
      <c r="GB50" s="55">
        <v>212</v>
      </c>
      <c r="GC50" s="52">
        <v>169</v>
      </c>
      <c r="GD50" s="52"/>
      <c r="GE50" s="52"/>
      <c r="GF50" s="52"/>
      <c r="GG50" s="52"/>
      <c r="GH50" s="52"/>
      <c r="GI50" s="55">
        <v>965</v>
      </c>
      <c r="GJ50" s="52">
        <v>2030</v>
      </c>
      <c r="GK50" s="52"/>
      <c r="GL50" s="52"/>
      <c r="GM50" s="52"/>
      <c r="GN50" s="52"/>
      <c r="GO50" s="52"/>
      <c r="GP50" s="6"/>
      <c r="GQ50" s="24">
        <v>16</v>
      </c>
      <c r="GR50" s="21">
        <v>90</v>
      </c>
      <c r="GS50" s="24">
        <v>17</v>
      </c>
      <c r="GT50" s="21">
        <v>90</v>
      </c>
      <c r="GU50" s="24"/>
      <c r="GV50" s="21"/>
      <c r="GW50" s="24"/>
      <c r="GX50" s="21"/>
      <c r="GY50" s="24"/>
      <c r="GZ50" s="21"/>
      <c r="HA50" s="24"/>
      <c r="HB50" s="21"/>
      <c r="HC50" s="24"/>
      <c r="HD50" s="21"/>
      <c r="HE50" s="6"/>
      <c r="HF50" s="21">
        <v>68</v>
      </c>
      <c r="HG50" s="21">
        <v>91</v>
      </c>
      <c r="HH50" s="21">
        <v>86</v>
      </c>
      <c r="HI50" s="21">
        <v>35.6</v>
      </c>
      <c r="HJ50" s="21">
        <v>2</v>
      </c>
      <c r="HK50" s="21">
        <v>88.4</v>
      </c>
      <c r="HL50" s="21">
        <v>0.3</v>
      </c>
      <c r="HM50" s="21">
        <v>5</v>
      </c>
      <c r="HN50" s="21">
        <v>57.42</v>
      </c>
      <c r="HO50" s="21">
        <v>21.9</v>
      </c>
      <c r="HP50" s="21">
        <v>3.1</v>
      </c>
      <c r="HQ50" s="21">
        <v>138.4</v>
      </c>
      <c r="HR50" s="21">
        <v>14.9</v>
      </c>
      <c r="HS50" s="21">
        <v>274</v>
      </c>
      <c r="HT50" s="21">
        <v>15</v>
      </c>
      <c r="HU50" s="6"/>
      <c r="HV50" s="99">
        <f t="shared" si="10"/>
        <v>-1</v>
      </c>
      <c r="HW50" s="6"/>
      <c r="HX50" s="6"/>
      <c r="HY50" s="6"/>
      <c r="HZ50" s="6"/>
      <c r="IA50" s="6"/>
    </row>
    <row r="51" spans="1:235" ht="15.75" customHeight="1" x14ac:dyDescent="0.3">
      <c r="A51" s="99">
        <v>46</v>
      </c>
      <c r="B51" s="3">
        <v>92</v>
      </c>
      <c r="C51" s="21" t="s">
        <v>874</v>
      </c>
      <c r="D51" s="21">
        <v>2</v>
      </c>
      <c r="E51" s="22">
        <v>41332</v>
      </c>
      <c r="F51" s="22">
        <v>41334</v>
      </c>
      <c r="G51" s="21">
        <f t="shared" si="0"/>
        <v>2</v>
      </c>
      <c r="H51" s="21" t="s">
        <v>240</v>
      </c>
      <c r="I51" s="21" t="s">
        <v>324</v>
      </c>
      <c r="J51" s="23">
        <v>10837</v>
      </c>
      <c r="K51" s="21">
        <v>83</v>
      </c>
      <c r="L51" s="21">
        <v>170</v>
      </c>
      <c r="M51" s="21">
        <v>65</v>
      </c>
      <c r="N51" s="21" t="s">
        <v>421</v>
      </c>
      <c r="O51" s="21">
        <v>95</v>
      </c>
      <c r="P51" s="21">
        <v>97.8</v>
      </c>
      <c r="Q51" s="21">
        <v>7</v>
      </c>
      <c r="R51" s="21" t="s">
        <v>547</v>
      </c>
      <c r="S51" s="21">
        <v>1</v>
      </c>
      <c r="T51" s="21">
        <v>31</v>
      </c>
      <c r="U51" s="21" t="s">
        <v>272</v>
      </c>
      <c r="V51" s="21">
        <v>1</v>
      </c>
      <c r="W51" s="21">
        <v>0</v>
      </c>
      <c r="X51" s="21">
        <v>0</v>
      </c>
      <c r="Y51" s="21">
        <v>2</v>
      </c>
      <c r="Z51" s="6"/>
      <c r="AA51" s="55" t="s">
        <v>884</v>
      </c>
      <c r="AB51" s="52" t="s">
        <v>497</v>
      </c>
      <c r="AC51" s="56">
        <v>2</v>
      </c>
      <c r="AD51" s="56" t="s">
        <v>960</v>
      </c>
      <c r="AE51" s="52" t="s">
        <v>249</v>
      </c>
      <c r="AF51" s="52"/>
      <c r="AG51" s="52" t="s">
        <v>246</v>
      </c>
      <c r="AH51" s="52" t="s">
        <v>248</v>
      </c>
      <c r="AI51" s="52" t="s">
        <v>246</v>
      </c>
      <c r="AJ51" s="52" t="s">
        <v>961</v>
      </c>
      <c r="AK51" s="52" t="s">
        <v>249</v>
      </c>
      <c r="AL51" s="52" t="s">
        <v>246</v>
      </c>
      <c r="AM51" s="52">
        <v>4</v>
      </c>
      <c r="AN51" s="6"/>
      <c r="AO51" s="26" t="s">
        <v>250</v>
      </c>
      <c r="AP51" s="26" t="s">
        <v>274</v>
      </c>
      <c r="AQ51" s="26"/>
      <c r="AR51" s="26" t="s">
        <v>1902</v>
      </c>
      <c r="AS51" s="26" t="s">
        <v>1905</v>
      </c>
      <c r="AT51" s="27">
        <v>1.1399999999999999</v>
      </c>
      <c r="AU51" s="21">
        <v>4</v>
      </c>
      <c r="AV51" s="21">
        <v>4.55</v>
      </c>
      <c r="AW51" s="21">
        <v>2.2999999999999998</v>
      </c>
      <c r="AX51" s="21">
        <v>2.0099999999999998</v>
      </c>
      <c r="AY51" s="21">
        <v>1.95</v>
      </c>
      <c r="AZ51" s="21">
        <v>1.33</v>
      </c>
      <c r="BA51" s="21">
        <v>0.42</v>
      </c>
      <c r="BB51" s="21"/>
      <c r="BC51" s="28">
        <f t="shared" ref="BC51:BE51" si="143">((AU51/AT51)*100)-100</f>
        <v>250.87719298245617</v>
      </c>
      <c r="BD51" s="28">
        <f t="shared" si="143"/>
        <v>13.75</v>
      </c>
      <c r="BE51" s="28">
        <f t="shared" si="143"/>
        <v>-49.450549450549453</v>
      </c>
      <c r="BF51" s="28">
        <f t="shared" si="2"/>
        <v>299.12280701754389</v>
      </c>
      <c r="BG51" s="28">
        <f t="shared" si="3"/>
        <v>101.75438596491227</v>
      </c>
      <c r="BH51" s="28">
        <f t="shared" si="4"/>
        <v>-42.500000000000007</v>
      </c>
      <c r="BI51" s="3">
        <f t="shared" ref="BI51:BK51" si="144">AU51-AT51</f>
        <v>2.8600000000000003</v>
      </c>
      <c r="BJ51" s="3">
        <f t="shared" si="144"/>
        <v>0.54999999999999982</v>
      </c>
      <c r="BK51" s="3">
        <f t="shared" si="144"/>
        <v>-2.25</v>
      </c>
      <c r="BL51" s="3">
        <f t="shared" si="6"/>
        <v>3.41</v>
      </c>
      <c r="BM51" s="3">
        <f t="shared" si="7"/>
        <v>1.1599999999999999</v>
      </c>
      <c r="BN51" s="3">
        <f t="shared" si="8"/>
        <v>-1.7000000000000002</v>
      </c>
      <c r="BO51" s="24">
        <v>98.5</v>
      </c>
      <c r="BP51" s="21">
        <v>42</v>
      </c>
      <c r="BQ51" s="21">
        <v>35</v>
      </c>
      <c r="BR51" s="21"/>
      <c r="BS51" s="21">
        <v>38.6</v>
      </c>
      <c r="BT51" s="21">
        <v>36</v>
      </c>
      <c r="BU51" s="21"/>
      <c r="BV51" s="24">
        <v>36</v>
      </c>
      <c r="BW51" s="21">
        <v>36</v>
      </c>
      <c r="BX51" s="21">
        <v>36</v>
      </c>
      <c r="BY51" s="21">
        <v>36</v>
      </c>
      <c r="BZ51" s="21">
        <v>36.4</v>
      </c>
      <c r="CA51" s="21">
        <v>36</v>
      </c>
      <c r="CB51" s="21">
        <v>36</v>
      </c>
      <c r="CC51" s="21">
        <v>36.1</v>
      </c>
      <c r="CD51" s="21"/>
      <c r="CE51" s="6"/>
      <c r="CF51" s="24" t="s">
        <v>962</v>
      </c>
      <c r="CG51" s="21"/>
      <c r="CH51" s="21"/>
      <c r="CI51" s="21"/>
      <c r="CJ51" s="21"/>
      <c r="CK51" s="21"/>
      <c r="CL51" s="21"/>
      <c r="CM51" s="24" t="s">
        <v>963</v>
      </c>
      <c r="CN51" s="21"/>
      <c r="CO51" s="21"/>
      <c r="CP51" s="21"/>
      <c r="CQ51" s="21"/>
      <c r="CR51" s="21"/>
      <c r="CS51" s="21"/>
      <c r="CT51" s="24">
        <v>1</v>
      </c>
      <c r="CU51" s="21"/>
      <c r="CV51" s="21"/>
      <c r="CW51" s="21"/>
      <c r="CX51" s="21"/>
      <c r="CY51" s="21"/>
      <c r="CZ51" s="21"/>
      <c r="DA51" s="24" t="s">
        <v>735</v>
      </c>
      <c r="DB51" s="21"/>
      <c r="DC51" s="21"/>
      <c r="DD51" s="21"/>
      <c r="DE51" s="21"/>
      <c r="DF51" s="21"/>
      <c r="DG51" s="21"/>
      <c r="DH51" s="24" t="s">
        <v>964</v>
      </c>
      <c r="DI51" s="21" t="s">
        <v>965</v>
      </c>
      <c r="DJ51" s="21" t="s">
        <v>966</v>
      </c>
      <c r="DK51" s="21" t="s">
        <v>965</v>
      </c>
      <c r="DL51" s="21" t="s">
        <v>967</v>
      </c>
      <c r="DM51" s="21" t="s">
        <v>967</v>
      </c>
      <c r="DN51" s="21"/>
      <c r="DO51" s="26">
        <v>8</v>
      </c>
      <c r="DP51" s="6"/>
      <c r="DQ51" s="24">
        <v>357.7</v>
      </c>
      <c r="DR51" s="21">
        <v>114.1</v>
      </c>
      <c r="DS51" s="21">
        <v>69.5</v>
      </c>
      <c r="DT51" s="21">
        <v>75</v>
      </c>
      <c r="DU51" s="21">
        <v>80</v>
      </c>
      <c r="DV51" s="21">
        <v>150.4</v>
      </c>
      <c r="DW51" s="21"/>
      <c r="DX51" s="24">
        <v>0.3</v>
      </c>
      <c r="DY51" s="21">
        <v>0.25</v>
      </c>
      <c r="DZ51" s="21">
        <v>0.25</v>
      </c>
      <c r="EA51" s="21">
        <v>0.25</v>
      </c>
      <c r="EB51" s="21">
        <v>0.25</v>
      </c>
      <c r="EC51" s="21">
        <v>0.25</v>
      </c>
      <c r="ED51" s="21"/>
      <c r="EE51" s="78">
        <f t="shared" si="88"/>
        <v>1192.3333333333333</v>
      </c>
      <c r="EF51" s="79">
        <f t="shared" si="142"/>
        <v>456.4</v>
      </c>
      <c r="EG51" s="79">
        <f t="shared" ref="EG51:EJ51" si="145">DS51/DZ51</f>
        <v>278</v>
      </c>
      <c r="EH51" s="79">
        <f t="shared" si="145"/>
        <v>300</v>
      </c>
      <c r="EI51" s="79">
        <f t="shared" si="145"/>
        <v>320</v>
      </c>
      <c r="EJ51" s="79">
        <f t="shared" si="145"/>
        <v>601.6</v>
      </c>
      <c r="EK51" s="79"/>
      <c r="EL51" s="24">
        <v>0</v>
      </c>
      <c r="EM51" s="21">
        <v>0</v>
      </c>
      <c r="EN51" s="21">
        <v>0</v>
      </c>
      <c r="EO51" s="21">
        <v>0</v>
      </c>
      <c r="EP51" s="21">
        <v>0</v>
      </c>
      <c r="EQ51" s="21">
        <v>0</v>
      </c>
      <c r="ER51" s="21"/>
      <c r="ES51" s="24">
        <v>145</v>
      </c>
      <c r="ET51" s="21">
        <v>170</v>
      </c>
      <c r="EU51" s="21">
        <v>141</v>
      </c>
      <c r="EV51" s="21">
        <v>141</v>
      </c>
      <c r="EW51" s="21">
        <v>124</v>
      </c>
      <c r="EX51" s="21">
        <v>129</v>
      </c>
      <c r="EY51" s="21"/>
      <c r="EZ51" s="24">
        <v>8.6</v>
      </c>
      <c r="FA51" s="21">
        <v>6.8</v>
      </c>
      <c r="FB51" s="21">
        <v>6.8</v>
      </c>
      <c r="FC51" s="21">
        <v>9</v>
      </c>
      <c r="FD51" s="21">
        <v>8.4</v>
      </c>
      <c r="FE51" s="21">
        <v>19</v>
      </c>
      <c r="FF51" s="21"/>
      <c r="FG51" s="24">
        <v>15</v>
      </c>
      <c r="FH51" s="21">
        <v>15</v>
      </c>
      <c r="FI51" s="21">
        <v>15</v>
      </c>
      <c r="FJ51" s="21">
        <v>15</v>
      </c>
      <c r="FK51" s="21">
        <v>15</v>
      </c>
      <c r="FL51" s="21">
        <v>15</v>
      </c>
      <c r="FM51" s="21"/>
      <c r="FN51" s="24">
        <v>93</v>
      </c>
      <c r="FO51" s="21">
        <v>93</v>
      </c>
      <c r="FP51" s="21">
        <v>93</v>
      </c>
      <c r="FQ51" s="21">
        <v>115</v>
      </c>
      <c r="FR51" s="21">
        <v>101</v>
      </c>
      <c r="FS51" s="21">
        <v>102</v>
      </c>
      <c r="FT51" s="21"/>
      <c r="FU51" s="24">
        <v>0</v>
      </c>
      <c r="FV51" s="21">
        <v>0</v>
      </c>
      <c r="FW51" s="21">
        <v>0</v>
      </c>
      <c r="FX51" s="21">
        <v>0</v>
      </c>
      <c r="FY51" s="21">
        <v>0</v>
      </c>
      <c r="FZ51" s="21">
        <v>0</v>
      </c>
      <c r="GA51" s="21"/>
      <c r="GB51" s="24">
        <v>243</v>
      </c>
      <c r="GC51" s="21">
        <v>164</v>
      </c>
      <c r="GD51" s="21">
        <v>214</v>
      </c>
      <c r="GE51" s="21">
        <v>235</v>
      </c>
      <c r="GF51" s="21">
        <v>173</v>
      </c>
      <c r="GG51" s="21">
        <v>221</v>
      </c>
      <c r="GH51" s="21"/>
      <c r="GI51" s="24">
        <v>310</v>
      </c>
      <c r="GJ51" s="21">
        <v>660</v>
      </c>
      <c r="GK51" s="21">
        <v>170</v>
      </c>
      <c r="GL51" s="21">
        <v>180</v>
      </c>
      <c r="GM51" s="21">
        <v>230</v>
      </c>
      <c r="GN51" s="21">
        <v>460</v>
      </c>
      <c r="GO51" s="21"/>
      <c r="GP51" s="6"/>
      <c r="GQ51" s="24">
        <v>8</v>
      </c>
      <c r="GR51" s="21">
        <v>18</v>
      </c>
      <c r="GS51" s="24">
        <v>7</v>
      </c>
      <c r="GT51" s="21">
        <v>18</v>
      </c>
      <c r="GU51" s="24">
        <v>10</v>
      </c>
      <c r="GV51" s="21">
        <v>45</v>
      </c>
      <c r="GW51" s="24">
        <v>10</v>
      </c>
      <c r="GX51" s="21">
        <v>45</v>
      </c>
      <c r="GY51" s="24">
        <v>9</v>
      </c>
      <c r="GZ51" s="21">
        <v>128</v>
      </c>
      <c r="HA51" s="24">
        <v>9</v>
      </c>
      <c r="HB51" s="21">
        <v>18</v>
      </c>
      <c r="HC51" s="24"/>
      <c r="HD51" s="21"/>
      <c r="HE51" s="6"/>
      <c r="HF51" s="21">
        <v>83</v>
      </c>
      <c r="HG51" s="21">
        <v>38</v>
      </c>
      <c r="HH51" s="21">
        <v>89</v>
      </c>
      <c r="HI51" s="21">
        <v>35</v>
      </c>
      <c r="HJ51" s="21">
        <v>2</v>
      </c>
      <c r="HK51" s="21">
        <v>93.9</v>
      </c>
      <c r="HL51" s="21">
        <v>0.3</v>
      </c>
      <c r="HM51" s="21">
        <v>0</v>
      </c>
      <c r="HN51" s="21">
        <v>45.09</v>
      </c>
      <c r="HO51" s="21">
        <v>7.83</v>
      </c>
      <c r="HP51" s="21">
        <v>6.16</v>
      </c>
      <c r="HQ51" s="21">
        <v>137</v>
      </c>
      <c r="HR51" s="21">
        <v>22.4</v>
      </c>
      <c r="HS51" s="21">
        <v>9</v>
      </c>
      <c r="HT51" s="21">
        <v>4</v>
      </c>
      <c r="HU51" s="6"/>
      <c r="HV51" s="99">
        <f t="shared" si="10"/>
        <v>1</v>
      </c>
      <c r="HW51" s="6"/>
      <c r="HX51" s="6"/>
      <c r="HY51" s="6"/>
      <c r="HZ51" s="6"/>
      <c r="IA51" s="6"/>
    </row>
    <row r="52" spans="1:235" ht="15.75" customHeight="1" x14ac:dyDescent="0.3">
      <c r="A52" s="99">
        <v>47</v>
      </c>
      <c r="B52" s="3">
        <v>93</v>
      </c>
      <c r="C52" s="21" t="s">
        <v>635</v>
      </c>
      <c r="D52" s="21">
        <v>1</v>
      </c>
      <c r="E52" s="22">
        <v>41339</v>
      </c>
      <c r="F52" s="22">
        <v>41340</v>
      </c>
      <c r="G52" s="21">
        <f t="shared" si="0"/>
        <v>1</v>
      </c>
      <c r="H52" s="21"/>
      <c r="I52" s="21" t="s">
        <v>324</v>
      </c>
      <c r="J52" s="23">
        <v>14781</v>
      </c>
      <c r="K52" s="21">
        <v>72</v>
      </c>
      <c r="L52" s="21">
        <v>160</v>
      </c>
      <c r="M52" s="21">
        <v>64</v>
      </c>
      <c r="N52" s="21" t="s">
        <v>968</v>
      </c>
      <c r="O52" s="21">
        <v>44</v>
      </c>
      <c r="P52" s="21">
        <v>32.6</v>
      </c>
      <c r="Q52" s="21">
        <v>6</v>
      </c>
      <c r="R52" s="21" t="s">
        <v>638</v>
      </c>
      <c r="S52" s="21">
        <v>1</v>
      </c>
      <c r="T52" s="21">
        <v>35</v>
      </c>
      <c r="U52" s="21" t="s">
        <v>272</v>
      </c>
      <c r="V52" s="21">
        <v>1</v>
      </c>
      <c r="W52" s="21">
        <v>0</v>
      </c>
      <c r="X52" s="21">
        <v>0</v>
      </c>
      <c r="Y52" s="21">
        <v>0</v>
      </c>
      <c r="Z52" s="6"/>
      <c r="AA52" s="24" t="s">
        <v>513</v>
      </c>
      <c r="AB52" s="21" t="s">
        <v>969</v>
      </c>
      <c r="AC52" s="25">
        <v>1</v>
      </c>
      <c r="AD52" s="25"/>
      <c r="AE52" s="21" t="s">
        <v>249</v>
      </c>
      <c r="AF52" s="21"/>
      <c r="AG52" s="21" t="s">
        <v>246</v>
      </c>
      <c r="AH52" s="21" t="s">
        <v>248</v>
      </c>
      <c r="AI52" s="21" t="s">
        <v>249</v>
      </c>
      <c r="AJ52" s="21" t="s">
        <v>246</v>
      </c>
      <c r="AK52" s="21" t="s">
        <v>249</v>
      </c>
      <c r="AL52" s="21" t="s">
        <v>246</v>
      </c>
      <c r="AM52" s="21">
        <v>2.62</v>
      </c>
      <c r="AN52" s="6"/>
      <c r="AO52" s="26" t="s">
        <v>250</v>
      </c>
      <c r="AP52" s="26" t="s">
        <v>274</v>
      </c>
      <c r="AQ52" s="26"/>
      <c r="AR52" s="26" t="s">
        <v>1906</v>
      </c>
      <c r="AS52" s="26" t="s">
        <v>299</v>
      </c>
      <c r="AT52" s="27">
        <v>2.62</v>
      </c>
      <c r="AU52" s="21">
        <v>3.88</v>
      </c>
      <c r="AV52" s="21">
        <v>5.47</v>
      </c>
      <c r="AW52" s="21">
        <v>2</v>
      </c>
      <c r="AX52" s="21">
        <v>1.95</v>
      </c>
      <c r="AY52" s="21">
        <v>1</v>
      </c>
      <c r="AZ52" s="21">
        <v>0.81</v>
      </c>
      <c r="BA52" s="21">
        <v>0.51</v>
      </c>
      <c r="BB52" s="21"/>
      <c r="BC52" s="28">
        <f t="shared" ref="BC52:BE52" si="146">((AU52/AT52)*100)-100</f>
        <v>48.091603053435108</v>
      </c>
      <c r="BD52" s="28">
        <f t="shared" si="146"/>
        <v>40.979381443298962</v>
      </c>
      <c r="BE52" s="28">
        <f t="shared" si="146"/>
        <v>-63.436928702010967</v>
      </c>
      <c r="BF52" s="28">
        <f t="shared" si="2"/>
        <v>108.77862595419847</v>
      </c>
      <c r="BG52" s="28">
        <f t="shared" si="3"/>
        <v>-23.66412213740459</v>
      </c>
      <c r="BH52" s="28">
        <f t="shared" si="4"/>
        <v>-48.453608247422672</v>
      </c>
      <c r="BI52" s="3">
        <f t="shared" ref="BI52:BK52" si="147">AU52-AT52</f>
        <v>1.2599999999999998</v>
      </c>
      <c r="BJ52" s="3">
        <f t="shared" si="147"/>
        <v>1.5899999999999999</v>
      </c>
      <c r="BK52" s="3">
        <f t="shared" si="147"/>
        <v>-3.4699999999999998</v>
      </c>
      <c r="BL52" s="3">
        <f t="shared" si="6"/>
        <v>2.8499999999999996</v>
      </c>
      <c r="BM52" s="3">
        <f t="shared" si="7"/>
        <v>-0.62000000000000011</v>
      </c>
      <c r="BN52" s="3">
        <f t="shared" si="8"/>
        <v>-1.88</v>
      </c>
      <c r="BO52" s="24">
        <v>202.4</v>
      </c>
      <c r="BP52" s="21">
        <v>232.6</v>
      </c>
      <c r="BQ52" s="21">
        <v>230</v>
      </c>
      <c r="BR52" s="21">
        <v>177</v>
      </c>
      <c r="BS52" s="21">
        <v>176</v>
      </c>
      <c r="BT52" s="21"/>
      <c r="BU52" s="21"/>
      <c r="BV52" s="24">
        <v>36.4</v>
      </c>
      <c r="BW52" s="21">
        <v>35.9</v>
      </c>
      <c r="BX52" s="21">
        <v>36</v>
      </c>
      <c r="BY52" s="21">
        <v>37.1</v>
      </c>
      <c r="BZ52" s="21">
        <v>37.1</v>
      </c>
      <c r="CA52" s="21">
        <v>36.5</v>
      </c>
      <c r="CB52" s="21">
        <v>36</v>
      </c>
      <c r="CC52" s="21">
        <v>36.6</v>
      </c>
      <c r="CD52" s="21"/>
      <c r="CE52" s="6"/>
      <c r="CF52" s="24" t="s">
        <v>970</v>
      </c>
      <c r="CG52" s="21"/>
      <c r="CH52" s="21"/>
      <c r="CI52" s="21"/>
      <c r="CJ52" s="21"/>
      <c r="CK52" s="21"/>
      <c r="CL52" s="21"/>
      <c r="CM52" s="24" t="s">
        <v>971</v>
      </c>
      <c r="CN52" s="21"/>
      <c r="CO52" s="21"/>
      <c r="CP52" s="21"/>
      <c r="CQ52" s="21"/>
      <c r="CR52" s="21"/>
      <c r="CS52" s="21"/>
      <c r="CT52" s="24">
        <v>2</v>
      </c>
      <c r="CU52" s="21"/>
      <c r="CV52" s="21"/>
      <c r="CW52" s="21"/>
      <c r="CX52" s="21"/>
      <c r="CY52" s="21"/>
      <c r="CZ52" s="21"/>
      <c r="DA52" s="24" t="s">
        <v>972</v>
      </c>
      <c r="DB52" s="21"/>
      <c r="DC52" s="21"/>
      <c r="DD52" s="21"/>
      <c r="DE52" s="21"/>
      <c r="DF52" s="21"/>
      <c r="DG52" s="21"/>
      <c r="DH52" s="24" t="s">
        <v>255</v>
      </c>
      <c r="DI52" s="21" t="s">
        <v>973</v>
      </c>
      <c r="DJ52" s="21" t="s">
        <v>973</v>
      </c>
      <c r="DK52" s="21" t="s">
        <v>973</v>
      </c>
      <c r="DL52" s="21" t="s">
        <v>973</v>
      </c>
      <c r="DM52" s="21" t="s">
        <v>973</v>
      </c>
      <c r="DN52" s="21"/>
      <c r="DO52" s="26">
        <v>8</v>
      </c>
      <c r="DP52" s="6"/>
      <c r="DQ52" s="55">
        <v>76</v>
      </c>
      <c r="DR52" s="52">
        <v>61.4</v>
      </c>
      <c r="DS52" s="52">
        <v>102.8</v>
      </c>
      <c r="DT52" s="52">
        <v>104.8</v>
      </c>
      <c r="DU52" s="52">
        <v>86.8</v>
      </c>
      <c r="DV52" s="52">
        <v>86.8</v>
      </c>
      <c r="DW52" s="52"/>
      <c r="DX52" s="55">
        <v>0.25</v>
      </c>
      <c r="DY52" s="52">
        <v>0.25</v>
      </c>
      <c r="DZ52" s="52">
        <v>0.25</v>
      </c>
      <c r="EA52" s="52">
        <v>0.25</v>
      </c>
      <c r="EB52" s="52">
        <v>0.25</v>
      </c>
      <c r="EC52" s="52">
        <v>0.25</v>
      </c>
      <c r="ED52" s="52"/>
      <c r="EE52" s="78">
        <f t="shared" si="88"/>
        <v>304</v>
      </c>
      <c r="EF52" s="79">
        <f t="shared" si="142"/>
        <v>245.6</v>
      </c>
      <c r="EG52" s="79">
        <f t="shared" ref="EG52:EJ52" si="148">DS52/DZ52</f>
        <v>411.2</v>
      </c>
      <c r="EH52" s="79">
        <f t="shared" si="148"/>
        <v>419.2</v>
      </c>
      <c r="EI52" s="79">
        <f t="shared" si="148"/>
        <v>347.2</v>
      </c>
      <c r="EJ52" s="79">
        <f t="shared" si="148"/>
        <v>347.2</v>
      </c>
      <c r="EK52" s="79"/>
      <c r="EL52" s="55">
        <v>0</v>
      </c>
      <c r="EM52" s="52">
        <v>0</v>
      </c>
      <c r="EN52" s="52">
        <v>0</v>
      </c>
      <c r="EO52" s="52">
        <v>0</v>
      </c>
      <c r="EP52" s="52">
        <v>0</v>
      </c>
      <c r="EQ52" s="52">
        <v>0</v>
      </c>
      <c r="ER52" s="52"/>
      <c r="ES52" s="55">
        <v>57</v>
      </c>
      <c r="ET52" s="52">
        <v>47</v>
      </c>
      <c r="EU52" s="52">
        <v>23</v>
      </c>
      <c r="EV52" s="52">
        <v>18</v>
      </c>
      <c r="EW52" s="52">
        <v>46</v>
      </c>
      <c r="EX52" s="52">
        <v>38</v>
      </c>
      <c r="EY52" s="52"/>
      <c r="EZ52" s="55">
        <v>11.6</v>
      </c>
      <c r="FA52" s="52">
        <v>8</v>
      </c>
      <c r="FB52" s="52">
        <v>11.6</v>
      </c>
      <c r="FC52" s="52">
        <v>9.9</v>
      </c>
      <c r="FD52" s="52">
        <v>9.9</v>
      </c>
      <c r="FE52" s="52">
        <v>9.9</v>
      </c>
      <c r="FF52" s="52"/>
      <c r="FG52" s="55">
        <v>15</v>
      </c>
      <c r="FH52" s="52">
        <v>15</v>
      </c>
      <c r="FI52" s="52">
        <v>15</v>
      </c>
      <c r="FJ52" s="52">
        <v>15</v>
      </c>
      <c r="FK52" s="52">
        <v>15</v>
      </c>
      <c r="FL52" s="52">
        <v>15</v>
      </c>
      <c r="FM52" s="52"/>
      <c r="FN52" s="55">
        <v>97</v>
      </c>
      <c r="FO52" s="52">
        <v>82</v>
      </c>
      <c r="FP52" s="52">
        <v>73</v>
      </c>
      <c r="FQ52" s="52">
        <v>80</v>
      </c>
      <c r="FR52" s="52">
        <v>82</v>
      </c>
      <c r="FS52" s="52">
        <v>94</v>
      </c>
      <c r="FT52" s="52"/>
      <c r="FU52" s="55">
        <v>0</v>
      </c>
      <c r="FV52" s="52">
        <v>0</v>
      </c>
      <c r="FW52" s="52">
        <v>0</v>
      </c>
      <c r="FX52" s="52">
        <v>0</v>
      </c>
      <c r="FY52" s="52">
        <v>0</v>
      </c>
      <c r="FZ52" s="52">
        <v>0</v>
      </c>
      <c r="GA52" s="52"/>
      <c r="GB52" s="55">
        <v>135</v>
      </c>
      <c r="GC52" s="52">
        <v>170</v>
      </c>
      <c r="GD52" s="52">
        <v>183</v>
      </c>
      <c r="GE52" s="52">
        <v>167</v>
      </c>
      <c r="GF52" s="52">
        <v>156</v>
      </c>
      <c r="GG52" s="52">
        <v>136</v>
      </c>
      <c r="GH52" s="52"/>
      <c r="GI52" s="55">
        <v>960</v>
      </c>
      <c r="GJ52" s="52">
        <v>920</v>
      </c>
      <c r="GK52" s="52">
        <v>2050</v>
      </c>
      <c r="GL52" s="52">
        <v>3060</v>
      </c>
      <c r="GM52" s="52">
        <v>3450</v>
      </c>
      <c r="GN52" s="52">
        <v>600</v>
      </c>
      <c r="GO52" s="52"/>
      <c r="GP52" s="6"/>
      <c r="GQ52" s="24">
        <v>10</v>
      </c>
      <c r="GR52" s="21">
        <v>45</v>
      </c>
      <c r="GS52" s="24">
        <v>12</v>
      </c>
      <c r="GT52" s="21">
        <v>45</v>
      </c>
      <c r="GU52" s="24">
        <v>10</v>
      </c>
      <c r="GV52" s="21">
        <v>45</v>
      </c>
      <c r="GW52" s="24">
        <v>11</v>
      </c>
      <c r="GX52" s="21">
        <v>45</v>
      </c>
      <c r="GY52" s="24">
        <v>11</v>
      </c>
      <c r="GZ52" s="21">
        <v>45</v>
      </c>
      <c r="HA52" s="24">
        <v>11</v>
      </c>
      <c r="HB52" s="21">
        <v>45</v>
      </c>
      <c r="HC52" s="24"/>
      <c r="HD52" s="21"/>
      <c r="HE52" s="6"/>
      <c r="HF52" s="21">
        <v>72</v>
      </c>
      <c r="HG52" s="21">
        <v>134</v>
      </c>
      <c r="HH52" s="21">
        <v>153</v>
      </c>
      <c r="HI52" s="21">
        <v>38.1</v>
      </c>
      <c r="HJ52" s="21">
        <v>2</v>
      </c>
      <c r="HK52" s="21">
        <v>61.4</v>
      </c>
      <c r="HL52" s="21">
        <v>0.3</v>
      </c>
      <c r="HM52" s="21">
        <v>25</v>
      </c>
      <c r="HN52" s="21">
        <v>27.17</v>
      </c>
      <c r="HO52" s="21">
        <v>28.1</v>
      </c>
      <c r="HP52" s="21">
        <v>2.9</v>
      </c>
      <c r="HQ52" s="21">
        <v>142.1</v>
      </c>
      <c r="HR52" s="21">
        <v>23.5</v>
      </c>
      <c r="HS52" s="21">
        <v>11.6</v>
      </c>
      <c r="HT52" s="21">
        <v>15</v>
      </c>
      <c r="HU52" s="6"/>
      <c r="HV52" s="99">
        <f t="shared" si="10"/>
        <v>-2</v>
      </c>
      <c r="HW52" s="6"/>
      <c r="HX52" s="6"/>
      <c r="HY52" s="6"/>
      <c r="HZ52" s="6"/>
      <c r="IA52" s="6"/>
    </row>
    <row r="53" spans="1:235" ht="15.75" customHeight="1" x14ac:dyDescent="0.3">
      <c r="A53" s="99">
        <v>48</v>
      </c>
      <c r="B53" s="3">
        <v>94</v>
      </c>
      <c r="C53" s="21" t="s">
        <v>431</v>
      </c>
      <c r="D53" s="21">
        <v>2</v>
      </c>
      <c r="E53" s="22">
        <v>41340</v>
      </c>
      <c r="F53" s="22">
        <v>41340</v>
      </c>
      <c r="G53" s="21">
        <f t="shared" si="0"/>
        <v>0</v>
      </c>
      <c r="H53" s="21"/>
      <c r="I53" s="21" t="s">
        <v>432</v>
      </c>
      <c r="J53" s="23">
        <v>11899</v>
      </c>
      <c r="K53" s="21">
        <v>81</v>
      </c>
      <c r="L53" s="21">
        <v>160</v>
      </c>
      <c r="M53" s="21">
        <v>50</v>
      </c>
      <c r="N53" s="21" t="s">
        <v>974</v>
      </c>
      <c r="O53" s="21">
        <v>82</v>
      </c>
      <c r="P53" s="21">
        <v>93.6</v>
      </c>
      <c r="Q53" s="21">
        <v>7</v>
      </c>
      <c r="R53" s="21" t="s">
        <v>547</v>
      </c>
      <c r="S53" s="21">
        <v>1</v>
      </c>
      <c r="T53" s="21">
        <v>7</v>
      </c>
      <c r="U53" s="21" t="s">
        <v>548</v>
      </c>
      <c r="V53" s="21">
        <v>2</v>
      </c>
      <c r="W53" s="21">
        <v>6</v>
      </c>
      <c r="X53" s="21">
        <v>6</v>
      </c>
      <c r="Y53" s="21">
        <v>0</v>
      </c>
      <c r="Z53" s="6"/>
      <c r="AA53" s="24" t="s">
        <v>513</v>
      </c>
      <c r="AB53" s="21" t="s">
        <v>497</v>
      </c>
      <c r="AC53" s="25">
        <v>1</v>
      </c>
      <c r="AD53" s="25"/>
      <c r="AE53" s="21" t="s">
        <v>246</v>
      </c>
      <c r="AF53" s="21" t="s">
        <v>247</v>
      </c>
      <c r="AG53" s="21" t="s">
        <v>246</v>
      </c>
      <c r="AH53" s="21" t="s">
        <v>248</v>
      </c>
      <c r="AI53" s="21" t="s">
        <v>246</v>
      </c>
      <c r="AJ53" s="21" t="s">
        <v>246</v>
      </c>
      <c r="AK53" s="21" t="s">
        <v>246</v>
      </c>
      <c r="AL53" s="21" t="s">
        <v>246</v>
      </c>
      <c r="AM53" s="21">
        <v>8.93</v>
      </c>
      <c r="AN53" s="6"/>
      <c r="AO53" s="26" t="s">
        <v>250</v>
      </c>
      <c r="AP53" s="26" t="s">
        <v>274</v>
      </c>
      <c r="AQ53" s="26"/>
      <c r="AR53" s="26" t="s">
        <v>1906</v>
      </c>
      <c r="AS53" s="26" t="s">
        <v>1905</v>
      </c>
      <c r="AT53" s="27">
        <v>8.93</v>
      </c>
      <c r="AU53" s="21">
        <v>79.7</v>
      </c>
      <c r="AV53" s="21">
        <v>95.53</v>
      </c>
      <c r="AW53" s="21">
        <v>67.3</v>
      </c>
      <c r="AX53" s="21">
        <v>54.77</v>
      </c>
      <c r="AY53" s="21">
        <v>34.36</v>
      </c>
      <c r="AZ53" s="21">
        <v>18.75</v>
      </c>
      <c r="BA53" s="21">
        <v>9.75</v>
      </c>
      <c r="BB53" s="21">
        <v>5.3</v>
      </c>
      <c r="BC53" s="28">
        <f t="shared" ref="BC53:BE53" si="149">((AU53/AT53)*100)-100</f>
        <v>792.49720044792832</v>
      </c>
      <c r="BD53" s="28">
        <f t="shared" si="149"/>
        <v>19.861982434127981</v>
      </c>
      <c r="BE53" s="28">
        <f t="shared" si="149"/>
        <v>-29.550926410551654</v>
      </c>
      <c r="BF53" s="28">
        <f t="shared" si="2"/>
        <v>969.76483762597991</v>
      </c>
      <c r="BG53" s="28">
        <f t="shared" si="3"/>
        <v>653.63941769316909</v>
      </c>
      <c r="BH53" s="28">
        <f t="shared" si="4"/>
        <v>-15.558343789209545</v>
      </c>
      <c r="BI53" s="3">
        <f t="shared" ref="BI53:BK53" si="150">AU53-AT53</f>
        <v>70.77000000000001</v>
      </c>
      <c r="BJ53" s="3">
        <f t="shared" si="150"/>
        <v>15.829999999999998</v>
      </c>
      <c r="BK53" s="3">
        <f t="shared" si="150"/>
        <v>-28.230000000000004</v>
      </c>
      <c r="BL53" s="3">
        <f t="shared" si="6"/>
        <v>86.6</v>
      </c>
      <c r="BM53" s="3">
        <f t="shared" si="7"/>
        <v>58.37</v>
      </c>
      <c r="BN53" s="3">
        <f t="shared" si="8"/>
        <v>-12.400000000000006</v>
      </c>
      <c r="BO53" s="24"/>
      <c r="BP53" s="21">
        <v>308</v>
      </c>
      <c r="BQ53" s="21">
        <v>920</v>
      </c>
      <c r="BR53" s="21">
        <v>371.8</v>
      </c>
      <c r="BS53" s="21">
        <v>215</v>
      </c>
      <c r="BT53" s="21">
        <v>207.8</v>
      </c>
      <c r="BU53" s="21">
        <v>171</v>
      </c>
      <c r="BV53" s="24">
        <v>39.5</v>
      </c>
      <c r="BW53" s="21">
        <v>37</v>
      </c>
      <c r="BX53" s="21">
        <v>37</v>
      </c>
      <c r="BY53" s="21">
        <v>37.9</v>
      </c>
      <c r="BZ53" s="21">
        <v>38.6</v>
      </c>
      <c r="CA53" s="21">
        <v>38</v>
      </c>
      <c r="CB53" s="21">
        <v>37.4</v>
      </c>
      <c r="CC53" s="21">
        <v>36</v>
      </c>
      <c r="CD53" s="21">
        <v>36.1</v>
      </c>
      <c r="CE53" s="6"/>
      <c r="CF53" s="24" t="s">
        <v>909</v>
      </c>
      <c r="CG53" s="21"/>
      <c r="CH53" s="21"/>
      <c r="CI53" s="21"/>
      <c r="CJ53" s="21"/>
      <c r="CK53" s="21"/>
      <c r="CL53" s="21"/>
      <c r="CM53" s="24" t="s">
        <v>975</v>
      </c>
      <c r="CN53" s="21"/>
      <c r="CO53" s="21"/>
      <c r="CP53" s="21"/>
      <c r="CQ53" s="21"/>
      <c r="CR53" s="21"/>
      <c r="CS53" s="21"/>
      <c r="CT53" s="24">
        <v>1</v>
      </c>
      <c r="CU53" s="21"/>
      <c r="CV53" s="21"/>
      <c r="CW53" s="21"/>
      <c r="CX53" s="21"/>
      <c r="CY53" s="21"/>
      <c r="CZ53" s="21"/>
      <c r="DA53" s="24" t="s">
        <v>585</v>
      </c>
      <c r="DB53" s="21"/>
      <c r="DC53" s="21"/>
      <c r="DD53" s="21"/>
      <c r="DE53" s="21"/>
      <c r="DF53" s="21"/>
      <c r="DG53" s="21"/>
      <c r="DH53" s="24" t="s">
        <v>976</v>
      </c>
      <c r="DI53" s="21" t="s">
        <v>977</v>
      </c>
      <c r="DJ53" s="21" t="s">
        <v>585</v>
      </c>
      <c r="DK53" s="21" t="s">
        <v>585</v>
      </c>
      <c r="DL53" s="21" t="s">
        <v>585</v>
      </c>
      <c r="DM53" s="21" t="s">
        <v>585</v>
      </c>
      <c r="DN53" s="21" t="s">
        <v>585</v>
      </c>
      <c r="DO53" s="26">
        <v>8</v>
      </c>
      <c r="DP53" s="6"/>
      <c r="DQ53" s="24">
        <v>70</v>
      </c>
      <c r="DR53" s="21">
        <v>107.7</v>
      </c>
      <c r="DS53" s="21">
        <v>122.8</v>
      </c>
      <c r="DT53" s="21">
        <v>122.5</v>
      </c>
      <c r="DU53" s="21">
        <v>117.3</v>
      </c>
      <c r="DV53" s="21">
        <v>80</v>
      </c>
      <c r="DW53" s="21">
        <v>88.1</v>
      </c>
      <c r="DX53" s="24">
        <v>0.4</v>
      </c>
      <c r="DY53" s="21">
        <v>0.4</v>
      </c>
      <c r="DZ53" s="21">
        <v>0.4</v>
      </c>
      <c r="EA53" s="21">
        <v>0.4</v>
      </c>
      <c r="EB53" s="21">
        <v>0.4</v>
      </c>
      <c r="EC53" s="21">
        <v>0.4</v>
      </c>
      <c r="ED53" s="21">
        <v>0.4</v>
      </c>
      <c r="EE53" s="78">
        <f t="shared" si="88"/>
        <v>175</v>
      </c>
      <c r="EF53" s="79">
        <f t="shared" si="142"/>
        <v>269.25</v>
      </c>
      <c r="EG53" s="79">
        <f t="shared" ref="EG53:EK53" si="151">DS53/DZ53</f>
        <v>307</v>
      </c>
      <c r="EH53" s="79">
        <f t="shared" si="151"/>
        <v>306.25</v>
      </c>
      <c r="EI53" s="79">
        <f t="shared" si="151"/>
        <v>293.25</v>
      </c>
      <c r="EJ53" s="79">
        <f t="shared" si="151"/>
        <v>200</v>
      </c>
      <c r="EK53" s="79">
        <f t="shared" si="151"/>
        <v>220.24999999999997</v>
      </c>
      <c r="EL53" s="24">
        <v>1</v>
      </c>
      <c r="EM53" s="21">
        <v>1</v>
      </c>
      <c r="EN53" s="21">
        <v>1</v>
      </c>
      <c r="EO53" s="21">
        <v>1</v>
      </c>
      <c r="EP53" s="21">
        <v>1</v>
      </c>
      <c r="EQ53" s="21">
        <v>1</v>
      </c>
      <c r="ER53" s="21">
        <v>0</v>
      </c>
      <c r="ES53" s="24">
        <v>222</v>
      </c>
      <c r="ET53" s="21">
        <v>162</v>
      </c>
      <c r="EU53" s="21">
        <v>132</v>
      </c>
      <c r="EV53" s="21">
        <v>119</v>
      </c>
      <c r="EW53" s="21">
        <v>175</v>
      </c>
      <c r="EX53" s="21">
        <v>113</v>
      </c>
      <c r="EY53" s="21">
        <v>126</v>
      </c>
      <c r="EZ53" s="24">
        <v>6.7</v>
      </c>
      <c r="FA53" s="21">
        <v>6.6</v>
      </c>
      <c r="FB53" s="21">
        <v>5.5</v>
      </c>
      <c r="FC53" s="21">
        <v>5.9</v>
      </c>
      <c r="FD53" s="21">
        <v>6.3</v>
      </c>
      <c r="FE53" s="21">
        <v>5</v>
      </c>
      <c r="FF53" s="21">
        <v>6.4</v>
      </c>
      <c r="FG53" s="24">
        <v>7</v>
      </c>
      <c r="FH53" s="21">
        <v>10</v>
      </c>
      <c r="FI53" s="21">
        <v>6</v>
      </c>
      <c r="FJ53" s="21">
        <v>4</v>
      </c>
      <c r="FK53" s="21">
        <v>15</v>
      </c>
      <c r="FL53" s="21">
        <v>15</v>
      </c>
      <c r="FM53" s="21">
        <v>15</v>
      </c>
      <c r="FN53" s="24">
        <v>74</v>
      </c>
      <c r="FO53" s="21">
        <v>74</v>
      </c>
      <c r="FP53" s="21">
        <v>73</v>
      </c>
      <c r="FQ53" s="21">
        <v>85</v>
      </c>
      <c r="FR53" s="21">
        <v>76</v>
      </c>
      <c r="FS53" s="21">
        <v>72</v>
      </c>
      <c r="FT53" s="21">
        <v>69</v>
      </c>
      <c r="FU53" s="24" t="s">
        <v>430</v>
      </c>
      <c r="FV53" s="21" t="s">
        <v>392</v>
      </c>
      <c r="FW53" s="21" t="s">
        <v>978</v>
      </c>
      <c r="FX53" s="21" t="s">
        <v>321</v>
      </c>
      <c r="FY53" s="21" t="s">
        <v>665</v>
      </c>
      <c r="FZ53" s="21" t="s">
        <v>311</v>
      </c>
      <c r="GA53" s="21">
        <v>0</v>
      </c>
      <c r="GB53" s="24">
        <v>110</v>
      </c>
      <c r="GC53" s="21">
        <v>107</v>
      </c>
      <c r="GD53" s="21">
        <v>78</v>
      </c>
      <c r="GE53" s="21">
        <v>68</v>
      </c>
      <c r="GF53" s="21">
        <v>56</v>
      </c>
      <c r="GG53" s="21">
        <v>50</v>
      </c>
      <c r="GH53" s="21">
        <v>42</v>
      </c>
      <c r="GI53" s="24">
        <v>805</v>
      </c>
      <c r="GJ53" s="21">
        <v>1445</v>
      </c>
      <c r="GK53" s="21">
        <v>1920</v>
      </c>
      <c r="GL53" s="21">
        <v>1430</v>
      </c>
      <c r="GM53" s="21">
        <v>2220</v>
      </c>
      <c r="GN53" s="21">
        <v>1830</v>
      </c>
      <c r="GO53" s="21">
        <v>775</v>
      </c>
      <c r="GP53" s="6"/>
      <c r="GQ53" s="24">
        <v>16</v>
      </c>
      <c r="GR53" s="21">
        <v>90</v>
      </c>
      <c r="GS53" s="24">
        <v>14</v>
      </c>
      <c r="GT53" s="21">
        <v>55</v>
      </c>
      <c r="GU53" s="24">
        <v>14</v>
      </c>
      <c r="GV53" s="21">
        <v>55</v>
      </c>
      <c r="GW53" s="24">
        <v>15</v>
      </c>
      <c r="GX53" s="21">
        <v>80</v>
      </c>
      <c r="GY53" s="24">
        <v>13</v>
      </c>
      <c r="GZ53" s="21">
        <v>55</v>
      </c>
      <c r="HA53" s="24">
        <v>13</v>
      </c>
      <c r="HB53" s="21">
        <v>55</v>
      </c>
      <c r="HC53" s="24">
        <v>11</v>
      </c>
      <c r="HD53" s="21">
        <v>45</v>
      </c>
      <c r="HE53" s="6"/>
      <c r="HF53" s="21">
        <v>82</v>
      </c>
      <c r="HG53" s="21">
        <v>55</v>
      </c>
      <c r="HH53" s="21">
        <v>139</v>
      </c>
      <c r="HI53" s="21">
        <v>39</v>
      </c>
      <c r="HJ53" s="21">
        <v>1</v>
      </c>
      <c r="HK53" s="21">
        <v>70</v>
      </c>
      <c r="HL53" s="21">
        <v>0.4</v>
      </c>
      <c r="HM53" s="21">
        <v>5</v>
      </c>
      <c r="HN53" s="21">
        <v>308.12</v>
      </c>
      <c r="HO53" s="21">
        <v>21.95</v>
      </c>
      <c r="HP53" s="21">
        <v>3.08</v>
      </c>
      <c r="HQ53" s="21">
        <v>145</v>
      </c>
      <c r="HR53" s="21">
        <v>18</v>
      </c>
      <c r="HS53" s="21">
        <v>6.7</v>
      </c>
      <c r="HT53" s="21">
        <v>10</v>
      </c>
      <c r="HU53" s="6"/>
      <c r="HV53" s="99">
        <f t="shared" si="10"/>
        <v>2</v>
      </c>
      <c r="HW53" s="6"/>
      <c r="HX53" s="6"/>
      <c r="HY53" s="6"/>
      <c r="HZ53" s="6"/>
      <c r="IA53" s="6"/>
    </row>
    <row r="54" spans="1:235" ht="15.75" customHeight="1" x14ac:dyDescent="0.3">
      <c r="A54" s="99">
        <v>49</v>
      </c>
      <c r="B54" s="3">
        <v>95</v>
      </c>
      <c r="C54" s="21" t="s">
        <v>635</v>
      </c>
      <c r="D54" s="21">
        <v>1</v>
      </c>
      <c r="E54" s="22">
        <v>41342</v>
      </c>
      <c r="F54" s="22">
        <v>41342</v>
      </c>
      <c r="G54" s="21">
        <f t="shared" si="0"/>
        <v>0</v>
      </c>
      <c r="H54" s="21" t="s">
        <v>410</v>
      </c>
      <c r="I54" s="21" t="s">
        <v>440</v>
      </c>
      <c r="J54" s="23">
        <v>17359</v>
      </c>
      <c r="K54" s="21">
        <v>65</v>
      </c>
      <c r="L54" s="21">
        <v>167</v>
      </c>
      <c r="M54" s="21">
        <v>58</v>
      </c>
      <c r="N54" s="21" t="s">
        <v>979</v>
      </c>
      <c r="O54" s="21">
        <v>49</v>
      </c>
      <c r="P54" s="21">
        <v>43.8</v>
      </c>
      <c r="Q54" s="21">
        <v>4</v>
      </c>
      <c r="R54" s="21" t="s">
        <v>893</v>
      </c>
      <c r="S54" s="21">
        <v>1</v>
      </c>
      <c r="T54" s="21">
        <v>11</v>
      </c>
      <c r="U54" s="21" t="s">
        <v>548</v>
      </c>
      <c r="V54" s="21">
        <v>2</v>
      </c>
      <c r="W54" s="21">
        <v>0</v>
      </c>
      <c r="X54" s="21">
        <v>0</v>
      </c>
      <c r="Y54" s="21">
        <v>4</v>
      </c>
      <c r="Z54" s="6"/>
      <c r="AA54" s="55" t="s">
        <v>513</v>
      </c>
      <c r="AB54" s="52" t="s">
        <v>980</v>
      </c>
      <c r="AC54" s="56">
        <v>1</v>
      </c>
      <c r="AD54" s="56"/>
      <c r="AE54" s="52" t="s">
        <v>246</v>
      </c>
      <c r="AF54" s="52" t="s">
        <v>247</v>
      </c>
      <c r="AG54" s="52" t="s">
        <v>246</v>
      </c>
      <c r="AH54" s="52" t="s">
        <v>248</v>
      </c>
      <c r="AI54" s="52" t="s">
        <v>249</v>
      </c>
      <c r="AJ54" s="52" t="s">
        <v>249</v>
      </c>
      <c r="AK54" s="52" t="s">
        <v>249</v>
      </c>
      <c r="AL54" s="52" t="s">
        <v>246</v>
      </c>
      <c r="AM54" s="52">
        <v>60.1</v>
      </c>
      <c r="AN54" s="6"/>
      <c r="AO54" s="26" t="s">
        <v>250</v>
      </c>
      <c r="AP54" s="26" t="s">
        <v>274</v>
      </c>
      <c r="AQ54" s="26"/>
      <c r="AR54" s="26" t="s">
        <v>1906</v>
      </c>
      <c r="AS54" s="26" t="s">
        <v>1912</v>
      </c>
      <c r="AT54" s="27">
        <v>60.1</v>
      </c>
      <c r="AU54" s="21">
        <v>63.74</v>
      </c>
      <c r="AV54" s="21">
        <v>70</v>
      </c>
      <c r="AW54" s="21">
        <v>81</v>
      </c>
      <c r="AX54" s="21">
        <v>108.4</v>
      </c>
      <c r="AY54" s="21">
        <v>144.85</v>
      </c>
      <c r="AZ54" s="21"/>
      <c r="BA54" s="21"/>
      <c r="BB54" s="21"/>
      <c r="BC54" s="28">
        <f t="shared" ref="BC54:BE54" si="152">((AU54/AT54)*100)-100</f>
        <v>6.0565723793677222</v>
      </c>
      <c r="BD54" s="28">
        <f t="shared" si="152"/>
        <v>9.8211484154377047</v>
      </c>
      <c r="BE54" s="28">
        <f t="shared" si="152"/>
        <v>15.714285714285722</v>
      </c>
      <c r="BF54" s="28">
        <f t="shared" si="2"/>
        <v>16.472545757071558</v>
      </c>
      <c r="BG54" s="28">
        <f t="shared" si="3"/>
        <v>34.775374376039935</v>
      </c>
      <c r="BH54" s="28">
        <f t="shared" si="4"/>
        <v>27.078757452149361</v>
      </c>
      <c r="BI54" s="3">
        <f t="shared" ref="BI54:BK54" si="153">AU54-AT54</f>
        <v>3.6400000000000006</v>
      </c>
      <c r="BJ54" s="3">
        <f t="shared" si="153"/>
        <v>6.259999999999998</v>
      </c>
      <c r="BK54" s="3">
        <f t="shared" si="153"/>
        <v>11</v>
      </c>
      <c r="BL54" s="3">
        <f t="shared" si="6"/>
        <v>9.8999999999999986</v>
      </c>
      <c r="BM54" s="3">
        <f t="shared" si="7"/>
        <v>20.9</v>
      </c>
      <c r="BN54" s="3">
        <f t="shared" si="8"/>
        <v>17.259999999999998</v>
      </c>
      <c r="BO54" s="24">
        <v>187</v>
      </c>
      <c r="BP54" s="21">
        <v>241</v>
      </c>
      <c r="BQ54" s="21"/>
      <c r="BR54" s="21">
        <v>111.5</v>
      </c>
      <c r="BS54" s="21">
        <v>58.5</v>
      </c>
      <c r="BT54" s="21"/>
      <c r="BU54" s="21"/>
      <c r="BV54" s="24">
        <v>36.9</v>
      </c>
      <c r="BW54" s="21">
        <v>36</v>
      </c>
      <c r="BX54" s="21">
        <v>36.4</v>
      </c>
      <c r="BY54" s="21">
        <v>36</v>
      </c>
      <c r="BZ54" s="21">
        <v>36.9</v>
      </c>
      <c r="CA54" s="21">
        <v>36.6</v>
      </c>
      <c r="CB54" s="21">
        <v>36.5</v>
      </c>
      <c r="CC54" s="21"/>
      <c r="CD54" s="21"/>
      <c r="CE54" s="6"/>
      <c r="CF54" s="24" t="s">
        <v>981</v>
      </c>
      <c r="CG54" s="21"/>
      <c r="CH54" s="21"/>
      <c r="CI54" s="21" t="s">
        <v>982</v>
      </c>
      <c r="CJ54" s="21"/>
      <c r="CK54" s="21"/>
      <c r="CL54" s="21"/>
      <c r="CM54" s="24" t="s">
        <v>280</v>
      </c>
      <c r="CN54" s="21"/>
      <c r="CO54" s="21"/>
      <c r="CP54" s="21" t="s">
        <v>607</v>
      </c>
      <c r="CQ54" s="21"/>
      <c r="CR54" s="21"/>
      <c r="CS54" s="21"/>
      <c r="CT54" s="24">
        <v>3</v>
      </c>
      <c r="CU54" s="21"/>
      <c r="CV54" s="21"/>
      <c r="CW54" s="21">
        <v>1</v>
      </c>
      <c r="CX54" s="21"/>
      <c r="CY54" s="21"/>
      <c r="CZ54" s="21"/>
      <c r="DA54" s="24" t="s">
        <v>983</v>
      </c>
      <c r="DB54" s="21"/>
      <c r="DC54" s="21"/>
      <c r="DD54" s="21" t="s">
        <v>303</v>
      </c>
      <c r="DE54" s="21"/>
      <c r="DF54" s="21"/>
      <c r="DG54" s="21"/>
      <c r="DH54" s="24" t="s">
        <v>606</v>
      </c>
      <c r="DI54" s="21" t="s">
        <v>888</v>
      </c>
      <c r="DJ54" s="21" t="s">
        <v>888</v>
      </c>
      <c r="DK54" s="21" t="s">
        <v>888</v>
      </c>
      <c r="DL54" s="21" t="s">
        <v>606</v>
      </c>
      <c r="DM54" s="21"/>
      <c r="DN54" s="21"/>
      <c r="DO54" s="26">
        <v>8</v>
      </c>
      <c r="DP54" s="6"/>
      <c r="DQ54" s="55">
        <v>112.3</v>
      </c>
      <c r="DR54" s="52">
        <v>55.3</v>
      </c>
      <c r="DS54" s="52">
        <v>166.6</v>
      </c>
      <c r="DT54" s="52">
        <v>73.7</v>
      </c>
      <c r="DU54" s="52">
        <v>58.9</v>
      </c>
      <c r="DV54" s="52"/>
      <c r="DW54" s="52"/>
      <c r="DX54" s="55">
        <v>0.4</v>
      </c>
      <c r="DY54" s="52">
        <v>0.4</v>
      </c>
      <c r="DZ54" s="52">
        <v>0.4</v>
      </c>
      <c r="EA54" s="52">
        <v>0.4</v>
      </c>
      <c r="EB54" s="52">
        <v>0.4</v>
      </c>
      <c r="EC54" s="52"/>
      <c r="ED54" s="52"/>
      <c r="EE54" s="78">
        <f t="shared" si="88"/>
        <v>280.75</v>
      </c>
      <c r="EF54" s="79">
        <f t="shared" si="142"/>
        <v>138.24999999999997</v>
      </c>
      <c r="EG54" s="79">
        <f t="shared" ref="EG54:EI54" si="154">DS54/DZ54</f>
        <v>416.49999999999994</v>
      </c>
      <c r="EH54" s="79">
        <f t="shared" si="154"/>
        <v>184.25</v>
      </c>
      <c r="EI54" s="79">
        <f t="shared" si="154"/>
        <v>147.25</v>
      </c>
      <c r="EJ54" s="79"/>
      <c r="EK54" s="79"/>
      <c r="EL54" s="55">
        <v>0</v>
      </c>
      <c r="EM54" s="52">
        <v>0</v>
      </c>
      <c r="EN54" s="52">
        <v>0</v>
      </c>
      <c r="EO54" s="52">
        <v>0</v>
      </c>
      <c r="EP54" s="52">
        <v>0</v>
      </c>
      <c r="EQ54" s="52"/>
      <c r="ER54" s="52"/>
      <c r="ES54" s="55">
        <v>255</v>
      </c>
      <c r="ET54" s="52">
        <v>205</v>
      </c>
      <c r="EU54" s="52">
        <v>266</v>
      </c>
      <c r="EV54" s="52">
        <v>317</v>
      </c>
      <c r="EW54" s="52">
        <v>321</v>
      </c>
      <c r="EX54" s="52"/>
      <c r="EY54" s="52"/>
      <c r="EZ54" s="55">
        <v>10</v>
      </c>
      <c r="FA54" s="52">
        <v>10</v>
      </c>
      <c r="FB54" s="52">
        <v>8</v>
      </c>
      <c r="FC54" s="52">
        <v>8</v>
      </c>
      <c r="FD54" s="52">
        <v>7.7</v>
      </c>
      <c r="FE54" s="52"/>
      <c r="FF54" s="52"/>
      <c r="FG54" s="55">
        <v>12</v>
      </c>
      <c r="FH54" s="52">
        <v>14</v>
      </c>
      <c r="FI54" s="52">
        <v>13</v>
      </c>
      <c r="FJ54" s="52">
        <v>13</v>
      </c>
      <c r="FK54" s="52">
        <v>15</v>
      </c>
      <c r="FL54" s="52"/>
      <c r="FM54" s="52"/>
      <c r="FN54" s="55">
        <v>90</v>
      </c>
      <c r="FO54" s="52">
        <v>99</v>
      </c>
      <c r="FP54" s="52">
        <v>94</v>
      </c>
      <c r="FQ54" s="52">
        <v>117</v>
      </c>
      <c r="FR54" s="52">
        <v>116</v>
      </c>
      <c r="FS54" s="52"/>
      <c r="FT54" s="52"/>
      <c r="FU54" s="55">
        <v>0</v>
      </c>
      <c r="FV54" s="52">
        <v>0</v>
      </c>
      <c r="FW54" s="52">
        <v>0</v>
      </c>
      <c r="FX54" s="52">
        <v>0</v>
      </c>
      <c r="FY54" s="52">
        <v>0</v>
      </c>
      <c r="FZ54" s="52"/>
      <c r="GA54" s="52"/>
      <c r="GB54" s="55">
        <v>498</v>
      </c>
      <c r="GC54" s="52">
        <v>448</v>
      </c>
      <c r="GD54" s="52">
        <v>540</v>
      </c>
      <c r="GE54" s="52">
        <v>629</v>
      </c>
      <c r="GF54" s="52">
        <v>420</v>
      </c>
      <c r="GG54" s="52"/>
      <c r="GH54" s="52"/>
      <c r="GI54" s="55">
        <v>450</v>
      </c>
      <c r="GJ54" s="52">
        <v>550</v>
      </c>
      <c r="GK54" s="52">
        <v>365</v>
      </c>
      <c r="GL54" s="52">
        <v>250</v>
      </c>
      <c r="GM54" s="52">
        <v>460</v>
      </c>
      <c r="GN54" s="52"/>
      <c r="GO54" s="52"/>
      <c r="GP54" s="6"/>
      <c r="GQ54" s="24">
        <v>11</v>
      </c>
      <c r="GR54" s="21">
        <v>45</v>
      </c>
      <c r="GS54" s="24">
        <v>10</v>
      </c>
      <c r="GT54" s="21">
        <v>45</v>
      </c>
      <c r="GU54" s="24">
        <v>8</v>
      </c>
      <c r="GV54" s="21">
        <v>18</v>
      </c>
      <c r="GW54" s="24">
        <v>10</v>
      </c>
      <c r="GX54" s="21">
        <v>45</v>
      </c>
      <c r="GY54" s="24">
        <v>9</v>
      </c>
      <c r="GZ54" s="21">
        <v>18</v>
      </c>
      <c r="HA54" s="24"/>
      <c r="HB54" s="21"/>
      <c r="HC54" s="24"/>
      <c r="HD54" s="21"/>
      <c r="HE54" s="6"/>
      <c r="HF54" s="21">
        <v>65</v>
      </c>
      <c r="HG54" s="21">
        <v>112</v>
      </c>
      <c r="HH54" s="21">
        <v>169</v>
      </c>
      <c r="HI54" s="21">
        <v>36.9</v>
      </c>
      <c r="HJ54" s="21">
        <v>2</v>
      </c>
      <c r="HK54" s="21">
        <v>51.4</v>
      </c>
      <c r="HL54" s="21">
        <v>0.4</v>
      </c>
      <c r="HM54" s="21">
        <v>0</v>
      </c>
      <c r="HN54" s="21">
        <v>34</v>
      </c>
      <c r="HO54" s="21">
        <v>16.3</v>
      </c>
      <c r="HP54" s="21">
        <v>3.54</v>
      </c>
      <c r="HQ54" s="21">
        <v>138</v>
      </c>
      <c r="HR54" s="21">
        <v>20.7</v>
      </c>
      <c r="HS54" s="21">
        <v>10</v>
      </c>
      <c r="HT54" s="21">
        <v>12</v>
      </c>
      <c r="HU54" s="6"/>
      <c r="HV54" s="99">
        <f t="shared" si="10"/>
        <v>1</v>
      </c>
      <c r="HW54" s="6"/>
      <c r="HX54" s="6"/>
      <c r="HY54" s="6"/>
      <c r="HZ54" s="6"/>
      <c r="IA54" s="6"/>
    </row>
    <row r="55" spans="1:235" ht="15.75" customHeight="1" x14ac:dyDescent="0.3">
      <c r="A55" s="99">
        <v>50</v>
      </c>
      <c r="B55" s="3">
        <v>97</v>
      </c>
      <c r="C55" s="21" t="s">
        <v>874</v>
      </c>
      <c r="D55" s="21">
        <v>1</v>
      </c>
      <c r="E55" s="22">
        <v>41344</v>
      </c>
      <c r="F55" s="22">
        <v>41347</v>
      </c>
      <c r="G55" s="21">
        <f t="shared" si="0"/>
        <v>3</v>
      </c>
      <c r="H55" s="21"/>
      <c r="I55" s="21" t="s">
        <v>989</v>
      </c>
      <c r="J55" s="23">
        <v>20635</v>
      </c>
      <c r="K55" s="21">
        <v>56</v>
      </c>
      <c r="L55" s="21">
        <v>180</v>
      </c>
      <c r="M55" s="21">
        <v>130</v>
      </c>
      <c r="N55" s="21" t="s">
        <v>990</v>
      </c>
      <c r="O55" s="21">
        <v>60</v>
      </c>
      <c r="P55" s="21">
        <v>68</v>
      </c>
      <c r="Q55" s="21">
        <v>8</v>
      </c>
      <c r="R55" s="21" t="s">
        <v>548</v>
      </c>
      <c r="S55" s="21">
        <v>2</v>
      </c>
      <c r="T55" s="21">
        <v>11</v>
      </c>
      <c r="U55" s="21" t="s">
        <v>548</v>
      </c>
      <c r="V55" s="21">
        <v>2</v>
      </c>
      <c r="W55" s="21">
        <v>8</v>
      </c>
      <c r="X55" s="21">
        <v>1</v>
      </c>
      <c r="Y55" s="21">
        <v>0</v>
      </c>
      <c r="Z55" s="6"/>
      <c r="AA55" s="24" t="s">
        <v>513</v>
      </c>
      <c r="AB55" s="21" t="s">
        <v>497</v>
      </c>
      <c r="AC55" s="25">
        <v>1</v>
      </c>
      <c r="AD55" s="25"/>
      <c r="AE55" s="21" t="s">
        <v>249</v>
      </c>
      <c r="AF55" s="21"/>
      <c r="AG55" s="21" t="s">
        <v>249</v>
      </c>
      <c r="AH55" s="21"/>
      <c r="AI55" s="21" t="s">
        <v>246</v>
      </c>
      <c r="AJ55" s="21" t="s">
        <v>246</v>
      </c>
      <c r="AK55" s="21" t="s">
        <v>249</v>
      </c>
      <c r="AL55" s="21" t="s">
        <v>249</v>
      </c>
      <c r="AM55" s="21">
        <v>0.13</v>
      </c>
      <c r="AN55" s="6"/>
      <c r="AO55" s="26" t="s">
        <v>250</v>
      </c>
      <c r="AP55" s="26" t="s">
        <v>274</v>
      </c>
      <c r="AQ55" s="26"/>
      <c r="AR55" s="26" t="s">
        <v>1902</v>
      </c>
      <c r="AS55" s="26" t="s">
        <v>1905</v>
      </c>
      <c r="AT55" s="27">
        <v>0.13</v>
      </c>
      <c r="AU55" s="21">
        <v>0.16</v>
      </c>
      <c r="AV55" s="21">
        <v>0.76</v>
      </c>
      <c r="AW55" s="21">
        <v>0.2</v>
      </c>
      <c r="AX55" s="21">
        <v>0.33</v>
      </c>
      <c r="AY55" s="21">
        <v>0.36</v>
      </c>
      <c r="AZ55" s="21">
        <v>0.31</v>
      </c>
      <c r="BA55" s="21">
        <v>0.28000000000000003</v>
      </c>
      <c r="BB55" s="21"/>
      <c r="BC55" s="28">
        <f t="shared" ref="BC55:BE55" si="155">((AU55/AT55)*100)-100</f>
        <v>23.07692307692308</v>
      </c>
      <c r="BD55" s="28">
        <f t="shared" si="155"/>
        <v>375</v>
      </c>
      <c r="BE55" s="28">
        <f t="shared" si="155"/>
        <v>-73.684210526315795</v>
      </c>
      <c r="BF55" s="28">
        <f t="shared" si="2"/>
        <v>484.61538461538453</v>
      </c>
      <c r="BG55" s="28">
        <f t="shared" si="3"/>
        <v>53.846153846153868</v>
      </c>
      <c r="BH55" s="28">
        <f t="shared" si="4"/>
        <v>25</v>
      </c>
      <c r="BI55" s="3">
        <f t="shared" ref="BI55:BK55" si="156">AU55-AT55</f>
        <v>0.03</v>
      </c>
      <c r="BJ55" s="3">
        <f t="shared" si="156"/>
        <v>0.6</v>
      </c>
      <c r="BK55" s="3">
        <f t="shared" si="156"/>
        <v>-0.56000000000000005</v>
      </c>
      <c r="BL55" s="3">
        <f t="shared" si="6"/>
        <v>0.63</v>
      </c>
      <c r="BM55" s="3">
        <f t="shared" si="7"/>
        <v>7.0000000000000007E-2</v>
      </c>
      <c r="BN55" s="3">
        <f t="shared" si="8"/>
        <v>4.0000000000000008E-2</v>
      </c>
      <c r="BO55" s="24">
        <v>156</v>
      </c>
      <c r="BP55" s="21">
        <v>211.4</v>
      </c>
      <c r="BQ55" s="21">
        <v>255</v>
      </c>
      <c r="BR55" s="21">
        <v>279</v>
      </c>
      <c r="BS55" s="21">
        <v>248.2</v>
      </c>
      <c r="BT55" s="21">
        <v>301.2</v>
      </c>
      <c r="BU55" s="21"/>
      <c r="BV55" s="24">
        <v>36</v>
      </c>
      <c r="BW55" s="21">
        <v>36.9</v>
      </c>
      <c r="BX55" s="21">
        <v>37</v>
      </c>
      <c r="BY55" s="21">
        <v>37</v>
      </c>
      <c r="BZ55" s="21">
        <v>36.4</v>
      </c>
      <c r="CA55" s="21">
        <v>36.4</v>
      </c>
      <c r="CB55" s="21">
        <v>37</v>
      </c>
      <c r="CC55" s="21">
        <v>36.4</v>
      </c>
      <c r="CD55" s="21"/>
      <c r="CE55" s="6"/>
      <c r="CF55" s="24" t="s">
        <v>991</v>
      </c>
      <c r="CG55" s="21"/>
      <c r="CH55" s="21"/>
      <c r="CI55" s="21"/>
      <c r="CJ55" s="21"/>
      <c r="CK55" s="21"/>
      <c r="CL55" s="21"/>
      <c r="CM55" s="24" t="s">
        <v>992</v>
      </c>
      <c r="CN55" s="21"/>
      <c r="CO55" s="21"/>
      <c r="CP55" s="21"/>
      <c r="CQ55" s="21"/>
      <c r="CR55" s="21"/>
      <c r="CS55" s="21"/>
      <c r="CT55" s="24">
        <v>2</v>
      </c>
      <c r="CU55" s="21"/>
      <c r="CV55" s="21"/>
      <c r="CW55" s="21"/>
      <c r="CX55" s="21"/>
      <c r="CY55" s="21"/>
      <c r="CZ55" s="21"/>
      <c r="DA55" s="24" t="s">
        <v>993</v>
      </c>
      <c r="DB55" s="21"/>
      <c r="DC55" s="21"/>
      <c r="DD55" s="21"/>
      <c r="DE55" s="21"/>
      <c r="DF55" s="21"/>
      <c r="DG55" s="21"/>
      <c r="DH55" s="24" t="s">
        <v>994</v>
      </c>
      <c r="DI55" s="21" t="s">
        <v>994</v>
      </c>
      <c r="DJ55" s="21" t="s">
        <v>994</v>
      </c>
      <c r="DK55" s="21" t="s">
        <v>994</v>
      </c>
      <c r="DL55" s="21" t="s">
        <v>994</v>
      </c>
      <c r="DM55" s="21" t="s">
        <v>994</v>
      </c>
      <c r="DN55" s="21"/>
      <c r="DO55" s="26">
        <v>8</v>
      </c>
      <c r="DP55" s="6"/>
      <c r="DQ55" s="55">
        <v>78.8</v>
      </c>
      <c r="DR55" s="52">
        <v>66</v>
      </c>
      <c r="DS55" s="52">
        <v>108.8</v>
      </c>
      <c r="DT55" s="52">
        <v>134</v>
      </c>
      <c r="DU55" s="52">
        <v>88.2</v>
      </c>
      <c r="DV55" s="52">
        <v>130.5</v>
      </c>
      <c r="DW55" s="52"/>
      <c r="DX55" s="55">
        <v>0.6</v>
      </c>
      <c r="DY55" s="52">
        <v>0.5</v>
      </c>
      <c r="DZ55" s="52">
        <v>0.6</v>
      </c>
      <c r="EA55" s="52">
        <v>0.6</v>
      </c>
      <c r="EB55" s="52">
        <v>0.5</v>
      </c>
      <c r="EC55" s="52">
        <v>0.5</v>
      </c>
      <c r="ED55" s="52"/>
      <c r="EE55" s="78">
        <f t="shared" si="88"/>
        <v>131.33333333333334</v>
      </c>
      <c r="EF55" s="79">
        <f t="shared" si="142"/>
        <v>132</v>
      </c>
      <c r="EG55" s="79">
        <f t="shared" ref="EG55:EJ55" si="157">DS55/DZ55</f>
        <v>181.33333333333334</v>
      </c>
      <c r="EH55" s="79">
        <f t="shared" si="157"/>
        <v>223.33333333333334</v>
      </c>
      <c r="EI55" s="79">
        <f t="shared" si="157"/>
        <v>176.4</v>
      </c>
      <c r="EJ55" s="79">
        <f t="shared" si="157"/>
        <v>261</v>
      </c>
      <c r="EK55" s="79"/>
      <c r="EL55" s="55">
        <v>1</v>
      </c>
      <c r="EM55" s="52">
        <v>1</v>
      </c>
      <c r="EN55" s="52">
        <v>1</v>
      </c>
      <c r="EO55" s="52">
        <v>1</v>
      </c>
      <c r="EP55" s="52">
        <v>1</v>
      </c>
      <c r="EQ55" s="52">
        <v>1</v>
      </c>
      <c r="ER55" s="52"/>
      <c r="ES55" s="55">
        <v>121</v>
      </c>
      <c r="ET55" s="52">
        <v>149</v>
      </c>
      <c r="EU55" s="52">
        <v>179</v>
      </c>
      <c r="EV55" s="52">
        <v>179</v>
      </c>
      <c r="EW55" s="52">
        <v>246</v>
      </c>
      <c r="EX55" s="52">
        <v>329</v>
      </c>
      <c r="EY55" s="52"/>
      <c r="EZ55" s="55">
        <v>17</v>
      </c>
      <c r="FA55" s="52">
        <v>15.1</v>
      </c>
      <c r="FB55" s="52">
        <v>9</v>
      </c>
      <c r="FC55" s="52">
        <v>9</v>
      </c>
      <c r="FD55" s="52">
        <v>7.4</v>
      </c>
      <c r="FE55" s="52">
        <v>8</v>
      </c>
      <c r="FF55" s="52"/>
      <c r="FG55" s="55">
        <v>8</v>
      </c>
      <c r="FH55" s="52">
        <v>8</v>
      </c>
      <c r="FI55" s="52">
        <v>8</v>
      </c>
      <c r="FJ55" s="52">
        <v>5</v>
      </c>
      <c r="FK55" s="52">
        <v>5</v>
      </c>
      <c r="FL55" s="52">
        <v>3</v>
      </c>
      <c r="FM55" s="52"/>
      <c r="FN55" s="55">
        <v>90</v>
      </c>
      <c r="FO55" s="52">
        <v>80</v>
      </c>
      <c r="FP55" s="52">
        <v>82</v>
      </c>
      <c r="FQ55" s="52">
        <v>74</v>
      </c>
      <c r="FR55" s="52">
        <v>72</v>
      </c>
      <c r="FS55" s="52">
        <v>78</v>
      </c>
      <c r="FT55" s="52"/>
      <c r="FU55" s="55">
        <v>0</v>
      </c>
      <c r="FV55" s="52">
        <v>0</v>
      </c>
      <c r="FW55" s="52">
        <v>0</v>
      </c>
      <c r="FX55" s="52">
        <v>0</v>
      </c>
      <c r="FY55" s="52">
        <v>0</v>
      </c>
      <c r="FZ55" s="52" t="s">
        <v>378</v>
      </c>
      <c r="GA55" s="52"/>
      <c r="GB55" s="55">
        <v>52</v>
      </c>
      <c r="GC55" s="52">
        <v>50</v>
      </c>
      <c r="GD55" s="52">
        <v>57</v>
      </c>
      <c r="GE55" s="52">
        <v>52</v>
      </c>
      <c r="GF55" s="52">
        <v>57</v>
      </c>
      <c r="GG55" s="52">
        <v>61</v>
      </c>
      <c r="GH55" s="52"/>
      <c r="GI55" s="55">
        <v>1790</v>
      </c>
      <c r="GJ55" s="52">
        <v>1550</v>
      </c>
      <c r="GK55" s="52">
        <v>2370</v>
      </c>
      <c r="GL55" s="52">
        <v>2210</v>
      </c>
      <c r="GM55" s="52">
        <v>3230</v>
      </c>
      <c r="GN55" s="52">
        <v>500</v>
      </c>
      <c r="GO55" s="52"/>
      <c r="GP55" s="6"/>
      <c r="GQ55" s="24">
        <v>15</v>
      </c>
      <c r="GR55" s="21">
        <v>80</v>
      </c>
      <c r="GS55" s="24">
        <v>15</v>
      </c>
      <c r="GT55" s="21">
        <v>80</v>
      </c>
      <c r="GU55" s="24">
        <v>13</v>
      </c>
      <c r="GV55" s="21">
        <v>55</v>
      </c>
      <c r="GW55" s="24">
        <v>13</v>
      </c>
      <c r="GX55" s="21">
        <v>55</v>
      </c>
      <c r="GY55" s="24">
        <v>14</v>
      </c>
      <c r="GZ55" s="21">
        <v>55</v>
      </c>
      <c r="HA55" s="24">
        <v>16</v>
      </c>
      <c r="HB55" s="21">
        <v>90</v>
      </c>
      <c r="HC55" s="24"/>
      <c r="HD55" s="21"/>
      <c r="HE55" s="6"/>
      <c r="HF55" s="21">
        <v>57</v>
      </c>
      <c r="HG55" s="21">
        <v>106</v>
      </c>
      <c r="HH55" s="21">
        <v>147</v>
      </c>
      <c r="HI55" s="21">
        <v>37</v>
      </c>
      <c r="HJ55" s="21">
        <v>1</v>
      </c>
      <c r="HK55" s="21">
        <v>50.9</v>
      </c>
      <c r="HL55" s="21">
        <v>0.8</v>
      </c>
      <c r="HM55" s="21">
        <v>10</v>
      </c>
      <c r="HN55" s="21">
        <v>16</v>
      </c>
      <c r="HO55" s="21">
        <v>6.19</v>
      </c>
      <c r="HP55" s="21">
        <v>2.96</v>
      </c>
      <c r="HQ55" s="21">
        <v>135.6</v>
      </c>
      <c r="HR55" s="21">
        <v>23.4</v>
      </c>
      <c r="HS55" s="21">
        <v>26.3</v>
      </c>
      <c r="HT55" s="21">
        <v>8</v>
      </c>
      <c r="HU55" s="6"/>
      <c r="HV55" s="99">
        <f t="shared" si="10"/>
        <v>0</v>
      </c>
      <c r="HW55" s="6"/>
      <c r="HX55" s="6"/>
      <c r="HY55" s="6"/>
      <c r="HZ55" s="6"/>
      <c r="IA55" s="6"/>
    </row>
    <row r="56" spans="1:235" ht="15.75" customHeight="1" x14ac:dyDescent="0.3">
      <c r="A56" s="99">
        <v>51</v>
      </c>
      <c r="B56" s="3">
        <v>99</v>
      </c>
      <c r="C56" s="21" t="s">
        <v>626</v>
      </c>
      <c r="D56" s="21">
        <v>1</v>
      </c>
      <c r="E56" s="53">
        <v>41335</v>
      </c>
      <c r="F56" s="53">
        <v>41340</v>
      </c>
      <c r="G56" s="21">
        <f t="shared" si="0"/>
        <v>5</v>
      </c>
      <c r="H56" s="52"/>
      <c r="I56" s="52" t="s">
        <v>432</v>
      </c>
      <c r="J56" s="54">
        <v>12790</v>
      </c>
      <c r="K56" s="52">
        <v>78</v>
      </c>
      <c r="L56" s="52">
        <v>170</v>
      </c>
      <c r="M56" s="52">
        <v>70</v>
      </c>
      <c r="N56" s="52" t="s">
        <v>1009</v>
      </c>
      <c r="O56" s="21">
        <v>66</v>
      </c>
      <c r="P56" s="21">
        <v>78.5</v>
      </c>
      <c r="Q56" s="21">
        <v>17</v>
      </c>
      <c r="R56" s="21" t="s">
        <v>548</v>
      </c>
      <c r="S56" s="21">
        <v>2</v>
      </c>
      <c r="T56" s="21">
        <v>17</v>
      </c>
      <c r="U56" s="21" t="s">
        <v>548</v>
      </c>
      <c r="V56" s="21">
        <v>2</v>
      </c>
      <c r="W56" s="21">
        <v>14</v>
      </c>
      <c r="X56" s="21">
        <v>11</v>
      </c>
      <c r="Y56" s="21">
        <v>0</v>
      </c>
      <c r="Z56" s="6"/>
      <c r="AA56" s="24" t="s">
        <v>884</v>
      </c>
      <c r="AB56" s="21" t="s">
        <v>497</v>
      </c>
      <c r="AC56" s="25">
        <v>2</v>
      </c>
      <c r="AD56" s="25" t="s">
        <v>1010</v>
      </c>
      <c r="AE56" s="21" t="s">
        <v>249</v>
      </c>
      <c r="AF56" s="21"/>
      <c r="AG56" s="21" t="s">
        <v>246</v>
      </c>
      <c r="AH56" s="21" t="s">
        <v>248</v>
      </c>
      <c r="AI56" s="21" t="s">
        <v>246</v>
      </c>
      <c r="AJ56" s="21" t="s">
        <v>246</v>
      </c>
      <c r="AK56" s="21" t="s">
        <v>246</v>
      </c>
      <c r="AL56" s="21" t="s">
        <v>246</v>
      </c>
      <c r="AM56" s="21">
        <v>13.23</v>
      </c>
      <c r="AN56" s="6"/>
      <c r="AO56" s="26" t="s">
        <v>250</v>
      </c>
      <c r="AP56" s="26" t="s">
        <v>274</v>
      </c>
      <c r="AQ56" s="26"/>
      <c r="AR56" s="26" t="s">
        <v>1902</v>
      </c>
      <c r="AS56" s="26" t="s">
        <v>1905</v>
      </c>
      <c r="AT56" s="27">
        <v>7.4</v>
      </c>
      <c r="AU56" s="21">
        <v>11.92</v>
      </c>
      <c r="AV56" s="21">
        <v>15.2</v>
      </c>
      <c r="AW56" s="21">
        <v>9.33</v>
      </c>
      <c r="AX56" s="21">
        <v>8.02</v>
      </c>
      <c r="AY56" s="21">
        <v>7.17</v>
      </c>
      <c r="AZ56" s="21">
        <v>5.47</v>
      </c>
      <c r="BA56" s="21">
        <v>4.5</v>
      </c>
      <c r="BB56" s="21">
        <v>3.35</v>
      </c>
      <c r="BC56" s="28">
        <f t="shared" ref="BC56:BE56" si="158">((AU56/AT56)*100)-100</f>
        <v>61.081081081081066</v>
      </c>
      <c r="BD56" s="28">
        <f t="shared" si="158"/>
        <v>27.516778523489933</v>
      </c>
      <c r="BE56" s="28">
        <f t="shared" si="158"/>
        <v>-38.618421052631582</v>
      </c>
      <c r="BF56" s="28">
        <f t="shared" si="2"/>
        <v>105.40540540540539</v>
      </c>
      <c r="BG56" s="28">
        <f t="shared" si="3"/>
        <v>26.081081081081066</v>
      </c>
      <c r="BH56" s="28">
        <f t="shared" si="4"/>
        <v>-21.728187919463082</v>
      </c>
      <c r="BI56" s="3">
        <f t="shared" ref="BI56:BK56" si="159">AU56-AT56</f>
        <v>4.5199999999999996</v>
      </c>
      <c r="BJ56" s="3">
        <f t="shared" si="159"/>
        <v>3.2799999999999994</v>
      </c>
      <c r="BK56" s="3">
        <f t="shared" si="159"/>
        <v>-5.8699999999999992</v>
      </c>
      <c r="BL56" s="3">
        <f t="shared" si="6"/>
        <v>7.7999999999999989</v>
      </c>
      <c r="BM56" s="3">
        <f t="shared" si="7"/>
        <v>1.9299999999999997</v>
      </c>
      <c r="BN56" s="3">
        <f t="shared" si="8"/>
        <v>-2.59</v>
      </c>
      <c r="BO56" s="24">
        <v>232.6</v>
      </c>
      <c r="BP56" s="21"/>
      <c r="BQ56" s="21"/>
      <c r="BR56" s="21">
        <v>140.9</v>
      </c>
      <c r="BS56" s="21"/>
      <c r="BT56" s="21">
        <v>68.8</v>
      </c>
      <c r="BU56" s="21"/>
      <c r="BV56" s="24">
        <v>37.1</v>
      </c>
      <c r="BW56" s="21">
        <v>37</v>
      </c>
      <c r="BX56" s="21">
        <v>38</v>
      </c>
      <c r="BY56" s="21">
        <v>37.9</v>
      </c>
      <c r="BZ56" s="21">
        <v>37</v>
      </c>
      <c r="CA56" s="21">
        <v>37</v>
      </c>
      <c r="CB56" s="21">
        <v>36</v>
      </c>
      <c r="CC56" s="21">
        <v>36</v>
      </c>
      <c r="CD56" s="21">
        <v>37</v>
      </c>
      <c r="CE56" s="6"/>
      <c r="CF56" s="24" t="s">
        <v>1011</v>
      </c>
      <c r="CG56" s="21"/>
      <c r="CH56" s="21"/>
      <c r="CI56" s="21"/>
      <c r="CJ56" s="21"/>
      <c r="CK56" s="21"/>
      <c r="CL56" s="21"/>
      <c r="CM56" s="24" t="s">
        <v>1012</v>
      </c>
      <c r="CN56" s="21"/>
      <c r="CO56" s="21"/>
      <c r="CP56" s="21"/>
      <c r="CQ56" s="21"/>
      <c r="CR56" s="21"/>
      <c r="CS56" s="21"/>
      <c r="CT56" s="24">
        <v>2</v>
      </c>
      <c r="CU56" s="21"/>
      <c r="CV56" s="21"/>
      <c r="CW56" s="21"/>
      <c r="CX56" s="21"/>
      <c r="CY56" s="21"/>
      <c r="CZ56" s="21"/>
      <c r="DA56" s="24" t="s">
        <v>949</v>
      </c>
      <c r="DB56" s="21"/>
      <c r="DC56" s="21"/>
      <c r="DD56" s="21"/>
      <c r="DE56" s="21"/>
      <c r="DF56" s="21"/>
      <c r="DG56" s="21"/>
      <c r="DH56" s="24" t="s">
        <v>374</v>
      </c>
      <c r="DI56" s="21" t="s">
        <v>949</v>
      </c>
      <c r="DJ56" s="21" t="s">
        <v>949</v>
      </c>
      <c r="DK56" s="21" t="s">
        <v>949</v>
      </c>
      <c r="DL56" s="21" t="s">
        <v>949</v>
      </c>
      <c r="DM56" s="21" t="s">
        <v>782</v>
      </c>
      <c r="DN56" s="21" t="s">
        <v>782</v>
      </c>
      <c r="DO56" s="26">
        <v>8</v>
      </c>
      <c r="DP56" s="6"/>
      <c r="DQ56" s="24">
        <v>103.1</v>
      </c>
      <c r="DR56" s="21">
        <v>97.4</v>
      </c>
      <c r="DS56" s="21">
        <v>88.8</v>
      </c>
      <c r="DT56" s="21">
        <v>112.6</v>
      </c>
      <c r="DU56" s="21">
        <v>89.8</v>
      </c>
      <c r="DV56" s="21">
        <v>84.6</v>
      </c>
      <c r="DW56" s="21">
        <v>108.1</v>
      </c>
      <c r="DX56" s="24">
        <v>0.6</v>
      </c>
      <c r="DY56" s="21">
        <v>0.6</v>
      </c>
      <c r="DZ56" s="21">
        <v>0.5</v>
      </c>
      <c r="EA56" s="21">
        <v>0.6</v>
      </c>
      <c r="EB56" s="21">
        <v>0.5</v>
      </c>
      <c r="EC56" s="21">
        <v>0.55000000000000004</v>
      </c>
      <c r="ED56" s="21">
        <v>0.5</v>
      </c>
      <c r="EE56" s="78">
        <f t="shared" si="88"/>
        <v>171.83333333333334</v>
      </c>
      <c r="EF56" s="79">
        <f t="shared" si="142"/>
        <v>162.33333333333334</v>
      </c>
      <c r="EG56" s="79">
        <f t="shared" ref="EG56:EK56" si="160">DS56/DZ56</f>
        <v>177.6</v>
      </c>
      <c r="EH56" s="79">
        <f t="shared" si="160"/>
        <v>187.66666666666666</v>
      </c>
      <c r="EI56" s="79">
        <f t="shared" si="160"/>
        <v>179.6</v>
      </c>
      <c r="EJ56" s="79">
        <f t="shared" si="160"/>
        <v>153.81818181818178</v>
      </c>
      <c r="EK56" s="79">
        <f t="shared" si="160"/>
        <v>216.2</v>
      </c>
      <c r="EL56" s="24">
        <v>1</v>
      </c>
      <c r="EM56" s="21">
        <v>1</v>
      </c>
      <c r="EN56" s="21">
        <v>1</v>
      </c>
      <c r="EO56" s="21">
        <v>1</v>
      </c>
      <c r="EP56" s="21">
        <v>1</v>
      </c>
      <c r="EQ56" s="21">
        <v>1</v>
      </c>
      <c r="ER56" s="21">
        <v>1</v>
      </c>
      <c r="ES56" s="24">
        <v>173</v>
      </c>
      <c r="ET56" s="21">
        <v>169</v>
      </c>
      <c r="EU56" s="21">
        <v>192</v>
      </c>
      <c r="EV56" s="21">
        <v>241</v>
      </c>
      <c r="EW56" s="21">
        <v>266</v>
      </c>
      <c r="EX56" s="21">
        <v>344</v>
      </c>
      <c r="EY56" s="21">
        <v>442</v>
      </c>
      <c r="EZ56" s="24">
        <v>5.8</v>
      </c>
      <c r="FA56" s="21">
        <v>5.8</v>
      </c>
      <c r="FB56" s="21">
        <v>5.8</v>
      </c>
      <c r="FC56" s="21">
        <v>5.8</v>
      </c>
      <c r="FD56" s="21">
        <v>5.8</v>
      </c>
      <c r="FE56" s="21">
        <v>11.8</v>
      </c>
      <c r="FF56" s="21">
        <v>15.8</v>
      </c>
      <c r="FG56" s="24">
        <v>3</v>
      </c>
      <c r="FH56" s="21">
        <v>3</v>
      </c>
      <c r="FI56" s="21">
        <v>3</v>
      </c>
      <c r="FJ56" s="21">
        <v>3</v>
      </c>
      <c r="FK56" s="21">
        <v>3</v>
      </c>
      <c r="FL56" s="21">
        <v>3</v>
      </c>
      <c r="FM56" s="21">
        <v>3</v>
      </c>
      <c r="FN56" s="24">
        <v>76</v>
      </c>
      <c r="FO56" s="21">
        <v>63</v>
      </c>
      <c r="FP56" s="21">
        <v>62</v>
      </c>
      <c r="FQ56" s="21">
        <v>70</v>
      </c>
      <c r="FR56" s="21">
        <v>67</v>
      </c>
      <c r="FS56" s="21">
        <v>71</v>
      </c>
      <c r="FT56" s="21">
        <v>70</v>
      </c>
      <c r="FU56" s="24" t="s">
        <v>438</v>
      </c>
      <c r="FV56" s="21" t="s">
        <v>403</v>
      </c>
      <c r="FW56" s="21" t="s">
        <v>296</v>
      </c>
      <c r="FX56" s="21" t="s">
        <v>310</v>
      </c>
      <c r="FY56" s="21" t="s">
        <v>311</v>
      </c>
      <c r="FZ56" s="21" t="s">
        <v>322</v>
      </c>
      <c r="GA56" s="21" t="s">
        <v>321</v>
      </c>
      <c r="GB56" s="24">
        <v>104</v>
      </c>
      <c r="GC56" s="21">
        <v>121</v>
      </c>
      <c r="GD56" s="21">
        <v>121</v>
      </c>
      <c r="GE56" s="21">
        <v>240</v>
      </c>
      <c r="GF56" s="21">
        <v>222</v>
      </c>
      <c r="GG56" s="21">
        <v>265</v>
      </c>
      <c r="GH56" s="21">
        <v>279</v>
      </c>
      <c r="GI56" s="24">
        <v>1245</v>
      </c>
      <c r="GJ56" s="21">
        <v>1050</v>
      </c>
      <c r="GK56" s="21">
        <v>1340</v>
      </c>
      <c r="GL56" s="21">
        <v>2070</v>
      </c>
      <c r="GM56" s="21">
        <v>2270</v>
      </c>
      <c r="GN56" s="21">
        <v>1520</v>
      </c>
      <c r="GO56" s="21">
        <v>1760</v>
      </c>
      <c r="GP56" s="6"/>
      <c r="GQ56" s="24">
        <v>16</v>
      </c>
      <c r="GR56" s="21">
        <v>90</v>
      </c>
      <c r="GS56" s="24">
        <v>16</v>
      </c>
      <c r="GT56" s="21">
        <v>90</v>
      </c>
      <c r="GU56" s="24">
        <v>16</v>
      </c>
      <c r="GV56" s="21">
        <v>90</v>
      </c>
      <c r="GW56" s="24">
        <v>16</v>
      </c>
      <c r="GX56" s="21">
        <v>90</v>
      </c>
      <c r="GY56" s="24">
        <v>16</v>
      </c>
      <c r="GZ56" s="21">
        <v>90</v>
      </c>
      <c r="HA56" s="24">
        <v>17</v>
      </c>
      <c r="HB56" s="21">
        <v>90</v>
      </c>
      <c r="HC56" s="24">
        <v>17</v>
      </c>
      <c r="HD56" s="21">
        <v>90</v>
      </c>
      <c r="HE56" s="6"/>
      <c r="HF56" s="21">
        <v>78</v>
      </c>
      <c r="HG56" s="21">
        <v>116</v>
      </c>
      <c r="HH56" s="21">
        <v>90</v>
      </c>
      <c r="HI56" s="21">
        <v>37</v>
      </c>
      <c r="HJ56" s="21">
        <v>2</v>
      </c>
      <c r="HK56" s="21">
        <v>171.8</v>
      </c>
      <c r="HL56" s="21">
        <v>0.4</v>
      </c>
      <c r="HM56" s="21">
        <v>25</v>
      </c>
      <c r="HN56" s="21">
        <v>26.33</v>
      </c>
      <c r="HO56" s="21">
        <v>12.33</v>
      </c>
      <c r="HP56" s="21">
        <v>4.03</v>
      </c>
      <c r="HQ56" s="21">
        <v>141</v>
      </c>
      <c r="HR56" s="21">
        <v>20.8</v>
      </c>
      <c r="HS56" s="21">
        <v>8</v>
      </c>
      <c r="HT56" s="21">
        <v>3</v>
      </c>
      <c r="HU56" s="6"/>
      <c r="HV56" s="99">
        <f t="shared" si="10"/>
        <v>0</v>
      </c>
      <c r="HW56" s="6"/>
      <c r="HX56" s="6"/>
      <c r="HY56" s="6"/>
      <c r="HZ56" s="6"/>
      <c r="IA56" s="6"/>
    </row>
    <row r="57" spans="1:235" ht="15.75" customHeight="1" x14ac:dyDescent="0.3">
      <c r="A57" s="99">
        <v>52</v>
      </c>
      <c r="B57" s="3">
        <v>103</v>
      </c>
      <c r="C57" s="21" t="s">
        <v>874</v>
      </c>
      <c r="D57" s="21">
        <v>2</v>
      </c>
      <c r="E57" s="22">
        <v>41337</v>
      </c>
      <c r="F57" s="22">
        <v>41337</v>
      </c>
      <c r="G57" s="21">
        <f t="shared" si="0"/>
        <v>0</v>
      </c>
      <c r="H57" s="21" t="s">
        <v>1032</v>
      </c>
      <c r="I57" s="21"/>
      <c r="J57" s="23">
        <v>16579</v>
      </c>
      <c r="K57" s="21">
        <v>67</v>
      </c>
      <c r="L57" s="21">
        <v>170</v>
      </c>
      <c r="M57" s="21">
        <v>65</v>
      </c>
      <c r="N57" s="21" t="s">
        <v>1033</v>
      </c>
      <c r="O57" s="21">
        <v>95</v>
      </c>
      <c r="P57" s="21">
        <v>97.8</v>
      </c>
      <c r="Q57" s="21">
        <v>18</v>
      </c>
      <c r="R57" s="21" t="s">
        <v>548</v>
      </c>
      <c r="S57" s="21">
        <v>2</v>
      </c>
      <c r="T57" s="21">
        <v>18</v>
      </c>
      <c r="U57" s="21" t="s">
        <v>548</v>
      </c>
      <c r="V57" s="21">
        <v>2</v>
      </c>
      <c r="W57" s="21">
        <v>17</v>
      </c>
      <c r="X57" s="21">
        <v>14</v>
      </c>
      <c r="Y57" s="21">
        <v>4</v>
      </c>
      <c r="Z57" s="6"/>
      <c r="AA57" s="24" t="s">
        <v>884</v>
      </c>
      <c r="AB57" s="21" t="s">
        <v>1034</v>
      </c>
      <c r="AC57" s="25">
        <v>2</v>
      </c>
      <c r="AD57" s="25" t="s">
        <v>1010</v>
      </c>
      <c r="AE57" s="21" t="s">
        <v>249</v>
      </c>
      <c r="AF57" s="21"/>
      <c r="AG57" s="21" t="s">
        <v>246</v>
      </c>
      <c r="AH57" s="21" t="s">
        <v>248</v>
      </c>
      <c r="AI57" s="21" t="s">
        <v>246</v>
      </c>
      <c r="AJ57" s="21" t="s">
        <v>246</v>
      </c>
      <c r="AK57" s="21" t="s">
        <v>246</v>
      </c>
      <c r="AL57" s="21" t="s">
        <v>246</v>
      </c>
      <c r="AM57" s="21">
        <v>1.38</v>
      </c>
      <c r="AN57" s="6"/>
      <c r="AO57" s="26" t="s">
        <v>250</v>
      </c>
      <c r="AP57" s="26" t="s">
        <v>274</v>
      </c>
      <c r="AQ57" s="26"/>
      <c r="AR57" s="26" t="s">
        <v>1902</v>
      </c>
      <c r="AS57" s="26" t="s">
        <v>1910</v>
      </c>
      <c r="AT57" s="27">
        <v>1.33</v>
      </c>
      <c r="AU57" s="21">
        <v>1.36</v>
      </c>
      <c r="AV57" s="21">
        <v>1.38</v>
      </c>
      <c r="AW57" s="21">
        <v>1.87</v>
      </c>
      <c r="AX57" s="21">
        <v>2.9</v>
      </c>
      <c r="AY57" s="21">
        <v>4.07</v>
      </c>
      <c r="AZ57" s="21">
        <v>4</v>
      </c>
      <c r="BA57" s="21">
        <v>4.04</v>
      </c>
      <c r="BB57" s="21">
        <v>2.83</v>
      </c>
      <c r="BC57" s="28">
        <f t="shared" ref="BC57:BE57" si="161">((AU57/AT57)*100)-100</f>
        <v>2.2556390977443499</v>
      </c>
      <c r="BD57" s="28">
        <f t="shared" si="161"/>
        <v>1.470588235294116</v>
      </c>
      <c r="BE57" s="28">
        <f t="shared" si="161"/>
        <v>35.507246376811622</v>
      </c>
      <c r="BF57" s="28">
        <f t="shared" si="2"/>
        <v>3.7593984962405784</v>
      </c>
      <c r="BG57" s="28">
        <f t="shared" si="3"/>
        <v>40.601503759398497</v>
      </c>
      <c r="BH57" s="28">
        <f t="shared" si="4"/>
        <v>37.5</v>
      </c>
      <c r="BI57" s="3">
        <f t="shared" ref="BI57:BK57" si="162">AU57-AT57</f>
        <v>3.0000000000000027E-2</v>
      </c>
      <c r="BJ57" s="3">
        <f t="shared" si="162"/>
        <v>1.9999999999999796E-2</v>
      </c>
      <c r="BK57" s="3">
        <f t="shared" si="162"/>
        <v>0.49000000000000021</v>
      </c>
      <c r="BL57" s="3">
        <f t="shared" si="6"/>
        <v>4.9999999999999822E-2</v>
      </c>
      <c r="BM57" s="3">
        <f t="shared" si="7"/>
        <v>0.54</v>
      </c>
      <c r="BN57" s="3">
        <f t="shared" si="8"/>
        <v>0.51</v>
      </c>
      <c r="BO57" s="24">
        <v>131</v>
      </c>
      <c r="BP57" s="21">
        <v>178</v>
      </c>
      <c r="BQ57" s="21">
        <v>200</v>
      </c>
      <c r="BR57" s="21">
        <v>196</v>
      </c>
      <c r="BS57" s="21">
        <v>150</v>
      </c>
      <c r="BT57" s="21"/>
      <c r="BU57" s="21">
        <v>37.6</v>
      </c>
      <c r="BV57" s="24">
        <v>35</v>
      </c>
      <c r="BW57" s="21">
        <v>35.9</v>
      </c>
      <c r="BX57" s="21">
        <v>36</v>
      </c>
      <c r="BY57" s="21">
        <v>36.9</v>
      </c>
      <c r="BZ57" s="21">
        <v>37</v>
      </c>
      <c r="CA57" s="21">
        <v>36.5</v>
      </c>
      <c r="CB57" s="21">
        <v>35</v>
      </c>
      <c r="CC57" s="21">
        <v>36</v>
      </c>
      <c r="CD57" s="21">
        <v>37</v>
      </c>
      <c r="CE57" s="6"/>
      <c r="CF57" s="24" t="s">
        <v>1035</v>
      </c>
      <c r="CG57" s="21" t="s">
        <v>879</v>
      </c>
      <c r="CH57" s="21"/>
      <c r="CI57" s="21"/>
      <c r="CJ57" s="21"/>
      <c r="CK57" s="21" t="s">
        <v>1025</v>
      </c>
      <c r="CL57" s="21"/>
      <c r="CM57" s="24" t="s">
        <v>1036</v>
      </c>
      <c r="CN57" s="21" t="s">
        <v>1037</v>
      </c>
      <c r="CO57" s="21"/>
      <c r="CP57" s="21"/>
      <c r="CQ57" s="21"/>
      <c r="CR57" s="21" t="s">
        <v>1038</v>
      </c>
      <c r="CS57" s="21"/>
      <c r="CT57" s="24">
        <v>2</v>
      </c>
      <c r="CU57" s="21">
        <v>1</v>
      </c>
      <c r="CV57" s="21"/>
      <c r="CW57" s="21"/>
      <c r="CX57" s="21"/>
      <c r="CY57" s="21">
        <v>1</v>
      </c>
      <c r="CZ57" s="21"/>
      <c r="DA57" s="24" t="s">
        <v>1039</v>
      </c>
      <c r="DB57" s="21" t="s">
        <v>782</v>
      </c>
      <c r="DC57" s="21"/>
      <c r="DD57" s="21"/>
      <c r="DE57" s="21"/>
      <c r="DF57" s="21"/>
      <c r="DG57" s="21"/>
      <c r="DH57" s="24" t="s">
        <v>1040</v>
      </c>
      <c r="DI57" s="21" t="s">
        <v>1040</v>
      </c>
      <c r="DJ57" s="21" t="s">
        <v>1041</v>
      </c>
      <c r="DK57" s="21" t="s">
        <v>1042</v>
      </c>
      <c r="DL57" s="21" t="s">
        <v>1042</v>
      </c>
      <c r="DM57" s="21" t="s">
        <v>1042</v>
      </c>
      <c r="DN57" s="21" t="s">
        <v>1042</v>
      </c>
      <c r="DO57" s="26">
        <v>8</v>
      </c>
      <c r="DP57" s="6"/>
      <c r="DQ57" s="24">
        <v>68</v>
      </c>
      <c r="DR57" s="21">
        <v>113.3</v>
      </c>
      <c r="DS57" s="21">
        <v>141</v>
      </c>
      <c r="DT57" s="21">
        <v>86.2</v>
      </c>
      <c r="DU57" s="21">
        <v>57.4</v>
      </c>
      <c r="DV57" s="21">
        <v>102.7</v>
      </c>
      <c r="DW57" s="21">
        <v>97.2</v>
      </c>
      <c r="DX57" s="24">
        <v>0.5</v>
      </c>
      <c r="DY57" s="21">
        <v>0.5</v>
      </c>
      <c r="DZ57" s="21">
        <v>0.5</v>
      </c>
      <c r="EA57" s="21">
        <v>0.45</v>
      </c>
      <c r="EB57" s="21">
        <v>0.5</v>
      </c>
      <c r="EC57" s="21">
        <v>0.5</v>
      </c>
      <c r="ED57" s="21">
        <v>0.5</v>
      </c>
      <c r="EE57" s="78">
        <f t="shared" si="88"/>
        <v>136</v>
      </c>
      <c r="EF57" s="79">
        <f t="shared" si="142"/>
        <v>226.6</v>
      </c>
      <c r="EG57" s="79">
        <f t="shared" ref="EG57:EK57" si="163">DS57/DZ57</f>
        <v>282</v>
      </c>
      <c r="EH57" s="79">
        <f t="shared" si="163"/>
        <v>191.55555555555557</v>
      </c>
      <c r="EI57" s="79">
        <f t="shared" si="163"/>
        <v>114.8</v>
      </c>
      <c r="EJ57" s="79">
        <f t="shared" si="163"/>
        <v>205.4</v>
      </c>
      <c r="EK57" s="79">
        <f t="shared" si="163"/>
        <v>194.4</v>
      </c>
      <c r="EL57" s="24">
        <v>0</v>
      </c>
      <c r="EM57" s="21">
        <v>1</v>
      </c>
      <c r="EN57" s="21">
        <v>1</v>
      </c>
      <c r="EO57" s="21">
        <v>1</v>
      </c>
      <c r="EP57" s="21">
        <v>1</v>
      </c>
      <c r="EQ57" s="21">
        <v>1</v>
      </c>
      <c r="ER57" s="21">
        <v>1</v>
      </c>
      <c r="ES57" s="24">
        <v>311</v>
      </c>
      <c r="ET57" s="21">
        <v>364</v>
      </c>
      <c r="EU57" s="21">
        <v>314</v>
      </c>
      <c r="EV57" s="21">
        <v>201</v>
      </c>
      <c r="EW57" s="21">
        <v>113</v>
      </c>
      <c r="EX57" s="21">
        <v>64</v>
      </c>
      <c r="EY57" s="21">
        <v>54</v>
      </c>
      <c r="EZ57" s="24">
        <v>6.4</v>
      </c>
      <c r="FA57" s="21">
        <v>8.4</v>
      </c>
      <c r="FB57" s="21">
        <v>11.3</v>
      </c>
      <c r="FC57" s="21">
        <v>23.5</v>
      </c>
      <c r="FD57" s="21">
        <v>44.6</v>
      </c>
      <c r="FE57" s="21">
        <v>65</v>
      </c>
      <c r="FF57" s="21">
        <v>51.8</v>
      </c>
      <c r="FG57" s="24">
        <v>4</v>
      </c>
      <c r="FH57" s="21">
        <v>5</v>
      </c>
      <c r="FI57" s="21">
        <v>3</v>
      </c>
      <c r="FJ57" s="21">
        <v>3</v>
      </c>
      <c r="FK57" s="21">
        <v>3</v>
      </c>
      <c r="FL57" s="21">
        <v>3</v>
      </c>
      <c r="FM57" s="21">
        <v>3</v>
      </c>
      <c r="FN57" s="24">
        <v>121</v>
      </c>
      <c r="FO57" s="21">
        <v>89</v>
      </c>
      <c r="FP57" s="21">
        <v>62</v>
      </c>
      <c r="FQ57" s="21">
        <v>62</v>
      </c>
      <c r="FR57" s="21">
        <v>81</v>
      </c>
      <c r="FS57" s="21">
        <v>88</v>
      </c>
      <c r="FT57" s="21">
        <v>78</v>
      </c>
      <c r="FU57" s="24" t="s">
        <v>321</v>
      </c>
      <c r="FV57" s="21" t="s">
        <v>941</v>
      </c>
      <c r="FW57" s="21" t="s">
        <v>294</v>
      </c>
      <c r="FX57" s="21" t="s">
        <v>559</v>
      </c>
      <c r="FY57" s="21" t="s">
        <v>665</v>
      </c>
      <c r="FZ57" s="21" t="s">
        <v>378</v>
      </c>
      <c r="GA57" s="21" t="s">
        <v>334</v>
      </c>
      <c r="GB57" s="24">
        <v>146</v>
      </c>
      <c r="GC57" s="21">
        <v>107.4</v>
      </c>
      <c r="GD57" s="21">
        <v>155</v>
      </c>
      <c r="GE57" s="21">
        <v>182</v>
      </c>
      <c r="GF57" s="21">
        <v>163</v>
      </c>
      <c r="GG57" s="21">
        <v>154</v>
      </c>
      <c r="GH57" s="21">
        <v>137</v>
      </c>
      <c r="GI57" s="24">
        <v>2250</v>
      </c>
      <c r="GJ57" s="21">
        <v>550</v>
      </c>
      <c r="GK57" s="21">
        <v>1120</v>
      </c>
      <c r="GL57" s="21">
        <v>30</v>
      </c>
      <c r="GM57" s="21">
        <v>30</v>
      </c>
      <c r="GN57" s="21">
        <v>140</v>
      </c>
      <c r="GO57" s="21">
        <v>460</v>
      </c>
      <c r="GP57" s="6"/>
      <c r="GQ57" s="24">
        <v>16</v>
      </c>
      <c r="GR57" s="21">
        <v>90</v>
      </c>
      <c r="GS57" s="24">
        <v>16</v>
      </c>
      <c r="GT57" s="21">
        <v>90</v>
      </c>
      <c r="GU57" s="24">
        <v>16</v>
      </c>
      <c r="GV57" s="21">
        <v>90</v>
      </c>
      <c r="GW57" s="24">
        <v>18</v>
      </c>
      <c r="GX57" s="21">
        <v>90</v>
      </c>
      <c r="GY57" s="24">
        <v>19</v>
      </c>
      <c r="GZ57" s="21">
        <v>90</v>
      </c>
      <c r="HA57" s="24">
        <v>19</v>
      </c>
      <c r="HB57" s="21">
        <v>90</v>
      </c>
      <c r="HC57" s="24">
        <v>20</v>
      </c>
      <c r="HD57" s="21">
        <v>90</v>
      </c>
      <c r="HE57" s="6"/>
      <c r="HF57" s="21">
        <v>67</v>
      </c>
      <c r="HG57" s="21">
        <v>160</v>
      </c>
      <c r="HH57" s="21">
        <v>136</v>
      </c>
      <c r="HI57" s="21">
        <v>35</v>
      </c>
      <c r="HJ57" s="21">
        <v>1</v>
      </c>
      <c r="HK57" s="21">
        <v>0.5</v>
      </c>
      <c r="HL57" s="21">
        <v>68</v>
      </c>
      <c r="HM57" s="21">
        <v>0</v>
      </c>
      <c r="HN57" s="21">
        <v>27.73</v>
      </c>
      <c r="HO57" s="21">
        <v>20</v>
      </c>
      <c r="HP57" s="21">
        <v>5.43</v>
      </c>
      <c r="HQ57" s="21">
        <v>131.6</v>
      </c>
      <c r="HR57" s="21">
        <v>16.2</v>
      </c>
      <c r="HS57" s="21">
        <v>8.4</v>
      </c>
      <c r="HT57" s="21">
        <v>4</v>
      </c>
      <c r="HU57" s="6"/>
      <c r="HV57" s="99">
        <f t="shared" si="10"/>
        <v>0</v>
      </c>
      <c r="HW57" s="6"/>
      <c r="HX57" s="6"/>
      <c r="HY57" s="6"/>
      <c r="HZ57" s="6"/>
      <c r="IA57" s="6"/>
    </row>
    <row r="58" spans="1:235" ht="15.75" customHeight="1" x14ac:dyDescent="0.3">
      <c r="A58" s="99">
        <v>53</v>
      </c>
      <c r="B58" s="3">
        <v>104</v>
      </c>
      <c r="C58" s="21" t="s">
        <v>635</v>
      </c>
      <c r="D58" s="21">
        <v>2</v>
      </c>
      <c r="E58" s="22">
        <v>41354</v>
      </c>
      <c r="F58" s="22">
        <v>41354</v>
      </c>
      <c r="G58" s="21">
        <f t="shared" si="0"/>
        <v>0</v>
      </c>
      <c r="H58" s="21"/>
      <c r="I58" s="21" t="s">
        <v>835</v>
      </c>
      <c r="J58" s="23">
        <v>6077</v>
      </c>
      <c r="K58" s="21">
        <v>97</v>
      </c>
      <c r="L58" s="21">
        <v>165</v>
      </c>
      <c r="M58" s="21">
        <v>56</v>
      </c>
      <c r="N58" s="21" t="s">
        <v>1043</v>
      </c>
      <c r="O58" s="21">
        <v>61</v>
      </c>
      <c r="P58" s="21">
        <v>70</v>
      </c>
      <c r="Q58" s="21">
        <v>4</v>
      </c>
      <c r="R58" s="21" t="s">
        <v>1044</v>
      </c>
      <c r="S58" s="21">
        <v>1</v>
      </c>
      <c r="T58" s="21">
        <v>9</v>
      </c>
      <c r="U58" s="21" t="s">
        <v>272</v>
      </c>
      <c r="V58" s="21">
        <v>1</v>
      </c>
      <c r="W58" s="21">
        <v>2</v>
      </c>
      <c r="X58" s="21">
        <v>2</v>
      </c>
      <c r="Y58" s="21">
        <v>0</v>
      </c>
      <c r="Z58" s="6"/>
      <c r="AA58" s="24" t="s">
        <v>884</v>
      </c>
      <c r="AB58" s="21" t="s">
        <v>980</v>
      </c>
      <c r="AC58" s="25"/>
      <c r="AD58" s="25"/>
      <c r="AE58" s="21" t="s">
        <v>249</v>
      </c>
      <c r="AF58" s="21"/>
      <c r="AG58" s="21" t="s">
        <v>249</v>
      </c>
      <c r="AH58" s="21"/>
      <c r="AI58" s="21" t="s">
        <v>246</v>
      </c>
      <c r="AJ58" s="21" t="s">
        <v>249</v>
      </c>
      <c r="AK58" s="21" t="s">
        <v>249</v>
      </c>
      <c r="AL58" s="21" t="s">
        <v>246</v>
      </c>
      <c r="AM58" s="21">
        <v>8</v>
      </c>
      <c r="AN58" s="6"/>
      <c r="AO58" s="26" t="s">
        <v>250</v>
      </c>
      <c r="AP58" s="26" t="s">
        <v>274</v>
      </c>
      <c r="AQ58" s="26"/>
      <c r="AR58" s="26" t="s">
        <v>1906</v>
      </c>
      <c r="AS58" s="26" t="s">
        <v>1912</v>
      </c>
      <c r="AT58" s="27">
        <v>4</v>
      </c>
      <c r="AU58" s="21">
        <v>9.6999999999999993</v>
      </c>
      <c r="AV58" s="21">
        <v>19.989999999999998</v>
      </c>
      <c r="AW58" s="21">
        <v>13.13</v>
      </c>
      <c r="AX58" s="21">
        <v>8.49</v>
      </c>
      <c r="AY58" s="21">
        <v>4</v>
      </c>
      <c r="AZ58" s="21"/>
      <c r="BA58" s="21"/>
      <c r="BB58" s="21"/>
      <c r="BC58" s="28">
        <f t="shared" ref="BC58:BE58" si="164">((AU58/AT58)*100)-100</f>
        <v>142.49999999999997</v>
      </c>
      <c r="BD58" s="28">
        <f t="shared" si="164"/>
        <v>106.08247422680409</v>
      </c>
      <c r="BE58" s="28">
        <f t="shared" si="164"/>
        <v>-34.317158579289625</v>
      </c>
      <c r="BF58" s="28">
        <f t="shared" si="2"/>
        <v>399.74999999999994</v>
      </c>
      <c r="BG58" s="28">
        <f t="shared" si="3"/>
        <v>228.25</v>
      </c>
      <c r="BH58" s="28">
        <f t="shared" si="4"/>
        <v>35.360824742268051</v>
      </c>
      <c r="BI58" s="3">
        <f t="shared" ref="BI58:BK58" si="165">AU58-AT58</f>
        <v>5.6999999999999993</v>
      </c>
      <c r="BJ58" s="3">
        <f t="shared" si="165"/>
        <v>10.29</v>
      </c>
      <c r="BK58" s="3">
        <f t="shared" si="165"/>
        <v>-6.8599999999999977</v>
      </c>
      <c r="BL58" s="3">
        <f t="shared" si="6"/>
        <v>15.989999999999998</v>
      </c>
      <c r="BM58" s="3">
        <f t="shared" si="7"/>
        <v>9.1300000000000008</v>
      </c>
      <c r="BN58" s="3">
        <f t="shared" si="8"/>
        <v>3.4300000000000015</v>
      </c>
      <c r="BO58" s="24">
        <v>33.9</v>
      </c>
      <c r="BP58" s="21">
        <v>155.5</v>
      </c>
      <c r="BQ58" s="21">
        <v>140</v>
      </c>
      <c r="BR58" s="21">
        <v>140</v>
      </c>
      <c r="BS58" s="21"/>
      <c r="BT58" s="21"/>
      <c r="BU58" s="21"/>
      <c r="BV58" s="24">
        <v>36.1</v>
      </c>
      <c r="BW58" s="21">
        <v>36.5</v>
      </c>
      <c r="BX58" s="21">
        <v>36.4</v>
      </c>
      <c r="BY58" s="21">
        <v>36.1</v>
      </c>
      <c r="BZ58" s="21">
        <v>36.4</v>
      </c>
      <c r="CA58" s="21">
        <v>35.5</v>
      </c>
      <c r="CB58" s="21"/>
      <c r="CC58" s="21"/>
      <c r="CD58" s="21"/>
      <c r="CE58" s="6"/>
      <c r="CF58" s="24" t="s">
        <v>981</v>
      </c>
      <c r="CG58" s="21"/>
      <c r="CH58" s="21"/>
      <c r="CI58" s="21"/>
      <c r="CJ58" s="21"/>
      <c r="CK58" s="21"/>
      <c r="CL58" s="21"/>
      <c r="CM58" s="24" t="s">
        <v>1045</v>
      </c>
      <c r="CN58" s="21"/>
      <c r="CO58" s="21"/>
      <c r="CP58" s="21"/>
      <c r="CQ58" s="21"/>
      <c r="CR58" s="21"/>
      <c r="CS58" s="21"/>
      <c r="CT58" s="24">
        <v>1</v>
      </c>
      <c r="CU58" s="21"/>
      <c r="CV58" s="21"/>
      <c r="CW58" s="21"/>
      <c r="CX58" s="21"/>
      <c r="CY58" s="21"/>
      <c r="CZ58" s="21"/>
      <c r="DA58" s="24" t="s">
        <v>331</v>
      </c>
      <c r="DB58" s="21"/>
      <c r="DC58" s="21"/>
      <c r="DD58" s="21"/>
      <c r="DE58" s="21"/>
      <c r="DF58" s="21"/>
      <c r="DG58" s="21"/>
      <c r="DH58" s="24" t="s">
        <v>1046</v>
      </c>
      <c r="DI58" s="21" t="s">
        <v>1047</v>
      </c>
      <c r="DJ58" s="21" t="s">
        <v>1039</v>
      </c>
      <c r="DK58" s="21" t="s">
        <v>1039</v>
      </c>
      <c r="DL58" s="21"/>
      <c r="DM58" s="21"/>
      <c r="DN58" s="21"/>
      <c r="DO58" s="26" t="s">
        <v>1020</v>
      </c>
      <c r="DP58" s="6"/>
      <c r="DQ58" s="24">
        <v>310.2</v>
      </c>
      <c r="DR58" s="21">
        <v>108.1</v>
      </c>
      <c r="DS58" s="21">
        <v>80</v>
      </c>
      <c r="DT58" s="21">
        <v>72</v>
      </c>
      <c r="DU58" s="21"/>
      <c r="DV58" s="21"/>
      <c r="DW58" s="21"/>
      <c r="DX58" s="24">
        <v>0.4</v>
      </c>
      <c r="DY58" s="21">
        <v>0.35</v>
      </c>
      <c r="DZ58" s="21">
        <v>0.3</v>
      </c>
      <c r="EA58" s="21">
        <v>0.3</v>
      </c>
      <c r="EB58" s="21"/>
      <c r="EC58" s="21"/>
      <c r="ED58" s="21"/>
      <c r="EE58" s="78">
        <f t="shared" si="88"/>
        <v>775.49999999999989</v>
      </c>
      <c r="EF58" s="79">
        <f t="shared" si="142"/>
        <v>308.85714285714283</v>
      </c>
      <c r="EG58" s="79">
        <f t="shared" ref="EG58:EH58" si="166">DS58/DZ58</f>
        <v>266.66666666666669</v>
      </c>
      <c r="EH58" s="79">
        <f t="shared" si="166"/>
        <v>240</v>
      </c>
      <c r="EI58" s="79"/>
      <c r="EJ58" s="79"/>
      <c r="EK58" s="79"/>
      <c r="EL58" s="24">
        <v>1</v>
      </c>
      <c r="EM58" s="21">
        <v>0</v>
      </c>
      <c r="EN58" s="21">
        <v>0</v>
      </c>
      <c r="EO58" s="21">
        <v>0</v>
      </c>
      <c r="EP58" s="21"/>
      <c r="EQ58" s="21"/>
      <c r="ER58" s="21"/>
      <c r="ES58" s="24">
        <v>261</v>
      </c>
      <c r="ET58" s="21">
        <v>258</v>
      </c>
      <c r="EU58" s="21">
        <v>230</v>
      </c>
      <c r="EV58" s="21">
        <v>238</v>
      </c>
      <c r="EW58" s="21"/>
      <c r="EX58" s="21"/>
      <c r="EY58" s="21"/>
      <c r="EZ58" s="24">
        <v>8</v>
      </c>
      <c r="FA58" s="21">
        <v>8</v>
      </c>
      <c r="FB58" s="21">
        <v>8</v>
      </c>
      <c r="FC58" s="21">
        <v>8</v>
      </c>
      <c r="FD58" s="21"/>
      <c r="FE58" s="21"/>
      <c r="FF58" s="21"/>
      <c r="FG58" s="24">
        <v>15</v>
      </c>
      <c r="FH58" s="21">
        <v>15</v>
      </c>
      <c r="FI58" s="21">
        <v>15</v>
      </c>
      <c r="FJ58" s="21">
        <v>15</v>
      </c>
      <c r="FK58" s="21"/>
      <c r="FL58" s="21"/>
      <c r="FM58" s="21"/>
      <c r="FN58" s="24">
        <v>67</v>
      </c>
      <c r="FO58" s="21">
        <v>59</v>
      </c>
      <c r="FP58" s="21">
        <v>67</v>
      </c>
      <c r="FQ58" s="21">
        <v>84</v>
      </c>
      <c r="FR58" s="21"/>
      <c r="FS58" s="21"/>
      <c r="FT58" s="21"/>
      <c r="FU58" s="24">
        <v>0</v>
      </c>
      <c r="FV58" s="21" t="s">
        <v>311</v>
      </c>
      <c r="FW58" s="21" t="s">
        <v>311</v>
      </c>
      <c r="FX58" s="21">
        <v>0</v>
      </c>
      <c r="FY58" s="21"/>
      <c r="FZ58" s="21"/>
      <c r="GA58" s="21"/>
      <c r="GB58" s="24">
        <v>125</v>
      </c>
      <c r="GC58" s="21">
        <v>134</v>
      </c>
      <c r="GD58" s="21">
        <v>121</v>
      </c>
      <c r="GE58" s="21">
        <v>111</v>
      </c>
      <c r="GF58" s="21"/>
      <c r="GG58" s="21"/>
      <c r="GH58" s="21"/>
      <c r="GI58" s="24">
        <v>620</v>
      </c>
      <c r="GJ58" s="21">
        <v>710</v>
      </c>
      <c r="GK58" s="21">
        <v>1150</v>
      </c>
      <c r="GL58" s="21">
        <v>1335</v>
      </c>
      <c r="GM58" s="21"/>
      <c r="GN58" s="21"/>
      <c r="GO58" s="21"/>
      <c r="GP58" s="6"/>
      <c r="GQ58" s="24">
        <v>8</v>
      </c>
      <c r="GR58" s="21">
        <v>18</v>
      </c>
      <c r="GS58" s="24">
        <v>11</v>
      </c>
      <c r="GT58" s="21">
        <v>45</v>
      </c>
      <c r="GU58" s="24">
        <v>12</v>
      </c>
      <c r="GV58" s="21">
        <v>45</v>
      </c>
      <c r="GW58" s="24">
        <v>9</v>
      </c>
      <c r="GX58" s="21">
        <v>18</v>
      </c>
      <c r="GY58" s="24"/>
      <c r="GZ58" s="21"/>
      <c r="HA58" s="24"/>
      <c r="HB58" s="21"/>
      <c r="HC58" s="24"/>
      <c r="HD58" s="21"/>
      <c r="HE58" s="6"/>
      <c r="HF58" s="21">
        <v>97</v>
      </c>
      <c r="HG58" s="21">
        <v>60</v>
      </c>
      <c r="HH58" s="21">
        <v>150</v>
      </c>
      <c r="HI58" s="21">
        <v>35</v>
      </c>
      <c r="HJ58" s="21">
        <v>1</v>
      </c>
      <c r="HK58" s="21">
        <v>81</v>
      </c>
      <c r="HL58" s="21">
        <v>0.5</v>
      </c>
      <c r="HM58" s="21">
        <v>0</v>
      </c>
      <c r="HN58" s="21">
        <v>49.85</v>
      </c>
      <c r="HO58" s="21">
        <v>14.08</v>
      </c>
      <c r="HP58" s="21">
        <v>3.76</v>
      </c>
      <c r="HQ58" s="21">
        <v>137</v>
      </c>
      <c r="HR58" s="21">
        <v>24</v>
      </c>
      <c r="HS58" s="21">
        <v>8</v>
      </c>
      <c r="HT58" s="21">
        <v>15</v>
      </c>
      <c r="HU58" s="6"/>
      <c r="HV58" s="99">
        <f t="shared" si="10"/>
        <v>-3</v>
      </c>
      <c r="HW58" s="6"/>
      <c r="HX58" s="6"/>
      <c r="HY58" s="6"/>
      <c r="HZ58" s="6"/>
      <c r="IA58" s="6"/>
    </row>
    <row r="59" spans="1:235" ht="15.75" customHeight="1" x14ac:dyDescent="0.3">
      <c r="A59" s="99">
        <v>54</v>
      </c>
      <c r="B59" s="3">
        <v>105</v>
      </c>
      <c r="C59" s="21" t="s">
        <v>874</v>
      </c>
      <c r="D59" s="21">
        <v>2</v>
      </c>
      <c r="E59" s="22">
        <v>41338</v>
      </c>
      <c r="F59" s="22">
        <v>41339</v>
      </c>
      <c r="G59" s="21">
        <f t="shared" si="0"/>
        <v>1</v>
      </c>
      <c r="H59" s="21" t="s">
        <v>1048</v>
      </c>
      <c r="I59" s="21"/>
      <c r="J59" s="23">
        <v>14469</v>
      </c>
      <c r="K59" s="21">
        <v>73</v>
      </c>
      <c r="L59" s="21">
        <v>160</v>
      </c>
      <c r="M59" s="21">
        <v>70</v>
      </c>
      <c r="N59" s="21" t="s">
        <v>421</v>
      </c>
      <c r="O59" s="21">
        <v>64</v>
      </c>
      <c r="P59" s="21">
        <v>75.3</v>
      </c>
      <c r="Q59" s="21">
        <v>21</v>
      </c>
      <c r="R59" s="21" t="s">
        <v>547</v>
      </c>
      <c r="S59" s="21">
        <v>1</v>
      </c>
      <c r="T59" s="21">
        <v>31</v>
      </c>
      <c r="U59" s="21" t="s">
        <v>272</v>
      </c>
      <c r="V59" s="21">
        <v>1</v>
      </c>
      <c r="W59" s="21">
        <v>17</v>
      </c>
      <c r="X59" s="21">
        <v>5</v>
      </c>
      <c r="Y59" s="21">
        <v>0</v>
      </c>
      <c r="Z59" s="6"/>
      <c r="AA59" s="24" t="s">
        <v>884</v>
      </c>
      <c r="AB59" s="21" t="s">
        <v>1049</v>
      </c>
      <c r="AC59" s="25">
        <v>1</v>
      </c>
      <c r="AD59" s="25"/>
      <c r="AE59" s="21" t="s">
        <v>249</v>
      </c>
      <c r="AF59" s="21"/>
      <c r="AG59" s="21" t="s">
        <v>246</v>
      </c>
      <c r="AH59" s="21"/>
      <c r="AI59" s="21" t="s">
        <v>246</v>
      </c>
      <c r="AJ59" s="21" t="s">
        <v>246</v>
      </c>
      <c r="AK59" s="21" t="s">
        <v>246</v>
      </c>
      <c r="AL59" s="21" t="s">
        <v>249</v>
      </c>
      <c r="AM59" s="21">
        <v>0.26</v>
      </c>
      <c r="AN59" s="6"/>
      <c r="AO59" s="26" t="s">
        <v>250</v>
      </c>
      <c r="AP59" s="26" t="s">
        <v>274</v>
      </c>
      <c r="AQ59" s="26"/>
      <c r="AR59" s="26" t="s">
        <v>1902</v>
      </c>
      <c r="AS59" s="26" t="s">
        <v>1905</v>
      </c>
      <c r="AT59" s="27">
        <v>0.26</v>
      </c>
      <c r="AU59" s="21">
        <v>1.27</v>
      </c>
      <c r="AV59" s="21">
        <v>2.4900000000000002</v>
      </c>
      <c r="AW59" s="21">
        <v>1.17</v>
      </c>
      <c r="AX59" s="21">
        <v>1</v>
      </c>
      <c r="AY59" s="21">
        <v>0.86</v>
      </c>
      <c r="AZ59" s="21">
        <v>0.49</v>
      </c>
      <c r="BA59" s="21">
        <v>0.39</v>
      </c>
      <c r="BB59" s="21">
        <v>0.28000000000000003</v>
      </c>
      <c r="BC59" s="28">
        <f t="shared" ref="BC59:BE59" si="167">((AU59/AT59)*100)-100</f>
        <v>388.4615384615384</v>
      </c>
      <c r="BD59" s="28">
        <f t="shared" si="167"/>
        <v>96.062992125984266</v>
      </c>
      <c r="BE59" s="28">
        <f t="shared" si="167"/>
        <v>-53.01204819277109</v>
      </c>
      <c r="BF59" s="28">
        <f t="shared" si="2"/>
        <v>857.69230769230762</v>
      </c>
      <c r="BG59" s="28">
        <f t="shared" si="3"/>
        <v>350</v>
      </c>
      <c r="BH59" s="28">
        <f t="shared" si="4"/>
        <v>-7.8740157480315105</v>
      </c>
      <c r="BI59" s="3">
        <f t="shared" ref="BI59:BK59" si="168">AU59-AT59</f>
        <v>1.01</v>
      </c>
      <c r="BJ59" s="3">
        <f t="shared" si="168"/>
        <v>1.2200000000000002</v>
      </c>
      <c r="BK59" s="3">
        <f t="shared" si="168"/>
        <v>-1.3200000000000003</v>
      </c>
      <c r="BL59" s="3">
        <f t="shared" si="6"/>
        <v>2.2300000000000004</v>
      </c>
      <c r="BM59" s="3">
        <f t="shared" si="7"/>
        <v>0.90999999999999992</v>
      </c>
      <c r="BN59" s="3">
        <f t="shared" si="8"/>
        <v>-0.10000000000000009</v>
      </c>
      <c r="BO59" s="24">
        <v>166.1</v>
      </c>
      <c r="BP59" s="21">
        <v>302</v>
      </c>
      <c r="BQ59" s="21">
        <v>185</v>
      </c>
      <c r="BR59" s="21"/>
      <c r="BS59" s="21">
        <v>78.2</v>
      </c>
      <c r="BT59" s="21">
        <v>65.5</v>
      </c>
      <c r="BU59" s="21">
        <v>67.8</v>
      </c>
      <c r="BV59" s="24">
        <v>37</v>
      </c>
      <c r="BW59" s="21">
        <v>37</v>
      </c>
      <c r="BX59" s="21">
        <v>36</v>
      </c>
      <c r="BY59" s="21">
        <v>37</v>
      </c>
      <c r="BZ59" s="21">
        <v>36.5</v>
      </c>
      <c r="CA59" s="21">
        <v>36.4</v>
      </c>
      <c r="CB59" s="21">
        <v>36</v>
      </c>
      <c r="CC59" s="21">
        <v>36</v>
      </c>
      <c r="CD59" s="21">
        <v>36</v>
      </c>
      <c r="CE59" s="6"/>
      <c r="CF59" s="24" t="s">
        <v>1050</v>
      </c>
      <c r="CG59" s="21"/>
      <c r="CH59" s="21"/>
      <c r="CI59" s="21"/>
      <c r="CJ59" s="21"/>
      <c r="CK59" s="21"/>
      <c r="CL59" s="21"/>
      <c r="CM59" s="24" t="s">
        <v>1051</v>
      </c>
      <c r="CN59" s="21"/>
      <c r="CO59" s="21"/>
      <c r="CP59" s="21"/>
      <c r="CQ59" s="21"/>
      <c r="CR59" s="21"/>
      <c r="CS59" s="21"/>
      <c r="CT59" s="24">
        <v>1</v>
      </c>
      <c r="CU59" s="21"/>
      <c r="CV59" s="21"/>
      <c r="CW59" s="21"/>
      <c r="CX59" s="21"/>
      <c r="CY59" s="21"/>
      <c r="CZ59" s="21"/>
      <c r="DA59" s="24" t="s">
        <v>735</v>
      </c>
      <c r="DB59" s="21"/>
      <c r="DC59" s="21"/>
      <c r="DD59" s="21"/>
      <c r="DE59" s="21"/>
      <c r="DF59" s="21"/>
      <c r="DG59" s="21"/>
      <c r="DH59" s="24" t="s">
        <v>377</v>
      </c>
      <c r="DI59" s="21" t="s">
        <v>377</v>
      </c>
      <c r="DJ59" s="21" t="s">
        <v>377</v>
      </c>
      <c r="DK59" s="21" t="s">
        <v>377</v>
      </c>
      <c r="DL59" s="21" t="s">
        <v>377</v>
      </c>
      <c r="DM59" s="21" t="s">
        <v>377</v>
      </c>
      <c r="DN59" s="21" t="s">
        <v>377</v>
      </c>
      <c r="DO59" s="26">
        <v>8</v>
      </c>
      <c r="DP59" s="6"/>
      <c r="DQ59" s="24">
        <v>91.5</v>
      </c>
      <c r="DR59" s="21">
        <v>78</v>
      </c>
      <c r="DS59" s="21">
        <v>51.7</v>
      </c>
      <c r="DT59" s="21">
        <v>103.7</v>
      </c>
      <c r="DU59" s="21">
        <v>75</v>
      </c>
      <c r="DV59" s="21">
        <v>121.5</v>
      </c>
      <c r="DW59" s="21">
        <v>121.5</v>
      </c>
      <c r="DX59" s="24">
        <v>0.1</v>
      </c>
      <c r="DY59" s="21">
        <v>0.5</v>
      </c>
      <c r="DZ59" s="21">
        <v>0.6</v>
      </c>
      <c r="EA59" s="21">
        <v>0.5</v>
      </c>
      <c r="EB59" s="21">
        <v>0.5</v>
      </c>
      <c r="EC59" s="21">
        <v>0.5</v>
      </c>
      <c r="ED59" s="21">
        <v>0.5</v>
      </c>
      <c r="EE59" s="78">
        <f t="shared" si="88"/>
        <v>915</v>
      </c>
      <c r="EF59" s="79">
        <f t="shared" si="142"/>
        <v>156</v>
      </c>
      <c r="EG59" s="79">
        <f t="shared" ref="EG59:EK59" si="169">DS59/DZ59</f>
        <v>86.166666666666671</v>
      </c>
      <c r="EH59" s="79">
        <f t="shared" si="169"/>
        <v>207.4</v>
      </c>
      <c r="EI59" s="79">
        <f t="shared" si="169"/>
        <v>150</v>
      </c>
      <c r="EJ59" s="79">
        <f t="shared" si="169"/>
        <v>243</v>
      </c>
      <c r="EK59" s="79">
        <f t="shared" si="169"/>
        <v>243</v>
      </c>
      <c r="EL59" s="24">
        <v>1</v>
      </c>
      <c r="EM59" s="21">
        <v>1</v>
      </c>
      <c r="EN59" s="21">
        <v>1</v>
      </c>
      <c r="EO59" s="21">
        <v>1</v>
      </c>
      <c r="EP59" s="21">
        <v>1</v>
      </c>
      <c r="EQ59" s="21">
        <v>1</v>
      </c>
      <c r="ER59" s="21">
        <v>1</v>
      </c>
      <c r="ES59" s="24">
        <v>189</v>
      </c>
      <c r="ET59" s="21">
        <v>174</v>
      </c>
      <c r="EU59" s="21">
        <v>180</v>
      </c>
      <c r="EV59" s="21">
        <v>169</v>
      </c>
      <c r="EW59" s="21">
        <v>167</v>
      </c>
      <c r="EX59" s="21">
        <v>190</v>
      </c>
      <c r="EY59" s="21">
        <v>195</v>
      </c>
      <c r="EZ59" s="24">
        <v>12.9</v>
      </c>
      <c r="FA59" s="21">
        <v>16</v>
      </c>
      <c r="FB59" s="21">
        <v>9.4</v>
      </c>
      <c r="FC59" s="21">
        <v>5.6</v>
      </c>
      <c r="FD59" s="21">
        <v>5.6</v>
      </c>
      <c r="FE59" s="21">
        <v>10.3</v>
      </c>
      <c r="FF59" s="21">
        <v>9.6</v>
      </c>
      <c r="FG59" s="24">
        <v>10</v>
      </c>
      <c r="FH59" s="21">
        <v>10</v>
      </c>
      <c r="FI59" s="21">
        <v>10</v>
      </c>
      <c r="FJ59" s="21">
        <v>14</v>
      </c>
      <c r="FK59" s="21">
        <v>10</v>
      </c>
      <c r="FL59" s="21">
        <v>10</v>
      </c>
      <c r="FM59" s="21">
        <v>10</v>
      </c>
      <c r="FN59" s="24">
        <v>64</v>
      </c>
      <c r="FO59" s="21">
        <v>62</v>
      </c>
      <c r="FP59" s="21">
        <v>85</v>
      </c>
      <c r="FQ59" s="21">
        <v>67</v>
      </c>
      <c r="FR59" s="21">
        <v>74</v>
      </c>
      <c r="FS59" s="21">
        <v>79</v>
      </c>
      <c r="FT59" s="21">
        <v>93</v>
      </c>
      <c r="FU59" s="24" t="s">
        <v>403</v>
      </c>
      <c r="FV59" s="21" t="s">
        <v>321</v>
      </c>
      <c r="FW59" s="21" t="s">
        <v>310</v>
      </c>
      <c r="FX59" s="21">
        <v>0</v>
      </c>
      <c r="FY59" s="21">
        <v>0</v>
      </c>
      <c r="FZ59" s="21">
        <v>0</v>
      </c>
      <c r="GA59" s="21">
        <v>0</v>
      </c>
      <c r="GB59" s="24">
        <v>83</v>
      </c>
      <c r="GC59" s="21">
        <v>123</v>
      </c>
      <c r="GD59" s="21">
        <v>125</v>
      </c>
      <c r="GE59" s="21">
        <v>100</v>
      </c>
      <c r="GF59" s="21">
        <v>94</v>
      </c>
      <c r="GG59" s="21">
        <v>84</v>
      </c>
      <c r="GH59" s="21">
        <v>76</v>
      </c>
      <c r="GI59" s="24">
        <v>1300</v>
      </c>
      <c r="GJ59" s="21">
        <v>1950</v>
      </c>
      <c r="GK59" s="21">
        <v>1720</v>
      </c>
      <c r="GL59" s="21">
        <v>1710</v>
      </c>
      <c r="GM59" s="21">
        <v>2050</v>
      </c>
      <c r="GN59" s="21">
        <v>1820</v>
      </c>
      <c r="GO59" s="21">
        <v>2060</v>
      </c>
      <c r="GP59" s="6"/>
      <c r="GQ59" s="24">
        <v>17</v>
      </c>
      <c r="GR59" s="21">
        <v>90</v>
      </c>
      <c r="GS59" s="24">
        <v>16</v>
      </c>
      <c r="GT59" s="21">
        <v>90</v>
      </c>
      <c r="GU59" s="24">
        <v>16</v>
      </c>
      <c r="GV59" s="21">
        <v>90</v>
      </c>
      <c r="GW59" s="24">
        <v>10</v>
      </c>
      <c r="GX59" s="21">
        <v>45</v>
      </c>
      <c r="GY59" s="24">
        <v>11</v>
      </c>
      <c r="GZ59" s="21">
        <v>45</v>
      </c>
      <c r="HA59" s="24">
        <v>11</v>
      </c>
      <c r="HB59" s="21">
        <v>45</v>
      </c>
      <c r="HC59" s="24">
        <v>11</v>
      </c>
      <c r="HD59" s="21">
        <v>45</v>
      </c>
      <c r="HE59" s="6"/>
      <c r="HF59" s="21">
        <v>73</v>
      </c>
      <c r="HG59" s="21">
        <v>45</v>
      </c>
      <c r="HH59" s="21">
        <v>163</v>
      </c>
      <c r="HI59" s="21">
        <v>37</v>
      </c>
      <c r="HJ59" s="21">
        <v>1</v>
      </c>
      <c r="HK59" s="21">
        <v>62.6</v>
      </c>
      <c r="HL59" s="21">
        <v>1</v>
      </c>
      <c r="HM59" s="21">
        <v>20</v>
      </c>
      <c r="HN59" s="21">
        <v>36.97</v>
      </c>
      <c r="HO59" s="21">
        <v>14.1</v>
      </c>
      <c r="HP59" s="21">
        <v>2.86</v>
      </c>
      <c r="HQ59" s="21">
        <v>144</v>
      </c>
      <c r="HR59" s="21">
        <v>23.8</v>
      </c>
      <c r="HS59" s="21">
        <v>16</v>
      </c>
      <c r="HT59" s="21">
        <v>15</v>
      </c>
      <c r="HU59" s="6"/>
      <c r="HV59" s="99">
        <f t="shared" si="10"/>
        <v>1</v>
      </c>
      <c r="HW59" s="6"/>
      <c r="HX59" s="6"/>
      <c r="HY59" s="6"/>
      <c r="HZ59" s="6"/>
      <c r="IA59" s="6"/>
    </row>
    <row r="60" spans="1:235" ht="15.75" customHeight="1" x14ac:dyDescent="0.3">
      <c r="A60" s="99">
        <v>55</v>
      </c>
      <c r="B60" s="3">
        <v>110</v>
      </c>
      <c r="C60" s="21" t="s">
        <v>635</v>
      </c>
      <c r="D60" s="21">
        <v>2</v>
      </c>
      <c r="E60" s="22">
        <v>41332</v>
      </c>
      <c r="F60" s="22">
        <v>41332</v>
      </c>
      <c r="G60" s="21">
        <f t="shared" si="0"/>
        <v>0</v>
      </c>
      <c r="H60" s="21"/>
      <c r="I60" s="21"/>
      <c r="J60" s="23">
        <v>14618</v>
      </c>
      <c r="K60" s="21">
        <v>74</v>
      </c>
      <c r="L60" s="21">
        <v>165</v>
      </c>
      <c r="M60" s="21">
        <v>80</v>
      </c>
      <c r="N60" s="21" t="s">
        <v>1091</v>
      </c>
      <c r="O60" s="21">
        <v>60</v>
      </c>
      <c r="P60" s="21">
        <v>68</v>
      </c>
      <c r="Q60" s="21">
        <v>41</v>
      </c>
      <c r="R60" s="21" t="s">
        <v>695</v>
      </c>
      <c r="S60" s="21">
        <v>1</v>
      </c>
      <c r="T60" s="21">
        <v>50</v>
      </c>
      <c r="U60" s="21" t="s">
        <v>272</v>
      </c>
      <c r="V60" s="21">
        <v>1</v>
      </c>
      <c r="W60" s="21">
        <v>28</v>
      </c>
      <c r="X60" s="21">
        <v>3</v>
      </c>
      <c r="Y60" s="21">
        <v>0</v>
      </c>
      <c r="Z60" s="6"/>
      <c r="AA60" s="24" t="s">
        <v>884</v>
      </c>
      <c r="AB60" s="21" t="s">
        <v>1092</v>
      </c>
      <c r="AC60" s="25">
        <v>1</v>
      </c>
      <c r="AD60" s="25"/>
      <c r="AE60" s="21" t="s">
        <v>249</v>
      </c>
      <c r="AF60" s="21"/>
      <c r="AG60" s="21" t="s">
        <v>246</v>
      </c>
      <c r="AH60" s="21" t="s">
        <v>248</v>
      </c>
      <c r="AI60" s="21" t="s">
        <v>246</v>
      </c>
      <c r="AJ60" s="21" t="s">
        <v>249</v>
      </c>
      <c r="AK60" s="21" t="s">
        <v>246</v>
      </c>
      <c r="AL60" s="21" t="s">
        <v>246</v>
      </c>
      <c r="AM60" s="21">
        <v>2.06</v>
      </c>
      <c r="AN60" s="6"/>
      <c r="AO60" s="26" t="s">
        <v>250</v>
      </c>
      <c r="AP60" s="26" t="s">
        <v>274</v>
      </c>
      <c r="AQ60" s="26"/>
      <c r="AR60" s="26" t="s">
        <v>1906</v>
      </c>
      <c r="AS60" s="26" t="s">
        <v>1912</v>
      </c>
      <c r="AT60" s="27">
        <v>2.06</v>
      </c>
      <c r="AU60" s="21">
        <v>2.41</v>
      </c>
      <c r="AV60" s="21">
        <v>6.9</v>
      </c>
      <c r="AW60" s="21">
        <v>3.85</v>
      </c>
      <c r="AX60" s="21">
        <v>2.87</v>
      </c>
      <c r="AY60" s="21">
        <v>1</v>
      </c>
      <c r="AZ60" s="21">
        <v>1.99</v>
      </c>
      <c r="BA60" s="21">
        <v>1.38</v>
      </c>
      <c r="BB60" s="21">
        <v>0.85</v>
      </c>
      <c r="BC60" s="28">
        <f t="shared" ref="BC60:BE60" si="170">((AU60/AT60)*100)-100</f>
        <v>16.990291262135941</v>
      </c>
      <c r="BD60" s="28">
        <f t="shared" si="170"/>
        <v>186.30705394190869</v>
      </c>
      <c r="BE60" s="28">
        <f t="shared" si="170"/>
        <v>-44.202898550724633</v>
      </c>
      <c r="BF60" s="28">
        <f t="shared" si="2"/>
        <v>234.95145631067965</v>
      </c>
      <c r="BG60" s="28">
        <f t="shared" si="3"/>
        <v>86.893203883495147</v>
      </c>
      <c r="BH60" s="28">
        <f t="shared" si="4"/>
        <v>59.751037344398327</v>
      </c>
      <c r="BI60" s="3">
        <f t="shared" ref="BI60:BK60" si="171">AU60-AT60</f>
        <v>0.35000000000000009</v>
      </c>
      <c r="BJ60" s="3">
        <f t="shared" si="171"/>
        <v>4.49</v>
      </c>
      <c r="BK60" s="3">
        <f t="shared" si="171"/>
        <v>-3.0500000000000003</v>
      </c>
      <c r="BL60" s="3">
        <f t="shared" si="6"/>
        <v>4.84</v>
      </c>
      <c r="BM60" s="3">
        <f t="shared" si="7"/>
        <v>1.79</v>
      </c>
      <c r="BN60" s="3">
        <f t="shared" si="8"/>
        <v>1.44</v>
      </c>
      <c r="BO60" s="24">
        <v>335.8</v>
      </c>
      <c r="BP60" s="21">
        <v>325.14</v>
      </c>
      <c r="BQ60" s="21"/>
      <c r="BR60" s="21">
        <v>277</v>
      </c>
      <c r="BS60" s="21">
        <v>254.3</v>
      </c>
      <c r="BT60" s="21">
        <v>172</v>
      </c>
      <c r="BU60" s="21">
        <v>138</v>
      </c>
      <c r="BV60" s="24">
        <v>36.5</v>
      </c>
      <c r="BW60" s="21">
        <v>36.4</v>
      </c>
      <c r="BX60" s="21">
        <v>36</v>
      </c>
      <c r="BY60" s="21">
        <v>36.9</v>
      </c>
      <c r="BZ60" s="21">
        <v>36.9</v>
      </c>
      <c r="CA60" s="21">
        <v>36.5</v>
      </c>
      <c r="CB60" s="21">
        <v>36.4</v>
      </c>
      <c r="CC60" s="21">
        <v>36</v>
      </c>
      <c r="CD60" s="21">
        <v>36.4</v>
      </c>
      <c r="CE60" s="6"/>
      <c r="CF60" s="24" t="s">
        <v>1093</v>
      </c>
      <c r="CG60" s="21"/>
      <c r="CH60" s="21" t="s">
        <v>1094</v>
      </c>
      <c r="CI60" s="21" t="s">
        <v>1095</v>
      </c>
      <c r="CJ60" s="21" t="s">
        <v>1095</v>
      </c>
      <c r="CK60" s="21"/>
      <c r="CL60" s="21"/>
      <c r="CM60" s="24" t="s">
        <v>1096</v>
      </c>
      <c r="CN60" s="21"/>
      <c r="CO60" s="21" t="s">
        <v>1097</v>
      </c>
      <c r="CP60" s="21" t="s">
        <v>1098</v>
      </c>
      <c r="CQ60" s="21" t="s">
        <v>1098</v>
      </c>
      <c r="CR60" s="21"/>
      <c r="CS60" s="21"/>
      <c r="CT60" s="24">
        <v>2</v>
      </c>
      <c r="CU60" s="21"/>
      <c r="CV60" s="21">
        <v>2</v>
      </c>
      <c r="CW60" s="21">
        <v>1</v>
      </c>
      <c r="CX60" s="21">
        <v>1</v>
      </c>
      <c r="CY60" s="21"/>
      <c r="CZ60" s="21"/>
      <c r="DA60" s="24" t="s">
        <v>1099</v>
      </c>
      <c r="DB60" s="21"/>
      <c r="DC60" s="21" t="s">
        <v>1100</v>
      </c>
      <c r="DD60" s="21"/>
      <c r="DE60" s="21"/>
      <c r="DF60" s="21"/>
      <c r="DG60" s="21"/>
      <c r="DH60" s="24" t="s">
        <v>606</v>
      </c>
      <c r="DI60" s="21" t="s">
        <v>606</v>
      </c>
      <c r="DJ60" s="21" t="s">
        <v>606</v>
      </c>
      <c r="DK60" s="21" t="s">
        <v>606</v>
      </c>
      <c r="DL60" s="21" t="s">
        <v>606</v>
      </c>
      <c r="DM60" s="21" t="s">
        <v>888</v>
      </c>
      <c r="DN60" s="21" t="s">
        <v>1101</v>
      </c>
      <c r="DO60" s="26">
        <v>8</v>
      </c>
      <c r="DP60" s="6"/>
      <c r="DQ60" s="24">
        <v>79.2</v>
      </c>
      <c r="DR60" s="21">
        <v>95.4</v>
      </c>
      <c r="DS60" s="21">
        <v>103.9</v>
      </c>
      <c r="DT60" s="21">
        <v>66.5</v>
      </c>
      <c r="DU60" s="21">
        <v>87.2</v>
      </c>
      <c r="DV60" s="21">
        <v>71</v>
      </c>
      <c r="DW60" s="21">
        <v>73</v>
      </c>
      <c r="DX60" s="24">
        <v>0.4</v>
      </c>
      <c r="DY60" s="21">
        <v>0.4</v>
      </c>
      <c r="DZ60" s="21">
        <v>0.5</v>
      </c>
      <c r="EA60" s="21">
        <v>0.4</v>
      </c>
      <c r="EB60" s="21">
        <v>0.4</v>
      </c>
      <c r="EC60" s="21">
        <v>0.4</v>
      </c>
      <c r="ED60" s="21">
        <v>0.4</v>
      </c>
      <c r="EE60" s="78">
        <f t="shared" si="88"/>
        <v>198</v>
      </c>
      <c r="EF60" s="79">
        <f t="shared" si="142"/>
        <v>238.5</v>
      </c>
      <c r="EG60" s="79">
        <f t="shared" ref="EG60:EK60" si="172">DS60/DZ60</f>
        <v>207.8</v>
      </c>
      <c r="EH60" s="79">
        <f t="shared" si="172"/>
        <v>166.25</v>
      </c>
      <c r="EI60" s="79">
        <f t="shared" si="172"/>
        <v>218</v>
      </c>
      <c r="EJ60" s="79">
        <f t="shared" si="172"/>
        <v>177.5</v>
      </c>
      <c r="EK60" s="79">
        <f t="shared" si="172"/>
        <v>182.5</v>
      </c>
      <c r="EL60" s="24">
        <v>0</v>
      </c>
      <c r="EM60" s="21">
        <v>0</v>
      </c>
      <c r="EN60" s="21">
        <v>1</v>
      </c>
      <c r="EO60" s="21">
        <v>0</v>
      </c>
      <c r="EP60" s="21">
        <v>0</v>
      </c>
      <c r="EQ60" s="21">
        <v>0</v>
      </c>
      <c r="ER60" s="21">
        <v>0</v>
      </c>
      <c r="ES60" s="24">
        <v>269</v>
      </c>
      <c r="ET60" s="21">
        <v>265</v>
      </c>
      <c r="EU60" s="21">
        <v>258</v>
      </c>
      <c r="EV60" s="21">
        <v>224</v>
      </c>
      <c r="EW60" s="21">
        <v>243</v>
      </c>
      <c r="EX60" s="21">
        <v>309</v>
      </c>
      <c r="EY60" s="21">
        <v>311</v>
      </c>
      <c r="EZ60" s="24">
        <v>12.1</v>
      </c>
      <c r="FA60" s="21">
        <v>10.7</v>
      </c>
      <c r="FB60" s="21">
        <v>10.7</v>
      </c>
      <c r="FC60" s="21">
        <v>7.7</v>
      </c>
      <c r="FD60" s="21">
        <v>6.7</v>
      </c>
      <c r="FE60" s="21">
        <v>6.2</v>
      </c>
      <c r="FF60" s="21">
        <v>4</v>
      </c>
      <c r="FG60" s="24">
        <v>15</v>
      </c>
      <c r="FH60" s="21">
        <v>15</v>
      </c>
      <c r="FI60" s="21">
        <v>15</v>
      </c>
      <c r="FJ60" s="21">
        <v>15</v>
      </c>
      <c r="FK60" s="21">
        <v>15</v>
      </c>
      <c r="FL60" s="21">
        <v>15</v>
      </c>
      <c r="FM60" s="21">
        <v>15</v>
      </c>
      <c r="FN60" s="24">
        <v>77</v>
      </c>
      <c r="FO60" s="21">
        <v>71</v>
      </c>
      <c r="FP60" s="21">
        <v>79</v>
      </c>
      <c r="FQ60" s="21">
        <v>86</v>
      </c>
      <c r="FR60" s="21">
        <v>76</v>
      </c>
      <c r="FS60" s="21">
        <v>94</v>
      </c>
      <c r="FT60" s="21">
        <v>90</v>
      </c>
      <c r="FU60" s="24" t="s">
        <v>803</v>
      </c>
      <c r="FV60" s="21" t="s">
        <v>378</v>
      </c>
      <c r="FW60" s="21" t="s">
        <v>334</v>
      </c>
      <c r="FX60" s="21">
        <v>0</v>
      </c>
      <c r="FY60" s="21">
        <v>0</v>
      </c>
      <c r="FZ60" s="21">
        <v>0</v>
      </c>
      <c r="GA60" s="21">
        <v>0</v>
      </c>
      <c r="GB60" s="24">
        <v>116</v>
      </c>
      <c r="GC60" s="21">
        <v>162</v>
      </c>
      <c r="GD60" s="21">
        <v>176</v>
      </c>
      <c r="GE60" s="21">
        <v>104</v>
      </c>
      <c r="GF60" s="21">
        <v>63</v>
      </c>
      <c r="GG60" s="21">
        <v>52</v>
      </c>
      <c r="GH60" s="21">
        <v>31</v>
      </c>
      <c r="GI60" s="24">
        <v>740</v>
      </c>
      <c r="GJ60" s="21">
        <v>610</v>
      </c>
      <c r="GK60" s="21">
        <v>1275</v>
      </c>
      <c r="GL60" s="21">
        <v>1500</v>
      </c>
      <c r="GM60" s="21">
        <v>1990</v>
      </c>
      <c r="GN60" s="21">
        <v>1600</v>
      </c>
      <c r="GO60" s="21">
        <v>2020</v>
      </c>
      <c r="GP60" s="6"/>
      <c r="GQ60" s="24">
        <v>13</v>
      </c>
      <c r="GR60" s="21">
        <v>55</v>
      </c>
      <c r="GS60" s="24">
        <v>12</v>
      </c>
      <c r="GT60" s="21">
        <v>45</v>
      </c>
      <c r="GU60" s="24">
        <v>12</v>
      </c>
      <c r="GV60" s="21">
        <v>45</v>
      </c>
      <c r="GW60" s="24">
        <v>9</v>
      </c>
      <c r="GX60" s="21">
        <v>18</v>
      </c>
      <c r="GY60" s="24">
        <v>9</v>
      </c>
      <c r="GZ60" s="21">
        <v>18</v>
      </c>
      <c r="HA60" s="24">
        <v>9</v>
      </c>
      <c r="HB60" s="21">
        <v>18</v>
      </c>
      <c r="HC60" s="24">
        <v>8</v>
      </c>
      <c r="HD60" s="21">
        <v>18</v>
      </c>
      <c r="HE60" s="9"/>
      <c r="HF60" s="21">
        <v>74</v>
      </c>
      <c r="HG60" s="21">
        <v>132</v>
      </c>
      <c r="HH60" s="21">
        <v>167</v>
      </c>
      <c r="HI60" s="21">
        <v>36.5</v>
      </c>
      <c r="HJ60" s="21">
        <v>2</v>
      </c>
      <c r="HK60" s="21">
        <v>79.2</v>
      </c>
      <c r="HL60" s="21">
        <v>0.4</v>
      </c>
      <c r="HM60" s="21">
        <v>5</v>
      </c>
      <c r="HN60" s="21">
        <v>33</v>
      </c>
      <c r="HO60" s="21">
        <v>20.48</v>
      </c>
      <c r="HP60" s="21">
        <v>5.68</v>
      </c>
      <c r="HQ60" s="21">
        <v>132</v>
      </c>
      <c r="HR60" s="21">
        <v>18</v>
      </c>
      <c r="HS60" s="21">
        <v>12.1</v>
      </c>
      <c r="HT60" s="21">
        <v>15</v>
      </c>
      <c r="HU60" s="6"/>
      <c r="HV60" s="99">
        <f t="shared" si="10"/>
        <v>1</v>
      </c>
      <c r="HW60" s="6"/>
      <c r="HX60" s="6"/>
      <c r="HY60" s="6"/>
      <c r="HZ60" s="6"/>
      <c r="IA60" s="6"/>
    </row>
    <row r="61" spans="1:235" ht="15.75" customHeight="1" x14ac:dyDescent="0.3">
      <c r="A61" s="99">
        <v>56</v>
      </c>
      <c r="B61" s="3">
        <v>111</v>
      </c>
      <c r="C61" s="21" t="s">
        <v>874</v>
      </c>
      <c r="D61" s="21">
        <v>1</v>
      </c>
      <c r="E61" s="22">
        <v>41355</v>
      </c>
      <c r="F61" s="22">
        <v>41355</v>
      </c>
      <c r="G61" s="21">
        <f t="shared" si="0"/>
        <v>0</v>
      </c>
      <c r="H61" s="21"/>
      <c r="I61" s="21" t="s">
        <v>432</v>
      </c>
      <c r="J61" s="23">
        <v>22183</v>
      </c>
      <c r="K61" s="21">
        <v>53</v>
      </c>
      <c r="L61" s="21">
        <v>110</v>
      </c>
      <c r="M61" s="21">
        <v>176</v>
      </c>
      <c r="N61" s="21" t="s">
        <v>1102</v>
      </c>
      <c r="O61" s="21">
        <v>80</v>
      </c>
      <c r="P61" s="21">
        <v>92.5</v>
      </c>
      <c r="Q61" s="21">
        <v>22</v>
      </c>
      <c r="R61" s="21" t="s">
        <v>695</v>
      </c>
      <c r="S61" s="21">
        <v>1</v>
      </c>
      <c r="T61" s="21">
        <v>46</v>
      </c>
      <c r="U61" s="21" t="s">
        <v>272</v>
      </c>
      <c r="V61" s="21">
        <v>1</v>
      </c>
      <c r="W61" s="21">
        <v>16</v>
      </c>
      <c r="X61" s="21">
        <v>15</v>
      </c>
      <c r="Y61" s="21">
        <v>5</v>
      </c>
      <c r="Z61" s="6"/>
      <c r="AA61" s="24" t="s">
        <v>513</v>
      </c>
      <c r="AB61" s="21" t="s">
        <v>497</v>
      </c>
      <c r="AC61" s="25">
        <v>1</v>
      </c>
      <c r="AD61" s="25"/>
      <c r="AE61" s="21" t="s">
        <v>249</v>
      </c>
      <c r="AF61" s="21"/>
      <c r="AG61" s="21" t="s">
        <v>249</v>
      </c>
      <c r="AH61" s="21"/>
      <c r="AI61" s="21" t="s">
        <v>246</v>
      </c>
      <c r="AJ61" s="21" t="s">
        <v>246</v>
      </c>
      <c r="AK61" s="21" t="s">
        <v>246</v>
      </c>
      <c r="AL61" s="21" t="s">
        <v>246</v>
      </c>
      <c r="AM61" s="21">
        <v>525</v>
      </c>
      <c r="AN61" s="6"/>
      <c r="AO61" s="26" t="s">
        <v>250</v>
      </c>
      <c r="AP61" s="26" t="s">
        <v>274</v>
      </c>
      <c r="AQ61" s="26"/>
      <c r="AR61" s="26" t="s">
        <v>1906</v>
      </c>
      <c r="AS61" s="26" t="s">
        <v>1905</v>
      </c>
      <c r="AT61" s="27">
        <v>26</v>
      </c>
      <c r="AU61" s="21">
        <v>39</v>
      </c>
      <c r="AV61" s="21">
        <v>85</v>
      </c>
      <c r="AW61" s="21">
        <v>70.2</v>
      </c>
      <c r="AX61" s="21">
        <v>64.760000000000005</v>
      </c>
      <c r="AY61" s="21">
        <v>56.33</v>
      </c>
      <c r="AZ61" s="21">
        <v>35.4</v>
      </c>
      <c r="BA61" s="21">
        <v>19.96</v>
      </c>
      <c r="BB61" s="21">
        <v>10.77</v>
      </c>
      <c r="BC61" s="28">
        <f t="shared" ref="BC61:BE61" si="173">((AU61/AT61)*100)-100</f>
        <v>50</v>
      </c>
      <c r="BD61" s="28">
        <f t="shared" si="173"/>
        <v>117.94871794871793</v>
      </c>
      <c r="BE61" s="28">
        <f t="shared" si="173"/>
        <v>-17.411764705882348</v>
      </c>
      <c r="BF61" s="28">
        <f t="shared" si="2"/>
        <v>226.92307692307691</v>
      </c>
      <c r="BG61" s="28">
        <f t="shared" si="3"/>
        <v>170</v>
      </c>
      <c r="BH61" s="28">
        <f t="shared" si="4"/>
        <v>80</v>
      </c>
      <c r="BI61" s="3">
        <f t="shared" ref="BI61:BK61" si="174">AU61-AT61</f>
        <v>13</v>
      </c>
      <c r="BJ61" s="3">
        <f t="shared" si="174"/>
        <v>46</v>
      </c>
      <c r="BK61" s="3">
        <f t="shared" si="174"/>
        <v>-14.799999999999997</v>
      </c>
      <c r="BL61" s="3">
        <f t="shared" si="6"/>
        <v>59</v>
      </c>
      <c r="BM61" s="3">
        <f t="shared" si="7"/>
        <v>44.2</v>
      </c>
      <c r="BN61" s="3">
        <f t="shared" si="8"/>
        <v>31.200000000000003</v>
      </c>
      <c r="BO61" s="24">
        <v>309</v>
      </c>
      <c r="BP61" s="21">
        <v>131</v>
      </c>
      <c r="BQ61" s="21">
        <v>339</v>
      </c>
      <c r="BR61" s="21">
        <v>207.9</v>
      </c>
      <c r="BS61" s="21">
        <v>128</v>
      </c>
      <c r="BT61" s="21">
        <v>101.8</v>
      </c>
      <c r="BU61" s="21">
        <v>95.3</v>
      </c>
      <c r="BV61" s="24">
        <v>36</v>
      </c>
      <c r="BW61" s="21">
        <v>36</v>
      </c>
      <c r="BX61" s="21">
        <v>39.6</v>
      </c>
      <c r="BY61" s="21">
        <v>39.4</v>
      </c>
      <c r="BZ61" s="21">
        <v>38.5</v>
      </c>
      <c r="CA61" s="21">
        <v>38</v>
      </c>
      <c r="CB61" s="21">
        <v>38</v>
      </c>
      <c r="CC61" s="21">
        <v>38</v>
      </c>
      <c r="CD61" s="21">
        <v>36</v>
      </c>
      <c r="CE61" s="6"/>
      <c r="CF61" s="24" t="s">
        <v>1103</v>
      </c>
      <c r="CG61" s="21" t="s">
        <v>263</v>
      </c>
      <c r="CH61" s="21" t="s">
        <v>1025</v>
      </c>
      <c r="CI61" s="21"/>
      <c r="CJ61" s="21"/>
      <c r="CK61" s="21"/>
      <c r="CL61" s="21"/>
      <c r="CM61" s="24" t="s">
        <v>1104</v>
      </c>
      <c r="CN61" s="21" t="s">
        <v>331</v>
      </c>
      <c r="CO61" s="21" t="s">
        <v>331</v>
      </c>
      <c r="CP61" s="21" t="s">
        <v>331</v>
      </c>
      <c r="CQ61" s="21"/>
      <c r="CR61" s="21"/>
      <c r="CS61" s="21"/>
      <c r="CT61" s="24">
        <v>2</v>
      </c>
      <c r="CU61" s="21">
        <v>1</v>
      </c>
      <c r="CV61" s="21">
        <v>1</v>
      </c>
      <c r="CW61" s="21">
        <v>4</v>
      </c>
      <c r="CX61" s="21"/>
      <c r="CY61" s="21"/>
      <c r="CZ61" s="21"/>
      <c r="DA61" s="60" t="s">
        <v>1105</v>
      </c>
      <c r="DB61" s="21"/>
      <c r="DC61" s="21"/>
      <c r="DD61" s="21"/>
      <c r="DE61" s="21"/>
      <c r="DF61" s="21"/>
      <c r="DG61" s="21"/>
      <c r="DH61" s="24" t="s">
        <v>1106</v>
      </c>
      <c r="DI61" s="21" t="s">
        <v>1107</v>
      </c>
      <c r="DJ61" s="21" t="s">
        <v>1107</v>
      </c>
      <c r="DK61" s="21" t="s">
        <v>1108</v>
      </c>
      <c r="DL61" s="21" t="s">
        <v>1108</v>
      </c>
      <c r="DM61" s="21" t="s">
        <v>1108</v>
      </c>
      <c r="DN61" s="21" t="s">
        <v>1108</v>
      </c>
      <c r="DO61" s="26">
        <v>8</v>
      </c>
      <c r="DP61" s="6"/>
      <c r="DQ61" s="24">
        <v>60.1</v>
      </c>
      <c r="DR61" s="21">
        <v>90</v>
      </c>
      <c r="DS61" s="21">
        <v>101</v>
      </c>
      <c r="DT61" s="21">
        <v>114.3</v>
      </c>
      <c r="DU61" s="21">
        <v>76.8</v>
      </c>
      <c r="DV61" s="21">
        <v>133</v>
      </c>
      <c r="DW61" s="21">
        <v>70</v>
      </c>
      <c r="DX61" s="24">
        <v>0.1</v>
      </c>
      <c r="DY61" s="21">
        <v>0.7</v>
      </c>
      <c r="DZ61" s="21">
        <v>0.7</v>
      </c>
      <c r="EA61" s="21">
        <v>0.65</v>
      </c>
      <c r="EB61" s="21">
        <v>0.75</v>
      </c>
      <c r="EC61" s="21">
        <v>0.7</v>
      </c>
      <c r="ED61" s="21">
        <v>0.4</v>
      </c>
      <c r="EE61" s="78">
        <f t="shared" si="88"/>
        <v>601</v>
      </c>
      <c r="EF61" s="79">
        <f t="shared" si="142"/>
        <v>128.57142857142858</v>
      </c>
      <c r="EG61" s="79">
        <f t="shared" ref="EG61:EK61" si="175">DS61/DZ61</f>
        <v>144.28571428571431</v>
      </c>
      <c r="EH61" s="79">
        <f t="shared" si="175"/>
        <v>175.84615384615384</v>
      </c>
      <c r="EI61" s="79">
        <f t="shared" si="175"/>
        <v>102.39999999999999</v>
      </c>
      <c r="EJ61" s="79">
        <f t="shared" si="175"/>
        <v>190</v>
      </c>
      <c r="EK61" s="79">
        <f t="shared" si="175"/>
        <v>175</v>
      </c>
      <c r="EL61" s="24">
        <v>1</v>
      </c>
      <c r="EM61" s="21">
        <v>1</v>
      </c>
      <c r="EN61" s="21">
        <v>1</v>
      </c>
      <c r="EO61" s="21">
        <v>1</v>
      </c>
      <c r="EP61" s="21">
        <v>1</v>
      </c>
      <c r="EQ61" s="21">
        <v>1</v>
      </c>
      <c r="ER61" s="21">
        <v>1</v>
      </c>
      <c r="ES61" s="24">
        <v>205</v>
      </c>
      <c r="ET61" s="21">
        <v>162</v>
      </c>
      <c r="EU61" s="21">
        <v>155</v>
      </c>
      <c r="EV61" s="21">
        <v>146</v>
      </c>
      <c r="EW61" s="21">
        <v>152</v>
      </c>
      <c r="EX61" s="21">
        <v>192</v>
      </c>
      <c r="EY61" s="21">
        <v>271</v>
      </c>
      <c r="EZ61" s="24">
        <v>14</v>
      </c>
      <c r="FA61" s="21">
        <v>14.5</v>
      </c>
      <c r="FB61" s="21">
        <v>18.3</v>
      </c>
      <c r="FC61" s="21">
        <v>14.2</v>
      </c>
      <c r="FD61" s="21">
        <v>14.8</v>
      </c>
      <c r="FE61" s="21">
        <v>12.1</v>
      </c>
      <c r="FF61" s="21">
        <v>11.4</v>
      </c>
      <c r="FG61" s="24">
        <v>15</v>
      </c>
      <c r="FH61" s="21">
        <v>3</v>
      </c>
      <c r="FI61" s="21">
        <v>9</v>
      </c>
      <c r="FJ61" s="21">
        <v>9</v>
      </c>
      <c r="FK61" s="21">
        <v>3</v>
      </c>
      <c r="FL61" s="21">
        <v>3</v>
      </c>
      <c r="FM61" s="21">
        <v>3</v>
      </c>
      <c r="FN61" s="24">
        <v>56</v>
      </c>
      <c r="FO61" s="21">
        <v>72</v>
      </c>
      <c r="FP61" s="21">
        <v>84</v>
      </c>
      <c r="FQ61" s="21">
        <v>82</v>
      </c>
      <c r="FR61" s="21">
        <v>79</v>
      </c>
      <c r="FS61" s="21">
        <v>77</v>
      </c>
      <c r="FT61" s="21">
        <v>87</v>
      </c>
      <c r="FU61" s="24" t="s">
        <v>804</v>
      </c>
      <c r="FV61" s="21" t="s">
        <v>834</v>
      </c>
      <c r="FW61" s="21" t="s">
        <v>834</v>
      </c>
      <c r="FX61" s="21" t="s">
        <v>803</v>
      </c>
      <c r="FY61" s="21">
        <v>0</v>
      </c>
      <c r="FZ61" s="21" t="s">
        <v>834</v>
      </c>
      <c r="GA61" s="21" t="s">
        <v>834</v>
      </c>
      <c r="GB61" s="24">
        <v>510</v>
      </c>
      <c r="GC61" s="21">
        <v>582</v>
      </c>
      <c r="GD61" s="21">
        <v>638</v>
      </c>
      <c r="GE61" s="21">
        <v>498</v>
      </c>
      <c r="GF61" s="21">
        <v>400</v>
      </c>
      <c r="GG61" s="21">
        <v>329</v>
      </c>
      <c r="GH61" s="21">
        <v>330</v>
      </c>
      <c r="GI61" s="24">
        <v>500</v>
      </c>
      <c r="GJ61" s="21">
        <v>1880</v>
      </c>
      <c r="GK61" s="21">
        <v>1290</v>
      </c>
      <c r="GL61" s="21">
        <v>685</v>
      </c>
      <c r="GM61" s="21">
        <v>1070</v>
      </c>
      <c r="GN61" s="21">
        <v>880</v>
      </c>
      <c r="GO61" s="21">
        <v>900</v>
      </c>
      <c r="GP61" s="6"/>
      <c r="GQ61" s="24">
        <v>15</v>
      </c>
      <c r="GR61" s="21">
        <v>80</v>
      </c>
      <c r="GS61" s="24">
        <v>18</v>
      </c>
      <c r="GT61" s="21">
        <v>90</v>
      </c>
      <c r="GU61" s="24">
        <v>17</v>
      </c>
      <c r="GV61" s="21">
        <v>90</v>
      </c>
      <c r="GW61" s="24">
        <v>18</v>
      </c>
      <c r="GX61" s="21">
        <v>90</v>
      </c>
      <c r="GY61" s="24">
        <v>15</v>
      </c>
      <c r="GZ61" s="21">
        <v>80</v>
      </c>
      <c r="HA61" s="24">
        <v>18</v>
      </c>
      <c r="HB61" s="21">
        <v>90</v>
      </c>
      <c r="HC61" s="24">
        <v>17</v>
      </c>
      <c r="HD61" s="21">
        <v>90</v>
      </c>
      <c r="HE61" s="6"/>
      <c r="HF61" s="21">
        <v>53</v>
      </c>
      <c r="HG61" s="21">
        <v>107</v>
      </c>
      <c r="HH61" s="21">
        <v>98</v>
      </c>
      <c r="HI61" s="21">
        <v>39.6</v>
      </c>
      <c r="HJ61" s="21">
        <v>1</v>
      </c>
      <c r="HK61" s="21">
        <v>58.8</v>
      </c>
      <c r="HL61" s="21">
        <v>1</v>
      </c>
      <c r="HM61" s="21">
        <v>15</v>
      </c>
      <c r="HN61" s="21">
        <v>124.36</v>
      </c>
      <c r="HO61" s="21">
        <v>5</v>
      </c>
      <c r="HP61" s="21">
        <v>3.44</v>
      </c>
      <c r="HQ61" s="21">
        <v>120.7</v>
      </c>
      <c r="HR61" s="21">
        <v>24.1</v>
      </c>
      <c r="HS61" s="21">
        <v>14.5</v>
      </c>
      <c r="HT61" s="21">
        <v>8</v>
      </c>
      <c r="HU61" s="6"/>
      <c r="HV61" s="99">
        <f t="shared" si="10"/>
        <v>-3</v>
      </c>
      <c r="HW61" s="6"/>
      <c r="HX61" s="6"/>
      <c r="HY61" s="6"/>
      <c r="HZ61" s="6"/>
      <c r="IA61" s="6"/>
    </row>
    <row r="62" spans="1:235" ht="15.75" customHeight="1" x14ac:dyDescent="0.3">
      <c r="A62" s="99">
        <v>57</v>
      </c>
      <c r="B62" s="3">
        <v>119</v>
      </c>
      <c r="C62" s="21" t="s">
        <v>431</v>
      </c>
      <c r="D62" s="21">
        <v>2</v>
      </c>
      <c r="E62" s="22">
        <v>41364</v>
      </c>
      <c r="F62" s="22">
        <v>41375</v>
      </c>
      <c r="G62" s="21">
        <f t="shared" si="0"/>
        <v>11</v>
      </c>
      <c r="H62" s="21"/>
      <c r="I62" s="21"/>
      <c r="J62" s="23">
        <v>18030</v>
      </c>
      <c r="K62" s="21">
        <v>63</v>
      </c>
      <c r="L62" s="21">
        <v>150</v>
      </c>
      <c r="M62" s="21">
        <v>55</v>
      </c>
      <c r="N62" s="21" t="s">
        <v>1168</v>
      </c>
      <c r="O62" s="21">
        <v>64</v>
      </c>
      <c r="P62" s="21">
        <v>75.3</v>
      </c>
      <c r="Q62" s="21">
        <v>23</v>
      </c>
      <c r="R62" s="21" t="s">
        <v>548</v>
      </c>
      <c r="S62" s="21">
        <v>2</v>
      </c>
      <c r="T62" s="21">
        <v>23</v>
      </c>
      <c r="U62" s="21" t="s">
        <v>548</v>
      </c>
      <c r="V62" s="21">
        <v>2</v>
      </c>
      <c r="W62" s="21">
        <v>21</v>
      </c>
      <c r="X62" s="21">
        <v>1</v>
      </c>
      <c r="Y62" s="21">
        <v>0</v>
      </c>
      <c r="Z62" s="6"/>
      <c r="AA62" s="24" t="s">
        <v>486</v>
      </c>
      <c r="AB62" s="21" t="s">
        <v>486</v>
      </c>
      <c r="AC62" s="25" t="s">
        <v>486</v>
      </c>
      <c r="AD62" s="25" t="s">
        <v>486</v>
      </c>
      <c r="AE62" s="21" t="s">
        <v>246</v>
      </c>
      <c r="AF62" s="21" t="s">
        <v>247</v>
      </c>
      <c r="AG62" s="21" t="s">
        <v>246</v>
      </c>
      <c r="AH62" s="21" t="s">
        <v>248</v>
      </c>
      <c r="AI62" s="21" t="s">
        <v>246</v>
      </c>
      <c r="AJ62" s="21" t="s">
        <v>246</v>
      </c>
      <c r="AK62" s="21" t="s">
        <v>249</v>
      </c>
      <c r="AL62" s="21" t="s">
        <v>246</v>
      </c>
      <c r="AM62" s="21">
        <v>0.51</v>
      </c>
      <c r="AN62" s="6"/>
      <c r="AO62" s="26" t="s">
        <v>250</v>
      </c>
      <c r="AP62" s="26" t="s">
        <v>274</v>
      </c>
      <c r="AQ62" s="26"/>
      <c r="AR62" s="26" t="s">
        <v>1902</v>
      </c>
      <c r="AS62" s="26" t="s">
        <v>1905</v>
      </c>
      <c r="AT62" s="27">
        <v>0.51</v>
      </c>
      <c r="AU62" s="21">
        <v>1.73</v>
      </c>
      <c r="AV62" s="21">
        <v>2.8</v>
      </c>
      <c r="AW62" s="21">
        <v>1.58</v>
      </c>
      <c r="AX62" s="21">
        <v>0.88</v>
      </c>
      <c r="AY62" s="21">
        <v>0.47</v>
      </c>
      <c r="AZ62" s="21">
        <v>0.28000000000000003</v>
      </c>
      <c r="BA62" s="21">
        <v>0.12</v>
      </c>
      <c r="BB62" s="21">
        <v>0.08</v>
      </c>
      <c r="BC62" s="28">
        <f t="shared" ref="BC62:BE62" si="176">((AU62/AT62)*100)-100</f>
        <v>239.21568627450978</v>
      </c>
      <c r="BD62" s="28">
        <f t="shared" si="176"/>
        <v>61.849710982658934</v>
      </c>
      <c r="BE62" s="28">
        <f t="shared" si="176"/>
        <v>-43.571428571428562</v>
      </c>
      <c r="BF62" s="28">
        <f t="shared" si="2"/>
        <v>449.01960784313712</v>
      </c>
      <c r="BG62" s="28">
        <f t="shared" si="3"/>
        <v>209.80392156862746</v>
      </c>
      <c r="BH62" s="28">
        <f t="shared" si="4"/>
        <v>-8.6705202312138567</v>
      </c>
      <c r="BI62" s="3">
        <f t="shared" ref="BI62:BK62" si="177">AU62-AT62</f>
        <v>1.22</v>
      </c>
      <c r="BJ62" s="3">
        <f t="shared" si="177"/>
        <v>1.0699999999999998</v>
      </c>
      <c r="BK62" s="3">
        <f t="shared" si="177"/>
        <v>-1.2199999999999998</v>
      </c>
      <c r="BL62" s="3">
        <f t="shared" si="6"/>
        <v>2.29</v>
      </c>
      <c r="BM62" s="3">
        <f t="shared" si="7"/>
        <v>1.07</v>
      </c>
      <c r="BN62" s="3">
        <f t="shared" si="8"/>
        <v>-0.14999999999999991</v>
      </c>
      <c r="BO62" s="24">
        <v>220</v>
      </c>
      <c r="BP62" s="21">
        <v>212.2</v>
      </c>
      <c r="BQ62" s="21">
        <v>185</v>
      </c>
      <c r="BR62" s="21">
        <v>175</v>
      </c>
      <c r="BS62" s="21">
        <v>170</v>
      </c>
      <c r="BT62" s="21"/>
      <c r="BU62" s="21">
        <v>34</v>
      </c>
      <c r="BV62" s="24">
        <v>38</v>
      </c>
      <c r="BW62" s="21">
        <v>37</v>
      </c>
      <c r="BX62" s="21">
        <v>37</v>
      </c>
      <c r="BY62" s="21">
        <v>36.6</v>
      </c>
      <c r="BZ62" s="21">
        <v>37.5</v>
      </c>
      <c r="CA62" s="21">
        <v>37</v>
      </c>
      <c r="CB62" s="21">
        <v>36</v>
      </c>
      <c r="CC62" s="21">
        <v>36</v>
      </c>
      <c r="CD62" s="21">
        <v>36</v>
      </c>
      <c r="CE62" s="6"/>
      <c r="CF62" s="24" t="s">
        <v>1169</v>
      </c>
      <c r="CG62" s="21"/>
      <c r="CH62" s="21"/>
      <c r="CI62" s="21"/>
      <c r="CJ62" s="21" t="s">
        <v>263</v>
      </c>
      <c r="CK62" s="21"/>
      <c r="CL62" s="21"/>
      <c r="CM62" s="24" t="s">
        <v>1170</v>
      </c>
      <c r="CN62" s="21"/>
      <c r="CO62" s="21"/>
      <c r="CP62" s="21"/>
      <c r="CQ62" s="21" t="s">
        <v>1171</v>
      </c>
      <c r="CR62" s="21"/>
      <c r="CS62" s="21"/>
      <c r="CT62" s="24">
        <v>2</v>
      </c>
      <c r="CU62" s="21"/>
      <c r="CV62" s="21"/>
      <c r="CW62" s="21"/>
      <c r="CX62" s="21">
        <v>1</v>
      </c>
      <c r="CY62" s="21"/>
      <c r="CZ62" s="21"/>
      <c r="DA62" s="24" t="s">
        <v>1172</v>
      </c>
      <c r="DB62" s="21"/>
      <c r="DC62" s="21"/>
      <c r="DD62" s="21"/>
      <c r="DE62" s="21" t="s">
        <v>1173</v>
      </c>
      <c r="DF62" s="21"/>
      <c r="DG62" s="21"/>
      <c r="DH62" s="24" t="s">
        <v>611</v>
      </c>
      <c r="DI62" s="21" t="s">
        <v>611</v>
      </c>
      <c r="DJ62" s="21" t="s">
        <v>1174</v>
      </c>
      <c r="DK62" s="21" t="s">
        <v>611</v>
      </c>
      <c r="DL62" s="21" t="s">
        <v>611</v>
      </c>
      <c r="DM62" s="21" t="s">
        <v>255</v>
      </c>
      <c r="DN62" s="21">
        <v>0</v>
      </c>
      <c r="DO62" s="26"/>
      <c r="DP62" s="6"/>
      <c r="DQ62" s="24">
        <v>65</v>
      </c>
      <c r="DR62" s="21">
        <v>78.2</v>
      </c>
      <c r="DS62" s="21">
        <v>68</v>
      </c>
      <c r="DT62" s="21">
        <v>57.9</v>
      </c>
      <c r="DU62" s="21">
        <v>70.7</v>
      </c>
      <c r="DV62" s="21">
        <v>90.5</v>
      </c>
      <c r="DW62" s="21">
        <v>70</v>
      </c>
      <c r="DX62" s="24">
        <v>0.5</v>
      </c>
      <c r="DY62" s="21">
        <v>0.4</v>
      </c>
      <c r="DZ62" s="21">
        <v>0.4</v>
      </c>
      <c r="EA62" s="21">
        <v>0.4</v>
      </c>
      <c r="EB62" s="21">
        <v>0.4</v>
      </c>
      <c r="EC62" s="21">
        <v>0.4</v>
      </c>
      <c r="ED62" s="21">
        <v>0.5</v>
      </c>
      <c r="EE62" s="78">
        <f t="shared" si="88"/>
        <v>130</v>
      </c>
      <c r="EF62" s="79">
        <f t="shared" si="142"/>
        <v>195.5</v>
      </c>
      <c r="EG62" s="79">
        <f t="shared" ref="EG62:EK62" si="178">DS62/DZ62</f>
        <v>170</v>
      </c>
      <c r="EH62" s="79">
        <f t="shared" si="178"/>
        <v>144.75</v>
      </c>
      <c r="EI62" s="79">
        <f t="shared" si="178"/>
        <v>176.75</v>
      </c>
      <c r="EJ62" s="79">
        <f t="shared" si="178"/>
        <v>226.25</v>
      </c>
      <c r="EK62" s="79">
        <f t="shared" si="178"/>
        <v>140</v>
      </c>
      <c r="EL62" s="24">
        <v>1</v>
      </c>
      <c r="EM62" s="21">
        <v>1</v>
      </c>
      <c r="EN62" s="21">
        <v>1</v>
      </c>
      <c r="EO62" s="21">
        <v>1</v>
      </c>
      <c r="EP62" s="21">
        <v>1</v>
      </c>
      <c r="EQ62" s="21">
        <v>1</v>
      </c>
      <c r="ER62" s="21">
        <v>1</v>
      </c>
      <c r="ES62" s="24">
        <v>424</v>
      </c>
      <c r="ET62" s="21">
        <v>405</v>
      </c>
      <c r="EU62" s="21">
        <v>480</v>
      </c>
      <c r="EV62" s="21">
        <v>456</v>
      </c>
      <c r="EW62" s="21">
        <v>478</v>
      </c>
      <c r="EX62" s="21">
        <v>527</v>
      </c>
      <c r="EY62" s="21">
        <v>431</v>
      </c>
      <c r="EZ62" s="24">
        <v>5.2</v>
      </c>
      <c r="FA62" s="21">
        <v>5.2</v>
      </c>
      <c r="FB62" s="21">
        <v>6.3</v>
      </c>
      <c r="FC62" s="21">
        <v>4</v>
      </c>
      <c r="FD62" s="21">
        <v>4</v>
      </c>
      <c r="FE62" s="21">
        <v>4</v>
      </c>
      <c r="FF62" s="21">
        <v>5.4</v>
      </c>
      <c r="FG62" s="24">
        <v>13</v>
      </c>
      <c r="FH62" s="21">
        <v>15</v>
      </c>
      <c r="FI62" s="21">
        <v>15</v>
      </c>
      <c r="FJ62" s="21">
        <v>15</v>
      </c>
      <c r="FK62" s="21">
        <v>15</v>
      </c>
      <c r="FL62" s="21">
        <v>15</v>
      </c>
      <c r="FM62" s="21">
        <v>15</v>
      </c>
      <c r="FN62" s="24">
        <v>75</v>
      </c>
      <c r="FO62" s="21">
        <v>90</v>
      </c>
      <c r="FP62" s="21">
        <v>91</v>
      </c>
      <c r="FQ62" s="21">
        <v>63</v>
      </c>
      <c r="FR62" s="21">
        <v>77</v>
      </c>
      <c r="FS62" s="21">
        <v>63</v>
      </c>
      <c r="FT62" s="21">
        <v>81</v>
      </c>
      <c r="FU62" s="24">
        <v>0</v>
      </c>
      <c r="FV62" s="21">
        <v>0</v>
      </c>
      <c r="FW62" s="21">
        <v>0</v>
      </c>
      <c r="FX62" s="21">
        <v>0</v>
      </c>
      <c r="FY62" s="21">
        <v>0</v>
      </c>
      <c r="FZ62" s="21">
        <v>0</v>
      </c>
      <c r="GA62" s="21">
        <v>0</v>
      </c>
      <c r="GB62" s="24">
        <v>54</v>
      </c>
      <c r="GC62" s="21">
        <v>44</v>
      </c>
      <c r="GD62" s="21">
        <v>36</v>
      </c>
      <c r="GE62" s="21">
        <v>42</v>
      </c>
      <c r="GF62" s="21">
        <v>42</v>
      </c>
      <c r="GG62" s="21">
        <v>33</v>
      </c>
      <c r="GH62" s="21">
        <v>42</v>
      </c>
      <c r="GI62" s="24">
        <v>2740</v>
      </c>
      <c r="GJ62" s="21">
        <v>2640</v>
      </c>
      <c r="GK62" s="21">
        <v>1150</v>
      </c>
      <c r="GL62" s="21">
        <v>980</v>
      </c>
      <c r="GM62" s="21">
        <v>2050</v>
      </c>
      <c r="GN62" s="21">
        <v>1870</v>
      </c>
      <c r="GO62" s="21">
        <v>2255</v>
      </c>
      <c r="GP62" s="6"/>
      <c r="GQ62" s="24">
        <v>10</v>
      </c>
      <c r="GR62" s="21">
        <v>45</v>
      </c>
      <c r="GS62" s="24">
        <v>9</v>
      </c>
      <c r="GT62" s="21">
        <v>18</v>
      </c>
      <c r="GU62" s="24">
        <v>10</v>
      </c>
      <c r="GV62" s="21">
        <v>45</v>
      </c>
      <c r="GW62" s="24">
        <v>10</v>
      </c>
      <c r="GX62" s="21">
        <v>45</v>
      </c>
      <c r="GY62" s="24">
        <v>9</v>
      </c>
      <c r="GZ62" s="21">
        <v>18</v>
      </c>
      <c r="HA62" s="24">
        <v>9</v>
      </c>
      <c r="HB62" s="21">
        <v>18</v>
      </c>
      <c r="HC62" s="24">
        <v>9</v>
      </c>
      <c r="HD62" s="21">
        <v>18</v>
      </c>
      <c r="HE62" s="6"/>
      <c r="HF62" s="21">
        <v>63</v>
      </c>
      <c r="HG62" s="21">
        <v>66</v>
      </c>
      <c r="HH62" s="21">
        <v>96</v>
      </c>
      <c r="HI62" s="21">
        <v>37.4</v>
      </c>
      <c r="HJ62" s="21">
        <v>1</v>
      </c>
      <c r="HK62" s="21">
        <v>64.8</v>
      </c>
      <c r="HL62" s="21">
        <v>0.8</v>
      </c>
      <c r="HM62" s="21">
        <v>0</v>
      </c>
      <c r="HN62" s="21">
        <v>52.38</v>
      </c>
      <c r="HO62" s="21">
        <v>11.12</v>
      </c>
      <c r="HP62" s="21">
        <v>2.66</v>
      </c>
      <c r="HQ62" s="21">
        <v>146.5</v>
      </c>
      <c r="HR62" s="21">
        <v>17</v>
      </c>
      <c r="HS62" s="21">
        <v>5.7</v>
      </c>
      <c r="HT62" s="21">
        <v>15</v>
      </c>
      <c r="HU62" s="6"/>
      <c r="HV62" s="99">
        <f t="shared" si="10"/>
        <v>1</v>
      </c>
      <c r="HW62" s="6"/>
      <c r="HX62" s="6"/>
      <c r="HY62" s="6"/>
      <c r="HZ62" s="6"/>
      <c r="IA62" s="6"/>
    </row>
    <row r="63" spans="1:235" ht="15.75" customHeight="1" x14ac:dyDescent="0.3">
      <c r="A63" s="99">
        <v>58</v>
      </c>
      <c r="B63" s="3">
        <v>122</v>
      </c>
      <c r="C63" s="21" t="s">
        <v>431</v>
      </c>
      <c r="D63" s="21">
        <v>2</v>
      </c>
      <c r="E63" s="22">
        <v>41382</v>
      </c>
      <c r="F63" s="22">
        <v>41382</v>
      </c>
      <c r="G63" s="21">
        <f t="shared" si="0"/>
        <v>0</v>
      </c>
      <c r="H63" s="21"/>
      <c r="I63" s="21" t="s">
        <v>599</v>
      </c>
      <c r="J63" s="23">
        <v>15117</v>
      </c>
      <c r="K63" s="21">
        <v>72</v>
      </c>
      <c r="L63" s="21">
        <v>160</v>
      </c>
      <c r="M63" s="21">
        <v>90</v>
      </c>
      <c r="N63" s="21" t="s">
        <v>1187</v>
      </c>
      <c r="O63" s="21">
        <v>62</v>
      </c>
      <c r="P63" s="21">
        <v>71</v>
      </c>
      <c r="Q63" s="21">
        <v>5</v>
      </c>
      <c r="R63" s="21" t="s">
        <v>548</v>
      </c>
      <c r="S63" s="21">
        <v>2</v>
      </c>
      <c r="T63" s="21">
        <v>5</v>
      </c>
      <c r="U63" s="21" t="s">
        <v>548</v>
      </c>
      <c r="V63" s="21">
        <v>2</v>
      </c>
      <c r="W63" s="21">
        <v>5</v>
      </c>
      <c r="X63" s="21">
        <v>1</v>
      </c>
      <c r="Y63" s="21">
        <v>0</v>
      </c>
      <c r="Z63" s="6"/>
      <c r="AA63" s="24" t="s">
        <v>513</v>
      </c>
      <c r="AB63" s="21" t="s">
        <v>1188</v>
      </c>
      <c r="AC63" s="25">
        <v>1</v>
      </c>
      <c r="AD63" s="25"/>
      <c r="AE63" s="21" t="s">
        <v>249</v>
      </c>
      <c r="AF63" s="21"/>
      <c r="AG63" s="21" t="s">
        <v>246</v>
      </c>
      <c r="AH63" s="21" t="s">
        <v>248</v>
      </c>
      <c r="AI63" s="21" t="s">
        <v>246</v>
      </c>
      <c r="AJ63" s="21" t="s">
        <v>249</v>
      </c>
      <c r="AK63" s="21" t="s">
        <v>246</v>
      </c>
      <c r="AL63" s="21" t="s">
        <v>246</v>
      </c>
      <c r="AM63" s="21">
        <v>0.92</v>
      </c>
      <c r="AN63" s="6"/>
      <c r="AO63" s="26" t="s">
        <v>250</v>
      </c>
      <c r="AP63" s="26" t="s">
        <v>274</v>
      </c>
      <c r="AQ63" s="26"/>
      <c r="AR63" s="26" t="s">
        <v>1902</v>
      </c>
      <c r="AS63" s="26" t="s">
        <v>1913</v>
      </c>
      <c r="AT63" s="27">
        <v>0.92</v>
      </c>
      <c r="AU63" s="21">
        <v>0.88</v>
      </c>
      <c r="AV63" s="21">
        <v>0.77</v>
      </c>
      <c r="AW63" s="21">
        <v>0.52</v>
      </c>
      <c r="AX63" s="21">
        <v>0.46</v>
      </c>
      <c r="AY63" s="21">
        <v>0.32</v>
      </c>
      <c r="AZ63" s="21">
        <v>0.22</v>
      </c>
      <c r="BA63" s="21"/>
      <c r="BB63" s="21"/>
      <c r="BC63" s="28">
        <f t="shared" ref="BC63:BE63" si="179">((AU63/AT63)*100)-100</f>
        <v>-4.3478260869565304</v>
      </c>
      <c r="BD63" s="28">
        <f t="shared" si="179"/>
        <v>-12.5</v>
      </c>
      <c r="BE63" s="28">
        <f t="shared" si="179"/>
        <v>-32.467532467532465</v>
      </c>
      <c r="BF63" s="28">
        <f t="shared" si="2"/>
        <v>-16.304347826086968</v>
      </c>
      <c r="BG63" s="28">
        <f t="shared" si="3"/>
        <v>-43.478260869565219</v>
      </c>
      <c r="BH63" s="28">
        <f t="shared" si="4"/>
        <v>-40.909090909090907</v>
      </c>
      <c r="BI63" s="3">
        <f t="shared" ref="BI63:BK63" si="180">AU63-AT63</f>
        <v>-4.0000000000000036E-2</v>
      </c>
      <c r="BJ63" s="3">
        <f t="shared" si="180"/>
        <v>-0.10999999999999999</v>
      </c>
      <c r="BK63" s="3">
        <f t="shared" si="180"/>
        <v>-0.25</v>
      </c>
      <c r="BL63" s="3">
        <f t="shared" si="6"/>
        <v>-0.15000000000000002</v>
      </c>
      <c r="BM63" s="3">
        <f t="shared" si="7"/>
        <v>-0.4</v>
      </c>
      <c r="BN63" s="3">
        <f t="shared" si="8"/>
        <v>-0.36</v>
      </c>
      <c r="BO63" s="24"/>
      <c r="BP63" s="21">
        <v>123</v>
      </c>
      <c r="BQ63" s="21"/>
      <c r="BR63" s="21">
        <v>43.9</v>
      </c>
      <c r="BS63" s="21">
        <v>30.1</v>
      </c>
      <c r="BT63" s="21"/>
      <c r="BU63" s="21"/>
      <c r="BV63" s="24">
        <v>37.6</v>
      </c>
      <c r="BW63" s="21">
        <v>37</v>
      </c>
      <c r="BX63" s="21">
        <v>38.9</v>
      </c>
      <c r="BY63" s="21">
        <v>37.6</v>
      </c>
      <c r="BZ63" s="21">
        <v>37</v>
      </c>
      <c r="CA63" s="21">
        <v>37.6</v>
      </c>
      <c r="CB63" s="21">
        <v>37</v>
      </c>
      <c r="CC63" s="21"/>
      <c r="CD63" s="21"/>
      <c r="CE63" s="6"/>
      <c r="CF63" s="24" t="s">
        <v>1189</v>
      </c>
      <c r="CG63" s="21"/>
      <c r="CH63" s="21"/>
      <c r="CI63" s="21"/>
      <c r="CJ63" s="21"/>
      <c r="CK63" s="21"/>
      <c r="CL63" s="21"/>
      <c r="CM63" s="24" t="s">
        <v>2387</v>
      </c>
      <c r="CN63" s="21"/>
      <c r="CO63" s="21"/>
      <c r="CP63" s="21"/>
      <c r="CQ63" s="21"/>
      <c r="CR63" s="21"/>
      <c r="CS63" s="21"/>
      <c r="CT63" s="24">
        <v>2</v>
      </c>
      <c r="CU63" s="21"/>
      <c r="CV63" s="21"/>
      <c r="CW63" s="21"/>
      <c r="CX63" s="21"/>
      <c r="CY63" s="21"/>
      <c r="CZ63" s="21"/>
      <c r="DA63" s="24" t="s">
        <v>1191</v>
      </c>
      <c r="DB63" s="21"/>
      <c r="DC63" s="21"/>
      <c r="DD63" s="21"/>
      <c r="DE63" s="21"/>
      <c r="DF63" s="21"/>
      <c r="DG63" s="21"/>
      <c r="DH63" s="24" t="s">
        <v>255</v>
      </c>
      <c r="DI63" s="21" t="s">
        <v>255</v>
      </c>
      <c r="DJ63" s="21" t="s">
        <v>1192</v>
      </c>
      <c r="DK63" s="21" t="s">
        <v>1193</v>
      </c>
      <c r="DL63" s="21" t="s">
        <v>1193</v>
      </c>
      <c r="DM63" s="21"/>
      <c r="DN63" s="21"/>
      <c r="DO63" s="26"/>
      <c r="DP63" s="6"/>
      <c r="DQ63" s="24">
        <v>126.3</v>
      </c>
      <c r="DR63" s="21">
        <v>115.4</v>
      </c>
      <c r="DS63" s="21">
        <v>114.9</v>
      </c>
      <c r="DT63" s="21">
        <v>86</v>
      </c>
      <c r="DU63" s="21">
        <v>74</v>
      </c>
      <c r="DV63" s="21"/>
      <c r="DW63" s="21"/>
      <c r="DX63" s="24">
        <v>0.6</v>
      </c>
      <c r="DY63" s="21">
        <v>0.5</v>
      </c>
      <c r="DZ63" s="21">
        <v>0.5</v>
      </c>
      <c r="EA63" s="21">
        <v>0.4</v>
      </c>
      <c r="EB63" s="21">
        <v>0.4</v>
      </c>
      <c r="EC63" s="21"/>
      <c r="ED63" s="21"/>
      <c r="EE63" s="78">
        <f t="shared" si="88"/>
        <v>210.5</v>
      </c>
      <c r="EF63" s="79">
        <f t="shared" si="142"/>
        <v>230.8</v>
      </c>
      <c r="EG63" s="79">
        <f t="shared" ref="EG63:EI63" si="181">DS63/DZ63</f>
        <v>229.8</v>
      </c>
      <c r="EH63" s="79">
        <f t="shared" si="181"/>
        <v>215</v>
      </c>
      <c r="EI63" s="79">
        <f t="shared" si="181"/>
        <v>185</v>
      </c>
      <c r="EJ63" s="79"/>
      <c r="EK63" s="79"/>
      <c r="EL63" s="24">
        <v>1</v>
      </c>
      <c r="EM63" s="21">
        <v>1</v>
      </c>
      <c r="EN63" s="21">
        <v>1</v>
      </c>
      <c r="EO63" s="21">
        <v>1</v>
      </c>
      <c r="EP63" s="21">
        <v>1</v>
      </c>
      <c r="EQ63" s="21"/>
      <c r="ER63" s="21"/>
      <c r="ES63" s="24">
        <v>249</v>
      </c>
      <c r="ET63" s="21">
        <v>285</v>
      </c>
      <c r="EU63" s="21">
        <v>225</v>
      </c>
      <c r="EV63" s="21">
        <v>198</v>
      </c>
      <c r="EW63" s="21">
        <v>213</v>
      </c>
      <c r="EX63" s="21"/>
      <c r="EY63" s="21"/>
      <c r="EZ63" s="24">
        <v>10.7</v>
      </c>
      <c r="FA63" s="21">
        <v>11.7</v>
      </c>
      <c r="FB63" s="21">
        <v>11.7</v>
      </c>
      <c r="FC63" s="21">
        <v>11.7</v>
      </c>
      <c r="FD63" s="21">
        <v>11.7</v>
      </c>
      <c r="FE63" s="21"/>
      <c r="FF63" s="21"/>
      <c r="FG63" s="24">
        <v>9</v>
      </c>
      <c r="FH63" s="21">
        <v>7</v>
      </c>
      <c r="FI63" s="21">
        <v>9</v>
      </c>
      <c r="FJ63" s="21">
        <v>6</v>
      </c>
      <c r="FK63" s="21">
        <v>4</v>
      </c>
      <c r="FL63" s="21"/>
      <c r="FM63" s="21"/>
      <c r="FN63" s="24">
        <v>100</v>
      </c>
      <c r="FO63" s="21">
        <v>80</v>
      </c>
      <c r="FP63" s="21">
        <v>77</v>
      </c>
      <c r="FQ63" s="21">
        <v>87</v>
      </c>
      <c r="FR63" s="21">
        <v>66</v>
      </c>
      <c r="FS63" s="21"/>
      <c r="FT63" s="21"/>
      <c r="FU63" s="24" t="s">
        <v>1194</v>
      </c>
      <c r="FV63" s="21">
        <v>0</v>
      </c>
      <c r="FW63" s="21">
        <v>0</v>
      </c>
      <c r="FX63" s="21">
        <v>0</v>
      </c>
      <c r="FY63" s="21">
        <v>0</v>
      </c>
      <c r="FZ63" s="21"/>
      <c r="GA63" s="21"/>
      <c r="GB63" s="24">
        <v>125</v>
      </c>
      <c r="GC63" s="21">
        <v>120</v>
      </c>
      <c r="GD63" s="21">
        <v>69</v>
      </c>
      <c r="GE63" s="21">
        <v>69</v>
      </c>
      <c r="GF63" s="21">
        <v>43</v>
      </c>
      <c r="GG63" s="21"/>
      <c r="GH63" s="21"/>
      <c r="GI63" s="24">
        <v>1666</v>
      </c>
      <c r="GJ63" s="21">
        <v>2190</v>
      </c>
      <c r="GK63" s="21">
        <v>2030</v>
      </c>
      <c r="GL63" s="21">
        <v>2000</v>
      </c>
      <c r="GM63" s="21">
        <v>155</v>
      </c>
      <c r="GN63" s="21"/>
      <c r="GO63" s="21"/>
      <c r="GP63" s="6"/>
      <c r="GQ63" s="24">
        <v>15</v>
      </c>
      <c r="GR63" s="21">
        <v>80</v>
      </c>
      <c r="GS63" s="24">
        <v>12</v>
      </c>
      <c r="GT63" s="21">
        <v>45</v>
      </c>
      <c r="GU63" s="24">
        <v>12</v>
      </c>
      <c r="GV63" s="21">
        <v>45</v>
      </c>
      <c r="GW63" s="24">
        <v>12</v>
      </c>
      <c r="GX63" s="21">
        <v>45</v>
      </c>
      <c r="GY63" s="24">
        <v>15</v>
      </c>
      <c r="GZ63" s="21">
        <v>80</v>
      </c>
      <c r="HA63" s="24"/>
      <c r="HB63" s="21"/>
      <c r="HC63" s="24"/>
      <c r="HD63" s="21"/>
      <c r="HE63" s="6"/>
      <c r="HF63" s="21">
        <v>72</v>
      </c>
      <c r="HG63" s="21">
        <v>67</v>
      </c>
      <c r="HH63" s="21">
        <v>149</v>
      </c>
      <c r="HI63" s="21">
        <v>38.9</v>
      </c>
      <c r="HJ63" s="21">
        <v>1</v>
      </c>
      <c r="HK63" s="21">
        <v>78.7</v>
      </c>
      <c r="HL63" s="21">
        <v>0.6</v>
      </c>
      <c r="HM63" s="21">
        <v>50</v>
      </c>
      <c r="HN63" s="21">
        <v>99.71</v>
      </c>
      <c r="HO63" s="21">
        <v>23</v>
      </c>
      <c r="HP63" s="21">
        <v>3.48</v>
      </c>
      <c r="HQ63" s="21">
        <v>154.9</v>
      </c>
      <c r="HR63" s="21">
        <v>23.6</v>
      </c>
      <c r="HS63" s="21">
        <v>11.7</v>
      </c>
      <c r="HT63" s="21">
        <v>9</v>
      </c>
      <c r="HU63" s="6"/>
      <c r="HV63" s="99">
        <f t="shared" si="10"/>
        <v>3</v>
      </c>
      <c r="HW63" s="6"/>
      <c r="HX63" s="6"/>
      <c r="HY63" s="6"/>
      <c r="HZ63" s="6"/>
      <c r="IA63" s="6"/>
    </row>
    <row r="64" spans="1:235" ht="15.75" customHeight="1" x14ac:dyDescent="0.3">
      <c r="A64" s="99">
        <v>59</v>
      </c>
      <c r="B64" s="3">
        <v>127</v>
      </c>
      <c r="C64" s="21" t="s">
        <v>431</v>
      </c>
      <c r="D64" s="21">
        <v>2</v>
      </c>
      <c r="E64" s="22">
        <v>41395</v>
      </c>
      <c r="F64" s="22">
        <v>41395</v>
      </c>
      <c r="G64" s="21">
        <f t="shared" si="0"/>
        <v>0</v>
      </c>
      <c r="H64" s="21"/>
      <c r="I64" s="21" t="s">
        <v>989</v>
      </c>
      <c r="J64" s="23">
        <v>14821</v>
      </c>
      <c r="K64" s="21">
        <v>72</v>
      </c>
      <c r="L64" s="21">
        <v>155</v>
      </c>
      <c r="M64" s="21">
        <v>59</v>
      </c>
      <c r="N64" s="21" t="s">
        <v>1225</v>
      </c>
      <c r="O64" s="21">
        <v>92</v>
      </c>
      <c r="P64" s="21">
        <v>97.2</v>
      </c>
      <c r="Q64" s="21">
        <v>6</v>
      </c>
      <c r="R64" s="21" t="s">
        <v>695</v>
      </c>
      <c r="S64" s="21">
        <v>1</v>
      </c>
      <c r="T64" s="21">
        <v>75</v>
      </c>
      <c r="U64" s="21" t="s">
        <v>548</v>
      </c>
      <c r="V64" s="21">
        <v>2</v>
      </c>
      <c r="W64" s="21">
        <v>3</v>
      </c>
      <c r="X64" s="21">
        <v>3</v>
      </c>
      <c r="Y64" s="21">
        <v>0</v>
      </c>
      <c r="Z64" s="6"/>
      <c r="AA64" s="24" t="s">
        <v>884</v>
      </c>
      <c r="AB64" s="21" t="s">
        <v>1010</v>
      </c>
      <c r="AC64" s="25">
        <v>1</v>
      </c>
      <c r="AD64" s="25"/>
      <c r="AE64" s="21" t="s">
        <v>249</v>
      </c>
      <c r="AF64" s="21"/>
      <c r="AG64" s="21" t="s">
        <v>246</v>
      </c>
      <c r="AH64" s="21" t="s">
        <v>328</v>
      </c>
      <c r="AI64" s="21" t="s">
        <v>246</v>
      </c>
      <c r="AJ64" s="21" t="s">
        <v>249</v>
      </c>
      <c r="AK64" s="21" t="s">
        <v>246</v>
      </c>
      <c r="AL64" s="21" t="s">
        <v>246</v>
      </c>
      <c r="AM64" s="21">
        <v>210</v>
      </c>
      <c r="AN64" s="6"/>
      <c r="AO64" s="26" t="s">
        <v>250</v>
      </c>
      <c r="AP64" s="26" t="s">
        <v>274</v>
      </c>
      <c r="AQ64" s="26"/>
      <c r="AR64" s="26" t="s">
        <v>1906</v>
      </c>
      <c r="AS64" s="26" t="s">
        <v>1913</v>
      </c>
      <c r="AT64" s="27">
        <v>10</v>
      </c>
      <c r="AU64" s="21">
        <v>56.15</v>
      </c>
      <c r="AV64" s="21">
        <v>138.6</v>
      </c>
      <c r="AW64" s="21">
        <v>90.37</v>
      </c>
      <c r="AX64" s="21">
        <v>78.73</v>
      </c>
      <c r="AY64" s="21">
        <v>42</v>
      </c>
      <c r="AZ64" s="21">
        <v>19.77</v>
      </c>
      <c r="BA64" s="21">
        <v>9</v>
      </c>
      <c r="BB64" s="21"/>
      <c r="BC64" s="28">
        <f t="shared" ref="BC64:BE64" si="182">((AU64/AT64)*100)-100</f>
        <v>461.5</v>
      </c>
      <c r="BD64" s="28">
        <f t="shared" si="182"/>
        <v>146.83882457702583</v>
      </c>
      <c r="BE64" s="28">
        <f t="shared" si="182"/>
        <v>-34.797979797979792</v>
      </c>
      <c r="BF64" s="28">
        <f t="shared" si="2"/>
        <v>1286</v>
      </c>
      <c r="BG64" s="28">
        <f t="shared" si="3"/>
        <v>803.7</v>
      </c>
      <c r="BH64" s="28">
        <f t="shared" si="4"/>
        <v>60.943900267141601</v>
      </c>
      <c r="BI64" s="3">
        <f t="shared" ref="BI64:BK64" si="183">AU64-AT64</f>
        <v>46.15</v>
      </c>
      <c r="BJ64" s="3">
        <f t="shared" si="183"/>
        <v>82.449999999999989</v>
      </c>
      <c r="BK64" s="3">
        <f t="shared" si="183"/>
        <v>-48.22999999999999</v>
      </c>
      <c r="BL64" s="3">
        <f t="shared" si="6"/>
        <v>128.6</v>
      </c>
      <c r="BM64" s="3">
        <f t="shared" si="7"/>
        <v>80.37</v>
      </c>
      <c r="BN64" s="3">
        <f t="shared" si="8"/>
        <v>34.220000000000006</v>
      </c>
      <c r="BO64" s="24">
        <v>340.9</v>
      </c>
      <c r="BP64" s="21">
        <v>267</v>
      </c>
      <c r="BQ64" s="21">
        <v>381.9</v>
      </c>
      <c r="BR64" s="21">
        <v>321</v>
      </c>
      <c r="BS64" s="21"/>
      <c r="BT64" s="21"/>
      <c r="BU64" s="21"/>
      <c r="BV64" s="24">
        <v>36.1</v>
      </c>
      <c r="BW64" s="21">
        <v>35.6</v>
      </c>
      <c r="BX64" s="21">
        <v>35.6</v>
      </c>
      <c r="BY64" s="21">
        <v>37</v>
      </c>
      <c r="BZ64" s="21">
        <v>36</v>
      </c>
      <c r="CA64" s="21">
        <v>36</v>
      </c>
      <c r="CB64" s="21">
        <v>36</v>
      </c>
      <c r="CC64" s="21">
        <v>36.4</v>
      </c>
      <c r="CD64" s="21"/>
      <c r="CE64" s="6"/>
      <c r="CF64" s="24" t="s">
        <v>1093</v>
      </c>
      <c r="CG64" s="21"/>
      <c r="CH64" s="21"/>
      <c r="CI64" s="21" t="s">
        <v>1025</v>
      </c>
      <c r="CJ64" s="21"/>
      <c r="CK64" s="21"/>
      <c r="CL64" s="21"/>
      <c r="CM64" s="24" t="s">
        <v>1226</v>
      </c>
      <c r="CN64" s="21"/>
      <c r="CO64" s="21"/>
      <c r="CP64" s="21" t="s">
        <v>331</v>
      </c>
      <c r="CQ64" s="21"/>
      <c r="CR64" s="21"/>
      <c r="CS64" s="21"/>
      <c r="CT64" s="24">
        <v>2</v>
      </c>
      <c r="CU64" s="21"/>
      <c r="CV64" s="21"/>
      <c r="CW64" s="21">
        <v>1</v>
      </c>
      <c r="CX64" s="21"/>
      <c r="CY64" s="21"/>
      <c r="CZ64" s="21"/>
      <c r="DA64" s="24" t="s">
        <v>735</v>
      </c>
      <c r="DB64" s="21"/>
      <c r="DC64" s="21"/>
      <c r="DD64" s="21" t="s">
        <v>331</v>
      </c>
      <c r="DE64" s="21"/>
      <c r="DF64" s="21"/>
      <c r="DG64" s="21"/>
      <c r="DH64" s="24" t="s">
        <v>255</v>
      </c>
      <c r="DI64" s="21" t="s">
        <v>558</v>
      </c>
      <c r="DJ64" s="21" t="s">
        <v>558</v>
      </c>
      <c r="DK64" s="21" t="s">
        <v>1227</v>
      </c>
      <c r="DL64" s="21" t="s">
        <v>1228</v>
      </c>
      <c r="DM64" s="21" t="s">
        <v>1228</v>
      </c>
      <c r="DN64" s="21"/>
      <c r="DO64" s="26">
        <v>8</v>
      </c>
      <c r="DP64" s="6"/>
      <c r="DQ64" s="24">
        <v>82</v>
      </c>
      <c r="DR64" s="21">
        <v>100.3</v>
      </c>
      <c r="DS64" s="21">
        <v>105.9</v>
      </c>
      <c r="DT64" s="21">
        <v>79</v>
      </c>
      <c r="DU64" s="21">
        <v>75.3</v>
      </c>
      <c r="DV64" s="21">
        <v>51</v>
      </c>
      <c r="DW64" s="21"/>
      <c r="DX64" s="24">
        <v>0.5</v>
      </c>
      <c r="DY64" s="21">
        <v>0.55000000000000004</v>
      </c>
      <c r="DZ64" s="21">
        <v>0.55000000000000004</v>
      </c>
      <c r="EA64" s="21">
        <v>0.45</v>
      </c>
      <c r="EB64" s="21">
        <v>0.4</v>
      </c>
      <c r="EC64" s="21">
        <v>0.35</v>
      </c>
      <c r="ED64" s="21"/>
      <c r="EE64" s="78">
        <f t="shared" si="88"/>
        <v>164</v>
      </c>
      <c r="EF64" s="79">
        <f t="shared" si="142"/>
        <v>182.36363636363635</v>
      </c>
      <c r="EG64" s="79">
        <f t="shared" ref="EG64:EJ64" si="184">DS64/DZ64</f>
        <v>192.54545454545453</v>
      </c>
      <c r="EH64" s="79">
        <f t="shared" si="184"/>
        <v>175.55555555555554</v>
      </c>
      <c r="EI64" s="79">
        <f t="shared" si="184"/>
        <v>188.24999999999997</v>
      </c>
      <c r="EJ64" s="79">
        <f t="shared" si="184"/>
        <v>145.71428571428572</v>
      </c>
      <c r="EK64" s="79"/>
      <c r="EL64" s="24">
        <v>0</v>
      </c>
      <c r="EM64" s="21">
        <v>1</v>
      </c>
      <c r="EN64" s="21">
        <v>1</v>
      </c>
      <c r="EO64" s="21">
        <v>0</v>
      </c>
      <c r="EP64" s="21">
        <v>0</v>
      </c>
      <c r="EQ64" s="21">
        <v>0</v>
      </c>
      <c r="ER64" s="21"/>
      <c r="ES64" s="24">
        <v>188</v>
      </c>
      <c r="ET64" s="21">
        <v>124</v>
      </c>
      <c r="EU64" s="21">
        <v>119</v>
      </c>
      <c r="EV64" s="21">
        <v>84</v>
      </c>
      <c r="EW64" s="21">
        <v>130</v>
      </c>
      <c r="EX64" s="21">
        <v>115</v>
      </c>
      <c r="EY64" s="21"/>
      <c r="EZ64" s="24">
        <v>21.7</v>
      </c>
      <c r="FA64" s="21">
        <v>21.7</v>
      </c>
      <c r="FB64" s="21">
        <v>22.2</v>
      </c>
      <c r="FC64" s="21">
        <v>12.9</v>
      </c>
      <c r="FD64" s="21">
        <v>12</v>
      </c>
      <c r="FE64" s="21">
        <v>16</v>
      </c>
      <c r="FF64" s="21"/>
      <c r="FG64" s="24">
        <v>3</v>
      </c>
      <c r="FH64" s="21">
        <v>3</v>
      </c>
      <c r="FI64" s="21">
        <v>15</v>
      </c>
      <c r="FJ64" s="21">
        <v>15</v>
      </c>
      <c r="FK64" s="21">
        <v>15</v>
      </c>
      <c r="FL64" s="21">
        <v>15</v>
      </c>
      <c r="FM64" s="21"/>
      <c r="FN64" s="24">
        <v>63</v>
      </c>
      <c r="FO64" s="21">
        <v>58</v>
      </c>
      <c r="FP64" s="21">
        <v>92</v>
      </c>
      <c r="FQ64" s="21">
        <v>98</v>
      </c>
      <c r="FR64" s="21">
        <v>103</v>
      </c>
      <c r="FS64" s="21">
        <v>100</v>
      </c>
      <c r="FT64" s="21"/>
      <c r="FU64" s="24" t="s">
        <v>495</v>
      </c>
      <c r="FV64" s="21" t="s">
        <v>294</v>
      </c>
      <c r="FW64" s="21" t="s">
        <v>296</v>
      </c>
      <c r="FX64" s="21">
        <v>0</v>
      </c>
      <c r="FY64" s="21">
        <v>0</v>
      </c>
      <c r="FZ64" s="21">
        <v>0</v>
      </c>
      <c r="GA64" s="21"/>
      <c r="GB64" s="24">
        <v>199</v>
      </c>
      <c r="GC64" s="21">
        <v>222</v>
      </c>
      <c r="GD64" s="21">
        <v>179</v>
      </c>
      <c r="GE64" s="21">
        <v>121</v>
      </c>
      <c r="GF64" s="21">
        <v>86</v>
      </c>
      <c r="GG64" s="21">
        <v>66</v>
      </c>
      <c r="GH64" s="21"/>
      <c r="GI64" s="24">
        <v>610</v>
      </c>
      <c r="GJ64" s="21">
        <v>2010</v>
      </c>
      <c r="GK64" s="21">
        <v>1315</v>
      </c>
      <c r="GL64" s="21">
        <v>2030</v>
      </c>
      <c r="GM64" s="21">
        <v>1360</v>
      </c>
      <c r="GN64" s="21">
        <v>560</v>
      </c>
      <c r="GO64" s="21"/>
      <c r="GP64" s="6"/>
      <c r="GQ64" s="24">
        <v>17</v>
      </c>
      <c r="GR64" s="21">
        <v>90</v>
      </c>
      <c r="GS64" s="24">
        <v>19</v>
      </c>
      <c r="GT64" s="21">
        <v>90</v>
      </c>
      <c r="GU64" s="24">
        <v>15</v>
      </c>
      <c r="GV64" s="21">
        <v>80</v>
      </c>
      <c r="GW64" s="24">
        <v>12</v>
      </c>
      <c r="GX64" s="21">
        <v>45</v>
      </c>
      <c r="GY64" s="24">
        <v>7</v>
      </c>
      <c r="GZ64" s="21">
        <v>18</v>
      </c>
      <c r="HA64" s="24">
        <v>11</v>
      </c>
      <c r="HB64" s="21">
        <v>45</v>
      </c>
      <c r="HC64" s="24"/>
      <c r="HD64" s="21"/>
      <c r="HE64" s="6"/>
      <c r="HF64" s="21">
        <v>73</v>
      </c>
      <c r="HG64" s="21">
        <v>154</v>
      </c>
      <c r="HH64" s="21">
        <v>160</v>
      </c>
      <c r="HI64" s="21">
        <v>35.6</v>
      </c>
      <c r="HJ64" s="21">
        <v>1</v>
      </c>
      <c r="HK64" s="21">
        <v>75</v>
      </c>
      <c r="HL64" s="21">
        <v>0.45</v>
      </c>
      <c r="HM64" s="21">
        <v>0</v>
      </c>
      <c r="HN64" s="21">
        <v>46.49</v>
      </c>
      <c r="HO64" s="21">
        <v>2.65</v>
      </c>
      <c r="HP64" s="21">
        <v>2.83</v>
      </c>
      <c r="HQ64" s="21">
        <v>135.4</v>
      </c>
      <c r="HR64" s="21">
        <v>18</v>
      </c>
      <c r="HS64" s="21">
        <v>21.7</v>
      </c>
      <c r="HT64" s="21">
        <v>3</v>
      </c>
      <c r="HU64" s="6"/>
      <c r="HV64" s="99">
        <f t="shared" si="10"/>
        <v>-2</v>
      </c>
      <c r="HW64" s="6"/>
      <c r="HX64" s="6"/>
      <c r="HY64" s="6"/>
      <c r="HZ64" s="6"/>
      <c r="IA64" s="6"/>
    </row>
    <row r="65" spans="1:235" ht="15.75" customHeight="1" x14ac:dyDescent="0.3">
      <c r="A65" s="99">
        <v>60</v>
      </c>
      <c r="B65" s="3">
        <v>129</v>
      </c>
      <c r="C65" s="21" t="s">
        <v>431</v>
      </c>
      <c r="D65" s="21">
        <v>2</v>
      </c>
      <c r="E65" s="22">
        <v>41394</v>
      </c>
      <c r="F65" s="22">
        <v>41395</v>
      </c>
      <c r="G65" s="21">
        <f t="shared" si="0"/>
        <v>1</v>
      </c>
      <c r="H65" s="21"/>
      <c r="I65" s="21" t="s">
        <v>1231</v>
      </c>
      <c r="J65" s="23">
        <v>19478</v>
      </c>
      <c r="K65" s="21">
        <v>60</v>
      </c>
      <c r="L65" s="21">
        <v>170</v>
      </c>
      <c r="M65" s="21">
        <v>70</v>
      </c>
      <c r="N65" s="21" t="s">
        <v>1232</v>
      </c>
      <c r="O65" s="21">
        <v>74</v>
      </c>
      <c r="P65" s="21">
        <v>88</v>
      </c>
      <c r="Q65" s="21">
        <v>9</v>
      </c>
      <c r="R65" s="21" t="s">
        <v>512</v>
      </c>
      <c r="S65" s="21">
        <v>1</v>
      </c>
      <c r="T65" s="21">
        <v>9</v>
      </c>
      <c r="U65" s="21" t="s">
        <v>512</v>
      </c>
      <c r="V65" s="21">
        <v>1</v>
      </c>
      <c r="W65" s="21">
        <v>7</v>
      </c>
      <c r="X65" s="21">
        <v>3</v>
      </c>
      <c r="Y65" s="21">
        <v>0</v>
      </c>
      <c r="Z65" s="6"/>
      <c r="AA65" s="24" t="s">
        <v>513</v>
      </c>
      <c r="AB65" s="21" t="s">
        <v>497</v>
      </c>
      <c r="AC65" s="25">
        <v>1</v>
      </c>
      <c r="AD65" s="25"/>
      <c r="AE65" s="21" t="s">
        <v>249</v>
      </c>
      <c r="AF65" s="21"/>
      <c r="AG65" s="21" t="s">
        <v>246</v>
      </c>
      <c r="AH65" s="21" t="s">
        <v>248</v>
      </c>
      <c r="AI65" s="21" t="s">
        <v>246</v>
      </c>
      <c r="AJ65" s="21" t="s">
        <v>249</v>
      </c>
      <c r="AK65" s="21" t="s">
        <v>246</v>
      </c>
      <c r="AL65" s="21" t="s">
        <v>246</v>
      </c>
      <c r="AM65" s="21">
        <v>4.26</v>
      </c>
      <c r="AN65" s="6"/>
      <c r="AO65" s="26" t="s">
        <v>250</v>
      </c>
      <c r="AP65" s="26" t="s">
        <v>274</v>
      </c>
      <c r="AQ65" s="26"/>
      <c r="AR65" s="26" t="s">
        <v>1902</v>
      </c>
      <c r="AS65" s="26" t="s">
        <v>1905</v>
      </c>
      <c r="AT65" s="27">
        <v>4.26</v>
      </c>
      <c r="AU65" s="21">
        <v>3.09</v>
      </c>
      <c r="AV65" s="21">
        <v>2.59</v>
      </c>
      <c r="AW65" s="21">
        <v>2.04</v>
      </c>
      <c r="AX65" s="21">
        <v>1.05</v>
      </c>
      <c r="AY65" s="21">
        <v>0.42</v>
      </c>
      <c r="AZ65" s="21">
        <v>0.2</v>
      </c>
      <c r="BA65" s="21">
        <v>0.14000000000000001</v>
      </c>
      <c r="BB65" s="21">
        <v>0.1</v>
      </c>
      <c r="BC65" s="28">
        <f t="shared" ref="BC65:BE65" si="185">((AU65/AT65)*100)-100</f>
        <v>-27.464788732394368</v>
      </c>
      <c r="BD65" s="28">
        <f t="shared" si="185"/>
        <v>-16.181229773462775</v>
      </c>
      <c r="BE65" s="28">
        <f t="shared" si="185"/>
        <v>-21.235521235521233</v>
      </c>
      <c r="BF65" s="28">
        <f t="shared" si="2"/>
        <v>-39.201877934272304</v>
      </c>
      <c r="BG65" s="28">
        <f t="shared" si="3"/>
        <v>-52.112676056338024</v>
      </c>
      <c r="BH65" s="28">
        <f t="shared" si="4"/>
        <v>-33.980582524271838</v>
      </c>
      <c r="BI65" s="3">
        <f t="shared" ref="BI65:BK65" si="186">AU65-AT65</f>
        <v>-1.17</v>
      </c>
      <c r="BJ65" s="3">
        <f t="shared" si="186"/>
        <v>-0.5</v>
      </c>
      <c r="BK65" s="3">
        <f t="shared" si="186"/>
        <v>-0.54999999999999982</v>
      </c>
      <c r="BL65" s="3">
        <f t="shared" si="6"/>
        <v>-1.67</v>
      </c>
      <c r="BM65" s="3">
        <f t="shared" si="7"/>
        <v>-2.2199999999999998</v>
      </c>
      <c r="BN65" s="3">
        <f t="shared" si="8"/>
        <v>-1.0499999999999998</v>
      </c>
      <c r="BO65" s="24"/>
      <c r="BP65" s="21">
        <v>80</v>
      </c>
      <c r="BQ65" s="21">
        <v>38.4</v>
      </c>
      <c r="BR65" s="21">
        <v>13.7</v>
      </c>
      <c r="BS65" s="21"/>
      <c r="BT65" s="21"/>
      <c r="BU65" s="21">
        <v>2</v>
      </c>
      <c r="BV65" s="24">
        <v>36.1</v>
      </c>
      <c r="BW65" s="21">
        <v>35</v>
      </c>
      <c r="BX65" s="21">
        <v>36.5</v>
      </c>
      <c r="BY65" s="21">
        <v>36</v>
      </c>
      <c r="BZ65" s="21">
        <v>36.5</v>
      </c>
      <c r="CA65" s="21">
        <v>36.5</v>
      </c>
      <c r="CB65" s="21">
        <v>37.6</v>
      </c>
      <c r="CC65" s="21">
        <v>36.9</v>
      </c>
      <c r="CD65" s="21">
        <v>37.1</v>
      </c>
      <c r="CE65" s="6"/>
      <c r="CF65" s="24" t="s">
        <v>1233</v>
      </c>
      <c r="CG65" s="21"/>
      <c r="CH65" s="21"/>
      <c r="CI65" s="21"/>
      <c r="CJ65" s="21"/>
      <c r="CK65" s="21"/>
      <c r="CL65" s="21"/>
      <c r="CM65" s="24" t="s">
        <v>1234</v>
      </c>
      <c r="CN65" s="21"/>
      <c r="CO65" s="21"/>
      <c r="CP65" s="21"/>
      <c r="CQ65" s="21"/>
      <c r="CR65" s="21"/>
      <c r="CS65" s="21"/>
      <c r="CT65" s="24">
        <v>2</v>
      </c>
      <c r="CU65" s="21"/>
      <c r="CV65" s="21"/>
      <c r="CW65" s="21"/>
      <c r="CX65" s="21"/>
      <c r="CY65" s="21"/>
      <c r="CZ65" s="21"/>
      <c r="DA65" s="24" t="s">
        <v>1235</v>
      </c>
      <c r="DB65" s="21"/>
      <c r="DC65" s="21"/>
      <c r="DD65" s="21"/>
      <c r="DE65" s="21"/>
      <c r="DF65" s="21"/>
      <c r="DG65" s="21"/>
      <c r="DH65" s="24" t="s">
        <v>1236</v>
      </c>
      <c r="DI65" s="21" t="s">
        <v>1236</v>
      </c>
      <c r="DJ65" s="21" t="s">
        <v>374</v>
      </c>
      <c r="DK65" s="21" t="s">
        <v>374</v>
      </c>
      <c r="DL65" s="21" t="s">
        <v>374</v>
      </c>
      <c r="DM65" s="21" t="s">
        <v>374</v>
      </c>
      <c r="DN65" s="21" t="s">
        <v>374</v>
      </c>
      <c r="DO65" s="26"/>
      <c r="DP65" s="6"/>
      <c r="DQ65" s="24">
        <v>86.8</v>
      </c>
      <c r="DR65" s="21">
        <v>76</v>
      </c>
      <c r="DS65" s="21">
        <v>85.7</v>
      </c>
      <c r="DT65" s="21">
        <v>87.8</v>
      </c>
      <c r="DU65" s="21">
        <v>76</v>
      </c>
      <c r="DV65" s="21">
        <v>89.1</v>
      </c>
      <c r="DW65" s="21">
        <v>71</v>
      </c>
      <c r="DX65" s="24">
        <v>0.4</v>
      </c>
      <c r="DY65" s="21">
        <v>0.4</v>
      </c>
      <c r="DZ65" s="21">
        <v>0.4</v>
      </c>
      <c r="EA65" s="21">
        <v>0.5</v>
      </c>
      <c r="EB65" s="21">
        <v>0.4</v>
      </c>
      <c r="EC65" s="21">
        <v>0.4</v>
      </c>
      <c r="ED65" s="21">
        <v>0.3</v>
      </c>
      <c r="EE65" s="78">
        <f t="shared" si="88"/>
        <v>216.99999999999997</v>
      </c>
      <c r="EF65" s="79">
        <f t="shared" si="142"/>
        <v>190</v>
      </c>
      <c r="EG65" s="79">
        <f t="shared" ref="EG65:EK65" si="187">DS65/DZ65</f>
        <v>214.25</v>
      </c>
      <c r="EH65" s="79">
        <f t="shared" si="187"/>
        <v>175.6</v>
      </c>
      <c r="EI65" s="79">
        <f t="shared" si="187"/>
        <v>190</v>
      </c>
      <c r="EJ65" s="79">
        <f t="shared" si="187"/>
        <v>222.74999999999997</v>
      </c>
      <c r="EK65" s="79">
        <f t="shared" si="187"/>
        <v>236.66666666666669</v>
      </c>
      <c r="EL65" s="24">
        <v>1</v>
      </c>
      <c r="EM65" s="21">
        <v>1</v>
      </c>
      <c r="EN65" s="21">
        <v>1</v>
      </c>
      <c r="EO65" s="21">
        <v>1</v>
      </c>
      <c r="EP65" s="21">
        <v>1</v>
      </c>
      <c r="EQ65" s="21">
        <v>1</v>
      </c>
      <c r="ER65" s="21">
        <v>0</v>
      </c>
      <c r="ES65" s="24">
        <v>593</v>
      </c>
      <c r="ET65" s="21">
        <v>553</v>
      </c>
      <c r="EU65" s="21">
        <v>514</v>
      </c>
      <c r="EV65" s="21">
        <v>544</v>
      </c>
      <c r="EW65" s="21">
        <v>490</v>
      </c>
      <c r="EX65" s="21">
        <v>477</v>
      </c>
      <c r="EY65" s="21">
        <v>418</v>
      </c>
      <c r="EZ65" s="24">
        <v>3.1</v>
      </c>
      <c r="FA65" s="21">
        <v>1.7</v>
      </c>
      <c r="FB65" s="21">
        <v>1.7</v>
      </c>
      <c r="FC65" s="21">
        <v>1.7</v>
      </c>
      <c r="FD65" s="21">
        <v>5.6</v>
      </c>
      <c r="FE65" s="21">
        <v>5.6</v>
      </c>
      <c r="FF65" s="21">
        <v>5.6</v>
      </c>
      <c r="FG65" s="24">
        <v>8</v>
      </c>
      <c r="FH65" s="21">
        <v>8</v>
      </c>
      <c r="FI65" s="21">
        <v>8</v>
      </c>
      <c r="FJ65" s="21">
        <v>8</v>
      </c>
      <c r="FK65" s="21">
        <v>11</v>
      </c>
      <c r="FL65" s="21">
        <v>15</v>
      </c>
      <c r="FM65" s="21">
        <v>15</v>
      </c>
      <c r="FN65" s="24">
        <v>77</v>
      </c>
      <c r="FO65" s="21">
        <v>77</v>
      </c>
      <c r="FP65" s="21">
        <v>91</v>
      </c>
      <c r="FQ65" s="21">
        <v>91</v>
      </c>
      <c r="FR65" s="21">
        <v>82</v>
      </c>
      <c r="FS65" s="21">
        <v>61</v>
      </c>
      <c r="FT65" s="21">
        <v>79</v>
      </c>
      <c r="FU65" s="24" t="s">
        <v>1237</v>
      </c>
      <c r="FV65" s="21" t="s">
        <v>834</v>
      </c>
      <c r="FW65" s="21">
        <v>0</v>
      </c>
      <c r="FX65" s="21">
        <v>0</v>
      </c>
      <c r="FY65" s="21">
        <v>0</v>
      </c>
      <c r="FZ65" s="21">
        <v>0</v>
      </c>
      <c r="GA65" s="21">
        <v>0</v>
      </c>
      <c r="GB65" s="24">
        <v>54</v>
      </c>
      <c r="GC65" s="21">
        <v>45</v>
      </c>
      <c r="GD65" s="21">
        <v>47</v>
      </c>
      <c r="GE65" s="21">
        <v>47</v>
      </c>
      <c r="GF65" s="21">
        <v>30</v>
      </c>
      <c r="GG65" s="21">
        <v>42</v>
      </c>
      <c r="GH65" s="21">
        <v>37</v>
      </c>
      <c r="GI65" s="24">
        <v>670</v>
      </c>
      <c r="GJ65" s="21">
        <v>1795</v>
      </c>
      <c r="GK65" s="21">
        <v>990</v>
      </c>
      <c r="GL65" s="21">
        <v>3750</v>
      </c>
      <c r="GM65" s="21">
        <v>1920</v>
      </c>
      <c r="GN65" s="21">
        <v>1705</v>
      </c>
      <c r="GO65" s="21">
        <v>1690</v>
      </c>
      <c r="GP65" s="6"/>
      <c r="GQ65" s="24">
        <v>14</v>
      </c>
      <c r="GR65" s="21">
        <v>55</v>
      </c>
      <c r="GS65" s="24">
        <v>14</v>
      </c>
      <c r="GT65" s="21">
        <v>55</v>
      </c>
      <c r="GU65" s="24">
        <v>10</v>
      </c>
      <c r="GV65" s="21">
        <v>45</v>
      </c>
      <c r="GW65" s="24">
        <v>11</v>
      </c>
      <c r="GX65" s="21">
        <v>45</v>
      </c>
      <c r="GY65" s="24">
        <v>11</v>
      </c>
      <c r="GZ65" s="21">
        <v>45</v>
      </c>
      <c r="HA65" s="24">
        <v>9</v>
      </c>
      <c r="HB65" s="21">
        <v>18</v>
      </c>
      <c r="HC65" s="24">
        <v>8</v>
      </c>
      <c r="HD65" s="21">
        <v>18</v>
      </c>
      <c r="HE65" s="6"/>
      <c r="HF65" s="21">
        <v>60</v>
      </c>
      <c r="HG65" s="21">
        <v>114</v>
      </c>
      <c r="HH65" s="21">
        <v>82</v>
      </c>
      <c r="HI65" s="21">
        <v>37.6</v>
      </c>
      <c r="HJ65" s="21">
        <v>1</v>
      </c>
      <c r="HK65" s="21">
        <v>64</v>
      </c>
      <c r="HL65" s="21">
        <v>0.8</v>
      </c>
      <c r="HM65" s="21">
        <v>10</v>
      </c>
      <c r="HN65" s="21">
        <v>21.56</v>
      </c>
      <c r="HO65" s="21">
        <v>27.54</v>
      </c>
      <c r="HP65" s="21">
        <v>4.83</v>
      </c>
      <c r="HQ65" s="21">
        <v>138</v>
      </c>
      <c r="HR65" s="21">
        <v>32.1</v>
      </c>
      <c r="HS65" s="21">
        <v>3.1</v>
      </c>
      <c r="HT65" s="21">
        <v>3</v>
      </c>
      <c r="HU65" s="6"/>
      <c r="HV65" s="99">
        <f t="shared" si="10"/>
        <v>0</v>
      </c>
      <c r="HW65" s="6"/>
      <c r="HX65" s="6"/>
      <c r="HY65" s="6"/>
      <c r="HZ65" s="6"/>
      <c r="IA65" s="6"/>
    </row>
    <row r="66" spans="1:235" ht="15.75" customHeight="1" x14ac:dyDescent="0.3">
      <c r="A66" s="99">
        <v>61</v>
      </c>
      <c r="B66" s="3">
        <v>131</v>
      </c>
      <c r="C66" s="21" t="s">
        <v>874</v>
      </c>
      <c r="D66" s="21">
        <v>1</v>
      </c>
      <c r="E66" s="22">
        <v>41389</v>
      </c>
      <c r="F66" s="22">
        <v>41389</v>
      </c>
      <c r="G66" s="21">
        <f t="shared" si="0"/>
        <v>0</v>
      </c>
      <c r="H66" s="21" t="s">
        <v>240</v>
      </c>
      <c r="I66" s="21"/>
      <c r="J66" s="23">
        <v>12462</v>
      </c>
      <c r="K66" s="21">
        <v>79</v>
      </c>
      <c r="L66" s="21">
        <v>170</v>
      </c>
      <c r="M66" s="21">
        <v>75</v>
      </c>
      <c r="N66" s="21" t="s">
        <v>1019</v>
      </c>
      <c r="O66" s="21">
        <v>75</v>
      </c>
      <c r="P66" s="21">
        <v>88.9</v>
      </c>
      <c r="Q66" s="21">
        <v>16</v>
      </c>
      <c r="R66" s="21" t="s">
        <v>547</v>
      </c>
      <c r="S66" s="21">
        <v>1</v>
      </c>
      <c r="T66" s="21">
        <v>22</v>
      </c>
      <c r="U66" s="21" t="s">
        <v>272</v>
      </c>
      <c r="V66" s="21">
        <v>1</v>
      </c>
      <c r="W66" s="21">
        <v>14</v>
      </c>
      <c r="X66" s="21">
        <v>5</v>
      </c>
      <c r="Y66" s="21">
        <v>1</v>
      </c>
      <c r="Z66" s="6"/>
      <c r="AA66" s="24" t="s">
        <v>513</v>
      </c>
      <c r="AB66" s="21" t="s">
        <v>815</v>
      </c>
      <c r="AC66" s="25">
        <v>1</v>
      </c>
      <c r="AD66" s="25"/>
      <c r="AE66" s="21" t="s">
        <v>249</v>
      </c>
      <c r="AF66" s="21"/>
      <c r="AG66" s="21" t="s">
        <v>246</v>
      </c>
      <c r="AH66" s="21" t="s">
        <v>328</v>
      </c>
      <c r="AI66" s="21" t="s">
        <v>246</v>
      </c>
      <c r="AJ66" s="21" t="s">
        <v>249</v>
      </c>
      <c r="AK66" s="21" t="s">
        <v>246</v>
      </c>
      <c r="AL66" s="21" t="s">
        <v>246</v>
      </c>
      <c r="AM66" s="21">
        <v>108.55</v>
      </c>
      <c r="AN66" s="6"/>
      <c r="AO66" s="26" t="s">
        <v>250</v>
      </c>
      <c r="AP66" s="26" t="s">
        <v>274</v>
      </c>
      <c r="AQ66" s="26"/>
      <c r="AR66" s="26" t="s">
        <v>1906</v>
      </c>
      <c r="AS66" s="26" t="s">
        <v>1905</v>
      </c>
      <c r="AT66" s="27">
        <v>108.55</v>
      </c>
      <c r="AU66" s="21">
        <v>148.4</v>
      </c>
      <c r="AV66" s="21">
        <v>220.5</v>
      </c>
      <c r="AW66" s="21">
        <v>201.1</v>
      </c>
      <c r="AX66" s="21">
        <v>185.15</v>
      </c>
      <c r="AY66" s="21">
        <v>94.66</v>
      </c>
      <c r="AZ66" s="21">
        <v>44.6</v>
      </c>
      <c r="BA66" s="21">
        <v>12.99</v>
      </c>
      <c r="BB66" s="21">
        <v>3.38</v>
      </c>
      <c r="BC66" s="28">
        <f t="shared" ref="BC66:BE66" si="188">((AU66/AT66)*100)-100</f>
        <v>36.711192998618145</v>
      </c>
      <c r="BD66" s="28">
        <f t="shared" si="188"/>
        <v>48.584905660377331</v>
      </c>
      <c r="BE66" s="28">
        <f t="shared" si="188"/>
        <v>-8.7981859410430872</v>
      </c>
      <c r="BF66" s="28">
        <f t="shared" si="2"/>
        <v>103.1321971441732</v>
      </c>
      <c r="BG66" s="28">
        <f t="shared" si="3"/>
        <v>85.260248733302632</v>
      </c>
      <c r="BH66" s="28">
        <f t="shared" si="4"/>
        <v>35.512129380053892</v>
      </c>
      <c r="BI66" s="3">
        <f t="shared" ref="BI66:BK66" si="189">AU66-AT66</f>
        <v>39.850000000000009</v>
      </c>
      <c r="BJ66" s="3">
        <f t="shared" si="189"/>
        <v>72.099999999999994</v>
      </c>
      <c r="BK66" s="3">
        <f t="shared" si="189"/>
        <v>-19.400000000000006</v>
      </c>
      <c r="BL66" s="3">
        <f t="shared" si="6"/>
        <v>111.95</v>
      </c>
      <c r="BM66" s="3">
        <f t="shared" si="7"/>
        <v>92.55</v>
      </c>
      <c r="BN66" s="3">
        <f t="shared" si="8"/>
        <v>52.699999999999989</v>
      </c>
      <c r="BO66" s="24">
        <v>293</v>
      </c>
      <c r="BP66" s="21">
        <v>387.6</v>
      </c>
      <c r="BQ66" s="21">
        <v>353</v>
      </c>
      <c r="BR66" s="21">
        <v>165.4</v>
      </c>
      <c r="BS66" s="21">
        <v>76.5</v>
      </c>
      <c r="BT66" s="21">
        <v>68.5</v>
      </c>
      <c r="BU66" s="21">
        <v>58.9</v>
      </c>
      <c r="BV66" s="24">
        <v>36</v>
      </c>
      <c r="BW66" s="21">
        <v>37.4</v>
      </c>
      <c r="BX66" s="21">
        <v>37</v>
      </c>
      <c r="BY66" s="21">
        <v>37.1</v>
      </c>
      <c r="BZ66" s="21">
        <v>36.4</v>
      </c>
      <c r="CA66" s="21">
        <v>36</v>
      </c>
      <c r="CB66" s="21">
        <v>36</v>
      </c>
      <c r="CC66" s="21">
        <v>36</v>
      </c>
      <c r="CD66" s="21">
        <v>36.4</v>
      </c>
      <c r="CE66" s="6"/>
      <c r="CF66" s="24" t="s">
        <v>1243</v>
      </c>
      <c r="CG66" s="21"/>
      <c r="CH66" s="21"/>
      <c r="CI66" s="21"/>
      <c r="CJ66" s="21" t="s">
        <v>263</v>
      </c>
      <c r="CK66" s="21"/>
      <c r="CL66" s="21"/>
      <c r="CM66" s="24" t="s">
        <v>499</v>
      </c>
      <c r="CN66" s="21"/>
      <c r="CO66" s="21"/>
      <c r="CP66" s="21"/>
      <c r="CQ66" s="21" t="s">
        <v>331</v>
      </c>
      <c r="CR66" s="21"/>
      <c r="CS66" s="21"/>
      <c r="CT66" s="24">
        <v>2</v>
      </c>
      <c r="CU66" s="21"/>
      <c r="CV66" s="21"/>
      <c r="CW66" s="21"/>
      <c r="CX66" s="21">
        <v>2</v>
      </c>
      <c r="CY66" s="21"/>
      <c r="CZ66" s="21"/>
      <c r="DA66" s="24" t="s">
        <v>1244</v>
      </c>
      <c r="DB66" s="21"/>
      <c r="DC66" s="21"/>
      <c r="DD66" s="21"/>
      <c r="DE66" s="21" t="s">
        <v>331</v>
      </c>
      <c r="DF66" s="21"/>
      <c r="DG66" s="21"/>
      <c r="DH66" s="24" t="s">
        <v>1245</v>
      </c>
      <c r="DI66" s="21" t="s">
        <v>1246</v>
      </c>
      <c r="DJ66" s="21" t="s">
        <v>1247</v>
      </c>
      <c r="DK66" s="21" t="s">
        <v>1248</v>
      </c>
      <c r="DL66" s="21" t="s">
        <v>1248</v>
      </c>
      <c r="DM66" s="21" t="s">
        <v>1249</v>
      </c>
      <c r="DN66" s="21" t="s">
        <v>1250</v>
      </c>
      <c r="DO66" s="26"/>
      <c r="DP66" s="6"/>
      <c r="DQ66" s="24">
        <v>83.1</v>
      </c>
      <c r="DR66" s="21">
        <v>79</v>
      </c>
      <c r="DS66" s="21">
        <v>112.5</v>
      </c>
      <c r="DT66" s="21">
        <v>104.5</v>
      </c>
      <c r="DU66" s="21">
        <v>64</v>
      </c>
      <c r="DV66" s="21">
        <v>111.1</v>
      </c>
      <c r="DW66" s="21">
        <v>69.7</v>
      </c>
      <c r="DX66" s="24">
        <v>0.8</v>
      </c>
      <c r="DY66" s="21">
        <v>0.65</v>
      </c>
      <c r="DZ66" s="21">
        <v>0.6</v>
      </c>
      <c r="EA66" s="21">
        <v>0.5</v>
      </c>
      <c r="EB66" s="21">
        <v>0.5</v>
      </c>
      <c r="EC66" s="21">
        <v>0.6</v>
      </c>
      <c r="ED66" s="21">
        <v>0.5</v>
      </c>
      <c r="EE66" s="29">
        <f t="shared" si="88"/>
        <v>103.87499999999999</v>
      </c>
      <c r="EF66" s="30">
        <f t="shared" si="142"/>
        <v>121.53846153846153</v>
      </c>
      <c r="EG66" s="30">
        <f t="shared" ref="EG66:EK66" si="190">DS66/DZ66</f>
        <v>187.5</v>
      </c>
      <c r="EH66" s="30">
        <f t="shared" si="190"/>
        <v>209</v>
      </c>
      <c r="EI66" s="30">
        <f t="shared" si="190"/>
        <v>128</v>
      </c>
      <c r="EJ66" s="30">
        <f t="shared" si="190"/>
        <v>185.16666666666666</v>
      </c>
      <c r="EK66" s="30">
        <f t="shared" si="190"/>
        <v>139.4</v>
      </c>
      <c r="EL66" s="24">
        <v>1</v>
      </c>
      <c r="EM66" s="21">
        <v>1</v>
      </c>
      <c r="EN66" s="21">
        <v>1</v>
      </c>
      <c r="EO66" s="21">
        <v>1</v>
      </c>
      <c r="EP66" s="21">
        <v>1</v>
      </c>
      <c r="EQ66" s="21">
        <v>1</v>
      </c>
      <c r="ER66" s="21">
        <v>1</v>
      </c>
      <c r="ES66" s="24">
        <v>126</v>
      </c>
      <c r="ET66" s="21">
        <v>85</v>
      </c>
      <c r="EU66" s="21">
        <v>29</v>
      </c>
      <c r="EV66" s="21">
        <v>22</v>
      </c>
      <c r="EW66" s="21">
        <v>38</v>
      </c>
      <c r="EX66" s="21">
        <v>64</v>
      </c>
      <c r="EY66" s="21">
        <v>83</v>
      </c>
      <c r="EZ66" s="24">
        <v>8.1</v>
      </c>
      <c r="FA66" s="21">
        <v>8.1</v>
      </c>
      <c r="FB66" s="21">
        <v>10</v>
      </c>
      <c r="FC66" s="21">
        <v>7.5</v>
      </c>
      <c r="FD66" s="21">
        <v>6.1</v>
      </c>
      <c r="FE66" s="21">
        <v>9.1</v>
      </c>
      <c r="FF66" s="21">
        <v>9.1</v>
      </c>
      <c r="FG66" s="24">
        <v>15</v>
      </c>
      <c r="FH66" s="21">
        <v>10</v>
      </c>
      <c r="FI66" s="21">
        <v>10</v>
      </c>
      <c r="FJ66" s="21">
        <v>5</v>
      </c>
      <c r="FK66" s="21">
        <v>5</v>
      </c>
      <c r="FL66" s="21">
        <v>8</v>
      </c>
      <c r="FM66" s="21">
        <v>9</v>
      </c>
      <c r="FN66" s="24">
        <v>76</v>
      </c>
      <c r="FO66" s="21">
        <v>68</v>
      </c>
      <c r="FP66" s="21">
        <v>77</v>
      </c>
      <c r="FQ66" s="21">
        <v>78</v>
      </c>
      <c r="FR66" s="21">
        <v>108</v>
      </c>
      <c r="FS66" s="21">
        <v>67</v>
      </c>
      <c r="FT66" s="21">
        <v>74</v>
      </c>
      <c r="FU66" s="24" t="s">
        <v>950</v>
      </c>
      <c r="FV66" s="21" t="s">
        <v>295</v>
      </c>
      <c r="FW66" s="21" t="s">
        <v>345</v>
      </c>
      <c r="FX66" s="21" t="s">
        <v>334</v>
      </c>
      <c r="FY66" s="21">
        <v>0</v>
      </c>
      <c r="FZ66" s="21">
        <v>0</v>
      </c>
      <c r="GA66" s="21">
        <v>0</v>
      </c>
      <c r="GB66" s="24">
        <v>269</v>
      </c>
      <c r="GC66" s="21">
        <v>334</v>
      </c>
      <c r="GD66" s="21">
        <v>310</v>
      </c>
      <c r="GE66" s="21">
        <v>267</v>
      </c>
      <c r="GF66" s="21">
        <v>260</v>
      </c>
      <c r="GG66" s="21">
        <v>202</v>
      </c>
      <c r="GH66" s="21">
        <v>146</v>
      </c>
      <c r="GI66" s="24">
        <v>600</v>
      </c>
      <c r="GJ66" s="21">
        <v>340</v>
      </c>
      <c r="GK66" s="21">
        <v>560</v>
      </c>
      <c r="GL66" s="21">
        <v>2680</v>
      </c>
      <c r="GM66" s="21">
        <v>3710</v>
      </c>
      <c r="GN66" s="21">
        <v>2440</v>
      </c>
      <c r="GO66" s="21">
        <v>2550</v>
      </c>
      <c r="GP66" s="6"/>
      <c r="GQ66" s="24">
        <v>14</v>
      </c>
      <c r="GR66" s="21">
        <v>55</v>
      </c>
      <c r="GS66" s="24">
        <v>17</v>
      </c>
      <c r="GT66" s="21">
        <v>90</v>
      </c>
      <c r="GU66" s="24">
        <v>18</v>
      </c>
      <c r="GV66" s="21">
        <v>90</v>
      </c>
      <c r="GW66" s="24">
        <v>19</v>
      </c>
      <c r="GX66" s="21">
        <v>90</v>
      </c>
      <c r="GY66" s="24">
        <v>17</v>
      </c>
      <c r="GZ66" s="21">
        <v>90</v>
      </c>
      <c r="HA66" s="24">
        <v>16</v>
      </c>
      <c r="HB66" s="21">
        <v>90</v>
      </c>
      <c r="HC66" s="24">
        <v>15</v>
      </c>
      <c r="HD66" s="21">
        <v>80</v>
      </c>
      <c r="HE66" s="6"/>
      <c r="HF66" s="21">
        <v>79</v>
      </c>
      <c r="HG66" s="21">
        <v>112</v>
      </c>
      <c r="HH66" s="21">
        <v>64</v>
      </c>
      <c r="HI66" s="21">
        <v>37.4</v>
      </c>
      <c r="HJ66" s="21">
        <v>1</v>
      </c>
      <c r="HK66" s="21">
        <v>62.1</v>
      </c>
      <c r="HL66" s="21">
        <v>0.8</v>
      </c>
      <c r="HM66" s="21">
        <v>10</v>
      </c>
      <c r="HN66" s="21">
        <v>55.18</v>
      </c>
      <c r="HO66" s="21">
        <v>2.56</v>
      </c>
      <c r="HP66" s="21">
        <v>3.34</v>
      </c>
      <c r="HQ66" s="21">
        <v>137.6</v>
      </c>
      <c r="HR66" s="21">
        <v>16</v>
      </c>
      <c r="HS66" s="21">
        <v>8.1</v>
      </c>
      <c r="HT66" s="21">
        <v>15</v>
      </c>
      <c r="HU66" s="6"/>
      <c r="HV66" s="99">
        <f t="shared" si="10"/>
        <v>-3</v>
      </c>
      <c r="HW66" s="6"/>
      <c r="HX66" s="6"/>
      <c r="HY66" s="6"/>
      <c r="HZ66" s="6"/>
      <c r="IA66" s="6"/>
    </row>
    <row r="67" spans="1:235" ht="15.75" customHeight="1" x14ac:dyDescent="0.3">
      <c r="A67" s="99">
        <v>62</v>
      </c>
      <c r="B67" s="3">
        <v>133</v>
      </c>
      <c r="C67" s="21" t="s">
        <v>626</v>
      </c>
      <c r="D67" s="21">
        <v>2</v>
      </c>
      <c r="E67" s="22">
        <v>41389</v>
      </c>
      <c r="F67" s="22">
        <v>41401</v>
      </c>
      <c r="G67" s="21">
        <f t="shared" si="0"/>
        <v>12</v>
      </c>
      <c r="H67" s="21"/>
      <c r="I67" s="21" t="s">
        <v>432</v>
      </c>
      <c r="J67" s="23">
        <v>18490</v>
      </c>
      <c r="K67" s="21">
        <v>63</v>
      </c>
      <c r="L67" s="21">
        <v>170</v>
      </c>
      <c r="M67" s="21">
        <v>70</v>
      </c>
      <c r="N67" s="21" t="s">
        <v>1254</v>
      </c>
      <c r="O67" s="21">
        <v>48</v>
      </c>
      <c r="P67" s="21">
        <v>41.5</v>
      </c>
      <c r="Q67" s="21">
        <v>18</v>
      </c>
      <c r="R67" s="21" t="s">
        <v>1140</v>
      </c>
      <c r="S67" s="21">
        <v>1</v>
      </c>
      <c r="T67" s="21">
        <v>25</v>
      </c>
      <c r="U67" s="21" t="s">
        <v>548</v>
      </c>
      <c r="V67" s="21">
        <v>2</v>
      </c>
      <c r="W67" s="21">
        <v>16</v>
      </c>
      <c r="X67" s="21">
        <v>6</v>
      </c>
      <c r="Y67" s="21">
        <v>0</v>
      </c>
      <c r="Z67" s="6"/>
      <c r="AA67" s="24" t="s">
        <v>513</v>
      </c>
      <c r="AB67" s="21" t="s">
        <v>1255</v>
      </c>
      <c r="AC67" s="25">
        <v>1</v>
      </c>
      <c r="AD67" s="25"/>
      <c r="AE67" s="21" t="s">
        <v>246</v>
      </c>
      <c r="AF67" s="21" t="s">
        <v>247</v>
      </c>
      <c r="AG67" s="21" t="s">
        <v>249</v>
      </c>
      <c r="AH67" s="21"/>
      <c r="AI67" s="21" t="s">
        <v>249</v>
      </c>
      <c r="AJ67" s="21" t="s">
        <v>249</v>
      </c>
      <c r="AK67" s="21" t="s">
        <v>246</v>
      </c>
      <c r="AL67" s="21" t="s">
        <v>246</v>
      </c>
      <c r="AM67" s="21">
        <v>3.23</v>
      </c>
      <c r="AN67" s="6"/>
      <c r="AO67" s="26" t="s">
        <v>250</v>
      </c>
      <c r="AP67" s="26" t="s">
        <v>274</v>
      </c>
      <c r="AQ67" s="26"/>
      <c r="AR67" s="26" t="s">
        <v>1902</v>
      </c>
      <c r="AS67" s="26" t="s">
        <v>1922</v>
      </c>
      <c r="AT67" s="27">
        <v>2.23</v>
      </c>
      <c r="AU67" s="21">
        <v>3.2</v>
      </c>
      <c r="AV67" s="21">
        <v>4.04</v>
      </c>
      <c r="AW67" s="21">
        <v>2.27</v>
      </c>
      <c r="AX67" s="21">
        <v>1.99</v>
      </c>
      <c r="AY67" s="21">
        <v>1.23</v>
      </c>
      <c r="AZ67" s="21">
        <v>1.01</v>
      </c>
      <c r="BA67" s="21">
        <v>1</v>
      </c>
      <c r="BB67" s="21">
        <v>1.01</v>
      </c>
      <c r="BC67" s="28">
        <f t="shared" ref="BC67:BE67" si="191">((AU67/AT67)*100)-100</f>
        <v>43.497757847533649</v>
      </c>
      <c r="BD67" s="28">
        <f t="shared" si="191"/>
        <v>26.25</v>
      </c>
      <c r="BE67" s="28">
        <f t="shared" si="191"/>
        <v>-43.811881188118804</v>
      </c>
      <c r="BF67" s="28">
        <f t="shared" si="2"/>
        <v>81.165919282511226</v>
      </c>
      <c r="BG67" s="28">
        <f t="shared" si="3"/>
        <v>1.7937219730941791</v>
      </c>
      <c r="BH67" s="28">
        <f t="shared" si="4"/>
        <v>-29.0625</v>
      </c>
      <c r="BI67" s="3">
        <f t="shared" ref="BI67:BK67" si="192">AU67-AT67</f>
        <v>0.9700000000000002</v>
      </c>
      <c r="BJ67" s="3">
        <f t="shared" si="192"/>
        <v>0.83999999999999986</v>
      </c>
      <c r="BK67" s="3">
        <f t="shared" si="192"/>
        <v>-1.77</v>
      </c>
      <c r="BL67" s="3">
        <f t="shared" si="6"/>
        <v>1.81</v>
      </c>
      <c r="BM67" s="3">
        <f t="shared" si="7"/>
        <v>4.0000000000000036E-2</v>
      </c>
      <c r="BN67" s="3">
        <f t="shared" si="8"/>
        <v>-0.93000000000000016</v>
      </c>
      <c r="BO67" s="24"/>
      <c r="BP67" s="21">
        <v>192.4</v>
      </c>
      <c r="BQ67" s="21"/>
      <c r="BR67" s="21"/>
      <c r="BS67" s="21"/>
      <c r="BT67" s="21"/>
      <c r="BU67" s="21"/>
      <c r="BV67" s="24">
        <v>37.5</v>
      </c>
      <c r="BW67" s="21">
        <v>36.1</v>
      </c>
      <c r="BX67" s="21">
        <v>36</v>
      </c>
      <c r="BY67" s="21">
        <v>37</v>
      </c>
      <c r="BZ67" s="21">
        <v>36.4</v>
      </c>
      <c r="CA67" s="21">
        <v>36</v>
      </c>
      <c r="CB67" s="21">
        <v>38.1</v>
      </c>
      <c r="CC67" s="21">
        <v>36</v>
      </c>
      <c r="CD67" s="21">
        <v>36.9</v>
      </c>
      <c r="CE67" s="6"/>
      <c r="CF67" s="24" t="s">
        <v>1256</v>
      </c>
      <c r="CG67" s="21"/>
      <c r="CH67" s="21"/>
      <c r="CI67" s="21"/>
      <c r="CJ67" s="21"/>
      <c r="CK67" s="21"/>
      <c r="CL67" s="21"/>
      <c r="CM67" s="24" t="s">
        <v>1257</v>
      </c>
      <c r="CN67" s="21"/>
      <c r="CO67" s="21"/>
      <c r="CP67" s="21"/>
      <c r="CQ67" s="21"/>
      <c r="CR67" s="21"/>
      <c r="CS67" s="21"/>
      <c r="CT67" s="24">
        <v>1</v>
      </c>
      <c r="CU67" s="21"/>
      <c r="CV67" s="21"/>
      <c r="CW67" s="21"/>
      <c r="CX67" s="21"/>
      <c r="CY67" s="21"/>
      <c r="CZ67" s="21"/>
      <c r="DA67" s="24" t="s">
        <v>1258</v>
      </c>
      <c r="DB67" s="21"/>
      <c r="DC67" s="21"/>
      <c r="DD67" s="21"/>
      <c r="DE67" s="21"/>
      <c r="DF67" s="21"/>
      <c r="DG67" s="21"/>
      <c r="DH67" s="24" t="s">
        <v>1028</v>
      </c>
      <c r="DI67" s="21" t="s">
        <v>1259</v>
      </c>
      <c r="DJ67" s="21" t="s">
        <v>1259</v>
      </c>
      <c r="DK67" s="21" t="s">
        <v>621</v>
      </c>
      <c r="DL67" s="21" t="s">
        <v>621</v>
      </c>
      <c r="DM67" s="21" t="s">
        <v>1260</v>
      </c>
      <c r="DN67" s="21" t="s">
        <v>948</v>
      </c>
      <c r="DO67" s="26"/>
      <c r="DP67" s="6"/>
      <c r="DQ67" s="24">
        <v>119.5</v>
      </c>
      <c r="DR67" s="21">
        <v>109.8</v>
      </c>
      <c r="DS67" s="21">
        <v>115.2</v>
      </c>
      <c r="DT67" s="21">
        <v>70.5</v>
      </c>
      <c r="DU67" s="21">
        <v>114.4</v>
      </c>
      <c r="DV67" s="21">
        <v>113</v>
      </c>
      <c r="DW67" s="21">
        <v>113.6</v>
      </c>
      <c r="DX67" s="24">
        <v>0.4</v>
      </c>
      <c r="DY67" s="21">
        <v>0.4</v>
      </c>
      <c r="DZ67" s="21">
        <v>0.4</v>
      </c>
      <c r="EA67" s="21">
        <v>0.35</v>
      </c>
      <c r="EB67" s="21">
        <v>0.4</v>
      </c>
      <c r="EC67" s="21">
        <v>0.3</v>
      </c>
      <c r="ED67" s="21">
        <v>0.3</v>
      </c>
      <c r="EE67" s="29">
        <f t="shared" si="88"/>
        <v>298.75</v>
      </c>
      <c r="EF67" s="30">
        <f t="shared" si="142"/>
        <v>274.5</v>
      </c>
      <c r="EG67" s="30">
        <f t="shared" ref="EG67:EK67" si="193">DS67/DZ67</f>
        <v>288</v>
      </c>
      <c r="EH67" s="30">
        <f t="shared" si="193"/>
        <v>201.42857142857144</v>
      </c>
      <c r="EI67" s="30">
        <f t="shared" si="193"/>
        <v>286</v>
      </c>
      <c r="EJ67" s="30">
        <f t="shared" si="193"/>
        <v>376.66666666666669</v>
      </c>
      <c r="EK67" s="30">
        <f t="shared" si="193"/>
        <v>378.66666666666669</v>
      </c>
      <c r="EL67" s="24">
        <v>1</v>
      </c>
      <c r="EM67" s="21">
        <v>1</v>
      </c>
      <c r="EN67" s="21">
        <v>1</v>
      </c>
      <c r="EO67" s="21">
        <v>0</v>
      </c>
      <c r="EP67" s="21">
        <v>1</v>
      </c>
      <c r="EQ67" s="21">
        <v>0</v>
      </c>
      <c r="ER67" s="21">
        <v>0</v>
      </c>
      <c r="ES67" s="24">
        <v>352</v>
      </c>
      <c r="ET67" s="21">
        <v>336</v>
      </c>
      <c r="EU67" s="21">
        <v>366</v>
      </c>
      <c r="EV67" s="21">
        <v>465</v>
      </c>
      <c r="EW67" s="21">
        <v>477</v>
      </c>
      <c r="EX67" s="21">
        <v>360</v>
      </c>
      <c r="EY67" s="21">
        <v>310</v>
      </c>
      <c r="EZ67" s="24">
        <v>3.7</v>
      </c>
      <c r="FA67" s="21">
        <v>3.7</v>
      </c>
      <c r="FB67" s="21">
        <v>3.7</v>
      </c>
      <c r="FC67" s="21">
        <v>5.9</v>
      </c>
      <c r="FD67" s="21">
        <v>5.9</v>
      </c>
      <c r="FE67" s="21">
        <v>5.9</v>
      </c>
      <c r="FF67" s="21">
        <v>5.9</v>
      </c>
      <c r="FG67" s="24">
        <v>15</v>
      </c>
      <c r="FH67" s="21">
        <v>15</v>
      </c>
      <c r="FI67" s="21">
        <v>15</v>
      </c>
      <c r="FJ67" s="21">
        <v>15</v>
      </c>
      <c r="FK67" s="21">
        <v>15</v>
      </c>
      <c r="FL67" s="21">
        <v>15</v>
      </c>
      <c r="FM67" s="21">
        <v>15</v>
      </c>
      <c r="FN67" s="24">
        <v>87</v>
      </c>
      <c r="FO67" s="21">
        <v>95</v>
      </c>
      <c r="FP67" s="21">
        <v>95</v>
      </c>
      <c r="FQ67" s="21">
        <v>120</v>
      </c>
      <c r="FR67" s="21">
        <v>100</v>
      </c>
      <c r="FS67" s="21">
        <v>71</v>
      </c>
      <c r="FT67" s="21">
        <v>93</v>
      </c>
      <c r="FU67" s="24">
        <v>0</v>
      </c>
      <c r="FV67" s="21">
        <v>0</v>
      </c>
      <c r="FW67" s="21">
        <v>0</v>
      </c>
      <c r="FX67" s="21">
        <v>0</v>
      </c>
      <c r="FY67" s="21">
        <v>0</v>
      </c>
      <c r="FZ67" s="21">
        <v>0</v>
      </c>
      <c r="GA67" s="21">
        <v>0</v>
      </c>
      <c r="GB67" s="24">
        <v>28</v>
      </c>
      <c r="GC67" s="21">
        <v>29</v>
      </c>
      <c r="GD67" s="21">
        <v>32</v>
      </c>
      <c r="GE67" s="21">
        <v>47</v>
      </c>
      <c r="GF67" s="21">
        <v>45</v>
      </c>
      <c r="GG67" s="21">
        <v>48</v>
      </c>
      <c r="GH67" s="21">
        <v>52</v>
      </c>
      <c r="GI67" s="24">
        <v>1935</v>
      </c>
      <c r="GJ67" s="21">
        <v>2880</v>
      </c>
      <c r="GK67" s="21">
        <v>2580</v>
      </c>
      <c r="GL67" s="21">
        <v>2580</v>
      </c>
      <c r="GM67" s="21">
        <v>3030</v>
      </c>
      <c r="GN67" s="21">
        <v>1795</v>
      </c>
      <c r="GO67" s="21">
        <v>690</v>
      </c>
      <c r="GP67" s="6"/>
      <c r="GQ67" s="24">
        <v>8</v>
      </c>
      <c r="GR67" s="21">
        <v>18</v>
      </c>
      <c r="GS67" s="24">
        <v>8</v>
      </c>
      <c r="GT67" s="21">
        <v>18</v>
      </c>
      <c r="GU67" s="24">
        <v>8</v>
      </c>
      <c r="GV67" s="21">
        <v>18</v>
      </c>
      <c r="GW67" s="24">
        <v>8</v>
      </c>
      <c r="GX67" s="21">
        <v>18</v>
      </c>
      <c r="GY67" s="24">
        <v>8</v>
      </c>
      <c r="GZ67" s="21">
        <v>18</v>
      </c>
      <c r="HA67" s="24">
        <v>7</v>
      </c>
      <c r="HB67" s="21">
        <v>18</v>
      </c>
      <c r="HC67" s="24">
        <v>7</v>
      </c>
      <c r="HD67" s="21">
        <v>18</v>
      </c>
      <c r="HE67" s="6"/>
      <c r="HF67" s="21">
        <v>63</v>
      </c>
      <c r="HG67" s="21">
        <v>61</v>
      </c>
      <c r="HH67" s="21">
        <v>142</v>
      </c>
      <c r="HI67" s="21">
        <v>37</v>
      </c>
      <c r="HJ67" s="21">
        <v>1</v>
      </c>
      <c r="HK67" s="21">
        <v>77.2</v>
      </c>
      <c r="HL67" s="21">
        <v>0.35</v>
      </c>
      <c r="HM67" s="21">
        <v>35</v>
      </c>
      <c r="HN67" s="21">
        <v>14</v>
      </c>
      <c r="HO67" s="21">
        <v>16</v>
      </c>
      <c r="HP67" s="21">
        <v>3.27</v>
      </c>
      <c r="HQ67" s="21">
        <v>149.9</v>
      </c>
      <c r="HR67" s="21">
        <v>21.4</v>
      </c>
      <c r="HS67" s="21">
        <v>5.5</v>
      </c>
      <c r="HT67" s="21">
        <v>7</v>
      </c>
      <c r="HU67" s="6"/>
      <c r="HV67" s="99">
        <f t="shared" si="10"/>
        <v>0</v>
      </c>
      <c r="HW67" s="6"/>
      <c r="HX67" s="6"/>
      <c r="HY67" s="6"/>
      <c r="HZ67" s="6"/>
      <c r="IA67" s="6"/>
    </row>
    <row r="68" spans="1:235" ht="15.75" customHeight="1" x14ac:dyDescent="0.3">
      <c r="A68" s="99">
        <v>63</v>
      </c>
      <c r="B68" s="3">
        <v>135</v>
      </c>
      <c r="C68" s="21" t="s">
        <v>626</v>
      </c>
      <c r="D68" s="21">
        <v>1</v>
      </c>
      <c r="E68" s="22">
        <v>41385</v>
      </c>
      <c r="F68" s="22">
        <v>41402</v>
      </c>
      <c r="G68" s="21">
        <f t="shared" si="0"/>
        <v>17</v>
      </c>
      <c r="H68" s="21"/>
      <c r="I68" s="21" t="s">
        <v>432</v>
      </c>
      <c r="J68" s="23">
        <v>23598</v>
      </c>
      <c r="K68" s="21">
        <v>48</v>
      </c>
      <c r="L68" s="21">
        <v>175</v>
      </c>
      <c r="M68" s="21">
        <v>75</v>
      </c>
      <c r="N68" s="21" t="s">
        <v>1263</v>
      </c>
      <c r="O68" s="21">
        <v>37</v>
      </c>
      <c r="P68" s="21">
        <v>19</v>
      </c>
      <c r="Q68" s="21">
        <v>24</v>
      </c>
      <c r="R68" s="21" t="s">
        <v>548</v>
      </c>
      <c r="S68" s="21">
        <v>2</v>
      </c>
      <c r="T68" s="21">
        <v>24</v>
      </c>
      <c r="U68" s="21" t="s">
        <v>548</v>
      </c>
      <c r="V68" s="21">
        <v>2</v>
      </c>
      <c r="W68" s="21">
        <v>23</v>
      </c>
      <c r="X68" s="21">
        <v>12</v>
      </c>
      <c r="Y68" s="21">
        <v>0</v>
      </c>
      <c r="Z68" s="6"/>
      <c r="AA68" s="24" t="s">
        <v>884</v>
      </c>
      <c r="AB68" s="21" t="s">
        <v>1264</v>
      </c>
      <c r="AC68" s="25">
        <v>2</v>
      </c>
      <c r="AD68" s="25" t="s">
        <v>1265</v>
      </c>
      <c r="AE68" s="21" t="s">
        <v>249</v>
      </c>
      <c r="AF68" s="21"/>
      <c r="AG68" s="21" t="s">
        <v>246</v>
      </c>
      <c r="AH68" s="21" t="s">
        <v>248</v>
      </c>
      <c r="AI68" s="21" t="s">
        <v>246</v>
      </c>
      <c r="AJ68" s="21" t="s">
        <v>249</v>
      </c>
      <c r="AK68" s="21" t="s">
        <v>246</v>
      </c>
      <c r="AL68" s="21" t="s">
        <v>246</v>
      </c>
      <c r="AM68" s="21">
        <v>2.87</v>
      </c>
      <c r="AN68" s="6"/>
      <c r="AO68" s="26" t="s">
        <v>250</v>
      </c>
      <c r="AP68" s="26" t="s">
        <v>274</v>
      </c>
      <c r="AQ68" s="26"/>
      <c r="AR68" s="26" t="s">
        <v>1902</v>
      </c>
      <c r="AS68" s="26" t="s">
        <v>1917</v>
      </c>
      <c r="AT68" s="27">
        <v>2.87</v>
      </c>
      <c r="AU68" s="21">
        <v>2.6</v>
      </c>
      <c r="AV68" s="21">
        <v>2.1800000000000002</v>
      </c>
      <c r="AW68" s="21">
        <v>1.52</v>
      </c>
      <c r="AX68" s="21">
        <v>1.34</v>
      </c>
      <c r="AY68" s="21">
        <v>1.2</v>
      </c>
      <c r="AZ68" s="21">
        <v>0.94</v>
      </c>
      <c r="BA68" s="21">
        <v>1.21</v>
      </c>
      <c r="BB68" s="21">
        <v>0.85</v>
      </c>
      <c r="BC68" s="28">
        <f t="shared" ref="BC68:BE68" si="194">((AU68/AT68)*100)-100</f>
        <v>-9.4076655052264755</v>
      </c>
      <c r="BD68" s="28">
        <f t="shared" si="194"/>
        <v>-16.153846153846146</v>
      </c>
      <c r="BE68" s="28">
        <f t="shared" si="194"/>
        <v>-30.275229357798167</v>
      </c>
      <c r="BF68" s="28">
        <f t="shared" si="2"/>
        <v>-24.041811846689896</v>
      </c>
      <c r="BG68" s="28">
        <f t="shared" si="3"/>
        <v>-47.038327526132406</v>
      </c>
      <c r="BH68" s="28">
        <f t="shared" si="4"/>
        <v>-41.538461538461533</v>
      </c>
      <c r="BI68" s="3">
        <f t="shared" ref="BI68:BK68" si="195">AU68-AT68</f>
        <v>-0.27</v>
      </c>
      <c r="BJ68" s="3">
        <f t="shared" si="195"/>
        <v>-0.41999999999999993</v>
      </c>
      <c r="BK68" s="3">
        <f t="shared" si="195"/>
        <v>-0.66000000000000014</v>
      </c>
      <c r="BL68" s="3">
        <f t="shared" si="6"/>
        <v>-0.69</v>
      </c>
      <c r="BM68" s="3">
        <f t="shared" si="7"/>
        <v>-1.35</v>
      </c>
      <c r="BN68" s="3">
        <f t="shared" si="8"/>
        <v>-1.08</v>
      </c>
      <c r="BO68" s="24"/>
      <c r="BP68" s="21">
        <v>134</v>
      </c>
      <c r="BQ68" s="21"/>
      <c r="BR68" s="21"/>
      <c r="BS68" s="21"/>
      <c r="BT68" s="21"/>
      <c r="BU68" s="21"/>
      <c r="BV68" s="24">
        <v>37</v>
      </c>
      <c r="BW68" s="21">
        <v>37</v>
      </c>
      <c r="BX68" s="21">
        <v>36.9</v>
      </c>
      <c r="BY68" s="21">
        <v>36.4</v>
      </c>
      <c r="BZ68" s="21">
        <v>38</v>
      </c>
      <c r="CA68" s="21">
        <v>38</v>
      </c>
      <c r="CB68" s="21">
        <v>38</v>
      </c>
      <c r="CC68" s="21">
        <v>37.9</v>
      </c>
      <c r="CD68" s="21">
        <v>37</v>
      </c>
      <c r="CE68" s="6"/>
      <c r="CF68" s="24" t="s">
        <v>1266</v>
      </c>
      <c r="CG68" s="21"/>
      <c r="CH68" s="21"/>
      <c r="CI68" s="21"/>
      <c r="CJ68" s="21"/>
      <c r="CK68" s="21"/>
      <c r="CL68" s="21"/>
      <c r="CM68" s="24" t="s">
        <v>1267</v>
      </c>
      <c r="CN68" s="21"/>
      <c r="CO68" s="21"/>
      <c r="CP68" s="21"/>
      <c r="CQ68" s="21"/>
      <c r="CR68" s="21"/>
      <c r="CS68" s="21"/>
      <c r="CT68" s="24">
        <v>2</v>
      </c>
      <c r="CU68" s="21"/>
      <c r="CV68" s="21"/>
      <c r="CW68" s="21"/>
      <c r="CX68" s="21"/>
      <c r="CY68" s="21"/>
      <c r="CZ68" s="21"/>
      <c r="DA68" s="24" t="s">
        <v>1268</v>
      </c>
      <c r="DB68" s="21"/>
      <c r="DC68" s="21"/>
      <c r="DD68" s="21"/>
      <c r="DE68" s="21"/>
      <c r="DF68" s="21"/>
      <c r="DG68" s="21"/>
      <c r="DH68" s="24" t="s">
        <v>1269</v>
      </c>
      <c r="DI68" s="21" t="s">
        <v>1269</v>
      </c>
      <c r="DJ68" s="21" t="s">
        <v>1269</v>
      </c>
      <c r="DK68" s="21" t="s">
        <v>1269</v>
      </c>
      <c r="DL68" s="21" t="s">
        <v>1269</v>
      </c>
      <c r="DM68" s="21" t="s">
        <v>1269</v>
      </c>
      <c r="DN68" s="21" t="s">
        <v>1269</v>
      </c>
      <c r="DO68" s="26"/>
      <c r="DP68" s="6"/>
      <c r="DQ68" s="24">
        <v>100.6</v>
      </c>
      <c r="DR68" s="21">
        <v>62.4</v>
      </c>
      <c r="DS68" s="21">
        <v>65</v>
      </c>
      <c r="DT68" s="21">
        <v>129.4</v>
      </c>
      <c r="DU68" s="21">
        <v>98</v>
      </c>
      <c r="DV68" s="21">
        <v>137</v>
      </c>
      <c r="DW68" s="21">
        <v>108.3</v>
      </c>
      <c r="DX68" s="24">
        <v>0.6</v>
      </c>
      <c r="DY68" s="21">
        <v>0.5</v>
      </c>
      <c r="DZ68" s="21">
        <v>0.5</v>
      </c>
      <c r="EA68" s="21">
        <v>0.5</v>
      </c>
      <c r="EB68" s="21">
        <v>0.45</v>
      </c>
      <c r="EC68" s="21">
        <v>0.45</v>
      </c>
      <c r="ED68" s="21">
        <v>0.45</v>
      </c>
      <c r="EE68" s="29">
        <f t="shared" si="88"/>
        <v>167.66666666666666</v>
      </c>
      <c r="EF68" s="30">
        <f t="shared" si="142"/>
        <v>124.8</v>
      </c>
      <c r="EG68" s="30">
        <f t="shared" ref="EG68:EK68" si="196">DS68/DZ68</f>
        <v>130</v>
      </c>
      <c r="EH68" s="30">
        <f t="shared" si="196"/>
        <v>258.8</v>
      </c>
      <c r="EI68" s="30">
        <f t="shared" si="196"/>
        <v>217.77777777777777</v>
      </c>
      <c r="EJ68" s="30">
        <f t="shared" si="196"/>
        <v>304.44444444444446</v>
      </c>
      <c r="EK68" s="30">
        <f t="shared" si="196"/>
        <v>240.66666666666666</v>
      </c>
      <c r="EL68" s="24">
        <v>1</v>
      </c>
      <c r="EM68" s="21">
        <v>1</v>
      </c>
      <c r="EN68" s="21">
        <v>1</v>
      </c>
      <c r="EO68" s="21">
        <v>1</v>
      </c>
      <c r="EP68" s="21">
        <v>1</v>
      </c>
      <c r="EQ68" s="21">
        <v>1</v>
      </c>
      <c r="ER68" s="21">
        <v>1</v>
      </c>
      <c r="ES68" s="24">
        <v>535</v>
      </c>
      <c r="ET68" s="21">
        <v>533</v>
      </c>
      <c r="EU68" s="21">
        <v>457</v>
      </c>
      <c r="EV68" s="21">
        <v>433</v>
      </c>
      <c r="EW68" s="21">
        <v>462</v>
      </c>
      <c r="EX68" s="21">
        <v>391</v>
      </c>
      <c r="EY68" s="21">
        <v>357</v>
      </c>
      <c r="EZ68" s="24">
        <v>5</v>
      </c>
      <c r="FA68" s="21">
        <v>5</v>
      </c>
      <c r="FB68" s="21">
        <v>4</v>
      </c>
      <c r="FC68" s="21">
        <v>4</v>
      </c>
      <c r="FD68" s="21">
        <v>4</v>
      </c>
      <c r="FE68" s="21">
        <v>4</v>
      </c>
      <c r="FF68" s="21">
        <v>4</v>
      </c>
      <c r="FG68" s="24">
        <v>3</v>
      </c>
      <c r="FH68" s="21">
        <v>3</v>
      </c>
      <c r="FI68" s="21">
        <v>3</v>
      </c>
      <c r="FJ68" s="21">
        <v>3</v>
      </c>
      <c r="FK68" s="21">
        <v>3</v>
      </c>
      <c r="FL68" s="21">
        <v>3</v>
      </c>
      <c r="FM68" s="21">
        <v>3</v>
      </c>
      <c r="FN68" s="24">
        <v>90</v>
      </c>
      <c r="FO68" s="21">
        <v>70</v>
      </c>
      <c r="FP68" s="21">
        <v>97</v>
      </c>
      <c r="FQ68" s="21">
        <v>72</v>
      </c>
      <c r="FR68" s="21">
        <v>86</v>
      </c>
      <c r="FS68" s="21">
        <v>76</v>
      </c>
      <c r="FT68" s="21">
        <v>81</v>
      </c>
      <c r="FU68" s="24" t="s">
        <v>803</v>
      </c>
      <c r="FV68" s="21" t="s">
        <v>1214</v>
      </c>
      <c r="FW68" s="21">
        <v>0</v>
      </c>
      <c r="FX68" s="21">
        <v>0</v>
      </c>
      <c r="FY68" s="21">
        <v>0</v>
      </c>
      <c r="FZ68" s="21">
        <v>0</v>
      </c>
      <c r="GA68" s="21">
        <v>0</v>
      </c>
      <c r="GB68" s="24">
        <v>60</v>
      </c>
      <c r="GC68" s="21">
        <v>56</v>
      </c>
      <c r="GD68" s="21">
        <v>54</v>
      </c>
      <c r="GE68" s="21">
        <v>61</v>
      </c>
      <c r="GF68" s="21">
        <v>70</v>
      </c>
      <c r="GG68" s="21">
        <v>107</v>
      </c>
      <c r="GH68" s="21">
        <v>107</v>
      </c>
      <c r="GI68" s="24">
        <v>2380</v>
      </c>
      <c r="GJ68" s="21">
        <v>1440</v>
      </c>
      <c r="GK68" s="21">
        <v>3540</v>
      </c>
      <c r="GL68" s="21">
        <v>1580</v>
      </c>
      <c r="GM68" s="21">
        <v>1920</v>
      </c>
      <c r="GN68" s="21">
        <v>1790</v>
      </c>
      <c r="GO68" s="21">
        <v>1870</v>
      </c>
      <c r="GP68" s="6"/>
      <c r="GQ68" s="24">
        <v>16</v>
      </c>
      <c r="GR68" s="21">
        <v>90</v>
      </c>
      <c r="GS68" s="24">
        <v>16</v>
      </c>
      <c r="GT68" s="21">
        <v>90</v>
      </c>
      <c r="GU68" s="24">
        <v>13</v>
      </c>
      <c r="GV68" s="21">
        <v>55</v>
      </c>
      <c r="GW68" s="24">
        <v>12</v>
      </c>
      <c r="GX68" s="21">
        <v>45</v>
      </c>
      <c r="GY68" s="24">
        <v>12</v>
      </c>
      <c r="GZ68" s="21">
        <v>45</v>
      </c>
      <c r="HA68" s="24">
        <v>11</v>
      </c>
      <c r="HB68" s="21">
        <v>45</v>
      </c>
      <c r="HC68" s="24">
        <v>12</v>
      </c>
      <c r="HD68" s="21">
        <v>45</v>
      </c>
      <c r="HE68" s="6"/>
      <c r="HF68" s="21">
        <v>48</v>
      </c>
      <c r="HG68" s="21">
        <v>52</v>
      </c>
      <c r="HH68" s="21">
        <v>186</v>
      </c>
      <c r="HI68" s="21">
        <v>37.6</v>
      </c>
      <c r="HJ68" s="21">
        <v>1</v>
      </c>
      <c r="HK68" s="21">
        <v>66</v>
      </c>
      <c r="HL68" s="21">
        <v>0.6</v>
      </c>
      <c r="HM68" s="21">
        <v>25</v>
      </c>
      <c r="HN68" s="21">
        <v>16.8</v>
      </c>
      <c r="HO68" s="21">
        <v>18.41</v>
      </c>
      <c r="HP68" s="21">
        <v>3.18</v>
      </c>
      <c r="HQ68" s="21">
        <v>140.1</v>
      </c>
      <c r="HR68" s="21">
        <v>21.3</v>
      </c>
      <c r="HS68" s="21">
        <v>12.9</v>
      </c>
      <c r="HT68" s="21">
        <v>15</v>
      </c>
      <c r="HU68" s="6"/>
      <c r="HV68" s="99">
        <f t="shared" si="10"/>
        <v>0</v>
      </c>
      <c r="HW68" s="6"/>
      <c r="HX68" s="6"/>
      <c r="HY68" s="6"/>
      <c r="HZ68" s="6"/>
      <c r="IA68" s="6"/>
    </row>
    <row r="69" spans="1:235" ht="15.75" customHeight="1" x14ac:dyDescent="0.3">
      <c r="A69" s="99">
        <v>64</v>
      </c>
      <c r="B69" s="3">
        <v>136</v>
      </c>
      <c r="C69" s="21" t="s">
        <v>431</v>
      </c>
      <c r="D69" s="21">
        <v>2</v>
      </c>
      <c r="E69" s="22">
        <v>41406</v>
      </c>
      <c r="F69" s="22">
        <v>41406</v>
      </c>
      <c r="G69" s="21">
        <f t="shared" si="0"/>
        <v>0</v>
      </c>
      <c r="H69" s="21"/>
      <c r="I69" s="21" t="s">
        <v>432</v>
      </c>
      <c r="J69" s="23">
        <v>8922</v>
      </c>
      <c r="K69" s="21">
        <v>89</v>
      </c>
      <c r="L69" s="21">
        <v>156</v>
      </c>
      <c r="M69" s="21">
        <v>60</v>
      </c>
      <c r="N69" s="21" t="s">
        <v>1270</v>
      </c>
      <c r="O69" s="21">
        <v>76</v>
      </c>
      <c r="P69" s="21">
        <v>89.7</v>
      </c>
      <c r="Q69" s="21">
        <v>4</v>
      </c>
      <c r="R69" s="21" t="s">
        <v>548</v>
      </c>
      <c r="S69" s="21">
        <v>2</v>
      </c>
      <c r="T69" s="21">
        <v>4</v>
      </c>
      <c r="U69" s="21" t="s">
        <v>548</v>
      </c>
      <c r="V69" s="21">
        <v>2</v>
      </c>
      <c r="W69" s="21">
        <v>4</v>
      </c>
      <c r="X69" s="21">
        <v>4</v>
      </c>
      <c r="Y69" s="21">
        <v>0</v>
      </c>
      <c r="Z69" s="6"/>
      <c r="AA69" s="24" t="s">
        <v>884</v>
      </c>
      <c r="AB69" s="21" t="s">
        <v>497</v>
      </c>
      <c r="AC69" s="25">
        <v>2</v>
      </c>
      <c r="AD69" s="25" t="s">
        <v>708</v>
      </c>
      <c r="AE69" s="21" t="s">
        <v>246</v>
      </c>
      <c r="AF69" s="21" t="s">
        <v>247</v>
      </c>
      <c r="AG69" s="21" t="s">
        <v>249</v>
      </c>
      <c r="AH69" s="21"/>
      <c r="AI69" s="21" t="s">
        <v>246</v>
      </c>
      <c r="AJ69" s="21" t="s">
        <v>246</v>
      </c>
      <c r="AK69" s="21" t="s">
        <v>249</v>
      </c>
      <c r="AL69" s="21" t="s">
        <v>246</v>
      </c>
      <c r="AM69" s="21">
        <v>2</v>
      </c>
      <c r="AN69" s="6"/>
      <c r="AO69" s="26" t="s">
        <v>250</v>
      </c>
      <c r="AP69" s="26" t="s">
        <v>274</v>
      </c>
      <c r="AQ69" s="26"/>
      <c r="AR69" s="57" t="s">
        <v>1902</v>
      </c>
      <c r="AS69" s="57" t="s">
        <v>1905</v>
      </c>
      <c r="AT69" s="27">
        <v>2</v>
      </c>
      <c r="AU69" s="21">
        <v>3.64</v>
      </c>
      <c r="AV69" s="21">
        <v>5.03</v>
      </c>
      <c r="AW69" s="21">
        <v>3.7</v>
      </c>
      <c r="AX69" s="21">
        <v>3.66</v>
      </c>
      <c r="AY69" s="21">
        <v>2.2200000000000002</v>
      </c>
      <c r="AZ69" s="21"/>
      <c r="BA69" s="21"/>
      <c r="BB69" s="21"/>
      <c r="BC69" s="28">
        <f t="shared" ref="BC69:BE69" si="197">((AU69/AT69)*100)-100</f>
        <v>82</v>
      </c>
      <c r="BD69" s="28">
        <f t="shared" si="197"/>
        <v>38.186813186813197</v>
      </c>
      <c r="BE69" s="28">
        <f t="shared" si="197"/>
        <v>-26.441351888667995</v>
      </c>
      <c r="BF69" s="28">
        <f t="shared" si="2"/>
        <v>151.5</v>
      </c>
      <c r="BG69" s="28">
        <f t="shared" si="3"/>
        <v>85</v>
      </c>
      <c r="BH69" s="28">
        <f t="shared" si="4"/>
        <v>1.6483516483516496</v>
      </c>
      <c r="BI69" s="3">
        <f t="shared" ref="BI69:BK69" si="198">AU69-AT69</f>
        <v>1.6400000000000001</v>
      </c>
      <c r="BJ69" s="3">
        <f t="shared" si="198"/>
        <v>1.3900000000000001</v>
      </c>
      <c r="BK69" s="3">
        <f t="shared" si="198"/>
        <v>-1.33</v>
      </c>
      <c r="BL69" s="3">
        <f t="shared" si="6"/>
        <v>3.0300000000000002</v>
      </c>
      <c r="BM69" s="3">
        <f t="shared" si="7"/>
        <v>1.7000000000000002</v>
      </c>
      <c r="BN69" s="3">
        <f t="shared" si="8"/>
        <v>6.0000000000000053E-2</v>
      </c>
      <c r="BO69" s="24">
        <v>253.7</v>
      </c>
      <c r="BP69" s="21">
        <v>307.8</v>
      </c>
      <c r="BQ69" s="21"/>
      <c r="BR69" s="21"/>
      <c r="BS69" s="21"/>
      <c r="BT69" s="21"/>
      <c r="BU69" s="21"/>
      <c r="BV69" s="24">
        <v>34</v>
      </c>
      <c r="BW69" s="21">
        <v>37</v>
      </c>
      <c r="BX69" s="21">
        <v>37</v>
      </c>
      <c r="BY69" s="21">
        <v>36.5</v>
      </c>
      <c r="BZ69" s="21">
        <v>36</v>
      </c>
      <c r="CA69" s="21">
        <v>36</v>
      </c>
      <c r="CB69" s="21"/>
      <c r="CC69" s="21"/>
      <c r="CD69" s="21"/>
      <c r="CE69" s="6"/>
      <c r="CF69" s="24" t="s">
        <v>1271</v>
      </c>
      <c r="CG69" s="21"/>
      <c r="CH69" s="21"/>
      <c r="CI69" s="21"/>
      <c r="CJ69" s="21"/>
      <c r="CK69" s="21"/>
      <c r="CL69" s="21"/>
      <c r="CM69" s="24" t="s">
        <v>280</v>
      </c>
      <c r="CN69" s="21"/>
      <c r="CO69" s="21"/>
      <c r="CP69" s="21"/>
      <c r="CQ69" s="21"/>
      <c r="CR69" s="21"/>
      <c r="CS69" s="21"/>
      <c r="CT69" s="24">
        <v>2</v>
      </c>
      <c r="CU69" s="21"/>
      <c r="CV69" s="21"/>
      <c r="CW69" s="21"/>
      <c r="CX69" s="21"/>
      <c r="CY69" s="21"/>
      <c r="CZ69" s="21"/>
      <c r="DA69" s="24" t="s">
        <v>1272</v>
      </c>
      <c r="DB69" s="21"/>
      <c r="DC69" s="21"/>
      <c r="DD69" s="21"/>
      <c r="DE69" s="21"/>
      <c r="DF69" s="21"/>
      <c r="DG69" s="21"/>
      <c r="DH69" s="24" t="s">
        <v>255</v>
      </c>
      <c r="DI69" s="21" t="s">
        <v>255</v>
      </c>
      <c r="DJ69" s="21" t="s">
        <v>255</v>
      </c>
      <c r="DK69" s="21">
        <v>0</v>
      </c>
      <c r="DL69" s="21"/>
      <c r="DM69" s="21"/>
      <c r="DN69" s="21"/>
      <c r="DO69" s="26"/>
      <c r="DP69" s="6"/>
      <c r="DQ69" s="24">
        <v>201.5</v>
      </c>
      <c r="DR69" s="21">
        <v>147</v>
      </c>
      <c r="DS69" s="21">
        <v>225.2</v>
      </c>
      <c r="DT69" s="21">
        <v>104.3</v>
      </c>
      <c r="DU69" s="21"/>
      <c r="DV69" s="21"/>
      <c r="DW69" s="21"/>
      <c r="DX69" s="24">
        <v>0.5</v>
      </c>
      <c r="DY69" s="21">
        <v>0.6</v>
      </c>
      <c r="DZ69" s="21">
        <v>0.5</v>
      </c>
      <c r="EA69" s="21">
        <v>0.6</v>
      </c>
      <c r="EB69" s="21"/>
      <c r="EC69" s="21"/>
      <c r="ED69" s="21"/>
      <c r="EE69" s="29">
        <f t="shared" si="88"/>
        <v>403</v>
      </c>
      <c r="EF69" s="30">
        <f t="shared" si="142"/>
        <v>245</v>
      </c>
      <c r="EG69" s="30">
        <f t="shared" ref="EG69:EH69" si="199">DS69/DZ69</f>
        <v>450.4</v>
      </c>
      <c r="EH69" s="30">
        <f t="shared" si="199"/>
        <v>173.83333333333334</v>
      </c>
      <c r="EI69" s="30"/>
      <c r="EJ69" s="30"/>
      <c r="EK69" s="30"/>
      <c r="EL69" s="24">
        <v>1</v>
      </c>
      <c r="EM69" s="21">
        <v>1</v>
      </c>
      <c r="EN69" s="21">
        <v>1</v>
      </c>
      <c r="EO69" s="21">
        <v>1</v>
      </c>
      <c r="EP69" s="21"/>
      <c r="EQ69" s="21"/>
      <c r="ER69" s="21"/>
      <c r="ES69" s="24">
        <v>380</v>
      </c>
      <c r="ET69" s="21">
        <v>375</v>
      </c>
      <c r="EU69" s="21">
        <v>299</v>
      </c>
      <c r="EV69" s="21">
        <v>411</v>
      </c>
      <c r="EW69" s="21"/>
      <c r="EX69" s="21"/>
      <c r="EY69" s="21"/>
      <c r="EZ69" s="24">
        <v>14.1</v>
      </c>
      <c r="FA69" s="21">
        <v>12.8</v>
      </c>
      <c r="FB69" s="21">
        <v>14.1</v>
      </c>
      <c r="FC69" s="21">
        <v>12.1</v>
      </c>
      <c r="FD69" s="21"/>
      <c r="FE69" s="21"/>
      <c r="FF69" s="21"/>
      <c r="FG69" s="24">
        <v>10</v>
      </c>
      <c r="FH69" s="21">
        <v>10</v>
      </c>
      <c r="FI69" s="21">
        <v>10</v>
      </c>
      <c r="FJ69" s="21">
        <v>3</v>
      </c>
      <c r="FK69" s="21"/>
      <c r="FL69" s="21"/>
      <c r="FM69" s="21"/>
      <c r="FN69" s="24">
        <v>86</v>
      </c>
      <c r="FO69" s="21">
        <v>99</v>
      </c>
      <c r="FP69" s="21">
        <v>74</v>
      </c>
      <c r="FQ69" s="21">
        <v>52</v>
      </c>
      <c r="FR69" s="21"/>
      <c r="FS69" s="21"/>
      <c r="FT69" s="21"/>
      <c r="FU69" s="24">
        <v>0</v>
      </c>
      <c r="FV69" s="21" t="s">
        <v>804</v>
      </c>
      <c r="FW69" s="21">
        <v>0</v>
      </c>
      <c r="FX69" s="21" t="s">
        <v>560</v>
      </c>
      <c r="FY69" s="21"/>
      <c r="FZ69" s="21"/>
      <c r="GA69" s="21"/>
      <c r="GB69" s="24">
        <v>147</v>
      </c>
      <c r="GC69" s="21">
        <v>194</v>
      </c>
      <c r="GD69" s="21">
        <v>186</v>
      </c>
      <c r="GE69" s="21">
        <v>145</v>
      </c>
      <c r="GF69" s="21"/>
      <c r="GG69" s="21"/>
      <c r="GH69" s="21"/>
      <c r="GI69" s="24">
        <v>900</v>
      </c>
      <c r="GJ69" s="21">
        <v>1190</v>
      </c>
      <c r="GK69" s="21">
        <v>2180</v>
      </c>
      <c r="GL69" s="21">
        <v>27</v>
      </c>
      <c r="GM69" s="21"/>
      <c r="GN69" s="21"/>
      <c r="GO69" s="21"/>
      <c r="GP69" s="6"/>
      <c r="GQ69" s="24">
        <v>10</v>
      </c>
      <c r="GR69" s="21">
        <v>45</v>
      </c>
      <c r="GS69" s="24">
        <v>15</v>
      </c>
      <c r="GT69" s="21">
        <v>80</v>
      </c>
      <c r="GU69" s="24">
        <v>10</v>
      </c>
      <c r="GV69" s="21">
        <v>45</v>
      </c>
      <c r="GW69" s="24">
        <v>18</v>
      </c>
      <c r="GX69" s="21">
        <v>90</v>
      </c>
      <c r="GY69" s="24"/>
      <c r="GZ69" s="21"/>
      <c r="HA69" s="24"/>
      <c r="HB69" s="21"/>
      <c r="HC69" s="24"/>
      <c r="HD69" s="21"/>
      <c r="HE69" s="6"/>
      <c r="HF69" s="21">
        <v>89</v>
      </c>
      <c r="HG69" s="21">
        <v>114</v>
      </c>
      <c r="HH69" s="21">
        <v>149</v>
      </c>
      <c r="HI69" s="21">
        <v>34</v>
      </c>
      <c r="HJ69" s="21">
        <v>1</v>
      </c>
      <c r="HK69" s="21">
        <v>147</v>
      </c>
      <c r="HL69" s="21">
        <v>0.8</v>
      </c>
      <c r="HM69" s="21">
        <v>0</v>
      </c>
      <c r="HN69" s="21">
        <v>89.91</v>
      </c>
      <c r="HO69" s="21">
        <v>12.1</v>
      </c>
      <c r="HP69" s="21">
        <v>2.88</v>
      </c>
      <c r="HQ69" s="21">
        <v>140</v>
      </c>
      <c r="HR69" s="21">
        <v>15.9</v>
      </c>
      <c r="HS69" s="21">
        <v>14.1</v>
      </c>
      <c r="HT69" s="21">
        <v>10</v>
      </c>
      <c r="HU69" s="6"/>
      <c r="HV69" s="99">
        <f t="shared" si="10"/>
        <v>-5</v>
      </c>
      <c r="HW69" s="6"/>
      <c r="HX69" s="6"/>
      <c r="HY69" s="6"/>
      <c r="HZ69" s="6"/>
      <c r="IA69" s="6"/>
    </row>
    <row r="70" spans="1:235" ht="15.75" customHeight="1" x14ac:dyDescent="0.3">
      <c r="A70" s="99">
        <v>65</v>
      </c>
      <c r="B70" s="3">
        <v>137</v>
      </c>
      <c r="C70" s="21" t="s">
        <v>874</v>
      </c>
      <c r="D70" s="21">
        <v>1</v>
      </c>
      <c r="E70" s="22">
        <v>41406</v>
      </c>
      <c r="F70" s="22">
        <v>41406</v>
      </c>
      <c r="G70" s="21">
        <f t="shared" si="0"/>
        <v>0</v>
      </c>
      <c r="H70" s="21" t="s">
        <v>395</v>
      </c>
      <c r="I70" s="21" t="s">
        <v>347</v>
      </c>
      <c r="J70" s="23">
        <v>18134</v>
      </c>
      <c r="K70" s="21">
        <v>64</v>
      </c>
      <c r="L70" s="21">
        <v>172</v>
      </c>
      <c r="M70" s="21">
        <v>80</v>
      </c>
      <c r="N70" s="21" t="s">
        <v>1273</v>
      </c>
      <c r="O70" s="21">
        <v>76</v>
      </c>
      <c r="P70" s="21">
        <v>89.7</v>
      </c>
      <c r="Q70" s="21">
        <v>4</v>
      </c>
      <c r="R70" s="21" t="s">
        <v>548</v>
      </c>
      <c r="S70" s="21">
        <v>2</v>
      </c>
      <c r="T70" s="21">
        <v>4</v>
      </c>
      <c r="U70" s="21" t="s">
        <v>548</v>
      </c>
      <c r="V70" s="21">
        <v>2</v>
      </c>
      <c r="W70" s="21">
        <v>1</v>
      </c>
      <c r="X70" s="21">
        <v>4</v>
      </c>
      <c r="Y70" s="21">
        <v>1</v>
      </c>
      <c r="Z70" s="6"/>
      <c r="AA70" s="24" t="s">
        <v>884</v>
      </c>
      <c r="AB70" s="21" t="s">
        <v>1274</v>
      </c>
      <c r="AC70" s="25">
        <v>1</v>
      </c>
      <c r="AD70" s="25"/>
      <c r="AE70" s="21" t="s">
        <v>246</v>
      </c>
      <c r="AF70" s="21" t="s">
        <v>479</v>
      </c>
      <c r="AG70" s="21" t="s">
        <v>249</v>
      </c>
      <c r="AH70" s="21"/>
      <c r="AI70" s="21" t="s">
        <v>246</v>
      </c>
      <c r="AJ70" s="21" t="s">
        <v>246</v>
      </c>
      <c r="AK70" s="21" t="s">
        <v>246</v>
      </c>
      <c r="AL70" s="21" t="s">
        <v>249</v>
      </c>
      <c r="AM70" s="21">
        <v>7.68</v>
      </c>
      <c r="AN70" s="6"/>
      <c r="AO70" s="26" t="s">
        <v>250</v>
      </c>
      <c r="AP70" s="26" t="s">
        <v>274</v>
      </c>
      <c r="AQ70" s="26"/>
      <c r="AR70" s="26" t="s">
        <v>1902</v>
      </c>
      <c r="AS70" s="26" t="s">
        <v>299</v>
      </c>
      <c r="AT70" s="27">
        <v>2.68</v>
      </c>
      <c r="AU70" s="21">
        <v>7.03</v>
      </c>
      <c r="AV70" s="21">
        <v>11.56</v>
      </c>
      <c r="AW70" s="21">
        <v>8</v>
      </c>
      <c r="AX70" s="21">
        <v>7.5</v>
      </c>
      <c r="AY70" s="21">
        <v>7.06</v>
      </c>
      <c r="AZ70" s="21"/>
      <c r="BA70" s="21"/>
      <c r="BB70" s="21"/>
      <c r="BC70" s="28">
        <f t="shared" ref="BC70:BE70" si="200">((AU70/AT70)*100)-100</f>
        <v>162.31343283582089</v>
      </c>
      <c r="BD70" s="28">
        <f t="shared" si="200"/>
        <v>64.438122332859166</v>
      </c>
      <c r="BE70" s="28">
        <f t="shared" si="200"/>
        <v>-30.79584775086505</v>
      </c>
      <c r="BF70" s="28">
        <f t="shared" si="2"/>
        <v>331.34328358208955</v>
      </c>
      <c r="BG70" s="28">
        <f t="shared" si="3"/>
        <v>198.50746268656712</v>
      </c>
      <c r="BH70" s="28">
        <f t="shared" si="4"/>
        <v>13.798008534850624</v>
      </c>
      <c r="BI70" s="3">
        <f t="shared" ref="BI70:BK70" si="201">AU70-AT70</f>
        <v>4.3499999999999996</v>
      </c>
      <c r="BJ70" s="3">
        <f t="shared" si="201"/>
        <v>4.53</v>
      </c>
      <c r="BK70" s="3">
        <f t="shared" si="201"/>
        <v>-3.5600000000000005</v>
      </c>
      <c r="BL70" s="3">
        <f t="shared" si="6"/>
        <v>8.8800000000000008</v>
      </c>
      <c r="BM70" s="3">
        <f t="shared" si="7"/>
        <v>5.32</v>
      </c>
      <c r="BN70" s="3">
        <f t="shared" si="8"/>
        <v>0.96999999999999975</v>
      </c>
      <c r="BO70" s="24">
        <v>222</v>
      </c>
      <c r="BP70" s="21">
        <v>223</v>
      </c>
      <c r="BQ70" s="21">
        <v>233</v>
      </c>
      <c r="BR70" s="21">
        <v>200.8</v>
      </c>
      <c r="BS70" s="21"/>
      <c r="BT70" s="21"/>
      <c r="BU70" s="21"/>
      <c r="BV70" s="24">
        <v>34</v>
      </c>
      <c r="BW70" s="21">
        <v>35</v>
      </c>
      <c r="BX70" s="21">
        <v>35.6</v>
      </c>
      <c r="BY70" s="21">
        <v>35</v>
      </c>
      <c r="BZ70" s="21">
        <v>35.9</v>
      </c>
      <c r="CA70" s="21">
        <v>34</v>
      </c>
      <c r="CB70" s="21"/>
      <c r="CC70" s="21"/>
      <c r="CD70" s="21"/>
      <c r="CE70" s="6"/>
      <c r="CF70" s="24" t="s">
        <v>957</v>
      </c>
      <c r="CG70" s="21"/>
      <c r="CH70" s="21"/>
      <c r="CI70" s="21"/>
      <c r="CJ70" s="21"/>
      <c r="CK70" s="21"/>
      <c r="CL70" s="21"/>
      <c r="CM70" s="24" t="s">
        <v>1275</v>
      </c>
      <c r="CN70" s="21"/>
      <c r="CO70" s="21"/>
      <c r="CP70" s="21"/>
      <c r="CQ70" s="21"/>
      <c r="CR70" s="21"/>
      <c r="CS70" s="21"/>
      <c r="CT70" s="24">
        <v>2</v>
      </c>
      <c r="CU70" s="21"/>
      <c r="CV70" s="21"/>
      <c r="CW70" s="21"/>
      <c r="CX70" s="21"/>
      <c r="CY70" s="21"/>
      <c r="CZ70" s="21"/>
      <c r="DA70" s="24" t="s">
        <v>1276</v>
      </c>
      <c r="DB70" s="21"/>
      <c r="DC70" s="21"/>
      <c r="DD70" s="21"/>
      <c r="DE70" s="21"/>
      <c r="DF70" s="21"/>
      <c r="DG70" s="21"/>
      <c r="DH70" s="24" t="s">
        <v>1277</v>
      </c>
      <c r="DI70" s="21" t="s">
        <v>1277</v>
      </c>
      <c r="DJ70" s="21" t="s">
        <v>1278</v>
      </c>
      <c r="DK70" s="21" t="s">
        <v>1279</v>
      </c>
      <c r="DL70" s="21"/>
      <c r="DM70" s="21"/>
      <c r="DN70" s="21"/>
      <c r="DO70" s="26"/>
      <c r="DP70" s="6"/>
      <c r="DQ70" s="24">
        <v>279</v>
      </c>
      <c r="DR70" s="21">
        <v>110.7</v>
      </c>
      <c r="DS70" s="21">
        <v>83.6</v>
      </c>
      <c r="DT70" s="21">
        <v>216.5</v>
      </c>
      <c r="DU70" s="21"/>
      <c r="DV70" s="21"/>
      <c r="DW70" s="21"/>
      <c r="DX70" s="24">
        <v>0.35</v>
      </c>
      <c r="DY70" s="21">
        <v>0.4</v>
      </c>
      <c r="DZ70" s="21">
        <v>0.4</v>
      </c>
      <c r="EA70" s="21">
        <v>0.1</v>
      </c>
      <c r="EB70" s="21"/>
      <c r="EC70" s="21"/>
      <c r="ED70" s="21"/>
      <c r="EE70" s="29">
        <f t="shared" si="88"/>
        <v>797.14285714285722</v>
      </c>
      <c r="EF70" s="30">
        <f t="shared" si="142"/>
        <v>276.75</v>
      </c>
      <c r="EG70" s="30">
        <f t="shared" ref="EG70:EH70" si="202">DS70/DZ70</f>
        <v>208.99999999999997</v>
      </c>
      <c r="EH70" s="30">
        <f t="shared" si="202"/>
        <v>2165</v>
      </c>
      <c r="EI70" s="30"/>
      <c r="EJ70" s="30"/>
      <c r="EK70" s="30"/>
      <c r="EL70" s="24">
        <v>0</v>
      </c>
      <c r="EM70" s="21">
        <v>0</v>
      </c>
      <c r="EN70" s="21">
        <v>0</v>
      </c>
      <c r="EO70" s="21">
        <v>1</v>
      </c>
      <c r="EP70" s="21"/>
      <c r="EQ70" s="21"/>
      <c r="ER70" s="21"/>
      <c r="ES70" s="24">
        <v>65</v>
      </c>
      <c r="ET70" s="21">
        <v>40</v>
      </c>
      <c r="EU70" s="21">
        <v>40</v>
      </c>
      <c r="EV70" s="21">
        <v>65</v>
      </c>
      <c r="EW70" s="21"/>
      <c r="EX70" s="21"/>
      <c r="EY70" s="21"/>
      <c r="EZ70" s="24">
        <v>66.7</v>
      </c>
      <c r="FA70" s="21">
        <v>65.7</v>
      </c>
      <c r="FB70" s="21">
        <v>78</v>
      </c>
      <c r="FC70" s="21">
        <v>74.2</v>
      </c>
      <c r="FD70" s="21"/>
      <c r="FE70" s="21"/>
      <c r="FF70" s="21"/>
      <c r="FG70" s="24">
        <v>9</v>
      </c>
      <c r="FH70" s="21">
        <v>9</v>
      </c>
      <c r="FI70" s="21">
        <v>14</v>
      </c>
      <c r="FJ70" s="21">
        <v>3</v>
      </c>
      <c r="FK70" s="21"/>
      <c r="FL70" s="21"/>
      <c r="FM70" s="21"/>
      <c r="FN70" s="24">
        <v>53</v>
      </c>
      <c r="FO70" s="21">
        <v>69</v>
      </c>
      <c r="FP70" s="21">
        <v>62</v>
      </c>
      <c r="FQ70" s="21">
        <v>63</v>
      </c>
      <c r="FR70" s="21"/>
      <c r="FS70" s="21"/>
      <c r="FT70" s="21"/>
      <c r="FU70" s="24" t="s">
        <v>294</v>
      </c>
      <c r="FV70" s="21" t="s">
        <v>295</v>
      </c>
      <c r="FW70" s="21" t="s">
        <v>430</v>
      </c>
      <c r="FX70" s="21" t="s">
        <v>1280</v>
      </c>
      <c r="FY70" s="21"/>
      <c r="FZ70" s="21"/>
      <c r="GA70" s="21"/>
      <c r="GB70" s="24">
        <v>222</v>
      </c>
      <c r="GC70" s="21">
        <v>197</v>
      </c>
      <c r="GD70" s="21">
        <v>243</v>
      </c>
      <c r="GE70" s="21">
        <v>233</v>
      </c>
      <c r="GF70" s="21"/>
      <c r="GG70" s="21"/>
      <c r="GH70" s="21"/>
      <c r="GI70" s="24">
        <v>710</v>
      </c>
      <c r="GJ70" s="21">
        <v>360</v>
      </c>
      <c r="GK70" s="21">
        <v>20</v>
      </c>
      <c r="GL70" s="21">
        <v>0</v>
      </c>
      <c r="GM70" s="21"/>
      <c r="GN70" s="21"/>
      <c r="GO70" s="21"/>
      <c r="GP70" s="6"/>
      <c r="GQ70" s="24">
        <v>16</v>
      </c>
      <c r="GR70" s="21">
        <v>90</v>
      </c>
      <c r="GS70" s="24">
        <v>19</v>
      </c>
      <c r="GT70" s="21">
        <v>90</v>
      </c>
      <c r="GU70" s="24">
        <v>17</v>
      </c>
      <c r="GV70" s="21">
        <v>90</v>
      </c>
      <c r="GW70" s="24">
        <v>20</v>
      </c>
      <c r="GX70" s="21">
        <v>90</v>
      </c>
      <c r="GY70" s="24"/>
      <c r="GZ70" s="21"/>
      <c r="HA70" s="24"/>
      <c r="HB70" s="21"/>
      <c r="HC70" s="24"/>
      <c r="HD70" s="21"/>
      <c r="HE70" s="6"/>
      <c r="HF70" s="21">
        <v>64</v>
      </c>
      <c r="HG70" s="21">
        <v>69</v>
      </c>
      <c r="HH70" s="21">
        <v>67</v>
      </c>
      <c r="HI70" s="21">
        <v>34</v>
      </c>
      <c r="HJ70" s="21">
        <v>2</v>
      </c>
      <c r="HK70" s="21">
        <v>89.3</v>
      </c>
      <c r="HL70" s="21">
        <v>0.35</v>
      </c>
      <c r="HM70" s="21">
        <v>0</v>
      </c>
      <c r="HN70" s="21">
        <v>84.03</v>
      </c>
      <c r="HO70" s="21">
        <v>10.27</v>
      </c>
      <c r="HP70" s="21">
        <v>2.66</v>
      </c>
      <c r="HQ70" s="21">
        <v>131.9</v>
      </c>
      <c r="HR70" s="21">
        <v>18.3</v>
      </c>
      <c r="HS70" s="21">
        <v>66.7</v>
      </c>
      <c r="HT70" s="21">
        <v>9</v>
      </c>
      <c r="HU70" s="6"/>
      <c r="HV70" s="99">
        <f t="shared" si="10"/>
        <v>-3</v>
      </c>
      <c r="HW70" s="6"/>
      <c r="HX70" s="6"/>
      <c r="HY70" s="6"/>
      <c r="HZ70" s="6"/>
      <c r="IA70" s="6"/>
    </row>
    <row r="71" spans="1:235" ht="15.75" customHeight="1" x14ac:dyDescent="0.3">
      <c r="A71" s="99">
        <v>66</v>
      </c>
      <c r="B71" s="3">
        <v>140</v>
      </c>
      <c r="C71" s="21" t="s">
        <v>635</v>
      </c>
      <c r="D71" s="21">
        <v>1</v>
      </c>
      <c r="E71" s="22">
        <v>41416</v>
      </c>
      <c r="F71" s="22">
        <v>41417</v>
      </c>
      <c r="G71" s="21">
        <f t="shared" si="0"/>
        <v>1</v>
      </c>
      <c r="H71" s="21"/>
      <c r="I71" s="21" t="s">
        <v>432</v>
      </c>
      <c r="J71" s="23">
        <v>7402</v>
      </c>
      <c r="K71" s="21">
        <v>93</v>
      </c>
      <c r="L71" s="21">
        <v>180</v>
      </c>
      <c r="M71" s="21">
        <v>90</v>
      </c>
      <c r="N71" s="21" t="s">
        <v>1301</v>
      </c>
      <c r="O71" s="21">
        <v>73</v>
      </c>
      <c r="P71" s="21">
        <v>87.1</v>
      </c>
      <c r="Q71" s="21">
        <v>6</v>
      </c>
      <c r="R71" s="21" t="s">
        <v>548</v>
      </c>
      <c r="S71" s="21">
        <v>2</v>
      </c>
      <c r="T71" s="21">
        <v>6</v>
      </c>
      <c r="U71" s="21" t="s">
        <v>548</v>
      </c>
      <c r="V71" s="21">
        <v>2</v>
      </c>
      <c r="W71" s="21">
        <v>2</v>
      </c>
      <c r="X71" s="21">
        <v>3</v>
      </c>
      <c r="Y71" s="21">
        <v>0</v>
      </c>
      <c r="Z71" s="6"/>
      <c r="AA71" s="24" t="s">
        <v>513</v>
      </c>
      <c r="AB71" s="21" t="s">
        <v>981</v>
      </c>
      <c r="AC71" s="25">
        <v>1</v>
      </c>
      <c r="AD71" s="25"/>
      <c r="AE71" s="21" t="s">
        <v>249</v>
      </c>
      <c r="AF71" s="21"/>
      <c r="AG71" s="21" t="s">
        <v>249</v>
      </c>
      <c r="AH71" s="21"/>
      <c r="AI71" s="21" t="s">
        <v>246</v>
      </c>
      <c r="AJ71" s="21" t="s">
        <v>246</v>
      </c>
      <c r="AK71" s="21" t="s">
        <v>246</v>
      </c>
      <c r="AL71" s="21" t="s">
        <v>249</v>
      </c>
      <c r="AM71" s="21">
        <v>15.23</v>
      </c>
      <c r="AN71" s="6"/>
      <c r="AO71" s="26" t="s">
        <v>250</v>
      </c>
      <c r="AP71" s="26" t="s">
        <v>274</v>
      </c>
      <c r="AQ71" s="26"/>
      <c r="AR71" s="26" t="s">
        <v>1906</v>
      </c>
      <c r="AS71" s="26" t="s">
        <v>1912</v>
      </c>
      <c r="AT71" s="27">
        <v>8.23</v>
      </c>
      <c r="AU71" s="21">
        <v>8.42</v>
      </c>
      <c r="AV71" s="21">
        <v>13.36</v>
      </c>
      <c r="AW71" s="21">
        <v>10.3</v>
      </c>
      <c r="AX71" s="21">
        <v>8.23</v>
      </c>
      <c r="AY71" s="21">
        <v>5.21</v>
      </c>
      <c r="AZ71" s="21"/>
      <c r="BA71" s="21"/>
      <c r="BB71" s="21"/>
      <c r="BC71" s="28">
        <f t="shared" ref="BC71:BE71" si="203">((AU71/AT71)*100)-100</f>
        <v>2.3086269744836017</v>
      </c>
      <c r="BD71" s="28">
        <f t="shared" si="203"/>
        <v>58.669833729216151</v>
      </c>
      <c r="BE71" s="28">
        <f t="shared" si="203"/>
        <v>-22.904191616766454</v>
      </c>
      <c r="BF71" s="28">
        <f t="shared" si="2"/>
        <v>62.332928311057088</v>
      </c>
      <c r="BG71" s="28">
        <f t="shared" si="3"/>
        <v>25.151883353584452</v>
      </c>
      <c r="BH71" s="28">
        <f t="shared" si="4"/>
        <v>22.327790973871743</v>
      </c>
      <c r="BI71" s="3">
        <f t="shared" ref="BI71:BK71" si="204">AU71-AT71</f>
        <v>0.1899999999999995</v>
      </c>
      <c r="BJ71" s="3">
        <f t="shared" si="204"/>
        <v>4.9399999999999995</v>
      </c>
      <c r="BK71" s="3">
        <f t="shared" si="204"/>
        <v>-3.0599999999999987</v>
      </c>
      <c r="BL71" s="3">
        <f t="shared" si="6"/>
        <v>5.129999999999999</v>
      </c>
      <c r="BM71" s="3">
        <f t="shared" si="7"/>
        <v>2.0700000000000003</v>
      </c>
      <c r="BN71" s="3">
        <f t="shared" si="8"/>
        <v>1.8800000000000008</v>
      </c>
      <c r="BO71" s="24">
        <v>360.4</v>
      </c>
      <c r="BP71" s="21">
        <v>424</v>
      </c>
      <c r="BQ71" s="21">
        <v>318</v>
      </c>
      <c r="BR71" s="21"/>
      <c r="BS71" s="21"/>
      <c r="BT71" s="21"/>
      <c r="BU71" s="21"/>
      <c r="BV71" s="24">
        <v>36</v>
      </c>
      <c r="BW71" s="21">
        <v>36</v>
      </c>
      <c r="BX71" s="21">
        <v>36</v>
      </c>
      <c r="BY71" s="21">
        <v>36</v>
      </c>
      <c r="BZ71" s="21">
        <v>36.5</v>
      </c>
      <c r="CA71" s="21">
        <v>35</v>
      </c>
      <c r="CB71" s="21"/>
      <c r="CC71" s="21"/>
      <c r="CD71" s="21"/>
      <c r="CE71" s="6"/>
      <c r="CF71" s="24" t="s">
        <v>1302</v>
      </c>
      <c r="CG71" s="21"/>
      <c r="CH71" s="21"/>
      <c r="CI71" s="21"/>
      <c r="CJ71" s="21"/>
      <c r="CK71" s="21"/>
      <c r="CL71" s="21"/>
      <c r="CM71" s="24" t="s">
        <v>1303</v>
      </c>
      <c r="CN71" s="21"/>
      <c r="CO71" s="21"/>
      <c r="CP71" s="21"/>
      <c r="CQ71" s="21"/>
      <c r="CR71" s="21"/>
      <c r="CS71" s="21"/>
      <c r="CT71" s="24">
        <v>4</v>
      </c>
      <c r="CU71" s="21"/>
      <c r="CV71" s="21"/>
      <c r="CW71" s="21"/>
      <c r="CX71" s="21"/>
      <c r="CY71" s="21"/>
      <c r="CZ71" s="21"/>
      <c r="DA71" s="24" t="s">
        <v>1304</v>
      </c>
      <c r="DB71" s="21"/>
      <c r="DC71" s="21"/>
      <c r="DD71" s="21"/>
      <c r="DE71" s="21"/>
      <c r="DF71" s="21"/>
      <c r="DG71" s="21"/>
      <c r="DH71" s="24" t="s">
        <v>1305</v>
      </c>
      <c r="DI71" s="21" t="s">
        <v>606</v>
      </c>
      <c r="DJ71" s="21" t="s">
        <v>606</v>
      </c>
      <c r="DK71" s="21" t="s">
        <v>606</v>
      </c>
      <c r="DL71" s="21"/>
      <c r="DM71" s="21"/>
      <c r="DN71" s="21"/>
      <c r="DO71" s="26"/>
      <c r="DP71" s="6"/>
      <c r="DQ71" s="24">
        <v>163.1</v>
      </c>
      <c r="DR71" s="21">
        <v>78.2</v>
      </c>
      <c r="DS71" s="21">
        <v>84.9</v>
      </c>
      <c r="DT71" s="21">
        <v>92.9</v>
      </c>
      <c r="DU71" s="21"/>
      <c r="DV71" s="21"/>
      <c r="DW71" s="21"/>
      <c r="DX71" s="24">
        <v>0.4</v>
      </c>
      <c r="DY71" s="21">
        <v>0.45</v>
      </c>
      <c r="DZ71" s="21">
        <v>0.4</v>
      </c>
      <c r="EA71" s="21">
        <v>0.4</v>
      </c>
      <c r="EB71" s="21"/>
      <c r="EC71" s="21"/>
      <c r="ED71" s="21"/>
      <c r="EE71" s="29">
        <f t="shared" si="88"/>
        <v>407.74999999999994</v>
      </c>
      <c r="EF71" s="30">
        <f t="shared" si="142"/>
        <v>173.77777777777777</v>
      </c>
      <c r="EG71" s="30">
        <f t="shared" ref="EG71:EH71" si="205">DS71/DZ71</f>
        <v>212.25</v>
      </c>
      <c r="EH71" s="30">
        <f t="shared" si="205"/>
        <v>232.25</v>
      </c>
      <c r="EI71" s="30"/>
      <c r="EJ71" s="30"/>
      <c r="EK71" s="30"/>
      <c r="EL71" s="24">
        <v>1</v>
      </c>
      <c r="EM71" s="21">
        <v>0</v>
      </c>
      <c r="EN71" s="21">
        <v>0</v>
      </c>
      <c r="EO71" s="21">
        <v>0</v>
      </c>
      <c r="EP71" s="21"/>
      <c r="EQ71" s="21"/>
      <c r="ER71" s="21"/>
      <c r="ES71" s="24">
        <v>173</v>
      </c>
      <c r="ET71" s="21">
        <v>160</v>
      </c>
      <c r="EU71" s="21">
        <v>141</v>
      </c>
      <c r="EV71" s="21">
        <v>138</v>
      </c>
      <c r="EW71" s="21"/>
      <c r="EX71" s="21"/>
      <c r="EY71" s="21"/>
      <c r="EZ71" s="24">
        <v>15.9</v>
      </c>
      <c r="FA71" s="21">
        <v>7.1</v>
      </c>
      <c r="FB71" s="21">
        <v>8</v>
      </c>
      <c r="FC71" s="21">
        <v>8</v>
      </c>
      <c r="FD71" s="21"/>
      <c r="FE71" s="21"/>
      <c r="FF71" s="21"/>
      <c r="FG71" s="24">
        <v>6</v>
      </c>
      <c r="FH71" s="21">
        <v>10</v>
      </c>
      <c r="FI71" s="21">
        <v>10</v>
      </c>
      <c r="FJ71" s="21">
        <v>11</v>
      </c>
      <c r="FK71" s="21"/>
      <c r="FL71" s="21"/>
      <c r="FM71" s="21"/>
      <c r="FN71" s="24">
        <v>56</v>
      </c>
      <c r="FO71" s="21">
        <v>75</v>
      </c>
      <c r="FP71" s="21">
        <v>93</v>
      </c>
      <c r="FQ71" s="21">
        <v>81</v>
      </c>
      <c r="FR71" s="21"/>
      <c r="FS71" s="21"/>
      <c r="FT71" s="21"/>
      <c r="FU71" s="24" t="s">
        <v>1123</v>
      </c>
      <c r="FV71" s="21" t="s">
        <v>1160</v>
      </c>
      <c r="FW71" s="21">
        <v>0</v>
      </c>
      <c r="FX71" s="21">
        <v>0</v>
      </c>
      <c r="FY71" s="21"/>
      <c r="FZ71" s="21"/>
      <c r="GA71" s="21"/>
      <c r="GB71" s="24">
        <v>244</v>
      </c>
      <c r="GC71" s="21">
        <v>230</v>
      </c>
      <c r="GD71" s="21">
        <v>205</v>
      </c>
      <c r="GE71" s="21">
        <v>189</v>
      </c>
      <c r="GF71" s="21"/>
      <c r="GG71" s="21"/>
      <c r="GH71" s="21"/>
      <c r="GI71" s="24">
        <v>1940</v>
      </c>
      <c r="GJ71" s="21">
        <v>2060</v>
      </c>
      <c r="GK71" s="21">
        <v>1690</v>
      </c>
      <c r="GL71" s="21">
        <v>2230</v>
      </c>
      <c r="GM71" s="21"/>
      <c r="GN71" s="21"/>
      <c r="GO71" s="21"/>
      <c r="GP71" s="6"/>
      <c r="GQ71" s="24">
        <v>14</v>
      </c>
      <c r="GR71" s="21">
        <v>55</v>
      </c>
      <c r="GS71" s="24">
        <v>14</v>
      </c>
      <c r="GT71" s="21">
        <v>55</v>
      </c>
      <c r="GU71" s="24">
        <v>12</v>
      </c>
      <c r="GV71" s="21">
        <v>45</v>
      </c>
      <c r="GW71" s="24">
        <v>12</v>
      </c>
      <c r="GX71" s="21">
        <v>45</v>
      </c>
      <c r="GY71" s="24"/>
      <c r="GZ71" s="21"/>
      <c r="HA71" s="24"/>
      <c r="HB71" s="21"/>
      <c r="HC71" s="24"/>
      <c r="HD71" s="21"/>
      <c r="HE71" s="6"/>
      <c r="HF71" s="21">
        <v>93</v>
      </c>
      <c r="HG71" s="21">
        <v>70</v>
      </c>
      <c r="HH71" s="21">
        <v>83</v>
      </c>
      <c r="HI71" s="21">
        <v>36</v>
      </c>
      <c r="HJ71" s="21">
        <v>1</v>
      </c>
      <c r="HK71" s="21">
        <v>96.8</v>
      </c>
      <c r="HL71" s="21">
        <v>0.4</v>
      </c>
      <c r="HM71" s="21">
        <v>40</v>
      </c>
      <c r="HN71" s="21">
        <v>63.86</v>
      </c>
      <c r="HO71" s="21">
        <v>15.03</v>
      </c>
      <c r="HP71" s="21">
        <v>5.3</v>
      </c>
      <c r="HQ71" s="21">
        <v>138.5</v>
      </c>
      <c r="HR71" s="21">
        <v>16</v>
      </c>
      <c r="HS71" s="21">
        <v>15.9</v>
      </c>
      <c r="HT71" s="21">
        <v>6</v>
      </c>
      <c r="HU71" s="6"/>
      <c r="HV71" s="99">
        <f t="shared" si="10"/>
        <v>0</v>
      </c>
      <c r="HW71" s="6"/>
      <c r="HX71" s="6"/>
      <c r="HY71" s="6"/>
      <c r="HZ71" s="6"/>
      <c r="IA71" s="6"/>
    </row>
    <row r="72" spans="1:235" ht="15.75" customHeight="1" x14ac:dyDescent="0.3">
      <c r="A72" s="99">
        <v>67</v>
      </c>
      <c r="B72" s="3">
        <v>142</v>
      </c>
      <c r="C72" s="21" t="s">
        <v>269</v>
      </c>
      <c r="D72" s="21">
        <v>2</v>
      </c>
      <c r="E72" s="22">
        <v>41428</v>
      </c>
      <c r="F72" s="22">
        <v>41428</v>
      </c>
      <c r="G72" s="21">
        <f t="shared" si="0"/>
        <v>0</v>
      </c>
      <c r="H72" s="21"/>
      <c r="I72" s="21" t="s">
        <v>440</v>
      </c>
      <c r="J72" s="23">
        <v>11980</v>
      </c>
      <c r="K72" s="21">
        <v>80</v>
      </c>
      <c r="L72" s="21">
        <v>165</v>
      </c>
      <c r="M72" s="21">
        <v>100</v>
      </c>
      <c r="N72" s="21" t="s">
        <v>1318</v>
      </c>
      <c r="O72" s="21">
        <v>49</v>
      </c>
      <c r="P72" s="21">
        <v>43.8</v>
      </c>
      <c r="Q72" s="21">
        <v>4</v>
      </c>
      <c r="R72" s="21" t="s">
        <v>794</v>
      </c>
      <c r="S72" s="21">
        <v>1</v>
      </c>
      <c r="T72" s="21">
        <v>9</v>
      </c>
      <c r="U72" s="21" t="s">
        <v>548</v>
      </c>
      <c r="V72" s="21">
        <v>2</v>
      </c>
      <c r="W72" s="21">
        <v>0</v>
      </c>
      <c r="X72" s="21">
        <v>1</v>
      </c>
      <c r="Y72" s="21">
        <v>0</v>
      </c>
      <c r="Z72" s="6"/>
      <c r="AA72" s="24" t="s">
        <v>884</v>
      </c>
      <c r="AB72" s="21" t="s">
        <v>563</v>
      </c>
      <c r="AC72" s="25">
        <v>2</v>
      </c>
      <c r="AD72" s="25" t="s">
        <v>1010</v>
      </c>
      <c r="AE72" s="21" t="s">
        <v>249</v>
      </c>
      <c r="AF72" s="21"/>
      <c r="AG72" s="21" t="s">
        <v>246</v>
      </c>
      <c r="AH72" s="21" t="s">
        <v>248</v>
      </c>
      <c r="AI72" s="21" t="s">
        <v>249</v>
      </c>
      <c r="AJ72" s="21" t="s">
        <v>249</v>
      </c>
      <c r="AK72" s="21" t="s">
        <v>249</v>
      </c>
      <c r="AL72" s="21" t="s">
        <v>249</v>
      </c>
      <c r="AM72" s="21">
        <v>0.95</v>
      </c>
      <c r="AN72" s="6"/>
      <c r="AO72" s="26" t="s">
        <v>250</v>
      </c>
      <c r="AP72" s="26" t="s">
        <v>274</v>
      </c>
      <c r="AQ72" s="26"/>
      <c r="AR72" s="26" t="s">
        <v>1902</v>
      </c>
      <c r="AS72" s="26" t="s">
        <v>299</v>
      </c>
      <c r="AT72" s="27">
        <v>0.95</v>
      </c>
      <c r="AU72" s="21">
        <v>1</v>
      </c>
      <c r="AV72" s="21">
        <v>1.95</v>
      </c>
      <c r="AW72" s="21">
        <v>0.83</v>
      </c>
      <c r="AX72" s="21">
        <v>0.44</v>
      </c>
      <c r="AY72" s="21">
        <v>0.27</v>
      </c>
      <c r="AZ72" s="21">
        <v>0.14000000000000001</v>
      </c>
      <c r="BA72" s="21"/>
      <c r="BB72" s="21"/>
      <c r="BC72" s="28">
        <f t="shared" ref="BC72:BE72" si="206">((AU72/AT72)*100)-100</f>
        <v>5.2631578947368354</v>
      </c>
      <c r="BD72" s="28">
        <f t="shared" si="206"/>
        <v>95</v>
      </c>
      <c r="BE72" s="28">
        <f t="shared" si="206"/>
        <v>-57.435897435897438</v>
      </c>
      <c r="BF72" s="28">
        <f t="shared" si="2"/>
        <v>105.26315789473685</v>
      </c>
      <c r="BG72" s="28">
        <f t="shared" si="3"/>
        <v>-12.631578947368411</v>
      </c>
      <c r="BH72" s="28">
        <f t="shared" si="4"/>
        <v>-17</v>
      </c>
      <c r="BI72" s="3">
        <f t="shared" ref="BI72:BK72" si="207">AU72-AT72</f>
        <v>5.0000000000000044E-2</v>
      </c>
      <c r="BJ72" s="3">
        <f t="shared" si="207"/>
        <v>0.95</v>
      </c>
      <c r="BK72" s="3">
        <f t="shared" si="207"/>
        <v>-1.1200000000000001</v>
      </c>
      <c r="BL72" s="3">
        <f t="shared" si="6"/>
        <v>1</v>
      </c>
      <c r="BM72" s="3">
        <f t="shared" si="7"/>
        <v>-0.12</v>
      </c>
      <c r="BN72" s="3">
        <f t="shared" si="8"/>
        <v>-0.17000000000000004</v>
      </c>
      <c r="BO72" s="24">
        <v>103.7</v>
      </c>
      <c r="BP72" s="21">
        <v>173.5</v>
      </c>
      <c r="BQ72" s="21"/>
      <c r="BR72" s="21"/>
      <c r="BS72" s="21"/>
      <c r="BT72" s="21"/>
      <c r="BU72" s="21"/>
      <c r="BV72" s="24">
        <v>36</v>
      </c>
      <c r="BW72" s="21">
        <v>37</v>
      </c>
      <c r="BX72" s="21">
        <v>35</v>
      </c>
      <c r="BY72" s="21">
        <v>35.6</v>
      </c>
      <c r="BZ72" s="21">
        <v>35</v>
      </c>
      <c r="CA72" s="21">
        <v>36</v>
      </c>
      <c r="CB72" s="21">
        <v>36.9</v>
      </c>
      <c r="CC72" s="21"/>
      <c r="CD72" s="21"/>
      <c r="CE72" s="6"/>
      <c r="CF72" s="24" t="s">
        <v>1319</v>
      </c>
      <c r="CG72" s="21"/>
      <c r="CH72" s="21"/>
      <c r="CI72" s="21"/>
      <c r="CJ72" s="21"/>
      <c r="CK72" s="21"/>
      <c r="CL72" s="21"/>
      <c r="CM72" s="24" t="s">
        <v>280</v>
      </c>
      <c r="CN72" s="21"/>
      <c r="CO72" s="21"/>
      <c r="CP72" s="21"/>
      <c r="CQ72" s="21"/>
      <c r="CR72" s="21"/>
      <c r="CS72" s="21"/>
      <c r="CT72" s="24">
        <v>2</v>
      </c>
      <c r="CU72" s="21"/>
      <c r="CV72" s="21"/>
      <c r="CW72" s="21"/>
      <c r="CX72" s="21"/>
      <c r="CY72" s="21"/>
      <c r="CZ72" s="21"/>
      <c r="DA72" s="24" t="s">
        <v>1320</v>
      </c>
      <c r="DB72" s="21"/>
      <c r="DC72" s="21"/>
      <c r="DD72" s="21"/>
      <c r="DE72" s="21"/>
      <c r="DF72" s="21"/>
      <c r="DG72" s="21"/>
      <c r="DH72" s="24" t="s">
        <v>255</v>
      </c>
      <c r="DI72" s="21" t="s">
        <v>255</v>
      </c>
      <c r="DJ72" s="21" t="s">
        <v>255</v>
      </c>
      <c r="DK72" s="21" t="s">
        <v>255</v>
      </c>
      <c r="DL72" s="21" t="s">
        <v>1106</v>
      </c>
      <c r="DM72" s="21"/>
      <c r="DN72" s="21"/>
      <c r="DO72" s="26"/>
      <c r="DP72" s="6"/>
      <c r="DQ72" s="24">
        <v>103</v>
      </c>
      <c r="DR72" s="21">
        <v>105.2</v>
      </c>
      <c r="DS72" s="21">
        <v>114.2</v>
      </c>
      <c r="DT72" s="21">
        <v>99</v>
      </c>
      <c r="DU72" s="21">
        <v>80</v>
      </c>
      <c r="DV72" s="21"/>
      <c r="DW72" s="21"/>
      <c r="DX72" s="24">
        <v>0.35</v>
      </c>
      <c r="DY72" s="21">
        <v>0.35</v>
      </c>
      <c r="DZ72" s="21">
        <v>0.3</v>
      </c>
      <c r="EA72" s="21">
        <v>0.3</v>
      </c>
      <c r="EB72" s="21">
        <v>0.3</v>
      </c>
      <c r="EC72" s="21"/>
      <c r="ED72" s="21"/>
      <c r="EE72" s="29">
        <f t="shared" si="88"/>
        <v>294.28571428571428</v>
      </c>
      <c r="EF72" s="30">
        <f t="shared" si="142"/>
        <v>300.57142857142861</v>
      </c>
      <c r="EG72" s="30">
        <f t="shared" ref="EG72:EI72" si="208">DS72/DZ72</f>
        <v>380.66666666666669</v>
      </c>
      <c r="EH72" s="30">
        <f t="shared" si="208"/>
        <v>330</v>
      </c>
      <c r="EI72" s="30">
        <f t="shared" si="208"/>
        <v>266.66666666666669</v>
      </c>
      <c r="EJ72" s="30"/>
      <c r="EK72" s="30"/>
      <c r="EL72" s="24">
        <v>0</v>
      </c>
      <c r="EM72" s="21">
        <v>0</v>
      </c>
      <c r="EN72" s="21">
        <v>0</v>
      </c>
      <c r="EO72" s="21">
        <v>0</v>
      </c>
      <c r="EP72" s="21">
        <v>0</v>
      </c>
      <c r="EQ72" s="21"/>
      <c r="ER72" s="21"/>
      <c r="ES72" s="24">
        <v>210</v>
      </c>
      <c r="ET72" s="21">
        <v>195</v>
      </c>
      <c r="EU72" s="21">
        <v>174</v>
      </c>
      <c r="EV72" s="21">
        <v>184</v>
      </c>
      <c r="EW72" s="21">
        <v>199</v>
      </c>
      <c r="EX72" s="21"/>
      <c r="EY72" s="21"/>
      <c r="EZ72" s="24">
        <v>9</v>
      </c>
      <c r="FA72" s="21">
        <v>10.6</v>
      </c>
      <c r="FB72" s="21">
        <v>11.7</v>
      </c>
      <c r="FC72" s="21">
        <v>11.7</v>
      </c>
      <c r="FD72" s="21">
        <v>11.7</v>
      </c>
      <c r="FE72" s="21"/>
      <c r="FF72" s="21"/>
      <c r="FG72" s="24">
        <v>15</v>
      </c>
      <c r="FH72" s="21">
        <v>15</v>
      </c>
      <c r="FI72" s="21">
        <v>15</v>
      </c>
      <c r="FJ72" s="21">
        <v>15</v>
      </c>
      <c r="FK72" s="21">
        <v>15</v>
      </c>
      <c r="FL72" s="21"/>
      <c r="FM72" s="21"/>
      <c r="FN72" s="24">
        <v>80</v>
      </c>
      <c r="FO72" s="21">
        <v>75</v>
      </c>
      <c r="FP72" s="21">
        <v>97</v>
      </c>
      <c r="FQ72" s="21">
        <v>84</v>
      </c>
      <c r="FR72" s="21">
        <v>93</v>
      </c>
      <c r="FS72" s="21"/>
      <c r="FT72" s="21"/>
      <c r="FU72" s="24">
        <v>0</v>
      </c>
      <c r="FV72" s="21">
        <v>0</v>
      </c>
      <c r="FW72" s="21">
        <v>0</v>
      </c>
      <c r="FX72" s="21">
        <v>0</v>
      </c>
      <c r="FY72" s="21">
        <v>0</v>
      </c>
      <c r="FZ72" s="21"/>
      <c r="GA72" s="21"/>
      <c r="GB72" s="24">
        <v>67</v>
      </c>
      <c r="GC72" s="21">
        <v>47</v>
      </c>
      <c r="GD72" s="21">
        <v>37</v>
      </c>
      <c r="GE72" s="21">
        <v>30</v>
      </c>
      <c r="GF72" s="21">
        <v>26</v>
      </c>
      <c r="GG72" s="21"/>
      <c r="GH72" s="21"/>
      <c r="GI72" s="24">
        <v>890</v>
      </c>
      <c r="GJ72" s="21">
        <v>1065</v>
      </c>
      <c r="GK72" s="21">
        <v>1475</v>
      </c>
      <c r="GL72" s="21">
        <v>1800</v>
      </c>
      <c r="GM72" s="21">
        <v>1260</v>
      </c>
      <c r="GN72" s="21"/>
      <c r="GO72" s="21"/>
      <c r="GP72" s="6"/>
      <c r="GQ72" s="24">
        <v>9</v>
      </c>
      <c r="GR72" s="21">
        <v>18</v>
      </c>
      <c r="GS72" s="24">
        <v>9</v>
      </c>
      <c r="GT72" s="21">
        <v>18</v>
      </c>
      <c r="GU72" s="24">
        <v>8</v>
      </c>
      <c r="GV72" s="21">
        <v>18</v>
      </c>
      <c r="GW72" s="24">
        <v>8</v>
      </c>
      <c r="GX72" s="21">
        <v>18</v>
      </c>
      <c r="GY72" s="24">
        <v>9</v>
      </c>
      <c r="GZ72" s="21">
        <v>18</v>
      </c>
      <c r="HA72" s="24"/>
      <c r="HB72" s="21"/>
      <c r="HC72" s="24"/>
      <c r="HD72" s="21"/>
      <c r="HE72" s="6"/>
      <c r="HF72" s="21">
        <v>80</v>
      </c>
      <c r="HG72" s="21">
        <v>74</v>
      </c>
      <c r="HH72" s="21">
        <v>93</v>
      </c>
      <c r="HI72" s="21">
        <v>37</v>
      </c>
      <c r="HJ72" s="21">
        <v>2</v>
      </c>
      <c r="HK72" s="21">
        <v>93.4</v>
      </c>
      <c r="HL72" s="21">
        <v>0.35</v>
      </c>
      <c r="HM72" s="21">
        <v>10</v>
      </c>
      <c r="HN72" s="21">
        <v>19.32</v>
      </c>
      <c r="HO72" s="21">
        <v>19</v>
      </c>
      <c r="HP72" s="21">
        <v>3.16</v>
      </c>
      <c r="HQ72" s="21">
        <v>134.4</v>
      </c>
      <c r="HR72" s="21">
        <v>26.1</v>
      </c>
      <c r="HS72" s="21">
        <v>10.6</v>
      </c>
      <c r="HT72" s="21">
        <v>15</v>
      </c>
      <c r="HU72" s="6"/>
      <c r="HV72" s="99">
        <f t="shared" si="10"/>
        <v>0</v>
      </c>
      <c r="HW72" s="6"/>
      <c r="HX72" s="6"/>
      <c r="HY72" s="6"/>
      <c r="HZ72" s="6"/>
      <c r="IA72" s="6"/>
    </row>
    <row r="73" spans="1:235" ht="15.75" customHeight="1" x14ac:dyDescent="0.3">
      <c r="A73" s="99">
        <v>68</v>
      </c>
      <c r="B73" s="3">
        <v>143</v>
      </c>
      <c r="C73" s="21" t="s">
        <v>874</v>
      </c>
      <c r="D73" s="21">
        <v>1</v>
      </c>
      <c r="E73" s="22">
        <v>41425</v>
      </c>
      <c r="F73" s="22">
        <v>41428</v>
      </c>
      <c r="G73" s="21">
        <f t="shared" si="0"/>
        <v>3</v>
      </c>
      <c r="H73" s="21" t="s">
        <v>240</v>
      </c>
      <c r="I73" s="21" t="s">
        <v>440</v>
      </c>
      <c r="J73" s="23">
        <v>14560</v>
      </c>
      <c r="K73" s="21">
        <v>74</v>
      </c>
      <c r="L73" s="21">
        <v>174</v>
      </c>
      <c r="M73" s="21">
        <v>80</v>
      </c>
      <c r="N73" s="21" t="s">
        <v>1273</v>
      </c>
      <c r="O73" s="21">
        <v>94</v>
      </c>
      <c r="P73" s="21">
        <v>97.6</v>
      </c>
      <c r="Q73" s="21">
        <v>8</v>
      </c>
      <c r="R73" s="21" t="s">
        <v>548</v>
      </c>
      <c r="S73" s="21">
        <v>2</v>
      </c>
      <c r="T73" s="21">
        <v>8</v>
      </c>
      <c r="U73" s="21" t="s">
        <v>548</v>
      </c>
      <c r="V73" s="21">
        <v>2</v>
      </c>
      <c r="W73" s="21">
        <v>7</v>
      </c>
      <c r="X73" s="21">
        <v>4</v>
      </c>
      <c r="Y73" s="21">
        <v>1</v>
      </c>
      <c r="Z73" s="6"/>
      <c r="AA73" s="24" t="s">
        <v>884</v>
      </c>
      <c r="AB73" s="21" t="s">
        <v>497</v>
      </c>
      <c r="AC73" s="25">
        <v>2</v>
      </c>
      <c r="AD73" s="25" t="s">
        <v>1010</v>
      </c>
      <c r="AE73" s="21" t="s">
        <v>249</v>
      </c>
      <c r="AF73" s="21"/>
      <c r="AG73" s="21" t="s">
        <v>246</v>
      </c>
      <c r="AH73" s="21" t="s">
        <v>248</v>
      </c>
      <c r="AI73" s="21" t="s">
        <v>246</v>
      </c>
      <c r="AJ73" s="21" t="s">
        <v>246</v>
      </c>
      <c r="AK73" s="21" t="s">
        <v>246</v>
      </c>
      <c r="AL73" s="21" t="s">
        <v>246</v>
      </c>
      <c r="AM73" s="21">
        <v>10</v>
      </c>
      <c r="AN73" s="6"/>
      <c r="AO73" s="26" t="s">
        <v>250</v>
      </c>
      <c r="AP73" s="26" t="s">
        <v>274</v>
      </c>
      <c r="AQ73" s="26"/>
      <c r="AR73" s="26" t="s">
        <v>1902</v>
      </c>
      <c r="AS73" s="26" t="s">
        <v>1905</v>
      </c>
      <c r="AT73" s="27">
        <v>10</v>
      </c>
      <c r="AU73" s="21">
        <v>11.02</v>
      </c>
      <c r="AV73" s="21">
        <v>16.41</v>
      </c>
      <c r="AW73" s="21">
        <v>10.09</v>
      </c>
      <c r="AX73" s="21">
        <v>7.84</v>
      </c>
      <c r="AY73" s="21">
        <v>6.68</v>
      </c>
      <c r="AZ73" s="21">
        <v>5.81</v>
      </c>
      <c r="BA73" s="21"/>
      <c r="BB73" s="21"/>
      <c r="BC73" s="28">
        <f t="shared" ref="BC73:BE73" si="209">((AU73/AT73)*100)-100</f>
        <v>10.199999999999989</v>
      </c>
      <c r="BD73" s="28">
        <f t="shared" si="209"/>
        <v>48.911070780399285</v>
      </c>
      <c r="BE73" s="28">
        <f t="shared" si="209"/>
        <v>-38.513101767215119</v>
      </c>
      <c r="BF73" s="28">
        <f t="shared" si="2"/>
        <v>64.099999999999994</v>
      </c>
      <c r="BG73" s="28">
        <f t="shared" si="3"/>
        <v>0.89999999999999147</v>
      </c>
      <c r="BH73" s="28">
        <f t="shared" si="4"/>
        <v>-8.4392014519056175</v>
      </c>
      <c r="BI73" s="3">
        <f t="shared" ref="BI73:BK73" si="210">AU73-AT73</f>
        <v>1.0199999999999996</v>
      </c>
      <c r="BJ73" s="3">
        <f t="shared" si="210"/>
        <v>5.3900000000000006</v>
      </c>
      <c r="BK73" s="3">
        <f t="shared" si="210"/>
        <v>-6.32</v>
      </c>
      <c r="BL73" s="3">
        <f t="shared" si="6"/>
        <v>6.41</v>
      </c>
      <c r="BM73" s="3">
        <f t="shared" si="7"/>
        <v>8.9999999999999858E-2</v>
      </c>
      <c r="BN73" s="3">
        <f t="shared" si="8"/>
        <v>-0.92999999999999972</v>
      </c>
      <c r="BO73" s="24">
        <v>165.4</v>
      </c>
      <c r="BP73" s="21">
        <v>169.7</v>
      </c>
      <c r="BQ73" s="21">
        <v>133.6</v>
      </c>
      <c r="BR73" s="21">
        <v>118.3</v>
      </c>
      <c r="BS73" s="21">
        <v>97.7</v>
      </c>
      <c r="BT73" s="21"/>
      <c r="BU73" s="21"/>
      <c r="BV73" s="24">
        <v>37</v>
      </c>
      <c r="BW73" s="21">
        <v>36</v>
      </c>
      <c r="BX73" s="21">
        <v>36</v>
      </c>
      <c r="BY73" s="21">
        <v>37</v>
      </c>
      <c r="BZ73" s="21">
        <v>36</v>
      </c>
      <c r="CA73" s="21">
        <v>36.6</v>
      </c>
      <c r="CB73" s="21">
        <v>36.4</v>
      </c>
      <c r="CC73" s="21"/>
      <c r="CD73" s="21"/>
      <c r="CE73" s="6"/>
      <c r="CF73" s="24" t="s">
        <v>1321</v>
      </c>
      <c r="CG73" s="21"/>
      <c r="CH73" s="21"/>
      <c r="CI73" s="21"/>
      <c r="CJ73" s="21"/>
      <c r="CK73" s="21"/>
      <c r="CL73" s="21"/>
      <c r="CM73" s="24" t="s">
        <v>537</v>
      </c>
      <c r="CN73" s="21"/>
      <c r="CO73" s="21"/>
      <c r="CP73" s="21"/>
      <c r="CQ73" s="21"/>
      <c r="CR73" s="21"/>
      <c r="CS73" s="21"/>
      <c r="CT73" s="24">
        <v>2</v>
      </c>
      <c r="CU73" s="21"/>
      <c r="CV73" s="21"/>
      <c r="CW73" s="21"/>
      <c r="CX73" s="21"/>
      <c r="CY73" s="21"/>
      <c r="CZ73" s="21"/>
      <c r="DA73" s="24" t="s">
        <v>1322</v>
      </c>
      <c r="DB73" s="21"/>
      <c r="DC73" s="21"/>
      <c r="DD73" s="21"/>
      <c r="DE73" s="21"/>
      <c r="DF73" s="21"/>
      <c r="DG73" s="21"/>
      <c r="DH73" s="24" t="s">
        <v>1323</v>
      </c>
      <c r="DI73" s="21" t="s">
        <v>1324</v>
      </c>
      <c r="DJ73" s="21" t="s">
        <v>1324</v>
      </c>
      <c r="DK73" s="21" t="s">
        <v>1325</v>
      </c>
      <c r="DL73" s="21" t="s">
        <v>352</v>
      </c>
      <c r="DM73" s="21"/>
      <c r="DN73" s="21"/>
      <c r="DO73" s="26"/>
      <c r="DP73" s="6"/>
      <c r="DQ73" s="24">
        <v>132.5</v>
      </c>
      <c r="DR73" s="21">
        <v>83</v>
      </c>
      <c r="DS73" s="21">
        <v>74</v>
      </c>
      <c r="DT73" s="21">
        <v>136</v>
      </c>
      <c r="DU73" s="21">
        <v>85.5</v>
      </c>
      <c r="DV73" s="21"/>
      <c r="DW73" s="21"/>
      <c r="DX73" s="24">
        <v>0.7</v>
      </c>
      <c r="DY73" s="21">
        <v>0.5</v>
      </c>
      <c r="DZ73" s="21">
        <v>0.55000000000000004</v>
      </c>
      <c r="EA73" s="21">
        <v>0.4</v>
      </c>
      <c r="EB73" s="21">
        <v>0.4</v>
      </c>
      <c r="EC73" s="21"/>
      <c r="ED73" s="21"/>
      <c r="EE73" s="29">
        <f t="shared" si="88"/>
        <v>189.28571428571431</v>
      </c>
      <c r="EF73" s="30">
        <f t="shared" si="142"/>
        <v>166</v>
      </c>
      <c r="EG73" s="30">
        <f t="shared" ref="EG73:EI73" si="211">DS73/DZ73</f>
        <v>134.54545454545453</v>
      </c>
      <c r="EH73" s="30">
        <f t="shared" si="211"/>
        <v>340</v>
      </c>
      <c r="EI73" s="30">
        <f t="shared" si="211"/>
        <v>213.75</v>
      </c>
      <c r="EJ73" s="30"/>
      <c r="EK73" s="30"/>
      <c r="EL73" s="24">
        <v>1</v>
      </c>
      <c r="EM73" s="21">
        <v>1</v>
      </c>
      <c r="EN73" s="21">
        <v>1</v>
      </c>
      <c r="EO73" s="21">
        <v>1</v>
      </c>
      <c r="EP73" s="21">
        <v>0</v>
      </c>
      <c r="EQ73" s="21"/>
      <c r="ER73" s="21"/>
      <c r="ES73" s="24">
        <v>317</v>
      </c>
      <c r="ET73" s="21">
        <v>177</v>
      </c>
      <c r="EU73" s="21">
        <v>191</v>
      </c>
      <c r="EV73" s="21">
        <v>196</v>
      </c>
      <c r="EW73" s="21">
        <v>280</v>
      </c>
      <c r="EX73" s="21"/>
      <c r="EY73" s="21"/>
      <c r="EZ73" s="24">
        <v>6.5</v>
      </c>
      <c r="FA73" s="21">
        <v>8.5</v>
      </c>
      <c r="FB73" s="21">
        <v>7.2</v>
      </c>
      <c r="FC73" s="21">
        <v>8.1</v>
      </c>
      <c r="FD73" s="21">
        <v>7.2</v>
      </c>
      <c r="FE73" s="21"/>
      <c r="FF73" s="21"/>
      <c r="FG73" s="24">
        <v>3</v>
      </c>
      <c r="FH73" s="21">
        <v>3</v>
      </c>
      <c r="FI73" s="21">
        <v>11</v>
      </c>
      <c r="FJ73" s="21">
        <v>14</v>
      </c>
      <c r="FK73" s="21">
        <v>15</v>
      </c>
      <c r="FL73" s="21"/>
      <c r="FM73" s="21"/>
      <c r="FN73" s="24">
        <v>65</v>
      </c>
      <c r="FO73" s="21">
        <v>70</v>
      </c>
      <c r="FP73" s="21">
        <v>82</v>
      </c>
      <c r="FQ73" s="21">
        <v>67</v>
      </c>
      <c r="FR73" s="21">
        <v>76</v>
      </c>
      <c r="FS73" s="21"/>
      <c r="FT73" s="21"/>
      <c r="FU73" s="24" t="s">
        <v>438</v>
      </c>
      <c r="FV73" s="21" t="s">
        <v>296</v>
      </c>
      <c r="FW73" s="21" t="s">
        <v>310</v>
      </c>
      <c r="FX73" s="21">
        <v>0</v>
      </c>
      <c r="FY73" s="21">
        <v>0</v>
      </c>
      <c r="FZ73" s="21"/>
      <c r="GA73" s="21"/>
      <c r="GB73" s="24">
        <v>474</v>
      </c>
      <c r="GC73" s="21">
        <v>321</v>
      </c>
      <c r="GD73" s="21">
        <v>377</v>
      </c>
      <c r="GE73" s="21">
        <v>276</v>
      </c>
      <c r="GF73" s="21">
        <v>380</v>
      </c>
      <c r="GG73" s="21"/>
      <c r="GH73" s="21"/>
      <c r="GI73" s="24">
        <v>1000</v>
      </c>
      <c r="GJ73" s="21">
        <v>1410</v>
      </c>
      <c r="GK73" s="21">
        <v>630</v>
      </c>
      <c r="GL73" s="21">
        <v>305</v>
      </c>
      <c r="GM73" s="21">
        <v>25</v>
      </c>
      <c r="GN73" s="21"/>
      <c r="GO73" s="21"/>
      <c r="GP73" s="6"/>
      <c r="GQ73" s="24">
        <v>17</v>
      </c>
      <c r="GR73" s="21">
        <v>90</v>
      </c>
      <c r="GS73" s="24">
        <v>17</v>
      </c>
      <c r="GT73" s="21">
        <v>90</v>
      </c>
      <c r="GU73" s="24">
        <v>15</v>
      </c>
      <c r="GV73" s="21">
        <v>80</v>
      </c>
      <c r="GW73" s="24">
        <v>10</v>
      </c>
      <c r="GX73" s="21">
        <v>45</v>
      </c>
      <c r="GY73" s="24">
        <v>9</v>
      </c>
      <c r="GZ73" s="21">
        <v>18</v>
      </c>
      <c r="HA73" s="24"/>
      <c r="HB73" s="21"/>
      <c r="HC73" s="24"/>
      <c r="HD73" s="21"/>
      <c r="HE73" s="6"/>
      <c r="HF73" s="21">
        <v>74</v>
      </c>
      <c r="HG73" s="21">
        <v>91</v>
      </c>
      <c r="HH73" s="21">
        <v>145</v>
      </c>
      <c r="HI73" s="21">
        <v>37</v>
      </c>
      <c r="HJ73" s="21">
        <v>1</v>
      </c>
      <c r="HK73" s="21">
        <v>65.5</v>
      </c>
      <c r="HL73" s="21">
        <v>0.7</v>
      </c>
      <c r="HM73" s="21">
        <v>5</v>
      </c>
      <c r="HN73" s="21">
        <v>110.36</v>
      </c>
      <c r="HO73" s="21">
        <v>24.95</v>
      </c>
      <c r="HP73" s="21">
        <v>2.8</v>
      </c>
      <c r="HQ73" s="21">
        <v>138</v>
      </c>
      <c r="HR73" s="21">
        <v>21.3</v>
      </c>
      <c r="HS73" s="21">
        <v>8.5</v>
      </c>
      <c r="HT73" s="21">
        <v>3</v>
      </c>
      <c r="HU73" s="6"/>
      <c r="HV73" s="99">
        <f t="shared" si="10"/>
        <v>0</v>
      </c>
      <c r="HW73" s="6"/>
      <c r="HX73" s="6"/>
      <c r="HY73" s="6"/>
      <c r="HZ73" s="6"/>
      <c r="IA73" s="6"/>
    </row>
    <row r="74" spans="1:235" ht="15.75" customHeight="1" x14ac:dyDescent="0.3">
      <c r="A74" s="99">
        <v>69</v>
      </c>
      <c r="B74" s="3">
        <v>144</v>
      </c>
      <c r="C74" s="21" t="s">
        <v>269</v>
      </c>
      <c r="D74" s="21">
        <v>1</v>
      </c>
      <c r="E74" s="22">
        <v>41434</v>
      </c>
      <c r="F74" s="22">
        <v>41437</v>
      </c>
      <c r="G74" s="21">
        <f t="shared" si="0"/>
        <v>3</v>
      </c>
      <c r="H74" s="21"/>
      <c r="I74" s="21" t="s">
        <v>907</v>
      </c>
      <c r="J74" s="23">
        <v>13703</v>
      </c>
      <c r="K74" s="21">
        <v>76</v>
      </c>
      <c r="L74" s="21">
        <v>180</v>
      </c>
      <c r="M74" s="21">
        <v>90</v>
      </c>
      <c r="N74" s="21" t="s">
        <v>1332</v>
      </c>
      <c r="O74" s="21">
        <v>51</v>
      </c>
      <c r="P74" s="21">
        <v>48.4</v>
      </c>
      <c r="Q74" s="21">
        <v>5</v>
      </c>
      <c r="R74" s="21" t="s">
        <v>1333</v>
      </c>
      <c r="S74" s="21">
        <v>1</v>
      </c>
      <c r="T74" s="21">
        <v>75</v>
      </c>
      <c r="U74" s="21" t="s">
        <v>272</v>
      </c>
      <c r="V74" s="21">
        <v>1</v>
      </c>
      <c r="W74" s="21">
        <v>3</v>
      </c>
      <c r="X74" s="21">
        <v>1</v>
      </c>
      <c r="Y74" s="21">
        <v>0</v>
      </c>
      <c r="Z74" s="6"/>
      <c r="AA74" s="24" t="s">
        <v>884</v>
      </c>
      <c r="AB74" s="21" t="s">
        <v>549</v>
      </c>
      <c r="AC74" s="25">
        <v>2</v>
      </c>
      <c r="AD74" s="25" t="s">
        <v>1010</v>
      </c>
      <c r="AE74" s="21" t="s">
        <v>249</v>
      </c>
      <c r="AF74" s="21"/>
      <c r="AG74" s="21" t="s">
        <v>249</v>
      </c>
      <c r="AH74" s="21"/>
      <c r="AI74" s="21" t="s">
        <v>249</v>
      </c>
      <c r="AJ74" s="21" t="s">
        <v>249</v>
      </c>
      <c r="AK74" s="21" t="s">
        <v>246</v>
      </c>
      <c r="AL74" s="21" t="s">
        <v>246</v>
      </c>
      <c r="AM74" s="21">
        <v>1.3</v>
      </c>
      <c r="AN74" s="6"/>
      <c r="AO74" s="26" t="s">
        <v>250</v>
      </c>
      <c r="AP74" s="26" t="s">
        <v>274</v>
      </c>
      <c r="AQ74" s="26"/>
      <c r="AR74" s="48" t="s">
        <v>1902</v>
      </c>
      <c r="AS74" s="48" t="s">
        <v>1905</v>
      </c>
      <c r="AT74" s="27">
        <v>1.3</v>
      </c>
      <c r="AU74" s="21">
        <v>0.85</v>
      </c>
      <c r="AV74" s="21">
        <v>0.75</v>
      </c>
      <c r="AW74" s="21">
        <v>0.3</v>
      </c>
      <c r="AX74" s="21"/>
      <c r="AY74" s="21"/>
      <c r="AZ74" s="21"/>
      <c r="BA74" s="21"/>
      <c r="BB74" s="21"/>
      <c r="BC74" s="28">
        <f t="shared" ref="BC74:BE74" si="212">((AU74/AT74)*100)-100</f>
        <v>-34.615384615384613</v>
      </c>
      <c r="BD74" s="28">
        <f t="shared" si="212"/>
        <v>-11.764705882352942</v>
      </c>
      <c r="BE74" s="28">
        <f t="shared" si="212"/>
        <v>-60</v>
      </c>
      <c r="BF74" s="28">
        <f t="shared" si="2"/>
        <v>-42.307692307692314</v>
      </c>
      <c r="BG74" s="28">
        <f t="shared" si="3"/>
        <v>-76.92307692307692</v>
      </c>
      <c r="BH74" s="28">
        <f t="shared" si="4"/>
        <v>-64.705882352941174</v>
      </c>
      <c r="BI74" s="3">
        <f t="shared" ref="BI74:BK74" si="213">AU74-AT74</f>
        <v>-0.45000000000000007</v>
      </c>
      <c r="BJ74" s="3">
        <f t="shared" si="213"/>
        <v>-9.9999999999999978E-2</v>
      </c>
      <c r="BK74" s="3">
        <f t="shared" si="213"/>
        <v>-0.45</v>
      </c>
      <c r="BL74" s="3">
        <f t="shared" si="6"/>
        <v>-0.55000000000000004</v>
      </c>
      <c r="BM74" s="3">
        <f t="shared" si="7"/>
        <v>-1</v>
      </c>
      <c r="BN74" s="3">
        <f t="shared" si="8"/>
        <v>-0.55000000000000004</v>
      </c>
      <c r="BO74" s="24"/>
      <c r="BP74" s="21">
        <v>257</v>
      </c>
      <c r="BQ74" s="21"/>
      <c r="BR74" s="21"/>
      <c r="BS74" s="21"/>
      <c r="BT74" s="21"/>
      <c r="BU74" s="21"/>
      <c r="BV74" s="24">
        <v>36</v>
      </c>
      <c r="BW74" s="21">
        <v>37.1</v>
      </c>
      <c r="BX74" s="21">
        <v>36</v>
      </c>
      <c r="BY74" s="21">
        <v>36</v>
      </c>
      <c r="BZ74" s="21"/>
      <c r="CA74" s="21"/>
      <c r="CB74" s="21"/>
      <c r="CC74" s="21"/>
      <c r="CD74" s="21"/>
      <c r="CE74" s="6"/>
      <c r="CF74" s="24" t="s">
        <v>1334</v>
      </c>
      <c r="CG74" s="21"/>
      <c r="CH74" s="21"/>
      <c r="CI74" s="21"/>
      <c r="CJ74" s="21"/>
      <c r="CK74" s="21"/>
      <c r="CL74" s="21"/>
      <c r="CM74" s="24" t="s">
        <v>1335</v>
      </c>
      <c r="CN74" s="21"/>
      <c r="CO74" s="21"/>
      <c r="CP74" s="21"/>
      <c r="CQ74" s="21"/>
      <c r="CR74" s="21"/>
      <c r="CS74" s="21"/>
      <c r="CT74" s="24">
        <v>1</v>
      </c>
      <c r="CU74" s="21"/>
      <c r="CV74" s="21"/>
      <c r="CW74" s="21"/>
      <c r="CX74" s="21"/>
      <c r="CY74" s="21"/>
      <c r="CZ74" s="21"/>
      <c r="DA74" s="24" t="s">
        <v>1336</v>
      </c>
      <c r="DB74" s="21"/>
      <c r="DC74" s="21"/>
      <c r="DD74" s="21"/>
      <c r="DE74" s="21"/>
      <c r="DF74" s="21"/>
      <c r="DG74" s="21"/>
      <c r="DH74" s="24" t="s">
        <v>1203</v>
      </c>
      <c r="DI74" s="21" t="s">
        <v>1203</v>
      </c>
      <c r="DJ74" s="21"/>
      <c r="DK74" s="21"/>
      <c r="DL74" s="21"/>
      <c r="DM74" s="21"/>
      <c r="DN74" s="21"/>
      <c r="DO74" s="26"/>
      <c r="DP74" s="6"/>
      <c r="DQ74" s="24">
        <v>72</v>
      </c>
      <c r="DR74" s="21">
        <v>76.5</v>
      </c>
      <c r="DS74" s="21"/>
      <c r="DT74" s="21"/>
      <c r="DU74" s="21"/>
      <c r="DV74" s="21"/>
      <c r="DW74" s="21"/>
      <c r="DX74" s="24">
        <v>0.4</v>
      </c>
      <c r="DY74" s="21">
        <v>0.35</v>
      </c>
      <c r="DZ74" s="21"/>
      <c r="EA74" s="21"/>
      <c r="EB74" s="21"/>
      <c r="EC74" s="21"/>
      <c r="ED74" s="21"/>
      <c r="EE74" s="29">
        <f t="shared" si="88"/>
        <v>180</v>
      </c>
      <c r="EF74" s="30">
        <f t="shared" si="142"/>
        <v>218.57142857142858</v>
      </c>
      <c r="EG74" s="30"/>
      <c r="EH74" s="30"/>
      <c r="EI74" s="30"/>
      <c r="EJ74" s="30"/>
      <c r="EK74" s="30"/>
      <c r="EL74" s="24">
        <v>1</v>
      </c>
      <c r="EM74" s="21">
        <v>0</v>
      </c>
      <c r="EN74" s="21"/>
      <c r="EO74" s="21"/>
      <c r="EP74" s="21"/>
      <c r="EQ74" s="21"/>
      <c r="ER74" s="21"/>
      <c r="ES74" s="24">
        <v>170</v>
      </c>
      <c r="ET74" s="21">
        <v>183</v>
      </c>
      <c r="EU74" s="21"/>
      <c r="EV74" s="21"/>
      <c r="EW74" s="21"/>
      <c r="EX74" s="21"/>
      <c r="EY74" s="21"/>
      <c r="EZ74" s="24">
        <v>9</v>
      </c>
      <c r="FA74" s="21">
        <v>9</v>
      </c>
      <c r="FB74" s="21"/>
      <c r="FC74" s="21"/>
      <c r="FD74" s="21"/>
      <c r="FE74" s="21"/>
      <c r="FF74" s="21"/>
      <c r="FG74" s="24">
        <v>15</v>
      </c>
      <c r="FH74" s="21">
        <v>15</v>
      </c>
      <c r="FI74" s="21"/>
      <c r="FJ74" s="21"/>
      <c r="FK74" s="21"/>
      <c r="FL74" s="21"/>
      <c r="FM74" s="21"/>
      <c r="FN74" s="24">
        <v>92</v>
      </c>
      <c r="FO74" s="21">
        <v>71</v>
      </c>
      <c r="FP74" s="21"/>
      <c r="FQ74" s="21"/>
      <c r="FR74" s="21"/>
      <c r="FS74" s="21"/>
      <c r="FT74" s="21"/>
      <c r="FU74" s="24" t="s">
        <v>322</v>
      </c>
      <c r="FV74" s="21">
        <v>0</v>
      </c>
      <c r="FW74" s="21"/>
      <c r="FX74" s="21"/>
      <c r="FY74" s="21"/>
      <c r="FZ74" s="21"/>
      <c r="GA74" s="21"/>
      <c r="GB74" s="24">
        <v>135</v>
      </c>
      <c r="GC74" s="21">
        <v>121</v>
      </c>
      <c r="GD74" s="21"/>
      <c r="GE74" s="21"/>
      <c r="GF74" s="21"/>
      <c r="GG74" s="21"/>
      <c r="GH74" s="21"/>
      <c r="GI74" s="24">
        <v>1645</v>
      </c>
      <c r="GJ74" s="21">
        <v>470</v>
      </c>
      <c r="GK74" s="21"/>
      <c r="GL74" s="21"/>
      <c r="GM74" s="21"/>
      <c r="GN74" s="21"/>
      <c r="GO74" s="21"/>
      <c r="GP74" s="6"/>
      <c r="GQ74" s="24">
        <v>13</v>
      </c>
      <c r="GR74" s="21">
        <v>55</v>
      </c>
      <c r="GS74" s="24">
        <v>9</v>
      </c>
      <c r="GT74" s="21">
        <v>18</v>
      </c>
      <c r="GU74" s="24"/>
      <c r="GV74" s="21"/>
      <c r="GW74" s="24"/>
      <c r="GX74" s="21"/>
      <c r="GY74" s="24"/>
      <c r="GZ74" s="21"/>
      <c r="HA74" s="24"/>
      <c r="HB74" s="21"/>
      <c r="HC74" s="24"/>
      <c r="HD74" s="21"/>
      <c r="HE74" s="6"/>
      <c r="HF74" s="21">
        <v>76</v>
      </c>
      <c r="HG74" s="21">
        <v>74</v>
      </c>
      <c r="HH74" s="21">
        <v>166</v>
      </c>
      <c r="HI74" s="21">
        <v>37.1</v>
      </c>
      <c r="HJ74" s="21">
        <v>1</v>
      </c>
      <c r="HK74" s="21">
        <v>70.5</v>
      </c>
      <c r="HL74" s="21">
        <v>0.4</v>
      </c>
      <c r="HM74" s="21">
        <v>30</v>
      </c>
      <c r="HN74" s="21">
        <v>29.97</v>
      </c>
      <c r="HO74" s="21">
        <v>9</v>
      </c>
      <c r="HP74" s="21">
        <v>3.9</v>
      </c>
      <c r="HQ74" s="21">
        <v>143.4</v>
      </c>
      <c r="HR74" s="21">
        <v>24.5</v>
      </c>
      <c r="HS74" s="21">
        <v>17</v>
      </c>
      <c r="HT74" s="21">
        <v>15</v>
      </c>
      <c r="HU74" s="6"/>
      <c r="HV74" s="99">
        <f t="shared" si="10"/>
        <v>4</v>
      </c>
      <c r="HW74" s="6"/>
      <c r="HX74" s="6"/>
      <c r="HY74" s="6"/>
      <c r="HZ74" s="6"/>
      <c r="IA74" s="6"/>
    </row>
    <row r="75" spans="1:235" ht="15.75" customHeight="1" x14ac:dyDescent="0.3">
      <c r="A75" s="99">
        <v>70</v>
      </c>
      <c r="B75" s="3">
        <v>146</v>
      </c>
      <c r="C75" s="21" t="s">
        <v>874</v>
      </c>
      <c r="D75" s="21">
        <v>1</v>
      </c>
      <c r="E75" s="22">
        <v>41416</v>
      </c>
      <c r="F75" s="22">
        <v>41416</v>
      </c>
      <c r="G75" s="21">
        <f t="shared" si="0"/>
        <v>0</v>
      </c>
      <c r="H75" s="21"/>
      <c r="I75" s="21" t="s">
        <v>876</v>
      </c>
      <c r="J75" s="23">
        <v>12890</v>
      </c>
      <c r="K75" s="21">
        <v>78</v>
      </c>
      <c r="L75" s="21">
        <v>170</v>
      </c>
      <c r="M75" s="21">
        <v>85</v>
      </c>
      <c r="N75" s="21" t="s">
        <v>1351</v>
      </c>
      <c r="O75" s="21">
        <v>83</v>
      </c>
      <c r="P75" s="21">
        <v>94.1</v>
      </c>
      <c r="Q75" s="21">
        <v>24</v>
      </c>
      <c r="R75" s="21" t="s">
        <v>1352</v>
      </c>
      <c r="S75" s="21">
        <v>1</v>
      </c>
      <c r="T75" s="21">
        <v>27</v>
      </c>
      <c r="U75" s="21" t="s">
        <v>548</v>
      </c>
      <c r="V75" s="21">
        <v>2</v>
      </c>
      <c r="W75" s="21">
        <v>13</v>
      </c>
      <c r="X75" s="21">
        <v>19</v>
      </c>
      <c r="Y75" s="21">
        <v>0</v>
      </c>
      <c r="Z75" s="6"/>
      <c r="AA75" s="24" t="s">
        <v>884</v>
      </c>
      <c r="AB75" s="21" t="s">
        <v>497</v>
      </c>
      <c r="AC75" s="25">
        <v>2</v>
      </c>
      <c r="AD75" s="25" t="s">
        <v>1010</v>
      </c>
      <c r="AE75" s="21" t="s">
        <v>246</v>
      </c>
      <c r="AF75" s="21" t="s">
        <v>247</v>
      </c>
      <c r="AG75" s="21" t="s">
        <v>246</v>
      </c>
      <c r="AH75" s="21" t="s">
        <v>248</v>
      </c>
      <c r="AI75" s="21" t="s">
        <v>246</v>
      </c>
      <c r="AJ75" s="21" t="s">
        <v>246</v>
      </c>
      <c r="AK75" s="21" t="s">
        <v>246</v>
      </c>
      <c r="AL75" s="21" t="s">
        <v>249</v>
      </c>
      <c r="AM75" s="21">
        <v>54.53</v>
      </c>
      <c r="AN75" s="6"/>
      <c r="AO75" s="26" t="s">
        <v>250</v>
      </c>
      <c r="AP75" s="26" t="s">
        <v>274</v>
      </c>
      <c r="AQ75" s="26"/>
      <c r="AR75" s="26" t="s">
        <v>1906</v>
      </c>
      <c r="AS75" s="26" t="s">
        <v>1905</v>
      </c>
      <c r="AT75" s="27">
        <v>54.53</v>
      </c>
      <c r="AU75" s="21">
        <v>39</v>
      </c>
      <c r="AV75" s="21">
        <v>37.9</v>
      </c>
      <c r="AW75" s="21">
        <v>22.7</v>
      </c>
      <c r="AX75" s="21">
        <v>17.5</v>
      </c>
      <c r="AY75" s="21">
        <v>15.56</v>
      </c>
      <c r="AZ75" s="21">
        <v>19.84</v>
      </c>
      <c r="BA75" s="21">
        <v>12.25</v>
      </c>
      <c r="BB75" s="21">
        <v>4</v>
      </c>
      <c r="BC75" s="28">
        <f t="shared" ref="BC75:BE75" si="214">((AU75/AT75)*100)-100</f>
        <v>-28.479735925178801</v>
      </c>
      <c r="BD75" s="28">
        <f t="shared" si="214"/>
        <v>-2.8205128205128176</v>
      </c>
      <c r="BE75" s="28">
        <f t="shared" si="214"/>
        <v>-40.105540897097626</v>
      </c>
      <c r="BF75" s="28">
        <f t="shared" si="2"/>
        <v>-30.496974142673764</v>
      </c>
      <c r="BG75" s="28">
        <f t="shared" si="3"/>
        <v>-58.371538602604076</v>
      </c>
      <c r="BH75" s="28">
        <f t="shared" si="4"/>
        <v>-41.794871794871803</v>
      </c>
      <c r="BI75" s="3">
        <f t="shared" ref="BI75:BK75" si="215">AU75-AT75</f>
        <v>-15.530000000000001</v>
      </c>
      <c r="BJ75" s="3">
        <f t="shared" si="215"/>
        <v>-1.1000000000000014</v>
      </c>
      <c r="BK75" s="3">
        <f t="shared" si="215"/>
        <v>-15.2</v>
      </c>
      <c r="BL75" s="3">
        <f t="shared" si="6"/>
        <v>-16.630000000000003</v>
      </c>
      <c r="BM75" s="3">
        <f t="shared" si="7"/>
        <v>-31.830000000000002</v>
      </c>
      <c r="BN75" s="3">
        <f t="shared" si="8"/>
        <v>-16.3</v>
      </c>
      <c r="BO75" s="24">
        <v>210.8</v>
      </c>
      <c r="BP75" s="21">
        <v>285.3</v>
      </c>
      <c r="BQ75" s="21">
        <v>245.2</v>
      </c>
      <c r="BR75" s="21">
        <v>235</v>
      </c>
      <c r="BS75" s="21">
        <v>205.4</v>
      </c>
      <c r="BT75" s="21">
        <v>169.3</v>
      </c>
      <c r="BU75" s="21">
        <v>149.1</v>
      </c>
      <c r="BV75" s="24">
        <v>35.4</v>
      </c>
      <c r="BW75" s="21">
        <v>36.9</v>
      </c>
      <c r="BX75" s="21">
        <v>37.1</v>
      </c>
      <c r="BY75" s="21">
        <v>36</v>
      </c>
      <c r="BZ75" s="21">
        <v>36.4</v>
      </c>
      <c r="CA75" s="21">
        <v>38.4</v>
      </c>
      <c r="CB75" s="21">
        <v>38.1</v>
      </c>
      <c r="CC75" s="21">
        <v>34.6</v>
      </c>
      <c r="CD75" s="21">
        <v>36.4</v>
      </c>
      <c r="CE75" s="6"/>
      <c r="CF75" s="24" t="s">
        <v>1353</v>
      </c>
      <c r="CG75" s="21"/>
      <c r="CH75" s="21"/>
      <c r="CI75" s="21"/>
      <c r="CJ75" s="21"/>
      <c r="CK75" s="21" t="s">
        <v>1293</v>
      </c>
      <c r="CL75" s="21"/>
      <c r="CM75" s="24" t="s">
        <v>1354</v>
      </c>
      <c r="CN75" s="21"/>
      <c r="CO75" s="21"/>
      <c r="CP75" s="21"/>
      <c r="CQ75" s="21"/>
      <c r="CR75" s="21" t="s">
        <v>1355</v>
      </c>
      <c r="CS75" s="21"/>
      <c r="CT75" s="24">
        <v>2</v>
      </c>
      <c r="CU75" s="21"/>
      <c r="CV75" s="21"/>
      <c r="CW75" s="21"/>
      <c r="CX75" s="21"/>
      <c r="CY75" s="21">
        <v>3</v>
      </c>
      <c r="CZ75" s="21"/>
      <c r="DA75" s="24" t="s">
        <v>1356</v>
      </c>
      <c r="DB75" s="21"/>
      <c r="DC75" s="21"/>
      <c r="DD75" s="21"/>
      <c r="DE75" s="21"/>
      <c r="DF75" s="21"/>
      <c r="DG75" s="21"/>
      <c r="DH75" s="24" t="s">
        <v>255</v>
      </c>
      <c r="DI75" s="21" t="s">
        <v>255</v>
      </c>
      <c r="DJ75" s="21" t="s">
        <v>558</v>
      </c>
      <c r="DK75" s="21" t="s">
        <v>558</v>
      </c>
      <c r="DL75" s="21" t="s">
        <v>558</v>
      </c>
      <c r="DM75" s="21" t="s">
        <v>558</v>
      </c>
      <c r="DN75" s="21" t="s">
        <v>558</v>
      </c>
      <c r="DO75" s="26"/>
      <c r="DP75" s="6"/>
      <c r="DQ75" s="24">
        <v>86.2</v>
      </c>
      <c r="DR75" s="21">
        <v>122.1</v>
      </c>
      <c r="DS75" s="21">
        <v>85.6</v>
      </c>
      <c r="DT75" s="21">
        <v>155</v>
      </c>
      <c r="DU75" s="21">
        <v>121.4</v>
      </c>
      <c r="DV75" s="21">
        <v>113.2</v>
      </c>
      <c r="DW75" s="21">
        <v>89</v>
      </c>
      <c r="DX75" s="24">
        <v>0.5</v>
      </c>
      <c r="DY75" s="21">
        <v>0.6</v>
      </c>
      <c r="DZ75" s="21">
        <v>0.5</v>
      </c>
      <c r="EA75" s="21">
        <v>0.6</v>
      </c>
      <c r="EB75" s="21">
        <v>0.6</v>
      </c>
      <c r="EC75" s="21">
        <v>0.45</v>
      </c>
      <c r="ED75" s="21">
        <v>0.5</v>
      </c>
      <c r="EE75" s="29">
        <f t="shared" si="88"/>
        <v>172.4</v>
      </c>
      <c r="EF75" s="30">
        <f t="shared" si="142"/>
        <v>203.5</v>
      </c>
      <c r="EG75" s="30">
        <f t="shared" ref="EG75:EK75" si="216">DS75/DZ75</f>
        <v>171.2</v>
      </c>
      <c r="EH75" s="30">
        <f t="shared" si="216"/>
        <v>258.33333333333337</v>
      </c>
      <c r="EI75" s="30">
        <f t="shared" si="216"/>
        <v>202.33333333333334</v>
      </c>
      <c r="EJ75" s="30">
        <f t="shared" si="216"/>
        <v>251.55555555555554</v>
      </c>
      <c r="EK75" s="30">
        <f t="shared" si="216"/>
        <v>178</v>
      </c>
      <c r="EL75" s="24">
        <v>1</v>
      </c>
      <c r="EM75" s="21">
        <v>1</v>
      </c>
      <c r="EN75" s="21">
        <v>1</v>
      </c>
      <c r="EO75" s="21">
        <v>1</v>
      </c>
      <c r="EP75" s="21">
        <v>1</v>
      </c>
      <c r="EQ75" s="21">
        <v>1</v>
      </c>
      <c r="ER75" s="21">
        <v>1</v>
      </c>
      <c r="ES75" s="24">
        <v>118</v>
      </c>
      <c r="ET75" s="21">
        <v>54</v>
      </c>
      <c r="EU75" s="21">
        <v>34</v>
      </c>
      <c r="EV75" s="21">
        <v>44</v>
      </c>
      <c r="EW75" s="21">
        <v>93</v>
      </c>
      <c r="EX75" s="21">
        <v>105</v>
      </c>
      <c r="EY75" s="21">
        <v>140</v>
      </c>
      <c r="EZ75" s="24">
        <v>67</v>
      </c>
      <c r="FA75" s="21">
        <v>93.2</v>
      </c>
      <c r="FB75" s="21">
        <v>123.9</v>
      </c>
      <c r="FC75" s="21">
        <v>112.1</v>
      </c>
      <c r="FD75" s="21">
        <v>105.3</v>
      </c>
      <c r="FE75" s="21">
        <v>63.7</v>
      </c>
      <c r="FF75" s="21">
        <v>49.6</v>
      </c>
      <c r="FG75" s="24">
        <v>5</v>
      </c>
      <c r="FH75" s="21">
        <v>3</v>
      </c>
      <c r="FI75" s="21">
        <v>3</v>
      </c>
      <c r="FJ75" s="21">
        <v>3</v>
      </c>
      <c r="FK75" s="21">
        <v>3</v>
      </c>
      <c r="FL75" s="21">
        <v>6</v>
      </c>
      <c r="FM75" s="21">
        <v>11</v>
      </c>
      <c r="FN75" s="24">
        <v>97</v>
      </c>
      <c r="FO75" s="21">
        <v>92</v>
      </c>
      <c r="FP75" s="21">
        <v>79</v>
      </c>
      <c r="FQ75" s="21">
        <v>56</v>
      </c>
      <c r="FR75" s="21">
        <v>87</v>
      </c>
      <c r="FS75" s="21">
        <v>86</v>
      </c>
      <c r="FT75" s="21">
        <v>74</v>
      </c>
      <c r="FU75" s="24" t="s">
        <v>345</v>
      </c>
      <c r="FV75" s="21" t="s">
        <v>1214</v>
      </c>
      <c r="FW75" s="21" t="s">
        <v>345</v>
      </c>
      <c r="FX75" s="21" t="s">
        <v>345</v>
      </c>
      <c r="FY75" s="21" t="s">
        <v>310</v>
      </c>
      <c r="FZ75" s="21" t="s">
        <v>334</v>
      </c>
      <c r="GA75" s="21" t="s">
        <v>378</v>
      </c>
      <c r="GB75" s="24">
        <v>158</v>
      </c>
      <c r="GC75" s="21">
        <v>98</v>
      </c>
      <c r="GD75" s="21">
        <v>93</v>
      </c>
      <c r="GE75" s="21">
        <v>126</v>
      </c>
      <c r="GF75" s="21">
        <v>151</v>
      </c>
      <c r="GG75" s="21">
        <v>132</v>
      </c>
      <c r="GH75" s="21">
        <v>96</v>
      </c>
      <c r="GI75" s="24">
        <v>1380</v>
      </c>
      <c r="GJ75" s="21">
        <v>1550</v>
      </c>
      <c r="GK75" s="21">
        <v>830</v>
      </c>
      <c r="GL75" s="21">
        <v>1770</v>
      </c>
      <c r="GM75" s="21">
        <v>1600</v>
      </c>
      <c r="GN75" s="21">
        <v>2190</v>
      </c>
      <c r="GO75" s="21">
        <v>1950</v>
      </c>
      <c r="GP75" s="6"/>
      <c r="GQ75" s="24">
        <v>19</v>
      </c>
      <c r="GR75" s="21">
        <v>90</v>
      </c>
      <c r="GS75" s="24">
        <v>19</v>
      </c>
      <c r="GT75" s="21">
        <v>90</v>
      </c>
      <c r="GU75" s="24">
        <v>21</v>
      </c>
      <c r="GV75" s="21">
        <v>90</v>
      </c>
      <c r="GW75" s="24">
        <v>20</v>
      </c>
      <c r="GX75" s="21">
        <v>90</v>
      </c>
      <c r="GY75" s="24">
        <v>19</v>
      </c>
      <c r="GZ75" s="21">
        <v>90</v>
      </c>
      <c r="HA75" s="24">
        <v>17</v>
      </c>
      <c r="HB75" s="21">
        <v>90</v>
      </c>
      <c r="HC75" s="24">
        <v>17</v>
      </c>
      <c r="HD75" s="21">
        <v>90</v>
      </c>
      <c r="HE75" s="6"/>
      <c r="HF75" s="21">
        <v>78</v>
      </c>
      <c r="HG75" s="21">
        <v>139</v>
      </c>
      <c r="HH75" s="21">
        <v>101</v>
      </c>
      <c r="HI75" s="21">
        <v>37.1</v>
      </c>
      <c r="HJ75" s="21">
        <v>1</v>
      </c>
      <c r="HK75" s="21">
        <v>68</v>
      </c>
      <c r="HL75" s="21">
        <v>0.6</v>
      </c>
      <c r="HM75" s="21">
        <v>40</v>
      </c>
      <c r="HN75" s="21">
        <v>58.54</v>
      </c>
      <c r="HO75" s="21">
        <v>16.53</v>
      </c>
      <c r="HP75" s="21">
        <v>3.2</v>
      </c>
      <c r="HQ75" s="21">
        <v>137</v>
      </c>
      <c r="HR75" s="21">
        <v>17</v>
      </c>
      <c r="HS75" s="21">
        <v>93.2</v>
      </c>
      <c r="HT75" s="21">
        <v>5</v>
      </c>
      <c r="HU75" s="6"/>
      <c r="HV75" s="99">
        <f t="shared" si="10"/>
        <v>0</v>
      </c>
      <c r="HW75" s="6"/>
      <c r="HX75" s="6"/>
      <c r="HY75" s="6"/>
      <c r="HZ75" s="6"/>
      <c r="IA75" s="6"/>
    </row>
    <row r="76" spans="1:235" ht="15.75" customHeight="1" x14ac:dyDescent="0.3">
      <c r="A76" s="99">
        <v>71</v>
      </c>
      <c r="B76" s="3">
        <v>147</v>
      </c>
      <c r="C76" s="21" t="s">
        <v>431</v>
      </c>
      <c r="D76" s="21">
        <v>2</v>
      </c>
      <c r="E76" s="22">
        <v>41429</v>
      </c>
      <c r="F76" s="22">
        <v>41430</v>
      </c>
      <c r="G76" s="21">
        <f t="shared" si="0"/>
        <v>1</v>
      </c>
      <c r="H76" s="21"/>
      <c r="I76" s="21"/>
      <c r="J76" s="23">
        <v>23988</v>
      </c>
      <c r="K76" s="21">
        <v>47</v>
      </c>
      <c r="L76" s="21">
        <v>163</v>
      </c>
      <c r="M76" s="21">
        <v>56</v>
      </c>
      <c r="N76" s="21" t="s">
        <v>1357</v>
      </c>
      <c r="O76" s="21">
        <v>68</v>
      </c>
      <c r="P76" s="21">
        <v>81.3</v>
      </c>
      <c r="Q76" s="21">
        <v>15</v>
      </c>
      <c r="R76" s="21" t="s">
        <v>547</v>
      </c>
      <c r="S76" s="21">
        <v>1</v>
      </c>
      <c r="T76" s="21">
        <v>22</v>
      </c>
      <c r="U76" s="21" t="s">
        <v>272</v>
      </c>
      <c r="V76" s="21">
        <v>1</v>
      </c>
      <c r="W76" s="21">
        <v>11</v>
      </c>
      <c r="X76" s="21">
        <v>3</v>
      </c>
      <c r="Y76" s="21">
        <v>0</v>
      </c>
      <c r="Z76" s="6"/>
      <c r="AA76" s="24" t="s">
        <v>884</v>
      </c>
      <c r="AB76" s="21" t="s">
        <v>486</v>
      </c>
      <c r="AC76" s="25">
        <v>2</v>
      </c>
      <c r="AD76" s="25" t="s">
        <v>1010</v>
      </c>
      <c r="AE76" s="21" t="s">
        <v>249</v>
      </c>
      <c r="AF76" s="21"/>
      <c r="AG76" s="21" t="s">
        <v>246</v>
      </c>
      <c r="AH76" s="21" t="s">
        <v>248</v>
      </c>
      <c r="AI76" s="21" t="s">
        <v>246</v>
      </c>
      <c r="AJ76" s="21" t="s">
        <v>249</v>
      </c>
      <c r="AK76" s="21" t="s">
        <v>246</v>
      </c>
      <c r="AL76" s="21" t="s">
        <v>246</v>
      </c>
      <c r="AM76" s="21">
        <v>3.65</v>
      </c>
      <c r="AN76" s="6"/>
      <c r="AO76" s="26" t="s">
        <v>250</v>
      </c>
      <c r="AP76" s="26" t="s">
        <v>274</v>
      </c>
      <c r="AQ76" s="26"/>
      <c r="AR76" s="26" t="s">
        <v>1902</v>
      </c>
      <c r="AS76" s="26" t="s">
        <v>1905</v>
      </c>
      <c r="AT76" s="27">
        <v>1.65</v>
      </c>
      <c r="AU76" s="21">
        <v>2.84</v>
      </c>
      <c r="AV76" s="21">
        <v>1.61</v>
      </c>
      <c r="AW76" s="21">
        <v>0.42</v>
      </c>
      <c r="AX76" s="21">
        <v>0.26</v>
      </c>
      <c r="AY76" s="21">
        <v>0.22</v>
      </c>
      <c r="AZ76" s="21"/>
      <c r="BA76" s="21">
        <v>0.45</v>
      </c>
      <c r="BB76" s="21">
        <v>0.39</v>
      </c>
      <c r="BC76" s="28">
        <f t="shared" ref="BC76:BE76" si="217">((AU76/AT76)*100)-100</f>
        <v>72.121212121212125</v>
      </c>
      <c r="BD76" s="28">
        <f t="shared" si="217"/>
        <v>-43.309859154929576</v>
      </c>
      <c r="BE76" s="28">
        <f t="shared" si="217"/>
        <v>-73.913043478260875</v>
      </c>
      <c r="BF76" s="28">
        <f t="shared" si="2"/>
        <v>-2.4242424242424221</v>
      </c>
      <c r="BG76" s="28">
        <f t="shared" si="3"/>
        <v>-74.545454545454547</v>
      </c>
      <c r="BH76" s="28">
        <f t="shared" si="4"/>
        <v>-85.211267605633807</v>
      </c>
      <c r="BI76" s="3">
        <f t="shared" ref="BI76:BK76" si="218">AU76-AT76</f>
        <v>1.19</v>
      </c>
      <c r="BJ76" s="3">
        <f t="shared" si="218"/>
        <v>-1.2299999999999998</v>
      </c>
      <c r="BK76" s="3">
        <f t="shared" si="218"/>
        <v>-1.1900000000000002</v>
      </c>
      <c r="BL76" s="3">
        <f t="shared" si="6"/>
        <v>-3.9999999999999813E-2</v>
      </c>
      <c r="BM76" s="3">
        <f t="shared" si="7"/>
        <v>-1.23</v>
      </c>
      <c r="BN76" s="3">
        <f t="shared" si="8"/>
        <v>-2.42</v>
      </c>
      <c r="BO76" s="24"/>
      <c r="BP76" s="21">
        <v>217</v>
      </c>
      <c r="BQ76" s="21">
        <v>192</v>
      </c>
      <c r="BR76" s="21"/>
      <c r="BS76" s="21"/>
      <c r="BT76" s="21"/>
      <c r="BU76" s="21"/>
      <c r="BV76" s="24">
        <v>37.1</v>
      </c>
      <c r="BW76" s="21">
        <v>37.1</v>
      </c>
      <c r="BX76" s="21">
        <v>37.4</v>
      </c>
      <c r="BY76" s="21">
        <v>37.6</v>
      </c>
      <c r="BZ76" s="21">
        <v>36</v>
      </c>
      <c r="CA76" s="21">
        <v>37.9</v>
      </c>
      <c r="CB76" s="21">
        <v>37</v>
      </c>
      <c r="CC76" s="21">
        <v>37.6</v>
      </c>
      <c r="CD76" s="21">
        <v>37</v>
      </c>
      <c r="CE76" s="6"/>
      <c r="CF76" s="24" t="s">
        <v>1358</v>
      </c>
      <c r="CG76" s="21"/>
      <c r="CH76" s="21"/>
      <c r="CI76" s="21"/>
      <c r="CJ76" s="21"/>
      <c r="CK76" s="21"/>
      <c r="CL76" s="21" t="s">
        <v>1359</v>
      </c>
      <c r="CM76" s="24" t="s">
        <v>1360</v>
      </c>
      <c r="CN76" s="21"/>
      <c r="CO76" s="21"/>
      <c r="CP76" s="21"/>
      <c r="CQ76" s="21"/>
      <c r="CR76" s="21"/>
      <c r="CS76" s="21" t="s">
        <v>1361</v>
      </c>
      <c r="CT76" s="24">
        <v>2</v>
      </c>
      <c r="CU76" s="21"/>
      <c r="CV76" s="21"/>
      <c r="CW76" s="21"/>
      <c r="CX76" s="21"/>
      <c r="CY76" s="21"/>
      <c r="CZ76" s="21">
        <v>2</v>
      </c>
      <c r="DA76" s="24" t="s">
        <v>1362</v>
      </c>
      <c r="DB76" s="21"/>
      <c r="DC76" s="21"/>
      <c r="DD76" s="21"/>
      <c r="DE76" s="21"/>
      <c r="DF76" s="21"/>
      <c r="DG76" s="21" t="s">
        <v>949</v>
      </c>
      <c r="DH76" s="24" t="s">
        <v>255</v>
      </c>
      <c r="DI76" s="21" t="s">
        <v>255</v>
      </c>
      <c r="DJ76" s="21" t="s">
        <v>1363</v>
      </c>
      <c r="DK76" s="21" t="s">
        <v>374</v>
      </c>
      <c r="DL76" s="21" t="s">
        <v>374</v>
      </c>
      <c r="DM76" s="21" t="s">
        <v>374</v>
      </c>
      <c r="DN76" s="21" t="s">
        <v>374</v>
      </c>
      <c r="DO76" s="26"/>
      <c r="DP76" s="6"/>
      <c r="DQ76" s="24">
        <v>181.8</v>
      </c>
      <c r="DR76" s="21">
        <v>80</v>
      </c>
      <c r="DS76" s="21">
        <v>133</v>
      </c>
      <c r="DT76" s="21">
        <v>82.3</v>
      </c>
      <c r="DU76" s="21">
        <v>96.4</v>
      </c>
      <c r="DV76" s="21">
        <v>99.3</v>
      </c>
      <c r="DW76" s="21">
        <v>80</v>
      </c>
      <c r="DX76" s="24">
        <v>0.6</v>
      </c>
      <c r="DY76" s="21">
        <v>0.4</v>
      </c>
      <c r="DZ76" s="21">
        <v>0.6</v>
      </c>
      <c r="EA76" s="21">
        <v>0.4</v>
      </c>
      <c r="EB76" s="21">
        <v>0.4</v>
      </c>
      <c r="EC76" s="21">
        <v>0.4</v>
      </c>
      <c r="ED76" s="21">
        <v>0.4</v>
      </c>
      <c r="EE76" s="29">
        <f t="shared" si="88"/>
        <v>303.00000000000006</v>
      </c>
      <c r="EF76" s="30">
        <f t="shared" si="142"/>
        <v>200</v>
      </c>
      <c r="EG76" s="30">
        <f t="shared" ref="EG76:EK76" si="219">DS76/DZ76</f>
        <v>221.66666666666669</v>
      </c>
      <c r="EH76" s="30">
        <f t="shared" si="219"/>
        <v>205.74999999999997</v>
      </c>
      <c r="EI76" s="30">
        <f t="shared" si="219"/>
        <v>241</v>
      </c>
      <c r="EJ76" s="30">
        <f t="shared" si="219"/>
        <v>248.24999999999997</v>
      </c>
      <c r="EK76" s="30">
        <f t="shared" si="219"/>
        <v>200</v>
      </c>
      <c r="EL76" s="24">
        <v>1</v>
      </c>
      <c r="EM76" s="21">
        <v>1</v>
      </c>
      <c r="EN76" s="21">
        <v>1</v>
      </c>
      <c r="EO76" s="21">
        <v>1</v>
      </c>
      <c r="EP76" s="21">
        <v>1</v>
      </c>
      <c r="EQ76" s="21">
        <v>1</v>
      </c>
      <c r="ER76" s="21">
        <v>1</v>
      </c>
      <c r="ES76" s="24">
        <v>211</v>
      </c>
      <c r="ET76" s="21">
        <v>150</v>
      </c>
      <c r="EU76" s="21">
        <v>133</v>
      </c>
      <c r="EV76" s="21">
        <v>112</v>
      </c>
      <c r="EW76" s="21">
        <v>155</v>
      </c>
      <c r="EX76" s="21">
        <v>254</v>
      </c>
      <c r="EY76" s="21">
        <v>440</v>
      </c>
      <c r="EZ76" s="24">
        <v>5.2</v>
      </c>
      <c r="FA76" s="21">
        <v>6.3</v>
      </c>
      <c r="FB76" s="21">
        <v>12</v>
      </c>
      <c r="FC76" s="21">
        <v>9</v>
      </c>
      <c r="FD76" s="21">
        <v>7.2</v>
      </c>
      <c r="FE76" s="21">
        <v>7.2</v>
      </c>
      <c r="FF76" s="21">
        <v>7.2</v>
      </c>
      <c r="FG76" s="24">
        <v>7</v>
      </c>
      <c r="FH76" s="21">
        <v>9</v>
      </c>
      <c r="FI76" s="21">
        <v>15</v>
      </c>
      <c r="FJ76" s="21">
        <v>15</v>
      </c>
      <c r="FK76" s="21">
        <v>15</v>
      </c>
      <c r="FL76" s="21">
        <v>15</v>
      </c>
      <c r="FM76" s="21">
        <v>15</v>
      </c>
      <c r="FN76" s="24">
        <v>82</v>
      </c>
      <c r="FO76" s="21">
        <v>70</v>
      </c>
      <c r="FP76" s="21">
        <v>67</v>
      </c>
      <c r="FQ76" s="21">
        <v>68</v>
      </c>
      <c r="FR76" s="21">
        <v>81</v>
      </c>
      <c r="FS76" s="21">
        <v>87</v>
      </c>
      <c r="FT76" s="21">
        <v>97</v>
      </c>
      <c r="FU76" s="24" t="s">
        <v>803</v>
      </c>
      <c r="FV76" s="21">
        <v>0</v>
      </c>
      <c r="FW76" s="21">
        <v>0</v>
      </c>
      <c r="FX76" s="21">
        <v>0</v>
      </c>
      <c r="FY76" s="21">
        <v>0</v>
      </c>
      <c r="FZ76" s="21">
        <v>0</v>
      </c>
      <c r="GA76" s="21">
        <v>0</v>
      </c>
      <c r="GB76" s="24">
        <v>116</v>
      </c>
      <c r="GC76" s="21">
        <v>101</v>
      </c>
      <c r="GD76" s="21">
        <v>66</v>
      </c>
      <c r="GE76" s="21">
        <v>62</v>
      </c>
      <c r="GF76" s="21">
        <v>62</v>
      </c>
      <c r="GG76" s="21">
        <v>55</v>
      </c>
      <c r="GH76" s="21">
        <v>37</v>
      </c>
      <c r="GI76" s="24">
        <v>2915</v>
      </c>
      <c r="GJ76" s="21">
        <v>1610</v>
      </c>
      <c r="GK76" s="21">
        <v>980</v>
      </c>
      <c r="GL76" s="21">
        <v>1750</v>
      </c>
      <c r="GM76" s="21">
        <v>1240</v>
      </c>
      <c r="GN76" s="21">
        <v>1855</v>
      </c>
      <c r="GO76" s="21">
        <v>1470</v>
      </c>
      <c r="GP76" s="6"/>
      <c r="GQ76" s="24">
        <v>13</v>
      </c>
      <c r="GR76" s="21">
        <v>55</v>
      </c>
      <c r="GS76" s="24">
        <v>13</v>
      </c>
      <c r="GT76" s="21">
        <v>55</v>
      </c>
      <c r="GU76" s="24">
        <v>8</v>
      </c>
      <c r="GV76" s="21">
        <v>18</v>
      </c>
      <c r="GW76" s="24">
        <v>11</v>
      </c>
      <c r="GX76" s="21">
        <v>45</v>
      </c>
      <c r="GY76" s="24">
        <v>9</v>
      </c>
      <c r="GZ76" s="21">
        <v>18</v>
      </c>
      <c r="HA76" s="24">
        <v>9</v>
      </c>
      <c r="HB76" s="21">
        <v>18</v>
      </c>
      <c r="HC76" s="24">
        <v>10</v>
      </c>
      <c r="HD76" s="21">
        <v>45</v>
      </c>
      <c r="HE76" s="6"/>
      <c r="HF76" s="21">
        <v>47</v>
      </c>
      <c r="HG76" s="21">
        <v>120</v>
      </c>
      <c r="HH76" s="21">
        <v>148</v>
      </c>
      <c r="HI76" s="21">
        <v>37.6</v>
      </c>
      <c r="HJ76" s="21">
        <v>1</v>
      </c>
      <c r="HK76" s="21">
        <v>80.5</v>
      </c>
      <c r="HL76" s="21">
        <v>0.6</v>
      </c>
      <c r="HM76" s="21">
        <v>20</v>
      </c>
      <c r="HN76" s="21">
        <v>31.09</v>
      </c>
      <c r="HO76" s="21">
        <v>19.02</v>
      </c>
      <c r="HP76" s="21">
        <v>3.4</v>
      </c>
      <c r="HQ76" s="21">
        <v>129</v>
      </c>
      <c r="HR76" s="21">
        <v>17.2</v>
      </c>
      <c r="HS76" s="21">
        <v>6.3</v>
      </c>
      <c r="HT76" s="21">
        <v>7</v>
      </c>
      <c r="HU76" s="6"/>
      <c r="HV76" s="99">
        <f t="shared" si="10"/>
        <v>0</v>
      </c>
      <c r="HW76" s="6"/>
      <c r="HX76" s="6"/>
      <c r="HY76" s="6"/>
      <c r="HZ76" s="6"/>
      <c r="IA76" s="6"/>
    </row>
    <row r="77" spans="1:235" ht="15.75" customHeight="1" x14ac:dyDescent="0.3">
      <c r="A77" s="99">
        <v>72</v>
      </c>
      <c r="B77" s="3">
        <v>148</v>
      </c>
      <c r="C77" s="21" t="s">
        <v>431</v>
      </c>
      <c r="D77" s="21">
        <v>2</v>
      </c>
      <c r="E77" s="22">
        <v>41398</v>
      </c>
      <c r="F77" s="22">
        <v>41423</v>
      </c>
      <c r="G77" s="21">
        <f t="shared" si="0"/>
        <v>25</v>
      </c>
      <c r="H77" s="21" t="s">
        <v>410</v>
      </c>
      <c r="I77" s="21"/>
      <c r="J77" s="23">
        <v>18228</v>
      </c>
      <c r="K77" s="21">
        <v>64</v>
      </c>
      <c r="L77" s="21">
        <v>165</v>
      </c>
      <c r="M77" s="21">
        <v>80</v>
      </c>
      <c r="N77" s="21" t="s">
        <v>1364</v>
      </c>
      <c r="O77" s="21">
        <v>47</v>
      </c>
      <c r="P77" s="21">
        <v>39</v>
      </c>
      <c r="Q77" s="21">
        <v>52</v>
      </c>
      <c r="R77" s="21" t="s">
        <v>1365</v>
      </c>
      <c r="S77" s="21">
        <v>1</v>
      </c>
      <c r="T77" s="21">
        <v>52</v>
      </c>
      <c r="U77" s="21" t="s">
        <v>1365</v>
      </c>
      <c r="V77" s="21">
        <v>1</v>
      </c>
      <c r="W77" s="21">
        <v>6</v>
      </c>
      <c r="X77" s="21">
        <v>0</v>
      </c>
      <c r="Y77" s="21">
        <v>0</v>
      </c>
      <c r="Z77" s="6"/>
      <c r="AA77" s="24" t="s">
        <v>884</v>
      </c>
      <c r="AB77" s="21" t="s">
        <v>497</v>
      </c>
      <c r="AC77" s="25">
        <v>2</v>
      </c>
      <c r="AD77" s="25" t="s">
        <v>1010</v>
      </c>
      <c r="AE77" s="21" t="s">
        <v>246</v>
      </c>
      <c r="AF77" s="21" t="s">
        <v>247</v>
      </c>
      <c r="AG77" s="21" t="s">
        <v>249</v>
      </c>
      <c r="AH77" s="21"/>
      <c r="AI77" s="21" t="s">
        <v>246</v>
      </c>
      <c r="AJ77" s="21" t="s">
        <v>246</v>
      </c>
      <c r="AK77" s="21" t="s">
        <v>249</v>
      </c>
      <c r="AL77" s="21" t="s">
        <v>249</v>
      </c>
      <c r="AM77" s="21">
        <v>0.12</v>
      </c>
      <c r="AN77" s="6"/>
      <c r="AO77" s="26" t="s">
        <v>250</v>
      </c>
      <c r="AP77" s="26" t="s">
        <v>274</v>
      </c>
      <c r="AQ77" s="26"/>
      <c r="AR77" s="26" t="s">
        <v>1902</v>
      </c>
      <c r="AS77" s="26" t="s">
        <v>1905</v>
      </c>
      <c r="AT77" s="27">
        <v>0.12</v>
      </c>
      <c r="AU77" s="21">
        <v>0.14000000000000001</v>
      </c>
      <c r="AV77" s="21">
        <v>0.16</v>
      </c>
      <c r="AW77" s="21">
        <v>0.13</v>
      </c>
      <c r="AX77" s="21">
        <v>0.15</v>
      </c>
      <c r="AY77" s="21">
        <v>0.14000000000000001</v>
      </c>
      <c r="AZ77" s="21">
        <v>0.16</v>
      </c>
      <c r="BA77" s="21">
        <v>0.14000000000000001</v>
      </c>
      <c r="BB77" s="21">
        <v>0.14000000000000001</v>
      </c>
      <c r="BC77" s="28">
        <f t="shared" ref="BC77:BE77" si="220">((AU77/AT77)*100)-100</f>
        <v>16.666666666666671</v>
      </c>
      <c r="BD77" s="28">
        <f t="shared" si="220"/>
        <v>14.285714285714278</v>
      </c>
      <c r="BE77" s="28">
        <f t="shared" si="220"/>
        <v>-18.75</v>
      </c>
      <c r="BF77" s="28">
        <f t="shared" si="2"/>
        <v>33.333333333333343</v>
      </c>
      <c r="BG77" s="28">
        <f t="shared" si="3"/>
        <v>8.3333333333333428</v>
      </c>
      <c r="BH77" s="28">
        <f t="shared" si="4"/>
        <v>-7.142857142857153</v>
      </c>
      <c r="BI77" s="3">
        <f t="shared" ref="BI77:BK77" si="221">AU77-AT77</f>
        <v>2.0000000000000018E-2</v>
      </c>
      <c r="BJ77" s="3">
        <f t="shared" si="221"/>
        <v>1.999999999999999E-2</v>
      </c>
      <c r="BK77" s="3">
        <f t="shared" si="221"/>
        <v>-0.03</v>
      </c>
      <c r="BL77" s="3">
        <f t="shared" si="6"/>
        <v>4.0000000000000008E-2</v>
      </c>
      <c r="BM77" s="3">
        <f t="shared" si="7"/>
        <v>1.0000000000000009E-2</v>
      </c>
      <c r="BN77" s="3">
        <f t="shared" si="8"/>
        <v>-1.0000000000000009E-2</v>
      </c>
      <c r="BO77" s="24">
        <v>55.1</v>
      </c>
      <c r="BP77" s="21">
        <v>74.7</v>
      </c>
      <c r="BQ77" s="21"/>
      <c r="BR77" s="21">
        <v>57.3</v>
      </c>
      <c r="BS77" s="21">
        <v>46.3</v>
      </c>
      <c r="BT77" s="21">
        <v>31.4</v>
      </c>
      <c r="BU77" s="21">
        <v>31.4</v>
      </c>
      <c r="BV77" s="24">
        <v>38</v>
      </c>
      <c r="BW77" s="21">
        <v>37</v>
      </c>
      <c r="BX77" s="21">
        <v>37</v>
      </c>
      <c r="BY77" s="21">
        <v>37.4</v>
      </c>
      <c r="BZ77" s="21">
        <v>37.1</v>
      </c>
      <c r="CA77" s="21">
        <v>37</v>
      </c>
      <c r="CB77" s="21">
        <v>37</v>
      </c>
      <c r="CC77" s="21">
        <v>36</v>
      </c>
      <c r="CD77" s="21">
        <v>36.6</v>
      </c>
      <c r="CE77" s="6"/>
      <c r="CF77" s="24" t="s">
        <v>1366</v>
      </c>
      <c r="CG77" s="21"/>
      <c r="CH77" s="21"/>
      <c r="CI77" s="21"/>
      <c r="CJ77" s="21"/>
      <c r="CK77" s="21"/>
      <c r="CL77" s="21"/>
      <c r="CM77" s="60" t="s">
        <v>2388</v>
      </c>
      <c r="CN77" s="21"/>
      <c r="CO77" s="21"/>
      <c r="CP77" s="21"/>
      <c r="CQ77" s="21"/>
      <c r="CR77" s="21"/>
      <c r="CS77" s="21"/>
      <c r="CT77" s="24">
        <v>2</v>
      </c>
      <c r="CU77" s="21"/>
      <c r="CV77" s="21"/>
      <c r="CW77" s="21"/>
      <c r="CX77" s="21"/>
      <c r="CY77" s="21"/>
      <c r="CZ77" s="21"/>
      <c r="DA77" s="60" t="s">
        <v>1368</v>
      </c>
      <c r="DB77" s="21"/>
      <c r="DC77" s="21"/>
      <c r="DD77" s="21"/>
      <c r="DE77" s="21"/>
      <c r="DF77" s="21"/>
      <c r="DG77" s="21"/>
      <c r="DH77" s="24" t="s">
        <v>1369</v>
      </c>
      <c r="DI77" s="21" t="s">
        <v>352</v>
      </c>
      <c r="DJ77" s="21" t="s">
        <v>352</v>
      </c>
      <c r="DK77" s="21" t="s">
        <v>1370</v>
      </c>
      <c r="DL77" s="21" t="s">
        <v>1371</v>
      </c>
      <c r="DM77" s="21" t="s">
        <v>1371</v>
      </c>
      <c r="DN77" s="21" t="s">
        <v>1371</v>
      </c>
      <c r="DO77" s="26"/>
      <c r="DP77" s="6"/>
      <c r="DQ77" s="24">
        <v>86.7</v>
      </c>
      <c r="DR77" s="21">
        <v>98.2</v>
      </c>
      <c r="DS77" s="21">
        <v>66</v>
      </c>
      <c r="DT77" s="21">
        <v>85.8</v>
      </c>
      <c r="DU77" s="21">
        <v>65</v>
      </c>
      <c r="DV77" s="21">
        <v>61.3</v>
      </c>
      <c r="DW77" s="21">
        <v>61.3</v>
      </c>
      <c r="DX77" s="24">
        <v>0.6</v>
      </c>
      <c r="DY77" s="21">
        <v>0.6</v>
      </c>
      <c r="DZ77" s="21">
        <v>0.45</v>
      </c>
      <c r="EA77" s="21">
        <v>0.5</v>
      </c>
      <c r="EB77" s="21">
        <v>0.4</v>
      </c>
      <c r="EC77" s="21">
        <v>0.4</v>
      </c>
      <c r="ED77" s="21">
        <v>0.35</v>
      </c>
      <c r="EE77" s="29">
        <f t="shared" si="88"/>
        <v>144.5</v>
      </c>
      <c r="EF77" s="30">
        <f t="shared" si="142"/>
        <v>163.66666666666669</v>
      </c>
      <c r="EG77" s="30">
        <f t="shared" ref="EG77:EK77" si="222">DS77/DZ77</f>
        <v>146.66666666666666</v>
      </c>
      <c r="EH77" s="30">
        <f t="shared" si="222"/>
        <v>171.6</v>
      </c>
      <c r="EI77" s="30">
        <f t="shared" si="222"/>
        <v>162.5</v>
      </c>
      <c r="EJ77" s="30">
        <f t="shared" si="222"/>
        <v>153.24999999999997</v>
      </c>
      <c r="EK77" s="30">
        <f t="shared" si="222"/>
        <v>175.14285714285714</v>
      </c>
      <c r="EL77" s="24">
        <v>1</v>
      </c>
      <c r="EM77" s="21">
        <v>1</v>
      </c>
      <c r="EN77" s="21">
        <v>1</v>
      </c>
      <c r="EO77" s="21">
        <v>1</v>
      </c>
      <c r="EP77" s="21">
        <v>1</v>
      </c>
      <c r="EQ77" s="21">
        <v>1</v>
      </c>
      <c r="ER77" s="21">
        <v>0</v>
      </c>
      <c r="ES77" s="24">
        <v>275</v>
      </c>
      <c r="ET77" s="21">
        <v>230</v>
      </c>
      <c r="EU77" s="21">
        <v>218</v>
      </c>
      <c r="EV77" s="21">
        <v>194</v>
      </c>
      <c r="EW77" s="21">
        <v>171</v>
      </c>
      <c r="EX77" s="21">
        <v>171</v>
      </c>
      <c r="EY77" s="21">
        <v>160</v>
      </c>
      <c r="EZ77" s="24">
        <v>9.5</v>
      </c>
      <c r="FA77" s="21">
        <v>10.3</v>
      </c>
      <c r="FB77" s="21">
        <v>10.3</v>
      </c>
      <c r="FC77" s="21">
        <v>10.8</v>
      </c>
      <c r="FD77" s="21">
        <v>10.8</v>
      </c>
      <c r="FE77" s="21">
        <v>10.8</v>
      </c>
      <c r="FF77" s="21">
        <v>10.8</v>
      </c>
      <c r="FG77" s="24">
        <v>15</v>
      </c>
      <c r="FH77" s="21">
        <v>15</v>
      </c>
      <c r="FI77" s="21">
        <v>15</v>
      </c>
      <c r="FJ77" s="21">
        <v>15</v>
      </c>
      <c r="FK77" s="21">
        <v>15</v>
      </c>
      <c r="FL77" s="21">
        <v>15</v>
      </c>
      <c r="FM77" s="21">
        <v>15</v>
      </c>
      <c r="FN77" s="24">
        <v>63</v>
      </c>
      <c r="FO77" s="21">
        <v>75</v>
      </c>
      <c r="FP77" s="21">
        <v>79</v>
      </c>
      <c r="FQ77" s="21">
        <v>71</v>
      </c>
      <c r="FR77" s="21">
        <v>82</v>
      </c>
      <c r="FS77" s="21">
        <v>83</v>
      </c>
      <c r="FT77" s="21">
        <v>92</v>
      </c>
      <c r="FU77" s="24">
        <v>0</v>
      </c>
      <c r="FV77" s="21">
        <v>0</v>
      </c>
      <c r="FW77" s="21">
        <v>0</v>
      </c>
      <c r="FX77" s="21">
        <v>0</v>
      </c>
      <c r="FY77" s="21">
        <v>0</v>
      </c>
      <c r="FZ77" s="21">
        <v>0</v>
      </c>
      <c r="GA77" s="21">
        <v>0</v>
      </c>
      <c r="GB77" s="24">
        <v>106</v>
      </c>
      <c r="GC77" s="21">
        <v>120</v>
      </c>
      <c r="GD77" s="21">
        <v>127</v>
      </c>
      <c r="GE77" s="21">
        <v>144</v>
      </c>
      <c r="GF77" s="21">
        <v>132</v>
      </c>
      <c r="GG77" s="21">
        <v>105</v>
      </c>
      <c r="GH77" s="21">
        <v>108</v>
      </c>
      <c r="GI77" s="24">
        <v>1775</v>
      </c>
      <c r="GJ77" s="21">
        <v>2800</v>
      </c>
      <c r="GK77" s="21">
        <v>2440</v>
      </c>
      <c r="GL77" s="21">
        <v>950</v>
      </c>
      <c r="GM77" s="21">
        <v>820</v>
      </c>
      <c r="GN77" s="21">
        <v>1080</v>
      </c>
      <c r="GO77" s="21">
        <v>680</v>
      </c>
      <c r="GP77" s="6"/>
      <c r="GQ77" s="24">
        <v>11</v>
      </c>
      <c r="GR77" s="21">
        <v>45</v>
      </c>
      <c r="GS77" s="24">
        <v>10</v>
      </c>
      <c r="GT77" s="21">
        <v>45</v>
      </c>
      <c r="GU77" s="24">
        <v>10</v>
      </c>
      <c r="GV77" s="21">
        <v>45</v>
      </c>
      <c r="GW77" s="24">
        <v>10</v>
      </c>
      <c r="GX77" s="21">
        <v>45</v>
      </c>
      <c r="GY77" s="24">
        <v>10</v>
      </c>
      <c r="GZ77" s="21">
        <v>45</v>
      </c>
      <c r="HA77" s="24">
        <v>10</v>
      </c>
      <c r="HB77" s="21">
        <v>45</v>
      </c>
      <c r="HC77" s="24">
        <v>9</v>
      </c>
      <c r="HD77" s="21">
        <v>18</v>
      </c>
      <c r="HE77" s="6"/>
      <c r="HF77" s="21">
        <v>64</v>
      </c>
      <c r="HG77" s="21">
        <v>65</v>
      </c>
      <c r="HH77" s="21">
        <v>96</v>
      </c>
      <c r="HI77" s="21">
        <v>37</v>
      </c>
      <c r="HJ77" s="21">
        <v>1</v>
      </c>
      <c r="HK77" s="21">
        <v>76</v>
      </c>
      <c r="HL77" s="21">
        <v>0.6</v>
      </c>
      <c r="HM77" s="21">
        <v>30</v>
      </c>
      <c r="HN77" s="21">
        <v>26.89</v>
      </c>
      <c r="HO77" s="21">
        <v>7.42</v>
      </c>
      <c r="HP77" s="21">
        <v>3.28</v>
      </c>
      <c r="HQ77" s="21">
        <v>140</v>
      </c>
      <c r="HR77" s="21">
        <v>27.5</v>
      </c>
      <c r="HS77" s="21">
        <v>10.3</v>
      </c>
      <c r="HT77" s="21">
        <v>15</v>
      </c>
      <c r="HU77" s="6"/>
      <c r="HV77" s="99">
        <f t="shared" si="10"/>
        <v>1</v>
      </c>
      <c r="HW77" s="6"/>
      <c r="HX77" s="6"/>
      <c r="HY77" s="6"/>
      <c r="HZ77" s="6"/>
      <c r="IA77" s="6"/>
    </row>
    <row r="78" spans="1:235" ht="15.75" customHeight="1" x14ac:dyDescent="0.3">
      <c r="A78" s="99">
        <v>73</v>
      </c>
      <c r="B78" s="3">
        <v>149</v>
      </c>
      <c r="C78" s="21" t="s">
        <v>431</v>
      </c>
      <c r="D78" s="21">
        <v>1</v>
      </c>
      <c r="E78" s="22">
        <v>41420</v>
      </c>
      <c r="F78" s="22">
        <v>41439</v>
      </c>
      <c r="G78" s="21">
        <f t="shared" si="0"/>
        <v>19</v>
      </c>
      <c r="H78" s="21"/>
      <c r="I78" s="21" t="s">
        <v>432</v>
      </c>
      <c r="J78" s="23">
        <v>13975</v>
      </c>
      <c r="K78" s="21">
        <v>75</v>
      </c>
      <c r="L78" s="21">
        <v>185</v>
      </c>
      <c r="M78" s="21">
        <v>80</v>
      </c>
      <c r="N78" s="21" t="s">
        <v>1372</v>
      </c>
      <c r="O78" s="21">
        <v>82</v>
      </c>
      <c r="P78" s="21">
        <v>93.6</v>
      </c>
      <c r="Q78" s="21">
        <v>29</v>
      </c>
      <c r="R78" s="21" t="s">
        <v>548</v>
      </c>
      <c r="S78" s="21">
        <v>2</v>
      </c>
      <c r="T78" s="21">
        <v>29</v>
      </c>
      <c r="U78" s="21" t="s">
        <v>548</v>
      </c>
      <c r="V78" s="21">
        <v>2</v>
      </c>
      <c r="W78" s="21">
        <v>22</v>
      </c>
      <c r="X78" s="21">
        <v>9</v>
      </c>
      <c r="Y78" s="21">
        <v>0</v>
      </c>
      <c r="Z78" s="6"/>
      <c r="AA78" s="24" t="s">
        <v>884</v>
      </c>
      <c r="AB78" s="21" t="s">
        <v>549</v>
      </c>
      <c r="AC78" s="25">
        <v>2</v>
      </c>
      <c r="AD78" s="25" t="s">
        <v>1010</v>
      </c>
      <c r="AE78" s="21" t="s">
        <v>246</v>
      </c>
      <c r="AF78" s="21" t="s">
        <v>247</v>
      </c>
      <c r="AG78" s="21" t="s">
        <v>246</v>
      </c>
      <c r="AH78" s="21" t="s">
        <v>248</v>
      </c>
      <c r="AI78" s="21" t="s">
        <v>246</v>
      </c>
      <c r="AJ78" s="21" t="s">
        <v>246</v>
      </c>
      <c r="AK78" s="21" t="s">
        <v>249</v>
      </c>
      <c r="AL78" s="21" t="s">
        <v>249</v>
      </c>
      <c r="AM78" s="21">
        <v>0.42</v>
      </c>
      <c r="AN78" s="6"/>
      <c r="AO78" s="26" t="s">
        <v>250</v>
      </c>
      <c r="AP78" s="26" t="s">
        <v>274</v>
      </c>
      <c r="AQ78" s="26"/>
      <c r="AR78" s="26" t="s">
        <v>1902</v>
      </c>
      <c r="AS78" s="26" t="s">
        <v>1905</v>
      </c>
      <c r="AT78" s="27">
        <v>0.42</v>
      </c>
      <c r="AU78" s="21">
        <v>0.62</v>
      </c>
      <c r="AV78" s="21">
        <v>0.83</v>
      </c>
      <c r="AW78" s="21">
        <v>0.9</v>
      </c>
      <c r="AX78" s="21">
        <v>1.69</v>
      </c>
      <c r="AY78" s="21">
        <v>1.17</v>
      </c>
      <c r="AZ78" s="21">
        <v>0.64</v>
      </c>
      <c r="BA78" s="21">
        <v>0.46</v>
      </c>
      <c r="BB78" s="21">
        <v>0.4</v>
      </c>
      <c r="BC78" s="28">
        <f t="shared" ref="BC78:BE78" si="223">((AU78/AT78)*100)-100</f>
        <v>47.61904761904762</v>
      </c>
      <c r="BD78" s="28">
        <f t="shared" si="223"/>
        <v>33.870967741935488</v>
      </c>
      <c r="BE78" s="28">
        <f t="shared" si="223"/>
        <v>8.4337349397590486</v>
      </c>
      <c r="BF78" s="28">
        <f t="shared" si="2"/>
        <v>97.61904761904762</v>
      </c>
      <c r="BG78" s="28">
        <f t="shared" si="3"/>
        <v>114.28571428571428</v>
      </c>
      <c r="BH78" s="28">
        <f t="shared" si="4"/>
        <v>45.161290322580641</v>
      </c>
      <c r="BI78" s="3">
        <f t="shared" ref="BI78:BK78" si="224">AU78-AT78</f>
        <v>0.2</v>
      </c>
      <c r="BJ78" s="3">
        <f t="shared" si="224"/>
        <v>0.20999999999999996</v>
      </c>
      <c r="BK78" s="3">
        <f t="shared" si="224"/>
        <v>7.0000000000000062E-2</v>
      </c>
      <c r="BL78" s="3">
        <f t="shared" si="6"/>
        <v>0.41</v>
      </c>
      <c r="BM78" s="3">
        <f t="shared" si="7"/>
        <v>0.48000000000000004</v>
      </c>
      <c r="BN78" s="3">
        <f t="shared" si="8"/>
        <v>0.28000000000000003</v>
      </c>
      <c r="BO78" s="24">
        <v>231</v>
      </c>
      <c r="BP78" s="21">
        <v>246.5</v>
      </c>
      <c r="BQ78" s="21">
        <v>223</v>
      </c>
      <c r="BR78" s="21">
        <v>163</v>
      </c>
      <c r="BS78" s="21">
        <v>156</v>
      </c>
      <c r="BT78" s="21">
        <v>163.1</v>
      </c>
      <c r="BU78" s="21"/>
      <c r="BV78" s="24">
        <v>37.6</v>
      </c>
      <c r="BW78" s="21">
        <v>36</v>
      </c>
      <c r="BX78" s="21">
        <v>36.4</v>
      </c>
      <c r="BY78" s="21">
        <v>37.1</v>
      </c>
      <c r="BZ78" s="21">
        <v>37</v>
      </c>
      <c r="CA78" s="21">
        <v>36</v>
      </c>
      <c r="CB78" s="21">
        <v>37</v>
      </c>
      <c r="CC78" s="21">
        <v>38.1</v>
      </c>
      <c r="CD78" s="21">
        <v>37.9</v>
      </c>
      <c r="CE78" s="6"/>
      <c r="CF78" s="24" t="s">
        <v>1373</v>
      </c>
      <c r="CG78" s="21"/>
      <c r="CH78" s="21"/>
      <c r="CI78" s="21"/>
      <c r="CJ78" s="21" t="s">
        <v>799</v>
      </c>
      <c r="CK78" s="21"/>
      <c r="CL78" s="21"/>
      <c r="CM78" s="24" t="s">
        <v>1374</v>
      </c>
      <c r="CN78" s="21"/>
      <c r="CO78" s="21"/>
      <c r="CP78" s="21"/>
      <c r="CQ78" s="21"/>
      <c r="CR78" s="21"/>
      <c r="CS78" s="21"/>
      <c r="CT78" s="24">
        <v>2</v>
      </c>
      <c r="CU78" s="21"/>
      <c r="CV78" s="21"/>
      <c r="CW78" s="21"/>
      <c r="CX78" s="21"/>
      <c r="CY78" s="21"/>
      <c r="CZ78" s="21"/>
      <c r="DA78" s="24" t="s">
        <v>1375</v>
      </c>
      <c r="DB78" s="21"/>
      <c r="DC78" s="21"/>
      <c r="DD78" s="21"/>
      <c r="DE78" s="21"/>
      <c r="DF78" s="21"/>
      <c r="DG78" s="21"/>
      <c r="DH78" s="24" t="s">
        <v>352</v>
      </c>
      <c r="DI78" s="21" t="s">
        <v>631</v>
      </c>
      <c r="DJ78" s="21" t="s">
        <v>631</v>
      </c>
      <c r="DK78" s="21" t="s">
        <v>540</v>
      </c>
      <c r="DL78" s="21" t="s">
        <v>540</v>
      </c>
      <c r="DM78" s="21" t="s">
        <v>540</v>
      </c>
      <c r="DN78" s="21">
        <v>0</v>
      </c>
      <c r="DO78" s="26"/>
      <c r="DP78" s="6"/>
      <c r="DQ78" s="24">
        <v>78</v>
      </c>
      <c r="DR78" s="21">
        <v>67.5</v>
      </c>
      <c r="DS78" s="21">
        <v>83.4</v>
      </c>
      <c r="DT78" s="21">
        <v>74</v>
      </c>
      <c r="DU78" s="21">
        <v>77.7</v>
      </c>
      <c r="DV78" s="21">
        <v>73</v>
      </c>
      <c r="DW78" s="21">
        <v>84.1</v>
      </c>
      <c r="DX78" s="24">
        <v>0.5</v>
      </c>
      <c r="DY78" s="21">
        <v>0.5</v>
      </c>
      <c r="DZ78" s="21">
        <v>0.4</v>
      </c>
      <c r="EA78" s="21">
        <v>0.4</v>
      </c>
      <c r="EB78" s="21">
        <v>0.4</v>
      </c>
      <c r="EC78" s="21">
        <v>0.6</v>
      </c>
      <c r="ED78" s="21">
        <v>0.5</v>
      </c>
      <c r="EE78" s="29">
        <f t="shared" si="88"/>
        <v>156</v>
      </c>
      <c r="EF78" s="30">
        <f t="shared" si="142"/>
        <v>135</v>
      </c>
      <c r="EG78" s="30">
        <f t="shared" ref="EG78:EK78" si="225">DS78/DZ78</f>
        <v>208.5</v>
      </c>
      <c r="EH78" s="30">
        <f t="shared" si="225"/>
        <v>185</v>
      </c>
      <c r="EI78" s="30">
        <f t="shared" si="225"/>
        <v>194.25</v>
      </c>
      <c r="EJ78" s="30">
        <f t="shared" si="225"/>
        <v>121.66666666666667</v>
      </c>
      <c r="EK78" s="30">
        <f t="shared" si="225"/>
        <v>168.2</v>
      </c>
      <c r="EL78" s="24">
        <v>1</v>
      </c>
      <c r="EM78" s="21">
        <v>1</v>
      </c>
      <c r="EN78" s="21">
        <v>1</v>
      </c>
      <c r="EO78" s="21">
        <v>1</v>
      </c>
      <c r="EP78" s="21">
        <v>1</v>
      </c>
      <c r="EQ78" s="21">
        <v>1</v>
      </c>
      <c r="ER78" s="21">
        <v>1</v>
      </c>
      <c r="ES78" s="24">
        <v>356</v>
      </c>
      <c r="ET78" s="21">
        <v>398</v>
      </c>
      <c r="EU78" s="21">
        <v>404</v>
      </c>
      <c r="EV78" s="21">
        <v>348</v>
      </c>
      <c r="EW78" s="21">
        <v>343</v>
      </c>
      <c r="EX78" s="21">
        <v>343</v>
      </c>
      <c r="EY78" s="21">
        <v>343</v>
      </c>
      <c r="EZ78" s="24">
        <v>7.2</v>
      </c>
      <c r="FA78" s="21">
        <v>7.9</v>
      </c>
      <c r="FB78" s="21">
        <v>6.8</v>
      </c>
      <c r="FC78" s="21">
        <v>9.1</v>
      </c>
      <c r="FD78" s="21">
        <v>8.6</v>
      </c>
      <c r="FE78" s="21">
        <v>6.6</v>
      </c>
      <c r="FF78" s="21">
        <v>6.6</v>
      </c>
      <c r="FG78" s="24">
        <v>9</v>
      </c>
      <c r="FH78" s="21">
        <v>6</v>
      </c>
      <c r="FI78" s="21">
        <v>8</v>
      </c>
      <c r="FJ78" s="21">
        <v>8</v>
      </c>
      <c r="FK78" s="21">
        <v>8</v>
      </c>
      <c r="FL78" s="21">
        <v>3</v>
      </c>
      <c r="FM78" s="21">
        <v>3</v>
      </c>
      <c r="FN78" s="24">
        <v>76</v>
      </c>
      <c r="FO78" s="21">
        <v>82</v>
      </c>
      <c r="FP78" s="21">
        <v>67</v>
      </c>
      <c r="FQ78" s="21">
        <v>68</v>
      </c>
      <c r="FR78" s="21">
        <v>58</v>
      </c>
      <c r="FS78" s="21">
        <v>75</v>
      </c>
      <c r="FT78" s="21">
        <v>53</v>
      </c>
      <c r="FU78" s="24">
        <v>0</v>
      </c>
      <c r="FV78" s="21">
        <v>0</v>
      </c>
      <c r="FW78" s="21" t="s">
        <v>1194</v>
      </c>
      <c r="FX78" s="21">
        <v>0</v>
      </c>
      <c r="FY78" s="21">
        <v>0</v>
      </c>
      <c r="FZ78" s="21">
        <v>0</v>
      </c>
      <c r="GA78" s="21">
        <v>0</v>
      </c>
      <c r="GB78" s="24">
        <v>119</v>
      </c>
      <c r="GC78" s="21">
        <v>127</v>
      </c>
      <c r="GD78" s="21">
        <v>139</v>
      </c>
      <c r="GE78" s="21">
        <v>138</v>
      </c>
      <c r="GF78" s="21">
        <v>138</v>
      </c>
      <c r="GG78" s="21">
        <v>123</v>
      </c>
      <c r="GH78" s="21">
        <v>129</v>
      </c>
      <c r="GI78" s="24">
        <v>1210</v>
      </c>
      <c r="GJ78" s="21">
        <v>815</v>
      </c>
      <c r="GK78" s="21">
        <v>1500</v>
      </c>
      <c r="GL78" s="21">
        <v>1700</v>
      </c>
      <c r="GM78" s="21">
        <v>1935</v>
      </c>
      <c r="GN78" s="21">
        <v>1600</v>
      </c>
      <c r="GO78" s="21">
        <v>1060</v>
      </c>
      <c r="GP78" s="6"/>
      <c r="GQ78" s="24">
        <v>13</v>
      </c>
      <c r="GR78" s="21">
        <v>55</v>
      </c>
      <c r="GS78" s="24">
        <v>13</v>
      </c>
      <c r="GT78" s="21">
        <v>55</v>
      </c>
      <c r="GU78" s="24">
        <v>15</v>
      </c>
      <c r="GV78" s="21">
        <v>80</v>
      </c>
      <c r="GW78" s="24">
        <v>14</v>
      </c>
      <c r="GX78" s="21">
        <v>55</v>
      </c>
      <c r="GY78" s="24">
        <v>14</v>
      </c>
      <c r="GZ78" s="21">
        <v>55</v>
      </c>
      <c r="HA78" s="24">
        <v>14</v>
      </c>
      <c r="HB78" s="21">
        <v>55</v>
      </c>
      <c r="HC78" s="24">
        <v>15</v>
      </c>
      <c r="HD78" s="21">
        <v>80</v>
      </c>
      <c r="HE78" s="6"/>
      <c r="HF78" s="21">
        <v>75</v>
      </c>
      <c r="HG78" s="21">
        <v>58</v>
      </c>
      <c r="HH78" s="21">
        <v>161</v>
      </c>
      <c r="HI78" s="21">
        <v>34.5</v>
      </c>
      <c r="HJ78" s="21">
        <v>1</v>
      </c>
      <c r="HK78" s="21">
        <v>67</v>
      </c>
      <c r="HL78" s="21">
        <v>0.8</v>
      </c>
      <c r="HM78" s="21">
        <v>0</v>
      </c>
      <c r="HN78" s="21">
        <v>29.41</v>
      </c>
      <c r="HO78" s="21">
        <v>16.3</v>
      </c>
      <c r="HP78" s="21">
        <v>3.34</v>
      </c>
      <c r="HQ78" s="21">
        <v>143</v>
      </c>
      <c r="HR78" s="21">
        <v>20.2</v>
      </c>
      <c r="HS78" s="21">
        <v>4.2</v>
      </c>
      <c r="HT78" s="21">
        <v>3</v>
      </c>
      <c r="HU78" s="6"/>
      <c r="HV78" s="99">
        <f t="shared" si="10"/>
        <v>0</v>
      </c>
      <c r="HW78" s="6"/>
      <c r="HX78" s="6"/>
      <c r="HY78" s="6"/>
      <c r="HZ78" s="6"/>
      <c r="IA78" s="6"/>
    </row>
    <row r="79" spans="1:235" ht="15.75" customHeight="1" x14ac:dyDescent="0.3">
      <c r="A79" s="99">
        <v>74</v>
      </c>
      <c r="B79" s="3">
        <v>150</v>
      </c>
      <c r="C79" s="21" t="s">
        <v>626</v>
      </c>
      <c r="D79" s="21">
        <v>1</v>
      </c>
      <c r="E79" s="22">
        <v>41441</v>
      </c>
      <c r="F79" s="22">
        <v>41444</v>
      </c>
      <c r="G79" s="21">
        <f t="shared" si="0"/>
        <v>3</v>
      </c>
      <c r="H79" s="21"/>
      <c r="I79" s="21" t="s">
        <v>432</v>
      </c>
      <c r="J79" s="23">
        <v>22929</v>
      </c>
      <c r="K79" s="21">
        <v>50</v>
      </c>
      <c r="L79" s="21">
        <v>160</v>
      </c>
      <c r="M79" s="21">
        <v>50</v>
      </c>
      <c r="N79" s="21" t="s">
        <v>1376</v>
      </c>
      <c r="O79" s="21">
        <v>70</v>
      </c>
      <c r="P79" s="21">
        <v>83.8</v>
      </c>
      <c r="Q79" s="21">
        <v>6</v>
      </c>
      <c r="R79" s="21" t="s">
        <v>1140</v>
      </c>
      <c r="S79" s="21">
        <v>1</v>
      </c>
      <c r="T79" s="21">
        <v>7</v>
      </c>
      <c r="U79" s="21" t="s">
        <v>548</v>
      </c>
      <c r="V79" s="21">
        <v>2</v>
      </c>
      <c r="W79" s="21">
        <v>4</v>
      </c>
      <c r="X79" s="21">
        <v>5</v>
      </c>
      <c r="Y79" s="21">
        <v>0</v>
      </c>
      <c r="Z79" s="6"/>
      <c r="AA79" s="24" t="s">
        <v>513</v>
      </c>
      <c r="AB79" s="21" t="s">
        <v>549</v>
      </c>
      <c r="AC79" s="25">
        <v>1</v>
      </c>
      <c r="AD79" s="25"/>
      <c r="AE79" s="21" t="s">
        <v>246</v>
      </c>
      <c r="AF79" s="21" t="s">
        <v>247</v>
      </c>
      <c r="AG79" s="21" t="s">
        <v>249</v>
      </c>
      <c r="AH79" s="21"/>
      <c r="AI79" s="21" t="s">
        <v>246</v>
      </c>
      <c r="AJ79" s="21" t="s">
        <v>249</v>
      </c>
      <c r="AK79" s="21" t="s">
        <v>246</v>
      </c>
      <c r="AL79" s="21" t="s">
        <v>246</v>
      </c>
      <c r="AM79" s="21">
        <v>13.42</v>
      </c>
      <c r="AN79" s="6"/>
      <c r="AO79" s="26" t="s">
        <v>250</v>
      </c>
      <c r="AP79" s="26" t="s">
        <v>274</v>
      </c>
      <c r="AQ79" s="26"/>
      <c r="AR79" s="26" t="s">
        <v>1906</v>
      </c>
      <c r="AS79" s="26" t="s">
        <v>1905</v>
      </c>
      <c r="AT79" s="27">
        <v>3.42</v>
      </c>
      <c r="AU79" s="21">
        <v>5.72</v>
      </c>
      <c r="AV79" s="21">
        <v>16.77</v>
      </c>
      <c r="AW79" s="21">
        <v>9.85</v>
      </c>
      <c r="AX79" s="21">
        <v>7.85</v>
      </c>
      <c r="AY79" s="21"/>
      <c r="AZ79" s="21"/>
      <c r="BA79" s="21"/>
      <c r="BB79" s="21"/>
      <c r="BC79" s="28">
        <f t="shared" ref="BC79:BE79" si="226">((AU79/AT79)*100)-100</f>
        <v>67.251461988304101</v>
      </c>
      <c r="BD79" s="28">
        <f t="shared" si="226"/>
        <v>193.18181818181819</v>
      </c>
      <c r="BE79" s="28">
        <f t="shared" si="226"/>
        <v>-41.26416219439475</v>
      </c>
      <c r="BF79" s="28">
        <f t="shared" si="2"/>
        <v>390.35087719298247</v>
      </c>
      <c r="BG79" s="28">
        <f t="shared" si="3"/>
        <v>188.01169590643275</v>
      </c>
      <c r="BH79" s="28">
        <f t="shared" si="4"/>
        <v>72.2027972027972</v>
      </c>
      <c r="BI79" s="3">
        <f t="shared" ref="BI79:BK79" si="227">AU79-AT79</f>
        <v>2.2999999999999998</v>
      </c>
      <c r="BJ79" s="3">
        <f t="shared" si="227"/>
        <v>11.05</v>
      </c>
      <c r="BK79" s="3">
        <f t="shared" si="227"/>
        <v>-6.92</v>
      </c>
      <c r="BL79" s="3">
        <f t="shared" si="6"/>
        <v>13.35</v>
      </c>
      <c r="BM79" s="3">
        <f t="shared" si="7"/>
        <v>6.43</v>
      </c>
      <c r="BN79" s="3">
        <f t="shared" si="8"/>
        <v>4.13</v>
      </c>
      <c r="BO79" s="24"/>
      <c r="BP79" s="21">
        <v>243.5</v>
      </c>
      <c r="BQ79" s="21">
        <v>220.8</v>
      </c>
      <c r="BR79" s="21"/>
      <c r="BS79" s="21"/>
      <c r="BT79" s="21"/>
      <c r="BU79" s="21"/>
      <c r="BV79" s="24">
        <v>38.6</v>
      </c>
      <c r="BW79" s="21">
        <v>37</v>
      </c>
      <c r="BX79" s="21">
        <v>37</v>
      </c>
      <c r="BY79" s="21">
        <v>36.1</v>
      </c>
      <c r="BZ79" s="21">
        <v>38</v>
      </c>
      <c r="CA79" s="21"/>
      <c r="CB79" s="21"/>
      <c r="CC79" s="21"/>
      <c r="CD79" s="21"/>
      <c r="CE79" s="6"/>
      <c r="CF79" s="24" t="s">
        <v>1377</v>
      </c>
      <c r="CG79" s="21"/>
      <c r="CH79" s="21"/>
      <c r="CI79" s="21"/>
      <c r="CJ79" s="21"/>
      <c r="CK79" s="21"/>
      <c r="CL79" s="21"/>
      <c r="CM79" s="24" t="s">
        <v>1378</v>
      </c>
      <c r="CN79" s="21"/>
      <c r="CO79" s="21"/>
      <c r="CP79" s="21"/>
      <c r="CQ79" s="21"/>
      <c r="CR79" s="21"/>
      <c r="CS79" s="21"/>
      <c r="CT79" s="24">
        <v>2</v>
      </c>
      <c r="CU79" s="21"/>
      <c r="CV79" s="21"/>
      <c r="CW79" s="21"/>
      <c r="CX79" s="21"/>
      <c r="CY79" s="21"/>
      <c r="CZ79" s="21"/>
      <c r="DA79" s="24" t="s">
        <v>1379</v>
      </c>
      <c r="DB79" s="21"/>
      <c r="DC79" s="21"/>
      <c r="DD79" s="21"/>
      <c r="DE79" s="21"/>
      <c r="DF79" s="21"/>
      <c r="DG79" s="21"/>
      <c r="DH79" s="24" t="s">
        <v>611</v>
      </c>
      <c r="DI79" s="21" t="s">
        <v>611</v>
      </c>
      <c r="DJ79" s="21" t="s">
        <v>611</v>
      </c>
      <c r="DK79" s="21"/>
      <c r="DL79" s="21"/>
      <c r="DM79" s="21"/>
      <c r="DN79" s="21"/>
      <c r="DO79" s="26"/>
      <c r="DP79" s="6"/>
      <c r="DQ79" s="24">
        <v>139.5</v>
      </c>
      <c r="DR79" s="21">
        <v>127.7</v>
      </c>
      <c r="DS79" s="21">
        <v>123</v>
      </c>
      <c r="DT79" s="21"/>
      <c r="DU79" s="21"/>
      <c r="DV79" s="21"/>
      <c r="DW79" s="21"/>
      <c r="DX79" s="24">
        <v>0.5</v>
      </c>
      <c r="DY79" s="21">
        <v>0.4</v>
      </c>
      <c r="DZ79" s="21">
        <v>0.4</v>
      </c>
      <c r="EA79" s="21"/>
      <c r="EB79" s="21"/>
      <c r="EC79" s="21"/>
      <c r="ED79" s="21"/>
      <c r="EE79" s="78">
        <f t="shared" si="88"/>
        <v>279</v>
      </c>
      <c r="EF79" s="79">
        <f t="shared" si="142"/>
        <v>319.25</v>
      </c>
      <c r="EG79" s="79">
        <f t="shared" ref="EG79:EG113" si="228">DS79/DZ79</f>
        <v>307.5</v>
      </c>
      <c r="EH79" s="79"/>
      <c r="EI79" s="79"/>
      <c r="EJ79" s="79"/>
      <c r="EK79" s="79"/>
      <c r="EL79" s="24">
        <v>1</v>
      </c>
      <c r="EM79" s="21">
        <v>0</v>
      </c>
      <c r="EN79" s="21">
        <v>0</v>
      </c>
      <c r="EO79" s="21"/>
      <c r="EP79" s="21"/>
      <c r="EQ79" s="21"/>
      <c r="ER79" s="21"/>
      <c r="ES79" s="24">
        <v>151</v>
      </c>
      <c r="ET79" s="21">
        <v>149</v>
      </c>
      <c r="EU79" s="21">
        <v>143</v>
      </c>
      <c r="EV79" s="21"/>
      <c r="EW79" s="21"/>
      <c r="EX79" s="21"/>
      <c r="EY79" s="21"/>
      <c r="EZ79" s="24">
        <v>10.1</v>
      </c>
      <c r="FA79" s="21">
        <v>10.1</v>
      </c>
      <c r="FB79" s="21">
        <v>9.5</v>
      </c>
      <c r="FC79" s="21"/>
      <c r="FD79" s="21"/>
      <c r="FE79" s="21"/>
      <c r="FF79" s="21"/>
      <c r="FG79" s="24">
        <v>13</v>
      </c>
      <c r="FH79" s="21">
        <v>12</v>
      </c>
      <c r="FI79" s="21">
        <v>12</v>
      </c>
      <c r="FJ79" s="21"/>
      <c r="FK79" s="21"/>
      <c r="FL79" s="21"/>
      <c r="FM79" s="21"/>
      <c r="FN79" s="24">
        <v>80</v>
      </c>
      <c r="FO79" s="21">
        <v>81</v>
      </c>
      <c r="FP79" s="21">
        <v>98</v>
      </c>
      <c r="FQ79" s="21"/>
      <c r="FR79" s="21"/>
      <c r="FS79" s="21"/>
      <c r="FT79" s="21"/>
      <c r="FU79" s="24" t="s">
        <v>1214</v>
      </c>
      <c r="FV79" s="21" t="s">
        <v>803</v>
      </c>
      <c r="FW79" s="21" t="s">
        <v>1380</v>
      </c>
      <c r="FX79" s="21"/>
      <c r="FY79" s="21"/>
      <c r="FZ79" s="21"/>
      <c r="GA79" s="21"/>
      <c r="GB79" s="24">
        <v>47</v>
      </c>
      <c r="GC79" s="21">
        <v>49</v>
      </c>
      <c r="GD79" s="21">
        <v>43</v>
      </c>
      <c r="GE79" s="21"/>
      <c r="GF79" s="21"/>
      <c r="GG79" s="21"/>
      <c r="GH79" s="21"/>
      <c r="GI79" s="24">
        <v>1400</v>
      </c>
      <c r="GJ79" s="21">
        <v>3000</v>
      </c>
      <c r="GK79" s="21">
        <v>500</v>
      </c>
      <c r="GL79" s="21"/>
      <c r="GM79" s="21"/>
      <c r="GN79" s="21"/>
      <c r="GO79" s="21"/>
      <c r="GP79" s="6"/>
      <c r="GQ79" s="24">
        <v>13</v>
      </c>
      <c r="GR79" s="21">
        <v>55</v>
      </c>
      <c r="GS79" s="24">
        <v>14</v>
      </c>
      <c r="GT79" s="21">
        <v>55</v>
      </c>
      <c r="GU79" s="24">
        <v>14</v>
      </c>
      <c r="GV79" s="21">
        <v>55</v>
      </c>
      <c r="GW79" s="24"/>
      <c r="GX79" s="21"/>
      <c r="GY79" s="24"/>
      <c r="GZ79" s="21"/>
      <c r="HA79" s="24"/>
      <c r="HB79" s="21"/>
      <c r="HC79" s="24"/>
      <c r="HD79" s="21"/>
      <c r="HE79" s="6"/>
      <c r="HF79" s="21">
        <v>50</v>
      </c>
      <c r="HG79" s="21">
        <v>104</v>
      </c>
      <c r="HH79" s="21">
        <v>85</v>
      </c>
      <c r="HI79" s="21">
        <v>37.5</v>
      </c>
      <c r="HJ79" s="21">
        <v>1</v>
      </c>
      <c r="HK79" s="21">
        <v>103.5</v>
      </c>
      <c r="HL79" s="21">
        <v>0.4</v>
      </c>
      <c r="HM79" s="21">
        <v>15</v>
      </c>
      <c r="HN79" s="21">
        <v>11.76</v>
      </c>
      <c r="HO79" s="21">
        <v>7.73</v>
      </c>
      <c r="HP79" s="21">
        <v>3.26</v>
      </c>
      <c r="HQ79" s="21">
        <v>143.9</v>
      </c>
      <c r="HR79" s="21">
        <v>23.5</v>
      </c>
      <c r="HS79" s="21">
        <v>24.6</v>
      </c>
      <c r="HT79" s="21">
        <v>3</v>
      </c>
      <c r="HU79" s="6"/>
      <c r="HV79" s="99">
        <f t="shared" si="10"/>
        <v>-1</v>
      </c>
      <c r="HW79" s="6"/>
      <c r="HX79" s="6"/>
      <c r="HY79" s="6"/>
      <c r="HZ79" s="6"/>
      <c r="IA79" s="6"/>
    </row>
    <row r="80" spans="1:235" ht="15.75" customHeight="1" x14ac:dyDescent="0.3">
      <c r="A80" s="99">
        <v>75</v>
      </c>
      <c r="B80" s="3">
        <v>152</v>
      </c>
      <c r="C80" s="52" t="s">
        <v>626</v>
      </c>
      <c r="D80" s="52">
        <v>1</v>
      </c>
      <c r="E80" s="53">
        <v>41443</v>
      </c>
      <c r="F80" s="53">
        <v>41443</v>
      </c>
      <c r="G80" s="21">
        <f t="shared" si="0"/>
        <v>0</v>
      </c>
      <c r="H80" s="52"/>
      <c r="I80" s="52" t="s">
        <v>432</v>
      </c>
      <c r="J80" s="54">
        <v>17194</v>
      </c>
      <c r="K80" s="52">
        <v>64</v>
      </c>
      <c r="L80" s="52">
        <v>175</v>
      </c>
      <c r="M80" s="52">
        <v>70</v>
      </c>
      <c r="N80" s="52" t="s">
        <v>1401</v>
      </c>
      <c r="O80" s="52">
        <v>87</v>
      </c>
      <c r="P80" s="52">
        <v>95.7</v>
      </c>
      <c r="Q80" s="52">
        <v>10</v>
      </c>
      <c r="R80" s="52" t="s">
        <v>912</v>
      </c>
      <c r="S80" s="52">
        <v>1</v>
      </c>
      <c r="T80" s="52">
        <v>10</v>
      </c>
      <c r="U80" s="52" t="s">
        <v>912</v>
      </c>
      <c r="V80" s="52">
        <v>1</v>
      </c>
      <c r="W80" s="52">
        <v>10</v>
      </c>
      <c r="X80" s="52">
        <v>7</v>
      </c>
      <c r="Y80" s="52">
        <v>0</v>
      </c>
      <c r="Z80" s="6"/>
      <c r="AA80" s="55" t="s">
        <v>513</v>
      </c>
      <c r="AB80" s="52" t="s">
        <v>497</v>
      </c>
      <c r="AC80" s="56">
        <v>1</v>
      </c>
      <c r="AD80" s="56"/>
      <c r="AE80" s="52" t="s">
        <v>249</v>
      </c>
      <c r="AF80" s="52"/>
      <c r="AG80" s="52" t="s">
        <v>246</v>
      </c>
      <c r="AH80" s="52" t="s">
        <v>328</v>
      </c>
      <c r="AI80" s="52" t="s">
        <v>246</v>
      </c>
      <c r="AJ80" s="52" t="s">
        <v>246</v>
      </c>
      <c r="AK80" s="52" t="s">
        <v>246</v>
      </c>
      <c r="AL80" s="52" t="s">
        <v>246</v>
      </c>
      <c r="AM80" s="52">
        <v>7.33</v>
      </c>
      <c r="AN80" s="6"/>
      <c r="AO80" s="57" t="s">
        <v>250</v>
      </c>
      <c r="AP80" s="57" t="s">
        <v>274</v>
      </c>
      <c r="AQ80" s="57"/>
      <c r="AR80" s="57" t="s">
        <v>1902</v>
      </c>
      <c r="AS80" s="57" t="s">
        <v>1905</v>
      </c>
      <c r="AT80" s="76">
        <v>7.33</v>
      </c>
      <c r="AU80" s="52">
        <v>15.83</v>
      </c>
      <c r="AV80" s="52">
        <v>21.03</v>
      </c>
      <c r="AW80" s="52">
        <v>15.61</v>
      </c>
      <c r="AX80" s="52">
        <v>13.91</v>
      </c>
      <c r="AY80" s="52">
        <v>8.09</v>
      </c>
      <c r="AZ80" s="52">
        <v>7.23</v>
      </c>
      <c r="BA80" s="52">
        <v>5.96</v>
      </c>
      <c r="BB80" s="52">
        <v>5.04</v>
      </c>
      <c r="BC80" s="28">
        <f t="shared" ref="BC80:BE80" si="229">((AU80/AT80)*100)-100</f>
        <v>115.96180081855388</v>
      </c>
      <c r="BD80" s="28">
        <f t="shared" si="229"/>
        <v>32.849020846494028</v>
      </c>
      <c r="BE80" s="28">
        <f t="shared" si="229"/>
        <v>-25.772705658582979</v>
      </c>
      <c r="BF80" s="28">
        <f t="shared" si="2"/>
        <v>186.90313778990452</v>
      </c>
      <c r="BG80" s="28">
        <f t="shared" si="3"/>
        <v>112.96043656207365</v>
      </c>
      <c r="BH80" s="28">
        <f t="shared" si="4"/>
        <v>-1.3897662665824413</v>
      </c>
      <c r="BI80" s="3">
        <f t="shared" ref="BI80:BK80" si="230">AU80-AT80</f>
        <v>8.5</v>
      </c>
      <c r="BJ80" s="3">
        <f t="shared" si="230"/>
        <v>5.2000000000000011</v>
      </c>
      <c r="BK80" s="3">
        <f t="shared" si="230"/>
        <v>-5.4200000000000017</v>
      </c>
      <c r="BL80" s="3">
        <f t="shared" si="6"/>
        <v>13.700000000000001</v>
      </c>
      <c r="BM80" s="3">
        <f t="shared" si="7"/>
        <v>8.2799999999999994</v>
      </c>
      <c r="BN80" s="3">
        <f t="shared" si="8"/>
        <v>-0.22000000000000064</v>
      </c>
      <c r="BO80" s="55"/>
      <c r="BP80" s="52"/>
      <c r="BQ80" s="52"/>
      <c r="BR80" s="52"/>
      <c r="BS80" s="52"/>
      <c r="BT80" s="52"/>
      <c r="BU80" s="52"/>
      <c r="BV80" s="55">
        <v>38.4</v>
      </c>
      <c r="BW80" s="52">
        <v>39.1</v>
      </c>
      <c r="BX80" s="52">
        <v>37.5</v>
      </c>
      <c r="BY80" s="52">
        <v>37</v>
      </c>
      <c r="BZ80" s="52">
        <v>39.5</v>
      </c>
      <c r="CA80" s="52">
        <v>38.5</v>
      </c>
      <c r="CB80" s="52">
        <v>37.5</v>
      </c>
      <c r="CC80" s="52">
        <v>37.6</v>
      </c>
      <c r="CD80" s="52"/>
      <c r="CE80" s="6"/>
      <c r="CF80" s="55" t="s">
        <v>1402</v>
      </c>
      <c r="CG80" s="52"/>
      <c r="CH80" s="52"/>
      <c r="CI80" s="52" t="s">
        <v>1366</v>
      </c>
      <c r="CJ80" s="52" t="s">
        <v>1403</v>
      </c>
      <c r="CK80" s="52"/>
      <c r="CL80" s="52"/>
      <c r="CM80" s="55" t="s">
        <v>499</v>
      </c>
      <c r="CN80" s="52"/>
      <c r="CO80" s="52"/>
      <c r="CP80" s="52" t="s">
        <v>1404</v>
      </c>
      <c r="CQ80" s="52" t="s">
        <v>331</v>
      </c>
      <c r="CR80" s="52"/>
      <c r="CS80" s="52"/>
      <c r="CT80" s="55">
        <v>2</v>
      </c>
      <c r="CU80" s="52"/>
      <c r="CV80" s="52"/>
      <c r="CW80" s="52">
        <v>2</v>
      </c>
      <c r="CX80" s="52"/>
      <c r="CY80" s="52"/>
      <c r="CZ80" s="52"/>
      <c r="DA80" s="55" t="s">
        <v>1405</v>
      </c>
      <c r="DB80" s="52"/>
      <c r="DC80" s="52"/>
      <c r="DD80" s="52"/>
      <c r="DE80" s="52"/>
      <c r="DF80" s="52"/>
      <c r="DG80" s="52"/>
      <c r="DH80" s="55" t="s">
        <v>1406</v>
      </c>
      <c r="DI80" s="52" t="s">
        <v>1407</v>
      </c>
      <c r="DJ80" s="52" t="s">
        <v>611</v>
      </c>
      <c r="DK80" s="52" t="s">
        <v>611</v>
      </c>
      <c r="DL80" s="52" t="s">
        <v>1408</v>
      </c>
      <c r="DM80" s="52" t="s">
        <v>1408</v>
      </c>
      <c r="DN80" s="52" t="s">
        <v>1409</v>
      </c>
      <c r="DO80" s="57"/>
      <c r="DP80" s="6"/>
      <c r="DQ80" s="55">
        <v>94.3</v>
      </c>
      <c r="DR80" s="52">
        <v>384.7</v>
      </c>
      <c r="DS80" s="52">
        <v>147</v>
      </c>
      <c r="DT80" s="52">
        <v>129.9</v>
      </c>
      <c r="DU80" s="52">
        <v>90.3</v>
      </c>
      <c r="DV80" s="52">
        <v>137</v>
      </c>
      <c r="DW80" s="52">
        <v>89.9</v>
      </c>
      <c r="DX80" s="55">
        <v>0.1</v>
      </c>
      <c r="DY80" s="52">
        <v>0.1</v>
      </c>
      <c r="DZ80" s="52">
        <v>0.5</v>
      </c>
      <c r="EA80" s="52">
        <v>0.45</v>
      </c>
      <c r="EB80" s="52">
        <v>0.4</v>
      </c>
      <c r="EC80" s="52">
        <v>0.4</v>
      </c>
      <c r="ED80" s="52">
        <v>0.4</v>
      </c>
      <c r="EE80" s="78">
        <f t="shared" si="88"/>
        <v>942.99999999999989</v>
      </c>
      <c r="EF80" s="79">
        <f t="shared" si="142"/>
        <v>3846.9999999999995</v>
      </c>
      <c r="EG80" s="79">
        <f t="shared" si="228"/>
        <v>294</v>
      </c>
      <c r="EH80" s="79">
        <f t="shared" ref="EH80:EK80" si="231">DT80/EA80</f>
        <v>288.66666666666669</v>
      </c>
      <c r="EI80" s="79">
        <f t="shared" si="231"/>
        <v>225.74999999999997</v>
      </c>
      <c r="EJ80" s="79">
        <f t="shared" si="231"/>
        <v>342.5</v>
      </c>
      <c r="EK80" s="79">
        <f t="shared" si="231"/>
        <v>224.75</v>
      </c>
      <c r="EL80" s="55">
        <v>1</v>
      </c>
      <c r="EM80" s="52">
        <v>1</v>
      </c>
      <c r="EN80" s="52">
        <v>1</v>
      </c>
      <c r="EO80" s="52">
        <v>1</v>
      </c>
      <c r="EP80" s="52">
        <v>1</v>
      </c>
      <c r="EQ80" s="52">
        <v>1</v>
      </c>
      <c r="ER80" s="52">
        <v>1</v>
      </c>
      <c r="ES80" s="55">
        <v>124</v>
      </c>
      <c r="ET80" s="52">
        <v>117</v>
      </c>
      <c r="EU80" s="52">
        <v>67</v>
      </c>
      <c r="EV80" s="52">
        <v>68</v>
      </c>
      <c r="EW80" s="52">
        <v>38</v>
      </c>
      <c r="EX80" s="52">
        <v>30</v>
      </c>
      <c r="EY80" s="52">
        <v>35</v>
      </c>
      <c r="EZ80" s="55">
        <v>23.1</v>
      </c>
      <c r="FA80" s="52">
        <v>26.5</v>
      </c>
      <c r="FB80" s="52">
        <v>56.2</v>
      </c>
      <c r="FC80" s="52">
        <v>49.3</v>
      </c>
      <c r="FD80" s="52">
        <v>47.6</v>
      </c>
      <c r="FE80" s="52">
        <v>35.1</v>
      </c>
      <c r="FF80" s="52">
        <v>26.2</v>
      </c>
      <c r="FG80" s="55">
        <v>3</v>
      </c>
      <c r="FH80" s="52">
        <v>3</v>
      </c>
      <c r="FI80" s="52">
        <v>3</v>
      </c>
      <c r="FJ80" s="52">
        <v>3</v>
      </c>
      <c r="FK80" s="52">
        <v>3</v>
      </c>
      <c r="FL80" s="52">
        <v>7</v>
      </c>
      <c r="FM80" s="52">
        <v>8</v>
      </c>
      <c r="FN80" s="55">
        <v>69</v>
      </c>
      <c r="FO80" s="52">
        <v>83</v>
      </c>
      <c r="FP80" s="52">
        <v>77</v>
      </c>
      <c r="FQ80" s="52">
        <v>79</v>
      </c>
      <c r="FR80" s="52">
        <v>87</v>
      </c>
      <c r="FS80" s="52">
        <v>90</v>
      </c>
      <c r="FT80" s="52">
        <v>84</v>
      </c>
      <c r="FU80" s="55" t="s">
        <v>834</v>
      </c>
      <c r="FV80" s="52" t="s">
        <v>1214</v>
      </c>
      <c r="FW80" s="52" t="s">
        <v>1214</v>
      </c>
      <c r="FX80" s="52" t="s">
        <v>1212</v>
      </c>
      <c r="FY80" s="52" t="s">
        <v>1123</v>
      </c>
      <c r="FZ80" s="52" t="s">
        <v>1160</v>
      </c>
      <c r="GA80" s="52" t="s">
        <v>834</v>
      </c>
      <c r="GB80" s="55">
        <v>95</v>
      </c>
      <c r="GC80" s="52">
        <v>117</v>
      </c>
      <c r="GD80" s="52">
        <v>115</v>
      </c>
      <c r="GE80" s="52">
        <v>108</v>
      </c>
      <c r="GF80" s="52">
        <v>116</v>
      </c>
      <c r="GG80" s="52">
        <v>108</v>
      </c>
      <c r="GH80" s="52">
        <v>113</v>
      </c>
      <c r="GI80" s="55">
        <v>730</v>
      </c>
      <c r="GJ80" s="52">
        <v>800</v>
      </c>
      <c r="GK80" s="52">
        <v>915</v>
      </c>
      <c r="GL80" s="52">
        <v>2980</v>
      </c>
      <c r="GM80" s="52">
        <v>1720</v>
      </c>
      <c r="GN80" s="52">
        <v>2650</v>
      </c>
      <c r="GO80" s="52">
        <v>2190</v>
      </c>
      <c r="GP80" s="6"/>
      <c r="GQ80" s="55">
        <v>20</v>
      </c>
      <c r="GR80" s="52">
        <v>90</v>
      </c>
      <c r="GS80" s="55">
        <v>17</v>
      </c>
      <c r="GT80" s="52">
        <v>90</v>
      </c>
      <c r="GU80" s="55">
        <v>19</v>
      </c>
      <c r="GV80" s="52">
        <v>90</v>
      </c>
      <c r="GW80" s="55">
        <v>19</v>
      </c>
      <c r="GX80" s="52">
        <v>90</v>
      </c>
      <c r="GY80" s="55">
        <v>20</v>
      </c>
      <c r="GZ80" s="52">
        <v>90</v>
      </c>
      <c r="HA80" s="55">
        <v>18</v>
      </c>
      <c r="HB80" s="52">
        <v>90</v>
      </c>
      <c r="HC80" s="55">
        <v>19</v>
      </c>
      <c r="HD80" s="52">
        <v>90</v>
      </c>
      <c r="HE80" s="6"/>
      <c r="HF80" s="52">
        <v>64</v>
      </c>
      <c r="HG80" s="52">
        <v>116</v>
      </c>
      <c r="HH80" s="52">
        <v>163</v>
      </c>
      <c r="HI80" s="52">
        <v>39.1</v>
      </c>
      <c r="HJ80" s="52">
        <v>1</v>
      </c>
      <c r="HK80" s="52">
        <v>90</v>
      </c>
      <c r="HL80" s="52">
        <v>1</v>
      </c>
      <c r="HM80" s="52">
        <v>15</v>
      </c>
      <c r="HN80" s="52">
        <v>40.33</v>
      </c>
      <c r="HO80" s="52">
        <v>2.27</v>
      </c>
      <c r="HP80" s="52">
        <v>4.18</v>
      </c>
      <c r="HQ80" s="52">
        <v>138.5</v>
      </c>
      <c r="HR80" s="52">
        <v>17.2</v>
      </c>
      <c r="HS80" s="52">
        <v>26.5</v>
      </c>
      <c r="HT80" s="52">
        <v>3</v>
      </c>
      <c r="HU80" s="6"/>
      <c r="HV80" s="99">
        <f t="shared" si="10"/>
        <v>3</v>
      </c>
      <c r="HW80" s="6"/>
      <c r="HX80" s="6"/>
      <c r="HY80" s="6"/>
      <c r="HZ80" s="6"/>
      <c r="IA80" s="6"/>
    </row>
    <row r="81" spans="1:235" ht="15.75" customHeight="1" x14ac:dyDescent="0.3">
      <c r="A81" s="99">
        <v>76</v>
      </c>
      <c r="B81" s="3">
        <v>153</v>
      </c>
      <c r="C81" s="21" t="s">
        <v>626</v>
      </c>
      <c r="D81" s="21">
        <v>1</v>
      </c>
      <c r="E81" s="22">
        <v>41442</v>
      </c>
      <c r="F81" s="22">
        <v>41450</v>
      </c>
      <c r="G81" s="21">
        <f t="shared" si="0"/>
        <v>8</v>
      </c>
      <c r="H81" s="21"/>
      <c r="I81" s="21" t="s">
        <v>432</v>
      </c>
      <c r="J81" s="23">
        <v>27783</v>
      </c>
      <c r="K81" s="21">
        <v>37</v>
      </c>
      <c r="L81" s="21">
        <v>165</v>
      </c>
      <c r="M81" s="21">
        <v>70</v>
      </c>
      <c r="N81" s="21" t="s">
        <v>1410</v>
      </c>
      <c r="O81" s="21">
        <v>59</v>
      </c>
      <c r="P81" s="21">
        <v>66</v>
      </c>
      <c r="Q81" s="21">
        <v>22</v>
      </c>
      <c r="R81" s="21" t="s">
        <v>1411</v>
      </c>
      <c r="S81" s="21">
        <v>1</v>
      </c>
      <c r="T81" s="21">
        <v>22</v>
      </c>
      <c r="U81" s="21" t="s">
        <v>1411</v>
      </c>
      <c r="V81" s="21">
        <v>1</v>
      </c>
      <c r="W81" s="21">
        <v>12</v>
      </c>
      <c r="X81" s="21">
        <v>11</v>
      </c>
      <c r="Y81" s="21">
        <v>0</v>
      </c>
      <c r="Z81" s="6"/>
      <c r="AA81" s="24" t="s">
        <v>513</v>
      </c>
      <c r="AB81" s="21" t="s">
        <v>549</v>
      </c>
      <c r="AC81" s="25">
        <v>1</v>
      </c>
      <c r="AD81" s="25"/>
      <c r="AE81" s="21" t="s">
        <v>246</v>
      </c>
      <c r="AF81" s="21" t="s">
        <v>247</v>
      </c>
      <c r="AG81" s="21" t="s">
        <v>246</v>
      </c>
      <c r="AH81" s="21" t="s">
        <v>248</v>
      </c>
      <c r="AI81" s="21" t="s">
        <v>249</v>
      </c>
      <c r="AJ81" s="21" t="s">
        <v>249</v>
      </c>
      <c r="AK81" s="21" t="s">
        <v>246</v>
      </c>
      <c r="AL81" s="21" t="s">
        <v>246</v>
      </c>
      <c r="AM81" s="21">
        <v>15.65</v>
      </c>
      <c r="AN81" s="6"/>
      <c r="AO81" s="26" t="s">
        <v>250</v>
      </c>
      <c r="AP81" s="26" t="s">
        <v>274</v>
      </c>
      <c r="AQ81" s="26"/>
      <c r="AR81" s="26" t="s">
        <v>1904</v>
      </c>
      <c r="AS81" s="26" t="s">
        <v>1905</v>
      </c>
      <c r="AT81" s="27">
        <v>15.65</v>
      </c>
      <c r="AU81" s="21">
        <v>35.36</v>
      </c>
      <c r="AV81" s="21">
        <v>32.4</v>
      </c>
      <c r="AW81" s="21">
        <v>14.27</v>
      </c>
      <c r="AX81" s="21">
        <v>10.11</v>
      </c>
      <c r="AY81" s="21">
        <v>8</v>
      </c>
      <c r="AZ81" s="21">
        <v>3.89</v>
      </c>
      <c r="BA81" s="21">
        <v>2.16</v>
      </c>
      <c r="BB81" s="21">
        <v>1.37</v>
      </c>
      <c r="BC81" s="28">
        <f t="shared" ref="BC81:BE81" si="232">((AU81/AT81)*100)-100</f>
        <v>125.94249201277955</v>
      </c>
      <c r="BD81" s="28">
        <f t="shared" si="232"/>
        <v>-8.3710407239819062</v>
      </c>
      <c r="BE81" s="28">
        <f t="shared" si="232"/>
        <v>-55.956790123456791</v>
      </c>
      <c r="BF81" s="28">
        <f t="shared" si="2"/>
        <v>107.0287539936102</v>
      </c>
      <c r="BG81" s="28">
        <f t="shared" si="3"/>
        <v>-8.8178913738019276</v>
      </c>
      <c r="BH81" s="28">
        <f t="shared" si="4"/>
        <v>-59.643665158371043</v>
      </c>
      <c r="BI81" s="3">
        <f t="shared" ref="BI81:BK81" si="233">AU81-AT81</f>
        <v>19.71</v>
      </c>
      <c r="BJ81" s="3">
        <f t="shared" si="233"/>
        <v>-2.9600000000000009</v>
      </c>
      <c r="BK81" s="3">
        <f t="shared" si="233"/>
        <v>-18.13</v>
      </c>
      <c r="BL81" s="3">
        <f t="shared" si="6"/>
        <v>16.75</v>
      </c>
      <c r="BM81" s="3">
        <f t="shared" si="7"/>
        <v>-1.3800000000000008</v>
      </c>
      <c r="BN81" s="3">
        <f t="shared" si="8"/>
        <v>-21.09</v>
      </c>
      <c r="BO81" s="24"/>
      <c r="BP81" s="21">
        <v>279.2</v>
      </c>
      <c r="BQ81" s="21">
        <v>183</v>
      </c>
      <c r="BR81" s="21">
        <v>130</v>
      </c>
      <c r="BS81" s="21"/>
      <c r="BT81" s="21"/>
      <c r="BU81" s="21"/>
      <c r="BV81" s="24">
        <v>37.4</v>
      </c>
      <c r="BW81" s="21">
        <v>38.6</v>
      </c>
      <c r="BX81" s="21">
        <v>38</v>
      </c>
      <c r="BY81" s="21">
        <v>36</v>
      </c>
      <c r="BZ81" s="21">
        <v>36.9</v>
      </c>
      <c r="CA81" s="21">
        <v>38</v>
      </c>
      <c r="CB81" s="21">
        <v>38</v>
      </c>
      <c r="CC81" s="21">
        <v>36</v>
      </c>
      <c r="CD81" s="21">
        <v>36</v>
      </c>
      <c r="CE81" s="6"/>
      <c r="CF81" s="24" t="s">
        <v>1412</v>
      </c>
      <c r="CG81" s="21"/>
      <c r="CH81" s="21" t="s">
        <v>1413</v>
      </c>
      <c r="CI81" s="21" t="s">
        <v>1414</v>
      </c>
      <c r="CJ81" s="21"/>
      <c r="CK81" s="21"/>
      <c r="CL81" s="21"/>
      <c r="CM81" s="24" t="s">
        <v>1415</v>
      </c>
      <c r="CN81" s="21"/>
      <c r="CO81" s="21" t="s">
        <v>331</v>
      </c>
      <c r="CP81" s="21" t="s">
        <v>331</v>
      </c>
      <c r="CQ81" s="21"/>
      <c r="CR81" s="21"/>
      <c r="CS81" s="21"/>
      <c r="CT81" s="24">
        <v>2</v>
      </c>
      <c r="CU81" s="21"/>
      <c r="CV81" s="21">
        <v>1</v>
      </c>
      <c r="CW81" s="21">
        <v>1</v>
      </c>
      <c r="CX81" s="21"/>
      <c r="CY81" s="21"/>
      <c r="CZ81" s="21"/>
      <c r="DA81" s="24" t="s">
        <v>1416</v>
      </c>
      <c r="DB81" s="21"/>
      <c r="DC81" s="21" t="s">
        <v>331</v>
      </c>
      <c r="DD81" s="21" t="s">
        <v>331</v>
      </c>
      <c r="DE81" s="21"/>
      <c r="DF81" s="21"/>
      <c r="DG81" s="21"/>
      <c r="DH81" s="24" t="s">
        <v>1417</v>
      </c>
      <c r="DI81" s="21" t="s">
        <v>1418</v>
      </c>
      <c r="DJ81" s="21" t="s">
        <v>1418</v>
      </c>
      <c r="DK81" s="21" t="s">
        <v>1419</v>
      </c>
      <c r="DL81" s="21" t="s">
        <v>1420</v>
      </c>
      <c r="DM81" s="21" t="s">
        <v>1421</v>
      </c>
      <c r="DN81" s="21" t="s">
        <v>1420</v>
      </c>
      <c r="DO81" s="26"/>
      <c r="DP81" s="6"/>
      <c r="DQ81" s="24">
        <v>115.3</v>
      </c>
      <c r="DR81" s="21">
        <v>156</v>
      </c>
      <c r="DS81" s="21">
        <v>156</v>
      </c>
      <c r="DT81" s="21">
        <v>142</v>
      </c>
      <c r="DU81" s="21">
        <v>111</v>
      </c>
      <c r="DV81" s="21">
        <v>177.2</v>
      </c>
      <c r="DW81" s="21">
        <v>208.7</v>
      </c>
      <c r="DX81" s="24">
        <v>0.4</v>
      </c>
      <c r="DY81" s="21">
        <v>0.4</v>
      </c>
      <c r="DZ81" s="21">
        <v>0.4</v>
      </c>
      <c r="EA81" s="21">
        <v>0.4</v>
      </c>
      <c r="EB81" s="21">
        <v>0.4</v>
      </c>
      <c r="EC81" s="21">
        <v>0.4</v>
      </c>
      <c r="ED81" s="21">
        <v>0.4</v>
      </c>
      <c r="EE81" s="78">
        <f t="shared" si="88"/>
        <v>288.25</v>
      </c>
      <c r="EF81" s="79">
        <f t="shared" si="142"/>
        <v>390</v>
      </c>
      <c r="EG81" s="79">
        <f t="shared" si="228"/>
        <v>390</v>
      </c>
      <c r="EH81" s="79">
        <f t="shared" ref="EH81:EK81" si="234">DT81/EA81</f>
        <v>355</v>
      </c>
      <c r="EI81" s="79">
        <f t="shared" si="234"/>
        <v>277.5</v>
      </c>
      <c r="EJ81" s="79">
        <f t="shared" si="234"/>
        <v>442.99999999999994</v>
      </c>
      <c r="EK81" s="79">
        <f t="shared" si="234"/>
        <v>521.74999999999989</v>
      </c>
      <c r="EL81" s="24">
        <v>1</v>
      </c>
      <c r="EM81" s="21">
        <v>1</v>
      </c>
      <c r="EN81" s="21">
        <v>1</v>
      </c>
      <c r="EO81" s="21">
        <v>1</v>
      </c>
      <c r="EP81" s="21">
        <v>0</v>
      </c>
      <c r="EQ81" s="21">
        <v>0</v>
      </c>
      <c r="ER81" s="21">
        <v>0</v>
      </c>
      <c r="ES81" s="24">
        <v>88</v>
      </c>
      <c r="ET81" s="21">
        <v>77</v>
      </c>
      <c r="EU81" s="21">
        <v>77</v>
      </c>
      <c r="EV81" s="21">
        <v>148</v>
      </c>
      <c r="EW81" s="21">
        <v>208</v>
      </c>
      <c r="EX81" s="21">
        <v>302</v>
      </c>
      <c r="EY81" s="21">
        <v>406</v>
      </c>
      <c r="EZ81" s="24">
        <v>9.6</v>
      </c>
      <c r="FA81" s="21">
        <v>19.3</v>
      </c>
      <c r="FB81" s="21">
        <v>17.5</v>
      </c>
      <c r="FC81" s="21">
        <v>17.5</v>
      </c>
      <c r="FD81" s="21">
        <v>8</v>
      </c>
      <c r="FE81" s="21">
        <v>7.6</v>
      </c>
      <c r="FF81" s="21">
        <v>7.6</v>
      </c>
      <c r="FG81" s="24">
        <v>3</v>
      </c>
      <c r="FH81" s="21">
        <v>3</v>
      </c>
      <c r="FI81" s="21">
        <v>3</v>
      </c>
      <c r="FJ81" s="21">
        <v>3</v>
      </c>
      <c r="FK81" s="21">
        <v>3</v>
      </c>
      <c r="FL81" s="21">
        <v>3</v>
      </c>
      <c r="FM81" s="21">
        <v>3</v>
      </c>
      <c r="FN81" s="24">
        <v>79</v>
      </c>
      <c r="FO81" s="21">
        <v>74</v>
      </c>
      <c r="FP81" s="21">
        <v>88</v>
      </c>
      <c r="FQ81" s="21">
        <v>90</v>
      </c>
      <c r="FR81" s="21">
        <v>99</v>
      </c>
      <c r="FS81" s="21">
        <v>104</v>
      </c>
      <c r="FT81" s="21">
        <v>98</v>
      </c>
      <c r="FU81" s="24" t="s">
        <v>1422</v>
      </c>
      <c r="FV81" s="21" t="s">
        <v>334</v>
      </c>
      <c r="FW81" s="21" t="s">
        <v>1380</v>
      </c>
      <c r="FX81" s="21" t="s">
        <v>322</v>
      </c>
      <c r="FY81" s="21">
        <v>0</v>
      </c>
      <c r="FZ81" s="21">
        <v>0</v>
      </c>
      <c r="GA81" s="21">
        <v>0</v>
      </c>
      <c r="GB81" s="24">
        <v>56</v>
      </c>
      <c r="GC81" s="21">
        <v>57</v>
      </c>
      <c r="GD81" s="21">
        <v>68</v>
      </c>
      <c r="GE81" s="21">
        <v>57</v>
      </c>
      <c r="GF81" s="21">
        <v>51</v>
      </c>
      <c r="GG81" s="21">
        <v>36</v>
      </c>
      <c r="GH81" s="21">
        <v>41</v>
      </c>
      <c r="GI81" s="24">
        <v>2140</v>
      </c>
      <c r="GJ81" s="21">
        <v>1440</v>
      </c>
      <c r="GK81" s="21">
        <v>1710</v>
      </c>
      <c r="GL81" s="21">
        <v>2560</v>
      </c>
      <c r="GM81" s="21">
        <v>4540</v>
      </c>
      <c r="GN81" s="21">
        <v>3200</v>
      </c>
      <c r="GO81" s="21">
        <v>3670</v>
      </c>
      <c r="GP81" s="6"/>
      <c r="GQ81" s="24">
        <v>19</v>
      </c>
      <c r="GR81" s="21">
        <v>90</v>
      </c>
      <c r="GS81" s="24">
        <v>18</v>
      </c>
      <c r="GT81" s="21">
        <v>90</v>
      </c>
      <c r="GU81" s="24">
        <v>18</v>
      </c>
      <c r="GV81" s="21">
        <v>90</v>
      </c>
      <c r="GW81" s="24">
        <v>17</v>
      </c>
      <c r="GX81" s="21">
        <v>90</v>
      </c>
      <c r="GY81" s="24">
        <v>13</v>
      </c>
      <c r="GZ81" s="21">
        <v>55</v>
      </c>
      <c r="HA81" s="24">
        <v>11</v>
      </c>
      <c r="HB81" s="21">
        <v>45</v>
      </c>
      <c r="HC81" s="24">
        <v>11</v>
      </c>
      <c r="HD81" s="21">
        <v>45</v>
      </c>
      <c r="HE81" s="6"/>
      <c r="HF81" s="21">
        <v>37</v>
      </c>
      <c r="HG81" s="21">
        <v>75</v>
      </c>
      <c r="HH81" s="21">
        <v>100</v>
      </c>
      <c r="HI81" s="21">
        <v>38.1</v>
      </c>
      <c r="HJ81" s="21">
        <v>1</v>
      </c>
      <c r="HK81" s="21">
        <v>103</v>
      </c>
      <c r="HL81" s="21">
        <v>0.5</v>
      </c>
      <c r="HM81" s="21">
        <v>20</v>
      </c>
      <c r="HN81" s="21">
        <v>15.68</v>
      </c>
      <c r="HO81" s="21">
        <v>17.73</v>
      </c>
      <c r="HP81" s="21">
        <v>3.39</v>
      </c>
      <c r="HQ81" s="21">
        <v>146</v>
      </c>
      <c r="HR81" s="21">
        <v>23.7</v>
      </c>
      <c r="HS81" s="21">
        <v>6</v>
      </c>
      <c r="HT81" s="21">
        <v>3</v>
      </c>
      <c r="HU81" s="6"/>
      <c r="HV81" s="99">
        <f t="shared" si="10"/>
        <v>1</v>
      </c>
      <c r="HW81" s="6"/>
      <c r="HX81" s="6"/>
      <c r="HY81" s="6"/>
      <c r="HZ81" s="6"/>
      <c r="IA81" s="6"/>
    </row>
    <row r="82" spans="1:235" ht="15.75" customHeight="1" x14ac:dyDescent="0.3">
      <c r="A82" s="99">
        <v>77</v>
      </c>
      <c r="B82" s="3">
        <v>156</v>
      </c>
      <c r="C82" s="21" t="s">
        <v>431</v>
      </c>
      <c r="D82" s="21">
        <v>1</v>
      </c>
      <c r="E82" s="22">
        <v>41450</v>
      </c>
      <c r="F82" s="22">
        <v>41450</v>
      </c>
      <c r="G82" s="21">
        <f t="shared" si="0"/>
        <v>0</v>
      </c>
      <c r="H82" s="21"/>
      <c r="I82" s="21" t="s">
        <v>432</v>
      </c>
      <c r="J82" s="23">
        <v>23361</v>
      </c>
      <c r="K82" s="21">
        <v>50</v>
      </c>
      <c r="L82" s="21">
        <v>182</v>
      </c>
      <c r="M82" s="21">
        <v>160</v>
      </c>
      <c r="N82" s="21" t="s">
        <v>1429</v>
      </c>
      <c r="O82" s="21">
        <v>95</v>
      </c>
      <c r="P82" s="21">
        <v>97.8</v>
      </c>
      <c r="Q82" s="21">
        <v>21</v>
      </c>
      <c r="R82" s="21" t="s">
        <v>548</v>
      </c>
      <c r="S82" s="21">
        <v>2</v>
      </c>
      <c r="T82" s="21">
        <v>21</v>
      </c>
      <c r="U82" s="21" t="s">
        <v>548</v>
      </c>
      <c r="V82" s="21">
        <v>2</v>
      </c>
      <c r="W82" s="21">
        <v>18</v>
      </c>
      <c r="X82" s="21">
        <v>20</v>
      </c>
      <c r="Y82" s="21">
        <v>17</v>
      </c>
      <c r="Z82" s="6"/>
      <c r="AA82" s="24" t="s">
        <v>462</v>
      </c>
      <c r="AB82" s="21" t="s">
        <v>1430</v>
      </c>
      <c r="AC82" s="25">
        <v>1</v>
      </c>
      <c r="AD82" s="25"/>
      <c r="AE82" s="21" t="s">
        <v>249</v>
      </c>
      <c r="AF82" s="21"/>
      <c r="AG82" s="21" t="s">
        <v>246</v>
      </c>
      <c r="AH82" s="21" t="s">
        <v>248</v>
      </c>
      <c r="AI82" s="21" t="s">
        <v>246</v>
      </c>
      <c r="AJ82" s="21" t="s">
        <v>249</v>
      </c>
      <c r="AK82" s="21" t="s">
        <v>246</v>
      </c>
      <c r="AL82" s="21" t="s">
        <v>246</v>
      </c>
      <c r="AM82" s="21">
        <v>18.79</v>
      </c>
      <c r="AN82" s="6"/>
      <c r="AO82" s="26" t="s">
        <v>250</v>
      </c>
      <c r="AP82" s="26" t="s">
        <v>274</v>
      </c>
      <c r="AQ82" s="26"/>
      <c r="AR82" s="26" t="s">
        <v>1902</v>
      </c>
      <c r="AS82" s="26" t="s">
        <v>299</v>
      </c>
      <c r="AT82" s="27">
        <v>12.79</v>
      </c>
      <c r="AU82" s="21">
        <v>16</v>
      </c>
      <c r="AV82" s="21">
        <v>22.5</v>
      </c>
      <c r="AW82" s="21">
        <v>14</v>
      </c>
      <c r="AX82" s="21">
        <v>13.85</v>
      </c>
      <c r="AY82" s="21">
        <v>12.25</v>
      </c>
      <c r="AZ82" s="21">
        <v>9.65</v>
      </c>
      <c r="BA82" s="21">
        <v>6.94</v>
      </c>
      <c r="BB82" s="21">
        <v>4</v>
      </c>
      <c r="BC82" s="28">
        <f t="shared" ref="BC82:BE82" si="235">((AU82/AT82)*100)-100</f>
        <v>25.097732603596583</v>
      </c>
      <c r="BD82" s="28">
        <f t="shared" si="235"/>
        <v>40.625</v>
      </c>
      <c r="BE82" s="28">
        <f t="shared" si="235"/>
        <v>-37.777777777777779</v>
      </c>
      <c r="BF82" s="28">
        <f t="shared" si="2"/>
        <v>75.918686473807696</v>
      </c>
      <c r="BG82" s="28">
        <f t="shared" si="3"/>
        <v>9.4605160281469978</v>
      </c>
      <c r="BH82" s="28">
        <f t="shared" si="4"/>
        <v>-12.5</v>
      </c>
      <c r="BI82" s="3">
        <f t="shared" ref="BI82:BK82" si="236">AU82-AT82</f>
        <v>3.2100000000000009</v>
      </c>
      <c r="BJ82" s="3">
        <f t="shared" si="236"/>
        <v>6.5</v>
      </c>
      <c r="BK82" s="3">
        <f t="shared" si="236"/>
        <v>-8.5</v>
      </c>
      <c r="BL82" s="3">
        <f t="shared" si="6"/>
        <v>9.7100000000000009</v>
      </c>
      <c r="BM82" s="3">
        <f t="shared" si="7"/>
        <v>1.2100000000000009</v>
      </c>
      <c r="BN82" s="3">
        <f t="shared" si="8"/>
        <v>-2</v>
      </c>
      <c r="BO82" s="24">
        <v>332.3</v>
      </c>
      <c r="BP82" s="21">
        <v>302</v>
      </c>
      <c r="BQ82" s="21">
        <v>274</v>
      </c>
      <c r="BR82" s="21">
        <v>108.3</v>
      </c>
      <c r="BS82" s="21"/>
      <c r="BT82" s="21">
        <v>15.9</v>
      </c>
      <c r="BU82" s="21">
        <v>39</v>
      </c>
      <c r="BV82" s="24">
        <v>36</v>
      </c>
      <c r="BW82" s="21">
        <v>36</v>
      </c>
      <c r="BX82" s="21">
        <v>36</v>
      </c>
      <c r="BY82" s="21">
        <v>37</v>
      </c>
      <c r="BZ82" s="21">
        <v>38.4</v>
      </c>
      <c r="CA82" s="21">
        <v>38.9</v>
      </c>
      <c r="CB82" s="21">
        <v>38</v>
      </c>
      <c r="CC82" s="21">
        <v>37</v>
      </c>
      <c r="CD82" s="21">
        <v>38.1</v>
      </c>
      <c r="CE82" s="6"/>
      <c r="CF82" s="24" t="s">
        <v>1431</v>
      </c>
      <c r="CG82" s="21"/>
      <c r="CH82" s="21" t="s">
        <v>263</v>
      </c>
      <c r="CI82" s="21"/>
      <c r="CJ82" s="21"/>
      <c r="CK82" s="21"/>
      <c r="CL82" s="21" t="s">
        <v>1432</v>
      </c>
      <c r="CM82" s="24" t="s">
        <v>1433</v>
      </c>
      <c r="CN82" s="21"/>
      <c r="CO82" s="21" t="s">
        <v>1434</v>
      </c>
      <c r="CP82" s="21"/>
      <c r="CQ82" s="21"/>
      <c r="CR82" s="21"/>
      <c r="CS82" s="21" t="s">
        <v>331</v>
      </c>
      <c r="CT82" s="24">
        <v>2</v>
      </c>
      <c r="CU82" s="21"/>
      <c r="CV82" s="21">
        <v>1</v>
      </c>
      <c r="CW82" s="21"/>
      <c r="CX82" s="21"/>
      <c r="CY82" s="21"/>
      <c r="CZ82" s="21">
        <v>1</v>
      </c>
      <c r="DA82" s="24" t="s">
        <v>1435</v>
      </c>
      <c r="DB82" s="21"/>
      <c r="DC82" s="21" t="s">
        <v>735</v>
      </c>
      <c r="DD82" s="21"/>
      <c r="DE82" s="21"/>
      <c r="DF82" s="21"/>
      <c r="DG82" s="21" t="s">
        <v>331</v>
      </c>
      <c r="DH82" s="24" t="s">
        <v>611</v>
      </c>
      <c r="DI82" s="21" t="s">
        <v>1436</v>
      </c>
      <c r="DJ82" s="21" t="s">
        <v>1436</v>
      </c>
      <c r="DK82" s="21" t="s">
        <v>1437</v>
      </c>
      <c r="DL82" s="21" t="s">
        <v>1437</v>
      </c>
      <c r="DM82" s="21" t="s">
        <v>1437</v>
      </c>
      <c r="DN82" s="21" t="s">
        <v>1437</v>
      </c>
      <c r="DO82" s="26"/>
      <c r="DP82" s="6"/>
      <c r="DQ82" s="24">
        <v>87.9</v>
      </c>
      <c r="DR82" s="21">
        <v>87.7</v>
      </c>
      <c r="DS82" s="21">
        <v>126.2</v>
      </c>
      <c r="DT82" s="21">
        <v>83.2</v>
      </c>
      <c r="DU82" s="21">
        <v>88.2</v>
      </c>
      <c r="DV82" s="21">
        <v>71.8</v>
      </c>
      <c r="DW82" s="21">
        <v>61.7</v>
      </c>
      <c r="DX82" s="24">
        <v>0.4</v>
      </c>
      <c r="DY82" s="21">
        <v>0.1</v>
      </c>
      <c r="DZ82" s="21">
        <v>0.7</v>
      </c>
      <c r="EA82" s="21">
        <v>0.7</v>
      </c>
      <c r="EB82" s="21">
        <v>0.6</v>
      </c>
      <c r="EC82" s="21">
        <v>0.6</v>
      </c>
      <c r="ED82" s="21">
        <v>0.71</v>
      </c>
      <c r="EE82" s="78">
        <f t="shared" si="88"/>
        <v>219.75</v>
      </c>
      <c r="EF82" s="79">
        <f t="shared" si="142"/>
        <v>877</v>
      </c>
      <c r="EG82" s="79">
        <f t="shared" si="228"/>
        <v>180.28571428571431</v>
      </c>
      <c r="EH82" s="79">
        <f t="shared" ref="EH82:EK82" si="237">DT82/EA82</f>
        <v>118.85714285714288</v>
      </c>
      <c r="EI82" s="79">
        <f t="shared" si="237"/>
        <v>147</v>
      </c>
      <c r="EJ82" s="79">
        <f t="shared" si="237"/>
        <v>119.66666666666667</v>
      </c>
      <c r="EK82" s="79">
        <f t="shared" si="237"/>
        <v>86.901408450704238</v>
      </c>
      <c r="EL82" s="24">
        <v>0</v>
      </c>
      <c r="EM82" s="21">
        <v>1</v>
      </c>
      <c r="EN82" s="21">
        <v>1</v>
      </c>
      <c r="EO82" s="21">
        <v>1</v>
      </c>
      <c r="EP82" s="21">
        <v>1</v>
      </c>
      <c r="EQ82" s="21">
        <v>1</v>
      </c>
      <c r="ER82" s="21">
        <v>1</v>
      </c>
      <c r="ES82" s="24">
        <v>327</v>
      </c>
      <c r="ET82" s="21">
        <v>300</v>
      </c>
      <c r="EU82" s="21">
        <v>327</v>
      </c>
      <c r="EV82" s="21">
        <v>336</v>
      </c>
      <c r="EW82" s="21">
        <v>298</v>
      </c>
      <c r="EX82" s="21">
        <v>323</v>
      </c>
      <c r="EY82" s="21">
        <v>414</v>
      </c>
      <c r="EZ82" s="24">
        <v>8.5</v>
      </c>
      <c r="FA82" s="21">
        <v>6.6</v>
      </c>
      <c r="FB82" s="21">
        <v>7.1</v>
      </c>
      <c r="FC82" s="21">
        <v>6.2</v>
      </c>
      <c r="FD82" s="21">
        <v>6.8</v>
      </c>
      <c r="FE82" s="21">
        <v>5.3</v>
      </c>
      <c r="FF82" s="21">
        <v>5.4</v>
      </c>
      <c r="FG82" s="24">
        <v>15</v>
      </c>
      <c r="FH82" s="21">
        <v>7</v>
      </c>
      <c r="FI82" s="21">
        <v>3</v>
      </c>
      <c r="FJ82" s="21">
        <v>3</v>
      </c>
      <c r="FK82" s="21">
        <v>3</v>
      </c>
      <c r="FL82" s="21">
        <v>3</v>
      </c>
      <c r="FM82" s="21">
        <v>3</v>
      </c>
      <c r="FN82" s="24">
        <v>85</v>
      </c>
      <c r="FO82" s="21">
        <v>60</v>
      </c>
      <c r="FP82" s="21">
        <v>75</v>
      </c>
      <c r="FQ82" s="21">
        <v>77</v>
      </c>
      <c r="FR82" s="21">
        <v>72</v>
      </c>
      <c r="FS82" s="21">
        <v>74</v>
      </c>
      <c r="FT82" s="21">
        <v>87</v>
      </c>
      <c r="FU82" s="24" t="s">
        <v>1214</v>
      </c>
      <c r="FV82" s="21" t="s">
        <v>1438</v>
      </c>
      <c r="FW82" s="21" t="s">
        <v>1439</v>
      </c>
      <c r="FX82" s="21" t="s">
        <v>834</v>
      </c>
      <c r="FY82" s="21" t="s">
        <v>1440</v>
      </c>
      <c r="FZ82" s="21" t="s">
        <v>1441</v>
      </c>
      <c r="GA82" s="21" t="s">
        <v>1442</v>
      </c>
      <c r="GB82" s="24">
        <v>831</v>
      </c>
      <c r="GC82" s="21">
        <v>594</v>
      </c>
      <c r="GD82" s="21">
        <v>498</v>
      </c>
      <c r="GE82" s="21">
        <v>420</v>
      </c>
      <c r="GF82" s="21">
        <v>469</v>
      </c>
      <c r="GG82" s="21">
        <v>491</v>
      </c>
      <c r="GH82" s="21">
        <v>481</v>
      </c>
      <c r="GI82" s="24">
        <v>5</v>
      </c>
      <c r="GJ82" s="21">
        <v>15</v>
      </c>
      <c r="GK82" s="21">
        <v>50</v>
      </c>
      <c r="GL82" s="21">
        <v>90</v>
      </c>
      <c r="GM82" s="21">
        <v>60</v>
      </c>
      <c r="GN82" s="21">
        <v>280</v>
      </c>
      <c r="GO82" s="21">
        <v>110</v>
      </c>
      <c r="GP82" s="6"/>
      <c r="GQ82" s="24">
        <v>12</v>
      </c>
      <c r="GR82" s="21">
        <v>45</v>
      </c>
      <c r="GS82" s="24">
        <v>17</v>
      </c>
      <c r="GT82" s="21">
        <v>90</v>
      </c>
      <c r="GU82" s="24">
        <v>17</v>
      </c>
      <c r="GV82" s="21">
        <v>90</v>
      </c>
      <c r="GW82" s="24">
        <v>17</v>
      </c>
      <c r="GX82" s="21">
        <v>90</v>
      </c>
      <c r="GY82" s="24">
        <v>17</v>
      </c>
      <c r="GZ82" s="21">
        <v>90</v>
      </c>
      <c r="HA82" s="24">
        <v>16</v>
      </c>
      <c r="HB82" s="21">
        <v>90</v>
      </c>
      <c r="HC82" s="24">
        <v>17</v>
      </c>
      <c r="HD82" s="21">
        <v>90</v>
      </c>
      <c r="HE82" s="6"/>
      <c r="HF82" s="21">
        <v>50</v>
      </c>
      <c r="HG82" s="21">
        <v>124</v>
      </c>
      <c r="HH82" s="21">
        <v>79</v>
      </c>
      <c r="HI82" s="21">
        <v>38.1</v>
      </c>
      <c r="HJ82" s="21">
        <v>1</v>
      </c>
      <c r="HK82" s="21">
        <v>65</v>
      </c>
      <c r="HL82" s="21">
        <v>1</v>
      </c>
      <c r="HM82" s="21">
        <v>0</v>
      </c>
      <c r="HN82" s="21">
        <v>106.44</v>
      </c>
      <c r="HO82" s="21">
        <v>27.6</v>
      </c>
      <c r="HP82" s="21">
        <v>4</v>
      </c>
      <c r="HQ82" s="21">
        <v>136</v>
      </c>
      <c r="HR82" s="21">
        <v>15.3</v>
      </c>
      <c r="HS82" s="21">
        <v>8.5</v>
      </c>
      <c r="HT82" s="21">
        <v>3</v>
      </c>
      <c r="HU82" s="6"/>
      <c r="HV82" s="99">
        <f t="shared" si="10"/>
        <v>-5</v>
      </c>
      <c r="HW82" s="6"/>
      <c r="HX82" s="6"/>
      <c r="HY82" s="6"/>
      <c r="HZ82" s="6"/>
      <c r="IA82" s="6"/>
    </row>
    <row r="83" spans="1:235" ht="15.75" customHeight="1" x14ac:dyDescent="0.3">
      <c r="A83" s="99">
        <v>78</v>
      </c>
      <c r="B83" s="3">
        <v>159</v>
      </c>
      <c r="C83" s="21" t="s">
        <v>431</v>
      </c>
      <c r="D83" s="21">
        <v>2</v>
      </c>
      <c r="E83" s="22">
        <v>41472</v>
      </c>
      <c r="F83" s="22">
        <v>41472</v>
      </c>
      <c r="G83" s="21">
        <f t="shared" si="0"/>
        <v>0</v>
      </c>
      <c r="H83" s="21"/>
      <c r="I83" s="21" t="s">
        <v>835</v>
      </c>
      <c r="J83" s="23">
        <v>15432</v>
      </c>
      <c r="K83" s="21">
        <v>71</v>
      </c>
      <c r="L83" s="21">
        <v>160</v>
      </c>
      <c r="M83" s="21">
        <v>65</v>
      </c>
      <c r="N83" s="21" t="s">
        <v>1452</v>
      </c>
      <c r="O83" s="21">
        <v>97</v>
      </c>
      <c r="P83" s="21">
        <v>98.1</v>
      </c>
      <c r="Q83" s="21">
        <v>4</v>
      </c>
      <c r="R83" s="21" t="s">
        <v>548</v>
      </c>
      <c r="S83" s="21">
        <v>2</v>
      </c>
      <c r="T83" s="21">
        <v>4</v>
      </c>
      <c r="U83" s="21" t="s">
        <v>548</v>
      </c>
      <c r="V83" s="21">
        <v>2</v>
      </c>
      <c r="W83" s="21">
        <v>4</v>
      </c>
      <c r="X83" s="21">
        <v>4</v>
      </c>
      <c r="Y83" s="21">
        <v>1</v>
      </c>
      <c r="Z83" s="6"/>
      <c r="AA83" s="24" t="s">
        <v>462</v>
      </c>
      <c r="AB83" s="21" t="s">
        <v>497</v>
      </c>
      <c r="AC83" s="25">
        <v>1</v>
      </c>
      <c r="AD83" s="25"/>
      <c r="AE83" s="21" t="s">
        <v>246</v>
      </c>
      <c r="AF83" s="21" t="s">
        <v>479</v>
      </c>
      <c r="AG83" s="21" t="s">
        <v>246</v>
      </c>
      <c r="AH83" s="21" t="s">
        <v>248</v>
      </c>
      <c r="AI83" s="21" t="s">
        <v>246</v>
      </c>
      <c r="AJ83" s="21" t="s">
        <v>246</v>
      </c>
      <c r="AK83" s="21" t="s">
        <v>246</v>
      </c>
      <c r="AL83" s="21" t="s">
        <v>246</v>
      </c>
      <c r="AM83" s="21">
        <v>4.24</v>
      </c>
      <c r="AN83" s="6"/>
      <c r="AO83" s="26" t="s">
        <v>250</v>
      </c>
      <c r="AP83" s="26" t="s">
        <v>274</v>
      </c>
      <c r="AQ83" s="26"/>
      <c r="AR83" s="26" t="s">
        <v>1902</v>
      </c>
      <c r="AS83" s="26" t="s">
        <v>1905</v>
      </c>
      <c r="AT83" s="27">
        <v>2.2400000000000002</v>
      </c>
      <c r="AU83" s="21">
        <v>5.51</v>
      </c>
      <c r="AV83" s="21">
        <v>7</v>
      </c>
      <c r="AW83" s="21">
        <v>8.34</v>
      </c>
      <c r="AX83" s="21">
        <v>10.73</v>
      </c>
      <c r="AY83" s="21">
        <v>13.64</v>
      </c>
      <c r="AZ83" s="21"/>
      <c r="BA83" s="21"/>
      <c r="BB83" s="21"/>
      <c r="BC83" s="28">
        <f t="shared" ref="BC83:BE83" si="238">((AU83/AT83)*100)-100</f>
        <v>145.98214285714283</v>
      </c>
      <c r="BD83" s="28">
        <f t="shared" si="238"/>
        <v>27.041742286751358</v>
      </c>
      <c r="BE83" s="28">
        <f t="shared" si="238"/>
        <v>19.142857142857153</v>
      </c>
      <c r="BF83" s="28">
        <f t="shared" si="2"/>
        <v>212.49999999999994</v>
      </c>
      <c r="BG83" s="28">
        <f t="shared" si="3"/>
        <v>272.3214285714285</v>
      </c>
      <c r="BH83" s="28">
        <f t="shared" si="4"/>
        <v>51.361161524500915</v>
      </c>
      <c r="BI83" s="3">
        <f t="shared" ref="BI83:BK83" si="239">AU83-AT83</f>
        <v>3.2699999999999996</v>
      </c>
      <c r="BJ83" s="3">
        <f t="shared" si="239"/>
        <v>1.4900000000000002</v>
      </c>
      <c r="BK83" s="3">
        <f t="shared" si="239"/>
        <v>1.3399999999999999</v>
      </c>
      <c r="BL83" s="3">
        <f t="shared" si="6"/>
        <v>4.76</v>
      </c>
      <c r="BM83" s="3">
        <f t="shared" si="7"/>
        <v>6.1</v>
      </c>
      <c r="BN83" s="3">
        <f t="shared" si="8"/>
        <v>2.83</v>
      </c>
      <c r="BO83" s="24">
        <v>433.5</v>
      </c>
      <c r="BP83" s="21">
        <v>392.4</v>
      </c>
      <c r="BQ83" s="21">
        <v>343.4</v>
      </c>
      <c r="BR83" s="21"/>
      <c r="BS83" s="21"/>
      <c r="BT83" s="21"/>
      <c r="BU83" s="21"/>
      <c r="BV83" s="24">
        <v>35.4</v>
      </c>
      <c r="BW83" s="21">
        <v>36</v>
      </c>
      <c r="BX83" s="21">
        <v>36</v>
      </c>
      <c r="BY83" s="21">
        <v>36.4</v>
      </c>
      <c r="BZ83" s="21">
        <v>36.4</v>
      </c>
      <c r="CA83" s="21">
        <v>38.4</v>
      </c>
      <c r="CB83" s="21"/>
      <c r="CC83" s="21"/>
      <c r="CD83" s="21"/>
      <c r="CE83" s="6"/>
      <c r="CF83" s="24" t="s">
        <v>1453</v>
      </c>
      <c r="CG83" s="21"/>
      <c r="CH83" s="21"/>
      <c r="CI83" s="21" t="s">
        <v>1454</v>
      </c>
      <c r="CJ83" s="21"/>
      <c r="CK83" s="21"/>
      <c r="CL83" s="21"/>
      <c r="CM83" s="24" t="s">
        <v>2389</v>
      </c>
      <c r="CN83" s="21"/>
      <c r="CO83" s="21"/>
      <c r="CP83" s="93" t="s">
        <v>331</v>
      </c>
      <c r="CQ83" s="21"/>
      <c r="CR83" s="21"/>
      <c r="CS83" s="21"/>
      <c r="CT83" s="24">
        <v>2</v>
      </c>
      <c r="CU83" s="21"/>
      <c r="CV83" s="21"/>
      <c r="CW83" s="21"/>
      <c r="CX83" s="21"/>
      <c r="CY83" s="21"/>
      <c r="CZ83" s="21"/>
      <c r="DA83" s="24" t="s">
        <v>1456</v>
      </c>
      <c r="DB83" s="21"/>
      <c r="DC83" s="21"/>
      <c r="DD83" s="21"/>
      <c r="DE83" s="21"/>
      <c r="DF83" s="21"/>
      <c r="DG83" s="21"/>
      <c r="DH83" s="24" t="s">
        <v>1457</v>
      </c>
      <c r="DI83" s="21" t="s">
        <v>1457</v>
      </c>
      <c r="DJ83" s="21" t="s">
        <v>1457</v>
      </c>
      <c r="DK83" s="21" t="s">
        <v>1457</v>
      </c>
      <c r="DL83" s="21"/>
      <c r="DM83" s="21"/>
      <c r="DN83" s="21"/>
      <c r="DO83" s="26"/>
      <c r="DP83" s="6"/>
      <c r="DQ83" s="24">
        <v>144</v>
      </c>
      <c r="DR83" s="21">
        <v>83.8</v>
      </c>
      <c r="DS83" s="21">
        <v>83.7</v>
      </c>
      <c r="DT83" s="21">
        <v>109.9</v>
      </c>
      <c r="DU83" s="21"/>
      <c r="DV83" s="21"/>
      <c r="DW83" s="21"/>
      <c r="DX83" s="24">
        <v>0.5</v>
      </c>
      <c r="DY83" s="21">
        <v>0.4</v>
      </c>
      <c r="DZ83" s="21">
        <v>0.4</v>
      </c>
      <c r="EA83" s="21">
        <v>0.5</v>
      </c>
      <c r="EB83" s="21"/>
      <c r="EC83" s="21"/>
      <c r="ED83" s="21"/>
      <c r="EE83" s="78">
        <f t="shared" si="88"/>
        <v>288</v>
      </c>
      <c r="EF83" s="79">
        <f t="shared" si="142"/>
        <v>209.49999999999997</v>
      </c>
      <c r="EG83" s="79">
        <f t="shared" si="228"/>
        <v>209.25</v>
      </c>
      <c r="EH83" s="79">
        <f t="shared" ref="EH83:EH89" si="240">DT83/EA83</f>
        <v>219.8</v>
      </c>
      <c r="EI83" s="79"/>
      <c r="EJ83" s="79"/>
      <c r="EK83" s="79"/>
      <c r="EL83" s="24">
        <v>1</v>
      </c>
      <c r="EM83" s="21">
        <v>1</v>
      </c>
      <c r="EN83" s="21">
        <v>1</v>
      </c>
      <c r="EO83" s="21">
        <v>1</v>
      </c>
      <c r="EP83" s="21"/>
      <c r="EQ83" s="21"/>
      <c r="ER83" s="21"/>
      <c r="ES83" s="24">
        <v>322</v>
      </c>
      <c r="ET83" s="21">
        <v>380</v>
      </c>
      <c r="EU83" s="21">
        <v>378</v>
      </c>
      <c r="EV83" s="21">
        <v>372</v>
      </c>
      <c r="EW83" s="21"/>
      <c r="EX83" s="21"/>
      <c r="EY83" s="21"/>
      <c r="EZ83" s="24">
        <v>13.8</v>
      </c>
      <c r="FA83" s="21">
        <v>10.4</v>
      </c>
      <c r="FB83" s="21">
        <v>8</v>
      </c>
      <c r="FC83" s="21">
        <v>8</v>
      </c>
      <c r="FD83" s="21"/>
      <c r="FE83" s="21"/>
      <c r="FF83" s="21"/>
      <c r="FG83" s="24">
        <v>3</v>
      </c>
      <c r="FH83" s="21">
        <v>3</v>
      </c>
      <c r="FI83" s="21">
        <v>3</v>
      </c>
      <c r="FJ83" s="21">
        <v>3</v>
      </c>
      <c r="FK83" s="21"/>
      <c r="FL83" s="21"/>
      <c r="FM83" s="21"/>
      <c r="FN83" s="24">
        <v>71</v>
      </c>
      <c r="FO83" s="21">
        <v>73</v>
      </c>
      <c r="FP83" s="21">
        <v>69</v>
      </c>
      <c r="FQ83" s="21">
        <v>68</v>
      </c>
      <c r="FR83" s="21"/>
      <c r="FS83" s="21"/>
      <c r="FT83" s="21"/>
      <c r="FU83" s="24" t="s">
        <v>1458</v>
      </c>
      <c r="FV83" s="21" t="s">
        <v>1459</v>
      </c>
      <c r="FW83" s="21" t="s">
        <v>1439</v>
      </c>
      <c r="FX83" s="21" t="s">
        <v>859</v>
      </c>
      <c r="FY83" s="21"/>
      <c r="FZ83" s="21"/>
      <c r="GA83" s="21"/>
      <c r="GB83" s="24">
        <v>262</v>
      </c>
      <c r="GC83" s="21">
        <v>238</v>
      </c>
      <c r="GD83" s="21">
        <v>261</v>
      </c>
      <c r="GE83" s="21">
        <v>323</v>
      </c>
      <c r="GF83" s="21"/>
      <c r="GG83" s="21"/>
      <c r="GH83" s="21"/>
      <c r="GI83" s="24">
        <v>250</v>
      </c>
      <c r="GJ83" s="21">
        <v>1060</v>
      </c>
      <c r="GK83" s="21">
        <v>480</v>
      </c>
      <c r="GL83" s="21">
        <v>25</v>
      </c>
      <c r="GM83" s="21"/>
      <c r="GN83" s="21"/>
      <c r="GO83" s="21"/>
      <c r="GP83" s="6"/>
      <c r="GQ83" s="24">
        <v>17</v>
      </c>
      <c r="GR83" s="21">
        <v>90</v>
      </c>
      <c r="GS83" s="24">
        <v>16</v>
      </c>
      <c r="GT83" s="21">
        <v>90</v>
      </c>
      <c r="GU83" s="24">
        <v>16</v>
      </c>
      <c r="GV83" s="21">
        <v>90</v>
      </c>
      <c r="GW83" s="24">
        <v>16</v>
      </c>
      <c r="GX83" s="21">
        <v>90</v>
      </c>
      <c r="GY83" s="24"/>
      <c r="GZ83" s="21"/>
      <c r="HA83" s="24"/>
      <c r="HB83" s="21"/>
      <c r="HC83" s="24"/>
      <c r="HD83" s="21"/>
      <c r="HE83" s="6"/>
      <c r="HF83" s="21">
        <v>71</v>
      </c>
      <c r="HG83" s="21">
        <v>60</v>
      </c>
      <c r="HH83" s="21">
        <v>88</v>
      </c>
      <c r="HI83" s="21">
        <v>35.4</v>
      </c>
      <c r="HJ83" s="21">
        <v>1</v>
      </c>
      <c r="HK83" s="21">
        <v>67.8</v>
      </c>
      <c r="HL83" s="21">
        <v>0.7</v>
      </c>
      <c r="HM83" s="21">
        <v>0</v>
      </c>
      <c r="HN83" s="21">
        <v>71.98</v>
      </c>
      <c r="HO83" s="21">
        <v>28.41</v>
      </c>
      <c r="HP83" s="21">
        <v>2.1</v>
      </c>
      <c r="HQ83" s="21">
        <v>132</v>
      </c>
      <c r="HR83" s="21">
        <v>27.3</v>
      </c>
      <c r="HS83" s="21">
        <v>13.8</v>
      </c>
      <c r="HT83" s="21">
        <v>3</v>
      </c>
      <c r="HU83" s="6"/>
      <c r="HV83" s="99">
        <f t="shared" si="10"/>
        <v>1</v>
      </c>
      <c r="HW83" s="6"/>
      <c r="HX83" s="6"/>
      <c r="HY83" s="6"/>
      <c r="HZ83" s="6"/>
      <c r="IA83" s="6"/>
    </row>
    <row r="84" spans="1:235" ht="15.75" customHeight="1" x14ac:dyDescent="0.3">
      <c r="A84" s="99">
        <v>79</v>
      </c>
      <c r="B84" s="3">
        <v>162</v>
      </c>
      <c r="C84" s="21" t="s">
        <v>874</v>
      </c>
      <c r="D84" s="21">
        <v>1</v>
      </c>
      <c r="E84" s="22">
        <v>41471</v>
      </c>
      <c r="F84" s="22">
        <v>41472</v>
      </c>
      <c r="G84" s="21">
        <f t="shared" si="0"/>
        <v>1</v>
      </c>
      <c r="H84" s="21" t="s">
        <v>240</v>
      </c>
      <c r="I84" s="21" t="s">
        <v>324</v>
      </c>
      <c r="J84" s="23">
        <v>14321</v>
      </c>
      <c r="K84" s="21">
        <v>74</v>
      </c>
      <c r="L84" s="21">
        <v>172</v>
      </c>
      <c r="M84" s="21">
        <v>60</v>
      </c>
      <c r="N84" s="21" t="s">
        <v>1468</v>
      </c>
      <c r="O84" s="21">
        <v>59</v>
      </c>
      <c r="P84" s="21">
        <v>66</v>
      </c>
      <c r="Q84" s="21">
        <v>7</v>
      </c>
      <c r="R84" s="21" t="s">
        <v>547</v>
      </c>
      <c r="S84" s="21">
        <v>1</v>
      </c>
      <c r="T84" s="21">
        <v>9</v>
      </c>
      <c r="U84" s="21" t="s">
        <v>272</v>
      </c>
      <c r="V84" s="21">
        <v>1</v>
      </c>
      <c r="W84" s="21">
        <v>1</v>
      </c>
      <c r="X84" s="21">
        <v>2</v>
      </c>
      <c r="Y84" s="21">
        <v>0</v>
      </c>
      <c r="Z84" s="6"/>
      <c r="AA84" s="24" t="s">
        <v>513</v>
      </c>
      <c r="AB84" s="21" t="s">
        <v>549</v>
      </c>
      <c r="AC84" s="25">
        <v>1</v>
      </c>
      <c r="AD84" s="25"/>
      <c r="AE84" s="21" t="s">
        <v>246</v>
      </c>
      <c r="AF84" s="21" t="s">
        <v>247</v>
      </c>
      <c r="AG84" s="21" t="s">
        <v>249</v>
      </c>
      <c r="AH84" s="21"/>
      <c r="AI84" s="21" t="s">
        <v>249</v>
      </c>
      <c r="AJ84" s="21" t="s">
        <v>249</v>
      </c>
      <c r="AK84" s="21" t="s">
        <v>246</v>
      </c>
      <c r="AL84" s="21" t="s">
        <v>246</v>
      </c>
      <c r="AM84" s="21">
        <v>3.12</v>
      </c>
      <c r="AN84" s="6"/>
      <c r="AO84" s="26" t="s">
        <v>250</v>
      </c>
      <c r="AP84" s="26" t="s">
        <v>274</v>
      </c>
      <c r="AQ84" s="26"/>
      <c r="AR84" s="57" t="s">
        <v>1902</v>
      </c>
      <c r="AS84" s="57" t="s">
        <v>1905</v>
      </c>
      <c r="AT84" s="27">
        <v>2.12</v>
      </c>
      <c r="AU84" s="21">
        <v>4.29</v>
      </c>
      <c r="AV84" s="21">
        <v>5.1100000000000003</v>
      </c>
      <c r="AW84" s="21">
        <v>4</v>
      </c>
      <c r="AX84" s="21">
        <v>3.11</v>
      </c>
      <c r="AY84" s="21">
        <v>2</v>
      </c>
      <c r="AZ84" s="21">
        <v>1.28</v>
      </c>
      <c r="BA84" s="21">
        <v>0.41</v>
      </c>
      <c r="BB84" s="21"/>
      <c r="BC84" s="28">
        <f t="shared" ref="BC84:BE84" si="241">((AU84/AT84)*100)-100</f>
        <v>102.35849056603774</v>
      </c>
      <c r="BD84" s="28">
        <f t="shared" si="241"/>
        <v>19.114219114219111</v>
      </c>
      <c r="BE84" s="28">
        <f t="shared" si="241"/>
        <v>-21.722113502935429</v>
      </c>
      <c r="BF84" s="28">
        <f t="shared" si="2"/>
        <v>141.03773584905662</v>
      </c>
      <c r="BG84" s="28">
        <f t="shared" si="3"/>
        <v>88.679245283018844</v>
      </c>
      <c r="BH84" s="28">
        <f t="shared" si="4"/>
        <v>-6.7599067599067695</v>
      </c>
      <c r="BI84" s="3">
        <f t="shared" ref="BI84:BK84" si="242">AU84-AT84</f>
        <v>2.17</v>
      </c>
      <c r="BJ84" s="3">
        <f t="shared" si="242"/>
        <v>0.82000000000000028</v>
      </c>
      <c r="BK84" s="3">
        <f t="shared" si="242"/>
        <v>-1.1100000000000003</v>
      </c>
      <c r="BL84" s="3">
        <f t="shared" si="6"/>
        <v>2.99</v>
      </c>
      <c r="BM84" s="3">
        <f t="shared" si="7"/>
        <v>1.88</v>
      </c>
      <c r="BN84" s="3">
        <f t="shared" si="8"/>
        <v>-0.29000000000000004</v>
      </c>
      <c r="BO84" s="24">
        <v>116.8</v>
      </c>
      <c r="BP84" s="21">
        <v>197</v>
      </c>
      <c r="BQ84" s="21">
        <v>141</v>
      </c>
      <c r="BR84" s="21">
        <v>69.7</v>
      </c>
      <c r="BS84" s="21">
        <v>37.6</v>
      </c>
      <c r="BT84" s="21">
        <v>19.3</v>
      </c>
      <c r="BU84" s="21"/>
      <c r="BV84" s="24">
        <v>36</v>
      </c>
      <c r="BW84" s="21">
        <v>38</v>
      </c>
      <c r="BX84" s="21">
        <v>37</v>
      </c>
      <c r="BY84" s="21">
        <v>36</v>
      </c>
      <c r="BZ84" s="21">
        <v>36.4</v>
      </c>
      <c r="CA84" s="21">
        <v>35</v>
      </c>
      <c r="CB84" s="21">
        <v>36</v>
      </c>
      <c r="CC84" s="21">
        <v>35.6</v>
      </c>
      <c r="CD84" s="21"/>
      <c r="CE84" s="6"/>
      <c r="CF84" s="24" t="s">
        <v>1469</v>
      </c>
      <c r="CG84" s="21"/>
      <c r="CH84" s="21"/>
      <c r="CI84" s="21"/>
      <c r="CJ84" s="21"/>
      <c r="CK84" s="21"/>
      <c r="CL84" s="21"/>
      <c r="CM84" s="24" t="s">
        <v>1470</v>
      </c>
      <c r="CN84" s="21"/>
      <c r="CO84" s="21"/>
      <c r="CP84" s="21"/>
      <c r="CQ84" s="21"/>
      <c r="CR84" s="21"/>
      <c r="CS84" s="21"/>
      <c r="CT84" s="24">
        <v>1</v>
      </c>
      <c r="CU84" s="21"/>
      <c r="CV84" s="21"/>
      <c r="CW84" s="21"/>
      <c r="CX84" s="21"/>
      <c r="CY84" s="21"/>
      <c r="CZ84" s="21"/>
      <c r="DA84" s="24" t="s">
        <v>1471</v>
      </c>
      <c r="DB84" s="21"/>
      <c r="DC84" s="21"/>
      <c r="DD84" s="21"/>
      <c r="DE84" s="21"/>
      <c r="DF84" s="21"/>
      <c r="DG84" s="21"/>
      <c r="DH84" s="24" t="s">
        <v>268</v>
      </c>
      <c r="DI84" s="21" t="s">
        <v>268</v>
      </c>
      <c r="DJ84" s="21" t="s">
        <v>268</v>
      </c>
      <c r="DK84" s="21" t="s">
        <v>268</v>
      </c>
      <c r="DL84" s="21" t="s">
        <v>268</v>
      </c>
      <c r="DM84" s="21" t="s">
        <v>268</v>
      </c>
      <c r="DN84" s="21"/>
      <c r="DO84" s="26"/>
      <c r="DP84" s="6"/>
      <c r="DQ84" s="24">
        <v>87.3</v>
      </c>
      <c r="DR84" s="21">
        <v>108.1</v>
      </c>
      <c r="DS84" s="21">
        <v>104.4</v>
      </c>
      <c r="DT84" s="21">
        <v>101.5</v>
      </c>
      <c r="DU84" s="21">
        <v>97.5</v>
      </c>
      <c r="DV84" s="21">
        <v>80</v>
      </c>
      <c r="DW84" s="21"/>
      <c r="DX84" s="24">
        <v>0.35</v>
      </c>
      <c r="DY84" s="21">
        <v>0.35</v>
      </c>
      <c r="DZ84" s="21">
        <v>0.3</v>
      </c>
      <c r="EA84" s="21">
        <v>0.4</v>
      </c>
      <c r="EB84" s="21">
        <v>0.4</v>
      </c>
      <c r="EC84" s="21">
        <v>0.45</v>
      </c>
      <c r="ED84" s="21"/>
      <c r="EE84" s="29">
        <f t="shared" si="88"/>
        <v>249.42857142857144</v>
      </c>
      <c r="EF84" s="30">
        <f t="shared" si="142"/>
        <v>308.85714285714283</v>
      </c>
      <c r="EG84" s="30">
        <f t="shared" si="228"/>
        <v>348.00000000000006</v>
      </c>
      <c r="EH84" s="30">
        <f t="shared" si="240"/>
        <v>253.75</v>
      </c>
      <c r="EI84" s="30">
        <f t="shared" ref="EI84:EJ84" si="243">DU84/EB84</f>
        <v>243.75</v>
      </c>
      <c r="EJ84" s="30">
        <f t="shared" si="243"/>
        <v>177.77777777777777</v>
      </c>
      <c r="EK84" s="30"/>
      <c r="EL84" s="24">
        <v>0</v>
      </c>
      <c r="EM84" s="21">
        <v>0</v>
      </c>
      <c r="EN84" s="21">
        <v>0</v>
      </c>
      <c r="EO84" s="21">
        <v>0</v>
      </c>
      <c r="EP84" s="21">
        <v>0</v>
      </c>
      <c r="EQ84" s="21">
        <v>0</v>
      </c>
      <c r="ER84" s="21"/>
      <c r="ES84" s="24">
        <v>160</v>
      </c>
      <c r="ET84" s="21">
        <v>166</v>
      </c>
      <c r="EU84" s="21">
        <v>147</v>
      </c>
      <c r="EV84" s="21">
        <v>183</v>
      </c>
      <c r="EW84" s="21">
        <v>183</v>
      </c>
      <c r="EX84" s="21">
        <v>216</v>
      </c>
      <c r="EY84" s="21"/>
      <c r="EZ84" s="24">
        <v>12.4</v>
      </c>
      <c r="FA84" s="21">
        <v>8.5</v>
      </c>
      <c r="FB84" s="21">
        <v>5</v>
      </c>
      <c r="FC84" s="21">
        <v>6</v>
      </c>
      <c r="FD84" s="21">
        <v>7.3</v>
      </c>
      <c r="FE84" s="21">
        <v>8.6</v>
      </c>
      <c r="FF84" s="21"/>
      <c r="FG84" s="24">
        <v>15</v>
      </c>
      <c r="FH84" s="21">
        <v>15</v>
      </c>
      <c r="FI84" s="21">
        <v>15</v>
      </c>
      <c r="FJ84" s="21">
        <v>15</v>
      </c>
      <c r="FK84" s="21">
        <v>15</v>
      </c>
      <c r="FL84" s="21">
        <v>15</v>
      </c>
      <c r="FM84" s="21"/>
      <c r="FN84" s="24">
        <v>68</v>
      </c>
      <c r="FO84" s="21">
        <v>75</v>
      </c>
      <c r="FP84" s="21">
        <v>90</v>
      </c>
      <c r="FQ84" s="21">
        <v>100</v>
      </c>
      <c r="FR84" s="21">
        <v>100</v>
      </c>
      <c r="FS84" s="21">
        <v>97</v>
      </c>
      <c r="FT84" s="21"/>
      <c r="FU84" s="24" t="s">
        <v>1214</v>
      </c>
      <c r="FV84" s="21">
        <v>0</v>
      </c>
      <c r="FW84" s="21">
        <v>0</v>
      </c>
      <c r="FX84" s="21">
        <v>0</v>
      </c>
      <c r="FY84" s="21">
        <v>0</v>
      </c>
      <c r="FZ84" s="21">
        <v>0</v>
      </c>
      <c r="GA84" s="21"/>
      <c r="GB84" s="24">
        <v>60</v>
      </c>
      <c r="GC84" s="21">
        <v>55</v>
      </c>
      <c r="GD84" s="21">
        <v>51</v>
      </c>
      <c r="GE84" s="21">
        <v>42</v>
      </c>
      <c r="GF84" s="21">
        <v>47</v>
      </c>
      <c r="GG84" s="21">
        <v>45</v>
      </c>
      <c r="GH84" s="21"/>
      <c r="GI84" s="24">
        <v>1750</v>
      </c>
      <c r="GJ84" s="21">
        <v>350</v>
      </c>
      <c r="GK84" s="21">
        <v>1350</v>
      </c>
      <c r="GL84" s="21">
        <v>1810</v>
      </c>
      <c r="GM84" s="21">
        <v>2330</v>
      </c>
      <c r="GN84" s="21">
        <v>1450</v>
      </c>
      <c r="GO84" s="21"/>
      <c r="GP84" s="6"/>
      <c r="GQ84" s="24">
        <v>13</v>
      </c>
      <c r="GR84" s="21">
        <v>55</v>
      </c>
      <c r="GS84" s="24">
        <v>8</v>
      </c>
      <c r="GT84" s="21">
        <v>18</v>
      </c>
      <c r="GU84" s="24">
        <v>8</v>
      </c>
      <c r="GV84" s="21">
        <v>18</v>
      </c>
      <c r="GW84" s="24">
        <v>9</v>
      </c>
      <c r="GX84" s="21">
        <v>18</v>
      </c>
      <c r="GY84" s="24">
        <v>9</v>
      </c>
      <c r="GZ84" s="21">
        <v>18</v>
      </c>
      <c r="HA84" s="24">
        <v>9</v>
      </c>
      <c r="HB84" s="21">
        <v>18</v>
      </c>
      <c r="HC84" s="24"/>
      <c r="HD84" s="21"/>
      <c r="HE84" s="6"/>
      <c r="HF84" s="21">
        <v>74</v>
      </c>
      <c r="HG84" s="21">
        <v>53</v>
      </c>
      <c r="HH84" s="21">
        <v>99</v>
      </c>
      <c r="HI84" s="21">
        <v>33</v>
      </c>
      <c r="HJ84" s="21">
        <v>1</v>
      </c>
      <c r="HK84" s="21">
        <v>87.3</v>
      </c>
      <c r="HL84" s="21">
        <v>1</v>
      </c>
      <c r="HM84" s="21">
        <v>20</v>
      </c>
      <c r="HN84" s="21">
        <v>13.44</v>
      </c>
      <c r="HO84" s="21">
        <v>14.74</v>
      </c>
      <c r="HP84" s="21">
        <v>3.91</v>
      </c>
      <c r="HQ84" s="21">
        <v>136</v>
      </c>
      <c r="HR84" s="21">
        <v>20</v>
      </c>
      <c r="HS84" s="21">
        <v>12.4</v>
      </c>
      <c r="HT84" s="21">
        <v>15</v>
      </c>
      <c r="HU84" s="6"/>
      <c r="HV84" s="99">
        <f t="shared" si="10"/>
        <v>5</v>
      </c>
      <c r="HW84" s="6"/>
      <c r="HX84" s="6"/>
      <c r="HY84" s="6"/>
      <c r="HZ84" s="6"/>
      <c r="IA84" s="6"/>
    </row>
    <row r="85" spans="1:235" ht="15.75" customHeight="1" x14ac:dyDescent="0.3">
      <c r="A85" s="99">
        <v>80</v>
      </c>
      <c r="B85" s="3">
        <v>164</v>
      </c>
      <c r="C85" s="21" t="s">
        <v>431</v>
      </c>
      <c r="D85" s="21">
        <v>2</v>
      </c>
      <c r="E85" s="22">
        <v>41473</v>
      </c>
      <c r="F85" s="22">
        <v>41473</v>
      </c>
      <c r="G85" s="21">
        <f t="shared" si="0"/>
        <v>0</v>
      </c>
      <c r="H85" s="21"/>
      <c r="I85" s="21" t="s">
        <v>432</v>
      </c>
      <c r="J85" s="23">
        <v>14520</v>
      </c>
      <c r="K85" s="21">
        <v>73</v>
      </c>
      <c r="L85" s="21">
        <v>160</v>
      </c>
      <c r="M85" s="21">
        <v>100</v>
      </c>
      <c r="N85" s="21" t="s">
        <v>1474</v>
      </c>
      <c r="O85" s="21">
        <v>58</v>
      </c>
      <c r="P85" s="21">
        <v>64</v>
      </c>
      <c r="Q85" s="21">
        <v>18</v>
      </c>
      <c r="R85" s="21" t="s">
        <v>547</v>
      </c>
      <c r="S85" s="21">
        <v>1</v>
      </c>
      <c r="T85" s="21">
        <v>37</v>
      </c>
      <c r="U85" s="21" t="s">
        <v>272</v>
      </c>
      <c r="V85" s="21">
        <v>1</v>
      </c>
      <c r="W85" s="21">
        <v>0</v>
      </c>
      <c r="X85" s="21">
        <v>12</v>
      </c>
      <c r="Y85" s="21">
        <v>4</v>
      </c>
      <c r="Z85" s="6"/>
      <c r="AA85" s="24" t="s">
        <v>462</v>
      </c>
      <c r="AB85" s="21" t="s">
        <v>1064</v>
      </c>
      <c r="AC85" s="25">
        <v>1</v>
      </c>
      <c r="AD85" s="25"/>
      <c r="AE85" s="21" t="s">
        <v>249</v>
      </c>
      <c r="AF85" s="21"/>
      <c r="AG85" s="21" t="s">
        <v>246</v>
      </c>
      <c r="AH85" s="21" t="s">
        <v>328</v>
      </c>
      <c r="AI85" s="21" t="s">
        <v>249</v>
      </c>
      <c r="AJ85" s="21" t="s">
        <v>249</v>
      </c>
      <c r="AK85" s="21" t="s">
        <v>246</v>
      </c>
      <c r="AL85" s="21" t="s">
        <v>246</v>
      </c>
      <c r="AM85" s="21">
        <v>69.72</v>
      </c>
      <c r="AN85" s="6"/>
      <c r="AO85" s="26" t="s">
        <v>250</v>
      </c>
      <c r="AP85" s="26" t="s">
        <v>274</v>
      </c>
      <c r="AQ85" s="26"/>
      <c r="AR85" s="26" t="s">
        <v>1902</v>
      </c>
      <c r="AS85" s="26" t="s">
        <v>1919</v>
      </c>
      <c r="AT85" s="27">
        <v>69.72</v>
      </c>
      <c r="AU85" s="21">
        <v>80.47</v>
      </c>
      <c r="AV85" s="21">
        <v>76.83</v>
      </c>
      <c r="AW85" s="21">
        <v>74</v>
      </c>
      <c r="AX85" s="21">
        <v>70.63</v>
      </c>
      <c r="AY85" s="21">
        <v>40.18</v>
      </c>
      <c r="AZ85" s="21">
        <v>16</v>
      </c>
      <c r="BA85" s="21">
        <v>10.75</v>
      </c>
      <c r="BB85" s="21">
        <v>11.47</v>
      </c>
      <c r="BC85" s="28">
        <f t="shared" ref="BC85:BE85" si="244">((AU85/AT85)*100)-100</f>
        <v>15.418818129661503</v>
      </c>
      <c r="BD85" s="28">
        <f t="shared" si="244"/>
        <v>-4.5234248788368348</v>
      </c>
      <c r="BE85" s="28">
        <f t="shared" si="244"/>
        <v>-3.683456982949366</v>
      </c>
      <c r="BF85" s="28">
        <f t="shared" si="2"/>
        <v>10.197934595524956</v>
      </c>
      <c r="BG85" s="28">
        <f t="shared" si="3"/>
        <v>6.1388410786001231</v>
      </c>
      <c r="BH85" s="28">
        <f t="shared" si="4"/>
        <v>-8.0402634522182268</v>
      </c>
      <c r="BI85" s="3">
        <f t="shared" ref="BI85:BK85" si="245">AU85-AT85</f>
        <v>10.75</v>
      </c>
      <c r="BJ85" s="3">
        <f t="shared" si="245"/>
        <v>-3.6400000000000006</v>
      </c>
      <c r="BK85" s="3">
        <f t="shared" si="245"/>
        <v>-2.8299999999999983</v>
      </c>
      <c r="BL85" s="3">
        <f t="shared" si="6"/>
        <v>7.1099999999999994</v>
      </c>
      <c r="BM85" s="3">
        <f t="shared" si="7"/>
        <v>4.2800000000000011</v>
      </c>
      <c r="BN85" s="3">
        <f t="shared" si="8"/>
        <v>-6.4699999999999989</v>
      </c>
      <c r="BO85" s="24">
        <v>281</v>
      </c>
      <c r="BP85" s="21">
        <v>293</v>
      </c>
      <c r="BQ85" s="21">
        <v>255.1</v>
      </c>
      <c r="BR85" s="21">
        <v>120.8</v>
      </c>
      <c r="BS85" s="21">
        <v>87.7</v>
      </c>
      <c r="BT85" s="21">
        <v>69.3</v>
      </c>
      <c r="BU85" s="21">
        <v>73</v>
      </c>
      <c r="BV85" s="24">
        <v>37</v>
      </c>
      <c r="BW85" s="21">
        <v>36.4</v>
      </c>
      <c r="BX85" s="21">
        <v>36</v>
      </c>
      <c r="BY85" s="21">
        <v>37</v>
      </c>
      <c r="BZ85" s="21">
        <v>36.6</v>
      </c>
      <c r="CA85" s="21">
        <v>37.6</v>
      </c>
      <c r="CB85" s="21">
        <v>37</v>
      </c>
      <c r="CC85" s="21">
        <v>36</v>
      </c>
      <c r="CD85" s="21">
        <v>36</v>
      </c>
      <c r="CE85" s="6"/>
      <c r="CF85" s="24" t="s">
        <v>1475</v>
      </c>
      <c r="CG85" s="21" t="s">
        <v>1476</v>
      </c>
      <c r="CH85" s="21" t="s">
        <v>1477</v>
      </c>
      <c r="CI85" s="21" t="s">
        <v>1478</v>
      </c>
      <c r="CJ85" s="21"/>
      <c r="CK85" s="21" t="s">
        <v>1479</v>
      </c>
      <c r="CL85" s="21"/>
      <c r="CM85" s="24" t="s">
        <v>1480</v>
      </c>
      <c r="CN85" s="21" t="s">
        <v>1481</v>
      </c>
      <c r="CO85" s="21" t="s">
        <v>1482</v>
      </c>
      <c r="CP85" s="21" t="s">
        <v>331</v>
      </c>
      <c r="CQ85" s="21"/>
      <c r="CR85" s="21" t="s">
        <v>331</v>
      </c>
      <c r="CS85" s="21"/>
      <c r="CT85" s="24">
        <v>2</v>
      </c>
      <c r="CU85" s="21">
        <v>2</v>
      </c>
      <c r="CV85" s="21">
        <v>2</v>
      </c>
      <c r="CW85" s="21">
        <v>1</v>
      </c>
      <c r="CX85" s="21"/>
      <c r="CY85" s="21">
        <v>1</v>
      </c>
      <c r="CZ85" s="21"/>
      <c r="DA85" s="24" t="s">
        <v>409</v>
      </c>
      <c r="DB85" s="21" t="s">
        <v>409</v>
      </c>
      <c r="DC85" s="21" t="s">
        <v>1483</v>
      </c>
      <c r="DD85" s="21"/>
      <c r="DE85" s="21"/>
      <c r="DF85" s="21"/>
      <c r="DG85" s="21"/>
      <c r="DH85" s="24" t="s">
        <v>255</v>
      </c>
      <c r="DI85" s="21" t="s">
        <v>255</v>
      </c>
      <c r="DJ85" s="21" t="s">
        <v>255</v>
      </c>
      <c r="DK85" s="21" t="s">
        <v>1484</v>
      </c>
      <c r="DL85" s="21" t="s">
        <v>1485</v>
      </c>
      <c r="DM85" s="21" t="s">
        <v>606</v>
      </c>
      <c r="DN85" s="21" t="s">
        <v>606</v>
      </c>
      <c r="DO85" s="26"/>
      <c r="DP85" s="6"/>
      <c r="DQ85" s="24">
        <v>102.7</v>
      </c>
      <c r="DR85" s="21">
        <v>114.1</v>
      </c>
      <c r="DS85" s="21">
        <v>118.1</v>
      </c>
      <c r="DT85" s="21">
        <v>100.2</v>
      </c>
      <c r="DU85" s="21">
        <v>126.5</v>
      </c>
      <c r="DV85" s="21">
        <v>86.6</v>
      </c>
      <c r="DW85" s="21">
        <v>86.6</v>
      </c>
      <c r="DX85" s="24">
        <v>0.35</v>
      </c>
      <c r="DY85" s="21">
        <v>0.3</v>
      </c>
      <c r="DZ85" s="21">
        <v>0.3</v>
      </c>
      <c r="EA85" s="21">
        <v>0.3</v>
      </c>
      <c r="EB85" s="21">
        <v>0.3</v>
      </c>
      <c r="EC85" s="21">
        <v>0.3</v>
      </c>
      <c r="ED85" s="21">
        <v>0.3</v>
      </c>
      <c r="EE85" s="29">
        <f t="shared" si="88"/>
        <v>293.42857142857144</v>
      </c>
      <c r="EF85" s="30">
        <f t="shared" si="142"/>
        <v>380.33333333333331</v>
      </c>
      <c r="EG85" s="30">
        <f t="shared" si="228"/>
        <v>393.66666666666669</v>
      </c>
      <c r="EH85" s="30">
        <f t="shared" si="240"/>
        <v>334</v>
      </c>
      <c r="EI85" s="30">
        <f t="shared" ref="EI85:EK85" si="246">DU85/EB85</f>
        <v>421.66666666666669</v>
      </c>
      <c r="EJ85" s="30">
        <f t="shared" si="246"/>
        <v>288.66666666666669</v>
      </c>
      <c r="EK85" s="30">
        <f t="shared" si="246"/>
        <v>288.66666666666669</v>
      </c>
      <c r="EL85" s="24">
        <v>0</v>
      </c>
      <c r="EM85" s="21">
        <v>0</v>
      </c>
      <c r="EN85" s="21">
        <v>0</v>
      </c>
      <c r="EO85" s="21">
        <v>0</v>
      </c>
      <c r="EP85" s="21">
        <v>0</v>
      </c>
      <c r="EQ85" s="21">
        <v>0</v>
      </c>
      <c r="ER85" s="21">
        <v>0</v>
      </c>
      <c r="ES85" s="24">
        <v>233</v>
      </c>
      <c r="ET85" s="21">
        <v>298</v>
      </c>
      <c r="EU85" s="21">
        <v>332</v>
      </c>
      <c r="EV85" s="21">
        <v>300</v>
      </c>
      <c r="EW85" s="21">
        <v>220</v>
      </c>
      <c r="EX85" s="21">
        <v>206</v>
      </c>
      <c r="EY85" s="21">
        <v>163</v>
      </c>
      <c r="EZ85" s="24">
        <v>651.5</v>
      </c>
      <c r="FA85" s="21">
        <v>651.5</v>
      </c>
      <c r="FB85" s="21">
        <v>536</v>
      </c>
      <c r="FC85" s="21">
        <v>468.2</v>
      </c>
      <c r="FD85" s="21">
        <v>461.9</v>
      </c>
      <c r="FE85" s="21">
        <v>571</v>
      </c>
      <c r="FF85" s="21">
        <v>566</v>
      </c>
      <c r="FG85" s="24">
        <v>15</v>
      </c>
      <c r="FH85" s="21">
        <v>15</v>
      </c>
      <c r="FI85" s="21">
        <v>15</v>
      </c>
      <c r="FJ85" s="21">
        <v>15</v>
      </c>
      <c r="FK85" s="21">
        <v>15</v>
      </c>
      <c r="FL85" s="21">
        <v>15</v>
      </c>
      <c r="FM85" s="21">
        <v>15</v>
      </c>
      <c r="FN85" s="24">
        <v>65</v>
      </c>
      <c r="FO85" s="21">
        <v>77</v>
      </c>
      <c r="FP85" s="21">
        <v>70</v>
      </c>
      <c r="FQ85" s="21">
        <v>79</v>
      </c>
      <c r="FR85" s="21">
        <v>66</v>
      </c>
      <c r="FS85" s="21">
        <v>71</v>
      </c>
      <c r="FT85" s="21">
        <v>70</v>
      </c>
      <c r="FU85" s="24" t="s">
        <v>403</v>
      </c>
      <c r="FV85" s="21" t="s">
        <v>430</v>
      </c>
      <c r="FW85" s="21" t="s">
        <v>294</v>
      </c>
      <c r="FX85" s="21" t="s">
        <v>310</v>
      </c>
      <c r="FY85" s="21" t="s">
        <v>311</v>
      </c>
      <c r="FZ85" s="21" t="s">
        <v>296</v>
      </c>
      <c r="GA85" s="21" t="s">
        <v>559</v>
      </c>
      <c r="GB85" s="24">
        <v>363</v>
      </c>
      <c r="GC85" s="21">
        <v>293</v>
      </c>
      <c r="GD85" s="21">
        <v>340</v>
      </c>
      <c r="GE85" s="21">
        <v>316</v>
      </c>
      <c r="GF85" s="21">
        <v>302</v>
      </c>
      <c r="GG85" s="21">
        <v>426</v>
      </c>
      <c r="GH85" s="21">
        <v>343</v>
      </c>
      <c r="GI85" s="24">
        <v>70</v>
      </c>
      <c r="GJ85" s="21">
        <v>30</v>
      </c>
      <c r="GK85" s="21">
        <v>75</v>
      </c>
      <c r="GL85" s="21">
        <v>320</v>
      </c>
      <c r="GM85" s="21">
        <v>700</v>
      </c>
      <c r="GN85" s="21">
        <v>440</v>
      </c>
      <c r="GO85" s="21">
        <v>500</v>
      </c>
      <c r="GP85" s="6"/>
      <c r="GQ85" s="24">
        <v>13</v>
      </c>
      <c r="GR85" s="21">
        <v>55</v>
      </c>
      <c r="GS85" s="24">
        <v>12</v>
      </c>
      <c r="GT85" s="21">
        <v>45</v>
      </c>
      <c r="GU85" s="24">
        <v>12</v>
      </c>
      <c r="GV85" s="21">
        <v>45</v>
      </c>
      <c r="GW85" s="24">
        <v>12</v>
      </c>
      <c r="GX85" s="21">
        <v>45</v>
      </c>
      <c r="GY85" s="24">
        <v>11</v>
      </c>
      <c r="GZ85" s="21">
        <v>45</v>
      </c>
      <c r="HA85" s="24">
        <v>13</v>
      </c>
      <c r="HB85" s="21">
        <v>55</v>
      </c>
      <c r="HC85" s="24">
        <v>13</v>
      </c>
      <c r="HD85" s="21">
        <v>55</v>
      </c>
      <c r="HE85" s="6"/>
      <c r="HF85" s="21">
        <v>73</v>
      </c>
      <c r="HG85" s="21">
        <v>87</v>
      </c>
      <c r="HH85" s="21">
        <v>80</v>
      </c>
      <c r="HI85" s="21">
        <v>37</v>
      </c>
      <c r="HJ85" s="21">
        <v>2</v>
      </c>
      <c r="HK85" s="21">
        <v>102.7</v>
      </c>
      <c r="HL85" s="21">
        <v>0.35</v>
      </c>
      <c r="HM85" s="21">
        <v>0</v>
      </c>
      <c r="HN85" s="21">
        <v>82.63</v>
      </c>
      <c r="HO85" s="21">
        <v>2.61</v>
      </c>
      <c r="HP85" s="21">
        <v>3.19</v>
      </c>
      <c r="HQ85" s="21">
        <v>133</v>
      </c>
      <c r="HR85" s="21">
        <v>11.7</v>
      </c>
      <c r="HS85" s="21">
        <v>651.5</v>
      </c>
      <c r="HT85" s="21">
        <v>15</v>
      </c>
      <c r="HU85" s="6"/>
      <c r="HV85" s="99">
        <f t="shared" si="10"/>
        <v>1</v>
      </c>
      <c r="HW85" s="6"/>
      <c r="HX85" s="6"/>
      <c r="HY85" s="6"/>
      <c r="HZ85" s="6"/>
      <c r="IA85" s="6"/>
    </row>
    <row r="86" spans="1:235" ht="15.75" customHeight="1" x14ac:dyDescent="0.3">
      <c r="A86" s="99">
        <v>81</v>
      </c>
      <c r="B86" s="3">
        <v>174</v>
      </c>
      <c r="C86" s="21" t="s">
        <v>626</v>
      </c>
      <c r="D86" s="21">
        <v>1</v>
      </c>
      <c r="E86" s="22">
        <v>41490</v>
      </c>
      <c r="F86" s="22">
        <v>41491</v>
      </c>
      <c r="G86" s="21">
        <f t="shared" si="0"/>
        <v>1</v>
      </c>
      <c r="H86" s="21"/>
      <c r="I86" s="21" t="s">
        <v>989</v>
      </c>
      <c r="J86" s="23">
        <v>12736</v>
      </c>
      <c r="K86" s="21">
        <v>78</v>
      </c>
      <c r="L86" s="21">
        <v>185</v>
      </c>
      <c r="M86" s="21">
        <v>70</v>
      </c>
      <c r="N86" s="21" t="s">
        <v>1546</v>
      </c>
      <c r="O86" s="21">
        <v>71</v>
      </c>
      <c r="P86" s="21">
        <v>85</v>
      </c>
      <c r="Q86" s="21">
        <v>6</v>
      </c>
      <c r="R86" s="21" t="s">
        <v>1282</v>
      </c>
      <c r="S86" s="21">
        <v>1</v>
      </c>
      <c r="T86" s="21">
        <v>6</v>
      </c>
      <c r="U86" s="21" t="s">
        <v>1282</v>
      </c>
      <c r="V86" s="21">
        <v>1</v>
      </c>
      <c r="W86" s="21">
        <v>3</v>
      </c>
      <c r="X86" s="21">
        <v>3</v>
      </c>
      <c r="Y86" s="21">
        <v>0</v>
      </c>
      <c r="Z86" s="6"/>
      <c r="AA86" s="24" t="s">
        <v>513</v>
      </c>
      <c r="AB86" s="21" t="s">
        <v>497</v>
      </c>
      <c r="AC86" s="25">
        <v>1</v>
      </c>
      <c r="AD86" s="25"/>
      <c r="AE86" s="21" t="s">
        <v>249</v>
      </c>
      <c r="AF86" s="21"/>
      <c r="AG86" s="21" t="s">
        <v>246</v>
      </c>
      <c r="AH86" s="21" t="s">
        <v>248</v>
      </c>
      <c r="AI86" s="21" t="s">
        <v>246</v>
      </c>
      <c r="AJ86" s="21" t="s">
        <v>249</v>
      </c>
      <c r="AK86" s="21" t="s">
        <v>246</v>
      </c>
      <c r="AL86" s="21" t="s">
        <v>249</v>
      </c>
      <c r="AM86" s="21">
        <v>0.11</v>
      </c>
      <c r="AN86" s="6"/>
      <c r="AO86" s="26" t="s">
        <v>250</v>
      </c>
      <c r="AP86" s="26" t="s">
        <v>274</v>
      </c>
      <c r="AQ86" s="26"/>
      <c r="AR86" s="26" t="s">
        <v>1904</v>
      </c>
      <c r="AS86" s="26" t="s">
        <v>1905</v>
      </c>
      <c r="AT86" s="27">
        <v>0.11</v>
      </c>
      <c r="AU86" s="21">
        <v>1.41</v>
      </c>
      <c r="AV86" s="21">
        <v>3.01</v>
      </c>
      <c r="AW86" s="21">
        <v>0.87</v>
      </c>
      <c r="AX86" s="21">
        <v>0.79</v>
      </c>
      <c r="AY86" s="21">
        <v>0.46</v>
      </c>
      <c r="AZ86" s="21">
        <v>0.4</v>
      </c>
      <c r="BA86" s="21">
        <v>0.35</v>
      </c>
      <c r="BB86" s="21"/>
      <c r="BC86" s="28">
        <f t="shared" ref="BC86:BE86" si="247">((AU86/AT86)*100)-100</f>
        <v>1181.8181818181818</v>
      </c>
      <c r="BD86" s="28">
        <f t="shared" si="247"/>
        <v>113.47517730496452</v>
      </c>
      <c r="BE86" s="28">
        <f t="shared" si="247"/>
        <v>-71.096345514950173</v>
      </c>
      <c r="BF86" s="28">
        <f t="shared" si="2"/>
        <v>2636.3636363636365</v>
      </c>
      <c r="BG86" s="28">
        <f t="shared" si="3"/>
        <v>690.90909090909088</v>
      </c>
      <c r="BH86" s="28">
        <f t="shared" si="4"/>
        <v>-38.297872340425535</v>
      </c>
      <c r="BI86" s="3">
        <f t="shared" ref="BI86:BK86" si="248">AU86-AT86</f>
        <v>1.2999999999999998</v>
      </c>
      <c r="BJ86" s="3">
        <f t="shared" si="248"/>
        <v>1.5999999999999999</v>
      </c>
      <c r="BK86" s="3">
        <f t="shared" si="248"/>
        <v>-2.1399999999999997</v>
      </c>
      <c r="BL86" s="3">
        <f t="shared" si="6"/>
        <v>2.9</v>
      </c>
      <c r="BM86" s="3">
        <f t="shared" si="7"/>
        <v>0.76</v>
      </c>
      <c r="BN86" s="3">
        <f t="shared" si="8"/>
        <v>-0.53999999999999992</v>
      </c>
      <c r="BO86" s="24"/>
      <c r="BP86" s="21">
        <v>251.6</v>
      </c>
      <c r="BQ86" s="21">
        <v>219.1</v>
      </c>
      <c r="BR86" s="21"/>
      <c r="BS86" s="21">
        <v>252.3</v>
      </c>
      <c r="BT86" s="21">
        <v>320.8</v>
      </c>
      <c r="BU86" s="21"/>
      <c r="BV86" s="24">
        <v>37.9</v>
      </c>
      <c r="BW86" s="21">
        <v>36</v>
      </c>
      <c r="BX86" s="21">
        <v>36.5</v>
      </c>
      <c r="BY86" s="21">
        <v>36.4</v>
      </c>
      <c r="BZ86" s="21">
        <v>36</v>
      </c>
      <c r="CA86" s="21">
        <v>36</v>
      </c>
      <c r="CB86" s="21">
        <v>36</v>
      </c>
      <c r="CC86" s="21">
        <v>36.1</v>
      </c>
      <c r="CD86" s="21"/>
      <c r="CE86" s="6"/>
      <c r="CF86" s="24" t="s">
        <v>1547</v>
      </c>
      <c r="CG86" s="21"/>
      <c r="CH86" s="21"/>
      <c r="CI86" s="21"/>
      <c r="CJ86" s="21"/>
      <c r="CK86" s="21"/>
      <c r="CL86" s="21"/>
      <c r="CM86" s="24" t="s">
        <v>1548</v>
      </c>
      <c r="CN86" s="21"/>
      <c r="CO86" s="21"/>
      <c r="CP86" s="21"/>
      <c r="CQ86" s="21"/>
      <c r="CR86" s="21"/>
      <c r="CS86" s="21"/>
      <c r="CT86" s="24">
        <v>2</v>
      </c>
      <c r="CU86" s="21"/>
      <c r="CV86" s="21"/>
      <c r="CW86" s="21"/>
      <c r="CX86" s="21"/>
      <c r="CY86" s="21"/>
      <c r="CZ86" s="21"/>
      <c r="DA86" s="24" t="s">
        <v>735</v>
      </c>
      <c r="DB86" s="21"/>
      <c r="DC86" s="21"/>
      <c r="DD86" s="21"/>
      <c r="DE86" s="21"/>
      <c r="DF86" s="21"/>
      <c r="DG86" s="21"/>
      <c r="DH86" s="24" t="s">
        <v>374</v>
      </c>
      <c r="DI86" s="21" t="s">
        <v>374</v>
      </c>
      <c r="DJ86" s="21" t="s">
        <v>374</v>
      </c>
      <c r="DK86" s="21" t="s">
        <v>374</v>
      </c>
      <c r="DL86" s="21" t="s">
        <v>374</v>
      </c>
      <c r="DM86" s="21" t="s">
        <v>374</v>
      </c>
      <c r="DN86" s="21"/>
      <c r="DO86" s="26"/>
      <c r="DP86" s="6"/>
      <c r="DQ86" s="24">
        <v>177.1</v>
      </c>
      <c r="DR86" s="21">
        <v>117</v>
      </c>
      <c r="DS86" s="21">
        <v>122.3</v>
      </c>
      <c r="DT86" s="21">
        <v>84.3</v>
      </c>
      <c r="DU86" s="21">
        <v>76.2</v>
      </c>
      <c r="DV86" s="21">
        <v>76.2</v>
      </c>
      <c r="DW86" s="21"/>
      <c r="DX86" s="24">
        <v>0.45</v>
      </c>
      <c r="DY86" s="21">
        <v>0.4</v>
      </c>
      <c r="DZ86" s="21">
        <v>0.4</v>
      </c>
      <c r="EA86" s="21">
        <v>0.4</v>
      </c>
      <c r="EB86" s="21">
        <v>0.35</v>
      </c>
      <c r="EC86" s="21">
        <v>0.35</v>
      </c>
      <c r="ED86" s="21"/>
      <c r="EE86" s="78">
        <f t="shared" si="88"/>
        <v>393.55555555555554</v>
      </c>
      <c r="EF86" s="79">
        <f t="shared" si="142"/>
        <v>292.5</v>
      </c>
      <c r="EG86" s="79">
        <f t="shared" si="228"/>
        <v>305.75</v>
      </c>
      <c r="EH86" s="79">
        <f t="shared" si="240"/>
        <v>210.74999999999997</v>
      </c>
      <c r="EI86" s="79">
        <f t="shared" ref="EI86:EJ86" si="249">DU86/EB86</f>
        <v>217.71428571428572</v>
      </c>
      <c r="EJ86" s="79">
        <f t="shared" si="249"/>
        <v>217.71428571428572</v>
      </c>
      <c r="EK86" s="79"/>
      <c r="EL86" s="24">
        <v>1</v>
      </c>
      <c r="EM86" s="21">
        <v>1</v>
      </c>
      <c r="EN86" s="21">
        <v>1</v>
      </c>
      <c r="EO86" s="21">
        <v>0</v>
      </c>
      <c r="EP86" s="21">
        <v>0</v>
      </c>
      <c r="EQ86" s="21">
        <v>0</v>
      </c>
      <c r="ER86" s="21"/>
      <c r="ES86" s="24">
        <v>164</v>
      </c>
      <c r="ET86" s="21">
        <v>165</v>
      </c>
      <c r="EU86" s="21">
        <v>180</v>
      </c>
      <c r="EV86" s="21">
        <v>173</v>
      </c>
      <c r="EW86" s="21">
        <v>193</v>
      </c>
      <c r="EX86" s="21">
        <v>192</v>
      </c>
      <c r="EY86" s="21"/>
      <c r="EZ86" s="24">
        <v>34.6</v>
      </c>
      <c r="FA86" s="21">
        <v>9.4</v>
      </c>
      <c r="FB86" s="21">
        <v>9.1</v>
      </c>
      <c r="FC86" s="21">
        <v>9.1</v>
      </c>
      <c r="FD86" s="21">
        <v>10.7</v>
      </c>
      <c r="FE86" s="21">
        <v>9</v>
      </c>
      <c r="FF86" s="21"/>
      <c r="FG86" s="24">
        <v>7</v>
      </c>
      <c r="FH86" s="21">
        <v>10</v>
      </c>
      <c r="FI86" s="21">
        <v>10</v>
      </c>
      <c r="FJ86" s="21">
        <v>14</v>
      </c>
      <c r="FK86" s="21">
        <v>12</v>
      </c>
      <c r="FL86" s="21">
        <v>15</v>
      </c>
      <c r="FM86" s="21"/>
      <c r="FN86" s="24">
        <v>71</v>
      </c>
      <c r="FO86" s="21">
        <v>81</v>
      </c>
      <c r="FP86" s="21">
        <v>85</v>
      </c>
      <c r="FQ86" s="21">
        <v>56</v>
      </c>
      <c r="FR86" s="21">
        <v>98</v>
      </c>
      <c r="FS86" s="21">
        <v>109</v>
      </c>
      <c r="FT86" s="21"/>
      <c r="FU86" s="24" t="s">
        <v>859</v>
      </c>
      <c r="FV86" s="21" t="s">
        <v>1214</v>
      </c>
      <c r="FW86" s="21" t="s">
        <v>1214</v>
      </c>
      <c r="FX86" s="21">
        <v>0</v>
      </c>
      <c r="FY86" s="21">
        <v>0</v>
      </c>
      <c r="FZ86" s="21">
        <v>0</v>
      </c>
      <c r="GA86" s="21"/>
      <c r="GB86" s="24">
        <v>66</v>
      </c>
      <c r="GC86" s="21">
        <v>67</v>
      </c>
      <c r="GD86" s="21">
        <v>53</v>
      </c>
      <c r="GE86" s="21">
        <v>53</v>
      </c>
      <c r="GF86" s="21">
        <v>53</v>
      </c>
      <c r="GG86" s="21">
        <v>46</v>
      </c>
      <c r="GH86" s="21"/>
      <c r="GI86" s="24">
        <v>1100</v>
      </c>
      <c r="GJ86" s="21">
        <v>970</v>
      </c>
      <c r="GK86" s="21">
        <v>1670</v>
      </c>
      <c r="GL86" s="21">
        <v>1960</v>
      </c>
      <c r="GM86" s="21">
        <v>1880</v>
      </c>
      <c r="GN86" s="21">
        <v>530</v>
      </c>
      <c r="GO86" s="21"/>
      <c r="GP86" s="6"/>
      <c r="GQ86" s="24">
        <v>15</v>
      </c>
      <c r="GR86" s="21">
        <v>80</v>
      </c>
      <c r="GS86" s="24">
        <v>14</v>
      </c>
      <c r="GT86" s="21">
        <v>55</v>
      </c>
      <c r="GU86" s="24">
        <v>13</v>
      </c>
      <c r="GV86" s="21">
        <v>55</v>
      </c>
      <c r="GW86" s="24">
        <v>11</v>
      </c>
      <c r="GX86" s="21">
        <v>45</v>
      </c>
      <c r="GY86" s="24">
        <v>11</v>
      </c>
      <c r="GZ86" s="21">
        <v>45</v>
      </c>
      <c r="HA86" s="24">
        <v>9</v>
      </c>
      <c r="HB86" s="21">
        <v>18</v>
      </c>
      <c r="HC86" s="24"/>
      <c r="HD86" s="21"/>
      <c r="HE86" s="6"/>
      <c r="HF86" s="21">
        <v>78</v>
      </c>
      <c r="HG86" s="21">
        <v>49</v>
      </c>
      <c r="HH86" s="21">
        <v>75</v>
      </c>
      <c r="HI86" s="21">
        <v>37.9</v>
      </c>
      <c r="HJ86" s="21">
        <v>1</v>
      </c>
      <c r="HK86" s="21">
        <v>86.6</v>
      </c>
      <c r="HL86" s="21">
        <v>0.6</v>
      </c>
      <c r="HM86" s="21">
        <v>10</v>
      </c>
      <c r="HN86" s="21">
        <v>18.48</v>
      </c>
      <c r="HO86" s="21">
        <v>16.34</v>
      </c>
      <c r="HP86" s="21">
        <v>3.02</v>
      </c>
      <c r="HQ86" s="21">
        <v>134</v>
      </c>
      <c r="HR86" s="21">
        <v>23.1</v>
      </c>
      <c r="HS86" s="21">
        <v>34.6</v>
      </c>
      <c r="HT86" s="21">
        <v>7</v>
      </c>
      <c r="HU86" s="6"/>
      <c r="HV86" s="99">
        <f t="shared" si="10"/>
        <v>1</v>
      </c>
      <c r="HW86" s="6"/>
      <c r="HX86" s="6"/>
      <c r="HY86" s="6"/>
      <c r="HZ86" s="6"/>
      <c r="IA86" s="6"/>
    </row>
    <row r="87" spans="1:235" ht="15.75" customHeight="1" x14ac:dyDescent="0.3">
      <c r="A87" s="99">
        <v>82</v>
      </c>
      <c r="B87" s="3">
        <v>176</v>
      </c>
      <c r="C87" s="21" t="s">
        <v>626</v>
      </c>
      <c r="D87" s="21">
        <v>1</v>
      </c>
      <c r="E87" s="22">
        <v>41489</v>
      </c>
      <c r="F87" s="22">
        <v>41491</v>
      </c>
      <c r="G87" s="21">
        <f t="shared" si="0"/>
        <v>2</v>
      </c>
      <c r="H87" s="21"/>
      <c r="I87" s="21" t="s">
        <v>432</v>
      </c>
      <c r="J87" s="23">
        <v>14704</v>
      </c>
      <c r="K87" s="21">
        <v>73</v>
      </c>
      <c r="L87" s="21">
        <v>175</v>
      </c>
      <c r="M87" s="21">
        <v>90</v>
      </c>
      <c r="N87" s="21" t="s">
        <v>1472</v>
      </c>
      <c r="O87" s="21">
        <v>67</v>
      </c>
      <c r="P87" s="21">
        <v>79</v>
      </c>
      <c r="Q87" s="21">
        <v>9</v>
      </c>
      <c r="R87" s="21" t="s">
        <v>1333</v>
      </c>
      <c r="S87" s="21">
        <v>1</v>
      </c>
      <c r="T87" s="21">
        <v>51</v>
      </c>
      <c r="U87" s="21" t="s">
        <v>548</v>
      </c>
      <c r="V87" s="21">
        <v>2</v>
      </c>
      <c r="W87" s="21">
        <v>6</v>
      </c>
      <c r="X87" s="21">
        <v>3</v>
      </c>
      <c r="Y87" s="21">
        <v>0</v>
      </c>
      <c r="Z87" s="6"/>
      <c r="AA87" s="24" t="s">
        <v>244</v>
      </c>
      <c r="AB87" s="21" t="s">
        <v>1554</v>
      </c>
      <c r="AC87" s="25">
        <v>2</v>
      </c>
      <c r="AD87" s="25" t="s">
        <v>1010</v>
      </c>
      <c r="AE87" s="21" t="s">
        <v>246</v>
      </c>
      <c r="AF87" s="21" t="s">
        <v>247</v>
      </c>
      <c r="AG87" s="21" t="s">
        <v>249</v>
      </c>
      <c r="AH87" s="21"/>
      <c r="AI87" s="21" t="s">
        <v>246</v>
      </c>
      <c r="AJ87" s="21" t="s">
        <v>249</v>
      </c>
      <c r="AK87" s="21" t="s">
        <v>246</v>
      </c>
      <c r="AL87" s="21" t="s">
        <v>246</v>
      </c>
      <c r="AM87" s="21">
        <v>6.75</v>
      </c>
      <c r="AN87" s="6"/>
      <c r="AO87" s="26" t="s">
        <v>250</v>
      </c>
      <c r="AP87" s="26" t="s">
        <v>274</v>
      </c>
      <c r="AQ87" s="26"/>
      <c r="AR87" s="26" t="s">
        <v>1902</v>
      </c>
      <c r="AS87" s="26" t="s">
        <v>1917</v>
      </c>
      <c r="AT87" s="27">
        <v>6.75</v>
      </c>
      <c r="AU87" s="21">
        <v>5.96</v>
      </c>
      <c r="AV87" s="21">
        <v>5.18</v>
      </c>
      <c r="AW87" s="21">
        <v>3</v>
      </c>
      <c r="AX87" s="21">
        <v>2.2000000000000002</v>
      </c>
      <c r="AY87" s="21">
        <v>1.7</v>
      </c>
      <c r="AZ87" s="21">
        <v>1.01</v>
      </c>
      <c r="BA87" s="21">
        <v>0.63</v>
      </c>
      <c r="BB87" s="21">
        <v>0.44</v>
      </c>
      <c r="BC87" s="28">
        <f t="shared" ref="BC87:BE87" si="250">((AU87/AT87)*100)-100</f>
        <v>-11.703703703703709</v>
      </c>
      <c r="BD87" s="28">
        <f t="shared" si="250"/>
        <v>-13.087248322147659</v>
      </c>
      <c r="BE87" s="28">
        <f t="shared" si="250"/>
        <v>-42.084942084942078</v>
      </c>
      <c r="BF87" s="28">
        <f t="shared" si="2"/>
        <v>-23.259259259259267</v>
      </c>
      <c r="BG87" s="28">
        <f t="shared" si="3"/>
        <v>-55.555555555555557</v>
      </c>
      <c r="BH87" s="28">
        <f t="shared" si="4"/>
        <v>-49.664429530201339</v>
      </c>
      <c r="BI87" s="3">
        <f t="shared" ref="BI87:BK87" si="251">AU87-AT87</f>
        <v>-0.79</v>
      </c>
      <c r="BJ87" s="3">
        <f t="shared" si="251"/>
        <v>-0.78000000000000025</v>
      </c>
      <c r="BK87" s="3">
        <f t="shared" si="251"/>
        <v>-2.1799999999999997</v>
      </c>
      <c r="BL87" s="3">
        <f t="shared" si="6"/>
        <v>-1.5700000000000003</v>
      </c>
      <c r="BM87" s="3">
        <f t="shared" si="7"/>
        <v>-3.75</v>
      </c>
      <c r="BN87" s="3">
        <f t="shared" si="8"/>
        <v>-2.96</v>
      </c>
      <c r="BO87" s="24"/>
      <c r="BP87" s="21">
        <v>356.7</v>
      </c>
      <c r="BQ87" s="21"/>
      <c r="BR87" s="21">
        <v>179.8</v>
      </c>
      <c r="BS87" s="21">
        <v>142.1</v>
      </c>
      <c r="BT87" s="21">
        <v>164.5</v>
      </c>
      <c r="BU87" s="21"/>
      <c r="BV87" s="24">
        <v>36.9</v>
      </c>
      <c r="BW87" s="21">
        <v>36.5</v>
      </c>
      <c r="BX87" s="21">
        <v>37.6</v>
      </c>
      <c r="BY87" s="21">
        <v>37.5</v>
      </c>
      <c r="BZ87" s="21">
        <v>38</v>
      </c>
      <c r="CA87" s="21">
        <v>37</v>
      </c>
      <c r="CB87" s="21">
        <v>37</v>
      </c>
      <c r="CC87" s="21">
        <v>37</v>
      </c>
      <c r="CD87" s="21">
        <v>37.9</v>
      </c>
      <c r="CE87" s="6"/>
      <c r="CF87" s="24" t="s">
        <v>1555</v>
      </c>
      <c r="CG87" s="21"/>
      <c r="CH87" s="21"/>
      <c r="CI87" s="21"/>
      <c r="CJ87" s="21"/>
      <c r="CK87" s="21"/>
      <c r="CL87" s="21"/>
      <c r="CM87" s="24" t="s">
        <v>1556</v>
      </c>
      <c r="CN87" s="21"/>
      <c r="CO87" s="21"/>
      <c r="CP87" s="21"/>
      <c r="CQ87" s="21"/>
      <c r="CR87" s="21"/>
      <c r="CS87" s="21"/>
      <c r="CT87" s="24">
        <v>2</v>
      </c>
      <c r="CU87" s="21"/>
      <c r="CV87" s="21"/>
      <c r="CW87" s="21"/>
      <c r="CX87" s="21"/>
      <c r="CY87" s="21"/>
      <c r="CZ87" s="21"/>
      <c r="DA87" s="24" t="s">
        <v>1557</v>
      </c>
      <c r="DB87" s="21"/>
      <c r="DC87" s="21"/>
      <c r="DD87" s="21"/>
      <c r="DE87" s="21"/>
      <c r="DF87" s="21"/>
      <c r="DG87" s="21"/>
      <c r="DH87" s="24" t="s">
        <v>1558</v>
      </c>
      <c r="DI87" s="21" t="s">
        <v>1558</v>
      </c>
      <c r="DJ87" s="21" t="s">
        <v>1559</v>
      </c>
      <c r="DK87" s="21" t="s">
        <v>1560</v>
      </c>
      <c r="DL87" s="21" t="s">
        <v>1560</v>
      </c>
      <c r="DM87" s="21" t="s">
        <v>1560</v>
      </c>
      <c r="DN87" s="21" t="s">
        <v>1560</v>
      </c>
      <c r="DO87" s="26"/>
      <c r="DP87" s="6"/>
      <c r="DQ87" s="24">
        <v>112.4</v>
      </c>
      <c r="DR87" s="21">
        <v>110.4</v>
      </c>
      <c r="DS87" s="21">
        <v>103.9</v>
      </c>
      <c r="DT87" s="21">
        <v>131.6</v>
      </c>
      <c r="DU87" s="21">
        <v>130.6</v>
      </c>
      <c r="DV87" s="21">
        <v>83.3</v>
      </c>
      <c r="DW87" s="21">
        <v>73.8</v>
      </c>
      <c r="DX87" s="24">
        <v>0.5</v>
      </c>
      <c r="DY87" s="21">
        <v>0.5</v>
      </c>
      <c r="DZ87" s="21">
        <v>0.5</v>
      </c>
      <c r="EA87" s="21">
        <v>0.5</v>
      </c>
      <c r="EB87" s="21">
        <v>0.5</v>
      </c>
      <c r="EC87" s="21">
        <v>0.35</v>
      </c>
      <c r="ED87" s="21">
        <v>0.35</v>
      </c>
      <c r="EE87" s="78">
        <f t="shared" si="88"/>
        <v>224.8</v>
      </c>
      <c r="EF87" s="79">
        <f t="shared" si="142"/>
        <v>220.8</v>
      </c>
      <c r="EG87" s="79">
        <f t="shared" si="228"/>
        <v>207.8</v>
      </c>
      <c r="EH87" s="79">
        <f t="shared" si="240"/>
        <v>263.2</v>
      </c>
      <c r="EI87" s="79">
        <f t="shared" ref="EI87:EK87" si="252">DU87/EB87</f>
        <v>261.2</v>
      </c>
      <c r="EJ87" s="79">
        <f t="shared" si="252"/>
        <v>238</v>
      </c>
      <c r="EK87" s="79">
        <f t="shared" si="252"/>
        <v>210.85714285714286</v>
      </c>
      <c r="EL87" s="24">
        <v>1</v>
      </c>
      <c r="EM87" s="21">
        <v>1</v>
      </c>
      <c r="EN87" s="21">
        <v>1</v>
      </c>
      <c r="EO87" s="21">
        <v>1</v>
      </c>
      <c r="EP87" s="21">
        <v>0</v>
      </c>
      <c r="EQ87" s="21">
        <v>0</v>
      </c>
      <c r="ER87" s="21">
        <v>0</v>
      </c>
      <c r="ES87" s="24">
        <v>161</v>
      </c>
      <c r="ET87" s="21">
        <v>152</v>
      </c>
      <c r="EU87" s="21">
        <v>150</v>
      </c>
      <c r="EV87" s="21">
        <v>146</v>
      </c>
      <c r="EW87" s="21">
        <v>149</v>
      </c>
      <c r="EX87" s="21">
        <v>184</v>
      </c>
      <c r="EY87" s="21">
        <v>199</v>
      </c>
      <c r="EZ87" s="24">
        <v>9</v>
      </c>
      <c r="FA87" s="21">
        <v>9</v>
      </c>
      <c r="FB87" s="21">
        <v>9</v>
      </c>
      <c r="FC87" s="21">
        <v>10.7</v>
      </c>
      <c r="FD87" s="21">
        <v>7.3</v>
      </c>
      <c r="FE87" s="21">
        <v>7.5</v>
      </c>
      <c r="FF87" s="21">
        <v>7.5</v>
      </c>
      <c r="FG87" s="24">
        <v>6</v>
      </c>
      <c r="FH87" s="21">
        <v>9</v>
      </c>
      <c r="FI87" s="21">
        <v>11</v>
      </c>
      <c r="FJ87" s="21">
        <v>8</v>
      </c>
      <c r="FK87" s="21">
        <v>14</v>
      </c>
      <c r="FL87" s="21">
        <v>11</v>
      </c>
      <c r="FM87" s="21">
        <v>15</v>
      </c>
      <c r="FN87" s="24">
        <v>69</v>
      </c>
      <c r="FO87" s="21">
        <v>75</v>
      </c>
      <c r="FP87" s="21">
        <v>74</v>
      </c>
      <c r="FQ87" s="21">
        <v>84</v>
      </c>
      <c r="FR87" s="21">
        <v>94</v>
      </c>
      <c r="FS87" s="21">
        <v>69</v>
      </c>
      <c r="FT87" s="21">
        <v>89</v>
      </c>
      <c r="FU87" s="24" t="s">
        <v>1214</v>
      </c>
      <c r="FV87" s="21">
        <v>0</v>
      </c>
      <c r="FW87" s="21">
        <v>0</v>
      </c>
      <c r="FX87" s="21">
        <v>0</v>
      </c>
      <c r="FY87" s="21">
        <v>0</v>
      </c>
      <c r="FZ87" s="21">
        <v>0</v>
      </c>
      <c r="GA87" s="21">
        <v>0</v>
      </c>
      <c r="GB87" s="24">
        <v>139</v>
      </c>
      <c r="GC87" s="21">
        <v>103</v>
      </c>
      <c r="GD87" s="21">
        <v>103</v>
      </c>
      <c r="GE87" s="21">
        <v>103</v>
      </c>
      <c r="GF87" s="21">
        <v>71</v>
      </c>
      <c r="GG87" s="21">
        <v>85</v>
      </c>
      <c r="GH87" s="21">
        <v>78</v>
      </c>
      <c r="GI87" s="24">
        <v>1210</v>
      </c>
      <c r="GJ87" s="21">
        <v>2280</v>
      </c>
      <c r="GK87" s="21">
        <v>1120</v>
      </c>
      <c r="GL87" s="21">
        <v>1510</v>
      </c>
      <c r="GM87" s="21">
        <v>2460</v>
      </c>
      <c r="GN87" s="21">
        <v>1675</v>
      </c>
      <c r="GO87" s="21">
        <v>710</v>
      </c>
      <c r="GP87" s="6"/>
      <c r="GQ87" s="24">
        <v>15</v>
      </c>
      <c r="GR87" s="21">
        <v>80</v>
      </c>
      <c r="GS87" s="24">
        <v>12</v>
      </c>
      <c r="GT87" s="21">
        <v>45</v>
      </c>
      <c r="GU87" s="24">
        <v>12</v>
      </c>
      <c r="GV87" s="21">
        <v>45</v>
      </c>
      <c r="GW87" s="24">
        <v>13</v>
      </c>
      <c r="GX87" s="21">
        <v>55</v>
      </c>
      <c r="GY87" s="24">
        <v>11</v>
      </c>
      <c r="GZ87" s="21">
        <v>45</v>
      </c>
      <c r="HA87" s="24">
        <v>12</v>
      </c>
      <c r="HB87" s="21">
        <v>45</v>
      </c>
      <c r="HC87" s="24">
        <v>9</v>
      </c>
      <c r="HD87" s="21">
        <v>18</v>
      </c>
      <c r="HE87" s="6"/>
      <c r="HF87" s="21">
        <v>73</v>
      </c>
      <c r="HG87" s="21">
        <v>130</v>
      </c>
      <c r="HH87" s="21">
        <v>143</v>
      </c>
      <c r="HI87" s="21">
        <v>37</v>
      </c>
      <c r="HJ87" s="21">
        <v>1</v>
      </c>
      <c r="HK87" s="21">
        <v>80.5</v>
      </c>
      <c r="HL87" s="21">
        <v>55</v>
      </c>
      <c r="HM87" s="21">
        <v>20</v>
      </c>
      <c r="HN87" s="21">
        <v>14.84</v>
      </c>
      <c r="HO87" s="21">
        <v>4.87</v>
      </c>
      <c r="HP87" s="21">
        <v>3.72</v>
      </c>
      <c r="HQ87" s="21">
        <v>140.4</v>
      </c>
      <c r="HR87" s="21">
        <v>21.9</v>
      </c>
      <c r="HS87" s="21">
        <v>31.6</v>
      </c>
      <c r="HT87" s="21">
        <v>8</v>
      </c>
      <c r="HU87" s="6"/>
      <c r="HV87" s="99">
        <f t="shared" si="10"/>
        <v>3</v>
      </c>
      <c r="HW87" s="6"/>
      <c r="HX87" s="6"/>
      <c r="HY87" s="6"/>
      <c r="HZ87" s="6"/>
      <c r="IA87" s="6"/>
    </row>
    <row r="88" spans="1:235" ht="15.75" customHeight="1" x14ac:dyDescent="0.3">
      <c r="A88" s="99">
        <v>83</v>
      </c>
      <c r="B88" s="3">
        <v>177</v>
      </c>
      <c r="C88" s="21" t="s">
        <v>626</v>
      </c>
      <c r="D88" s="21">
        <v>1</v>
      </c>
      <c r="E88" s="22">
        <v>41491</v>
      </c>
      <c r="F88" s="22">
        <v>41493</v>
      </c>
      <c r="G88" s="21">
        <f t="shared" si="0"/>
        <v>2</v>
      </c>
      <c r="H88" s="21"/>
      <c r="I88" s="21" t="s">
        <v>432</v>
      </c>
      <c r="J88" s="23">
        <v>29683</v>
      </c>
      <c r="K88" s="21">
        <v>32</v>
      </c>
      <c r="L88" s="21">
        <v>165</v>
      </c>
      <c r="M88" s="21">
        <v>70</v>
      </c>
      <c r="N88" s="21" t="s">
        <v>1561</v>
      </c>
      <c r="O88" s="21">
        <v>29</v>
      </c>
      <c r="P88" s="21">
        <v>9</v>
      </c>
      <c r="Q88" s="21">
        <v>11</v>
      </c>
      <c r="R88" s="21" t="s">
        <v>1562</v>
      </c>
      <c r="S88" s="21">
        <v>1</v>
      </c>
      <c r="T88" s="21">
        <v>11</v>
      </c>
      <c r="U88" s="21" t="s">
        <v>1563</v>
      </c>
      <c r="V88" s="21">
        <v>1</v>
      </c>
      <c r="W88" s="21">
        <v>5</v>
      </c>
      <c r="X88" s="21">
        <v>5</v>
      </c>
      <c r="Y88" s="21">
        <v>0</v>
      </c>
      <c r="Z88" s="6"/>
      <c r="AA88" s="24" t="s">
        <v>244</v>
      </c>
      <c r="AB88" s="21" t="s">
        <v>497</v>
      </c>
      <c r="AC88" s="25">
        <v>2</v>
      </c>
      <c r="AD88" s="25" t="s">
        <v>1010</v>
      </c>
      <c r="AE88" s="21" t="s">
        <v>246</v>
      </c>
      <c r="AF88" s="21" t="s">
        <v>247</v>
      </c>
      <c r="AG88" s="21" t="s">
        <v>246</v>
      </c>
      <c r="AH88" s="21" t="s">
        <v>248</v>
      </c>
      <c r="AI88" s="21" t="s">
        <v>249</v>
      </c>
      <c r="AJ88" s="21" t="s">
        <v>249</v>
      </c>
      <c r="AK88" s="21" t="s">
        <v>246</v>
      </c>
      <c r="AL88" s="21" t="s">
        <v>246</v>
      </c>
      <c r="AM88" s="21">
        <v>3.1</v>
      </c>
      <c r="AN88" s="6"/>
      <c r="AO88" s="26" t="s">
        <v>250</v>
      </c>
      <c r="AP88" s="26" t="s">
        <v>274</v>
      </c>
      <c r="AQ88" s="26"/>
      <c r="AR88" s="26" t="s">
        <v>1904</v>
      </c>
      <c r="AS88" s="26" t="s">
        <v>1905</v>
      </c>
      <c r="AT88" s="27">
        <v>3.1</v>
      </c>
      <c r="AU88" s="21">
        <v>2.83</v>
      </c>
      <c r="AV88" s="21">
        <v>3.03</v>
      </c>
      <c r="AW88" s="21">
        <v>3.14</v>
      </c>
      <c r="AX88" s="21">
        <v>2.5</v>
      </c>
      <c r="AY88" s="21">
        <v>1.56</v>
      </c>
      <c r="AZ88" s="21">
        <v>1.08</v>
      </c>
      <c r="BA88" s="21">
        <v>0.74</v>
      </c>
      <c r="BB88" s="21">
        <v>0.52</v>
      </c>
      <c r="BC88" s="28">
        <f t="shared" ref="BC88:BE88" si="253">((AU88/AT88)*100)-100</f>
        <v>-8.709677419354847</v>
      </c>
      <c r="BD88" s="28">
        <f t="shared" si="253"/>
        <v>7.0671378091872583</v>
      </c>
      <c r="BE88" s="28">
        <f t="shared" si="253"/>
        <v>3.6303630363036348</v>
      </c>
      <c r="BF88" s="28">
        <f t="shared" si="2"/>
        <v>-2.2580645161290391</v>
      </c>
      <c r="BG88" s="28">
        <f t="shared" si="3"/>
        <v>1.2903225806451672</v>
      </c>
      <c r="BH88" s="28">
        <f t="shared" si="4"/>
        <v>10.954063604240289</v>
      </c>
      <c r="BI88" s="3">
        <f t="shared" ref="BI88:BK88" si="254">AU88-AT88</f>
        <v>-0.27</v>
      </c>
      <c r="BJ88" s="3">
        <f t="shared" si="254"/>
        <v>0.19999999999999973</v>
      </c>
      <c r="BK88" s="3">
        <f t="shared" si="254"/>
        <v>0.11000000000000032</v>
      </c>
      <c r="BL88" s="3">
        <f t="shared" si="6"/>
        <v>-7.0000000000000284E-2</v>
      </c>
      <c r="BM88" s="3">
        <f t="shared" si="7"/>
        <v>4.0000000000000036E-2</v>
      </c>
      <c r="BN88" s="3">
        <f t="shared" si="8"/>
        <v>0.31000000000000005</v>
      </c>
      <c r="BO88" s="24">
        <v>243.5</v>
      </c>
      <c r="BP88" s="21">
        <v>263</v>
      </c>
      <c r="BQ88" s="21">
        <v>245</v>
      </c>
      <c r="BR88" s="21">
        <v>237.4</v>
      </c>
      <c r="BS88" s="21"/>
      <c r="BT88" s="21"/>
      <c r="BU88" s="21"/>
      <c r="BV88" s="24">
        <v>38.1</v>
      </c>
      <c r="BW88" s="21">
        <v>38.9</v>
      </c>
      <c r="BX88" s="21">
        <v>38</v>
      </c>
      <c r="BY88" s="21">
        <v>37.1</v>
      </c>
      <c r="BZ88" s="21">
        <v>36.9</v>
      </c>
      <c r="CA88" s="21">
        <v>37.1</v>
      </c>
      <c r="CB88" s="21">
        <v>37.4</v>
      </c>
      <c r="CC88" s="21">
        <v>36</v>
      </c>
      <c r="CD88" s="21">
        <v>37.1</v>
      </c>
      <c r="CE88" s="6"/>
      <c r="CF88" s="24" t="s">
        <v>935</v>
      </c>
      <c r="CG88" s="21"/>
      <c r="CH88" s="21" t="s">
        <v>263</v>
      </c>
      <c r="CI88" s="21"/>
      <c r="CJ88" s="21"/>
      <c r="CK88" s="21"/>
      <c r="CL88" s="21"/>
      <c r="CM88" s="24" t="s">
        <v>1564</v>
      </c>
      <c r="CN88" s="21"/>
      <c r="CO88" s="21" t="s">
        <v>331</v>
      </c>
      <c r="CP88" s="21"/>
      <c r="CQ88" s="21"/>
      <c r="CR88" s="21"/>
      <c r="CS88" s="21"/>
      <c r="CT88" s="24">
        <v>2</v>
      </c>
      <c r="CU88" s="21"/>
      <c r="CV88" s="21">
        <v>1</v>
      </c>
      <c r="CW88" s="21"/>
      <c r="CX88" s="21"/>
      <c r="CY88" s="21"/>
      <c r="CZ88" s="21"/>
      <c r="DA88" s="24" t="s">
        <v>1565</v>
      </c>
      <c r="DB88" s="21"/>
      <c r="DC88" s="21" t="s">
        <v>331</v>
      </c>
      <c r="DD88" s="21"/>
      <c r="DE88" s="21"/>
      <c r="DF88" s="21"/>
      <c r="DG88" s="21"/>
      <c r="DH88" s="24" t="s">
        <v>1566</v>
      </c>
      <c r="DI88" s="21" t="s">
        <v>1203</v>
      </c>
      <c r="DJ88" s="21" t="s">
        <v>1203</v>
      </c>
      <c r="DK88" s="21" t="s">
        <v>1203</v>
      </c>
      <c r="DL88" s="21" t="s">
        <v>1203</v>
      </c>
      <c r="DM88" s="21" t="s">
        <v>1203</v>
      </c>
      <c r="DN88" s="21" t="s">
        <v>1203</v>
      </c>
      <c r="DO88" s="26"/>
      <c r="DP88" s="6"/>
      <c r="DQ88" s="24">
        <v>140</v>
      </c>
      <c r="DR88" s="21">
        <v>168.6</v>
      </c>
      <c r="DS88" s="21">
        <v>77.3</v>
      </c>
      <c r="DT88" s="21">
        <v>146.4</v>
      </c>
      <c r="DU88" s="21">
        <v>112.9</v>
      </c>
      <c r="DV88" s="21">
        <v>90.2</v>
      </c>
      <c r="DW88" s="21">
        <v>180.6</v>
      </c>
      <c r="DX88" s="24">
        <v>0.6</v>
      </c>
      <c r="DY88" s="21">
        <v>0.55000000000000004</v>
      </c>
      <c r="DZ88" s="21">
        <v>0.5</v>
      </c>
      <c r="EA88" s="21">
        <v>0.6</v>
      </c>
      <c r="EB88" s="21">
        <v>0.5</v>
      </c>
      <c r="EC88" s="21">
        <v>0.55000000000000004</v>
      </c>
      <c r="ED88" s="21">
        <v>0.4</v>
      </c>
      <c r="EE88" s="78">
        <f t="shared" si="88"/>
        <v>233.33333333333334</v>
      </c>
      <c r="EF88" s="79">
        <f t="shared" si="142"/>
        <v>306.5454545454545</v>
      </c>
      <c r="EG88" s="79">
        <f t="shared" si="228"/>
        <v>154.6</v>
      </c>
      <c r="EH88" s="79">
        <f t="shared" si="240"/>
        <v>244.00000000000003</v>
      </c>
      <c r="EI88" s="79">
        <f t="shared" ref="EI88:EK88" si="255">DU88/EB88</f>
        <v>225.8</v>
      </c>
      <c r="EJ88" s="79">
        <f t="shared" si="255"/>
        <v>164</v>
      </c>
      <c r="EK88" s="79">
        <f t="shared" si="255"/>
        <v>451.49999999999994</v>
      </c>
      <c r="EL88" s="24">
        <v>1</v>
      </c>
      <c r="EM88" s="21">
        <v>1</v>
      </c>
      <c r="EN88" s="21">
        <v>1</v>
      </c>
      <c r="EO88" s="21">
        <v>1</v>
      </c>
      <c r="EP88" s="21">
        <v>0</v>
      </c>
      <c r="EQ88" s="21">
        <v>0</v>
      </c>
      <c r="ER88" s="21">
        <v>0</v>
      </c>
      <c r="ES88" s="24">
        <v>113</v>
      </c>
      <c r="ET88" s="21">
        <v>121</v>
      </c>
      <c r="EU88" s="21">
        <v>125</v>
      </c>
      <c r="EV88" s="21">
        <v>163</v>
      </c>
      <c r="EW88" s="21">
        <v>229</v>
      </c>
      <c r="EX88" s="21">
        <v>322</v>
      </c>
      <c r="EY88" s="21">
        <v>446</v>
      </c>
      <c r="EZ88" s="24">
        <v>7.8</v>
      </c>
      <c r="FA88" s="21">
        <v>3.8</v>
      </c>
      <c r="FB88" s="21">
        <v>2</v>
      </c>
      <c r="FC88" s="21">
        <v>3.6</v>
      </c>
      <c r="FD88" s="21">
        <v>3.6</v>
      </c>
      <c r="FE88" s="21">
        <v>4</v>
      </c>
      <c r="FF88" s="21">
        <v>4</v>
      </c>
      <c r="FG88" s="24">
        <v>15</v>
      </c>
      <c r="FH88" s="21">
        <v>10</v>
      </c>
      <c r="FI88" s="21">
        <v>10</v>
      </c>
      <c r="FJ88" s="21">
        <v>10</v>
      </c>
      <c r="FK88" s="21">
        <v>15</v>
      </c>
      <c r="FL88" s="21">
        <v>15</v>
      </c>
      <c r="FM88" s="21">
        <v>15</v>
      </c>
      <c r="FN88" s="24">
        <v>81</v>
      </c>
      <c r="FO88" s="21">
        <v>75</v>
      </c>
      <c r="FP88" s="21">
        <v>81</v>
      </c>
      <c r="FQ88" s="21">
        <v>84</v>
      </c>
      <c r="FR88" s="21">
        <v>91</v>
      </c>
      <c r="FS88" s="21">
        <v>103</v>
      </c>
      <c r="FT88" s="21">
        <v>107</v>
      </c>
      <c r="FU88" s="24" t="s">
        <v>859</v>
      </c>
      <c r="FV88" s="21" t="s">
        <v>1212</v>
      </c>
      <c r="FW88" s="21" t="s">
        <v>834</v>
      </c>
      <c r="FX88" s="21" t="s">
        <v>803</v>
      </c>
      <c r="FY88" s="21">
        <v>0</v>
      </c>
      <c r="FZ88" s="21">
        <v>0</v>
      </c>
      <c r="GA88" s="21">
        <v>0</v>
      </c>
      <c r="GB88" s="24">
        <v>74</v>
      </c>
      <c r="GC88" s="21">
        <v>79</v>
      </c>
      <c r="GD88" s="21">
        <v>65</v>
      </c>
      <c r="GE88" s="21">
        <v>76</v>
      </c>
      <c r="GF88" s="21">
        <v>76</v>
      </c>
      <c r="GG88" s="21">
        <v>51</v>
      </c>
      <c r="GH88" s="21">
        <v>59</v>
      </c>
      <c r="GI88" s="24">
        <v>1250</v>
      </c>
      <c r="GJ88" s="21">
        <v>965</v>
      </c>
      <c r="GK88" s="21">
        <v>1460</v>
      </c>
      <c r="GL88" s="21">
        <v>2305</v>
      </c>
      <c r="GM88" s="21">
        <v>2395</v>
      </c>
      <c r="GN88" s="21">
        <v>4380</v>
      </c>
      <c r="GO88" s="21">
        <v>3860</v>
      </c>
      <c r="GP88" s="6"/>
      <c r="GQ88" s="24">
        <v>13</v>
      </c>
      <c r="GR88" s="21">
        <v>55</v>
      </c>
      <c r="GS88" s="24">
        <v>13</v>
      </c>
      <c r="GT88" s="21">
        <v>55</v>
      </c>
      <c r="GU88" s="24">
        <v>15</v>
      </c>
      <c r="GV88" s="21">
        <v>80</v>
      </c>
      <c r="GW88" s="24">
        <v>13</v>
      </c>
      <c r="GX88" s="21">
        <v>55</v>
      </c>
      <c r="GY88" s="24">
        <v>8</v>
      </c>
      <c r="GZ88" s="21">
        <v>18</v>
      </c>
      <c r="HA88" s="24">
        <v>8</v>
      </c>
      <c r="HB88" s="21">
        <v>18</v>
      </c>
      <c r="HC88" s="24">
        <v>6</v>
      </c>
      <c r="HD88" s="21">
        <v>10</v>
      </c>
      <c r="HE88" s="6"/>
      <c r="HF88" s="21">
        <v>32</v>
      </c>
      <c r="HG88" s="21">
        <v>124</v>
      </c>
      <c r="HH88" s="21">
        <v>85</v>
      </c>
      <c r="HI88" s="21">
        <v>38</v>
      </c>
      <c r="HJ88" s="21">
        <v>2</v>
      </c>
      <c r="HK88" s="21">
        <v>144.5</v>
      </c>
      <c r="HL88" s="21">
        <v>0.4</v>
      </c>
      <c r="HM88" s="21">
        <v>40</v>
      </c>
      <c r="HN88" s="21">
        <v>403.36</v>
      </c>
      <c r="HO88" s="21">
        <v>18</v>
      </c>
      <c r="HP88" s="21">
        <v>3.49</v>
      </c>
      <c r="HQ88" s="21">
        <v>136.1</v>
      </c>
      <c r="HR88" s="21">
        <v>19.8</v>
      </c>
      <c r="HS88" s="21">
        <v>3.4</v>
      </c>
      <c r="HT88" s="21">
        <v>15</v>
      </c>
      <c r="HU88" s="6"/>
      <c r="HV88" s="99">
        <f t="shared" si="10"/>
        <v>0</v>
      </c>
      <c r="HW88" s="6"/>
      <c r="HX88" s="6"/>
      <c r="HY88" s="6"/>
      <c r="HZ88" s="6"/>
      <c r="IA88" s="6"/>
    </row>
    <row r="89" spans="1:235" ht="15.75" customHeight="1" x14ac:dyDescent="0.3">
      <c r="A89" s="99">
        <v>84</v>
      </c>
      <c r="B89" s="3">
        <v>178</v>
      </c>
      <c r="C89" s="21" t="s">
        <v>635</v>
      </c>
      <c r="D89" s="21">
        <v>2</v>
      </c>
      <c r="E89" s="22">
        <v>41492</v>
      </c>
      <c r="F89" s="22">
        <v>41493</v>
      </c>
      <c r="G89" s="21">
        <f t="shared" si="0"/>
        <v>1</v>
      </c>
      <c r="H89" s="21"/>
      <c r="I89" s="21" t="s">
        <v>989</v>
      </c>
      <c r="J89" s="23">
        <v>10826</v>
      </c>
      <c r="K89" s="21">
        <v>84</v>
      </c>
      <c r="L89" s="21">
        <v>152</v>
      </c>
      <c r="M89" s="21">
        <v>52</v>
      </c>
      <c r="N89" s="21" t="s">
        <v>1567</v>
      </c>
      <c r="O89" s="21">
        <v>66</v>
      </c>
      <c r="P89" s="21">
        <v>78.5</v>
      </c>
      <c r="Q89" s="21">
        <v>7</v>
      </c>
      <c r="R89" s="21" t="s">
        <v>638</v>
      </c>
      <c r="S89" s="21">
        <v>1</v>
      </c>
      <c r="T89" s="21">
        <v>49</v>
      </c>
      <c r="U89" s="21" t="s">
        <v>272</v>
      </c>
      <c r="V89" s="21">
        <v>1</v>
      </c>
      <c r="W89" s="21">
        <v>1</v>
      </c>
      <c r="X89" s="21">
        <v>2</v>
      </c>
      <c r="Y89" s="21">
        <v>0</v>
      </c>
      <c r="Z89" s="6"/>
      <c r="AA89" s="24" t="s">
        <v>513</v>
      </c>
      <c r="AB89" s="21" t="s">
        <v>1568</v>
      </c>
      <c r="AC89" s="25">
        <v>1</v>
      </c>
      <c r="AD89" s="25"/>
      <c r="AE89" s="21" t="s">
        <v>246</v>
      </c>
      <c r="AF89" s="21" t="s">
        <v>479</v>
      </c>
      <c r="AG89" s="21" t="s">
        <v>246</v>
      </c>
      <c r="AH89" s="21" t="s">
        <v>248</v>
      </c>
      <c r="AI89" s="21" t="s">
        <v>246</v>
      </c>
      <c r="AJ89" s="21" t="s">
        <v>246</v>
      </c>
      <c r="AK89" s="21" t="s">
        <v>246</v>
      </c>
      <c r="AL89" s="21" t="s">
        <v>246</v>
      </c>
      <c r="AM89" s="21">
        <v>50.3</v>
      </c>
      <c r="AN89" s="6"/>
      <c r="AO89" s="26" t="s">
        <v>250</v>
      </c>
      <c r="AP89" s="26" t="s">
        <v>274</v>
      </c>
      <c r="AQ89" s="26"/>
      <c r="AR89" s="26" t="s">
        <v>1906</v>
      </c>
      <c r="AS89" s="26" t="s">
        <v>1912</v>
      </c>
      <c r="AT89" s="27">
        <v>40.299999999999997</v>
      </c>
      <c r="AU89" s="21">
        <v>53.5</v>
      </c>
      <c r="AV89" s="21">
        <v>48.91</v>
      </c>
      <c r="AW89" s="21">
        <v>41.1</v>
      </c>
      <c r="AX89" s="21">
        <v>39.14</v>
      </c>
      <c r="AY89" s="21">
        <v>56.83</v>
      </c>
      <c r="AZ89" s="21">
        <v>34.15</v>
      </c>
      <c r="BA89" s="21">
        <v>17.13</v>
      </c>
      <c r="BB89" s="21"/>
      <c r="BC89" s="28">
        <f t="shared" ref="BC89:BE89" si="256">((AU89/AT89)*100)-100</f>
        <v>32.754342431761813</v>
      </c>
      <c r="BD89" s="28">
        <f t="shared" si="256"/>
        <v>-8.5794392523364564</v>
      </c>
      <c r="BE89" s="28">
        <f t="shared" si="256"/>
        <v>-15.968104682069097</v>
      </c>
      <c r="BF89" s="28">
        <f t="shared" si="2"/>
        <v>21.364764267990083</v>
      </c>
      <c r="BG89" s="28">
        <f t="shared" si="3"/>
        <v>1.9851116625310397</v>
      </c>
      <c r="BH89" s="28">
        <f t="shared" si="4"/>
        <v>-23.177570093457945</v>
      </c>
      <c r="BI89" s="3">
        <f t="shared" ref="BI89:BK89" si="257">AU89-AT89</f>
        <v>13.200000000000003</v>
      </c>
      <c r="BJ89" s="3">
        <f t="shared" si="257"/>
        <v>-4.5900000000000034</v>
      </c>
      <c r="BK89" s="3">
        <f t="shared" si="257"/>
        <v>-7.8099999999999952</v>
      </c>
      <c r="BL89" s="3">
        <f t="shared" si="6"/>
        <v>8.61</v>
      </c>
      <c r="BM89" s="3">
        <f t="shared" si="7"/>
        <v>0.80000000000000426</v>
      </c>
      <c r="BN89" s="3">
        <f t="shared" si="8"/>
        <v>-12.399999999999999</v>
      </c>
      <c r="BO89" s="24">
        <v>189.8</v>
      </c>
      <c r="BP89" s="21">
        <v>280</v>
      </c>
      <c r="BQ89" s="21">
        <v>233.3</v>
      </c>
      <c r="BR89" s="21">
        <v>131.9</v>
      </c>
      <c r="BS89" s="21">
        <v>60.2</v>
      </c>
      <c r="BT89" s="21">
        <v>53.3</v>
      </c>
      <c r="BU89" s="21"/>
      <c r="BV89" s="24">
        <v>35.6</v>
      </c>
      <c r="BW89" s="21">
        <v>36.4</v>
      </c>
      <c r="BX89" s="21">
        <v>36</v>
      </c>
      <c r="BY89" s="21">
        <v>37</v>
      </c>
      <c r="BZ89" s="21">
        <v>37.1</v>
      </c>
      <c r="CA89" s="21">
        <v>37</v>
      </c>
      <c r="CB89" s="21">
        <v>36.5</v>
      </c>
      <c r="CC89" s="21">
        <v>36</v>
      </c>
      <c r="CD89" s="21"/>
      <c r="CE89" s="6"/>
      <c r="CF89" s="24" t="s">
        <v>1569</v>
      </c>
      <c r="CG89" s="21"/>
      <c r="CH89" s="21"/>
      <c r="CI89" s="21"/>
      <c r="CJ89" s="21"/>
      <c r="CK89" s="21"/>
      <c r="CL89" s="21"/>
      <c r="CM89" s="24" t="s">
        <v>537</v>
      </c>
      <c r="CN89" s="21"/>
      <c r="CO89" s="21"/>
      <c r="CP89" s="21"/>
      <c r="CQ89" s="21"/>
      <c r="CR89" s="21"/>
      <c r="CS89" s="21"/>
      <c r="CT89" s="24">
        <v>2</v>
      </c>
      <c r="CU89" s="21"/>
      <c r="CV89" s="21"/>
      <c r="CW89" s="21"/>
      <c r="CX89" s="21"/>
      <c r="CY89" s="21"/>
      <c r="CZ89" s="21"/>
      <c r="DA89" s="24" t="s">
        <v>735</v>
      </c>
      <c r="DB89" s="21"/>
      <c r="DC89" s="21"/>
      <c r="DD89" s="21"/>
      <c r="DE89" s="21"/>
      <c r="DF89" s="21"/>
      <c r="DG89" s="21"/>
      <c r="DH89" s="24" t="s">
        <v>606</v>
      </c>
      <c r="DI89" s="21" t="s">
        <v>606</v>
      </c>
      <c r="DJ89" s="21" t="s">
        <v>606</v>
      </c>
      <c r="DK89" s="21" t="s">
        <v>606</v>
      </c>
      <c r="DL89" s="21" t="s">
        <v>606</v>
      </c>
      <c r="DM89" s="21" t="s">
        <v>606</v>
      </c>
      <c r="DN89" s="21"/>
      <c r="DO89" s="26"/>
      <c r="DP89" s="6"/>
      <c r="DQ89" s="24">
        <v>190.4</v>
      </c>
      <c r="DR89" s="21">
        <v>126.3</v>
      </c>
      <c r="DS89" s="21">
        <v>306</v>
      </c>
      <c r="DT89" s="21">
        <v>126.3</v>
      </c>
      <c r="DU89" s="21">
        <v>126.3</v>
      </c>
      <c r="DV89" s="21">
        <v>126.3</v>
      </c>
      <c r="DW89" s="21"/>
      <c r="DX89" s="24">
        <v>0.45</v>
      </c>
      <c r="DY89" s="21">
        <v>0.4</v>
      </c>
      <c r="DZ89" s="21">
        <v>0.4</v>
      </c>
      <c r="EA89" s="21">
        <v>0.4</v>
      </c>
      <c r="EB89" s="21">
        <v>0.4</v>
      </c>
      <c r="EC89" s="21">
        <v>0.4</v>
      </c>
      <c r="ED89" s="21"/>
      <c r="EE89" s="78">
        <f t="shared" si="88"/>
        <v>423.11111111111109</v>
      </c>
      <c r="EF89" s="79">
        <f t="shared" si="142"/>
        <v>315.75</v>
      </c>
      <c r="EG89" s="79">
        <f t="shared" si="228"/>
        <v>765</v>
      </c>
      <c r="EH89" s="79">
        <f t="shared" si="240"/>
        <v>315.75</v>
      </c>
      <c r="EI89" s="79">
        <f t="shared" ref="EI89:EJ89" si="258">DU89/EB89</f>
        <v>315.75</v>
      </c>
      <c r="EJ89" s="79">
        <f t="shared" si="258"/>
        <v>315.75</v>
      </c>
      <c r="EK89" s="79"/>
      <c r="EL89" s="24">
        <v>1</v>
      </c>
      <c r="EM89" s="21">
        <v>0</v>
      </c>
      <c r="EN89" s="21">
        <v>0</v>
      </c>
      <c r="EO89" s="21">
        <v>0</v>
      </c>
      <c r="EP89" s="21">
        <v>0</v>
      </c>
      <c r="EQ89" s="21">
        <v>0</v>
      </c>
      <c r="ER89" s="21"/>
      <c r="ES89" s="24">
        <v>302</v>
      </c>
      <c r="ET89" s="21">
        <v>236</v>
      </c>
      <c r="EU89" s="21">
        <v>252</v>
      </c>
      <c r="EV89" s="21">
        <v>203</v>
      </c>
      <c r="EW89" s="21">
        <v>200</v>
      </c>
      <c r="EX89" s="21">
        <v>188</v>
      </c>
      <c r="EY89" s="21"/>
      <c r="EZ89" s="24">
        <v>13.2</v>
      </c>
      <c r="FA89" s="21">
        <v>8.4</v>
      </c>
      <c r="FB89" s="21">
        <v>10.33</v>
      </c>
      <c r="FC89" s="21">
        <v>7.9</v>
      </c>
      <c r="FD89" s="21">
        <v>5.6</v>
      </c>
      <c r="FE89" s="21">
        <v>5.2</v>
      </c>
      <c r="FF89" s="21"/>
      <c r="FG89" s="24">
        <v>5</v>
      </c>
      <c r="FH89" s="21">
        <v>5</v>
      </c>
      <c r="FI89" s="21">
        <v>15</v>
      </c>
      <c r="FJ89" s="21">
        <v>15</v>
      </c>
      <c r="FK89" s="21">
        <v>15</v>
      </c>
      <c r="FL89" s="21">
        <v>15</v>
      </c>
      <c r="FM89" s="21"/>
      <c r="FN89" s="24">
        <v>77</v>
      </c>
      <c r="FO89" s="21">
        <v>93</v>
      </c>
      <c r="FP89" s="21">
        <v>84</v>
      </c>
      <c r="FQ89" s="21">
        <v>101</v>
      </c>
      <c r="FR89" s="21">
        <v>105</v>
      </c>
      <c r="FS89" s="21">
        <v>103</v>
      </c>
      <c r="FT89" s="21"/>
      <c r="FU89" s="24" t="s">
        <v>834</v>
      </c>
      <c r="FV89" s="21">
        <v>0</v>
      </c>
      <c r="FW89" s="21">
        <v>0</v>
      </c>
      <c r="FX89" s="21">
        <v>0</v>
      </c>
      <c r="FY89" s="21">
        <v>0</v>
      </c>
      <c r="FZ89" s="21">
        <v>0</v>
      </c>
      <c r="GA89" s="21"/>
      <c r="GB89" s="24">
        <v>132</v>
      </c>
      <c r="GC89" s="21">
        <v>171</v>
      </c>
      <c r="GD89" s="21">
        <v>128</v>
      </c>
      <c r="GE89" s="21">
        <v>86</v>
      </c>
      <c r="GF89" s="21">
        <v>86</v>
      </c>
      <c r="GG89" s="21">
        <v>69</v>
      </c>
      <c r="GH89" s="21"/>
      <c r="GI89" s="24">
        <v>510</v>
      </c>
      <c r="GJ89" s="21">
        <v>1720</v>
      </c>
      <c r="GK89" s="21">
        <v>1540</v>
      </c>
      <c r="GL89" s="21">
        <v>960</v>
      </c>
      <c r="GM89" s="21">
        <v>1200</v>
      </c>
      <c r="GN89" s="21">
        <v>530</v>
      </c>
      <c r="GO89" s="21"/>
      <c r="GP89" s="6"/>
      <c r="GQ89" s="24">
        <v>15</v>
      </c>
      <c r="GR89" s="21">
        <v>80</v>
      </c>
      <c r="GS89" s="24">
        <v>12</v>
      </c>
      <c r="GT89" s="21">
        <v>45</v>
      </c>
      <c r="GU89" s="24">
        <v>7</v>
      </c>
      <c r="GV89" s="21">
        <v>18</v>
      </c>
      <c r="GW89" s="24">
        <v>8</v>
      </c>
      <c r="GX89" s="21">
        <v>15</v>
      </c>
      <c r="GY89" s="24">
        <v>7</v>
      </c>
      <c r="GZ89" s="21">
        <v>18</v>
      </c>
      <c r="HA89" s="24">
        <v>7</v>
      </c>
      <c r="HB89" s="21">
        <v>18</v>
      </c>
      <c r="HC89" s="24"/>
      <c r="HD89" s="21"/>
      <c r="HE89" s="6"/>
      <c r="HF89" s="21">
        <v>84</v>
      </c>
      <c r="HG89" s="21">
        <v>98</v>
      </c>
      <c r="HH89" s="21">
        <v>166</v>
      </c>
      <c r="HI89" s="21">
        <v>36</v>
      </c>
      <c r="HJ89" s="21">
        <v>1</v>
      </c>
      <c r="HK89" s="21">
        <v>126.3</v>
      </c>
      <c r="HL89" s="21">
        <v>0.45</v>
      </c>
      <c r="HM89" s="21">
        <v>10</v>
      </c>
      <c r="HN89" s="21">
        <v>38.65</v>
      </c>
      <c r="HO89" s="21">
        <v>19.8</v>
      </c>
      <c r="HP89" s="21">
        <v>3.44</v>
      </c>
      <c r="HQ89" s="21">
        <v>134.4</v>
      </c>
      <c r="HR89" s="21">
        <v>16.7</v>
      </c>
      <c r="HS89" s="21">
        <v>15.3</v>
      </c>
      <c r="HT89" s="21">
        <v>10</v>
      </c>
      <c r="HU89" s="6"/>
      <c r="HV89" s="99">
        <f t="shared" si="10"/>
        <v>3</v>
      </c>
      <c r="HW89" s="6"/>
      <c r="HX89" s="6"/>
      <c r="HY89" s="6"/>
      <c r="HZ89" s="6"/>
      <c r="IA89" s="6"/>
    </row>
    <row r="90" spans="1:235" ht="15.75" customHeight="1" x14ac:dyDescent="0.3">
      <c r="A90" s="99">
        <v>85</v>
      </c>
      <c r="B90" s="3">
        <v>179</v>
      </c>
      <c r="C90" s="21" t="s">
        <v>431</v>
      </c>
      <c r="D90" s="21">
        <v>1</v>
      </c>
      <c r="E90" s="22">
        <v>41493</v>
      </c>
      <c r="F90" s="22">
        <v>41494</v>
      </c>
      <c r="G90" s="21">
        <f t="shared" si="0"/>
        <v>1</v>
      </c>
      <c r="H90" s="21"/>
      <c r="I90" s="21" t="s">
        <v>1084</v>
      </c>
      <c r="J90" s="23">
        <v>15955</v>
      </c>
      <c r="K90" s="21">
        <v>70</v>
      </c>
      <c r="L90" s="21">
        <v>165</v>
      </c>
      <c r="M90" s="21">
        <v>70</v>
      </c>
      <c r="N90" s="21" t="s">
        <v>1570</v>
      </c>
      <c r="O90" s="21">
        <v>59</v>
      </c>
      <c r="P90" s="21">
        <v>66</v>
      </c>
      <c r="Q90" s="21">
        <v>3</v>
      </c>
      <c r="R90" s="21" t="s">
        <v>547</v>
      </c>
      <c r="S90" s="21">
        <v>1</v>
      </c>
      <c r="T90" s="21">
        <v>20</v>
      </c>
      <c r="U90" s="21" t="s">
        <v>272</v>
      </c>
      <c r="V90" s="21">
        <v>1</v>
      </c>
      <c r="W90" s="21">
        <v>0</v>
      </c>
      <c r="X90" s="21">
        <v>2</v>
      </c>
      <c r="Y90" s="21">
        <v>0</v>
      </c>
      <c r="Z90" s="6"/>
      <c r="AA90" s="24" t="s">
        <v>884</v>
      </c>
      <c r="AB90" s="21" t="s">
        <v>1571</v>
      </c>
      <c r="AC90" s="25">
        <v>1</v>
      </c>
      <c r="AD90" s="25"/>
      <c r="AE90" s="21" t="s">
        <v>249</v>
      </c>
      <c r="AF90" s="21"/>
      <c r="AG90" s="21" t="s">
        <v>249</v>
      </c>
      <c r="AH90" s="21"/>
      <c r="AI90" s="21" t="s">
        <v>249</v>
      </c>
      <c r="AJ90" s="21" t="s">
        <v>249</v>
      </c>
      <c r="AK90" s="21" t="s">
        <v>246</v>
      </c>
      <c r="AL90" s="21" t="s">
        <v>246</v>
      </c>
      <c r="AM90" s="21">
        <v>1.89</v>
      </c>
      <c r="AN90" s="6"/>
      <c r="AO90" s="26" t="s">
        <v>250</v>
      </c>
      <c r="AP90" s="26" t="s">
        <v>274</v>
      </c>
      <c r="AQ90" s="26"/>
      <c r="AR90" s="26" t="s">
        <v>1902</v>
      </c>
      <c r="AS90" s="26" t="s">
        <v>1919</v>
      </c>
      <c r="AT90" s="27">
        <v>1.89</v>
      </c>
      <c r="AU90" s="21">
        <v>1.68</v>
      </c>
      <c r="AV90" s="21">
        <v>1.42</v>
      </c>
      <c r="AW90" s="21">
        <v>1.2</v>
      </c>
      <c r="AX90" s="21">
        <v>0.98</v>
      </c>
      <c r="AY90" s="21"/>
      <c r="AZ90" s="21"/>
      <c r="BA90" s="21"/>
      <c r="BB90" s="21"/>
      <c r="BC90" s="28">
        <f t="shared" ref="BC90:BE90" si="259">((AU90/AT90)*100)-100</f>
        <v>-11.1111111111111</v>
      </c>
      <c r="BD90" s="28">
        <f t="shared" si="259"/>
        <v>-15.476190476190482</v>
      </c>
      <c r="BE90" s="28">
        <f t="shared" si="259"/>
        <v>-15.492957746478879</v>
      </c>
      <c r="BF90" s="28">
        <f t="shared" si="2"/>
        <v>-24.867724867724874</v>
      </c>
      <c r="BG90" s="28">
        <f t="shared" si="3"/>
        <v>-36.507936507936513</v>
      </c>
      <c r="BH90" s="28">
        <f t="shared" si="4"/>
        <v>-28.571428571428569</v>
      </c>
      <c r="BI90" s="3">
        <f t="shared" ref="BI90:BK90" si="260">AU90-AT90</f>
        <v>-0.20999999999999996</v>
      </c>
      <c r="BJ90" s="3">
        <f t="shared" si="260"/>
        <v>-0.26</v>
      </c>
      <c r="BK90" s="3">
        <f t="shared" si="260"/>
        <v>-0.21999999999999997</v>
      </c>
      <c r="BL90" s="3">
        <f t="shared" si="6"/>
        <v>-0.47</v>
      </c>
      <c r="BM90" s="3">
        <f t="shared" si="7"/>
        <v>-0.69</v>
      </c>
      <c r="BN90" s="3">
        <f t="shared" si="8"/>
        <v>-0.48</v>
      </c>
      <c r="BO90" s="24">
        <v>149</v>
      </c>
      <c r="BP90" s="21">
        <v>149.5</v>
      </c>
      <c r="BQ90" s="21">
        <v>64</v>
      </c>
      <c r="BR90" s="21"/>
      <c r="BS90" s="21"/>
      <c r="BT90" s="21"/>
      <c r="BU90" s="21"/>
      <c r="BV90" s="24">
        <v>36.5</v>
      </c>
      <c r="BW90" s="21">
        <v>36.5</v>
      </c>
      <c r="BX90" s="21">
        <v>36.6</v>
      </c>
      <c r="BY90" s="21">
        <v>36</v>
      </c>
      <c r="BZ90" s="21">
        <v>35</v>
      </c>
      <c r="CA90" s="21"/>
      <c r="CB90" s="21"/>
      <c r="CC90" s="21"/>
      <c r="CD90" s="21"/>
      <c r="CE90" s="6"/>
      <c r="CF90" s="24" t="s">
        <v>962</v>
      </c>
      <c r="CG90" s="21"/>
      <c r="CH90" s="21"/>
      <c r="CI90" s="21"/>
      <c r="CJ90" s="21"/>
      <c r="CK90" s="21"/>
      <c r="CL90" s="21"/>
      <c r="CM90" s="24" t="s">
        <v>1572</v>
      </c>
      <c r="CN90" s="21"/>
      <c r="CO90" s="21"/>
      <c r="CP90" s="21"/>
      <c r="CQ90" s="21"/>
      <c r="CR90" s="21"/>
      <c r="CS90" s="21"/>
      <c r="CT90" s="24">
        <v>3</v>
      </c>
      <c r="CU90" s="21"/>
      <c r="CV90" s="21"/>
      <c r="CW90" s="21"/>
      <c r="CX90" s="21"/>
      <c r="CY90" s="21"/>
      <c r="CZ90" s="21"/>
      <c r="DA90" s="24" t="s">
        <v>1573</v>
      </c>
      <c r="DB90" s="21"/>
      <c r="DC90" s="21"/>
      <c r="DD90" s="21"/>
      <c r="DE90" s="21"/>
      <c r="DF90" s="21"/>
      <c r="DG90" s="21"/>
      <c r="DH90" s="24" t="s">
        <v>1106</v>
      </c>
      <c r="DI90" s="21" t="s">
        <v>1106</v>
      </c>
      <c r="DJ90" s="21" t="s">
        <v>1106</v>
      </c>
      <c r="DK90" s="21"/>
      <c r="DL90" s="21"/>
      <c r="DM90" s="21"/>
      <c r="DN90" s="21"/>
      <c r="DO90" s="26"/>
      <c r="DP90" s="6"/>
      <c r="DQ90" s="24">
        <v>115.9</v>
      </c>
      <c r="DR90" s="21">
        <v>92.2</v>
      </c>
      <c r="DS90" s="21">
        <v>79</v>
      </c>
      <c r="DT90" s="21"/>
      <c r="DU90" s="21"/>
      <c r="DV90" s="21"/>
      <c r="DW90" s="21"/>
      <c r="DX90" s="24">
        <v>0.4</v>
      </c>
      <c r="DY90" s="21">
        <v>0.4</v>
      </c>
      <c r="DZ90" s="21">
        <v>0.35</v>
      </c>
      <c r="EA90" s="21"/>
      <c r="EB90" s="21"/>
      <c r="EC90" s="21"/>
      <c r="ED90" s="21"/>
      <c r="EE90" s="78">
        <f t="shared" si="88"/>
        <v>289.75</v>
      </c>
      <c r="EF90" s="79">
        <f t="shared" si="142"/>
        <v>230.5</v>
      </c>
      <c r="EG90" s="79">
        <f t="shared" si="228"/>
        <v>225.71428571428572</v>
      </c>
      <c r="EH90" s="79"/>
      <c r="EI90" s="79"/>
      <c r="EJ90" s="79"/>
      <c r="EK90" s="79"/>
      <c r="EL90" s="24">
        <v>0</v>
      </c>
      <c r="EM90" s="21">
        <v>0</v>
      </c>
      <c r="EN90" s="21">
        <v>0</v>
      </c>
      <c r="EO90" s="21"/>
      <c r="EP90" s="21"/>
      <c r="EQ90" s="21"/>
      <c r="ER90" s="21"/>
      <c r="ES90" s="24">
        <v>269</v>
      </c>
      <c r="ET90" s="21">
        <v>291</v>
      </c>
      <c r="EU90" s="21">
        <v>272</v>
      </c>
      <c r="EV90" s="21"/>
      <c r="EW90" s="21"/>
      <c r="EX90" s="21"/>
      <c r="EY90" s="21"/>
      <c r="EZ90" s="24">
        <v>201</v>
      </c>
      <c r="FA90" s="21">
        <v>189</v>
      </c>
      <c r="FB90" s="21">
        <v>159</v>
      </c>
      <c r="FC90" s="21"/>
      <c r="FD90" s="21"/>
      <c r="FE90" s="21"/>
      <c r="FF90" s="21"/>
      <c r="FG90" s="24">
        <v>14</v>
      </c>
      <c r="FH90" s="21">
        <v>14</v>
      </c>
      <c r="FI90" s="21">
        <v>15</v>
      </c>
      <c r="FJ90" s="21"/>
      <c r="FK90" s="21"/>
      <c r="FL90" s="21"/>
      <c r="FM90" s="21"/>
      <c r="FN90" s="24">
        <v>75</v>
      </c>
      <c r="FO90" s="21">
        <v>71</v>
      </c>
      <c r="FP90" s="21">
        <v>74</v>
      </c>
      <c r="FQ90" s="21"/>
      <c r="FR90" s="21"/>
      <c r="FS90" s="21"/>
      <c r="FT90" s="21"/>
      <c r="FU90" s="24" t="s">
        <v>1212</v>
      </c>
      <c r="FV90" s="21" t="s">
        <v>803</v>
      </c>
      <c r="FW90" s="21">
        <v>0</v>
      </c>
      <c r="FX90" s="21"/>
      <c r="FY90" s="21"/>
      <c r="FZ90" s="21"/>
      <c r="GA90" s="21"/>
      <c r="GB90" s="24">
        <v>312</v>
      </c>
      <c r="GC90" s="21">
        <v>267</v>
      </c>
      <c r="GD90" s="21">
        <v>252</v>
      </c>
      <c r="GE90" s="21"/>
      <c r="GF90" s="21"/>
      <c r="GG90" s="21"/>
      <c r="GH90" s="21"/>
      <c r="GI90" s="24">
        <v>1495</v>
      </c>
      <c r="GJ90" s="21">
        <v>1740</v>
      </c>
      <c r="GK90" s="21">
        <v>860</v>
      </c>
      <c r="GL90" s="21"/>
      <c r="GM90" s="21"/>
      <c r="GN90" s="21"/>
      <c r="GO90" s="21"/>
      <c r="GP90" s="6"/>
      <c r="GQ90" s="24">
        <v>14</v>
      </c>
      <c r="GR90" s="21">
        <v>55</v>
      </c>
      <c r="GS90" s="24">
        <v>14</v>
      </c>
      <c r="GT90" s="21">
        <v>55</v>
      </c>
      <c r="GU90" s="24">
        <v>10</v>
      </c>
      <c r="GV90" s="21">
        <v>45</v>
      </c>
      <c r="GW90" s="24"/>
      <c r="GX90" s="21"/>
      <c r="GY90" s="24"/>
      <c r="GZ90" s="21"/>
      <c r="HA90" s="24"/>
      <c r="HB90" s="21"/>
      <c r="HC90" s="24"/>
      <c r="HD90" s="21"/>
      <c r="HE90" s="6"/>
      <c r="HF90" s="21">
        <v>70</v>
      </c>
      <c r="HG90" s="21">
        <v>123</v>
      </c>
      <c r="HH90" s="21">
        <v>89</v>
      </c>
      <c r="HI90" s="21">
        <v>36.5</v>
      </c>
      <c r="HJ90" s="21">
        <v>2</v>
      </c>
      <c r="HK90" s="21">
        <v>80.2</v>
      </c>
      <c r="HL90" s="21">
        <v>0.4</v>
      </c>
      <c r="HM90" s="21">
        <v>5</v>
      </c>
      <c r="HN90" s="21">
        <v>69</v>
      </c>
      <c r="HO90" s="21">
        <v>10.56</v>
      </c>
      <c r="HP90" s="21">
        <v>3.66</v>
      </c>
      <c r="HQ90" s="21">
        <v>127.1</v>
      </c>
      <c r="HR90" s="21">
        <v>18</v>
      </c>
      <c r="HS90" s="21">
        <v>210</v>
      </c>
      <c r="HT90" s="21">
        <v>15</v>
      </c>
      <c r="HU90" s="6"/>
      <c r="HV90" s="99">
        <f t="shared" si="10"/>
        <v>0</v>
      </c>
      <c r="HW90" s="6"/>
      <c r="HX90" s="6"/>
      <c r="HY90" s="6"/>
      <c r="HZ90" s="6"/>
      <c r="IA90" s="6"/>
    </row>
    <row r="91" spans="1:235" ht="15.75" customHeight="1" x14ac:dyDescent="0.3">
      <c r="A91" s="99">
        <v>86</v>
      </c>
      <c r="B91" s="3">
        <v>181</v>
      </c>
      <c r="C91" s="21" t="s">
        <v>431</v>
      </c>
      <c r="D91" s="21">
        <v>2</v>
      </c>
      <c r="E91" s="22">
        <v>41487</v>
      </c>
      <c r="F91" s="22">
        <v>41498</v>
      </c>
      <c r="G91" s="21">
        <f t="shared" si="0"/>
        <v>11</v>
      </c>
      <c r="H91" s="21"/>
      <c r="I91" s="21" t="s">
        <v>432</v>
      </c>
      <c r="J91" s="23">
        <v>22064</v>
      </c>
      <c r="K91" s="21">
        <v>53</v>
      </c>
      <c r="L91" s="21">
        <v>170</v>
      </c>
      <c r="M91" s="21">
        <v>70</v>
      </c>
      <c r="N91" s="21" t="s">
        <v>1577</v>
      </c>
      <c r="O91" s="21">
        <v>28</v>
      </c>
      <c r="P91" s="21">
        <v>8</v>
      </c>
      <c r="Q91" s="21">
        <v>21</v>
      </c>
      <c r="R91" s="21" t="s">
        <v>1578</v>
      </c>
      <c r="S91" s="21">
        <v>1</v>
      </c>
      <c r="T91" s="21">
        <v>33</v>
      </c>
      <c r="U91" s="21" t="s">
        <v>272</v>
      </c>
      <c r="V91" s="21">
        <v>1</v>
      </c>
      <c r="W91" s="21">
        <v>0</v>
      </c>
      <c r="X91" s="21">
        <v>0</v>
      </c>
      <c r="Y91" s="21">
        <v>0</v>
      </c>
      <c r="Z91" s="6"/>
      <c r="AA91" s="24" t="s">
        <v>513</v>
      </c>
      <c r="AB91" s="21" t="s">
        <v>751</v>
      </c>
      <c r="AC91" s="25">
        <v>1</v>
      </c>
      <c r="AD91" s="25"/>
      <c r="AE91" s="21" t="s">
        <v>249</v>
      </c>
      <c r="AF91" s="21"/>
      <c r="AG91" s="21" t="s">
        <v>249</v>
      </c>
      <c r="AH91" s="21"/>
      <c r="AI91" s="21" t="s">
        <v>249</v>
      </c>
      <c r="AJ91" s="21" t="s">
        <v>249</v>
      </c>
      <c r="AK91" s="21" t="s">
        <v>249</v>
      </c>
      <c r="AL91" s="21" t="s">
        <v>246</v>
      </c>
      <c r="AM91" s="21">
        <v>1.74</v>
      </c>
      <c r="AN91" s="6"/>
      <c r="AO91" s="26" t="s">
        <v>250</v>
      </c>
      <c r="AP91" s="26" t="s">
        <v>274</v>
      </c>
      <c r="AQ91" s="26"/>
      <c r="AR91" s="26" t="s">
        <v>1902</v>
      </c>
      <c r="AS91" s="26" t="s">
        <v>299</v>
      </c>
      <c r="AT91" s="27">
        <v>1.74</v>
      </c>
      <c r="AU91" s="21">
        <v>2.02</v>
      </c>
      <c r="AV91" s="21">
        <v>4.1399999999999997</v>
      </c>
      <c r="AW91" s="21">
        <v>1.41</v>
      </c>
      <c r="AX91" s="21">
        <v>1.19</v>
      </c>
      <c r="AY91" s="21">
        <v>0.48</v>
      </c>
      <c r="AZ91" s="21">
        <v>0.19</v>
      </c>
      <c r="BA91" s="21">
        <v>0.12</v>
      </c>
      <c r="BB91" s="21">
        <v>0.39</v>
      </c>
      <c r="BC91" s="28">
        <f t="shared" ref="BC91:BE91" si="261">((AU91/AT91)*100)-100</f>
        <v>16.091954022988503</v>
      </c>
      <c r="BD91" s="28">
        <f t="shared" si="261"/>
        <v>104.95049504950495</v>
      </c>
      <c r="BE91" s="28">
        <f t="shared" si="261"/>
        <v>-65.94202898550725</v>
      </c>
      <c r="BF91" s="28">
        <f t="shared" si="2"/>
        <v>137.93103448275858</v>
      </c>
      <c r="BG91" s="28">
        <f t="shared" si="3"/>
        <v>-18.965517241379317</v>
      </c>
      <c r="BH91" s="28">
        <f t="shared" si="4"/>
        <v>-30.198019801980209</v>
      </c>
      <c r="BI91" s="3">
        <f t="shared" ref="BI91:BK91" si="262">AU91-AT91</f>
        <v>0.28000000000000003</v>
      </c>
      <c r="BJ91" s="3">
        <f t="shared" si="262"/>
        <v>2.1199999999999997</v>
      </c>
      <c r="BK91" s="3">
        <f t="shared" si="262"/>
        <v>-2.7299999999999995</v>
      </c>
      <c r="BL91" s="3">
        <f t="shared" si="6"/>
        <v>2.3999999999999995</v>
      </c>
      <c r="BM91" s="3">
        <f t="shared" si="7"/>
        <v>-0.33000000000000007</v>
      </c>
      <c r="BN91" s="3">
        <f t="shared" si="8"/>
        <v>-0.6100000000000001</v>
      </c>
      <c r="BO91" s="24"/>
      <c r="BP91" s="21"/>
      <c r="BQ91" s="21">
        <v>49.3</v>
      </c>
      <c r="BR91" s="21">
        <v>36.1</v>
      </c>
      <c r="BS91" s="21"/>
      <c r="BT91" s="21"/>
      <c r="BU91" s="21"/>
      <c r="BV91" s="24">
        <v>36</v>
      </c>
      <c r="BW91" s="21">
        <v>37</v>
      </c>
      <c r="BX91" s="21">
        <v>36</v>
      </c>
      <c r="BY91" s="21">
        <v>35.9</v>
      </c>
      <c r="BZ91" s="21">
        <v>36.5</v>
      </c>
      <c r="CA91" s="21">
        <v>37</v>
      </c>
      <c r="CB91" s="21">
        <v>37</v>
      </c>
      <c r="CC91" s="21">
        <v>36.5</v>
      </c>
      <c r="CD91" s="21">
        <v>37</v>
      </c>
      <c r="CE91" s="6"/>
      <c r="CF91" s="24" t="s">
        <v>1579</v>
      </c>
      <c r="CG91" s="21"/>
      <c r="CH91" s="21"/>
      <c r="CI91" s="21" t="s">
        <v>1025</v>
      </c>
      <c r="CJ91" s="21"/>
      <c r="CK91" s="21"/>
      <c r="CL91" s="21"/>
      <c r="CM91" s="24" t="s">
        <v>1580</v>
      </c>
      <c r="CN91" s="21"/>
      <c r="CO91" s="21"/>
      <c r="CP91" s="21" t="s">
        <v>1581</v>
      </c>
      <c r="CQ91" s="21"/>
      <c r="CR91" s="21"/>
      <c r="CS91" s="21"/>
      <c r="CT91" s="24">
        <v>1</v>
      </c>
      <c r="CU91" s="21"/>
      <c r="CV91" s="21"/>
      <c r="CW91" s="21">
        <v>2</v>
      </c>
      <c r="CX91" s="21"/>
      <c r="CY91" s="21"/>
      <c r="CZ91" s="21"/>
      <c r="DA91" s="24" t="s">
        <v>1582</v>
      </c>
      <c r="DB91" s="21"/>
      <c r="DC91" s="21"/>
      <c r="DD91" s="21"/>
      <c r="DE91" s="21"/>
      <c r="DF91" s="21"/>
      <c r="DG91" s="21"/>
      <c r="DH91" s="24" t="s">
        <v>1583</v>
      </c>
      <c r="DI91" s="21" t="s">
        <v>1583</v>
      </c>
      <c r="DJ91" s="21" t="s">
        <v>1584</v>
      </c>
      <c r="DK91" s="21" t="s">
        <v>897</v>
      </c>
      <c r="DL91" s="21" t="s">
        <v>897</v>
      </c>
      <c r="DM91" s="21" t="s">
        <v>897</v>
      </c>
      <c r="DN91" s="21" t="s">
        <v>897</v>
      </c>
      <c r="DO91" s="26"/>
      <c r="DP91" s="6"/>
      <c r="DQ91" s="24">
        <v>68.5</v>
      </c>
      <c r="DR91" s="21">
        <v>82.6</v>
      </c>
      <c r="DS91" s="21">
        <v>72.3</v>
      </c>
      <c r="DT91" s="21">
        <v>77.3</v>
      </c>
      <c r="DU91" s="21">
        <v>77.3</v>
      </c>
      <c r="DV91" s="21">
        <v>56.3</v>
      </c>
      <c r="DW91" s="21">
        <v>68</v>
      </c>
      <c r="DX91" s="24">
        <v>0.35</v>
      </c>
      <c r="DY91" s="21">
        <v>0.35</v>
      </c>
      <c r="DZ91" s="21">
        <v>0.35</v>
      </c>
      <c r="EA91" s="21">
        <v>0.35</v>
      </c>
      <c r="EB91" s="21">
        <v>0.21</v>
      </c>
      <c r="EC91" s="21">
        <v>0.21</v>
      </c>
      <c r="ED91" s="21">
        <v>0.21</v>
      </c>
      <c r="EE91" s="78">
        <f t="shared" si="88"/>
        <v>195.71428571428572</v>
      </c>
      <c r="EF91" s="79">
        <f t="shared" si="142"/>
        <v>236</v>
      </c>
      <c r="EG91" s="79">
        <f t="shared" si="228"/>
        <v>206.57142857142858</v>
      </c>
      <c r="EH91" s="79">
        <f t="shared" ref="EH91:EK91" si="263">DT91/EA91</f>
        <v>220.85714285714286</v>
      </c>
      <c r="EI91" s="79">
        <f t="shared" si="263"/>
        <v>368.09523809523807</v>
      </c>
      <c r="EJ91" s="79">
        <f t="shared" si="263"/>
        <v>268.09523809523807</v>
      </c>
      <c r="EK91" s="79">
        <f t="shared" si="263"/>
        <v>323.8095238095238</v>
      </c>
      <c r="EL91" s="24">
        <v>0</v>
      </c>
      <c r="EM91" s="21">
        <v>0</v>
      </c>
      <c r="EN91" s="21">
        <v>0</v>
      </c>
      <c r="EO91" s="21">
        <v>0</v>
      </c>
      <c r="EP91" s="21">
        <v>0</v>
      </c>
      <c r="EQ91" s="21">
        <v>0</v>
      </c>
      <c r="ER91" s="21">
        <v>0</v>
      </c>
      <c r="ES91" s="24">
        <v>251</v>
      </c>
      <c r="ET91" s="21">
        <v>247</v>
      </c>
      <c r="EU91" s="21">
        <v>265</v>
      </c>
      <c r="EV91" s="21">
        <v>306</v>
      </c>
      <c r="EW91" s="21">
        <v>282</v>
      </c>
      <c r="EX91" s="21">
        <v>290</v>
      </c>
      <c r="EY91" s="21">
        <v>289</v>
      </c>
      <c r="EZ91" s="24">
        <v>4</v>
      </c>
      <c r="FA91" s="21">
        <v>4</v>
      </c>
      <c r="FB91" s="21">
        <v>5.4</v>
      </c>
      <c r="FC91" s="21">
        <v>5.4</v>
      </c>
      <c r="FD91" s="21">
        <v>5.4</v>
      </c>
      <c r="FE91" s="21">
        <v>5.4</v>
      </c>
      <c r="FF91" s="21">
        <v>5.4</v>
      </c>
      <c r="FG91" s="24">
        <v>15</v>
      </c>
      <c r="FH91" s="21">
        <v>15</v>
      </c>
      <c r="FI91" s="21">
        <v>15</v>
      </c>
      <c r="FJ91" s="21">
        <v>15</v>
      </c>
      <c r="FK91" s="21">
        <v>15</v>
      </c>
      <c r="FL91" s="21">
        <v>15</v>
      </c>
      <c r="FM91" s="21">
        <v>15</v>
      </c>
      <c r="FN91" s="24">
        <v>78</v>
      </c>
      <c r="FO91" s="21">
        <v>92</v>
      </c>
      <c r="FP91" s="21">
        <v>93</v>
      </c>
      <c r="FQ91" s="21">
        <v>87</v>
      </c>
      <c r="FR91" s="21">
        <v>93</v>
      </c>
      <c r="FS91" s="21">
        <v>108</v>
      </c>
      <c r="FT91" s="21">
        <v>113</v>
      </c>
      <c r="FU91" s="24">
        <v>0</v>
      </c>
      <c r="FV91" s="21">
        <v>0</v>
      </c>
      <c r="FW91" s="21">
        <v>0</v>
      </c>
      <c r="FX91" s="21">
        <v>0</v>
      </c>
      <c r="FY91" s="21">
        <v>0</v>
      </c>
      <c r="FZ91" s="21">
        <v>0</v>
      </c>
      <c r="GA91" s="21">
        <v>0</v>
      </c>
      <c r="GB91" s="24">
        <v>26</v>
      </c>
      <c r="GC91" s="21">
        <v>26</v>
      </c>
      <c r="GD91" s="21">
        <v>24</v>
      </c>
      <c r="GE91" s="21">
        <v>21</v>
      </c>
      <c r="GF91" s="21">
        <v>28</v>
      </c>
      <c r="GG91" s="21">
        <v>24</v>
      </c>
      <c r="GH91" s="21">
        <v>24</v>
      </c>
      <c r="GI91" s="24">
        <v>2040</v>
      </c>
      <c r="GJ91" s="21">
        <v>2080</v>
      </c>
      <c r="GK91" s="21">
        <v>2570</v>
      </c>
      <c r="GL91" s="21">
        <v>2770</v>
      </c>
      <c r="GM91" s="21">
        <v>2820</v>
      </c>
      <c r="GN91" s="21">
        <v>1620</v>
      </c>
      <c r="GO91" s="21">
        <v>1940</v>
      </c>
      <c r="GP91" s="6"/>
      <c r="GQ91" s="24">
        <v>8</v>
      </c>
      <c r="GR91" s="21">
        <v>18</v>
      </c>
      <c r="GS91" s="24">
        <v>8</v>
      </c>
      <c r="GT91" s="21">
        <v>18</v>
      </c>
      <c r="GU91" s="24">
        <v>8</v>
      </c>
      <c r="GV91" s="21">
        <v>18</v>
      </c>
      <c r="GW91" s="24">
        <v>8</v>
      </c>
      <c r="GX91" s="21">
        <v>18</v>
      </c>
      <c r="GY91" s="24">
        <v>7</v>
      </c>
      <c r="GZ91" s="21">
        <v>18</v>
      </c>
      <c r="HA91" s="24">
        <v>8</v>
      </c>
      <c r="HB91" s="21">
        <v>18</v>
      </c>
      <c r="HC91" s="24">
        <v>7</v>
      </c>
      <c r="HD91" s="21">
        <v>18</v>
      </c>
      <c r="HE91" s="6"/>
      <c r="HF91" s="21">
        <v>53</v>
      </c>
      <c r="HG91" s="21">
        <v>62</v>
      </c>
      <c r="HH91" s="21">
        <v>160</v>
      </c>
      <c r="HI91" s="21">
        <v>37</v>
      </c>
      <c r="HJ91" s="21">
        <v>2</v>
      </c>
      <c r="HK91" s="21">
        <v>59</v>
      </c>
      <c r="HL91" s="21">
        <v>0.35</v>
      </c>
      <c r="HM91" s="21">
        <v>30</v>
      </c>
      <c r="HN91" s="21">
        <v>17</v>
      </c>
      <c r="HO91" s="21">
        <v>1.77</v>
      </c>
      <c r="HP91" s="21">
        <v>3.49</v>
      </c>
      <c r="HQ91" s="21">
        <v>137</v>
      </c>
      <c r="HR91" s="21">
        <v>25.6</v>
      </c>
      <c r="HS91" s="21">
        <v>15.3</v>
      </c>
      <c r="HT91" s="21">
        <v>15</v>
      </c>
      <c r="HU91" s="6"/>
      <c r="HV91" s="99">
        <f t="shared" si="10"/>
        <v>0</v>
      </c>
      <c r="HW91" s="6"/>
      <c r="HX91" s="6"/>
      <c r="HY91" s="6"/>
      <c r="HZ91" s="6"/>
      <c r="IA91" s="6"/>
    </row>
    <row r="92" spans="1:235" ht="15.75" customHeight="1" x14ac:dyDescent="0.3">
      <c r="A92" s="99">
        <v>87</v>
      </c>
      <c r="B92" s="3">
        <v>182</v>
      </c>
      <c r="C92" s="21" t="s">
        <v>635</v>
      </c>
      <c r="D92" s="21">
        <v>1</v>
      </c>
      <c r="E92" s="22">
        <v>41500</v>
      </c>
      <c r="F92" s="22">
        <v>41500</v>
      </c>
      <c r="G92" s="21">
        <f t="shared" si="0"/>
        <v>0</v>
      </c>
      <c r="H92" s="21"/>
      <c r="I92" s="21" t="s">
        <v>1084</v>
      </c>
      <c r="J92" s="23">
        <v>18470</v>
      </c>
      <c r="K92" s="21">
        <v>63</v>
      </c>
      <c r="L92" s="21">
        <v>189</v>
      </c>
      <c r="M92" s="21">
        <v>130</v>
      </c>
      <c r="N92" s="21" t="s">
        <v>1585</v>
      </c>
      <c r="O92" s="21">
        <v>50</v>
      </c>
      <c r="P92" s="21">
        <v>46.1</v>
      </c>
      <c r="Q92" s="21">
        <v>2</v>
      </c>
      <c r="R92" s="21" t="s">
        <v>893</v>
      </c>
      <c r="S92" s="21">
        <v>1</v>
      </c>
      <c r="T92" s="21">
        <v>13</v>
      </c>
      <c r="U92" s="21" t="s">
        <v>272</v>
      </c>
      <c r="V92" s="21">
        <v>1</v>
      </c>
      <c r="W92" s="21">
        <v>0</v>
      </c>
      <c r="X92" s="21">
        <v>1</v>
      </c>
      <c r="Y92" s="21">
        <v>0</v>
      </c>
      <c r="Z92" s="6"/>
      <c r="AA92" s="24" t="s">
        <v>513</v>
      </c>
      <c r="AB92" s="21" t="s">
        <v>980</v>
      </c>
      <c r="AC92" s="25">
        <v>1</v>
      </c>
      <c r="AD92" s="25"/>
      <c r="AE92" s="21" t="s">
        <v>246</v>
      </c>
      <c r="AF92" s="21" t="s">
        <v>247</v>
      </c>
      <c r="AG92" s="21" t="s">
        <v>246</v>
      </c>
      <c r="AH92" s="21" t="s">
        <v>248</v>
      </c>
      <c r="AI92" s="21" t="s">
        <v>246</v>
      </c>
      <c r="AJ92" s="21" t="s">
        <v>249</v>
      </c>
      <c r="AK92" s="21" t="s">
        <v>246</v>
      </c>
      <c r="AL92" s="21" t="s">
        <v>246</v>
      </c>
      <c r="AM92" s="21">
        <v>2.74</v>
      </c>
      <c r="AN92" s="6"/>
      <c r="AO92" s="26" t="s">
        <v>250</v>
      </c>
      <c r="AP92" s="26" t="s">
        <v>274</v>
      </c>
      <c r="AQ92" s="26"/>
      <c r="AR92" s="26" t="s">
        <v>1906</v>
      </c>
      <c r="AS92" s="26" t="s">
        <v>1912</v>
      </c>
      <c r="AT92" s="27">
        <v>2.74</v>
      </c>
      <c r="AU92" s="21">
        <v>6.81</v>
      </c>
      <c r="AV92" s="21">
        <v>27.87</v>
      </c>
      <c r="AW92" s="21">
        <v>25.9</v>
      </c>
      <c r="AX92" s="21"/>
      <c r="AY92" s="21"/>
      <c r="AZ92" s="21"/>
      <c r="BA92" s="21"/>
      <c r="BB92" s="21"/>
      <c r="BC92" s="28">
        <f t="shared" ref="BC92:BE92" si="264">((AU92/AT92)*100)-100</f>
        <v>148.54014598540144</v>
      </c>
      <c r="BD92" s="28">
        <f t="shared" si="264"/>
        <v>309.25110132158596</v>
      </c>
      <c r="BE92" s="28">
        <f t="shared" si="264"/>
        <v>-7.0685324721923308</v>
      </c>
      <c r="BF92" s="28">
        <f t="shared" si="2"/>
        <v>917.15328467153279</v>
      </c>
      <c r="BG92" s="28">
        <f t="shared" si="3"/>
        <v>845.25547445255461</v>
      </c>
      <c r="BH92" s="28">
        <f t="shared" si="4"/>
        <v>280.32305433186491</v>
      </c>
      <c r="BI92" s="3">
        <f t="shared" ref="BI92:BK92" si="265">AU92-AT92</f>
        <v>4.0699999999999994</v>
      </c>
      <c r="BJ92" s="3">
        <f t="shared" si="265"/>
        <v>21.060000000000002</v>
      </c>
      <c r="BK92" s="3">
        <f t="shared" si="265"/>
        <v>-1.9700000000000024</v>
      </c>
      <c r="BL92" s="3">
        <f t="shared" si="6"/>
        <v>25.130000000000003</v>
      </c>
      <c r="BM92" s="3">
        <f t="shared" si="7"/>
        <v>23.159999999999997</v>
      </c>
      <c r="BN92" s="3">
        <f t="shared" si="8"/>
        <v>19.09</v>
      </c>
      <c r="BO92" s="24">
        <v>273</v>
      </c>
      <c r="BP92" s="21">
        <v>442.4</v>
      </c>
      <c r="BQ92" s="21">
        <v>416.5</v>
      </c>
      <c r="BR92" s="21"/>
      <c r="BS92" s="21"/>
      <c r="BT92" s="21"/>
      <c r="BU92" s="21"/>
      <c r="BV92" s="24">
        <v>37.6</v>
      </c>
      <c r="BW92" s="21">
        <v>37</v>
      </c>
      <c r="BX92" s="21">
        <v>39</v>
      </c>
      <c r="BY92" s="21">
        <v>37.6</v>
      </c>
      <c r="BZ92" s="21">
        <v>38.5</v>
      </c>
      <c r="CA92" s="21"/>
      <c r="CB92" s="21"/>
      <c r="CC92" s="21"/>
      <c r="CD92" s="21"/>
      <c r="CE92" s="6"/>
      <c r="CF92" s="24" t="s">
        <v>1586</v>
      </c>
      <c r="CG92" s="21"/>
      <c r="CH92" s="21"/>
      <c r="CI92" s="21"/>
      <c r="CJ92" s="21"/>
      <c r="CK92" s="21"/>
      <c r="CL92" s="21"/>
      <c r="CM92" s="24" t="s">
        <v>1587</v>
      </c>
      <c r="CN92" s="21"/>
      <c r="CO92" s="21"/>
      <c r="CP92" s="21"/>
      <c r="CQ92" s="21"/>
      <c r="CR92" s="21"/>
      <c r="CS92" s="21"/>
      <c r="CT92" s="24">
        <v>7</v>
      </c>
      <c r="CU92" s="21"/>
      <c r="CV92" s="21"/>
      <c r="CW92" s="21"/>
      <c r="CX92" s="21"/>
      <c r="CY92" s="21"/>
      <c r="CZ92" s="21"/>
      <c r="DA92" s="24" t="s">
        <v>735</v>
      </c>
      <c r="DB92" s="21"/>
      <c r="DC92" s="21"/>
      <c r="DD92" s="21"/>
      <c r="DE92" s="21"/>
      <c r="DF92" s="21"/>
      <c r="DG92" s="21"/>
      <c r="DH92" s="24" t="s">
        <v>255</v>
      </c>
      <c r="DI92" s="21" t="s">
        <v>255</v>
      </c>
      <c r="DJ92" s="21" t="s">
        <v>255</v>
      </c>
      <c r="DK92" s="21"/>
      <c r="DL92" s="21"/>
      <c r="DM92" s="21"/>
      <c r="DN92" s="21"/>
      <c r="DO92" s="26"/>
      <c r="DP92" s="6"/>
      <c r="DQ92" s="24">
        <v>76.5</v>
      </c>
      <c r="DR92" s="21">
        <v>104.7</v>
      </c>
      <c r="DS92" s="21">
        <v>110.8</v>
      </c>
      <c r="DT92" s="21"/>
      <c r="DU92" s="21"/>
      <c r="DV92" s="21"/>
      <c r="DW92" s="21"/>
      <c r="DX92" s="24">
        <v>0.35</v>
      </c>
      <c r="DY92" s="21">
        <v>0.35</v>
      </c>
      <c r="DZ92" s="21">
        <v>0.35</v>
      </c>
      <c r="EA92" s="21"/>
      <c r="EB92" s="21"/>
      <c r="EC92" s="21"/>
      <c r="ED92" s="21"/>
      <c r="EE92" s="78">
        <f t="shared" si="88"/>
        <v>218.57142857142858</v>
      </c>
      <c r="EF92" s="79">
        <f t="shared" si="142"/>
        <v>299.14285714285717</v>
      </c>
      <c r="EG92" s="79">
        <f t="shared" si="228"/>
        <v>316.57142857142856</v>
      </c>
      <c r="EH92" s="79"/>
      <c r="EI92" s="79"/>
      <c r="EJ92" s="79"/>
      <c r="EK92" s="79"/>
      <c r="EL92" s="24">
        <v>0</v>
      </c>
      <c r="EM92" s="21">
        <v>0</v>
      </c>
      <c r="EN92" s="21">
        <v>0</v>
      </c>
      <c r="EO92" s="21"/>
      <c r="EP92" s="21"/>
      <c r="EQ92" s="21"/>
      <c r="ER92" s="21"/>
      <c r="ES92" s="24">
        <v>469</v>
      </c>
      <c r="ET92" s="21">
        <v>456</v>
      </c>
      <c r="EU92" s="21">
        <v>410</v>
      </c>
      <c r="EV92" s="21"/>
      <c r="EW92" s="21"/>
      <c r="EX92" s="21"/>
      <c r="EY92" s="21"/>
      <c r="EZ92" s="24">
        <v>17.3</v>
      </c>
      <c r="FA92" s="21">
        <v>10.4</v>
      </c>
      <c r="FB92" s="21">
        <v>9.5</v>
      </c>
      <c r="FC92" s="21"/>
      <c r="FD92" s="21"/>
      <c r="FE92" s="21"/>
      <c r="FF92" s="21"/>
      <c r="FG92" s="24">
        <v>15</v>
      </c>
      <c r="FH92" s="21">
        <v>15</v>
      </c>
      <c r="FI92" s="21">
        <v>15</v>
      </c>
      <c r="FJ92" s="21"/>
      <c r="FK92" s="21"/>
      <c r="FL92" s="21"/>
      <c r="FM92" s="21"/>
      <c r="FN92" s="24">
        <v>91</v>
      </c>
      <c r="FO92" s="21">
        <v>106</v>
      </c>
      <c r="FP92" s="21">
        <v>113</v>
      </c>
      <c r="FQ92" s="21"/>
      <c r="FR92" s="21"/>
      <c r="FS92" s="21"/>
      <c r="FT92" s="21"/>
      <c r="FU92" s="24">
        <v>0</v>
      </c>
      <c r="FV92" s="21">
        <v>0</v>
      </c>
      <c r="FW92" s="21">
        <v>0</v>
      </c>
      <c r="FX92" s="21"/>
      <c r="FY92" s="21"/>
      <c r="FZ92" s="21"/>
      <c r="GA92" s="21"/>
      <c r="GB92" s="24">
        <v>214</v>
      </c>
      <c r="GC92" s="21">
        <v>269</v>
      </c>
      <c r="GD92" s="21">
        <v>266</v>
      </c>
      <c r="GE92" s="21"/>
      <c r="GF92" s="21"/>
      <c r="GG92" s="21"/>
      <c r="GH92" s="21"/>
      <c r="GI92" s="24">
        <v>200</v>
      </c>
      <c r="GJ92" s="21">
        <v>1040</v>
      </c>
      <c r="GK92" s="21">
        <v>150</v>
      </c>
      <c r="GL92" s="21"/>
      <c r="GM92" s="21"/>
      <c r="GN92" s="21"/>
      <c r="GO92" s="21"/>
      <c r="GP92" s="6"/>
      <c r="GQ92" s="24">
        <v>10</v>
      </c>
      <c r="GR92" s="21">
        <v>45</v>
      </c>
      <c r="GS92" s="24">
        <v>9</v>
      </c>
      <c r="GT92" s="21">
        <v>18</v>
      </c>
      <c r="GU92" s="24">
        <v>8</v>
      </c>
      <c r="GV92" s="21">
        <v>18</v>
      </c>
      <c r="GW92" s="24"/>
      <c r="GX92" s="21"/>
      <c r="GY92" s="24"/>
      <c r="GZ92" s="21"/>
      <c r="HA92" s="24"/>
      <c r="HB92" s="21"/>
      <c r="HC92" s="24"/>
      <c r="HD92" s="21"/>
      <c r="HE92" s="6"/>
      <c r="HF92" s="21">
        <v>63</v>
      </c>
      <c r="HG92" s="21">
        <v>116</v>
      </c>
      <c r="HH92" s="21">
        <v>165</v>
      </c>
      <c r="HI92" s="21">
        <v>39</v>
      </c>
      <c r="HJ92" s="21">
        <v>2</v>
      </c>
      <c r="HK92" s="21">
        <v>76.5</v>
      </c>
      <c r="HL92" s="21">
        <v>0.35</v>
      </c>
      <c r="HM92" s="21">
        <v>0</v>
      </c>
      <c r="HN92" s="21">
        <v>71.42</v>
      </c>
      <c r="HO92" s="21">
        <v>32.93</v>
      </c>
      <c r="HP92" s="21">
        <v>4.2</v>
      </c>
      <c r="HQ92" s="21">
        <v>137.5</v>
      </c>
      <c r="HR92" s="21">
        <v>22.1</v>
      </c>
      <c r="HS92" s="21">
        <v>17.3</v>
      </c>
      <c r="HT92" s="21">
        <v>15</v>
      </c>
      <c r="HU92" s="6"/>
      <c r="HV92" s="99">
        <f t="shared" si="10"/>
        <v>1</v>
      </c>
      <c r="HW92" s="6"/>
      <c r="HX92" s="6"/>
      <c r="HY92" s="6"/>
      <c r="HZ92" s="6"/>
      <c r="IA92" s="6"/>
    </row>
    <row r="93" spans="1:235" ht="15.75" customHeight="1" x14ac:dyDescent="0.3">
      <c r="A93" s="99">
        <v>88</v>
      </c>
      <c r="B93" s="3">
        <v>183</v>
      </c>
      <c r="C93" s="21" t="s">
        <v>626</v>
      </c>
      <c r="D93" s="21">
        <v>2</v>
      </c>
      <c r="E93" s="22">
        <v>41501</v>
      </c>
      <c r="F93" s="22">
        <v>41501</v>
      </c>
      <c r="G93" s="21">
        <f t="shared" si="0"/>
        <v>0</v>
      </c>
      <c r="H93" s="21"/>
      <c r="I93" s="21" t="s">
        <v>432</v>
      </c>
      <c r="J93" s="23">
        <v>18905</v>
      </c>
      <c r="K93" s="21">
        <v>61</v>
      </c>
      <c r="L93" s="21">
        <v>170</v>
      </c>
      <c r="M93" s="21">
        <v>90</v>
      </c>
      <c r="N93" s="21" t="s">
        <v>1588</v>
      </c>
      <c r="O93" s="21">
        <v>83</v>
      </c>
      <c r="P93" s="21">
        <v>93.6</v>
      </c>
      <c r="Q93" s="21">
        <v>11</v>
      </c>
      <c r="R93" s="21" t="s">
        <v>1086</v>
      </c>
      <c r="S93" s="21">
        <v>1</v>
      </c>
      <c r="T93" s="21">
        <v>11</v>
      </c>
      <c r="U93" s="21" t="s">
        <v>1086</v>
      </c>
      <c r="V93" s="21">
        <v>1</v>
      </c>
      <c r="W93" s="21">
        <v>11</v>
      </c>
      <c r="X93" s="21">
        <v>1</v>
      </c>
      <c r="Y93" s="21">
        <v>0</v>
      </c>
      <c r="Z93" s="6"/>
      <c r="AA93" s="24" t="s">
        <v>884</v>
      </c>
      <c r="AB93" s="21" t="s">
        <v>549</v>
      </c>
      <c r="AC93" s="25">
        <v>2</v>
      </c>
      <c r="AD93" s="25" t="s">
        <v>1010</v>
      </c>
      <c r="AE93" s="21" t="s">
        <v>246</v>
      </c>
      <c r="AF93" s="21" t="s">
        <v>247</v>
      </c>
      <c r="AG93" s="21" t="s">
        <v>249</v>
      </c>
      <c r="AH93" s="21"/>
      <c r="AI93" s="21" t="s">
        <v>246</v>
      </c>
      <c r="AJ93" s="21" t="s">
        <v>246</v>
      </c>
      <c r="AK93" s="21" t="s">
        <v>249</v>
      </c>
      <c r="AL93" s="21" t="s">
        <v>246</v>
      </c>
      <c r="AM93" s="21">
        <v>11.06</v>
      </c>
      <c r="AN93" s="6"/>
      <c r="AO93" s="26" t="s">
        <v>250</v>
      </c>
      <c r="AP93" s="26" t="s">
        <v>274</v>
      </c>
      <c r="AQ93" s="26"/>
      <c r="AR93" s="26" t="s">
        <v>1902</v>
      </c>
      <c r="AS93" s="26" t="s">
        <v>1905</v>
      </c>
      <c r="AT93" s="27">
        <v>11.06</v>
      </c>
      <c r="AU93" s="21">
        <v>7.81</v>
      </c>
      <c r="AV93" s="21">
        <v>6.5</v>
      </c>
      <c r="AW93" s="21">
        <v>5.05</v>
      </c>
      <c r="AX93" s="21">
        <v>4.18</v>
      </c>
      <c r="AY93" s="21">
        <v>3.37</v>
      </c>
      <c r="AZ93" s="21">
        <v>2.23</v>
      </c>
      <c r="BA93" s="21">
        <v>1.76</v>
      </c>
      <c r="BB93" s="21">
        <v>1.27</v>
      </c>
      <c r="BC93" s="28">
        <f t="shared" ref="BC93:BE93" si="266">((AU93/AT93)*100)-100</f>
        <v>-29.385171790235091</v>
      </c>
      <c r="BD93" s="28">
        <f t="shared" si="266"/>
        <v>-16.773367477592828</v>
      </c>
      <c r="BE93" s="28">
        <f t="shared" si="266"/>
        <v>-22.307692307692307</v>
      </c>
      <c r="BF93" s="28">
        <f t="shared" si="2"/>
        <v>-41.229656419529839</v>
      </c>
      <c r="BG93" s="28">
        <f t="shared" si="3"/>
        <v>-54.339963833634727</v>
      </c>
      <c r="BH93" s="28">
        <f t="shared" si="4"/>
        <v>-35.339308578745204</v>
      </c>
      <c r="BI93" s="3">
        <f t="shared" ref="BI93:BK93" si="267">AU93-AT93</f>
        <v>-3.2500000000000009</v>
      </c>
      <c r="BJ93" s="3">
        <f t="shared" si="267"/>
        <v>-1.3099999999999996</v>
      </c>
      <c r="BK93" s="3">
        <f t="shared" si="267"/>
        <v>-1.4500000000000002</v>
      </c>
      <c r="BL93" s="3">
        <f t="shared" si="6"/>
        <v>-4.5600000000000005</v>
      </c>
      <c r="BM93" s="3">
        <f t="shared" si="7"/>
        <v>-6.0100000000000007</v>
      </c>
      <c r="BN93" s="3">
        <f t="shared" si="8"/>
        <v>-2.76</v>
      </c>
      <c r="BO93" s="24"/>
      <c r="BP93" s="21">
        <v>363.4</v>
      </c>
      <c r="BQ93" s="21">
        <v>274.5</v>
      </c>
      <c r="BR93" s="21">
        <v>212.6</v>
      </c>
      <c r="BS93" s="21">
        <v>258</v>
      </c>
      <c r="BT93" s="21">
        <v>275</v>
      </c>
      <c r="BU93" s="21">
        <v>257</v>
      </c>
      <c r="BV93" s="24">
        <v>37</v>
      </c>
      <c r="BW93" s="21">
        <v>38.6</v>
      </c>
      <c r="BX93" s="21">
        <v>38</v>
      </c>
      <c r="BY93" s="21">
        <v>37</v>
      </c>
      <c r="BZ93" s="21">
        <v>36.5</v>
      </c>
      <c r="CA93" s="21">
        <v>36.9</v>
      </c>
      <c r="CB93" s="21">
        <v>36</v>
      </c>
      <c r="CC93" s="21">
        <v>36</v>
      </c>
      <c r="CD93" s="21">
        <v>36</v>
      </c>
      <c r="CE93" s="6"/>
      <c r="CF93" s="24" t="s">
        <v>1200</v>
      </c>
      <c r="CG93" s="21"/>
      <c r="CH93" s="21"/>
      <c r="CI93" s="21"/>
      <c r="CJ93" s="21" t="s">
        <v>263</v>
      </c>
      <c r="CK93" s="21"/>
      <c r="CL93" s="21"/>
      <c r="CM93" s="60" t="s">
        <v>2390</v>
      </c>
      <c r="CN93" s="21"/>
      <c r="CO93" s="21"/>
      <c r="CP93" s="21"/>
      <c r="CQ93" s="21" t="s">
        <v>1590</v>
      </c>
      <c r="CR93" s="21"/>
      <c r="CS93" s="21"/>
      <c r="CT93" s="24">
        <v>2</v>
      </c>
      <c r="CU93" s="21"/>
      <c r="CV93" s="21"/>
      <c r="CW93" s="21"/>
      <c r="CX93" s="21">
        <v>2</v>
      </c>
      <c r="CY93" s="21"/>
      <c r="CZ93" s="21"/>
      <c r="DA93" s="24" t="s">
        <v>993</v>
      </c>
      <c r="DB93" s="21"/>
      <c r="DC93" s="21"/>
      <c r="DD93" s="21"/>
      <c r="DE93" s="93" t="s">
        <v>1591</v>
      </c>
      <c r="DF93" s="21"/>
      <c r="DG93" s="21"/>
      <c r="DH93" s="24" t="s">
        <v>1592</v>
      </c>
      <c r="DI93" s="21" t="s">
        <v>1592</v>
      </c>
      <c r="DJ93" s="21" t="s">
        <v>1592</v>
      </c>
      <c r="DK93" s="21" t="s">
        <v>1592</v>
      </c>
      <c r="DL93" s="21" t="s">
        <v>994</v>
      </c>
      <c r="DM93" s="21" t="s">
        <v>994</v>
      </c>
      <c r="DN93" s="21" t="s">
        <v>994</v>
      </c>
      <c r="DO93" s="26"/>
      <c r="DP93" s="6"/>
      <c r="DQ93" s="24">
        <v>91</v>
      </c>
      <c r="DR93" s="21">
        <v>108.2</v>
      </c>
      <c r="DS93" s="21">
        <v>80</v>
      </c>
      <c r="DT93" s="21">
        <v>88.7</v>
      </c>
      <c r="DU93" s="21">
        <v>73.3</v>
      </c>
      <c r="DV93" s="21">
        <v>82</v>
      </c>
      <c r="DW93" s="21">
        <v>89.9</v>
      </c>
      <c r="DX93" s="24">
        <v>0.5</v>
      </c>
      <c r="DY93" s="21">
        <v>0.5</v>
      </c>
      <c r="DZ93" s="21">
        <v>0.5</v>
      </c>
      <c r="EA93" s="21">
        <v>0.4</v>
      </c>
      <c r="EB93" s="21">
        <v>0.4</v>
      </c>
      <c r="EC93" s="21">
        <v>0.6</v>
      </c>
      <c r="ED93" s="21">
        <v>0.5</v>
      </c>
      <c r="EE93" s="78">
        <f t="shared" si="88"/>
        <v>182</v>
      </c>
      <c r="EF93" s="79">
        <f t="shared" si="142"/>
        <v>216.4</v>
      </c>
      <c r="EG93" s="79">
        <f t="shared" si="228"/>
        <v>160</v>
      </c>
      <c r="EH93" s="79">
        <f t="shared" ref="EH93:EK93" si="268">DT93/EA93</f>
        <v>221.75</v>
      </c>
      <c r="EI93" s="79">
        <f t="shared" si="268"/>
        <v>183.24999999999997</v>
      </c>
      <c r="EJ93" s="79">
        <f t="shared" si="268"/>
        <v>136.66666666666669</v>
      </c>
      <c r="EK93" s="79">
        <f t="shared" si="268"/>
        <v>179.8</v>
      </c>
      <c r="EL93" s="24">
        <v>1</v>
      </c>
      <c r="EM93" s="21">
        <v>1</v>
      </c>
      <c r="EN93" s="21">
        <v>1</v>
      </c>
      <c r="EO93" s="21">
        <v>1</v>
      </c>
      <c r="EP93" s="21">
        <v>1</v>
      </c>
      <c r="EQ93" s="21">
        <v>1</v>
      </c>
      <c r="ER93" s="21">
        <v>1</v>
      </c>
      <c r="ES93" s="24">
        <v>171</v>
      </c>
      <c r="ET93" s="21">
        <v>197</v>
      </c>
      <c r="EU93" s="21">
        <v>202</v>
      </c>
      <c r="EV93" s="21">
        <v>187</v>
      </c>
      <c r="EW93" s="21">
        <v>182</v>
      </c>
      <c r="EX93" s="21">
        <v>218</v>
      </c>
      <c r="EY93" s="21">
        <v>249</v>
      </c>
      <c r="EZ93" s="24">
        <v>7.1</v>
      </c>
      <c r="FA93" s="21">
        <v>7.8</v>
      </c>
      <c r="FB93" s="21">
        <v>6.4</v>
      </c>
      <c r="FC93" s="21">
        <v>7.7</v>
      </c>
      <c r="FD93" s="21">
        <v>10.4</v>
      </c>
      <c r="FE93" s="21">
        <v>10.4</v>
      </c>
      <c r="FF93" s="21">
        <v>20</v>
      </c>
      <c r="FG93" s="24">
        <v>3</v>
      </c>
      <c r="FH93" s="21">
        <v>3</v>
      </c>
      <c r="FI93" s="21">
        <v>3</v>
      </c>
      <c r="FJ93" s="21">
        <v>3</v>
      </c>
      <c r="FK93" s="21">
        <v>3</v>
      </c>
      <c r="FL93" s="21">
        <v>5</v>
      </c>
      <c r="FM93" s="21">
        <v>6</v>
      </c>
      <c r="FN93" s="24">
        <v>81</v>
      </c>
      <c r="FO93" s="21">
        <v>89</v>
      </c>
      <c r="FP93" s="21">
        <v>79</v>
      </c>
      <c r="FQ93" s="21">
        <v>75</v>
      </c>
      <c r="FR93" s="21">
        <v>85</v>
      </c>
      <c r="FS93" s="21">
        <v>83</v>
      </c>
      <c r="FT93" s="21">
        <v>73</v>
      </c>
      <c r="FU93" s="24">
        <v>0</v>
      </c>
      <c r="FV93" s="21">
        <v>0</v>
      </c>
      <c r="FW93" s="21">
        <v>0</v>
      </c>
      <c r="FX93" s="21">
        <v>0</v>
      </c>
      <c r="FY93" s="21">
        <v>0</v>
      </c>
      <c r="FZ93" s="21">
        <v>0</v>
      </c>
      <c r="GA93" s="21">
        <v>0</v>
      </c>
      <c r="GB93" s="24">
        <v>26</v>
      </c>
      <c r="GC93" s="21">
        <v>30</v>
      </c>
      <c r="GD93" s="21">
        <v>42</v>
      </c>
      <c r="GE93" s="21">
        <v>43</v>
      </c>
      <c r="GF93" s="21">
        <v>45</v>
      </c>
      <c r="GG93" s="21">
        <v>35</v>
      </c>
      <c r="GH93" s="21">
        <v>29</v>
      </c>
      <c r="GI93" s="24">
        <v>825</v>
      </c>
      <c r="GJ93" s="21">
        <v>155</v>
      </c>
      <c r="GK93" s="21">
        <v>1000</v>
      </c>
      <c r="GL93" s="21">
        <v>1720</v>
      </c>
      <c r="GM93" s="21">
        <v>3810</v>
      </c>
      <c r="GN93" s="21">
        <v>1920</v>
      </c>
      <c r="GO93" s="21">
        <v>1900</v>
      </c>
      <c r="GP93" s="6"/>
      <c r="GQ93" s="24">
        <v>14</v>
      </c>
      <c r="GR93" s="21">
        <v>55</v>
      </c>
      <c r="GS93" s="24">
        <v>13</v>
      </c>
      <c r="GT93" s="21">
        <v>55</v>
      </c>
      <c r="GU93" s="24">
        <v>14</v>
      </c>
      <c r="GV93" s="21">
        <v>55</v>
      </c>
      <c r="GW93" s="24">
        <v>13</v>
      </c>
      <c r="GX93" s="21">
        <v>55</v>
      </c>
      <c r="GY93" s="24">
        <v>14</v>
      </c>
      <c r="GZ93" s="21">
        <v>55</v>
      </c>
      <c r="HA93" s="24">
        <v>14</v>
      </c>
      <c r="HB93" s="21">
        <v>55</v>
      </c>
      <c r="HC93" s="24">
        <v>14</v>
      </c>
      <c r="HD93" s="21">
        <v>55</v>
      </c>
      <c r="HE93" s="6"/>
      <c r="HF93" s="21">
        <v>61</v>
      </c>
      <c r="HG93" s="21">
        <v>108</v>
      </c>
      <c r="HH93" s="21">
        <v>148</v>
      </c>
      <c r="HI93" s="21">
        <v>39</v>
      </c>
      <c r="HJ93" s="21">
        <v>1</v>
      </c>
      <c r="HK93" s="21">
        <v>61.6</v>
      </c>
      <c r="HL93" s="21">
        <v>0.8</v>
      </c>
      <c r="HM93" s="21">
        <v>20</v>
      </c>
      <c r="HN93" s="21">
        <v>24.08</v>
      </c>
      <c r="HO93" s="21">
        <v>11.2</v>
      </c>
      <c r="HP93" s="21">
        <v>3.05</v>
      </c>
      <c r="HQ93" s="21">
        <v>146</v>
      </c>
      <c r="HR93" s="21">
        <v>19</v>
      </c>
      <c r="HS93" s="21">
        <v>7.1</v>
      </c>
      <c r="HT93" s="21">
        <v>3</v>
      </c>
      <c r="HU93" s="6"/>
      <c r="HV93" s="99">
        <f t="shared" si="10"/>
        <v>1</v>
      </c>
      <c r="HW93" s="6"/>
      <c r="HX93" s="6"/>
      <c r="HY93" s="6"/>
      <c r="HZ93" s="6"/>
      <c r="IA93" s="6"/>
    </row>
    <row r="94" spans="1:235" ht="15.75" customHeight="1" x14ac:dyDescent="0.3">
      <c r="A94" s="99">
        <v>89</v>
      </c>
      <c r="B94" s="3">
        <v>185</v>
      </c>
      <c r="C94" s="21" t="s">
        <v>635</v>
      </c>
      <c r="D94" s="21">
        <v>2</v>
      </c>
      <c r="E94" s="22">
        <v>41515</v>
      </c>
      <c r="F94" s="22">
        <v>41515</v>
      </c>
      <c r="G94" s="21">
        <f t="shared" si="0"/>
        <v>0</v>
      </c>
      <c r="H94" s="21"/>
      <c r="I94" s="21" t="s">
        <v>440</v>
      </c>
      <c r="J94" s="23">
        <v>29558</v>
      </c>
      <c r="K94" s="21">
        <v>33</v>
      </c>
      <c r="L94" s="21">
        <v>160</v>
      </c>
      <c r="M94" s="21">
        <v>68</v>
      </c>
      <c r="N94" s="21" t="s">
        <v>1598</v>
      </c>
      <c r="O94" s="21">
        <v>46</v>
      </c>
      <c r="P94" s="21">
        <v>37</v>
      </c>
      <c r="Q94" s="21">
        <v>5</v>
      </c>
      <c r="R94" s="21" t="s">
        <v>1575</v>
      </c>
      <c r="S94" s="21">
        <v>1</v>
      </c>
      <c r="T94" s="21">
        <v>24</v>
      </c>
      <c r="U94" s="21" t="s">
        <v>272</v>
      </c>
      <c r="V94" s="21">
        <v>1</v>
      </c>
      <c r="W94" s="21">
        <v>2</v>
      </c>
      <c r="X94" s="21">
        <v>3</v>
      </c>
      <c r="Y94" s="21">
        <v>0</v>
      </c>
      <c r="Z94" s="6"/>
      <c r="AA94" s="24" t="s">
        <v>513</v>
      </c>
      <c r="AB94" s="21" t="s">
        <v>1599</v>
      </c>
      <c r="AC94" s="25">
        <v>1</v>
      </c>
      <c r="AD94" s="25"/>
      <c r="AE94" s="21" t="s">
        <v>246</v>
      </c>
      <c r="AF94" s="21" t="s">
        <v>479</v>
      </c>
      <c r="AG94" s="21" t="s">
        <v>246</v>
      </c>
      <c r="AH94" s="21" t="s">
        <v>328</v>
      </c>
      <c r="AI94" s="21" t="s">
        <v>249</v>
      </c>
      <c r="AJ94" s="21" t="s">
        <v>249</v>
      </c>
      <c r="AK94" s="21" t="s">
        <v>246</v>
      </c>
      <c r="AL94" s="21" t="s">
        <v>246</v>
      </c>
      <c r="AM94" s="21">
        <v>17.23</v>
      </c>
      <c r="AN94" s="6"/>
      <c r="AO94" s="26" t="s">
        <v>250</v>
      </c>
      <c r="AP94" s="26" t="s">
        <v>274</v>
      </c>
      <c r="AQ94" s="26"/>
      <c r="AR94" s="26" t="s">
        <v>1906</v>
      </c>
      <c r="AS94" s="26" t="s">
        <v>1912</v>
      </c>
      <c r="AT94" s="27">
        <v>7.23</v>
      </c>
      <c r="AU94" s="21">
        <v>8.85</v>
      </c>
      <c r="AV94" s="21">
        <v>10.34</v>
      </c>
      <c r="AW94" s="21">
        <v>10.91</v>
      </c>
      <c r="AX94" s="21">
        <v>75</v>
      </c>
      <c r="AY94" s="21">
        <v>39</v>
      </c>
      <c r="AZ94" s="21">
        <v>15.1</v>
      </c>
      <c r="BA94" s="21"/>
      <c r="BB94" s="21"/>
      <c r="BC94" s="28">
        <f t="shared" ref="BC94:BE94" si="269">((AU94/AT94)*100)-100</f>
        <v>22.406639004149369</v>
      </c>
      <c r="BD94" s="28">
        <f t="shared" si="269"/>
        <v>16.836158192090394</v>
      </c>
      <c r="BE94" s="28">
        <f t="shared" si="269"/>
        <v>5.5125725338491378</v>
      </c>
      <c r="BF94" s="28">
        <f t="shared" si="2"/>
        <v>43.015214384508965</v>
      </c>
      <c r="BG94" s="28">
        <f t="shared" si="3"/>
        <v>50.899031811894872</v>
      </c>
      <c r="BH94" s="28">
        <f t="shared" si="4"/>
        <v>23.276836158192097</v>
      </c>
      <c r="BI94" s="3">
        <f t="shared" ref="BI94:BK94" si="270">AU94-AT94</f>
        <v>1.6199999999999992</v>
      </c>
      <c r="BJ94" s="3">
        <f t="shared" si="270"/>
        <v>1.4900000000000002</v>
      </c>
      <c r="BK94" s="3">
        <f t="shared" si="270"/>
        <v>0.57000000000000028</v>
      </c>
      <c r="BL94" s="3">
        <f t="shared" si="6"/>
        <v>3.1099999999999994</v>
      </c>
      <c r="BM94" s="3">
        <f t="shared" si="7"/>
        <v>3.6799999999999997</v>
      </c>
      <c r="BN94" s="3">
        <f t="shared" si="8"/>
        <v>2.0600000000000005</v>
      </c>
      <c r="BO94" s="24">
        <v>501.4</v>
      </c>
      <c r="BP94" s="21">
        <v>370.1</v>
      </c>
      <c r="BQ94" s="21">
        <v>311</v>
      </c>
      <c r="BR94" s="21"/>
      <c r="BS94" s="21">
        <v>144.4</v>
      </c>
      <c r="BT94" s="21"/>
      <c r="BU94" s="21"/>
      <c r="BV94" s="24">
        <v>35.1</v>
      </c>
      <c r="BW94" s="21">
        <v>35</v>
      </c>
      <c r="BX94" s="21">
        <v>36.6</v>
      </c>
      <c r="BY94" s="21">
        <v>37</v>
      </c>
      <c r="BZ94" s="21">
        <v>37.1</v>
      </c>
      <c r="CA94" s="21">
        <v>37</v>
      </c>
      <c r="CB94" s="21">
        <v>36</v>
      </c>
      <c r="CC94" s="21"/>
      <c r="CD94" s="21"/>
      <c r="CE94" s="6"/>
      <c r="CF94" s="24" t="s">
        <v>1600</v>
      </c>
      <c r="CG94" s="21"/>
      <c r="CH94" s="21"/>
      <c r="CI94" s="21"/>
      <c r="CJ94" s="21"/>
      <c r="CK94" s="21"/>
      <c r="CL94" s="21"/>
      <c r="CM94" s="24" t="s">
        <v>1601</v>
      </c>
      <c r="CN94" s="21"/>
      <c r="CO94" s="21"/>
      <c r="CP94" s="21"/>
      <c r="CQ94" s="21"/>
      <c r="CR94" s="21"/>
      <c r="CS94" s="21"/>
      <c r="CT94" s="24">
        <v>1</v>
      </c>
      <c r="CU94" s="21"/>
      <c r="CV94" s="21"/>
      <c r="CW94" s="21"/>
      <c r="CX94" s="21"/>
      <c r="CY94" s="21"/>
      <c r="CZ94" s="21"/>
      <c r="DA94" s="24" t="s">
        <v>735</v>
      </c>
      <c r="DB94" s="21"/>
      <c r="DC94" s="21"/>
      <c r="DD94" s="21"/>
      <c r="DE94" s="21"/>
      <c r="DF94" s="21"/>
      <c r="DG94" s="21"/>
      <c r="DH94" s="24" t="s">
        <v>606</v>
      </c>
      <c r="DI94" s="21" t="s">
        <v>1211</v>
      </c>
      <c r="DJ94" s="21" t="s">
        <v>1211</v>
      </c>
      <c r="DK94" s="21" t="s">
        <v>1211</v>
      </c>
      <c r="DL94" s="21" t="s">
        <v>606</v>
      </c>
      <c r="DM94" s="21"/>
      <c r="DN94" s="21"/>
      <c r="DO94" s="26"/>
      <c r="DP94" s="6"/>
      <c r="DQ94" s="24">
        <v>395.6</v>
      </c>
      <c r="DR94" s="21">
        <v>143.6</v>
      </c>
      <c r="DS94" s="21">
        <v>163</v>
      </c>
      <c r="DT94" s="21">
        <v>155</v>
      </c>
      <c r="DU94" s="21">
        <v>155</v>
      </c>
      <c r="DV94" s="21"/>
      <c r="DW94" s="21"/>
      <c r="DX94" s="24">
        <v>0.1</v>
      </c>
      <c r="DY94" s="21">
        <v>0.3</v>
      </c>
      <c r="DZ94" s="21">
        <v>0.35</v>
      </c>
      <c r="EA94" s="21">
        <v>0.3</v>
      </c>
      <c r="EB94" s="21">
        <v>0.3</v>
      </c>
      <c r="EC94" s="21"/>
      <c r="ED94" s="21"/>
      <c r="EE94" s="78">
        <f t="shared" si="88"/>
        <v>3956</v>
      </c>
      <c r="EF94" s="79">
        <f t="shared" si="142"/>
        <v>478.66666666666669</v>
      </c>
      <c r="EG94" s="79">
        <f t="shared" si="228"/>
        <v>465.71428571428572</v>
      </c>
      <c r="EH94" s="79">
        <f t="shared" ref="EH94:EI94" si="271">DT94/EA94</f>
        <v>516.66666666666674</v>
      </c>
      <c r="EI94" s="79">
        <f t="shared" si="271"/>
        <v>516.66666666666674</v>
      </c>
      <c r="EJ94" s="79"/>
      <c r="EK94" s="79"/>
      <c r="EL94" s="24">
        <v>0</v>
      </c>
      <c r="EM94" s="21">
        <v>1</v>
      </c>
      <c r="EN94" s="21">
        <v>1</v>
      </c>
      <c r="EO94" s="21">
        <v>0</v>
      </c>
      <c r="EP94" s="21">
        <v>0</v>
      </c>
      <c r="EQ94" s="21"/>
      <c r="ER94" s="21"/>
      <c r="ES94" s="24">
        <v>237</v>
      </c>
      <c r="ET94" s="21">
        <v>250</v>
      </c>
      <c r="EU94" s="21">
        <v>190</v>
      </c>
      <c r="EV94" s="21">
        <v>166</v>
      </c>
      <c r="EW94" s="21">
        <v>169</v>
      </c>
      <c r="EX94" s="21"/>
      <c r="EY94" s="21"/>
      <c r="EZ94" s="24">
        <v>6.8</v>
      </c>
      <c r="FA94" s="21">
        <v>6.8</v>
      </c>
      <c r="FB94" s="21">
        <v>6</v>
      </c>
      <c r="FC94" s="21">
        <v>15.3</v>
      </c>
      <c r="FD94" s="21">
        <v>11.5</v>
      </c>
      <c r="FE94" s="21"/>
      <c r="FF94" s="21"/>
      <c r="FG94" s="24">
        <v>15</v>
      </c>
      <c r="FH94" s="21">
        <v>15</v>
      </c>
      <c r="FI94" s="21">
        <v>14</v>
      </c>
      <c r="FJ94" s="21">
        <v>15</v>
      </c>
      <c r="FK94" s="21">
        <v>15</v>
      </c>
      <c r="FL94" s="21"/>
      <c r="FM94" s="21"/>
      <c r="FN94" s="24">
        <v>68</v>
      </c>
      <c r="FO94" s="21">
        <v>71</v>
      </c>
      <c r="FP94" s="21">
        <v>94</v>
      </c>
      <c r="FQ94" s="21">
        <v>85</v>
      </c>
      <c r="FR94" s="21">
        <v>81</v>
      </c>
      <c r="FS94" s="21"/>
      <c r="FT94" s="21"/>
      <c r="FU94" s="24">
        <v>0</v>
      </c>
      <c r="FV94" s="21" t="s">
        <v>1465</v>
      </c>
      <c r="FW94" s="21" t="s">
        <v>859</v>
      </c>
      <c r="FX94" s="21">
        <v>0</v>
      </c>
      <c r="FY94" s="21">
        <v>0</v>
      </c>
      <c r="FZ94" s="21"/>
      <c r="GA94" s="21"/>
      <c r="GB94" s="24">
        <v>85</v>
      </c>
      <c r="GC94" s="21">
        <v>51</v>
      </c>
      <c r="GD94" s="21">
        <v>39</v>
      </c>
      <c r="GE94" s="21">
        <v>38</v>
      </c>
      <c r="GF94" s="21">
        <v>31</v>
      </c>
      <c r="GG94" s="21"/>
      <c r="GH94" s="21"/>
      <c r="GI94" s="24">
        <v>1590</v>
      </c>
      <c r="GJ94" s="21">
        <v>1280</v>
      </c>
      <c r="GK94" s="21">
        <v>1360</v>
      </c>
      <c r="GL94" s="21">
        <v>1250</v>
      </c>
      <c r="GM94" s="21">
        <v>1200</v>
      </c>
      <c r="GN94" s="21"/>
      <c r="GO94" s="21"/>
      <c r="GP94" s="6"/>
      <c r="GQ94" s="24">
        <v>9</v>
      </c>
      <c r="GR94" s="21">
        <v>18</v>
      </c>
      <c r="GS94" s="24">
        <v>10</v>
      </c>
      <c r="GT94" s="21">
        <v>45</v>
      </c>
      <c r="GU94" s="24">
        <v>11</v>
      </c>
      <c r="GV94" s="21">
        <v>45</v>
      </c>
      <c r="GW94" s="24">
        <v>8</v>
      </c>
      <c r="GX94" s="21">
        <v>18</v>
      </c>
      <c r="GY94" s="24">
        <v>7</v>
      </c>
      <c r="GZ94" s="21">
        <v>18</v>
      </c>
      <c r="HA94" s="24"/>
      <c r="HB94" s="21"/>
      <c r="HC94" s="24"/>
      <c r="HD94" s="21"/>
      <c r="HE94" s="6"/>
      <c r="HF94" s="21">
        <v>33</v>
      </c>
      <c r="HG94" s="21">
        <v>144</v>
      </c>
      <c r="HH94" s="21">
        <v>74</v>
      </c>
      <c r="HI94" s="21">
        <v>37.5</v>
      </c>
      <c r="HJ94" s="21">
        <v>1</v>
      </c>
      <c r="HK94" s="21">
        <v>395.6</v>
      </c>
      <c r="HL94" s="21">
        <v>0.6</v>
      </c>
      <c r="HM94" s="21">
        <v>25</v>
      </c>
      <c r="HN94" s="21">
        <v>30.25</v>
      </c>
      <c r="HO94" s="21">
        <v>1.24</v>
      </c>
      <c r="HP94" s="21">
        <v>2.95</v>
      </c>
      <c r="HQ94" s="21">
        <v>135.6</v>
      </c>
      <c r="HR94" s="21">
        <v>15.2</v>
      </c>
      <c r="HS94" s="21">
        <v>7.4</v>
      </c>
      <c r="HT94" s="21">
        <v>15</v>
      </c>
      <c r="HU94" s="6"/>
      <c r="HV94" s="99">
        <f t="shared" si="10"/>
        <v>-1</v>
      </c>
      <c r="HW94" s="6"/>
      <c r="HX94" s="6"/>
      <c r="HY94" s="6"/>
      <c r="HZ94" s="6"/>
      <c r="IA94" s="6"/>
    </row>
    <row r="95" spans="1:235" ht="15.75" customHeight="1" x14ac:dyDescent="0.3">
      <c r="A95" s="99">
        <v>90</v>
      </c>
      <c r="B95" s="3">
        <v>186</v>
      </c>
      <c r="C95" s="21" t="s">
        <v>874</v>
      </c>
      <c r="D95" s="21">
        <v>2</v>
      </c>
      <c r="E95" s="22">
        <v>41513</v>
      </c>
      <c r="F95" s="22">
        <v>41513</v>
      </c>
      <c r="G95" s="21">
        <f t="shared" si="0"/>
        <v>0</v>
      </c>
      <c r="H95" s="21"/>
      <c r="I95" s="21" t="s">
        <v>432</v>
      </c>
      <c r="J95" s="23">
        <v>17359</v>
      </c>
      <c r="K95" s="21">
        <v>66</v>
      </c>
      <c r="L95" s="21">
        <v>165</v>
      </c>
      <c r="M95" s="21">
        <v>100</v>
      </c>
      <c r="N95" s="21" t="s">
        <v>1602</v>
      </c>
      <c r="O95" s="21">
        <v>78</v>
      </c>
      <c r="P95" s="21">
        <v>91.2</v>
      </c>
      <c r="Q95" s="21">
        <v>7</v>
      </c>
      <c r="R95" s="21" t="s">
        <v>547</v>
      </c>
      <c r="S95" s="21">
        <v>1</v>
      </c>
      <c r="T95" s="21">
        <v>16</v>
      </c>
      <c r="U95" s="21" t="s">
        <v>272</v>
      </c>
      <c r="V95" s="21">
        <v>1</v>
      </c>
      <c r="W95" s="21">
        <v>0</v>
      </c>
      <c r="X95" s="21">
        <v>3</v>
      </c>
      <c r="Y95" s="21">
        <v>0</v>
      </c>
      <c r="Z95" s="6"/>
      <c r="AA95" s="24" t="s">
        <v>884</v>
      </c>
      <c r="AB95" s="21" t="s">
        <v>956</v>
      </c>
      <c r="AC95" s="25">
        <v>1</v>
      </c>
      <c r="AD95" s="25"/>
      <c r="AE95" s="21" t="s">
        <v>249</v>
      </c>
      <c r="AF95" s="21"/>
      <c r="AG95" s="21" t="s">
        <v>249</v>
      </c>
      <c r="AH95" s="21"/>
      <c r="AI95" s="21" t="s">
        <v>249</v>
      </c>
      <c r="AJ95" s="21" t="s">
        <v>246</v>
      </c>
      <c r="AK95" s="21" t="s">
        <v>246</v>
      </c>
      <c r="AL95" s="21" t="s">
        <v>246</v>
      </c>
      <c r="AM95" s="21">
        <v>85.71</v>
      </c>
      <c r="AN95" s="6"/>
      <c r="AO95" s="26" t="s">
        <v>250</v>
      </c>
      <c r="AP95" s="26" t="s">
        <v>274</v>
      </c>
      <c r="AQ95" s="26"/>
      <c r="AR95" s="26" t="s">
        <v>1902</v>
      </c>
      <c r="AS95" s="26" t="s">
        <v>1910</v>
      </c>
      <c r="AT95" s="27">
        <v>85.71</v>
      </c>
      <c r="AU95" s="21">
        <v>57.09</v>
      </c>
      <c r="AV95" s="21">
        <v>49.49</v>
      </c>
      <c r="AW95" s="21">
        <v>31.6</v>
      </c>
      <c r="AX95" s="21">
        <v>21.27</v>
      </c>
      <c r="AY95" s="21">
        <v>8.89</v>
      </c>
      <c r="AZ95" s="21">
        <v>3.86</v>
      </c>
      <c r="BA95" s="21">
        <v>2.57</v>
      </c>
      <c r="BB95" s="21">
        <v>1.45</v>
      </c>
      <c r="BC95" s="28">
        <f t="shared" ref="BC95:BE95" si="272">((AU95/AT95)*100)-100</f>
        <v>-33.391669583479171</v>
      </c>
      <c r="BD95" s="28">
        <f t="shared" si="272"/>
        <v>-13.312313890348577</v>
      </c>
      <c r="BE95" s="28">
        <f t="shared" si="272"/>
        <v>-36.148716912507574</v>
      </c>
      <c r="BF95" s="28">
        <f t="shared" si="2"/>
        <v>-42.258779605646943</v>
      </c>
      <c r="BG95" s="28">
        <f t="shared" si="3"/>
        <v>-63.131489907828723</v>
      </c>
      <c r="BH95" s="28">
        <f t="shared" si="4"/>
        <v>-44.648800140129616</v>
      </c>
      <c r="BI95" s="3">
        <f t="shared" ref="BI95:BK95" si="273">AU95-AT95</f>
        <v>-28.61999999999999</v>
      </c>
      <c r="BJ95" s="3">
        <f t="shared" si="273"/>
        <v>-7.6000000000000014</v>
      </c>
      <c r="BK95" s="3">
        <f t="shared" si="273"/>
        <v>-17.89</v>
      </c>
      <c r="BL95" s="3">
        <f t="shared" si="6"/>
        <v>-36.219999999999992</v>
      </c>
      <c r="BM95" s="3">
        <f t="shared" si="7"/>
        <v>-54.109999999999992</v>
      </c>
      <c r="BN95" s="3">
        <f t="shared" si="8"/>
        <v>-25.490000000000002</v>
      </c>
      <c r="BO95" s="24"/>
      <c r="BP95" s="21"/>
      <c r="BQ95" s="21">
        <v>180.7</v>
      </c>
      <c r="BR95" s="21">
        <v>102.8</v>
      </c>
      <c r="BS95" s="21">
        <v>77.5</v>
      </c>
      <c r="BT95" s="21">
        <v>65</v>
      </c>
      <c r="BU95" s="21">
        <v>51.1</v>
      </c>
      <c r="BV95" s="24">
        <v>36</v>
      </c>
      <c r="BW95" s="21">
        <v>37.4</v>
      </c>
      <c r="BX95" s="21">
        <v>36.9</v>
      </c>
      <c r="BY95" s="21">
        <v>36</v>
      </c>
      <c r="BZ95" s="21">
        <v>36</v>
      </c>
      <c r="CA95" s="21">
        <v>36</v>
      </c>
      <c r="CB95" s="21">
        <v>36.1</v>
      </c>
      <c r="CC95" s="21">
        <v>36.9</v>
      </c>
      <c r="CD95" s="21">
        <v>36</v>
      </c>
      <c r="CE95" s="6"/>
      <c r="CF95" s="24" t="s">
        <v>1603</v>
      </c>
      <c r="CG95" s="21" t="s">
        <v>316</v>
      </c>
      <c r="CH95" s="21"/>
      <c r="CI95" s="21" t="s">
        <v>1025</v>
      </c>
      <c r="CJ95" s="21"/>
      <c r="CK95" s="21"/>
      <c r="CL95" s="21"/>
      <c r="CM95" s="24" t="s">
        <v>1604</v>
      </c>
      <c r="CN95" s="21" t="s">
        <v>331</v>
      </c>
      <c r="CO95" s="21"/>
      <c r="CP95" s="21" t="s">
        <v>331</v>
      </c>
      <c r="CQ95" s="21"/>
      <c r="CR95" s="21"/>
      <c r="CS95" s="21"/>
      <c r="CT95" s="24">
        <v>1</v>
      </c>
      <c r="CU95" s="21">
        <v>1</v>
      </c>
      <c r="CV95" s="21"/>
      <c r="CW95" s="21">
        <v>2</v>
      </c>
      <c r="CX95" s="21"/>
      <c r="CY95" s="21"/>
      <c r="CZ95" s="21"/>
      <c r="DA95" s="24" t="s">
        <v>1605</v>
      </c>
      <c r="DB95" s="21" t="s">
        <v>331</v>
      </c>
      <c r="DC95" s="21"/>
      <c r="DD95" s="21" t="s">
        <v>331</v>
      </c>
      <c r="DE95" s="21"/>
      <c r="DF95" s="21"/>
      <c r="DG95" s="21"/>
      <c r="DH95" s="24" t="s">
        <v>255</v>
      </c>
      <c r="DI95" s="21" t="s">
        <v>255</v>
      </c>
      <c r="DJ95" s="21" t="s">
        <v>255</v>
      </c>
      <c r="DK95" s="21" t="s">
        <v>255</v>
      </c>
      <c r="DL95" s="21" t="s">
        <v>255</v>
      </c>
      <c r="DM95" s="21" t="s">
        <v>1606</v>
      </c>
      <c r="DN95" s="21" t="s">
        <v>1606</v>
      </c>
      <c r="DO95" s="26"/>
      <c r="DP95" s="6"/>
      <c r="DQ95" s="24">
        <v>226</v>
      </c>
      <c r="DR95" s="21">
        <v>146.1</v>
      </c>
      <c r="DS95" s="21">
        <v>156</v>
      </c>
      <c r="DT95" s="21">
        <v>156</v>
      </c>
      <c r="DU95" s="21">
        <v>115.7</v>
      </c>
      <c r="DV95" s="21">
        <v>115.7</v>
      </c>
      <c r="DW95" s="21">
        <v>115.7</v>
      </c>
      <c r="DX95" s="24">
        <v>0.35</v>
      </c>
      <c r="DY95" s="21">
        <v>0.35</v>
      </c>
      <c r="DZ95" s="21">
        <v>0.35</v>
      </c>
      <c r="EA95" s="21">
        <v>0.3</v>
      </c>
      <c r="EB95" s="21">
        <v>0.3</v>
      </c>
      <c r="EC95" s="21">
        <v>0.3</v>
      </c>
      <c r="ED95" s="21">
        <v>0.3</v>
      </c>
      <c r="EE95" s="78">
        <f t="shared" si="88"/>
        <v>645.71428571428578</v>
      </c>
      <c r="EF95" s="79">
        <f t="shared" si="142"/>
        <v>417.42857142857144</v>
      </c>
      <c r="EG95" s="79">
        <f t="shared" si="228"/>
        <v>445.71428571428572</v>
      </c>
      <c r="EH95" s="79">
        <f t="shared" ref="EH95:EK95" si="274">DT95/EA95</f>
        <v>520</v>
      </c>
      <c r="EI95" s="79">
        <f t="shared" si="274"/>
        <v>385.66666666666669</v>
      </c>
      <c r="EJ95" s="79">
        <f t="shared" si="274"/>
        <v>385.66666666666669</v>
      </c>
      <c r="EK95" s="79">
        <f t="shared" si="274"/>
        <v>385.66666666666669</v>
      </c>
      <c r="EL95" s="24">
        <v>0</v>
      </c>
      <c r="EM95" s="21">
        <v>0</v>
      </c>
      <c r="EN95" s="21">
        <v>0</v>
      </c>
      <c r="EO95" s="21">
        <v>0</v>
      </c>
      <c r="EP95" s="21">
        <v>0</v>
      </c>
      <c r="EQ95" s="21">
        <v>0</v>
      </c>
      <c r="ER95" s="21">
        <v>0</v>
      </c>
      <c r="ES95" s="24">
        <v>144</v>
      </c>
      <c r="ET95" s="21">
        <v>210</v>
      </c>
      <c r="EU95" s="21">
        <v>171</v>
      </c>
      <c r="EV95" s="21">
        <v>168</v>
      </c>
      <c r="EW95" s="21">
        <v>170</v>
      </c>
      <c r="EX95" s="21">
        <v>189</v>
      </c>
      <c r="EY95" s="21">
        <v>200</v>
      </c>
      <c r="EZ95" s="24">
        <v>16</v>
      </c>
      <c r="FA95" s="21">
        <v>31.7</v>
      </c>
      <c r="FB95" s="21">
        <v>31.7</v>
      </c>
      <c r="FC95" s="21">
        <v>29.1</v>
      </c>
      <c r="FD95" s="21">
        <v>28.8</v>
      </c>
      <c r="FE95" s="21">
        <v>22</v>
      </c>
      <c r="FF95" s="21">
        <v>17.7</v>
      </c>
      <c r="FG95" s="24">
        <v>7</v>
      </c>
      <c r="FH95" s="21">
        <v>13</v>
      </c>
      <c r="FI95" s="21">
        <v>13</v>
      </c>
      <c r="FJ95" s="21">
        <v>13</v>
      </c>
      <c r="FK95" s="21">
        <v>14</v>
      </c>
      <c r="FL95" s="21">
        <v>15</v>
      </c>
      <c r="FM95" s="21">
        <v>15</v>
      </c>
      <c r="FN95" s="24">
        <v>79</v>
      </c>
      <c r="FO95" s="21">
        <v>75</v>
      </c>
      <c r="FP95" s="21">
        <v>79</v>
      </c>
      <c r="FQ95" s="21">
        <v>88</v>
      </c>
      <c r="FR95" s="21">
        <v>91</v>
      </c>
      <c r="FS95" s="21">
        <v>127</v>
      </c>
      <c r="FT95" s="21">
        <v>107</v>
      </c>
      <c r="FU95" s="24" t="s">
        <v>1458</v>
      </c>
      <c r="FV95" s="21" t="s">
        <v>1194</v>
      </c>
      <c r="FW95" s="21" t="s">
        <v>804</v>
      </c>
      <c r="FX95" s="21">
        <v>0</v>
      </c>
      <c r="FY95" s="21">
        <v>0</v>
      </c>
      <c r="FZ95" s="21">
        <v>0</v>
      </c>
      <c r="GA95" s="21">
        <v>0</v>
      </c>
      <c r="GB95" s="24">
        <v>456</v>
      </c>
      <c r="GC95" s="21">
        <v>365</v>
      </c>
      <c r="GD95" s="21">
        <v>329</v>
      </c>
      <c r="GE95" s="21">
        <v>230</v>
      </c>
      <c r="GF95" s="21">
        <v>136</v>
      </c>
      <c r="GG95" s="21">
        <v>79</v>
      </c>
      <c r="GH95" s="21">
        <v>47</v>
      </c>
      <c r="GI95" s="24">
        <v>886</v>
      </c>
      <c r="GJ95" s="21">
        <v>2300</v>
      </c>
      <c r="GK95" s="21">
        <v>1740</v>
      </c>
      <c r="GL95" s="21">
        <v>3110</v>
      </c>
      <c r="GM95" s="21">
        <v>2440</v>
      </c>
      <c r="GN95" s="21">
        <v>1680</v>
      </c>
      <c r="GO95" s="21">
        <v>620</v>
      </c>
      <c r="GP95" s="6"/>
      <c r="GQ95" s="24">
        <v>15</v>
      </c>
      <c r="GR95" s="21">
        <v>80</v>
      </c>
      <c r="GS95" s="24">
        <v>12</v>
      </c>
      <c r="GT95" s="21">
        <v>45</v>
      </c>
      <c r="GU95" s="24">
        <v>12</v>
      </c>
      <c r="GV95" s="21">
        <v>45</v>
      </c>
      <c r="GW95" s="24">
        <v>9</v>
      </c>
      <c r="GX95" s="21">
        <v>18</v>
      </c>
      <c r="GY95" s="24">
        <v>10</v>
      </c>
      <c r="GZ95" s="21">
        <v>45</v>
      </c>
      <c r="HA95" s="24">
        <v>9</v>
      </c>
      <c r="HB95" s="21">
        <v>18</v>
      </c>
      <c r="HC95" s="24">
        <v>9</v>
      </c>
      <c r="HD95" s="21">
        <v>18</v>
      </c>
      <c r="HE95" s="6"/>
      <c r="HF95" s="21">
        <v>66</v>
      </c>
      <c r="HG95" s="21">
        <v>69</v>
      </c>
      <c r="HH95" s="21">
        <v>65</v>
      </c>
      <c r="HI95" s="21">
        <v>37.5</v>
      </c>
      <c r="HJ95" s="21">
        <v>2</v>
      </c>
      <c r="HK95" s="21">
        <v>109.5</v>
      </c>
      <c r="HL95" s="21">
        <v>0.35</v>
      </c>
      <c r="HM95" s="21">
        <v>0</v>
      </c>
      <c r="HN95" s="21">
        <v>83.47</v>
      </c>
      <c r="HO95" s="21">
        <v>9</v>
      </c>
      <c r="HP95" s="21">
        <v>2.62</v>
      </c>
      <c r="HQ95" s="21">
        <v>129.4</v>
      </c>
      <c r="HR95" s="21">
        <v>19</v>
      </c>
      <c r="HS95" s="21">
        <v>31.7</v>
      </c>
      <c r="HT95" s="21">
        <v>7</v>
      </c>
      <c r="HU95" s="6"/>
      <c r="HV95" s="99">
        <f t="shared" si="10"/>
        <v>3</v>
      </c>
      <c r="HW95" s="6"/>
      <c r="HX95" s="6"/>
      <c r="HY95" s="6"/>
      <c r="HZ95" s="6"/>
      <c r="IA95" s="6"/>
    </row>
    <row r="96" spans="1:235" ht="15.75" customHeight="1" x14ac:dyDescent="0.3">
      <c r="A96" s="99">
        <v>91</v>
      </c>
      <c r="B96" s="3">
        <v>188</v>
      </c>
      <c r="C96" s="21" t="s">
        <v>431</v>
      </c>
      <c r="D96" s="21">
        <v>2</v>
      </c>
      <c r="E96" s="22">
        <v>41518</v>
      </c>
      <c r="F96" s="22">
        <v>41518</v>
      </c>
      <c r="G96" s="21">
        <f t="shared" si="0"/>
        <v>0</v>
      </c>
      <c r="H96" s="21"/>
      <c r="I96" s="21" t="s">
        <v>324</v>
      </c>
      <c r="J96" s="23">
        <v>16282</v>
      </c>
      <c r="K96" s="21">
        <v>69</v>
      </c>
      <c r="L96" s="21">
        <v>150</v>
      </c>
      <c r="M96" s="21">
        <v>71</v>
      </c>
      <c r="N96" s="21" t="s">
        <v>1613</v>
      </c>
      <c r="O96" s="21">
        <v>57</v>
      </c>
      <c r="P96" s="21">
        <v>61.9</v>
      </c>
      <c r="Q96" s="21">
        <v>6</v>
      </c>
      <c r="R96" s="21" t="s">
        <v>547</v>
      </c>
      <c r="S96" s="21">
        <v>1</v>
      </c>
      <c r="T96" s="21">
        <v>16</v>
      </c>
      <c r="U96" s="21" t="s">
        <v>272</v>
      </c>
      <c r="V96" s="21">
        <v>1</v>
      </c>
      <c r="W96" s="21">
        <v>0</v>
      </c>
      <c r="X96" s="21">
        <v>3</v>
      </c>
      <c r="Y96" s="21">
        <v>0</v>
      </c>
      <c r="Z96" s="6"/>
      <c r="AA96" s="24" t="s">
        <v>884</v>
      </c>
      <c r="AB96" s="21" t="s">
        <v>1614</v>
      </c>
      <c r="AC96" s="25">
        <v>2</v>
      </c>
      <c r="AD96" s="25" t="s">
        <v>1010</v>
      </c>
      <c r="AE96" s="21" t="s">
        <v>246</v>
      </c>
      <c r="AF96" s="21" t="s">
        <v>479</v>
      </c>
      <c r="AG96" s="21" t="s">
        <v>246</v>
      </c>
      <c r="AH96" s="21" t="s">
        <v>248</v>
      </c>
      <c r="AI96" s="21" t="s">
        <v>249</v>
      </c>
      <c r="AJ96" s="21" t="s">
        <v>246</v>
      </c>
      <c r="AK96" s="21" t="s">
        <v>246</v>
      </c>
      <c r="AL96" s="21" t="s">
        <v>246</v>
      </c>
      <c r="AM96" s="21">
        <v>140</v>
      </c>
      <c r="AN96" s="6"/>
      <c r="AO96" s="26" t="s">
        <v>250</v>
      </c>
      <c r="AP96" s="26" t="s">
        <v>274</v>
      </c>
      <c r="AQ96" s="26"/>
      <c r="AR96" s="26" t="s">
        <v>1906</v>
      </c>
      <c r="AS96" s="26" t="s">
        <v>1903</v>
      </c>
      <c r="AT96" s="27">
        <v>40</v>
      </c>
      <c r="AU96" s="21">
        <v>95.9</v>
      </c>
      <c r="AV96" s="21">
        <v>148.5</v>
      </c>
      <c r="AW96" s="21">
        <v>69.2</v>
      </c>
      <c r="AX96" s="21">
        <v>59</v>
      </c>
      <c r="AY96" s="21">
        <v>28.74</v>
      </c>
      <c r="AZ96" s="21">
        <v>8.0299999999999994</v>
      </c>
      <c r="BA96" s="21">
        <v>7.95</v>
      </c>
      <c r="BB96" s="21"/>
      <c r="BC96" s="28">
        <f t="shared" ref="BC96:BE96" si="275">((AU96/AT96)*100)-100</f>
        <v>139.75</v>
      </c>
      <c r="BD96" s="28">
        <f t="shared" si="275"/>
        <v>54.848800834202279</v>
      </c>
      <c r="BE96" s="28">
        <f t="shared" si="275"/>
        <v>-53.400673400673398</v>
      </c>
      <c r="BF96" s="28">
        <f t="shared" si="2"/>
        <v>271.25</v>
      </c>
      <c r="BG96" s="28">
        <f t="shared" si="3"/>
        <v>73</v>
      </c>
      <c r="BH96" s="28">
        <f t="shared" si="4"/>
        <v>-27.841501564129302</v>
      </c>
      <c r="BI96" s="3">
        <f t="shared" ref="BI96:BK96" si="276">AU96-AT96</f>
        <v>55.900000000000006</v>
      </c>
      <c r="BJ96" s="3">
        <f t="shared" si="276"/>
        <v>52.599999999999994</v>
      </c>
      <c r="BK96" s="3">
        <f t="shared" si="276"/>
        <v>-79.3</v>
      </c>
      <c r="BL96" s="3">
        <f t="shared" si="6"/>
        <v>108.5</v>
      </c>
      <c r="BM96" s="3">
        <f t="shared" si="7"/>
        <v>29.200000000000003</v>
      </c>
      <c r="BN96" s="3">
        <f t="shared" si="8"/>
        <v>-26.700000000000003</v>
      </c>
      <c r="BO96" s="24">
        <v>131</v>
      </c>
      <c r="BP96" s="21">
        <v>322.2</v>
      </c>
      <c r="BQ96" s="21">
        <v>261.7</v>
      </c>
      <c r="BR96" s="21">
        <v>140.5</v>
      </c>
      <c r="BS96" s="21">
        <v>78</v>
      </c>
      <c r="BT96" s="21">
        <v>44.6</v>
      </c>
      <c r="BU96" s="21"/>
      <c r="BV96" s="24">
        <v>35.5</v>
      </c>
      <c r="BW96" s="21">
        <v>37.4</v>
      </c>
      <c r="BX96" s="21">
        <v>37.6</v>
      </c>
      <c r="BY96" s="21">
        <v>37.1</v>
      </c>
      <c r="BZ96" s="21">
        <v>36</v>
      </c>
      <c r="CA96" s="21">
        <v>36.5</v>
      </c>
      <c r="CB96" s="21">
        <v>36</v>
      </c>
      <c r="CC96" s="21">
        <v>35</v>
      </c>
      <c r="CD96" s="21"/>
      <c r="CE96" s="6"/>
      <c r="CF96" s="24" t="s">
        <v>1615</v>
      </c>
      <c r="CG96" s="21" t="s">
        <v>1616</v>
      </c>
      <c r="CH96" s="21"/>
      <c r="CI96" s="21" t="s">
        <v>1025</v>
      </c>
      <c r="CJ96" s="21"/>
      <c r="CK96" s="21"/>
      <c r="CL96" s="21"/>
      <c r="CM96" s="24" t="s">
        <v>1617</v>
      </c>
      <c r="CN96" s="21" t="s">
        <v>1618</v>
      </c>
      <c r="CO96" s="21"/>
      <c r="CP96" s="21" t="s">
        <v>331</v>
      </c>
      <c r="CQ96" s="21"/>
      <c r="CR96" s="21"/>
      <c r="CS96" s="21"/>
      <c r="CT96" s="24">
        <v>2</v>
      </c>
      <c r="CU96" s="21">
        <v>1</v>
      </c>
      <c r="CV96" s="21"/>
      <c r="CW96" s="21">
        <v>1</v>
      </c>
      <c r="CX96" s="21"/>
      <c r="CY96" s="21"/>
      <c r="CZ96" s="21"/>
      <c r="DA96" s="24" t="s">
        <v>1619</v>
      </c>
      <c r="DB96" s="21" t="s">
        <v>1620</v>
      </c>
      <c r="DC96" s="21"/>
      <c r="DD96" s="21" t="s">
        <v>331</v>
      </c>
      <c r="DE96" s="21"/>
      <c r="DF96" s="21"/>
      <c r="DG96" s="21"/>
      <c r="DH96" s="24" t="s">
        <v>1621</v>
      </c>
      <c r="DI96" s="21" t="s">
        <v>255</v>
      </c>
      <c r="DJ96" s="21" t="s">
        <v>255</v>
      </c>
      <c r="DK96" s="21" t="s">
        <v>255</v>
      </c>
      <c r="DL96" s="21" t="s">
        <v>255</v>
      </c>
      <c r="DM96" s="21" t="s">
        <v>1106</v>
      </c>
      <c r="DN96" s="21"/>
      <c r="DO96" s="26"/>
      <c r="DP96" s="6"/>
      <c r="DQ96" s="24">
        <v>319</v>
      </c>
      <c r="DR96" s="21">
        <v>105.4</v>
      </c>
      <c r="DS96" s="21">
        <v>189.5</v>
      </c>
      <c r="DT96" s="21">
        <v>189.5</v>
      </c>
      <c r="DU96" s="21">
        <v>134</v>
      </c>
      <c r="DV96" s="21">
        <v>134</v>
      </c>
      <c r="DW96" s="21"/>
      <c r="DX96" s="24">
        <v>0.3</v>
      </c>
      <c r="DY96" s="21">
        <v>0.3</v>
      </c>
      <c r="DZ96" s="21">
        <v>0.3</v>
      </c>
      <c r="EA96" s="21">
        <v>0.3</v>
      </c>
      <c r="EB96" s="21">
        <v>0.21</v>
      </c>
      <c r="EC96" s="21">
        <v>0.21</v>
      </c>
      <c r="ED96" s="21"/>
      <c r="EE96" s="78">
        <f t="shared" si="88"/>
        <v>1063.3333333333335</v>
      </c>
      <c r="EF96" s="79">
        <f t="shared" si="142"/>
        <v>351.33333333333337</v>
      </c>
      <c r="EG96" s="79">
        <f t="shared" si="228"/>
        <v>631.66666666666674</v>
      </c>
      <c r="EH96" s="79">
        <f t="shared" ref="EH96:EJ96" si="277">DT96/EA96</f>
        <v>631.66666666666674</v>
      </c>
      <c r="EI96" s="79">
        <f t="shared" si="277"/>
        <v>638.09523809523807</v>
      </c>
      <c r="EJ96" s="79">
        <f t="shared" si="277"/>
        <v>638.09523809523807</v>
      </c>
      <c r="EK96" s="79"/>
      <c r="EL96" s="24">
        <v>0</v>
      </c>
      <c r="EM96" s="21">
        <v>0</v>
      </c>
      <c r="EN96" s="21">
        <v>0</v>
      </c>
      <c r="EO96" s="21">
        <v>0</v>
      </c>
      <c r="EP96" s="21">
        <v>0</v>
      </c>
      <c r="EQ96" s="21">
        <v>0</v>
      </c>
      <c r="ER96" s="21"/>
      <c r="ES96" s="24">
        <v>110</v>
      </c>
      <c r="ET96" s="21">
        <v>71</v>
      </c>
      <c r="EU96" s="21">
        <v>51</v>
      </c>
      <c r="EV96" s="21">
        <v>45</v>
      </c>
      <c r="EW96" s="21">
        <v>47</v>
      </c>
      <c r="EX96" s="21">
        <v>76</v>
      </c>
      <c r="EY96" s="21"/>
      <c r="EZ96" s="24">
        <v>11.6</v>
      </c>
      <c r="FA96" s="21">
        <v>14</v>
      </c>
      <c r="FB96" s="21">
        <v>9</v>
      </c>
      <c r="FC96" s="21">
        <v>7.2</v>
      </c>
      <c r="FD96" s="21">
        <v>6.2</v>
      </c>
      <c r="FE96" s="21">
        <v>8.9</v>
      </c>
      <c r="FF96" s="21"/>
      <c r="FG96" s="24">
        <v>14</v>
      </c>
      <c r="FH96" s="21">
        <v>15</v>
      </c>
      <c r="FI96" s="21">
        <v>15</v>
      </c>
      <c r="FJ96" s="21">
        <v>15</v>
      </c>
      <c r="FK96" s="21">
        <v>15</v>
      </c>
      <c r="FL96" s="21">
        <v>15</v>
      </c>
      <c r="FM96" s="21"/>
      <c r="FN96" s="24">
        <v>67</v>
      </c>
      <c r="FO96" s="21">
        <v>78</v>
      </c>
      <c r="FP96" s="21">
        <v>80</v>
      </c>
      <c r="FQ96" s="21">
        <v>84</v>
      </c>
      <c r="FR96" s="21">
        <v>89</v>
      </c>
      <c r="FS96" s="21">
        <v>105</v>
      </c>
      <c r="FT96" s="21"/>
      <c r="FU96" s="24" t="s">
        <v>1458</v>
      </c>
      <c r="FV96" s="21" t="s">
        <v>1622</v>
      </c>
      <c r="FW96" s="21" t="s">
        <v>1214</v>
      </c>
      <c r="FX96" s="21">
        <v>0</v>
      </c>
      <c r="FY96" s="21">
        <v>0</v>
      </c>
      <c r="FZ96" s="21">
        <v>0</v>
      </c>
      <c r="GA96" s="21"/>
      <c r="GB96" s="24">
        <v>223</v>
      </c>
      <c r="GC96" s="21">
        <v>253</v>
      </c>
      <c r="GD96" s="21">
        <v>223</v>
      </c>
      <c r="GE96" s="21">
        <v>207</v>
      </c>
      <c r="GF96" s="21">
        <v>196</v>
      </c>
      <c r="GG96" s="21">
        <v>183</v>
      </c>
      <c r="GH96" s="21"/>
      <c r="GI96" s="24">
        <v>1670</v>
      </c>
      <c r="GJ96" s="21">
        <v>1195</v>
      </c>
      <c r="GK96" s="21">
        <v>940</v>
      </c>
      <c r="GL96" s="21">
        <v>1895</v>
      </c>
      <c r="GM96" s="21">
        <v>2560</v>
      </c>
      <c r="GN96" s="21">
        <v>980</v>
      </c>
      <c r="GO96" s="21"/>
      <c r="GP96" s="6"/>
      <c r="GQ96" s="24">
        <v>12</v>
      </c>
      <c r="GR96" s="21">
        <v>45</v>
      </c>
      <c r="GS96" s="24">
        <v>14</v>
      </c>
      <c r="GT96" s="21">
        <v>55</v>
      </c>
      <c r="GU96" s="24">
        <v>12</v>
      </c>
      <c r="GV96" s="21">
        <v>45</v>
      </c>
      <c r="GW96" s="24">
        <v>10</v>
      </c>
      <c r="GX96" s="21">
        <v>45</v>
      </c>
      <c r="GY96" s="24">
        <v>10</v>
      </c>
      <c r="GZ96" s="21">
        <v>45</v>
      </c>
      <c r="HA96" s="24">
        <v>9</v>
      </c>
      <c r="HB96" s="21">
        <v>18</v>
      </c>
      <c r="HC96" s="24"/>
      <c r="HD96" s="21"/>
      <c r="HE96" s="6"/>
      <c r="HF96" s="21">
        <v>69</v>
      </c>
      <c r="HG96" s="21">
        <v>60</v>
      </c>
      <c r="HH96" s="21">
        <v>78</v>
      </c>
      <c r="HI96" s="21">
        <v>37</v>
      </c>
      <c r="HJ96" s="21">
        <v>2</v>
      </c>
      <c r="HK96" s="21">
        <v>65.2</v>
      </c>
      <c r="HL96" s="21">
        <v>0.3</v>
      </c>
      <c r="HM96" s="21">
        <v>0</v>
      </c>
      <c r="HN96" s="21">
        <v>43.13</v>
      </c>
      <c r="HO96" s="21">
        <v>16.5</v>
      </c>
      <c r="HP96" s="21">
        <v>3.37</v>
      </c>
      <c r="HQ96" s="21">
        <v>134.1</v>
      </c>
      <c r="HR96" s="21">
        <v>10</v>
      </c>
      <c r="HS96" s="21">
        <v>14</v>
      </c>
      <c r="HT96" s="21">
        <v>15</v>
      </c>
      <c r="HU96" s="6"/>
      <c r="HV96" s="99">
        <f t="shared" si="10"/>
        <v>-2</v>
      </c>
      <c r="HW96" s="6"/>
      <c r="HX96" s="6"/>
      <c r="HY96" s="6"/>
      <c r="HZ96" s="6"/>
      <c r="IA96" s="6"/>
    </row>
    <row r="97" spans="1:235" ht="15.75" customHeight="1" x14ac:dyDescent="0.3">
      <c r="A97" s="99">
        <v>92</v>
      </c>
      <c r="B97" s="3">
        <v>189</v>
      </c>
      <c r="C97" s="21" t="s">
        <v>874</v>
      </c>
      <c r="D97" s="21">
        <v>1</v>
      </c>
      <c r="E97" s="22">
        <v>41515</v>
      </c>
      <c r="F97" s="22">
        <v>41515</v>
      </c>
      <c r="G97" s="21">
        <f t="shared" si="0"/>
        <v>0</v>
      </c>
      <c r="H97" s="21"/>
      <c r="I97" s="21" t="s">
        <v>432</v>
      </c>
      <c r="J97" s="23">
        <v>12853</v>
      </c>
      <c r="K97" s="21">
        <v>78</v>
      </c>
      <c r="L97" s="21">
        <v>175</v>
      </c>
      <c r="M97" s="21">
        <v>60</v>
      </c>
      <c r="N97" s="21" t="s">
        <v>1623</v>
      </c>
      <c r="O97" s="21">
        <v>60</v>
      </c>
      <c r="P97" s="21">
        <v>68</v>
      </c>
      <c r="Q97" s="21">
        <v>12</v>
      </c>
      <c r="R97" s="21" t="s">
        <v>547</v>
      </c>
      <c r="S97" s="21">
        <v>1</v>
      </c>
      <c r="T97" s="21">
        <v>23</v>
      </c>
      <c r="U97" s="21" t="s">
        <v>272</v>
      </c>
      <c r="V97" s="21">
        <v>1</v>
      </c>
      <c r="W97" s="21">
        <v>1</v>
      </c>
      <c r="X97" s="21">
        <v>2</v>
      </c>
      <c r="Y97" s="21">
        <v>6</v>
      </c>
      <c r="Z97" s="6"/>
      <c r="AA97" s="24" t="s">
        <v>884</v>
      </c>
      <c r="AB97" s="21" t="s">
        <v>819</v>
      </c>
      <c r="AC97" s="25">
        <v>1</v>
      </c>
      <c r="AD97" s="25"/>
      <c r="AE97" s="21" t="s">
        <v>249</v>
      </c>
      <c r="AF97" s="21"/>
      <c r="AG97" s="21" t="s">
        <v>246</v>
      </c>
      <c r="AH97" s="21" t="s">
        <v>248</v>
      </c>
      <c r="AI97" s="21" t="s">
        <v>246</v>
      </c>
      <c r="AJ97" s="21" t="s">
        <v>249</v>
      </c>
      <c r="AK97" s="21" t="s">
        <v>246</v>
      </c>
      <c r="AL97" s="21" t="s">
        <v>246</v>
      </c>
      <c r="AM97" s="21">
        <v>6.74</v>
      </c>
      <c r="AN97" s="6"/>
      <c r="AO97" s="26" t="s">
        <v>250</v>
      </c>
      <c r="AP97" s="26" t="s">
        <v>274</v>
      </c>
      <c r="AQ97" s="26"/>
      <c r="AR97" s="26" t="s">
        <v>1902</v>
      </c>
      <c r="AS97" s="26" t="s">
        <v>1903</v>
      </c>
      <c r="AT97" s="27">
        <v>2.74</v>
      </c>
      <c r="AU97" s="21">
        <v>5.51</v>
      </c>
      <c r="AV97" s="21">
        <v>6.05</v>
      </c>
      <c r="AW97" s="21">
        <v>4.71</v>
      </c>
      <c r="AX97" s="21">
        <v>3.72</v>
      </c>
      <c r="AY97" s="21">
        <v>3.21</v>
      </c>
      <c r="AZ97" s="21">
        <v>2</v>
      </c>
      <c r="BA97" s="21">
        <v>1.8</v>
      </c>
      <c r="BB97" s="21">
        <v>1.27</v>
      </c>
      <c r="BC97" s="28">
        <f t="shared" ref="BC97:BE97" si="278">((AU97/AT97)*100)-100</f>
        <v>101.09489051094886</v>
      </c>
      <c r="BD97" s="28">
        <f t="shared" si="278"/>
        <v>9.8003629764065465</v>
      </c>
      <c r="BE97" s="28">
        <f t="shared" si="278"/>
        <v>-22.148760330578511</v>
      </c>
      <c r="BF97" s="28">
        <f t="shared" si="2"/>
        <v>120.80291970802918</v>
      </c>
      <c r="BG97" s="28">
        <f t="shared" si="3"/>
        <v>71.897810218978094</v>
      </c>
      <c r="BH97" s="28">
        <f t="shared" si="4"/>
        <v>-14.51905626134301</v>
      </c>
      <c r="BI97" s="3">
        <f t="shared" ref="BI97:BK97" si="279">AU97-AT97</f>
        <v>2.7699999999999996</v>
      </c>
      <c r="BJ97" s="3">
        <f t="shared" si="279"/>
        <v>0.54</v>
      </c>
      <c r="BK97" s="3">
        <f t="shared" si="279"/>
        <v>-1.3399999999999999</v>
      </c>
      <c r="BL97" s="3">
        <f t="shared" si="6"/>
        <v>3.3099999999999996</v>
      </c>
      <c r="BM97" s="3">
        <f t="shared" si="7"/>
        <v>1.9699999999999998</v>
      </c>
      <c r="BN97" s="3">
        <f t="shared" si="8"/>
        <v>-0.79999999999999982</v>
      </c>
      <c r="BO97" s="24">
        <v>100.4</v>
      </c>
      <c r="BP97" s="21">
        <v>141</v>
      </c>
      <c r="BQ97" s="21">
        <v>122</v>
      </c>
      <c r="BR97" s="21">
        <v>114.7</v>
      </c>
      <c r="BS97" s="21">
        <v>76</v>
      </c>
      <c r="BT97" s="21">
        <v>56.6</v>
      </c>
      <c r="BU97" s="21">
        <v>37.5</v>
      </c>
      <c r="BV97" s="24">
        <v>36.1</v>
      </c>
      <c r="BW97" s="21">
        <v>36.5</v>
      </c>
      <c r="BX97" s="21">
        <v>37.9</v>
      </c>
      <c r="BY97" s="21">
        <v>37</v>
      </c>
      <c r="BZ97" s="21">
        <v>37</v>
      </c>
      <c r="CA97" s="21">
        <v>36</v>
      </c>
      <c r="CB97" s="21">
        <v>36.5</v>
      </c>
      <c r="CC97" s="21">
        <v>36.5</v>
      </c>
      <c r="CD97" s="21">
        <v>36</v>
      </c>
      <c r="CE97" s="6"/>
      <c r="CF97" s="24" t="s">
        <v>962</v>
      </c>
      <c r="CG97" s="21"/>
      <c r="CH97" s="21"/>
      <c r="CI97" s="21"/>
      <c r="CJ97" s="21" t="s">
        <v>1025</v>
      </c>
      <c r="CK97" s="21"/>
      <c r="CL97" s="21"/>
      <c r="CM97" s="24" t="s">
        <v>1624</v>
      </c>
      <c r="CN97" s="21"/>
      <c r="CO97" s="21"/>
      <c r="CP97" s="21"/>
      <c r="CQ97" s="21" t="s">
        <v>331</v>
      </c>
      <c r="CR97" s="21"/>
      <c r="CS97" s="21"/>
      <c r="CT97" s="24">
        <v>1</v>
      </c>
      <c r="CU97" s="21"/>
      <c r="CV97" s="21"/>
      <c r="CW97" s="21"/>
      <c r="CX97" s="21">
        <v>2</v>
      </c>
      <c r="CY97" s="21"/>
      <c r="CZ97" s="21"/>
      <c r="DA97" s="24" t="s">
        <v>1625</v>
      </c>
      <c r="DB97" s="21"/>
      <c r="DC97" s="21"/>
      <c r="DD97" s="21"/>
      <c r="DE97" s="21" t="s">
        <v>331</v>
      </c>
      <c r="DF97" s="21"/>
      <c r="DG97" s="21"/>
      <c r="DH97" s="24" t="s">
        <v>409</v>
      </c>
      <c r="DI97" s="21" t="s">
        <v>409</v>
      </c>
      <c r="DJ97" s="21" t="s">
        <v>1626</v>
      </c>
      <c r="DK97" s="21" t="s">
        <v>1626</v>
      </c>
      <c r="DL97" s="21" t="s">
        <v>255</v>
      </c>
      <c r="DM97" s="21" t="s">
        <v>255</v>
      </c>
      <c r="DN97" s="21" t="s">
        <v>1106</v>
      </c>
      <c r="DO97" s="26"/>
      <c r="DP97" s="6"/>
      <c r="DQ97" s="24">
        <v>165.2</v>
      </c>
      <c r="DR97" s="21">
        <v>112.6</v>
      </c>
      <c r="DS97" s="21">
        <v>102.7</v>
      </c>
      <c r="DT97" s="21">
        <v>106.3</v>
      </c>
      <c r="DU97" s="21">
        <v>136.9</v>
      </c>
      <c r="DV97" s="21">
        <v>97</v>
      </c>
      <c r="DW97" s="21">
        <v>97</v>
      </c>
      <c r="DX97" s="24">
        <v>0.5</v>
      </c>
      <c r="DY97" s="21">
        <v>0.5</v>
      </c>
      <c r="DZ97" s="21">
        <v>0.45</v>
      </c>
      <c r="EA97" s="21">
        <v>0.3</v>
      </c>
      <c r="EB97" s="21">
        <v>0.3</v>
      </c>
      <c r="EC97" s="21">
        <v>0.35</v>
      </c>
      <c r="ED97" s="21">
        <v>0.35</v>
      </c>
      <c r="EE97" s="78">
        <f t="shared" si="88"/>
        <v>330.4</v>
      </c>
      <c r="EF97" s="79">
        <f t="shared" si="142"/>
        <v>225.2</v>
      </c>
      <c r="EG97" s="79">
        <f t="shared" si="228"/>
        <v>228.22222222222223</v>
      </c>
      <c r="EH97" s="79">
        <f t="shared" ref="EH97:EK97" si="280">DT97/EA97</f>
        <v>354.33333333333331</v>
      </c>
      <c r="EI97" s="79">
        <f t="shared" si="280"/>
        <v>456.33333333333337</v>
      </c>
      <c r="EJ97" s="79">
        <f t="shared" si="280"/>
        <v>277.14285714285717</v>
      </c>
      <c r="EK97" s="79">
        <f t="shared" si="280"/>
        <v>277.14285714285717</v>
      </c>
      <c r="EL97" s="24">
        <v>0</v>
      </c>
      <c r="EM97" s="21">
        <v>0</v>
      </c>
      <c r="EN97" s="21">
        <v>0</v>
      </c>
      <c r="EO97" s="21">
        <v>0</v>
      </c>
      <c r="EP97" s="21">
        <v>0</v>
      </c>
      <c r="EQ97" s="21">
        <v>0</v>
      </c>
      <c r="ER97" s="21">
        <v>0</v>
      </c>
      <c r="ES97" s="24">
        <v>163</v>
      </c>
      <c r="ET97" s="21">
        <v>118</v>
      </c>
      <c r="EU97" s="21">
        <v>98</v>
      </c>
      <c r="EV97" s="21">
        <v>60</v>
      </c>
      <c r="EW97" s="21">
        <v>52</v>
      </c>
      <c r="EX97" s="21">
        <v>47</v>
      </c>
      <c r="EY97" s="21">
        <v>43</v>
      </c>
      <c r="EZ97" s="24">
        <v>6.6</v>
      </c>
      <c r="FA97" s="21">
        <v>7.1</v>
      </c>
      <c r="FB97" s="21">
        <v>20.8</v>
      </c>
      <c r="FC97" s="21">
        <v>11.9</v>
      </c>
      <c r="FD97" s="21">
        <v>11.4</v>
      </c>
      <c r="FE97" s="21">
        <v>11.4</v>
      </c>
      <c r="FF97" s="21">
        <v>12.4</v>
      </c>
      <c r="FG97" s="24">
        <v>15</v>
      </c>
      <c r="FH97" s="21">
        <v>10</v>
      </c>
      <c r="FI97" s="21">
        <v>12</v>
      </c>
      <c r="FJ97" s="21">
        <v>13</v>
      </c>
      <c r="FK97" s="21">
        <v>14</v>
      </c>
      <c r="FL97" s="21">
        <v>14</v>
      </c>
      <c r="FM97" s="21">
        <v>15</v>
      </c>
      <c r="FN97" s="24">
        <v>80</v>
      </c>
      <c r="FO97" s="21">
        <v>78</v>
      </c>
      <c r="FP97" s="21">
        <v>74</v>
      </c>
      <c r="FQ97" s="21">
        <v>88</v>
      </c>
      <c r="FR97" s="21">
        <v>77</v>
      </c>
      <c r="FS97" s="21">
        <v>77</v>
      </c>
      <c r="FT97" s="21">
        <v>88</v>
      </c>
      <c r="FU97" s="24" t="s">
        <v>1194</v>
      </c>
      <c r="FV97" s="21">
        <v>0</v>
      </c>
      <c r="FW97" s="21">
        <v>0</v>
      </c>
      <c r="FX97" s="21">
        <v>0</v>
      </c>
      <c r="FY97" s="21">
        <v>0</v>
      </c>
      <c r="FZ97" s="21">
        <v>0</v>
      </c>
      <c r="GA97" s="21">
        <v>0</v>
      </c>
      <c r="GB97" s="24">
        <v>520</v>
      </c>
      <c r="GC97" s="21">
        <v>321</v>
      </c>
      <c r="GD97" s="21">
        <v>253</v>
      </c>
      <c r="GE97" s="21">
        <v>241</v>
      </c>
      <c r="GF97" s="21">
        <v>324</v>
      </c>
      <c r="GG97" s="21">
        <v>389</v>
      </c>
      <c r="GH97" s="21">
        <v>296</v>
      </c>
      <c r="GI97" s="24">
        <v>380</v>
      </c>
      <c r="GJ97" s="21">
        <v>220</v>
      </c>
      <c r="GK97" s="21">
        <v>430</v>
      </c>
      <c r="GL97" s="21">
        <v>1110</v>
      </c>
      <c r="GM97" s="21">
        <v>920</v>
      </c>
      <c r="GN97" s="21">
        <v>1150</v>
      </c>
      <c r="GO97" s="21">
        <v>1640</v>
      </c>
      <c r="GP97" s="6"/>
      <c r="GQ97" s="24">
        <v>11</v>
      </c>
      <c r="GR97" s="21">
        <v>45</v>
      </c>
      <c r="GS97" s="24">
        <v>12</v>
      </c>
      <c r="GT97" s="21">
        <v>45</v>
      </c>
      <c r="GU97" s="24">
        <v>14</v>
      </c>
      <c r="GV97" s="21">
        <v>55</v>
      </c>
      <c r="GW97" s="24">
        <v>11</v>
      </c>
      <c r="GX97" s="21">
        <v>45</v>
      </c>
      <c r="GY97" s="24">
        <v>10</v>
      </c>
      <c r="GZ97" s="21">
        <v>45</v>
      </c>
      <c r="HA97" s="24">
        <v>13</v>
      </c>
      <c r="HB97" s="21">
        <v>55</v>
      </c>
      <c r="HC97" s="24">
        <v>13</v>
      </c>
      <c r="HD97" s="21">
        <v>55</v>
      </c>
      <c r="HE97" s="6"/>
      <c r="HF97" s="21">
        <v>78</v>
      </c>
      <c r="HG97" s="21">
        <v>56</v>
      </c>
      <c r="HH97" s="21">
        <v>164</v>
      </c>
      <c r="HI97" s="21">
        <v>38</v>
      </c>
      <c r="HJ97" s="21">
        <v>2</v>
      </c>
      <c r="HK97" s="21">
        <v>165.2</v>
      </c>
      <c r="HL97" s="21">
        <v>0.5</v>
      </c>
      <c r="HM97" s="21">
        <v>0</v>
      </c>
      <c r="HN97" s="21">
        <v>74.78</v>
      </c>
      <c r="HO97" s="21">
        <v>11.2</v>
      </c>
      <c r="HP97" s="21">
        <v>6.1</v>
      </c>
      <c r="HQ97" s="21">
        <v>140.6</v>
      </c>
      <c r="HR97" s="21">
        <v>23.5</v>
      </c>
      <c r="HS97" s="21">
        <v>7.1</v>
      </c>
      <c r="HT97" s="21">
        <v>10</v>
      </c>
      <c r="HU97" s="6"/>
      <c r="HV97" s="99">
        <f t="shared" si="10"/>
        <v>-1</v>
      </c>
      <c r="HW97" s="6"/>
      <c r="HX97" s="6"/>
      <c r="HY97" s="6"/>
      <c r="HZ97" s="6"/>
      <c r="IA97" s="6"/>
    </row>
    <row r="98" spans="1:235" ht="15.75" customHeight="1" x14ac:dyDescent="0.3">
      <c r="A98" s="99">
        <v>93</v>
      </c>
      <c r="B98" s="3">
        <v>190</v>
      </c>
      <c r="C98" s="21" t="s">
        <v>874</v>
      </c>
      <c r="D98" s="21">
        <v>2</v>
      </c>
      <c r="E98" s="22">
        <v>41519</v>
      </c>
      <c r="F98" s="22">
        <v>41519</v>
      </c>
      <c r="G98" s="21">
        <f t="shared" si="0"/>
        <v>0</v>
      </c>
      <c r="H98" s="21"/>
      <c r="I98" s="21"/>
      <c r="J98" s="23">
        <v>16120</v>
      </c>
      <c r="K98" s="21">
        <v>69</v>
      </c>
      <c r="L98" s="21">
        <v>162</v>
      </c>
      <c r="M98" s="21">
        <v>110</v>
      </c>
      <c r="N98" s="21" t="s">
        <v>1627</v>
      </c>
      <c r="O98" s="21">
        <v>49</v>
      </c>
      <c r="P98" s="21">
        <v>43.8</v>
      </c>
      <c r="Q98" s="21">
        <v>7</v>
      </c>
      <c r="R98" s="21" t="s">
        <v>547</v>
      </c>
      <c r="S98" s="21">
        <v>1</v>
      </c>
      <c r="T98" s="21">
        <v>17</v>
      </c>
      <c r="U98" s="21" t="s">
        <v>272</v>
      </c>
      <c r="V98" s="21">
        <v>1</v>
      </c>
      <c r="W98" s="21">
        <v>0</v>
      </c>
      <c r="X98" s="21">
        <v>2</v>
      </c>
      <c r="Y98" s="21">
        <v>0</v>
      </c>
      <c r="Z98" s="6"/>
      <c r="AA98" s="24" t="s">
        <v>884</v>
      </c>
      <c r="AB98" s="21" t="s">
        <v>819</v>
      </c>
      <c r="AC98" s="25">
        <v>2</v>
      </c>
      <c r="AD98" s="25" t="s">
        <v>1010</v>
      </c>
      <c r="AE98" s="21" t="s">
        <v>246</v>
      </c>
      <c r="AF98" s="21" t="s">
        <v>479</v>
      </c>
      <c r="AG98" s="21" t="s">
        <v>246</v>
      </c>
      <c r="AH98" s="21" t="s">
        <v>248</v>
      </c>
      <c r="AI98" s="21" t="s">
        <v>249</v>
      </c>
      <c r="AJ98" s="21" t="s">
        <v>249</v>
      </c>
      <c r="AK98" s="21" t="s">
        <v>246</v>
      </c>
      <c r="AL98" s="21" t="s">
        <v>246</v>
      </c>
      <c r="AM98" s="21">
        <v>31.33</v>
      </c>
      <c r="AN98" s="6"/>
      <c r="AO98" s="26" t="s">
        <v>250</v>
      </c>
      <c r="AP98" s="26" t="s">
        <v>274</v>
      </c>
      <c r="AQ98" s="26"/>
      <c r="AR98" s="26" t="s">
        <v>1902</v>
      </c>
      <c r="AS98" s="26" t="s">
        <v>1903</v>
      </c>
      <c r="AT98" s="27">
        <v>31.33</v>
      </c>
      <c r="AU98" s="21">
        <v>27.89</v>
      </c>
      <c r="AV98" s="21">
        <v>23.94</v>
      </c>
      <c r="AW98" s="21">
        <v>17.899999999999999</v>
      </c>
      <c r="AX98" s="21">
        <v>12.23</v>
      </c>
      <c r="AY98" s="21">
        <v>5.29</v>
      </c>
      <c r="AZ98" s="21">
        <v>2</v>
      </c>
      <c r="BA98" s="21">
        <v>1.08</v>
      </c>
      <c r="BB98" s="21">
        <v>0.4</v>
      </c>
      <c r="BC98" s="28">
        <f t="shared" ref="BC98:BE98" si="281">((AU98/AT98)*100)-100</f>
        <v>-10.979891477816778</v>
      </c>
      <c r="BD98" s="28">
        <f t="shared" si="281"/>
        <v>-14.162782359268562</v>
      </c>
      <c r="BE98" s="28">
        <f t="shared" si="281"/>
        <v>-25.229741019214714</v>
      </c>
      <c r="BF98" s="28">
        <f t="shared" si="2"/>
        <v>-23.587615703798264</v>
      </c>
      <c r="BG98" s="28">
        <f t="shared" si="3"/>
        <v>-42.866262368337061</v>
      </c>
      <c r="BH98" s="28">
        <f t="shared" si="4"/>
        <v>-35.819290068124786</v>
      </c>
      <c r="BI98" s="3">
        <f t="shared" ref="BI98:BK98" si="282">AU98-AT98</f>
        <v>-3.4399999999999977</v>
      </c>
      <c r="BJ98" s="3">
        <f t="shared" si="282"/>
        <v>-3.9499999999999993</v>
      </c>
      <c r="BK98" s="3">
        <f t="shared" si="282"/>
        <v>-6.0400000000000027</v>
      </c>
      <c r="BL98" s="3">
        <f t="shared" si="6"/>
        <v>-7.389999999999997</v>
      </c>
      <c r="BM98" s="3">
        <f t="shared" si="7"/>
        <v>-13.43</v>
      </c>
      <c r="BN98" s="3">
        <f t="shared" si="8"/>
        <v>-9.990000000000002</v>
      </c>
      <c r="BO98" s="24">
        <v>439.6</v>
      </c>
      <c r="BP98" s="21">
        <v>300.8</v>
      </c>
      <c r="BQ98" s="21">
        <v>148</v>
      </c>
      <c r="BR98" s="21">
        <v>102.4</v>
      </c>
      <c r="BS98" s="21">
        <v>112.8</v>
      </c>
      <c r="BT98" s="21">
        <v>107</v>
      </c>
      <c r="BU98" s="21">
        <v>95.5</v>
      </c>
      <c r="BV98" s="24">
        <v>36.1</v>
      </c>
      <c r="BW98" s="21">
        <v>36</v>
      </c>
      <c r="BX98" s="21">
        <v>36.1</v>
      </c>
      <c r="BY98" s="21">
        <v>36</v>
      </c>
      <c r="BZ98" s="21">
        <v>36.1</v>
      </c>
      <c r="CA98" s="21">
        <v>36.1</v>
      </c>
      <c r="CB98" s="21">
        <v>36.1</v>
      </c>
      <c r="CC98" s="21">
        <v>36</v>
      </c>
      <c r="CD98" s="21">
        <v>36</v>
      </c>
      <c r="CE98" s="6"/>
      <c r="CF98" s="24" t="s">
        <v>957</v>
      </c>
      <c r="CG98" s="21"/>
      <c r="CH98" s="21"/>
      <c r="CI98" s="21"/>
      <c r="CJ98" s="21"/>
      <c r="CK98" s="21"/>
      <c r="CL98" s="21"/>
      <c r="CM98" s="24" t="s">
        <v>1628</v>
      </c>
      <c r="CN98" s="21"/>
      <c r="CO98" s="21"/>
      <c r="CP98" s="21"/>
      <c r="CQ98" s="21"/>
      <c r="CR98" s="21"/>
      <c r="CS98" s="21"/>
      <c r="CT98" s="24">
        <v>2</v>
      </c>
      <c r="CU98" s="21"/>
      <c r="CV98" s="21"/>
      <c r="CW98" s="21"/>
      <c r="CX98" s="21"/>
      <c r="CY98" s="21"/>
      <c r="CZ98" s="21"/>
      <c r="DA98" s="24" t="s">
        <v>735</v>
      </c>
      <c r="DB98" s="21"/>
      <c r="DC98" s="21"/>
      <c r="DD98" s="21"/>
      <c r="DE98" s="21"/>
      <c r="DF98" s="21"/>
      <c r="DG98" s="21"/>
      <c r="DH98" s="24" t="s">
        <v>1186</v>
      </c>
      <c r="DI98" s="21" t="s">
        <v>465</v>
      </c>
      <c r="DJ98" s="21" t="s">
        <v>465</v>
      </c>
      <c r="DK98" s="21" t="s">
        <v>465</v>
      </c>
      <c r="DL98" s="21" t="s">
        <v>465</v>
      </c>
      <c r="DM98" s="21" t="s">
        <v>465</v>
      </c>
      <c r="DN98" s="21">
        <v>0</v>
      </c>
      <c r="DO98" s="26"/>
      <c r="DP98" s="6"/>
      <c r="DQ98" s="24">
        <v>279.7</v>
      </c>
      <c r="DR98" s="21">
        <v>159.9</v>
      </c>
      <c r="DS98" s="21">
        <v>137.1</v>
      </c>
      <c r="DT98" s="21">
        <v>94.7</v>
      </c>
      <c r="DU98" s="21">
        <v>119.2</v>
      </c>
      <c r="DV98" s="21">
        <v>99</v>
      </c>
      <c r="DW98" s="21">
        <v>107.6</v>
      </c>
      <c r="DX98" s="24">
        <v>0.4</v>
      </c>
      <c r="DY98" s="21">
        <v>0.3</v>
      </c>
      <c r="DZ98" s="21">
        <v>0.3</v>
      </c>
      <c r="EA98" s="21">
        <v>0.3</v>
      </c>
      <c r="EB98" s="21">
        <v>0.3</v>
      </c>
      <c r="EC98" s="21">
        <v>0.3</v>
      </c>
      <c r="ED98" s="21">
        <v>0.3</v>
      </c>
      <c r="EE98" s="78">
        <f t="shared" si="88"/>
        <v>699.24999999999989</v>
      </c>
      <c r="EF98" s="79">
        <f t="shared" si="142"/>
        <v>533</v>
      </c>
      <c r="EG98" s="79">
        <f t="shared" si="228"/>
        <v>457</v>
      </c>
      <c r="EH98" s="79">
        <f t="shared" ref="EH98:EK98" si="283">DT98/EA98</f>
        <v>315.66666666666669</v>
      </c>
      <c r="EI98" s="79">
        <f t="shared" si="283"/>
        <v>397.33333333333337</v>
      </c>
      <c r="EJ98" s="79">
        <f t="shared" si="283"/>
        <v>330</v>
      </c>
      <c r="EK98" s="79">
        <f t="shared" si="283"/>
        <v>358.66666666666669</v>
      </c>
      <c r="EL98" s="24">
        <v>0</v>
      </c>
      <c r="EM98" s="21">
        <v>0</v>
      </c>
      <c r="EN98" s="21">
        <v>0</v>
      </c>
      <c r="EO98" s="21">
        <v>0</v>
      </c>
      <c r="EP98" s="21">
        <v>0</v>
      </c>
      <c r="EQ98" s="21">
        <v>0</v>
      </c>
      <c r="ER98" s="21">
        <v>0</v>
      </c>
      <c r="ES98" s="24">
        <v>168</v>
      </c>
      <c r="ET98" s="21">
        <v>184</v>
      </c>
      <c r="EU98" s="21">
        <v>202</v>
      </c>
      <c r="EV98" s="21">
        <v>182</v>
      </c>
      <c r="EW98" s="21">
        <v>181</v>
      </c>
      <c r="EX98" s="21">
        <v>193</v>
      </c>
      <c r="EY98" s="21">
        <v>226</v>
      </c>
      <c r="EZ98" s="24">
        <v>11</v>
      </c>
      <c r="FA98" s="21">
        <v>6.1</v>
      </c>
      <c r="FB98" s="21">
        <v>5.6</v>
      </c>
      <c r="FC98" s="21">
        <v>6.6</v>
      </c>
      <c r="FD98" s="21">
        <v>7.9</v>
      </c>
      <c r="FE98" s="21">
        <v>5.9</v>
      </c>
      <c r="FF98" s="21">
        <v>5.9</v>
      </c>
      <c r="FG98" s="24">
        <v>15</v>
      </c>
      <c r="FH98" s="21">
        <v>15</v>
      </c>
      <c r="FI98" s="21">
        <v>15</v>
      </c>
      <c r="FJ98" s="21">
        <v>15</v>
      </c>
      <c r="FK98" s="21">
        <v>15</v>
      </c>
      <c r="FL98" s="21">
        <v>15</v>
      </c>
      <c r="FM98" s="21">
        <v>15</v>
      </c>
      <c r="FN98" s="24">
        <v>85</v>
      </c>
      <c r="FO98" s="21">
        <v>93</v>
      </c>
      <c r="FP98" s="21">
        <v>80</v>
      </c>
      <c r="FQ98" s="21">
        <v>82</v>
      </c>
      <c r="FR98" s="21">
        <v>85</v>
      </c>
      <c r="FS98" s="21">
        <v>63</v>
      </c>
      <c r="FT98" s="21">
        <v>64</v>
      </c>
      <c r="FU98" s="24" t="s">
        <v>803</v>
      </c>
      <c r="FV98" s="21" t="s">
        <v>834</v>
      </c>
      <c r="FW98" s="21">
        <v>0</v>
      </c>
      <c r="FX98" s="21">
        <v>0</v>
      </c>
      <c r="FY98" s="21">
        <v>0</v>
      </c>
      <c r="FZ98" s="21">
        <v>0</v>
      </c>
      <c r="GA98" s="21">
        <v>0</v>
      </c>
      <c r="GB98" s="24">
        <v>315</v>
      </c>
      <c r="GC98" s="21">
        <v>345</v>
      </c>
      <c r="GD98" s="21">
        <v>334</v>
      </c>
      <c r="GE98" s="21">
        <v>305</v>
      </c>
      <c r="GF98" s="21">
        <v>324</v>
      </c>
      <c r="GG98" s="21">
        <v>277</v>
      </c>
      <c r="GH98" s="21">
        <v>255</v>
      </c>
      <c r="GI98" s="24">
        <v>1400</v>
      </c>
      <c r="GJ98" s="21">
        <v>2965</v>
      </c>
      <c r="GK98" s="21">
        <v>3470</v>
      </c>
      <c r="GL98" s="21">
        <v>3730</v>
      </c>
      <c r="GM98" s="21">
        <v>3110</v>
      </c>
      <c r="GN98" s="21">
        <v>3260</v>
      </c>
      <c r="GO98" s="21">
        <v>3130</v>
      </c>
      <c r="GP98" s="6"/>
      <c r="GQ98" s="24">
        <v>10</v>
      </c>
      <c r="GR98" s="21">
        <v>45</v>
      </c>
      <c r="GS98" s="24">
        <v>10</v>
      </c>
      <c r="GT98" s="21">
        <v>45</v>
      </c>
      <c r="GU98" s="24">
        <v>6</v>
      </c>
      <c r="GV98" s="21">
        <v>10</v>
      </c>
      <c r="GW98" s="24">
        <v>8</v>
      </c>
      <c r="GX98" s="21">
        <v>18</v>
      </c>
      <c r="GY98" s="24">
        <v>8</v>
      </c>
      <c r="GZ98" s="21">
        <v>18</v>
      </c>
      <c r="HA98" s="24">
        <v>8</v>
      </c>
      <c r="HB98" s="21">
        <v>18</v>
      </c>
      <c r="HC98" s="24">
        <v>8</v>
      </c>
      <c r="HD98" s="21">
        <v>18</v>
      </c>
      <c r="HE98" s="6"/>
      <c r="HF98" s="21">
        <v>69</v>
      </c>
      <c r="HG98" s="21">
        <v>80</v>
      </c>
      <c r="HH98" s="21">
        <v>151</v>
      </c>
      <c r="HI98" s="21">
        <v>35.9</v>
      </c>
      <c r="HJ98" s="21">
        <v>2</v>
      </c>
      <c r="HK98" s="21">
        <v>279.7</v>
      </c>
      <c r="HL98" s="21">
        <v>0.4</v>
      </c>
      <c r="HM98" s="21">
        <v>30</v>
      </c>
      <c r="HN98" s="21">
        <v>71.42</v>
      </c>
      <c r="HO98" s="21">
        <v>27.47</v>
      </c>
      <c r="HP98" s="21">
        <v>2.88</v>
      </c>
      <c r="HQ98" s="21">
        <v>137</v>
      </c>
      <c r="HR98" s="21">
        <v>13.8</v>
      </c>
      <c r="HS98" s="21">
        <v>11</v>
      </c>
      <c r="HT98" s="21">
        <v>15</v>
      </c>
      <c r="HU98" s="6"/>
      <c r="HV98" s="99">
        <f t="shared" si="10"/>
        <v>0</v>
      </c>
      <c r="HW98" s="6"/>
      <c r="HX98" s="6"/>
      <c r="HY98" s="6"/>
      <c r="HZ98" s="6"/>
      <c r="IA98" s="6"/>
    </row>
    <row r="99" spans="1:235" ht="15.75" customHeight="1" x14ac:dyDescent="0.3">
      <c r="A99" s="99">
        <v>94</v>
      </c>
      <c r="B99" s="3">
        <v>191</v>
      </c>
      <c r="C99" s="21" t="s">
        <v>635</v>
      </c>
      <c r="D99" s="21">
        <v>2</v>
      </c>
      <c r="E99" s="22">
        <v>41507</v>
      </c>
      <c r="F99" s="22">
        <v>41507</v>
      </c>
      <c r="G99" s="21">
        <f t="shared" si="0"/>
        <v>0</v>
      </c>
      <c r="H99" s="21"/>
      <c r="I99" s="21" t="s">
        <v>432</v>
      </c>
      <c r="J99" s="23">
        <v>34040</v>
      </c>
      <c r="K99" s="21">
        <v>20</v>
      </c>
      <c r="L99" s="21">
        <v>164</v>
      </c>
      <c r="M99" s="21">
        <v>20</v>
      </c>
      <c r="N99" s="21" t="s">
        <v>776</v>
      </c>
      <c r="O99" s="21">
        <v>61</v>
      </c>
      <c r="P99" s="21">
        <v>70</v>
      </c>
      <c r="Q99" s="21">
        <v>20</v>
      </c>
      <c r="R99" s="21" t="s">
        <v>1629</v>
      </c>
      <c r="S99" s="21">
        <v>1</v>
      </c>
      <c r="T99" s="21">
        <v>20</v>
      </c>
      <c r="U99" s="21" t="s">
        <v>272</v>
      </c>
      <c r="V99" s="21">
        <v>1</v>
      </c>
      <c r="W99" s="21">
        <v>2</v>
      </c>
      <c r="X99" s="21">
        <v>3</v>
      </c>
      <c r="Y99" s="21">
        <v>0</v>
      </c>
      <c r="Z99" s="6"/>
      <c r="AA99" s="24" t="s">
        <v>513</v>
      </c>
      <c r="AB99" s="21" t="s">
        <v>497</v>
      </c>
      <c r="AC99" s="25">
        <v>1</v>
      </c>
      <c r="AD99" s="25"/>
      <c r="AE99" s="21" t="s">
        <v>249</v>
      </c>
      <c r="AF99" s="21"/>
      <c r="AG99" s="21" t="s">
        <v>246</v>
      </c>
      <c r="AH99" s="21" t="s">
        <v>248</v>
      </c>
      <c r="AI99" s="21" t="s">
        <v>246</v>
      </c>
      <c r="AJ99" s="21" t="s">
        <v>249</v>
      </c>
      <c r="AK99" s="21" t="s">
        <v>249</v>
      </c>
      <c r="AL99" s="21" t="s">
        <v>246</v>
      </c>
      <c r="AM99" s="21">
        <v>9.33</v>
      </c>
      <c r="AN99" s="6"/>
      <c r="AO99" s="26" t="s">
        <v>250</v>
      </c>
      <c r="AP99" s="26" t="s">
        <v>274</v>
      </c>
      <c r="AQ99" s="26"/>
      <c r="AR99" s="26" t="s">
        <v>1902</v>
      </c>
      <c r="AS99" s="26" t="s">
        <v>1905</v>
      </c>
      <c r="AT99" s="27">
        <v>9.33</v>
      </c>
      <c r="AU99" s="21">
        <v>10.23</v>
      </c>
      <c r="AV99" s="21">
        <v>5.01</v>
      </c>
      <c r="AW99" s="21">
        <v>3.97</v>
      </c>
      <c r="AX99" s="21">
        <v>2.38</v>
      </c>
      <c r="AY99" s="21">
        <v>0.96</v>
      </c>
      <c r="AZ99" s="21">
        <v>0.65</v>
      </c>
      <c r="BA99" s="21">
        <v>0.4</v>
      </c>
      <c r="BB99" s="21">
        <v>0.22</v>
      </c>
      <c r="BC99" s="28">
        <f t="shared" ref="BC99:BE99" si="284">((AU99/AT99)*100)-100</f>
        <v>9.6463022508038705</v>
      </c>
      <c r="BD99" s="28">
        <f t="shared" si="284"/>
        <v>-51.026392961876837</v>
      </c>
      <c r="BE99" s="28">
        <f t="shared" si="284"/>
        <v>-20.758483033932123</v>
      </c>
      <c r="BF99" s="28">
        <f t="shared" si="2"/>
        <v>-46.302250803858527</v>
      </c>
      <c r="BG99" s="28">
        <f t="shared" si="3"/>
        <v>-57.449088960342976</v>
      </c>
      <c r="BH99" s="28">
        <f t="shared" si="4"/>
        <v>-61.192570869990227</v>
      </c>
      <c r="BI99" s="3">
        <f t="shared" ref="BI99:BK99" si="285">AU99-AT99</f>
        <v>0.90000000000000036</v>
      </c>
      <c r="BJ99" s="3">
        <f t="shared" si="285"/>
        <v>-5.2200000000000006</v>
      </c>
      <c r="BK99" s="3">
        <f t="shared" si="285"/>
        <v>-1.0399999999999996</v>
      </c>
      <c r="BL99" s="3">
        <f t="shared" si="6"/>
        <v>-4.32</v>
      </c>
      <c r="BM99" s="3">
        <f t="shared" si="7"/>
        <v>-5.3599999999999994</v>
      </c>
      <c r="BN99" s="3">
        <f t="shared" si="8"/>
        <v>-6.26</v>
      </c>
      <c r="BO99" s="24">
        <v>41.4</v>
      </c>
      <c r="BP99" s="21">
        <v>96.3</v>
      </c>
      <c r="BQ99" s="21">
        <v>97.7</v>
      </c>
      <c r="BR99" s="21"/>
      <c r="BS99" s="21"/>
      <c r="BT99" s="21"/>
      <c r="BU99" s="21"/>
      <c r="BV99" s="24">
        <v>37</v>
      </c>
      <c r="BW99" s="21">
        <v>36.9</v>
      </c>
      <c r="BX99" s="21">
        <v>35.6</v>
      </c>
      <c r="BY99" s="21">
        <v>37</v>
      </c>
      <c r="BZ99" s="21">
        <v>37</v>
      </c>
      <c r="CA99" s="21">
        <v>37.4</v>
      </c>
      <c r="CB99" s="21">
        <v>36.5</v>
      </c>
      <c r="CC99" s="21">
        <v>36.5</v>
      </c>
      <c r="CD99" s="21">
        <v>37.6</v>
      </c>
      <c r="CE99" s="6"/>
      <c r="CF99" s="24" t="s">
        <v>1630</v>
      </c>
      <c r="CG99" s="21"/>
      <c r="CH99" s="21"/>
      <c r="CI99" s="21"/>
      <c r="CJ99" s="21"/>
      <c r="CK99" s="21"/>
      <c r="CL99" s="21"/>
      <c r="CM99" s="24" t="s">
        <v>1631</v>
      </c>
      <c r="CN99" s="21"/>
      <c r="CO99" s="21"/>
      <c r="CP99" s="21"/>
      <c r="CQ99" s="21"/>
      <c r="CR99" s="21"/>
      <c r="CS99" s="21"/>
      <c r="CT99" s="24">
        <v>2</v>
      </c>
      <c r="CU99" s="21"/>
      <c r="CV99" s="21"/>
      <c r="CW99" s="21"/>
      <c r="CX99" s="21"/>
      <c r="CY99" s="21"/>
      <c r="CZ99" s="21"/>
      <c r="DA99" s="24" t="s">
        <v>1632</v>
      </c>
      <c r="DB99" s="21"/>
      <c r="DC99" s="21"/>
      <c r="DD99" s="21"/>
      <c r="DE99" s="21"/>
      <c r="DF99" s="21"/>
      <c r="DG99" s="21"/>
      <c r="DH99" s="24" t="s">
        <v>1633</v>
      </c>
      <c r="DI99" s="21" t="s">
        <v>1633</v>
      </c>
      <c r="DJ99" s="21" t="s">
        <v>1633</v>
      </c>
      <c r="DK99" s="21" t="s">
        <v>1633</v>
      </c>
      <c r="DL99" s="21" t="s">
        <v>1633</v>
      </c>
      <c r="DM99" s="21" t="s">
        <v>1633</v>
      </c>
      <c r="DN99" s="21" t="s">
        <v>1633</v>
      </c>
      <c r="DO99" s="26"/>
      <c r="DP99" s="6"/>
      <c r="DQ99" s="24">
        <v>77</v>
      </c>
      <c r="DR99" s="21">
        <v>61.8</v>
      </c>
      <c r="DS99" s="21">
        <v>137.1</v>
      </c>
      <c r="DT99" s="21">
        <v>117.1</v>
      </c>
      <c r="DU99" s="21">
        <v>168</v>
      </c>
      <c r="DV99" s="21">
        <v>121.9</v>
      </c>
      <c r="DW99" s="21">
        <v>138</v>
      </c>
      <c r="DX99" s="24">
        <v>0.4</v>
      </c>
      <c r="DY99" s="21">
        <v>0.4</v>
      </c>
      <c r="DZ99" s="21">
        <v>0.4</v>
      </c>
      <c r="EA99" s="21">
        <v>0.4</v>
      </c>
      <c r="EB99" s="21">
        <v>0.35</v>
      </c>
      <c r="EC99" s="21">
        <v>0.35</v>
      </c>
      <c r="ED99" s="21">
        <v>0.35</v>
      </c>
      <c r="EE99" s="78">
        <f t="shared" si="88"/>
        <v>192.5</v>
      </c>
      <c r="EF99" s="79">
        <f t="shared" si="142"/>
        <v>154.49999999999997</v>
      </c>
      <c r="EG99" s="79">
        <f t="shared" si="228"/>
        <v>342.74999999999994</v>
      </c>
      <c r="EH99" s="79">
        <f t="shared" ref="EH99:EK99" si="286">DT99/EA99</f>
        <v>292.74999999999994</v>
      </c>
      <c r="EI99" s="79">
        <f t="shared" si="286"/>
        <v>480.00000000000006</v>
      </c>
      <c r="EJ99" s="79">
        <f t="shared" si="286"/>
        <v>348.28571428571433</v>
      </c>
      <c r="EK99" s="79">
        <f t="shared" si="286"/>
        <v>394.28571428571433</v>
      </c>
      <c r="EL99" s="24">
        <v>0</v>
      </c>
      <c r="EM99" s="21">
        <v>1</v>
      </c>
      <c r="EN99" s="21">
        <v>1</v>
      </c>
      <c r="EO99" s="21">
        <v>0</v>
      </c>
      <c r="EP99" s="21">
        <v>0</v>
      </c>
      <c r="EQ99" s="21">
        <v>0</v>
      </c>
      <c r="ER99" s="21">
        <v>0</v>
      </c>
      <c r="ES99" s="24">
        <v>367</v>
      </c>
      <c r="ET99" s="21">
        <v>208</v>
      </c>
      <c r="EU99" s="21">
        <v>236</v>
      </c>
      <c r="EV99" s="21">
        <v>212</v>
      </c>
      <c r="EW99" s="21">
        <v>259</v>
      </c>
      <c r="EX99" s="21">
        <v>298</v>
      </c>
      <c r="EY99" s="21">
        <v>292</v>
      </c>
      <c r="EZ99" s="24">
        <v>18</v>
      </c>
      <c r="FA99" s="21">
        <v>5.2</v>
      </c>
      <c r="FB99" s="21">
        <v>2</v>
      </c>
      <c r="FC99" s="21">
        <v>2</v>
      </c>
      <c r="FD99" s="21">
        <v>2</v>
      </c>
      <c r="FE99" s="21">
        <v>2</v>
      </c>
      <c r="FF99" s="21">
        <v>2</v>
      </c>
      <c r="FG99" s="24">
        <v>5</v>
      </c>
      <c r="FH99" s="21">
        <v>7</v>
      </c>
      <c r="FI99" s="21">
        <v>7</v>
      </c>
      <c r="FJ99" s="21">
        <v>7</v>
      </c>
      <c r="FK99" s="21">
        <v>7</v>
      </c>
      <c r="FL99" s="21">
        <v>7</v>
      </c>
      <c r="FM99" s="21">
        <v>7</v>
      </c>
      <c r="FN99" s="24">
        <v>50</v>
      </c>
      <c r="FO99" s="21">
        <v>65</v>
      </c>
      <c r="FP99" s="21">
        <v>69</v>
      </c>
      <c r="FQ99" s="21">
        <v>78</v>
      </c>
      <c r="FR99" s="21">
        <v>81</v>
      </c>
      <c r="FS99" s="21">
        <v>75</v>
      </c>
      <c r="FT99" s="21">
        <v>65</v>
      </c>
      <c r="FU99" s="24">
        <v>0</v>
      </c>
      <c r="FV99" s="21" t="s">
        <v>803</v>
      </c>
      <c r="FW99" s="21" t="s">
        <v>804</v>
      </c>
      <c r="FX99" s="21">
        <v>0</v>
      </c>
      <c r="FY99" s="21">
        <v>0</v>
      </c>
      <c r="FZ99" s="21">
        <v>0</v>
      </c>
      <c r="GA99" s="21">
        <v>0</v>
      </c>
      <c r="GB99" s="24">
        <v>39</v>
      </c>
      <c r="GC99" s="21">
        <v>21</v>
      </c>
      <c r="GD99" s="21">
        <v>1.8</v>
      </c>
      <c r="GE99" s="21">
        <v>1.8</v>
      </c>
      <c r="GF99" s="21">
        <v>1.8</v>
      </c>
      <c r="GG99" s="21">
        <v>1.8</v>
      </c>
      <c r="GH99" s="21">
        <v>1.8</v>
      </c>
      <c r="GI99" s="24">
        <v>820</v>
      </c>
      <c r="GJ99" s="21">
        <v>1490</v>
      </c>
      <c r="GK99" s="21">
        <v>2130</v>
      </c>
      <c r="GL99" s="21">
        <v>2590</v>
      </c>
      <c r="GM99" s="21">
        <v>2070</v>
      </c>
      <c r="GN99" s="21">
        <v>2140</v>
      </c>
      <c r="GO99" s="21">
        <v>1440</v>
      </c>
      <c r="GP99" s="6"/>
      <c r="GQ99" s="24">
        <v>15</v>
      </c>
      <c r="GR99" s="21">
        <v>80</v>
      </c>
      <c r="GS99" s="24">
        <v>15</v>
      </c>
      <c r="GT99" s="21">
        <v>80</v>
      </c>
      <c r="GU99" s="24">
        <v>10</v>
      </c>
      <c r="GV99" s="21">
        <v>45</v>
      </c>
      <c r="GW99" s="24">
        <v>8</v>
      </c>
      <c r="GX99" s="21">
        <v>18</v>
      </c>
      <c r="GY99" s="24">
        <v>6</v>
      </c>
      <c r="GZ99" s="21">
        <v>10</v>
      </c>
      <c r="HA99" s="24">
        <v>7</v>
      </c>
      <c r="HB99" s="21">
        <v>18</v>
      </c>
      <c r="HC99" s="24">
        <v>8</v>
      </c>
      <c r="HD99" s="21">
        <v>18</v>
      </c>
      <c r="HE99" s="6"/>
      <c r="HF99" s="21">
        <v>20</v>
      </c>
      <c r="HG99" s="21">
        <v>120</v>
      </c>
      <c r="HH99" s="21">
        <v>70</v>
      </c>
      <c r="HI99" s="21">
        <v>37</v>
      </c>
      <c r="HJ99" s="21">
        <v>1</v>
      </c>
      <c r="HK99" s="21">
        <v>54.8</v>
      </c>
      <c r="HL99" s="21">
        <v>0.4</v>
      </c>
      <c r="HM99" s="21">
        <v>10</v>
      </c>
      <c r="HN99" s="21">
        <v>10.08</v>
      </c>
      <c r="HO99" s="21">
        <v>25.55</v>
      </c>
      <c r="HP99" s="21">
        <v>1.65</v>
      </c>
      <c r="HQ99" s="21">
        <v>140.4</v>
      </c>
      <c r="HR99" s="21">
        <v>19</v>
      </c>
      <c r="HS99" s="21">
        <v>5.2</v>
      </c>
      <c r="HT99" s="21">
        <v>7</v>
      </c>
      <c r="HU99" s="6"/>
      <c r="HV99" s="99">
        <f t="shared" si="10"/>
        <v>0</v>
      </c>
      <c r="HW99" s="6"/>
      <c r="HX99" s="6"/>
      <c r="HY99" s="6"/>
      <c r="HZ99" s="6"/>
      <c r="IA99" s="6"/>
    </row>
    <row r="100" spans="1:235" ht="15.75" customHeight="1" x14ac:dyDescent="0.3">
      <c r="A100" s="99">
        <v>95</v>
      </c>
      <c r="B100" s="3">
        <v>192</v>
      </c>
      <c r="C100" s="21" t="s">
        <v>874</v>
      </c>
      <c r="D100" s="21">
        <v>2</v>
      </c>
      <c r="E100" s="22">
        <v>41534</v>
      </c>
      <c r="F100" s="22">
        <v>41534</v>
      </c>
      <c r="G100" s="21">
        <f t="shared" si="0"/>
        <v>0</v>
      </c>
      <c r="H100" s="21"/>
      <c r="I100" s="21" t="s">
        <v>1084</v>
      </c>
      <c r="J100" s="23">
        <v>11164</v>
      </c>
      <c r="K100" s="21">
        <v>83</v>
      </c>
      <c r="L100" s="21">
        <v>158</v>
      </c>
      <c r="M100" s="21">
        <v>65</v>
      </c>
      <c r="N100" s="21" t="s">
        <v>1638</v>
      </c>
      <c r="O100" s="21">
        <v>86</v>
      </c>
      <c r="P100" s="21">
        <v>95.4</v>
      </c>
      <c r="Q100" s="21">
        <v>3</v>
      </c>
      <c r="R100" s="21" t="s">
        <v>548</v>
      </c>
      <c r="S100" s="21">
        <v>2</v>
      </c>
      <c r="T100" s="21">
        <v>3</v>
      </c>
      <c r="U100" s="21" t="s">
        <v>548</v>
      </c>
      <c r="V100" s="21">
        <v>2</v>
      </c>
      <c r="W100" s="21">
        <v>0</v>
      </c>
      <c r="X100" s="21">
        <v>2</v>
      </c>
      <c r="Y100" s="21">
        <v>0</v>
      </c>
      <c r="Z100" s="6"/>
      <c r="AA100" s="24" t="s">
        <v>513</v>
      </c>
      <c r="AB100" s="21" t="s">
        <v>956</v>
      </c>
      <c r="AC100" s="25">
        <v>1</v>
      </c>
      <c r="AD100" s="25"/>
      <c r="AE100" s="21" t="s">
        <v>246</v>
      </c>
      <c r="AF100" s="21" t="s">
        <v>479</v>
      </c>
      <c r="AG100" s="21" t="s">
        <v>246</v>
      </c>
      <c r="AH100" s="21" t="s">
        <v>248</v>
      </c>
      <c r="AI100" s="21" t="s">
        <v>249</v>
      </c>
      <c r="AJ100" s="21" t="s">
        <v>246</v>
      </c>
      <c r="AK100" s="21" t="s">
        <v>246</v>
      </c>
      <c r="AL100" s="21" t="s">
        <v>246</v>
      </c>
      <c r="AM100" s="21">
        <v>11.6</v>
      </c>
      <c r="AN100" s="6"/>
      <c r="AO100" s="26" t="s">
        <v>250</v>
      </c>
      <c r="AP100" s="26" t="s">
        <v>274</v>
      </c>
      <c r="AQ100" s="26"/>
      <c r="AR100" s="26" t="s">
        <v>1902</v>
      </c>
      <c r="AS100" s="26" t="s">
        <v>1910</v>
      </c>
      <c r="AT100" s="27">
        <v>7.6</v>
      </c>
      <c r="AU100" s="21">
        <v>10.48</v>
      </c>
      <c r="AV100" s="21">
        <v>12.84</v>
      </c>
      <c r="AW100" s="21">
        <v>7.38</v>
      </c>
      <c r="AX100" s="21">
        <v>6</v>
      </c>
      <c r="AY100" s="21"/>
      <c r="AZ100" s="21"/>
      <c r="BA100" s="21"/>
      <c r="BB100" s="21"/>
      <c r="BC100" s="28">
        <f t="shared" ref="BC100:BE100" si="287">((AU100/AT100)*100)-100</f>
        <v>37.89473684210526</v>
      </c>
      <c r="BD100" s="28">
        <f t="shared" si="287"/>
        <v>22.51908396946564</v>
      </c>
      <c r="BE100" s="28">
        <f t="shared" si="287"/>
        <v>-42.523364485981304</v>
      </c>
      <c r="BF100" s="28">
        <f t="shared" si="2"/>
        <v>68.947368421052659</v>
      </c>
      <c r="BG100" s="28">
        <f t="shared" si="3"/>
        <v>-2.8947368421052602</v>
      </c>
      <c r="BH100" s="28">
        <f t="shared" si="4"/>
        <v>-29.580152671755727</v>
      </c>
      <c r="BI100" s="3">
        <f t="shared" ref="BI100:BK100" si="288">AU100-AT100</f>
        <v>2.8800000000000008</v>
      </c>
      <c r="BJ100" s="3">
        <f t="shared" si="288"/>
        <v>2.3599999999999994</v>
      </c>
      <c r="BK100" s="3">
        <f t="shared" si="288"/>
        <v>-5.46</v>
      </c>
      <c r="BL100" s="3">
        <f t="shared" si="6"/>
        <v>5.24</v>
      </c>
      <c r="BM100" s="3">
        <f t="shared" si="7"/>
        <v>-0.21999999999999975</v>
      </c>
      <c r="BN100" s="3">
        <f t="shared" si="8"/>
        <v>-3.1000000000000005</v>
      </c>
      <c r="BO100" s="24">
        <v>57</v>
      </c>
      <c r="BP100" s="21">
        <v>86.9</v>
      </c>
      <c r="BQ100" s="21">
        <v>86</v>
      </c>
      <c r="BR100" s="21"/>
      <c r="BS100" s="21"/>
      <c r="BT100" s="21"/>
      <c r="BU100" s="21"/>
      <c r="BV100" s="24">
        <v>35</v>
      </c>
      <c r="BW100" s="21">
        <v>35.9</v>
      </c>
      <c r="BX100" s="21">
        <v>35.5</v>
      </c>
      <c r="BY100" s="21">
        <v>35.5</v>
      </c>
      <c r="BZ100" s="21">
        <v>35</v>
      </c>
      <c r="CA100" s="21"/>
      <c r="CB100" s="21"/>
      <c r="CC100" s="21"/>
      <c r="CD100" s="21"/>
      <c r="CE100" s="6"/>
      <c r="CF100" s="24" t="s">
        <v>1639</v>
      </c>
      <c r="CG100" s="21"/>
      <c r="CH100" s="21"/>
      <c r="CI100" s="21"/>
      <c r="CJ100" s="21"/>
      <c r="CK100" s="21"/>
      <c r="CL100" s="21"/>
      <c r="CM100" s="24" t="s">
        <v>1640</v>
      </c>
      <c r="CN100" s="21"/>
      <c r="CO100" s="21"/>
      <c r="CP100" s="21"/>
      <c r="CQ100" s="21"/>
      <c r="CR100" s="21"/>
      <c r="CS100" s="21"/>
      <c r="CT100" s="24">
        <v>1</v>
      </c>
      <c r="CU100" s="21"/>
      <c r="CV100" s="21"/>
      <c r="CW100" s="21"/>
      <c r="CX100" s="21"/>
      <c r="CY100" s="21"/>
      <c r="CZ100" s="21"/>
      <c r="DA100" s="24" t="s">
        <v>735</v>
      </c>
      <c r="DB100" s="21"/>
      <c r="DC100" s="21"/>
      <c r="DD100" s="21"/>
      <c r="DE100" s="21"/>
      <c r="DF100" s="21"/>
      <c r="DG100" s="21"/>
      <c r="DH100" s="24" t="s">
        <v>888</v>
      </c>
      <c r="DI100" s="21" t="s">
        <v>888</v>
      </c>
      <c r="DJ100" s="21"/>
      <c r="DK100" s="21"/>
      <c r="DL100" s="21"/>
      <c r="DM100" s="21"/>
      <c r="DN100" s="21"/>
      <c r="DO100" s="26"/>
      <c r="DP100" s="6"/>
      <c r="DQ100" s="24">
        <v>101.2</v>
      </c>
      <c r="DR100" s="21">
        <v>154.5</v>
      </c>
      <c r="DS100" s="21">
        <v>47.7</v>
      </c>
      <c r="DT100" s="21"/>
      <c r="DU100" s="21"/>
      <c r="DV100" s="21"/>
      <c r="DW100" s="21"/>
      <c r="DX100" s="24">
        <v>0.4</v>
      </c>
      <c r="DY100" s="21">
        <v>0.4</v>
      </c>
      <c r="DZ100" s="21">
        <v>0.4</v>
      </c>
      <c r="EA100" s="21"/>
      <c r="EB100" s="21"/>
      <c r="EC100" s="21"/>
      <c r="ED100" s="21"/>
      <c r="EE100" s="78">
        <f t="shared" si="88"/>
        <v>253</v>
      </c>
      <c r="EF100" s="79">
        <f t="shared" si="142"/>
        <v>386.25</v>
      </c>
      <c r="EG100" s="79">
        <f t="shared" si="228"/>
        <v>119.25</v>
      </c>
      <c r="EH100" s="79"/>
      <c r="EI100" s="79"/>
      <c r="EJ100" s="79"/>
      <c r="EK100" s="79"/>
      <c r="EL100" s="24">
        <v>0</v>
      </c>
      <c r="EM100" s="21">
        <v>0</v>
      </c>
      <c r="EN100" s="21">
        <v>0</v>
      </c>
      <c r="EO100" s="21"/>
      <c r="EP100" s="21"/>
      <c r="EQ100" s="21"/>
      <c r="ER100" s="21"/>
      <c r="ES100" s="24">
        <v>10</v>
      </c>
      <c r="ET100" s="21">
        <v>33</v>
      </c>
      <c r="EU100" s="21">
        <v>23</v>
      </c>
      <c r="EV100" s="21"/>
      <c r="EW100" s="21"/>
      <c r="EX100" s="21"/>
      <c r="EY100" s="21"/>
      <c r="EZ100" s="24">
        <v>3.1</v>
      </c>
      <c r="FA100" s="21">
        <v>12.9</v>
      </c>
      <c r="FB100" s="21">
        <v>12.9</v>
      </c>
      <c r="FC100" s="21"/>
      <c r="FD100" s="21"/>
      <c r="FE100" s="21"/>
      <c r="FF100" s="21"/>
      <c r="FG100" s="24">
        <v>13</v>
      </c>
      <c r="FH100" s="21">
        <v>3</v>
      </c>
      <c r="FI100" s="21">
        <v>3</v>
      </c>
      <c r="FJ100" s="21"/>
      <c r="FK100" s="21"/>
      <c r="FL100" s="21"/>
      <c r="FM100" s="21"/>
      <c r="FN100" s="24">
        <v>84</v>
      </c>
      <c r="FO100" s="21">
        <v>47</v>
      </c>
      <c r="FP100" s="21">
        <v>29</v>
      </c>
      <c r="FQ100" s="21"/>
      <c r="FR100" s="21"/>
      <c r="FS100" s="21"/>
      <c r="FT100" s="21"/>
      <c r="FU100" s="24" t="s">
        <v>859</v>
      </c>
      <c r="FV100" s="21" t="s">
        <v>859</v>
      </c>
      <c r="FW100" s="21" t="s">
        <v>859</v>
      </c>
      <c r="FX100" s="21"/>
      <c r="FY100" s="21"/>
      <c r="FZ100" s="21"/>
      <c r="GA100" s="21"/>
      <c r="GB100" s="24">
        <v>126</v>
      </c>
      <c r="GC100" s="21">
        <v>134</v>
      </c>
      <c r="GD100" s="21">
        <v>178</v>
      </c>
      <c r="GE100" s="21"/>
      <c r="GF100" s="21"/>
      <c r="GG100" s="21"/>
      <c r="GH100" s="21"/>
      <c r="GI100" s="24">
        <v>750</v>
      </c>
      <c r="GJ100" s="21">
        <v>45</v>
      </c>
      <c r="GK100" s="21">
        <v>0</v>
      </c>
      <c r="GL100" s="21"/>
      <c r="GM100" s="21"/>
      <c r="GN100" s="21"/>
      <c r="GO100" s="21"/>
      <c r="GP100" s="6"/>
      <c r="GQ100" s="24">
        <v>16</v>
      </c>
      <c r="GR100" s="21">
        <v>90</v>
      </c>
      <c r="GS100" s="24">
        <v>19</v>
      </c>
      <c r="GT100" s="21">
        <v>90</v>
      </c>
      <c r="GU100" s="24">
        <v>20</v>
      </c>
      <c r="GV100" s="21">
        <v>90</v>
      </c>
      <c r="GW100" s="24"/>
      <c r="GX100" s="21"/>
      <c r="GY100" s="24"/>
      <c r="GZ100" s="21"/>
      <c r="HA100" s="24"/>
      <c r="HB100" s="21"/>
      <c r="HC100" s="24"/>
      <c r="HD100" s="21"/>
      <c r="HE100" s="6"/>
      <c r="HF100" s="21">
        <v>83</v>
      </c>
      <c r="HG100" s="21">
        <v>64</v>
      </c>
      <c r="HH100" s="21">
        <v>77</v>
      </c>
      <c r="HI100" s="21">
        <v>35.5</v>
      </c>
      <c r="HJ100" s="21">
        <v>2</v>
      </c>
      <c r="HK100" s="21">
        <v>97.4</v>
      </c>
      <c r="HL100" s="21">
        <v>0.4</v>
      </c>
      <c r="HM100" s="21">
        <v>0</v>
      </c>
      <c r="HN100" s="21">
        <v>24.64</v>
      </c>
      <c r="HO100" s="21">
        <v>40.96</v>
      </c>
      <c r="HP100" s="21">
        <v>3.31</v>
      </c>
      <c r="HQ100" s="21">
        <v>137.6</v>
      </c>
      <c r="HR100" s="21">
        <v>9.5</v>
      </c>
      <c r="HS100" s="21">
        <v>11.6</v>
      </c>
      <c r="HT100" s="21">
        <v>3</v>
      </c>
      <c r="HU100" s="6"/>
      <c r="HV100" s="99">
        <f t="shared" si="10"/>
        <v>-3</v>
      </c>
      <c r="HW100" s="6"/>
      <c r="HX100" s="6"/>
      <c r="HY100" s="6"/>
      <c r="HZ100" s="6"/>
      <c r="IA100" s="6"/>
    </row>
    <row r="101" spans="1:235" ht="15.75" customHeight="1" x14ac:dyDescent="0.3">
      <c r="A101" s="99">
        <v>96</v>
      </c>
      <c r="B101" s="3">
        <v>193</v>
      </c>
      <c r="C101" s="21" t="s">
        <v>626</v>
      </c>
      <c r="D101" s="21">
        <v>2</v>
      </c>
      <c r="E101" s="22">
        <v>41529</v>
      </c>
      <c r="F101" s="22">
        <v>41530</v>
      </c>
      <c r="G101" s="21">
        <f t="shared" si="0"/>
        <v>1</v>
      </c>
      <c r="H101" s="21"/>
      <c r="I101" s="21" t="s">
        <v>432</v>
      </c>
      <c r="J101" s="23">
        <v>15883</v>
      </c>
      <c r="K101" s="21">
        <v>70</v>
      </c>
      <c r="L101" s="21">
        <v>168</v>
      </c>
      <c r="M101" s="21">
        <v>65</v>
      </c>
      <c r="N101" s="21" t="s">
        <v>1641</v>
      </c>
      <c r="O101" s="21">
        <v>67</v>
      </c>
      <c r="P101" s="21">
        <v>79</v>
      </c>
      <c r="Q101" s="21">
        <v>8</v>
      </c>
      <c r="R101" s="21" t="s">
        <v>1333</v>
      </c>
      <c r="S101" s="21">
        <v>1</v>
      </c>
      <c r="T101" s="21">
        <v>16</v>
      </c>
      <c r="U101" s="21" t="s">
        <v>272</v>
      </c>
      <c r="V101" s="21">
        <v>1</v>
      </c>
      <c r="W101" s="21">
        <v>4</v>
      </c>
      <c r="X101" s="21">
        <v>1</v>
      </c>
      <c r="Y101" s="21">
        <v>0</v>
      </c>
      <c r="Z101" s="6"/>
      <c r="AA101" s="24" t="s">
        <v>884</v>
      </c>
      <c r="AB101" s="21" t="s">
        <v>549</v>
      </c>
      <c r="AC101" s="25">
        <v>1</v>
      </c>
      <c r="AD101" s="25"/>
      <c r="AE101" s="21" t="s">
        <v>246</v>
      </c>
      <c r="AF101" s="21" t="s">
        <v>479</v>
      </c>
      <c r="AG101" s="21" t="s">
        <v>249</v>
      </c>
      <c r="AH101" s="21"/>
      <c r="AI101" s="21" t="s">
        <v>246</v>
      </c>
      <c r="AJ101" s="21" t="s">
        <v>246</v>
      </c>
      <c r="AK101" s="21" t="s">
        <v>1642</v>
      </c>
      <c r="AL101" s="21" t="s">
        <v>246</v>
      </c>
      <c r="AM101" s="21">
        <v>0.74</v>
      </c>
      <c r="AN101" s="6"/>
      <c r="AO101" s="26" t="s">
        <v>250</v>
      </c>
      <c r="AP101" s="26" t="s">
        <v>274</v>
      </c>
      <c r="AQ101" s="26"/>
      <c r="AR101" s="26" t="s">
        <v>1902</v>
      </c>
      <c r="AS101" s="26" t="s">
        <v>1905</v>
      </c>
      <c r="AT101" s="27">
        <v>0.72</v>
      </c>
      <c r="AU101" s="21">
        <v>0.74</v>
      </c>
      <c r="AV101" s="21">
        <v>1.43</v>
      </c>
      <c r="AW101" s="21">
        <v>0.54</v>
      </c>
      <c r="AX101" s="21">
        <v>0.5</v>
      </c>
      <c r="AY101" s="21">
        <v>0.31</v>
      </c>
      <c r="AZ101" s="21">
        <v>0.17</v>
      </c>
      <c r="BA101" s="21">
        <v>0.12</v>
      </c>
      <c r="BB101" s="21">
        <v>0.09</v>
      </c>
      <c r="BC101" s="28">
        <f t="shared" ref="BC101:BE101" si="289">((AU101/AT101)*100)-100</f>
        <v>2.7777777777777857</v>
      </c>
      <c r="BD101" s="28">
        <f t="shared" si="289"/>
        <v>93.243243243243256</v>
      </c>
      <c r="BE101" s="28">
        <f t="shared" si="289"/>
        <v>-62.237762237762233</v>
      </c>
      <c r="BF101" s="28">
        <f t="shared" si="2"/>
        <v>98.611111111111114</v>
      </c>
      <c r="BG101" s="28">
        <f t="shared" si="3"/>
        <v>-24.999999999999986</v>
      </c>
      <c r="BH101" s="28">
        <f t="shared" si="4"/>
        <v>-27.027027027027017</v>
      </c>
      <c r="BI101" s="3">
        <f t="shared" ref="BI101:BK101" si="290">AU101-AT101</f>
        <v>2.0000000000000018E-2</v>
      </c>
      <c r="BJ101" s="3">
        <f t="shared" si="290"/>
        <v>0.69</v>
      </c>
      <c r="BK101" s="3">
        <f t="shared" si="290"/>
        <v>-0.8899999999999999</v>
      </c>
      <c r="BL101" s="3">
        <f t="shared" si="6"/>
        <v>0.71</v>
      </c>
      <c r="BM101" s="3">
        <f t="shared" si="7"/>
        <v>-0.17999999999999994</v>
      </c>
      <c r="BN101" s="3">
        <f t="shared" si="8"/>
        <v>-0.19999999999999996</v>
      </c>
      <c r="BO101" s="24"/>
      <c r="BP101" s="21">
        <v>249.8</v>
      </c>
      <c r="BQ101" s="21">
        <v>229</v>
      </c>
      <c r="BR101" s="21">
        <v>145.1</v>
      </c>
      <c r="BS101" s="21">
        <v>79.8</v>
      </c>
      <c r="BT101" s="21"/>
      <c r="BU101" s="21"/>
      <c r="BV101" s="24">
        <v>36</v>
      </c>
      <c r="BW101" s="21">
        <v>36</v>
      </c>
      <c r="BX101" s="21">
        <v>35.9</v>
      </c>
      <c r="BY101" s="21">
        <v>36</v>
      </c>
      <c r="BZ101" s="21">
        <v>36.6</v>
      </c>
      <c r="CA101" s="21">
        <v>36.1</v>
      </c>
      <c r="CB101" s="21">
        <v>36</v>
      </c>
      <c r="CC101" s="21">
        <v>35</v>
      </c>
      <c r="CD101" s="21">
        <v>36.4</v>
      </c>
      <c r="CE101" s="6"/>
      <c r="CF101" s="24" t="s">
        <v>1643</v>
      </c>
      <c r="CG101" s="21" t="s">
        <v>1644</v>
      </c>
      <c r="CH101" s="21"/>
      <c r="CI101" s="21"/>
      <c r="CJ101" s="21"/>
      <c r="CK101" s="21"/>
      <c r="CL101" s="21"/>
      <c r="CM101" s="24" t="s">
        <v>1645</v>
      </c>
      <c r="CN101" s="21" t="s">
        <v>1646</v>
      </c>
      <c r="CO101" s="21"/>
      <c r="CP101" s="21"/>
      <c r="CQ101" s="21"/>
      <c r="CR101" s="21"/>
      <c r="CS101" s="21"/>
      <c r="CT101" s="24">
        <v>1</v>
      </c>
      <c r="CU101" s="21"/>
      <c r="CV101" s="21"/>
      <c r="CW101" s="21"/>
      <c r="CX101" s="21"/>
      <c r="CY101" s="21"/>
      <c r="CZ101" s="21"/>
      <c r="DA101" s="24" t="s">
        <v>735</v>
      </c>
      <c r="DB101" s="21" t="s">
        <v>735</v>
      </c>
      <c r="DC101" s="21"/>
      <c r="DD101" s="21"/>
      <c r="DE101" s="21"/>
      <c r="DF101" s="21"/>
      <c r="DG101" s="21"/>
      <c r="DH101" s="24" t="s">
        <v>465</v>
      </c>
      <c r="DI101" s="21" t="s">
        <v>1647</v>
      </c>
      <c r="DJ101" s="21" t="s">
        <v>1647</v>
      </c>
      <c r="DK101" s="21" t="s">
        <v>1647</v>
      </c>
      <c r="DL101" s="21" t="s">
        <v>1647</v>
      </c>
      <c r="DM101" s="21" t="s">
        <v>1648</v>
      </c>
      <c r="DN101" s="21" t="s">
        <v>1647</v>
      </c>
      <c r="DO101" s="26"/>
      <c r="DP101" s="6"/>
      <c r="DQ101" s="24">
        <v>63.5</v>
      </c>
      <c r="DR101" s="21">
        <v>75</v>
      </c>
      <c r="DS101" s="21">
        <v>89.6</v>
      </c>
      <c r="DT101" s="21">
        <v>70</v>
      </c>
      <c r="DU101" s="21">
        <v>77</v>
      </c>
      <c r="DV101" s="21">
        <v>128</v>
      </c>
      <c r="DW101" s="21">
        <v>98.1</v>
      </c>
      <c r="DX101" s="24">
        <v>0.5</v>
      </c>
      <c r="DY101" s="21">
        <v>0.5</v>
      </c>
      <c r="DZ101" s="21">
        <v>0.4</v>
      </c>
      <c r="EA101" s="21">
        <v>0.45</v>
      </c>
      <c r="EB101" s="21">
        <v>0.45</v>
      </c>
      <c r="EC101" s="21">
        <v>0.35</v>
      </c>
      <c r="ED101" s="21">
        <v>0.35</v>
      </c>
      <c r="EE101" s="78">
        <f t="shared" si="88"/>
        <v>127</v>
      </c>
      <c r="EF101" s="79">
        <f t="shared" si="142"/>
        <v>150</v>
      </c>
      <c r="EG101" s="79">
        <f t="shared" si="228"/>
        <v>223.99999999999997</v>
      </c>
      <c r="EH101" s="79">
        <f t="shared" ref="EH101:EK101" si="291">DT101/EA101</f>
        <v>155.55555555555554</v>
      </c>
      <c r="EI101" s="79">
        <f t="shared" si="291"/>
        <v>171.11111111111111</v>
      </c>
      <c r="EJ101" s="79">
        <f t="shared" si="291"/>
        <v>365.71428571428572</v>
      </c>
      <c r="EK101" s="79">
        <f t="shared" si="291"/>
        <v>280.28571428571428</v>
      </c>
      <c r="EL101" s="24">
        <v>1</v>
      </c>
      <c r="EM101" s="21">
        <v>1</v>
      </c>
      <c r="EN101" s="21">
        <v>1</v>
      </c>
      <c r="EO101" s="21">
        <v>1</v>
      </c>
      <c r="EP101" s="21">
        <v>1</v>
      </c>
      <c r="EQ101" s="21">
        <v>0</v>
      </c>
      <c r="ER101" s="21">
        <v>0</v>
      </c>
      <c r="ES101" s="24">
        <v>245</v>
      </c>
      <c r="ET101" s="21">
        <v>252</v>
      </c>
      <c r="EU101" s="21">
        <v>261</v>
      </c>
      <c r="EV101" s="21">
        <v>254</v>
      </c>
      <c r="EW101" s="21">
        <v>277</v>
      </c>
      <c r="EX101" s="21">
        <v>310</v>
      </c>
      <c r="EY101" s="21">
        <v>317</v>
      </c>
      <c r="EZ101" s="24">
        <v>6.2</v>
      </c>
      <c r="FA101" s="21">
        <v>6.2</v>
      </c>
      <c r="FB101" s="21">
        <v>5.2</v>
      </c>
      <c r="FC101" s="21">
        <v>4</v>
      </c>
      <c r="FD101" s="21">
        <v>5</v>
      </c>
      <c r="FE101" s="21">
        <v>5</v>
      </c>
      <c r="FF101" s="21">
        <v>5</v>
      </c>
      <c r="FG101" s="24">
        <v>6</v>
      </c>
      <c r="FH101" s="21">
        <v>11</v>
      </c>
      <c r="FI101" s="21">
        <v>13</v>
      </c>
      <c r="FJ101" s="21">
        <v>13</v>
      </c>
      <c r="FK101" s="21">
        <v>13</v>
      </c>
      <c r="FL101" s="21">
        <v>10</v>
      </c>
      <c r="FM101" s="21">
        <v>10</v>
      </c>
      <c r="FN101" s="24">
        <v>68</v>
      </c>
      <c r="FO101" s="21">
        <v>89</v>
      </c>
      <c r="FP101" s="21">
        <v>89</v>
      </c>
      <c r="FQ101" s="21">
        <v>81</v>
      </c>
      <c r="FR101" s="21">
        <v>100</v>
      </c>
      <c r="FS101" s="21">
        <v>99</v>
      </c>
      <c r="FT101" s="21">
        <v>99</v>
      </c>
      <c r="FU101" s="24" t="s">
        <v>1194</v>
      </c>
      <c r="FV101" s="21">
        <v>0</v>
      </c>
      <c r="FW101" s="21">
        <v>0</v>
      </c>
      <c r="FX101" s="21">
        <v>0</v>
      </c>
      <c r="FY101" s="21">
        <v>0</v>
      </c>
      <c r="FZ101" s="21">
        <v>0</v>
      </c>
      <c r="GA101" s="21">
        <v>0</v>
      </c>
      <c r="GB101" s="24">
        <v>84</v>
      </c>
      <c r="GC101" s="21">
        <v>51</v>
      </c>
      <c r="GD101" s="21">
        <v>44</v>
      </c>
      <c r="GE101" s="21">
        <v>53</v>
      </c>
      <c r="GF101" s="21">
        <v>37</v>
      </c>
      <c r="GG101" s="21">
        <v>35</v>
      </c>
      <c r="GH101" s="21">
        <v>62</v>
      </c>
      <c r="GI101" s="24">
        <v>1110</v>
      </c>
      <c r="GJ101" s="21">
        <v>1350</v>
      </c>
      <c r="GK101" s="21">
        <v>2420</v>
      </c>
      <c r="GL101" s="21">
        <v>2480</v>
      </c>
      <c r="GM101" s="21">
        <v>3730</v>
      </c>
      <c r="GN101" s="21">
        <v>3445</v>
      </c>
      <c r="GO101" s="21">
        <v>3150</v>
      </c>
      <c r="GP101" s="6"/>
      <c r="GQ101" s="24">
        <v>16</v>
      </c>
      <c r="GR101" s="21">
        <v>90</v>
      </c>
      <c r="GS101" s="24">
        <v>12</v>
      </c>
      <c r="GT101" s="21">
        <v>45</v>
      </c>
      <c r="GU101" s="24">
        <v>9</v>
      </c>
      <c r="GV101" s="21">
        <v>18</v>
      </c>
      <c r="GW101" s="24">
        <v>10</v>
      </c>
      <c r="GX101" s="21">
        <v>45</v>
      </c>
      <c r="GY101" s="24">
        <v>10</v>
      </c>
      <c r="GZ101" s="21">
        <v>45</v>
      </c>
      <c r="HA101" s="24">
        <v>9</v>
      </c>
      <c r="HB101" s="21">
        <v>18</v>
      </c>
      <c r="HC101" s="24">
        <v>10</v>
      </c>
      <c r="HD101" s="21">
        <v>45</v>
      </c>
      <c r="HE101" s="6"/>
      <c r="HF101" s="21">
        <v>70</v>
      </c>
      <c r="HG101" s="21">
        <v>91</v>
      </c>
      <c r="HH101" s="21">
        <v>155</v>
      </c>
      <c r="HI101" s="21">
        <v>35.9</v>
      </c>
      <c r="HJ101" s="21">
        <v>1</v>
      </c>
      <c r="HK101" s="21">
        <v>63.5</v>
      </c>
      <c r="HL101" s="21">
        <v>0.75</v>
      </c>
      <c r="HM101" s="21">
        <v>30</v>
      </c>
      <c r="HN101" s="21">
        <v>30.25</v>
      </c>
      <c r="HO101" s="21">
        <v>9.15</v>
      </c>
      <c r="HP101" s="21">
        <v>2.1</v>
      </c>
      <c r="HQ101" s="21">
        <v>142</v>
      </c>
      <c r="HR101" s="21">
        <v>22.9</v>
      </c>
      <c r="HS101" s="21">
        <v>6.2</v>
      </c>
      <c r="HT101" s="21">
        <v>6</v>
      </c>
      <c r="HU101" s="6"/>
      <c r="HV101" s="99">
        <f t="shared" si="10"/>
        <v>4</v>
      </c>
      <c r="HW101" s="6"/>
      <c r="HX101" s="6"/>
      <c r="HY101" s="6"/>
      <c r="HZ101" s="6"/>
      <c r="IA101" s="6"/>
    </row>
    <row r="102" spans="1:235" ht="15.75" customHeight="1" x14ac:dyDescent="0.3">
      <c r="A102" s="99">
        <v>97</v>
      </c>
      <c r="B102" s="3">
        <v>194</v>
      </c>
      <c r="C102" s="21" t="s">
        <v>874</v>
      </c>
      <c r="D102" s="21">
        <v>2</v>
      </c>
      <c r="E102" s="22">
        <v>41520</v>
      </c>
      <c r="F102" s="22">
        <v>41520</v>
      </c>
      <c r="G102" s="21">
        <f t="shared" si="0"/>
        <v>0</v>
      </c>
      <c r="H102" s="21"/>
      <c r="I102" s="21" t="s">
        <v>432</v>
      </c>
      <c r="J102" s="23">
        <v>21984</v>
      </c>
      <c r="K102" s="21">
        <v>53</v>
      </c>
      <c r="L102" s="21">
        <v>152</v>
      </c>
      <c r="M102" s="21">
        <v>70</v>
      </c>
      <c r="N102" s="21" t="s">
        <v>1649</v>
      </c>
      <c r="O102" s="21">
        <v>89</v>
      </c>
      <c r="P102" s="21">
        <v>96.4</v>
      </c>
      <c r="Q102" s="21">
        <v>21</v>
      </c>
      <c r="R102" s="21" t="s">
        <v>512</v>
      </c>
      <c r="S102" s="21">
        <v>1</v>
      </c>
      <c r="T102" s="21">
        <v>21</v>
      </c>
      <c r="U102" s="21" t="s">
        <v>512</v>
      </c>
      <c r="V102" s="21">
        <v>1</v>
      </c>
      <c r="W102" s="21">
        <v>13</v>
      </c>
      <c r="X102" s="21">
        <v>8</v>
      </c>
      <c r="Y102" s="21">
        <v>0</v>
      </c>
      <c r="Z102" s="6"/>
      <c r="AA102" s="24" t="s">
        <v>513</v>
      </c>
      <c r="AB102" s="21" t="s">
        <v>497</v>
      </c>
      <c r="AC102" s="25">
        <v>1</v>
      </c>
      <c r="AD102" s="25"/>
      <c r="AE102" s="21" t="s">
        <v>249</v>
      </c>
      <c r="AF102" s="21"/>
      <c r="AG102" s="21" t="s">
        <v>246</v>
      </c>
      <c r="AH102" s="21" t="s">
        <v>328</v>
      </c>
      <c r="AI102" s="21" t="s">
        <v>246</v>
      </c>
      <c r="AJ102" s="21" t="s">
        <v>246</v>
      </c>
      <c r="AK102" s="21" t="s">
        <v>246</v>
      </c>
      <c r="AL102" s="21" t="s">
        <v>246</v>
      </c>
      <c r="AM102" s="21">
        <v>90.73</v>
      </c>
      <c r="AN102" s="6"/>
      <c r="AO102" s="26" t="s">
        <v>250</v>
      </c>
      <c r="AP102" s="26" t="s">
        <v>274</v>
      </c>
      <c r="AQ102" s="26"/>
      <c r="AR102" s="26" t="s">
        <v>1906</v>
      </c>
      <c r="AS102" s="26" t="s">
        <v>1905</v>
      </c>
      <c r="AT102" s="27">
        <v>90.73</v>
      </c>
      <c r="AU102" s="21">
        <v>70.34</v>
      </c>
      <c r="AV102" s="21">
        <v>58.78</v>
      </c>
      <c r="AW102" s="21">
        <v>40.42</v>
      </c>
      <c r="AX102" s="21">
        <v>33</v>
      </c>
      <c r="AY102" s="21">
        <v>27.23</v>
      </c>
      <c r="AZ102" s="21">
        <v>35.79</v>
      </c>
      <c r="BA102" s="21">
        <v>21.17</v>
      </c>
      <c r="BB102" s="21">
        <v>7.75</v>
      </c>
      <c r="BC102" s="28">
        <f t="shared" ref="BC102:BE102" si="292">((AU102/AT102)*100)-100</f>
        <v>-22.473272346522648</v>
      </c>
      <c r="BD102" s="28">
        <f t="shared" si="292"/>
        <v>-16.434461188512941</v>
      </c>
      <c r="BE102" s="28">
        <f t="shared" si="292"/>
        <v>-31.235113984348416</v>
      </c>
      <c r="BF102" s="28">
        <f t="shared" si="2"/>
        <v>-35.214372313457503</v>
      </c>
      <c r="BG102" s="28">
        <f t="shared" si="3"/>
        <v>-55.450236966824647</v>
      </c>
      <c r="BH102" s="28">
        <f t="shared" si="4"/>
        <v>-42.536252487915839</v>
      </c>
      <c r="BI102" s="3">
        <f t="shared" ref="BI102:BK102" si="293">AU102-AT102</f>
        <v>-20.39</v>
      </c>
      <c r="BJ102" s="3">
        <f t="shared" si="293"/>
        <v>-11.560000000000002</v>
      </c>
      <c r="BK102" s="3">
        <f t="shared" si="293"/>
        <v>-18.36</v>
      </c>
      <c r="BL102" s="3">
        <f t="shared" si="6"/>
        <v>-31.950000000000003</v>
      </c>
      <c r="BM102" s="3">
        <f t="shared" si="7"/>
        <v>-50.31</v>
      </c>
      <c r="BN102" s="3">
        <f t="shared" si="8"/>
        <v>-29.92</v>
      </c>
      <c r="BO102" s="24">
        <v>521</v>
      </c>
      <c r="BP102" s="21">
        <v>768</v>
      </c>
      <c r="BQ102" s="21">
        <v>429</v>
      </c>
      <c r="BR102" s="21">
        <v>417.1</v>
      </c>
      <c r="BS102" s="21">
        <v>487</v>
      </c>
      <c r="BT102" s="21">
        <v>204.1</v>
      </c>
      <c r="BU102" s="21">
        <v>154.6</v>
      </c>
      <c r="BV102" s="24">
        <v>36.4</v>
      </c>
      <c r="BW102" s="21">
        <v>37.4</v>
      </c>
      <c r="BX102" s="21">
        <v>37.1</v>
      </c>
      <c r="BY102" s="21">
        <v>37</v>
      </c>
      <c r="BZ102" s="21">
        <v>37.4</v>
      </c>
      <c r="CA102" s="21">
        <v>37</v>
      </c>
      <c r="CB102" s="21">
        <v>36</v>
      </c>
      <c r="CC102" s="21">
        <v>37.1</v>
      </c>
      <c r="CD102" s="21">
        <v>36</v>
      </c>
      <c r="CE102" s="6"/>
      <c r="CF102" s="24" t="s">
        <v>1609</v>
      </c>
      <c r="CG102" s="21"/>
      <c r="CH102" s="21"/>
      <c r="CI102" s="21" t="s">
        <v>1650</v>
      </c>
      <c r="CJ102" s="21"/>
      <c r="CK102" s="21"/>
      <c r="CL102" s="21"/>
      <c r="CM102" s="24" t="s">
        <v>1651</v>
      </c>
      <c r="CN102" s="21"/>
      <c r="CO102" s="21"/>
      <c r="CP102" s="21" t="s">
        <v>1652</v>
      </c>
      <c r="CQ102" s="21"/>
      <c r="CR102" s="21"/>
      <c r="CS102" s="21"/>
      <c r="CT102" s="24">
        <v>1</v>
      </c>
      <c r="CU102" s="21"/>
      <c r="CV102" s="21"/>
      <c r="CW102" s="21">
        <v>2</v>
      </c>
      <c r="CX102" s="21"/>
      <c r="CY102" s="21"/>
      <c r="CZ102" s="21"/>
      <c r="DA102" s="24" t="s">
        <v>735</v>
      </c>
      <c r="DB102" s="21"/>
      <c r="DC102" s="21"/>
      <c r="DD102" s="21"/>
      <c r="DE102" s="21"/>
      <c r="DF102" s="21"/>
      <c r="DG102" s="21"/>
      <c r="DH102" s="24" t="s">
        <v>268</v>
      </c>
      <c r="DI102" s="21" t="s">
        <v>268</v>
      </c>
      <c r="DJ102" s="21" t="s">
        <v>268</v>
      </c>
      <c r="DK102" s="21" t="s">
        <v>1653</v>
      </c>
      <c r="DL102" s="21" t="s">
        <v>1654</v>
      </c>
      <c r="DM102" s="21" t="s">
        <v>1653</v>
      </c>
      <c r="DN102" s="21" t="s">
        <v>1655</v>
      </c>
      <c r="DO102" s="26"/>
      <c r="DP102" s="6"/>
      <c r="DQ102" s="24">
        <v>54.9</v>
      </c>
      <c r="DR102" s="21">
        <v>88.2</v>
      </c>
      <c r="DS102" s="21">
        <v>98.5</v>
      </c>
      <c r="DT102" s="21">
        <v>130.5</v>
      </c>
      <c r="DU102" s="21">
        <v>130.5</v>
      </c>
      <c r="DV102" s="21">
        <v>101.8</v>
      </c>
      <c r="DW102" s="21">
        <v>65</v>
      </c>
      <c r="DX102" s="24">
        <v>0.1</v>
      </c>
      <c r="DY102" s="21">
        <v>0.7</v>
      </c>
      <c r="DZ102" s="21">
        <v>0.81</v>
      </c>
      <c r="EA102" s="21">
        <v>0.1</v>
      </c>
      <c r="EB102" s="21">
        <v>0.6</v>
      </c>
      <c r="EC102" s="21">
        <v>0.5</v>
      </c>
      <c r="ED102" s="21">
        <v>0.55000000000000004</v>
      </c>
      <c r="EE102" s="78">
        <f t="shared" si="88"/>
        <v>549</v>
      </c>
      <c r="EF102" s="79">
        <f t="shared" si="142"/>
        <v>126.00000000000001</v>
      </c>
      <c r="EG102" s="79">
        <f t="shared" si="228"/>
        <v>121.60493827160494</v>
      </c>
      <c r="EH102" s="79">
        <f t="shared" ref="EH102:EK102" si="294">DT102/EA102</f>
        <v>1305</v>
      </c>
      <c r="EI102" s="79">
        <f t="shared" si="294"/>
        <v>217.5</v>
      </c>
      <c r="EJ102" s="79">
        <f t="shared" si="294"/>
        <v>203.6</v>
      </c>
      <c r="EK102" s="79">
        <f t="shared" si="294"/>
        <v>118.18181818181817</v>
      </c>
      <c r="EL102" s="24">
        <v>1</v>
      </c>
      <c r="EM102" s="21">
        <v>1</v>
      </c>
      <c r="EN102" s="21">
        <v>1</v>
      </c>
      <c r="EO102" s="21">
        <v>1</v>
      </c>
      <c r="EP102" s="21">
        <v>1</v>
      </c>
      <c r="EQ102" s="21">
        <v>1</v>
      </c>
      <c r="ER102" s="21">
        <v>1</v>
      </c>
      <c r="ES102" s="24">
        <v>150</v>
      </c>
      <c r="ET102" s="21">
        <v>136</v>
      </c>
      <c r="EU102" s="21">
        <v>139</v>
      </c>
      <c r="EV102" s="21">
        <v>132</v>
      </c>
      <c r="EW102" s="21">
        <v>112</v>
      </c>
      <c r="EX102" s="21">
        <v>118</v>
      </c>
      <c r="EY102" s="21">
        <v>131</v>
      </c>
      <c r="EZ102" s="24">
        <v>17.7</v>
      </c>
      <c r="FA102" s="21">
        <v>12.8</v>
      </c>
      <c r="FB102" s="21">
        <v>7.6</v>
      </c>
      <c r="FC102" s="21">
        <v>8</v>
      </c>
      <c r="FD102" s="21">
        <v>5.2</v>
      </c>
      <c r="FE102" s="21">
        <v>3.7</v>
      </c>
      <c r="FF102" s="21">
        <v>4</v>
      </c>
      <c r="FG102" s="24">
        <v>3</v>
      </c>
      <c r="FH102" s="21">
        <v>3</v>
      </c>
      <c r="FI102" s="21">
        <v>3</v>
      </c>
      <c r="FJ102" s="21">
        <v>3</v>
      </c>
      <c r="FK102" s="21">
        <v>3</v>
      </c>
      <c r="FL102" s="21">
        <v>3</v>
      </c>
      <c r="FM102" s="21">
        <v>3</v>
      </c>
      <c r="FN102" s="24">
        <v>82</v>
      </c>
      <c r="FO102" s="21">
        <v>81</v>
      </c>
      <c r="FP102" s="21">
        <v>93</v>
      </c>
      <c r="FQ102" s="21">
        <v>70</v>
      </c>
      <c r="FR102" s="21">
        <v>93</v>
      </c>
      <c r="FS102" s="21">
        <v>74</v>
      </c>
      <c r="FT102" s="21">
        <v>76</v>
      </c>
      <c r="FU102" s="24" t="s">
        <v>859</v>
      </c>
      <c r="FV102" s="21" t="s">
        <v>1194</v>
      </c>
      <c r="FW102" s="21" t="s">
        <v>1194</v>
      </c>
      <c r="FX102" s="21" t="s">
        <v>859</v>
      </c>
      <c r="FY102" s="21" t="s">
        <v>834</v>
      </c>
      <c r="FZ102" s="21" t="s">
        <v>803</v>
      </c>
      <c r="GA102" s="21" t="s">
        <v>803</v>
      </c>
      <c r="GB102" s="24">
        <v>95</v>
      </c>
      <c r="GC102" s="21">
        <v>64</v>
      </c>
      <c r="GD102" s="21">
        <v>56</v>
      </c>
      <c r="GE102" s="21">
        <v>73</v>
      </c>
      <c r="GF102" s="21">
        <v>100</v>
      </c>
      <c r="GG102" s="21">
        <v>87</v>
      </c>
      <c r="GH102" s="21">
        <v>52</v>
      </c>
      <c r="GI102" s="24">
        <v>1090</v>
      </c>
      <c r="GJ102" s="21">
        <v>1420</v>
      </c>
      <c r="GK102" s="21">
        <v>1490</v>
      </c>
      <c r="GL102" s="21">
        <v>2180</v>
      </c>
      <c r="GM102" s="21">
        <v>1900</v>
      </c>
      <c r="GN102" s="21">
        <v>1740</v>
      </c>
      <c r="GO102" s="21">
        <v>4150</v>
      </c>
      <c r="GP102" s="6"/>
      <c r="GQ102" s="24">
        <v>20</v>
      </c>
      <c r="GR102" s="21">
        <v>90</v>
      </c>
      <c r="GS102" s="24">
        <v>19</v>
      </c>
      <c r="GT102" s="21">
        <v>90</v>
      </c>
      <c r="GU102" s="24">
        <v>18</v>
      </c>
      <c r="GV102" s="21">
        <v>90</v>
      </c>
      <c r="GW102" s="24">
        <v>18</v>
      </c>
      <c r="GX102" s="21">
        <v>90</v>
      </c>
      <c r="GY102" s="24">
        <v>16</v>
      </c>
      <c r="GZ102" s="21">
        <v>90</v>
      </c>
      <c r="HA102" s="24">
        <v>16</v>
      </c>
      <c r="HB102" s="21">
        <v>90</v>
      </c>
      <c r="HC102" s="24">
        <v>17</v>
      </c>
      <c r="HD102" s="21">
        <v>90</v>
      </c>
      <c r="HE102" s="6"/>
      <c r="HF102" s="21">
        <v>53</v>
      </c>
      <c r="HG102" s="21">
        <v>172</v>
      </c>
      <c r="HH102" s="21">
        <v>82</v>
      </c>
      <c r="HI102" s="21">
        <v>37</v>
      </c>
      <c r="HJ102" s="21">
        <v>1</v>
      </c>
      <c r="HK102" s="21">
        <v>54.9</v>
      </c>
      <c r="HL102" s="21">
        <v>1</v>
      </c>
      <c r="HM102" s="21">
        <v>0</v>
      </c>
      <c r="HN102" s="21">
        <v>30.25</v>
      </c>
      <c r="HO102" s="21">
        <v>3.1</v>
      </c>
      <c r="HP102" s="21">
        <v>3.36</v>
      </c>
      <c r="HQ102" s="21">
        <v>148</v>
      </c>
      <c r="HR102" s="21">
        <v>20.5</v>
      </c>
      <c r="HS102" s="21">
        <v>17.7</v>
      </c>
      <c r="HT102" s="21">
        <v>3</v>
      </c>
      <c r="HU102" s="6"/>
      <c r="HV102" s="99">
        <f t="shared" si="10"/>
        <v>1</v>
      </c>
      <c r="HW102" s="6"/>
      <c r="HX102" s="6"/>
      <c r="HY102" s="6"/>
      <c r="HZ102" s="6"/>
      <c r="IA102" s="6"/>
    </row>
    <row r="103" spans="1:235" ht="15.75" customHeight="1" x14ac:dyDescent="0.3">
      <c r="A103" s="99">
        <v>98</v>
      </c>
      <c r="B103" s="3">
        <v>195</v>
      </c>
      <c r="C103" s="21" t="s">
        <v>635</v>
      </c>
      <c r="D103" s="21">
        <v>1</v>
      </c>
      <c r="E103" s="22">
        <v>41515</v>
      </c>
      <c r="F103" s="22">
        <v>41515</v>
      </c>
      <c r="G103" s="21">
        <f t="shared" si="0"/>
        <v>0</v>
      </c>
      <c r="H103" s="21"/>
      <c r="I103" s="21" t="s">
        <v>432</v>
      </c>
      <c r="J103" s="23">
        <v>23894</v>
      </c>
      <c r="K103" s="21">
        <v>48</v>
      </c>
      <c r="L103" s="21">
        <v>180</v>
      </c>
      <c r="M103" s="21">
        <v>60</v>
      </c>
      <c r="N103" s="21" t="s">
        <v>1656</v>
      </c>
      <c r="O103" s="21">
        <v>86</v>
      </c>
      <c r="P103" s="21">
        <v>95.4</v>
      </c>
      <c r="Q103" s="21">
        <v>24</v>
      </c>
      <c r="R103" s="21" t="s">
        <v>548</v>
      </c>
      <c r="S103" s="21">
        <v>2</v>
      </c>
      <c r="T103" s="21">
        <v>24</v>
      </c>
      <c r="U103" s="21" t="s">
        <v>548</v>
      </c>
      <c r="V103" s="21">
        <v>2</v>
      </c>
      <c r="W103" s="21">
        <v>14</v>
      </c>
      <c r="X103" s="21">
        <v>9</v>
      </c>
      <c r="Y103" s="21">
        <v>0</v>
      </c>
      <c r="Z103" s="6"/>
      <c r="AA103" s="24" t="s">
        <v>513</v>
      </c>
      <c r="AB103" s="21" t="s">
        <v>1657</v>
      </c>
      <c r="AC103" s="25">
        <v>1</v>
      </c>
      <c r="AD103" s="25"/>
      <c r="AE103" s="21" t="s">
        <v>249</v>
      </c>
      <c r="AF103" s="21"/>
      <c r="AG103" s="21" t="s">
        <v>246</v>
      </c>
      <c r="AH103" s="21" t="s">
        <v>248</v>
      </c>
      <c r="AI103" s="21" t="s">
        <v>246</v>
      </c>
      <c r="AJ103" s="21" t="s">
        <v>249</v>
      </c>
      <c r="AK103" s="21" t="s">
        <v>246</v>
      </c>
      <c r="AL103" s="21" t="s">
        <v>246</v>
      </c>
      <c r="AM103" s="21">
        <v>78.31</v>
      </c>
      <c r="AN103" s="6"/>
      <c r="AO103" s="26" t="s">
        <v>250</v>
      </c>
      <c r="AP103" s="26" t="s">
        <v>274</v>
      </c>
      <c r="AQ103" s="26"/>
      <c r="AR103" s="26" t="s">
        <v>1906</v>
      </c>
      <c r="AS103" s="26" t="s">
        <v>299</v>
      </c>
      <c r="AT103" s="27">
        <v>78.31</v>
      </c>
      <c r="AU103" s="21">
        <v>82.19</v>
      </c>
      <c r="AV103" s="21">
        <v>105.3</v>
      </c>
      <c r="AW103" s="21">
        <v>112.4</v>
      </c>
      <c r="AX103" s="21">
        <v>104.2</v>
      </c>
      <c r="AY103" s="21">
        <v>64</v>
      </c>
      <c r="AZ103" s="21">
        <v>48.5</v>
      </c>
      <c r="BA103" s="21">
        <v>27</v>
      </c>
      <c r="BB103" s="21">
        <v>17.5</v>
      </c>
      <c r="BC103" s="28">
        <f t="shared" ref="BC103:BE103" si="295">((AU103/AT103)*100)-100</f>
        <v>4.9546673477205871</v>
      </c>
      <c r="BD103" s="28">
        <f t="shared" si="295"/>
        <v>28.117775885144169</v>
      </c>
      <c r="BE103" s="28">
        <f t="shared" si="295"/>
        <v>6.7426400759734264</v>
      </c>
      <c r="BF103" s="28">
        <f t="shared" si="2"/>
        <v>34.465585493551259</v>
      </c>
      <c r="BG103" s="28">
        <f t="shared" si="3"/>
        <v>43.532115949431727</v>
      </c>
      <c r="BH103" s="28">
        <f t="shared" si="4"/>
        <v>36.756296386421724</v>
      </c>
      <c r="BI103" s="3">
        <f t="shared" ref="BI103:BK103" si="296">AU103-AT103</f>
        <v>3.8799999999999955</v>
      </c>
      <c r="BJ103" s="3">
        <f t="shared" si="296"/>
        <v>23.11</v>
      </c>
      <c r="BK103" s="3">
        <f t="shared" si="296"/>
        <v>7.1000000000000085</v>
      </c>
      <c r="BL103" s="3">
        <f t="shared" si="6"/>
        <v>26.989999999999995</v>
      </c>
      <c r="BM103" s="3">
        <f t="shared" si="7"/>
        <v>34.090000000000003</v>
      </c>
      <c r="BN103" s="3">
        <f t="shared" si="8"/>
        <v>30.210000000000008</v>
      </c>
      <c r="BO103" s="24">
        <v>421.8</v>
      </c>
      <c r="BP103" s="21">
        <v>305.2</v>
      </c>
      <c r="BQ103" s="21">
        <v>256.5</v>
      </c>
      <c r="BR103" s="21"/>
      <c r="BS103" s="21">
        <v>98.5</v>
      </c>
      <c r="BT103" s="21">
        <v>7</v>
      </c>
      <c r="BU103" s="21"/>
      <c r="BV103" s="24">
        <v>36.4</v>
      </c>
      <c r="BW103" s="21">
        <v>36</v>
      </c>
      <c r="BX103" s="21">
        <v>36</v>
      </c>
      <c r="BY103" s="21">
        <v>36.4</v>
      </c>
      <c r="BZ103" s="21">
        <v>37.5</v>
      </c>
      <c r="CA103" s="21">
        <v>38.5</v>
      </c>
      <c r="CB103" s="21">
        <v>37</v>
      </c>
      <c r="CC103" s="21">
        <v>37.1</v>
      </c>
      <c r="CD103" s="21">
        <v>36.1</v>
      </c>
      <c r="CE103" s="6"/>
      <c r="CF103" s="24" t="s">
        <v>1658</v>
      </c>
      <c r="CG103" s="21" t="s">
        <v>316</v>
      </c>
      <c r="CH103" s="21"/>
      <c r="CI103" s="21"/>
      <c r="CJ103" s="21" t="s">
        <v>1659</v>
      </c>
      <c r="CK103" s="21"/>
      <c r="CL103" s="21"/>
      <c r="CM103" s="24" t="s">
        <v>1660</v>
      </c>
      <c r="CN103" s="21" t="s">
        <v>537</v>
      </c>
      <c r="CO103" s="21"/>
      <c r="CP103" s="21"/>
      <c r="CQ103" s="21" t="s">
        <v>1661</v>
      </c>
      <c r="CR103" s="21"/>
      <c r="CS103" s="21"/>
      <c r="CT103" s="24">
        <v>1</v>
      </c>
      <c r="CU103" s="21">
        <v>1</v>
      </c>
      <c r="CV103" s="21"/>
      <c r="CW103" s="21"/>
      <c r="CX103" s="21">
        <v>3</v>
      </c>
      <c r="CY103" s="21"/>
      <c r="CZ103" s="21"/>
      <c r="DA103" s="24" t="s">
        <v>735</v>
      </c>
      <c r="DB103" s="21" t="s">
        <v>735</v>
      </c>
      <c r="DC103" s="21"/>
      <c r="DD103" s="21"/>
      <c r="DE103" s="21" t="s">
        <v>1662</v>
      </c>
      <c r="DF103" s="21"/>
      <c r="DG103" s="21"/>
      <c r="DH103" s="24" t="s">
        <v>611</v>
      </c>
      <c r="DI103" s="21" t="s">
        <v>1663</v>
      </c>
      <c r="DJ103" s="21" t="s">
        <v>1663</v>
      </c>
      <c r="DK103" s="21" t="s">
        <v>1663</v>
      </c>
      <c r="DL103" s="21" t="s">
        <v>1663</v>
      </c>
      <c r="DM103" s="21" t="s">
        <v>1663</v>
      </c>
      <c r="DN103" s="21" t="s">
        <v>1663</v>
      </c>
      <c r="DO103" s="26"/>
      <c r="DP103" s="6"/>
      <c r="DQ103" s="24">
        <v>193</v>
      </c>
      <c r="DR103" s="21">
        <v>122.1</v>
      </c>
      <c r="DS103" s="21">
        <v>72</v>
      </c>
      <c r="DT103" s="21">
        <v>107.6</v>
      </c>
      <c r="DU103" s="21">
        <v>107.9</v>
      </c>
      <c r="DV103" s="21">
        <v>120.4</v>
      </c>
      <c r="DW103" s="21">
        <v>120.4</v>
      </c>
      <c r="DX103" s="24">
        <v>0.5</v>
      </c>
      <c r="DY103" s="21">
        <v>0.35</v>
      </c>
      <c r="DZ103" s="21">
        <v>0.35</v>
      </c>
      <c r="EA103" s="21">
        <v>0.4</v>
      </c>
      <c r="EB103" s="21">
        <v>0.5</v>
      </c>
      <c r="EC103" s="21">
        <v>0.4</v>
      </c>
      <c r="ED103" s="21">
        <v>0.45</v>
      </c>
      <c r="EE103" s="78">
        <f t="shared" si="88"/>
        <v>386</v>
      </c>
      <c r="EF103" s="79">
        <f t="shared" si="142"/>
        <v>348.85714285714289</v>
      </c>
      <c r="EG103" s="79">
        <f t="shared" si="228"/>
        <v>205.71428571428572</v>
      </c>
      <c r="EH103" s="79">
        <f t="shared" ref="EH103:EK103" si="297">DT103/EA103</f>
        <v>268.99999999999994</v>
      </c>
      <c r="EI103" s="79">
        <f t="shared" si="297"/>
        <v>215.8</v>
      </c>
      <c r="EJ103" s="79">
        <f t="shared" si="297"/>
        <v>301</v>
      </c>
      <c r="EK103" s="79">
        <f t="shared" si="297"/>
        <v>267.55555555555554</v>
      </c>
      <c r="EL103" s="24">
        <v>1</v>
      </c>
      <c r="EM103" s="21">
        <v>1</v>
      </c>
      <c r="EN103" s="21">
        <v>1</v>
      </c>
      <c r="EO103" s="21">
        <v>1</v>
      </c>
      <c r="EP103" s="21">
        <v>1</v>
      </c>
      <c r="EQ103" s="21">
        <v>1</v>
      </c>
      <c r="ER103" s="21">
        <v>0</v>
      </c>
      <c r="ES103" s="24">
        <v>252</v>
      </c>
      <c r="ET103" s="21">
        <v>235</v>
      </c>
      <c r="EU103" s="21">
        <v>202</v>
      </c>
      <c r="EV103" s="21">
        <v>178</v>
      </c>
      <c r="EW103" s="21">
        <v>157</v>
      </c>
      <c r="EX103" s="21">
        <v>150</v>
      </c>
      <c r="EY103" s="21">
        <v>169</v>
      </c>
      <c r="EZ103" s="24">
        <v>11</v>
      </c>
      <c r="FA103" s="21">
        <v>12.1</v>
      </c>
      <c r="FB103" s="21">
        <v>12</v>
      </c>
      <c r="FC103" s="21">
        <v>12</v>
      </c>
      <c r="FD103" s="21">
        <v>8</v>
      </c>
      <c r="FE103" s="21">
        <v>8.9</v>
      </c>
      <c r="FF103" s="21">
        <v>8.9</v>
      </c>
      <c r="FG103" s="24">
        <v>3</v>
      </c>
      <c r="FH103" s="21">
        <v>3</v>
      </c>
      <c r="FI103" s="21">
        <v>3</v>
      </c>
      <c r="FJ103" s="21">
        <v>3</v>
      </c>
      <c r="FK103" s="21">
        <v>6</v>
      </c>
      <c r="FL103" s="21">
        <v>7</v>
      </c>
      <c r="FM103" s="21">
        <v>9</v>
      </c>
      <c r="FN103" s="24">
        <v>88</v>
      </c>
      <c r="FO103" s="21">
        <v>69</v>
      </c>
      <c r="FP103" s="21">
        <v>77</v>
      </c>
      <c r="FQ103" s="21">
        <v>74</v>
      </c>
      <c r="FR103" s="21">
        <v>63</v>
      </c>
      <c r="FS103" s="21">
        <v>80</v>
      </c>
      <c r="FT103" s="21">
        <v>87</v>
      </c>
      <c r="FU103" s="24" t="s">
        <v>1214</v>
      </c>
      <c r="FV103" s="21" t="s">
        <v>1212</v>
      </c>
      <c r="FW103" s="21" t="s">
        <v>1237</v>
      </c>
      <c r="FX103" s="21" t="s">
        <v>1194</v>
      </c>
      <c r="FY103" s="21" t="s">
        <v>1123</v>
      </c>
      <c r="FZ103" s="21" t="s">
        <v>1664</v>
      </c>
      <c r="GA103" s="21">
        <v>0</v>
      </c>
      <c r="GB103" s="24">
        <v>428</v>
      </c>
      <c r="GC103" s="21">
        <v>253</v>
      </c>
      <c r="GD103" s="21">
        <v>268</v>
      </c>
      <c r="GE103" s="21">
        <v>242</v>
      </c>
      <c r="GF103" s="21">
        <v>306</v>
      </c>
      <c r="GG103" s="21">
        <v>247</v>
      </c>
      <c r="GH103" s="21">
        <v>271</v>
      </c>
      <c r="GI103" s="24">
        <v>620</v>
      </c>
      <c r="GJ103" s="21">
        <v>935</v>
      </c>
      <c r="GK103" s="21">
        <v>400</v>
      </c>
      <c r="GL103" s="21">
        <v>615</v>
      </c>
      <c r="GM103" s="21">
        <v>1730</v>
      </c>
      <c r="GN103" s="21">
        <v>2670</v>
      </c>
      <c r="GO103" s="21">
        <v>2255</v>
      </c>
      <c r="GP103" s="6"/>
      <c r="GQ103" s="24">
        <v>15</v>
      </c>
      <c r="GR103" s="21">
        <v>80</v>
      </c>
      <c r="GS103" s="24">
        <v>16</v>
      </c>
      <c r="GT103" s="21">
        <v>90</v>
      </c>
      <c r="GU103" s="24">
        <v>13</v>
      </c>
      <c r="GV103" s="21">
        <v>55</v>
      </c>
      <c r="GW103" s="24">
        <v>13</v>
      </c>
      <c r="GX103" s="21">
        <v>55</v>
      </c>
      <c r="GY103" s="24">
        <v>15</v>
      </c>
      <c r="GZ103" s="21">
        <v>80</v>
      </c>
      <c r="HA103" s="24">
        <v>16</v>
      </c>
      <c r="HB103" s="21">
        <v>90</v>
      </c>
      <c r="HC103" s="24">
        <v>12</v>
      </c>
      <c r="HD103" s="21">
        <v>45</v>
      </c>
      <c r="HE103" s="6"/>
      <c r="HF103" s="21">
        <v>48</v>
      </c>
      <c r="HG103" s="21">
        <v>132</v>
      </c>
      <c r="HH103" s="21">
        <v>91</v>
      </c>
      <c r="HI103" s="21">
        <v>37.6</v>
      </c>
      <c r="HJ103" s="21">
        <v>1</v>
      </c>
      <c r="HK103" s="21">
        <v>85.1</v>
      </c>
      <c r="HL103" s="21">
        <v>0.6</v>
      </c>
      <c r="HM103" s="21">
        <v>10</v>
      </c>
      <c r="HN103" s="21">
        <v>73</v>
      </c>
      <c r="HO103" s="21">
        <v>17.96</v>
      </c>
      <c r="HP103" s="21">
        <v>3.11</v>
      </c>
      <c r="HQ103" s="21">
        <v>137</v>
      </c>
      <c r="HR103" s="21">
        <v>16.3</v>
      </c>
      <c r="HS103" s="21">
        <v>12.8</v>
      </c>
      <c r="HT103" s="21">
        <v>3</v>
      </c>
      <c r="HU103" s="6"/>
      <c r="HV103" s="99">
        <f t="shared" si="10"/>
        <v>-1</v>
      </c>
      <c r="HW103" s="6"/>
      <c r="HX103" s="6"/>
      <c r="HY103" s="6"/>
      <c r="HZ103" s="6"/>
      <c r="IA103" s="6"/>
    </row>
    <row r="104" spans="1:235" ht="15.75" customHeight="1" x14ac:dyDescent="0.3">
      <c r="A104" s="99">
        <v>99</v>
      </c>
      <c r="B104" s="3">
        <v>198</v>
      </c>
      <c r="C104" s="21" t="s">
        <v>431</v>
      </c>
      <c r="D104" s="21">
        <v>2</v>
      </c>
      <c r="E104" s="22">
        <v>41537</v>
      </c>
      <c r="F104" s="22">
        <v>41537</v>
      </c>
      <c r="G104" s="21">
        <f t="shared" si="0"/>
        <v>0</v>
      </c>
      <c r="H104" s="21"/>
      <c r="I104" s="21" t="s">
        <v>432</v>
      </c>
      <c r="J104" s="23">
        <v>32328</v>
      </c>
      <c r="K104" s="21">
        <v>25</v>
      </c>
      <c r="L104" s="21">
        <v>163</v>
      </c>
      <c r="M104" s="21">
        <v>75</v>
      </c>
      <c r="N104" s="21" t="s">
        <v>1673</v>
      </c>
      <c r="O104" s="21">
        <v>38</v>
      </c>
      <c r="P104" s="21">
        <v>21.3</v>
      </c>
      <c r="Q104" s="21">
        <v>6</v>
      </c>
      <c r="R104" s="21" t="s">
        <v>900</v>
      </c>
      <c r="S104" s="21">
        <v>1</v>
      </c>
      <c r="T104" s="21">
        <v>11</v>
      </c>
      <c r="U104" s="21" t="s">
        <v>272</v>
      </c>
      <c r="V104" s="21">
        <v>1</v>
      </c>
      <c r="W104" s="21">
        <v>0</v>
      </c>
      <c r="X104" s="21">
        <v>2</v>
      </c>
      <c r="Y104" s="21">
        <v>0</v>
      </c>
      <c r="Z104" s="6"/>
      <c r="AA104" s="24" t="s">
        <v>884</v>
      </c>
      <c r="AB104" s="21" t="s">
        <v>337</v>
      </c>
      <c r="AC104" s="25">
        <v>2</v>
      </c>
      <c r="AD104" s="25" t="s">
        <v>1010</v>
      </c>
      <c r="AE104" s="21" t="s">
        <v>249</v>
      </c>
      <c r="AF104" s="21"/>
      <c r="AG104" s="21" t="s">
        <v>246</v>
      </c>
      <c r="AH104" s="21" t="s">
        <v>328</v>
      </c>
      <c r="AI104" s="21" t="s">
        <v>246</v>
      </c>
      <c r="AJ104" s="21" t="s">
        <v>249</v>
      </c>
      <c r="AK104" s="21" t="s">
        <v>246</v>
      </c>
      <c r="AL104" s="21" t="s">
        <v>246</v>
      </c>
      <c r="AM104" s="21">
        <v>12.22</v>
      </c>
      <c r="AN104" s="6"/>
      <c r="AO104" s="26" t="s">
        <v>250</v>
      </c>
      <c r="AP104" s="26" t="s">
        <v>274</v>
      </c>
      <c r="AQ104" s="26"/>
      <c r="AR104" s="26" t="s">
        <v>1902</v>
      </c>
      <c r="AS104" s="26" t="s">
        <v>1905</v>
      </c>
      <c r="AT104" s="27">
        <v>6.22</v>
      </c>
      <c r="AU104" s="21">
        <v>13.85</v>
      </c>
      <c r="AV104" s="21">
        <v>6.99</v>
      </c>
      <c r="AW104" s="21">
        <v>4.45</v>
      </c>
      <c r="AX104" s="21">
        <v>3.45</v>
      </c>
      <c r="AY104" s="21">
        <v>5.89</v>
      </c>
      <c r="AZ104" s="21">
        <v>3.09</v>
      </c>
      <c r="BA104" s="21">
        <v>1.17</v>
      </c>
      <c r="BB104" s="21">
        <v>0.8</v>
      </c>
      <c r="BC104" s="28">
        <f t="shared" ref="BC104:BE104" si="298">((AU104/AT104)*100)-100</f>
        <v>122.66881028938906</v>
      </c>
      <c r="BD104" s="28">
        <f t="shared" si="298"/>
        <v>-49.530685920577611</v>
      </c>
      <c r="BE104" s="28">
        <f t="shared" si="298"/>
        <v>-36.33762517882689</v>
      </c>
      <c r="BF104" s="28">
        <f t="shared" si="2"/>
        <v>12.379421221864945</v>
      </c>
      <c r="BG104" s="28">
        <f t="shared" si="3"/>
        <v>-28.456591639871377</v>
      </c>
      <c r="BH104" s="28">
        <f t="shared" si="4"/>
        <v>-67.870036101083031</v>
      </c>
      <c r="BI104" s="3">
        <f t="shared" ref="BI104:BK104" si="299">AU104-AT104</f>
        <v>7.63</v>
      </c>
      <c r="BJ104" s="3">
        <f t="shared" si="299"/>
        <v>-6.8599999999999994</v>
      </c>
      <c r="BK104" s="3">
        <f t="shared" si="299"/>
        <v>-2.54</v>
      </c>
      <c r="BL104" s="3">
        <f t="shared" si="6"/>
        <v>0.77000000000000046</v>
      </c>
      <c r="BM104" s="3">
        <f t="shared" si="7"/>
        <v>-1.7699999999999996</v>
      </c>
      <c r="BN104" s="3">
        <f t="shared" si="8"/>
        <v>-9.3999999999999986</v>
      </c>
      <c r="BO104" s="24">
        <v>279</v>
      </c>
      <c r="BP104" s="21">
        <v>405.6</v>
      </c>
      <c r="BQ104" s="21">
        <v>440</v>
      </c>
      <c r="BR104" s="21">
        <v>294</v>
      </c>
      <c r="BS104" s="21"/>
      <c r="BT104" s="21">
        <v>211.6</v>
      </c>
      <c r="BU104" s="21">
        <v>192.8</v>
      </c>
      <c r="BV104" s="24">
        <v>36.5</v>
      </c>
      <c r="BW104" s="21">
        <v>37.1</v>
      </c>
      <c r="BX104" s="21">
        <v>37</v>
      </c>
      <c r="BY104" s="21">
        <v>36</v>
      </c>
      <c r="BZ104" s="21">
        <v>36</v>
      </c>
      <c r="CA104" s="21">
        <v>37</v>
      </c>
      <c r="CB104" s="21">
        <v>37</v>
      </c>
      <c r="CC104" s="21">
        <v>36.9</v>
      </c>
      <c r="CD104" s="21">
        <v>36.5</v>
      </c>
      <c r="CE104" s="6"/>
      <c r="CF104" s="24" t="s">
        <v>962</v>
      </c>
      <c r="CG104" s="21"/>
      <c r="CH104" s="21"/>
      <c r="CI104" s="21"/>
      <c r="CJ104" s="21"/>
      <c r="CK104" s="21"/>
      <c r="CL104" s="21"/>
      <c r="CM104" s="24" t="s">
        <v>1674</v>
      </c>
      <c r="CN104" s="21"/>
      <c r="CO104" s="21"/>
      <c r="CP104" s="21"/>
      <c r="CQ104" s="21"/>
      <c r="CR104" s="21"/>
      <c r="CS104" s="21"/>
      <c r="CT104" s="24">
        <v>1</v>
      </c>
      <c r="CU104" s="21"/>
      <c r="CV104" s="21"/>
      <c r="CW104" s="21"/>
      <c r="CX104" s="21"/>
      <c r="CY104" s="21"/>
      <c r="CZ104" s="21"/>
      <c r="DA104" s="24" t="s">
        <v>1675</v>
      </c>
      <c r="DB104" s="21"/>
      <c r="DC104" s="21"/>
      <c r="DD104" s="21"/>
      <c r="DE104" s="21"/>
      <c r="DF104" s="21"/>
      <c r="DG104" s="21"/>
      <c r="DH104" s="24" t="s">
        <v>1676</v>
      </c>
      <c r="DI104" s="21" t="s">
        <v>1677</v>
      </c>
      <c r="DJ104" s="21" t="s">
        <v>1678</v>
      </c>
      <c r="DK104" s="21" t="s">
        <v>1679</v>
      </c>
      <c r="DL104" s="21" t="s">
        <v>1678</v>
      </c>
      <c r="DM104" s="21" t="s">
        <v>540</v>
      </c>
      <c r="DN104" s="21" t="s">
        <v>540</v>
      </c>
      <c r="DO104" s="26"/>
      <c r="DP104" s="6"/>
      <c r="DQ104" s="24">
        <v>156.5</v>
      </c>
      <c r="DR104" s="21">
        <v>121.4</v>
      </c>
      <c r="DS104" s="21">
        <v>156</v>
      </c>
      <c r="DT104" s="21">
        <v>171.1</v>
      </c>
      <c r="DU104" s="21">
        <v>133</v>
      </c>
      <c r="DV104" s="21">
        <v>87.2</v>
      </c>
      <c r="DW104" s="21">
        <v>110.6</v>
      </c>
      <c r="DX104" s="24">
        <v>0.7</v>
      </c>
      <c r="DY104" s="21">
        <v>0.5</v>
      </c>
      <c r="DZ104" s="21">
        <v>0.5</v>
      </c>
      <c r="EA104" s="21">
        <v>0.45</v>
      </c>
      <c r="EB104" s="21">
        <v>0.35</v>
      </c>
      <c r="EC104" s="21">
        <v>0.35</v>
      </c>
      <c r="ED104" s="21">
        <v>0.35</v>
      </c>
      <c r="EE104" s="78">
        <f t="shared" si="88"/>
        <v>223.57142857142858</v>
      </c>
      <c r="EF104" s="79">
        <f t="shared" si="142"/>
        <v>242.8</v>
      </c>
      <c r="EG104" s="79">
        <f t="shared" si="228"/>
        <v>312</v>
      </c>
      <c r="EH104" s="79">
        <f t="shared" ref="EH104:EK104" si="300">DT104/EA104</f>
        <v>380.22222222222223</v>
      </c>
      <c r="EI104" s="79">
        <f t="shared" si="300"/>
        <v>380</v>
      </c>
      <c r="EJ104" s="79">
        <f t="shared" si="300"/>
        <v>249.14285714285717</v>
      </c>
      <c r="EK104" s="79">
        <f t="shared" si="300"/>
        <v>316</v>
      </c>
      <c r="EL104" s="24">
        <v>0</v>
      </c>
      <c r="EM104" s="21">
        <v>0</v>
      </c>
      <c r="EN104" s="21">
        <v>0</v>
      </c>
      <c r="EO104" s="21">
        <v>0</v>
      </c>
      <c r="EP104" s="21">
        <v>0</v>
      </c>
      <c r="EQ104" s="21">
        <v>0</v>
      </c>
      <c r="ER104" s="21">
        <v>0</v>
      </c>
      <c r="ES104" s="24">
        <v>14</v>
      </c>
      <c r="ET104" s="21">
        <v>38</v>
      </c>
      <c r="EU104" s="21">
        <v>26</v>
      </c>
      <c r="EV104" s="21">
        <v>38</v>
      </c>
      <c r="EW104" s="21">
        <v>28</v>
      </c>
      <c r="EX104" s="21">
        <v>18</v>
      </c>
      <c r="EY104" s="21">
        <v>23</v>
      </c>
      <c r="EZ104" s="24">
        <v>7.4</v>
      </c>
      <c r="FA104" s="21">
        <v>7.8</v>
      </c>
      <c r="FB104" s="21">
        <v>7</v>
      </c>
      <c r="FC104" s="21">
        <v>7</v>
      </c>
      <c r="FD104" s="21">
        <v>10.6</v>
      </c>
      <c r="FE104" s="21">
        <v>14.4</v>
      </c>
      <c r="FF104" s="21">
        <v>9.5</v>
      </c>
      <c r="FG104" s="24">
        <v>15</v>
      </c>
      <c r="FH104" s="21">
        <v>15</v>
      </c>
      <c r="FI104" s="21">
        <v>15</v>
      </c>
      <c r="FJ104" s="21">
        <v>15</v>
      </c>
      <c r="FK104" s="21">
        <v>15</v>
      </c>
      <c r="FL104" s="21">
        <v>15</v>
      </c>
      <c r="FM104" s="21">
        <v>15</v>
      </c>
      <c r="FN104" s="24">
        <v>65</v>
      </c>
      <c r="FO104" s="21">
        <v>63</v>
      </c>
      <c r="FP104" s="21">
        <v>73</v>
      </c>
      <c r="FQ104" s="21">
        <v>73</v>
      </c>
      <c r="FR104" s="21">
        <v>79</v>
      </c>
      <c r="FS104" s="21">
        <v>80</v>
      </c>
      <c r="FT104" s="21">
        <v>92</v>
      </c>
      <c r="FU104" s="24">
        <v>0</v>
      </c>
      <c r="FV104" s="21" t="s">
        <v>1194</v>
      </c>
      <c r="FW104" s="21" t="s">
        <v>1194</v>
      </c>
      <c r="FX104" s="21">
        <v>0</v>
      </c>
      <c r="FY104" s="21">
        <v>0</v>
      </c>
      <c r="FZ104" s="21">
        <v>0</v>
      </c>
      <c r="GA104" s="21">
        <v>0</v>
      </c>
      <c r="GB104" s="24">
        <v>93</v>
      </c>
      <c r="GC104" s="21">
        <v>71</v>
      </c>
      <c r="GD104" s="21">
        <v>54</v>
      </c>
      <c r="GE104" s="21">
        <v>39</v>
      </c>
      <c r="GF104" s="21">
        <v>57</v>
      </c>
      <c r="GG104" s="21">
        <v>41</v>
      </c>
      <c r="GH104" s="21">
        <v>45</v>
      </c>
      <c r="GI104" s="24">
        <v>680</v>
      </c>
      <c r="GJ104" s="21">
        <v>1500</v>
      </c>
      <c r="GK104" s="21">
        <v>2430</v>
      </c>
      <c r="GL104" s="21">
        <v>2370</v>
      </c>
      <c r="GM104" s="21">
        <v>4110</v>
      </c>
      <c r="GN104" s="21">
        <v>3915</v>
      </c>
      <c r="GO104" s="21">
        <v>2560</v>
      </c>
      <c r="GP104" s="6"/>
      <c r="GQ104" s="24">
        <v>14</v>
      </c>
      <c r="GR104" s="21">
        <v>55</v>
      </c>
      <c r="GS104" s="24">
        <v>15</v>
      </c>
      <c r="GT104" s="21">
        <v>80</v>
      </c>
      <c r="GU104" s="24">
        <v>14</v>
      </c>
      <c r="GV104" s="21">
        <v>55</v>
      </c>
      <c r="GW104" s="24">
        <v>11</v>
      </c>
      <c r="GX104" s="21">
        <v>45</v>
      </c>
      <c r="GY104" s="24">
        <v>11</v>
      </c>
      <c r="GZ104" s="21">
        <v>45</v>
      </c>
      <c r="HA104" s="24">
        <v>14</v>
      </c>
      <c r="HB104" s="21">
        <v>55</v>
      </c>
      <c r="HC104" s="24">
        <v>11</v>
      </c>
      <c r="HD104" s="21">
        <v>45</v>
      </c>
      <c r="HE104" s="6"/>
      <c r="HF104" s="21">
        <v>25</v>
      </c>
      <c r="HG104" s="21">
        <v>135</v>
      </c>
      <c r="HH104" s="21">
        <v>81</v>
      </c>
      <c r="HI104" s="21">
        <v>37</v>
      </c>
      <c r="HJ104" s="21">
        <v>2</v>
      </c>
      <c r="HK104" s="21">
        <v>76.3</v>
      </c>
      <c r="HL104" s="21">
        <v>1</v>
      </c>
      <c r="HM104" s="21">
        <v>40</v>
      </c>
      <c r="HN104" s="21">
        <v>17.64</v>
      </c>
      <c r="HO104" s="21">
        <v>0.13</v>
      </c>
      <c r="HP104" s="21">
        <v>3.11</v>
      </c>
      <c r="HQ104" s="21">
        <v>140.1</v>
      </c>
      <c r="HR104" s="21">
        <v>18.8</v>
      </c>
      <c r="HS104" s="21">
        <v>5.3</v>
      </c>
      <c r="HT104" s="21">
        <v>15</v>
      </c>
      <c r="HU104" s="6"/>
      <c r="HV104" s="99">
        <f t="shared" si="10"/>
        <v>-1</v>
      </c>
      <c r="HW104" s="6"/>
      <c r="HX104" s="6"/>
      <c r="HY104" s="6"/>
      <c r="HZ104" s="6"/>
      <c r="IA104" s="6"/>
    </row>
    <row r="105" spans="1:235" ht="15.75" customHeight="1" x14ac:dyDescent="0.3">
      <c r="A105" s="99">
        <v>100</v>
      </c>
      <c r="B105" s="3">
        <v>199</v>
      </c>
      <c r="C105" s="21" t="s">
        <v>431</v>
      </c>
      <c r="D105" s="21">
        <v>1</v>
      </c>
      <c r="E105" s="22">
        <v>41533</v>
      </c>
      <c r="F105" s="22">
        <v>41534</v>
      </c>
      <c r="G105" s="21">
        <f t="shared" si="0"/>
        <v>1</v>
      </c>
      <c r="H105" s="21"/>
      <c r="I105" s="21" t="s">
        <v>432</v>
      </c>
      <c r="J105" s="23">
        <v>17463</v>
      </c>
      <c r="K105" s="21">
        <v>67</v>
      </c>
      <c r="L105" s="21">
        <v>170</v>
      </c>
      <c r="M105" s="21">
        <v>110</v>
      </c>
      <c r="N105" s="21" t="s">
        <v>1680</v>
      </c>
      <c r="O105" s="21">
        <v>96</v>
      </c>
      <c r="P105" s="21">
        <v>98</v>
      </c>
      <c r="Q105" s="21">
        <v>14</v>
      </c>
      <c r="R105" s="21" t="s">
        <v>1578</v>
      </c>
      <c r="S105" s="21">
        <v>1</v>
      </c>
      <c r="T105" s="21">
        <v>30</v>
      </c>
      <c r="U105" s="21" t="s">
        <v>272</v>
      </c>
      <c r="V105" s="21">
        <v>1</v>
      </c>
      <c r="W105" s="21">
        <v>6</v>
      </c>
      <c r="X105" s="21">
        <v>4</v>
      </c>
      <c r="Y105" s="21">
        <v>0</v>
      </c>
      <c r="Z105" s="6"/>
      <c r="AA105" s="24" t="s">
        <v>513</v>
      </c>
      <c r="AB105" s="21" t="s">
        <v>969</v>
      </c>
      <c r="AC105" s="25">
        <v>1</v>
      </c>
      <c r="AD105" s="25"/>
      <c r="AE105" s="21" t="s">
        <v>249</v>
      </c>
      <c r="AF105" s="21"/>
      <c r="AG105" s="21" t="s">
        <v>246</v>
      </c>
      <c r="AH105" s="21" t="s">
        <v>248</v>
      </c>
      <c r="AI105" s="21" t="s">
        <v>246</v>
      </c>
      <c r="AJ105" s="21" t="s">
        <v>246</v>
      </c>
      <c r="AK105" s="21" t="s">
        <v>246</v>
      </c>
      <c r="AL105" s="21" t="s">
        <v>246</v>
      </c>
      <c r="AM105" s="21">
        <v>3.9</v>
      </c>
      <c r="AN105" s="6"/>
      <c r="AO105" s="26" t="s">
        <v>250</v>
      </c>
      <c r="AP105" s="26" t="s">
        <v>274</v>
      </c>
      <c r="AQ105" s="26"/>
      <c r="AR105" s="26" t="s">
        <v>1902</v>
      </c>
      <c r="AS105" s="26" t="s">
        <v>299</v>
      </c>
      <c r="AT105" s="27">
        <v>3.9</v>
      </c>
      <c r="AU105" s="21">
        <v>6.76</v>
      </c>
      <c r="AV105" s="21">
        <v>12.75</v>
      </c>
      <c r="AW105" s="21">
        <v>9.74</v>
      </c>
      <c r="AX105" s="21">
        <v>7.16</v>
      </c>
      <c r="AY105" s="21">
        <v>3.1</v>
      </c>
      <c r="AZ105" s="21">
        <v>1.54</v>
      </c>
      <c r="BA105" s="21">
        <v>1</v>
      </c>
      <c r="BB105" s="21">
        <v>0.35</v>
      </c>
      <c r="BC105" s="28">
        <f t="shared" ref="BC105:BE105" si="301">((AU105/AT105)*100)-100</f>
        <v>73.333333333333343</v>
      </c>
      <c r="BD105" s="28">
        <f t="shared" si="301"/>
        <v>88.609467455621314</v>
      </c>
      <c r="BE105" s="28">
        <f t="shared" si="301"/>
        <v>-23.607843137254903</v>
      </c>
      <c r="BF105" s="28">
        <f t="shared" si="2"/>
        <v>226.92307692307691</v>
      </c>
      <c r="BG105" s="28">
        <f t="shared" si="3"/>
        <v>149.74358974358975</v>
      </c>
      <c r="BH105" s="28">
        <f t="shared" si="4"/>
        <v>44.082840236686394</v>
      </c>
      <c r="BI105" s="3">
        <f t="shared" ref="BI105:BK105" si="302">AU105-AT105</f>
        <v>2.86</v>
      </c>
      <c r="BJ105" s="3">
        <f t="shared" si="302"/>
        <v>5.99</v>
      </c>
      <c r="BK105" s="3">
        <f t="shared" si="302"/>
        <v>-3.01</v>
      </c>
      <c r="BL105" s="3">
        <f t="shared" si="6"/>
        <v>8.85</v>
      </c>
      <c r="BM105" s="3">
        <f t="shared" si="7"/>
        <v>5.84</v>
      </c>
      <c r="BN105" s="3">
        <f t="shared" si="8"/>
        <v>2.9800000000000004</v>
      </c>
      <c r="BO105" s="24">
        <v>296</v>
      </c>
      <c r="BP105" s="21">
        <v>312.8</v>
      </c>
      <c r="BQ105" s="21">
        <v>346.6</v>
      </c>
      <c r="BR105" s="21">
        <v>276</v>
      </c>
      <c r="BS105" s="21">
        <v>203</v>
      </c>
      <c r="BT105" s="21">
        <v>146</v>
      </c>
      <c r="BU105" s="21">
        <v>101.5</v>
      </c>
      <c r="BV105" s="24">
        <v>35.9</v>
      </c>
      <c r="BW105" s="21">
        <v>36</v>
      </c>
      <c r="BX105" s="21">
        <v>36</v>
      </c>
      <c r="BY105" s="21">
        <v>36</v>
      </c>
      <c r="BZ105" s="21">
        <v>37.5</v>
      </c>
      <c r="CA105" s="21">
        <v>36</v>
      </c>
      <c r="CB105" s="21">
        <v>37.6</v>
      </c>
      <c r="CC105" s="21">
        <v>37</v>
      </c>
      <c r="CD105" s="21">
        <v>38</v>
      </c>
      <c r="CE105" s="6"/>
      <c r="CF105" s="24" t="s">
        <v>1681</v>
      </c>
      <c r="CG105" s="21"/>
      <c r="CH105" s="21"/>
      <c r="CI105" s="21" t="s">
        <v>263</v>
      </c>
      <c r="CJ105" s="21" t="s">
        <v>1682</v>
      </c>
      <c r="CK105" s="21"/>
      <c r="CL105" s="21" t="s">
        <v>1023</v>
      </c>
      <c r="CM105" s="24" t="s">
        <v>1683</v>
      </c>
      <c r="CN105" s="21"/>
      <c r="CO105" s="21"/>
      <c r="CP105" s="21" t="s">
        <v>1026</v>
      </c>
      <c r="CQ105" s="21" t="s">
        <v>331</v>
      </c>
      <c r="CR105" s="21"/>
      <c r="CS105" s="21" t="s">
        <v>331</v>
      </c>
      <c r="CT105" s="24">
        <v>6</v>
      </c>
      <c r="CU105" s="21"/>
      <c r="CV105" s="21"/>
      <c r="CW105" s="21">
        <v>5</v>
      </c>
      <c r="CX105" s="21">
        <v>3</v>
      </c>
      <c r="CY105" s="21"/>
      <c r="CZ105" s="21">
        <v>2</v>
      </c>
      <c r="DA105" s="24" t="s">
        <v>1684</v>
      </c>
      <c r="DB105" s="21"/>
      <c r="DC105" s="21"/>
      <c r="DD105" s="21"/>
      <c r="DE105" s="21" t="s">
        <v>331</v>
      </c>
      <c r="DF105" s="21"/>
      <c r="DG105" s="21" t="s">
        <v>331</v>
      </c>
      <c r="DH105" s="24" t="s">
        <v>1685</v>
      </c>
      <c r="DI105" s="21" t="s">
        <v>1685</v>
      </c>
      <c r="DJ105" s="21" t="s">
        <v>1685</v>
      </c>
      <c r="DK105" s="21" t="s">
        <v>1685</v>
      </c>
      <c r="DL105" s="21" t="s">
        <v>1685</v>
      </c>
      <c r="DM105" s="21" t="s">
        <v>1685</v>
      </c>
      <c r="DN105" s="21" t="s">
        <v>1685</v>
      </c>
      <c r="DO105" s="26"/>
      <c r="DP105" s="6"/>
      <c r="DQ105" s="24">
        <v>111</v>
      </c>
      <c r="DR105" s="21">
        <v>95.2</v>
      </c>
      <c r="DS105" s="21">
        <v>97.9</v>
      </c>
      <c r="DT105" s="21">
        <v>98.3</v>
      </c>
      <c r="DU105" s="21">
        <v>123.5</v>
      </c>
      <c r="DV105" s="21">
        <v>90.4</v>
      </c>
      <c r="DW105" s="21">
        <v>131.4</v>
      </c>
      <c r="DX105" s="24">
        <v>0.5</v>
      </c>
      <c r="DY105" s="21">
        <v>0.5</v>
      </c>
      <c r="DZ105" s="21">
        <v>0.5</v>
      </c>
      <c r="EA105" s="21">
        <v>0.4</v>
      </c>
      <c r="EB105" s="21">
        <v>0.4</v>
      </c>
      <c r="EC105" s="21">
        <v>0.4</v>
      </c>
      <c r="ED105" s="21">
        <v>0.35</v>
      </c>
      <c r="EE105" s="78">
        <f t="shared" si="88"/>
        <v>222</v>
      </c>
      <c r="EF105" s="79">
        <f t="shared" si="142"/>
        <v>190.4</v>
      </c>
      <c r="EG105" s="79">
        <f t="shared" si="228"/>
        <v>195.8</v>
      </c>
      <c r="EH105" s="79">
        <f t="shared" ref="EH105:EK105" si="303">DT105/EA105</f>
        <v>245.74999999999997</v>
      </c>
      <c r="EI105" s="79">
        <f t="shared" si="303"/>
        <v>308.75</v>
      </c>
      <c r="EJ105" s="79">
        <f t="shared" si="303"/>
        <v>226</v>
      </c>
      <c r="EK105" s="79">
        <f t="shared" si="303"/>
        <v>375.42857142857144</v>
      </c>
      <c r="EL105" s="24">
        <v>1</v>
      </c>
      <c r="EM105" s="21">
        <v>1</v>
      </c>
      <c r="EN105" s="21">
        <v>1</v>
      </c>
      <c r="EO105" s="21">
        <v>1</v>
      </c>
      <c r="EP105" s="21">
        <v>1</v>
      </c>
      <c r="EQ105" s="21">
        <v>1</v>
      </c>
      <c r="ER105" s="21">
        <v>0</v>
      </c>
      <c r="ES105" s="24">
        <v>147</v>
      </c>
      <c r="ET105" s="21">
        <v>125</v>
      </c>
      <c r="EU105" s="21">
        <v>132</v>
      </c>
      <c r="EV105" s="21">
        <v>171</v>
      </c>
      <c r="EW105" s="21">
        <v>203</v>
      </c>
      <c r="EX105" s="21">
        <v>260</v>
      </c>
      <c r="EY105" s="21">
        <v>284</v>
      </c>
      <c r="EZ105" s="24">
        <v>7.5</v>
      </c>
      <c r="FA105" s="21">
        <v>8</v>
      </c>
      <c r="FB105" s="21">
        <v>8</v>
      </c>
      <c r="FC105" s="21">
        <v>8</v>
      </c>
      <c r="FD105" s="21">
        <v>7</v>
      </c>
      <c r="FE105" s="21">
        <v>7.3</v>
      </c>
      <c r="FF105" s="21">
        <v>9</v>
      </c>
      <c r="FG105" s="24">
        <v>3</v>
      </c>
      <c r="FH105" s="21">
        <v>3</v>
      </c>
      <c r="FI105" s="21">
        <v>3</v>
      </c>
      <c r="FJ105" s="21">
        <v>3</v>
      </c>
      <c r="FK105" s="21">
        <v>3</v>
      </c>
      <c r="FL105" s="21">
        <v>5</v>
      </c>
      <c r="FM105" s="21">
        <v>8</v>
      </c>
      <c r="FN105" s="24">
        <v>56</v>
      </c>
      <c r="FO105" s="21">
        <v>64</v>
      </c>
      <c r="FP105" s="21">
        <v>69</v>
      </c>
      <c r="FQ105" s="21">
        <v>74</v>
      </c>
      <c r="FR105" s="21">
        <v>80</v>
      </c>
      <c r="FS105" s="21">
        <v>85</v>
      </c>
      <c r="FT105" s="21">
        <v>87</v>
      </c>
      <c r="FU105" s="24" t="s">
        <v>1686</v>
      </c>
      <c r="FV105" s="21" t="s">
        <v>1194</v>
      </c>
      <c r="FW105" s="21" t="s">
        <v>1194</v>
      </c>
      <c r="FX105" s="21" t="s">
        <v>1194</v>
      </c>
      <c r="FY105" s="21">
        <v>0</v>
      </c>
      <c r="FZ105" s="21">
        <v>0</v>
      </c>
      <c r="GA105" s="21">
        <v>0</v>
      </c>
      <c r="GB105" s="24">
        <v>177</v>
      </c>
      <c r="GC105" s="21">
        <v>229</v>
      </c>
      <c r="GD105" s="21">
        <v>209</v>
      </c>
      <c r="GE105" s="21">
        <v>145</v>
      </c>
      <c r="GF105" s="21">
        <v>108</v>
      </c>
      <c r="GG105" s="21">
        <v>96</v>
      </c>
      <c r="GH105" s="21">
        <v>80</v>
      </c>
      <c r="GI105" s="24">
        <v>500</v>
      </c>
      <c r="GJ105" s="21">
        <v>1570</v>
      </c>
      <c r="GK105" s="21">
        <v>2840</v>
      </c>
      <c r="GL105" s="21">
        <v>2170</v>
      </c>
      <c r="GM105" s="21">
        <v>1990</v>
      </c>
      <c r="GN105" s="21">
        <v>2110</v>
      </c>
      <c r="GO105" s="21">
        <v>2105</v>
      </c>
      <c r="GP105" s="6"/>
      <c r="GQ105" s="24">
        <v>17</v>
      </c>
      <c r="GR105" s="21">
        <v>90</v>
      </c>
      <c r="GS105" s="24">
        <v>18</v>
      </c>
      <c r="GT105" s="21">
        <v>90</v>
      </c>
      <c r="GU105" s="24">
        <v>18</v>
      </c>
      <c r="GV105" s="21">
        <v>90</v>
      </c>
      <c r="GW105" s="24">
        <v>16</v>
      </c>
      <c r="GX105" s="21">
        <v>90</v>
      </c>
      <c r="GY105" s="24">
        <v>12</v>
      </c>
      <c r="GZ105" s="21">
        <v>45</v>
      </c>
      <c r="HA105" s="24">
        <v>13</v>
      </c>
      <c r="HB105" s="21">
        <v>55</v>
      </c>
      <c r="HC105" s="24">
        <v>11</v>
      </c>
      <c r="HD105" s="21">
        <v>45</v>
      </c>
      <c r="HE105" s="6"/>
      <c r="HF105" s="21">
        <v>67</v>
      </c>
      <c r="HG105" s="21">
        <v>49</v>
      </c>
      <c r="HH105" s="21">
        <v>79</v>
      </c>
      <c r="HI105" s="21">
        <v>35.9</v>
      </c>
      <c r="HJ105" s="21">
        <v>1</v>
      </c>
      <c r="HK105" s="21">
        <v>100.2</v>
      </c>
      <c r="HL105" s="21">
        <v>0.8</v>
      </c>
      <c r="HM105" s="21">
        <v>0</v>
      </c>
      <c r="HN105" s="21">
        <v>45.09</v>
      </c>
      <c r="HO105" s="21">
        <v>26.45</v>
      </c>
      <c r="HP105" s="21">
        <v>3.37</v>
      </c>
      <c r="HQ105" s="21">
        <v>128</v>
      </c>
      <c r="HR105" s="21">
        <v>16.3</v>
      </c>
      <c r="HS105" s="21">
        <v>7.5</v>
      </c>
      <c r="HT105" s="21">
        <v>3</v>
      </c>
      <c r="HU105" s="6"/>
      <c r="HV105" s="99">
        <f t="shared" si="10"/>
        <v>-1</v>
      </c>
      <c r="HW105" s="6"/>
      <c r="HX105" s="6"/>
      <c r="HY105" s="6"/>
      <c r="HZ105" s="6"/>
      <c r="IA105" s="6"/>
    </row>
    <row r="106" spans="1:235" ht="15.75" customHeight="1" x14ac:dyDescent="0.3">
      <c r="A106" s="99">
        <v>101</v>
      </c>
      <c r="B106" s="3">
        <v>200</v>
      </c>
      <c r="C106" s="21" t="s">
        <v>874</v>
      </c>
      <c r="D106" s="21">
        <v>1</v>
      </c>
      <c r="E106" s="22">
        <v>41537</v>
      </c>
      <c r="F106" s="22">
        <v>41538</v>
      </c>
      <c r="G106" s="21">
        <f t="shared" si="0"/>
        <v>1</v>
      </c>
      <c r="H106" s="21" t="s">
        <v>1687</v>
      </c>
      <c r="I106" s="21" t="s">
        <v>432</v>
      </c>
      <c r="J106" s="23">
        <v>21245</v>
      </c>
      <c r="K106" s="21">
        <v>55</v>
      </c>
      <c r="L106" s="21">
        <v>170</v>
      </c>
      <c r="M106" s="21">
        <v>65</v>
      </c>
      <c r="N106" s="21" t="s">
        <v>1688</v>
      </c>
      <c r="O106" s="21">
        <v>88</v>
      </c>
      <c r="P106" s="21">
        <v>96.1</v>
      </c>
      <c r="Q106" s="21">
        <v>11</v>
      </c>
      <c r="R106" s="21" t="s">
        <v>512</v>
      </c>
      <c r="S106" s="21">
        <v>1</v>
      </c>
      <c r="T106" s="21">
        <v>11</v>
      </c>
      <c r="U106" s="21" t="s">
        <v>512</v>
      </c>
      <c r="V106" s="21">
        <v>1</v>
      </c>
      <c r="W106" s="21">
        <v>5</v>
      </c>
      <c r="X106" s="21">
        <v>2</v>
      </c>
      <c r="Y106" s="21">
        <v>0</v>
      </c>
      <c r="Z106" s="6"/>
      <c r="AA106" s="24" t="s">
        <v>884</v>
      </c>
      <c r="AB106" s="21" t="s">
        <v>497</v>
      </c>
      <c r="AC106" s="25">
        <v>1</v>
      </c>
      <c r="AD106" s="25"/>
      <c r="AE106" s="21" t="s">
        <v>249</v>
      </c>
      <c r="AF106" s="21"/>
      <c r="AG106" s="21" t="s">
        <v>246</v>
      </c>
      <c r="AH106" s="21" t="s">
        <v>248</v>
      </c>
      <c r="AI106" s="21" t="s">
        <v>246</v>
      </c>
      <c r="AJ106" s="21" t="s">
        <v>246</v>
      </c>
      <c r="AK106" s="21" t="s">
        <v>246</v>
      </c>
      <c r="AL106" s="21" t="s">
        <v>246</v>
      </c>
      <c r="AM106" s="21">
        <v>6.23</v>
      </c>
      <c r="AN106" s="6"/>
      <c r="AO106" s="26" t="s">
        <v>250</v>
      </c>
      <c r="AP106" s="26" t="s">
        <v>274</v>
      </c>
      <c r="AQ106" s="26"/>
      <c r="AR106" s="26" t="s">
        <v>1902</v>
      </c>
      <c r="AS106" s="26" t="s">
        <v>1905</v>
      </c>
      <c r="AT106" s="27">
        <v>6.23</v>
      </c>
      <c r="AU106" s="21">
        <v>5.57</v>
      </c>
      <c r="AV106" s="21">
        <v>3.76</v>
      </c>
      <c r="AW106" s="21">
        <v>2</v>
      </c>
      <c r="AX106" s="21">
        <v>1.66</v>
      </c>
      <c r="AY106" s="21">
        <v>0.87</v>
      </c>
      <c r="AZ106" s="21">
        <v>0.5</v>
      </c>
      <c r="BA106" s="21">
        <v>0.34</v>
      </c>
      <c r="BB106" s="21">
        <v>0.23</v>
      </c>
      <c r="BC106" s="28">
        <f t="shared" ref="BC106:BE106" si="304">((AU106/AT106)*100)-100</f>
        <v>-10.593900481540928</v>
      </c>
      <c r="BD106" s="28">
        <f t="shared" si="304"/>
        <v>-32.495511669658896</v>
      </c>
      <c r="BE106" s="28">
        <f t="shared" si="304"/>
        <v>-46.808510638297875</v>
      </c>
      <c r="BF106" s="28">
        <f t="shared" si="2"/>
        <v>-39.64686998394864</v>
      </c>
      <c r="BG106" s="28">
        <f t="shared" si="3"/>
        <v>-67.897271268057779</v>
      </c>
      <c r="BH106" s="28">
        <f t="shared" si="4"/>
        <v>-64.093357271095158</v>
      </c>
      <c r="BI106" s="3">
        <f t="shared" ref="BI106:BK106" si="305">AU106-AT106</f>
        <v>-0.66000000000000014</v>
      </c>
      <c r="BJ106" s="3">
        <f t="shared" si="305"/>
        <v>-1.8100000000000005</v>
      </c>
      <c r="BK106" s="3">
        <f t="shared" si="305"/>
        <v>-1.7599999999999998</v>
      </c>
      <c r="BL106" s="3">
        <f t="shared" si="6"/>
        <v>-2.4700000000000006</v>
      </c>
      <c r="BM106" s="3">
        <f t="shared" si="7"/>
        <v>-4.2300000000000004</v>
      </c>
      <c r="BN106" s="3">
        <f t="shared" si="8"/>
        <v>-3.5700000000000003</v>
      </c>
      <c r="BO106" s="24">
        <v>150</v>
      </c>
      <c r="BP106" s="21">
        <v>190</v>
      </c>
      <c r="BQ106" s="21">
        <v>126.3</v>
      </c>
      <c r="BR106" s="21">
        <v>63.5</v>
      </c>
      <c r="BS106" s="21">
        <v>42.5</v>
      </c>
      <c r="BT106" s="21">
        <v>35</v>
      </c>
      <c r="BU106" s="21">
        <v>28.3</v>
      </c>
      <c r="BV106" s="24">
        <v>36.1</v>
      </c>
      <c r="BW106" s="21">
        <v>36</v>
      </c>
      <c r="BX106" s="21">
        <v>36.6</v>
      </c>
      <c r="BY106" s="21">
        <v>36</v>
      </c>
      <c r="BZ106" s="21">
        <v>37</v>
      </c>
      <c r="CA106" s="21">
        <v>37</v>
      </c>
      <c r="CB106" s="21">
        <v>37.5</v>
      </c>
      <c r="CC106" s="21">
        <v>36</v>
      </c>
      <c r="CD106" s="21">
        <v>36.4</v>
      </c>
      <c r="CE106" s="6"/>
      <c r="CF106" s="24" t="s">
        <v>1689</v>
      </c>
      <c r="CG106" s="21"/>
      <c r="CH106" s="21"/>
      <c r="CI106" s="21"/>
      <c r="CJ106" s="21"/>
      <c r="CK106" s="21"/>
      <c r="CL106" s="21"/>
      <c r="CM106" s="24" t="s">
        <v>1690</v>
      </c>
      <c r="CN106" s="21"/>
      <c r="CO106" s="21"/>
      <c r="CP106" s="21"/>
      <c r="CQ106" s="21"/>
      <c r="CR106" s="21"/>
      <c r="CS106" s="21"/>
      <c r="CT106" s="24">
        <v>1</v>
      </c>
      <c r="CU106" s="21"/>
      <c r="CV106" s="21"/>
      <c r="CW106" s="21"/>
      <c r="CX106" s="21"/>
      <c r="CY106" s="21"/>
      <c r="CZ106" s="21"/>
      <c r="DA106" s="24" t="s">
        <v>1691</v>
      </c>
      <c r="DB106" s="21"/>
      <c r="DC106" s="21"/>
      <c r="DD106" s="21"/>
      <c r="DE106" s="21"/>
      <c r="DF106" s="21"/>
      <c r="DG106" s="21"/>
      <c r="DH106" s="24" t="s">
        <v>255</v>
      </c>
      <c r="DI106" s="21" t="s">
        <v>255</v>
      </c>
      <c r="DJ106" s="21" t="s">
        <v>1692</v>
      </c>
      <c r="DK106" s="21" t="s">
        <v>400</v>
      </c>
      <c r="DL106" s="21" t="s">
        <v>400</v>
      </c>
      <c r="DM106" s="21" t="s">
        <v>1693</v>
      </c>
      <c r="DN106" s="21" t="s">
        <v>1693</v>
      </c>
      <c r="DO106" s="26"/>
      <c r="DP106" s="6"/>
      <c r="DQ106" s="24">
        <v>93.6</v>
      </c>
      <c r="DR106" s="21">
        <v>126.7</v>
      </c>
      <c r="DS106" s="21">
        <v>85.9</v>
      </c>
      <c r="DT106" s="21">
        <v>80.7</v>
      </c>
      <c r="DU106" s="21">
        <v>85.6</v>
      </c>
      <c r="DV106" s="21">
        <v>166.2</v>
      </c>
      <c r="DW106" s="21">
        <v>95.6</v>
      </c>
      <c r="DX106" s="24">
        <v>0.6</v>
      </c>
      <c r="DY106" s="21">
        <v>0.5</v>
      </c>
      <c r="DZ106" s="21">
        <v>0.45</v>
      </c>
      <c r="EA106" s="21">
        <v>0.45</v>
      </c>
      <c r="EB106" s="21">
        <v>0.45</v>
      </c>
      <c r="EC106" s="21">
        <v>0.35</v>
      </c>
      <c r="ED106" s="21">
        <v>0.35</v>
      </c>
      <c r="EE106" s="78">
        <f t="shared" si="88"/>
        <v>156</v>
      </c>
      <c r="EF106" s="79">
        <f t="shared" si="142"/>
        <v>253.4</v>
      </c>
      <c r="EG106" s="79">
        <f t="shared" si="228"/>
        <v>190.88888888888889</v>
      </c>
      <c r="EH106" s="79">
        <f t="shared" ref="EH106:EK106" si="306">DT106/EA106</f>
        <v>179.33333333333334</v>
      </c>
      <c r="EI106" s="79">
        <f t="shared" si="306"/>
        <v>190.2222222222222</v>
      </c>
      <c r="EJ106" s="79">
        <f t="shared" si="306"/>
        <v>474.85714285714283</v>
      </c>
      <c r="EK106" s="79">
        <f t="shared" si="306"/>
        <v>273.14285714285717</v>
      </c>
      <c r="EL106" s="24">
        <v>1</v>
      </c>
      <c r="EM106" s="21">
        <v>1</v>
      </c>
      <c r="EN106" s="21">
        <v>1</v>
      </c>
      <c r="EO106" s="21">
        <v>1</v>
      </c>
      <c r="EP106" s="21">
        <v>1</v>
      </c>
      <c r="EQ106" s="21">
        <v>0</v>
      </c>
      <c r="ER106" s="21">
        <v>0</v>
      </c>
      <c r="ES106" s="24">
        <v>278</v>
      </c>
      <c r="ET106" s="21">
        <v>198</v>
      </c>
      <c r="EU106" s="21">
        <v>141</v>
      </c>
      <c r="EV106" s="21">
        <v>131</v>
      </c>
      <c r="EW106" s="21">
        <v>139</v>
      </c>
      <c r="EX106" s="21">
        <v>151</v>
      </c>
      <c r="EY106" s="21">
        <v>202</v>
      </c>
      <c r="EZ106" s="24">
        <v>3.7</v>
      </c>
      <c r="FA106" s="21">
        <v>3.2</v>
      </c>
      <c r="FB106" s="21">
        <v>4.2</v>
      </c>
      <c r="FC106" s="21">
        <v>4.8</v>
      </c>
      <c r="FD106" s="21">
        <v>4.8</v>
      </c>
      <c r="FE106" s="21">
        <v>5</v>
      </c>
      <c r="FF106" s="21">
        <v>5</v>
      </c>
      <c r="FG106" s="24">
        <v>3</v>
      </c>
      <c r="FH106" s="21">
        <v>6</v>
      </c>
      <c r="FI106" s="21">
        <v>5</v>
      </c>
      <c r="FJ106" s="21">
        <v>7</v>
      </c>
      <c r="FK106" s="21">
        <v>11</v>
      </c>
      <c r="FL106" s="21">
        <v>15</v>
      </c>
      <c r="FM106" s="21">
        <v>14</v>
      </c>
      <c r="FN106" s="24">
        <v>91</v>
      </c>
      <c r="FO106" s="21">
        <v>83</v>
      </c>
      <c r="FP106" s="21">
        <v>89</v>
      </c>
      <c r="FQ106" s="21">
        <v>91</v>
      </c>
      <c r="FR106" s="21">
        <v>96</v>
      </c>
      <c r="FS106" s="21">
        <v>112</v>
      </c>
      <c r="FT106" s="21">
        <v>91</v>
      </c>
      <c r="FU106" s="24" t="s">
        <v>1694</v>
      </c>
      <c r="FV106" s="21" t="s">
        <v>1194</v>
      </c>
      <c r="FW106" s="21">
        <v>0</v>
      </c>
      <c r="FX106" s="21">
        <v>0</v>
      </c>
      <c r="FY106" s="21">
        <v>0</v>
      </c>
      <c r="FZ106" s="21">
        <v>0</v>
      </c>
      <c r="GA106" s="21">
        <v>0</v>
      </c>
      <c r="GB106" s="24">
        <v>87</v>
      </c>
      <c r="GC106" s="21">
        <v>83</v>
      </c>
      <c r="GD106" s="21">
        <v>62</v>
      </c>
      <c r="GE106" s="21">
        <v>48</v>
      </c>
      <c r="GF106" s="21">
        <v>45</v>
      </c>
      <c r="GG106" s="21">
        <v>47</v>
      </c>
      <c r="GH106" s="21">
        <v>44</v>
      </c>
      <c r="GI106" s="24">
        <v>3270</v>
      </c>
      <c r="GJ106" s="21">
        <v>2620</v>
      </c>
      <c r="GK106" s="21">
        <v>2280</v>
      </c>
      <c r="GL106" s="21">
        <v>2170</v>
      </c>
      <c r="GM106" s="21">
        <v>2640</v>
      </c>
      <c r="GN106" s="21">
        <v>5600</v>
      </c>
      <c r="GO106" s="21">
        <v>3070</v>
      </c>
      <c r="GP106" s="6"/>
      <c r="GQ106" s="24">
        <v>16</v>
      </c>
      <c r="GR106" s="21">
        <v>90</v>
      </c>
      <c r="GS106" s="24">
        <v>14</v>
      </c>
      <c r="GT106" s="21">
        <v>55</v>
      </c>
      <c r="GU106" s="24">
        <v>14</v>
      </c>
      <c r="GV106" s="21">
        <v>55</v>
      </c>
      <c r="GW106" s="24">
        <v>13</v>
      </c>
      <c r="GX106" s="21">
        <v>55</v>
      </c>
      <c r="GY106" s="24">
        <v>12</v>
      </c>
      <c r="GZ106" s="21">
        <v>45</v>
      </c>
      <c r="HA106" s="24">
        <v>6</v>
      </c>
      <c r="HB106" s="21">
        <v>10</v>
      </c>
      <c r="HC106" s="24">
        <v>9</v>
      </c>
      <c r="HD106" s="21">
        <v>18</v>
      </c>
      <c r="HE106" s="6"/>
      <c r="HF106" s="21">
        <v>55</v>
      </c>
      <c r="HG106" s="21">
        <v>210</v>
      </c>
      <c r="HH106" s="21">
        <v>65</v>
      </c>
      <c r="HI106" s="21">
        <v>36.1</v>
      </c>
      <c r="HJ106" s="21">
        <v>1</v>
      </c>
      <c r="HK106" s="21">
        <v>224.1</v>
      </c>
      <c r="HL106" s="21">
        <v>0.8</v>
      </c>
      <c r="HM106" s="21">
        <v>30</v>
      </c>
      <c r="HN106" s="21">
        <v>19.04</v>
      </c>
      <c r="HO106" s="21">
        <v>44.76</v>
      </c>
      <c r="HP106" s="21">
        <v>2</v>
      </c>
      <c r="HQ106" s="21">
        <v>150.5</v>
      </c>
      <c r="HR106" s="21">
        <v>14.2</v>
      </c>
      <c r="HS106" s="21">
        <v>3.9</v>
      </c>
      <c r="HT106" s="21">
        <v>3</v>
      </c>
      <c r="HU106" s="6"/>
      <c r="HV106" s="99">
        <f t="shared" si="10"/>
        <v>2</v>
      </c>
      <c r="HW106" s="6"/>
      <c r="HX106" s="6"/>
      <c r="HY106" s="6"/>
      <c r="HZ106" s="6"/>
      <c r="IA106" s="6"/>
    </row>
    <row r="107" spans="1:235" ht="15.75" customHeight="1" x14ac:dyDescent="0.3">
      <c r="A107" s="99">
        <v>102</v>
      </c>
      <c r="B107" s="3">
        <v>202</v>
      </c>
      <c r="C107" s="21" t="s">
        <v>635</v>
      </c>
      <c r="D107" s="21">
        <v>1</v>
      </c>
      <c r="E107" s="22">
        <v>41542</v>
      </c>
      <c r="F107" s="22">
        <v>41542</v>
      </c>
      <c r="G107" s="21">
        <f t="shared" si="0"/>
        <v>0</v>
      </c>
      <c r="H107" s="21"/>
      <c r="I107" s="21" t="s">
        <v>432</v>
      </c>
      <c r="J107" s="23">
        <v>18545</v>
      </c>
      <c r="K107" s="21">
        <v>65</v>
      </c>
      <c r="L107" s="21">
        <v>185</v>
      </c>
      <c r="M107" s="21">
        <v>70</v>
      </c>
      <c r="N107" s="21" t="s">
        <v>1702</v>
      </c>
      <c r="O107" s="21">
        <v>86</v>
      </c>
      <c r="P107" s="21">
        <v>95.4</v>
      </c>
      <c r="Q107" s="21">
        <v>7</v>
      </c>
      <c r="R107" s="21" t="s">
        <v>893</v>
      </c>
      <c r="S107" s="21">
        <v>1</v>
      </c>
      <c r="T107" s="21">
        <v>16</v>
      </c>
      <c r="U107" s="21" t="s">
        <v>272</v>
      </c>
      <c r="V107" s="21">
        <v>1</v>
      </c>
      <c r="W107" s="21">
        <v>3</v>
      </c>
      <c r="X107" s="21">
        <v>4</v>
      </c>
      <c r="Y107" s="21">
        <v>0</v>
      </c>
      <c r="Z107" s="6"/>
      <c r="AA107" s="24" t="s">
        <v>884</v>
      </c>
      <c r="AB107" s="93" t="s">
        <v>1703</v>
      </c>
      <c r="AC107" s="25">
        <v>1</v>
      </c>
      <c r="AD107" s="25"/>
      <c r="AE107" s="21" t="s">
        <v>249</v>
      </c>
      <c r="AF107" s="21"/>
      <c r="AG107" s="21" t="s">
        <v>249</v>
      </c>
      <c r="AH107" s="21"/>
      <c r="AI107" s="21" t="s">
        <v>249</v>
      </c>
      <c r="AJ107" s="21" t="s">
        <v>246</v>
      </c>
      <c r="AK107" s="21" t="s">
        <v>246</v>
      </c>
      <c r="AL107" s="21" t="s">
        <v>246</v>
      </c>
      <c r="AM107" s="21">
        <v>2.58</v>
      </c>
      <c r="AN107" s="6"/>
      <c r="AO107" s="26" t="s">
        <v>250</v>
      </c>
      <c r="AP107" s="26" t="s">
        <v>274</v>
      </c>
      <c r="AQ107" s="26"/>
      <c r="AR107" s="26" t="s">
        <v>1906</v>
      </c>
      <c r="AS107" s="26" t="s">
        <v>1913</v>
      </c>
      <c r="AT107" s="27">
        <v>2.58</v>
      </c>
      <c r="AU107" s="21">
        <v>6.29</v>
      </c>
      <c r="AV107" s="21">
        <v>12.74</v>
      </c>
      <c r="AW107" s="21">
        <v>5.26</v>
      </c>
      <c r="AX107" s="21">
        <v>3.68</v>
      </c>
      <c r="AY107" s="21">
        <v>1.66</v>
      </c>
      <c r="AZ107" s="21">
        <v>0.78</v>
      </c>
      <c r="BA107" s="21">
        <v>0.38</v>
      </c>
      <c r="BB107" s="21">
        <v>0.28000000000000003</v>
      </c>
      <c r="BC107" s="28">
        <f t="shared" ref="BC107:BE107" si="307">((AU107/AT107)*100)-100</f>
        <v>143.79844961240309</v>
      </c>
      <c r="BD107" s="28">
        <f t="shared" si="307"/>
        <v>102.54372019077903</v>
      </c>
      <c r="BE107" s="28">
        <f t="shared" si="307"/>
        <v>-58.712715855573002</v>
      </c>
      <c r="BF107" s="28">
        <f t="shared" si="2"/>
        <v>393.79844961240309</v>
      </c>
      <c r="BG107" s="28">
        <f t="shared" si="3"/>
        <v>103.87596899224806</v>
      </c>
      <c r="BH107" s="28">
        <f t="shared" si="4"/>
        <v>-16.375198728139907</v>
      </c>
      <c r="BI107" s="3">
        <f t="shared" ref="BI107:BK107" si="308">AU107-AT107</f>
        <v>3.71</v>
      </c>
      <c r="BJ107" s="3">
        <f t="shared" si="308"/>
        <v>6.45</v>
      </c>
      <c r="BK107" s="3">
        <f t="shared" si="308"/>
        <v>-7.48</v>
      </c>
      <c r="BL107" s="3">
        <f t="shared" si="6"/>
        <v>10.16</v>
      </c>
      <c r="BM107" s="3">
        <f t="shared" si="7"/>
        <v>2.6799999999999997</v>
      </c>
      <c r="BN107" s="3">
        <f t="shared" si="8"/>
        <v>-1.0300000000000002</v>
      </c>
      <c r="BO107" s="24">
        <v>160.9</v>
      </c>
      <c r="BP107" s="21">
        <v>202.8</v>
      </c>
      <c r="BQ107" s="21"/>
      <c r="BR107" s="21"/>
      <c r="BS107" s="21"/>
      <c r="BT107" s="21"/>
      <c r="BU107" s="21"/>
      <c r="BV107" s="24">
        <v>36</v>
      </c>
      <c r="BW107" s="21">
        <v>37.6</v>
      </c>
      <c r="BX107" s="21">
        <v>36</v>
      </c>
      <c r="BY107" s="21">
        <v>36</v>
      </c>
      <c r="BZ107" s="21">
        <v>37</v>
      </c>
      <c r="CA107" s="21">
        <v>36.4</v>
      </c>
      <c r="CB107" s="21">
        <v>36</v>
      </c>
      <c r="CC107" s="21">
        <v>36</v>
      </c>
      <c r="CD107" s="21">
        <v>35.6</v>
      </c>
      <c r="CE107" s="6"/>
      <c r="CF107" s="24" t="s">
        <v>1704</v>
      </c>
      <c r="CG107" s="21"/>
      <c r="CH107" s="21"/>
      <c r="CI107" s="21"/>
      <c r="CJ107" s="21"/>
      <c r="CK107" s="21"/>
      <c r="CL107" s="21"/>
      <c r="CM107" s="60" t="s">
        <v>1705</v>
      </c>
      <c r="CN107" s="21"/>
      <c r="CO107" s="21"/>
      <c r="CP107" s="21"/>
      <c r="CQ107" s="21"/>
      <c r="CR107" s="21"/>
      <c r="CS107" s="21"/>
      <c r="CT107" s="24">
        <v>2</v>
      </c>
      <c r="CU107" s="21"/>
      <c r="CV107" s="21"/>
      <c r="CW107" s="21"/>
      <c r="CX107" s="21"/>
      <c r="CY107" s="21"/>
      <c r="CZ107" s="21"/>
      <c r="DA107" s="60" t="s">
        <v>1706</v>
      </c>
      <c r="DB107" s="21"/>
      <c r="DC107" s="21"/>
      <c r="DD107" s="21"/>
      <c r="DE107" s="21"/>
      <c r="DF107" s="21"/>
      <c r="DG107" s="21"/>
      <c r="DH107" s="24" t="s">
        <v>1707</v>
      </c>
      <c r="DI107" s="21" t="s">
        <v>1707</v>
      </c>
      <c r="DJ107" s="21" t="s">
        <v>1708</v>
      </c>
      <c r="DK107" s="21" t="s">
        <v>284</v>
      </c>
      <c r="DL107" s="21" t="s">
        <v>284</v>
      </c>
      <c r="DM107" s="21" t="s">
        <v>284</v>
      </c>
      <c r="DN107" s="21" t="s">
        <v>284</v>
      </c>
      <c r="DO107" s="26"/>
      <c r="DP107" s="6"/>
      <c r="DQ107" s="24">
        <v>128.6</v>
      </c>
      <c r="DR107" s="21">
        <v>220.1</v>
      </c>
      <c r="DS107" s="21">
        <v>165</v>
      </c>
      <c r="DT107" s="21">
        <v>153</v>
      </c>
      <c r="DU107" s="21">
        <v>122</v>
      </c>
      <c r="DV107" s="21">
        <v>89.3</v>
      </c>
      <c r="DW107" s="21">
        <v>89.3</v>
      </c>
      <c r="DX107" s="24">
        <v>0.45</v>
      </c>
      <c r="DY107" s="21">
        <v>0.4</v>
      </c>
      <c r="DZ107" s="21">
        <v>0.5</v>
      </c>
      <c r="EA107" s="21">
        <v>0.4</v>
      </c>
      <c r="EB107" s="21">
        <v>0.35</v>
      </c>
      <c r="EC107" s="21">
        <v>0.35</v>
      </c>
      <c r="ED107" s="21">
        <v>0.35</v>
      </c>
      <c r="EE107" s="78">
        <f t="shared" si="88"/>
        <v>285.77777777777777</v>
      </c>
      <c r="EF107" s="79">
        <f t="shared" si="142"/>
        <v>550.25</v>
      </c>
      <c r="EG107" s="79">
        <f t="shared" si="228"/>
        <v>330</v>
      </c>
      <c r="EH107" s="79">
        <f t="shared" ref="EH107:EK107" si="309">DT107/EA107</f>
        <v>382.5</v>
      </c>
      <c r="EI107" s="79">
        <f t="shared" si="309"/>
        <v>348.57142857142861</v>
      </c>
      <c r="EJ107" s="79">
        <f t="shared" si="309"/>
        <v>255.14285714285714</v>
      </c>
      <c r="EK107" s="79">
        <f t="shared" si="309"/>
        <v>255.14285714285714</v>
      </c>
      <c r="EL107" s="24">
        <v>0</v>
      </c>
      <c r="EM107" s="21">
        <v>1</v>
      </c>
      <c r="EN107" s="21">
        <v>1</v>
      </c>
      <c r="EO107" s="21">
        <v>1</v>
      </c>
      <c r="EP107" s="21">
        <v>0</v>
      </c>
      <c r="EQ107" s="21">
        <v>0</v>
      </c>
      <c r="ER107" s="21">
        <v>0</v>
      </c>
      <c r="ES107" s="24">
        <v>27</v>
      </c>
      <c r="ET107" s="21">
        <v>9</v>
      </c>
      <c r="EU107" s="21">
        <v>6</v>
      </c>
      <c r="EV107" s="21">
        <v>4</v>
      </c>
      <c r="EW107" s="21">
        <v>23</v>
      </c>
      <c r="EX107" s="21">
        <v>11</v>
      </c>
      <c r="EY107" s="21">
        <v>50</v>
      </c>
      <c r="EZ107" s="24">
        <v>6.2</v>
      </c>
      <c r="FA107" s="21">
        <v>25.9</v>
      </c>
      <c r="FB107" s="21">
        <v>26.8</v>
      </c>
      <c r="FC107" s="21">
        <v>40</v>
      </c>
      <c r="FD107" s="21">
        <v>30</v>
      </c>
      <c r="FE107" s="21">
        <v>28.5</v>
      </c>
      <c r="FF107" s="21">
        <v>21</v>
      </c>
      <c r="FG107" s="24">
        <v>3</v>
      </c>
      <c r="FH107" s="21">
        <v>3</v>
      </c>
      <c r="FI107" s="21">
        <v>3</v>
      </c>
      <c r="FJ107" s="21">
        <v>15</v>
      </c>
      <c r="FK107" s="21">
        <v>15</v>
      </c>
      <c r="FL107" s="21">
        <v>15</v>
      </c>
      <c r="FM107" s="21">
        <v>15</v>
      </c>
      <c r="FN107" s="24">
        <v>74</v>
      </c>
      <c r="FO107" s="21">
        <v>78</v>
      </c>
      <c r="FP107" s="21">
        <v>109</v>
      </c>
      <c r="FQ107" s="21">
        <v>95</v>
      </c>
      <c r="FR107" s="21">
        <v>67</v>
      </c>
      <c r="FS107" s="21">
        <v>85</v>
      </c>
      <c r="FT107" s="21">
        <v>95</v>
      </c>
      <c r="FU107" s="24">
        <v>0</v>
      </c>
      <c r="FV107" s="21" t="s">
        <v>1237</v>
      </c>
      <c r="FW107" s="21" t="s">
        <v>1709</v>
      </c>
      <c r="FX107" s="21" t="s">
        <v>804</v>
      </c>
      <c r="FY107" s="21" t="s">
        <v>1710</v>
      </c>
      <c r="FZ107" s="21">
        <v>0</v>
      </c>
      <c r="GA107" s="21">
        <v>0</v>
      </c>
      <c r="GB107" s="24">
        <v>132</v>
      </c>
      <c r="GC107" s="21">
        <v>79</v>
      </c>
      <c r="GD107" s="21">
        <v>64</v>
      </c>
      <c r="GE107" s="21">
        <v>55</v>
      </c>
      <c r="GF107" s="21">
        <v>30</v>
      </c>
      <c r="GG107" s="21">
        <v>33</v>
      </c>
      <c r="GH107" s="21">
        <v>39</v>
      </c>
      <c r="GI107" s="24">
        <v>4010</v>
      </c>
      <c r="GJ107" s="21">
        <v>2150</v>
      </c>
      <c r="GK107" s="21">
        <v>1630</v>
      </c>
      <c r="GL107" s="21">
        <v>2250</v>
      </c>
      <c r="GM107" s="21">
        <v>1870</v>
      </c>
      <c r="GN107" s="21">
        <v>1665</v>
      </c>
      <c r="GO107" s="21">
        <v>1130</v>
      </c>
      <c r="GP107" s="6"/>
      <c r="GQ107" s="24">
        <v>16</v>
      </c>
      <c r="GR107" s="21">
        <v>90</v>
      </c>
      <c r="GS107" s="24">
        <v>19</v>
      </c>
      <c r="GT107" s="21">
        <v>90</v>
      </c>
      <c r="GU107" s="24">
        <v>20</v>
      </c>
      <c r="GV107" s="21">
        <v>90</v>
      </c>
      <c r="GW107" s="24">
        <v>16</v>
      </c>
      <c r="GX107" s="21">
        <v>90</v>
      </c>
      <c r="GY107" s="24">
        <v>15</v>
      </c>
      <c r="GZ107" s="21">
        <v>80</v>
      </c>
      <c r="HA107" s="24">
        <v>14</v>
      </c>
      <c r="HB107" s="21">
        <v>55</v>
      </c>
      <c r="HC107" s="24">
        <v>13</v>
      </c>
      <c r="HD107" s="21">
        <v>55</v>
      </c>
      <c r="HE107" s="6"/>
      <c r="HF107" s="21">
        <v>65</v>
      </c>
      <c r="HG107" s="21">
        <v>120</v>
      </c>
      <c r="HH107" s="21">
        <v>148</v>
      </c>
      <c r="HI107" s="21">
        <v>37.6</v>
      </c>
      <c r="HJ107" s="21">
        <v>1</v>
      </c>
      <c r="HK107" s="21">
        <v>169.8</v>
      </c>
      <c r="HL107" s="21">
        <v>0.45</v>
      </c>
      <c r="HM107" s="21">
        <v>10</v>
      </c>
      <c r="HN107" s="21">
        <v>48.45</v>
      </c>
      <c r="HO107" s="21">
        <v>3.83</v>
      </c>
      <c r="HP107" s="21">
        <v>3.81</v>
      </c>
      <c r="HQ107" s="21">
        <v>131.4</v>
      </c>
      <c r="HR107" s="21">
        <v>6.9</v>
      </c>
      <c r="HS107" s="21">
        <v>27.9</v>
      </c>
      <c r="HT107" s="21">
        <v>3</v>
      </c>
      <c r="HU107" s="6"/>
      <c r="HV107" s="99">
        <f t="shared" si="10"/>
        <v>-3</v>
      </c>
      <c r="HW107" s="6"/>
      <c r="HX107" s="6"/>
      <c r="HY107" s="6"/>
      <c r="HZ107" s="6"/>
      <c r="IA107" s="6"/>
    </row>
    <row r="108" spans="1:235" ht="15.75" customHeight="1" x14ac:dyDescent="0.3">
      <c r="A108" s="99">
        <v>103</v>
      </c>
      <c r="B108" s="3">
        <v>203</v>
      </c>
      <c r="C108" s="21" t="s">
        <v>874</v>
      </c>
      <c r="D108" s="21">
        <v>1</v>
      </c>
      <c r="E108" s="22">
        <v>41533</v>
      </c>
      <c r="F108" s="22">
        <v>41533</v>
      </c>
      <c r="G108" s="21">
        <f t="shared" si="0"/>
        <v>0</v>
      </c>
      <c r="H108" s="21" t="s">
        <v>240</v>
      </c>
      <c r="I108" s="21"/>
      <c r="J108" s="23">
        <v>11603</v>
      </c>
      <c r="K108" s="21">
        <v>81</v>
      </c>
      <c r="L108" s="21">
        <v>170</v>
      </c>
      <c r="M108" s="21">
        <v>70</v>
      </c>
      <c r="N108" s="21" t="s">
        <v>1711</v>
      </c>
      <c r="O108" s="21">
        <v>94</v>
      </c>
      <c r="P108" s="21">
        <v>97.6</v>
      </c>
      <c r="Q108" s="21">
        <v>18</v>
      </c>
      <c r="R108" s="21" t="s">
        <v>547</v>
      </c>
      <c r="S108" s="21">
        <v>1</v>
      </c>
      <c r="T108" s="21">
        <v>22</v>
      </c>
      <c r="U108" s="21" t="s">
        <v>548</v>
      </c>
      <c r="V108" s="21">
        <v>2</v>
      </c>
      <c r="W108" s="21">
        <v>13</v>
      </c>
      <c r="X108" s="21">
        <v>4</v>
      </c>
      <c r="Y108" s="21">
        <v>0</v>
      </c>
      <c r="Z108" s="6"/>
      <c r="AA108" s="24" t="s">
        <v>884</v>
      </c>
      <c r="AB108" s="21" t="s">
        <v>486</v>
      </c>
      <c r="AC108" s="25" t="s">
        <v>486</v>
      </c>
      <c r="AD108" s="25" t="s">
        <v>486</v>
      </c>
      <c r="AE108" s="21" t="s">
        <v>249</v>
      </c>
      <c r="AF108" s="21"/>
      <c r="AG108" s="21" t="s">
        <v>246</v>
      </c>
      <c r="AH108" s="21" t="s">
        <v>248</v>
      </c>
      <c r="AI108" s="21" t="s">
        <v>246</v>
      </c>
      <c r="AJ108" s="21" t="s">
        <v>246</v>
      </c>
      <c r="AK108" s="21" t="s">
        <v>246</v>
      </c>
      <c r="AL108" s="21" t="s">
        <v>246</v>
      </c>
      <c r="AM108" s="21">
        <v>12.85</v>
      </c>
      <c r="AN108" s="6"/>
      <c r="AO108" s="26" t="s">
        <v>250</v>
      </c>
      <c r="AP108" s="26" t="s">
        <v>274</v>
      </c>
      <c r="AQ108" s="26"/>
      <c r="AR108" s="26" t="s">
        <v>1902</v>
      </c>
      <c r="AS108" s="26" t="s">
        <v>1905</v>
      </c>
      <c r="AT108" s="27">
        <v>12.85</v>
      </c>
      <c r="AU108" s="21">
        <v>14.43</v>
      </c>
      <c r="AV108" s="21">
        <v>16.3</v>
      </c>
      <c r="AW108" s="21">
        <v>8.69</v>
      </c>
      <c r="AX108" s="21">
        <v>6.77</v>
      </c>
      <c r="AY108" s="21">
        <v>4.28</v>
      </c>
      <c r="AZ108" s="21">
        <v>2</v>
      </c>
      <c r="BA108" s="21">
        <v>1.5</v>
      </c>
      <c r="BB108" s="21">
        <v>1.01</v>
      </c>
      <c r="BC108" s="28">
        <f t="shared" ref="BC108:BE108" si="310">((AU108/AT108)*100)-100</f>
        <v>12.295719844357976</v>
      </c>
      <c r="BD108" s="28">
        <f t="shared" si="310"/>
        <v>12.959112959112957</v>
      </c>
      <c r="BE108" s="28">
        <f t="shared" si="310"/>
        <v>-46.687116564417188</v>
      </c>
      <c r="BF108" s="28">
        <f t="shared" si="2"/>
        <v>26.848249027237372</v>
      </c>
      <c r="BG108" s="28">
        <f t="shared" si="3"/>
        <v>-32.373540856031141</v>
      </c>
      <c r="BH108" s="28">
        <f t="shared" si="4"/>
        <v>-39.778239778239779</v>
      </c>
      <c r="BI108" s="3">
        <f t="shared" ref="BI108:BK108" si="311">AU108-AT108</f>
        <v>1.58</v>
      </c>
      <c r="BJ108" s="3">
        <f t="shared" si="311"/>
        <v>1.870000000000001</v>
      </c>
      <c r="BK108" s="3">
        <f t="shared" si="311"/>
        <v>-7.6100000000000012</v>
      </c>
      <c r="BL108" s="3">
        <f t="shared" si="6"/>
        <v>3.4500000000000011</v>
      </c>
      <c r="BM108" s="3">
        <f t="shared" si="7"/>
        <v>-4.16</v>
      </c>
      <c r="BN108" s="3">
        <f t="shared" si="8"/>
        <v>-5.74</v>
      </c>
      <c r="BO108" s="24">
        <v>145</v>
      </c>
      <c r="BP108" s="21">
        <v>146</v>
      </c>
      <c r="BQ108" s="21">
        <v>107.8</v>
      </c>
      <c r="BR108" s="21">
        <v>70.8</v>
      </c>
      <c r="BS108" s="21">
        <v>71.5</v>
      </c>
      <c r="BT108" s="21">
        <v>76.2</v>
      </c>
      <c r="BU108" s="21">
        <v>79</v>
      </c>
      <c r="BV108" s="24">
        <v>36</v>
      </c>
      <c r="BW108" s="21">
        <v>36</v>
      </c>
      <c r="BX108" s="21">
        <v>35.9</v>
      </c>
      <c r="BY108" s="21">
        <v>35</v>
      </c>
      <c r="BZ108" s="21">
        <v>36</v>
      </c>
      <c r="CA108" s="21">
        <v>36</v>
      </c>
      <c r="CB108" s="21">
        <v>36</v>
      </c>
      <c r="CC108" s="21">
        <v>36.5</v>
      </c>
      <c r="CD108" s="21">
        <v>37</v>
      </c>
      <c r="CE108" s="6"/>
      <c r="CF108" s="24" t="s">
        <v>1689</v>
      </c>
      <c r="CG108" s="21"/>
      <c r="CH108" s="21"/>
      <c r="CI108" s="21"/>
      <c r="CJ108" s="21"/>
      <c r="CK108" s="21"/>
      <c r="CL108" s="21"/>
      <c r="CM108" s="24" t="s">
        <v>1712</v>
      </c>
      <c r="CN108" s="21"/>
      <c r="CO108" s="21"/>
      <c r="CP108" s="21"/>
      <c r="CQ108" s="21"/>
      <c r="CR108" s="21"/>
      <c r="CS108" s="21"/>
      <c r="CT108" s="24">
        <v>3</v>
      </c>
      <c r="CU108" s="21"/>
      <c r="CV108" s="21"/>
      <c r="CW108" s="21"/>
      <c r="CX108" s="21"/>
      <c r="CY108" s="21"/>
      <c r="CZ108" s="21"/>
      <c r="DA108" s="24" t="s">
        <v>735</v>
      </c>
      <c r="DB108" s="21"/>
      <c r="DC108" s="21"/>
      <c r="DD108" s="21"/>
      <c r="DE108" s="21"/>
      <c r="DF108" s="21"/>
      <c r="DG108" s="21"/>
      <c r="DH108" s="24" t="s">
        <v>787</v>
      </c>
      <c r="DI108" s="21" t="s">
        <v>787</v>
      </c>
      <c r="DJ108" s="21" t="s">
        <v>611</v>
      </c>
      <c r="DK108" s="21" t="s">
        <v>787</v>
      </c>
      <c r="DL108" s="21" t="s">
        <v>787</v>
      </c>
      <c r="DM108" s="21">
        <v>0</v>
      </c>
      <c r="DN108" s="21">
        <v>0</v>
      </c>
      <c r="DO108" s="26"/>
      <c r="DP108" s="6"/>
      <c r="DQ108" s="24">
        <v>68</v>
      </c>
      <c r="DR108" s="21">
        <v>125.6</v>
      </c>
      <c r="DS108" s="21">
        <v>93.7</v>
      </c>
      <c r="DT108" s="21">
        <v>95.3</v>
      </c>
      <c r="DU108" s="21">
        <v>64</v>
      </c>
      <c r="DV108" s="21">
        <v>71</v>
      </c>
      <c r="DW108" s="21">
        <v>150</v>
      </c>
      <c r="DX108" s="24">
        <v>0.4</v>
      </c>
      <c r="DY108" s="21">
        <v>0.6</v>
      </c>
      <c r="DZ108" s="21">
        <v>0.4</v>
      </c>
      <c r="EA108" s="21">
        <v>0.4</v>
      </c>
      <c r="EB108" s="21">
        <v>0.45</v>
      </c>
      <c r="EC108" s="21">
        <v>0.6</v>
      </c>
      <c r="ED108" s="21">
        <v>0.9</v>
      </c>
      <c r="EE108" s="78">
        <f t="shared" si="88"/>
        <v>170</v>
      </c>
      <c r="EF108" s="79">
        <f t="shared" si="142"/>
        <v>209.33333333333334</v>
      </c>
      <c r="EG108" s="79">
        <f t="shared" si="228"/>
        <v>234.25</v>
      </c>
      <c r="EH108" s="79">
        <f t="shared" ref="EH108:EK108" si="312">DT108/EA108</f>
        <v>238.24999999999997</v>
      </c>
      <c r="EI108" s="79">
        <f t="shared" si="312"/>
        <v>142.22222222222223</v>
      </c>
      <c r="EJ108" s="79">
        <f t="shared" si="312"/>
        <v>118.33333333333334</v>
      </c>
      <c r="EK108" s="79">
        <f t="shared" si="312"/>
        <v>166.66666666666666</v>
      </c>
      <c r="EL108" s="24">
        <v>0</v>
      </c>
      <c r="EM108" s="21">
        <v>1</v>
      </c>
      <c r="EN108" s="21">
        <v>1</v>
      </c>
      <c r="EO108" s="21">
        <v>1</v>
      </c>
      <c r="EP108" s="21">
        <v>0</v>
      </c>
      <c r="EQ108" s="21">
        <v>0</v>
      </c>
      <c r="ER108" s="21">
        <v>1</v>
      </c>
      <c r="ES108" s="24">
        <v>150</v>
      </c>
      <c r="ET108" s="21">
        <v>224</v>
      </c>
      <c r="EU108" s="21">
        <v>220</v>
      </c>
      <c r="EV108" s="21">
        <v>190</v>
      </c>
      <c r="EW108" s="21">
        <v>148</v>
      </c>
      <c r="EX108" s="21">
        <v>148</v>
      </c>
      <c r="EY108" s="21">
        <v>284</v>
      </c>
      <c r="EZ108" s="24">
        <v>6.1</v>
      </c>
      <c r="FA108" s="21">
        <v>6.9</v>
      </c>
      <c r="FB108" s="21">
        <v>6.6</v>
      </c>
      <c r="FC108" s="21">
        <v>6</v>
      </c>
      <c r="FD108" s="21">
        <v>6.6</v>
      </c>
      <c r="FE108" s="21">
        <v>6.6</v>
      </c>
      <c r="FF108" s="21">
        <v>6.6</v>
      </c>
      <c r="FG108" s="24">
        <v>15</v>
      </c>
      <c r="FH108" s="21">
        <v>10</v>
      </c>
      <c r="FI108" s="21">
        <v>3</v>
      </c>
      <c r="FJ108" s="21">
        <v>15</v>
      </c>
      <c r="FK108" s="21">
        <v>15</v>
      </c>
      <c r="FL108" s="21">
        <v>15</v>
      </c>
      <c r="FM108" s="21">
        <v>3</v>
      </c>
      <c r="FN108" s="24">
        <v>68</v>
      </c>
      <c r="FO108" s="21">
        <v>68</v>
      </c>
      <c r="FP108" s="21">
        <v>71</v>
      </c>
      <c r="FQ108" s="21">
        <v>90</v>
      </c>
      <c r="FR108" s="21">
        <v>83</v>
      </c>
      <c r="FS108" s="21">
        <v>91</v>
      </c>
      <c r="FT108" s="21">
        <v>83</v>
      </c>
      <c r="FU108" s="24" t="s">
        <v>834</v>
      </c>
      <c r="FV108" s="21" t="s">
        <v>1237</v>
      </c>
      <c r="FW108" s="21" t="s">
        <v>1212</v>
      </c>
      <c r="FX108" s="21" t="s">
        <v>1194</v>
      </c>
      <c r="FY108" s="21">
        <v>0</v>
      </c>
      <c r="FZ108" s="21">
        <v>0</v>
      </c>
      <c r="GA108" s="21">
        <v>0</v>
      </c>
      <c r="GB108" s="24">
        <v>160</v>
      </c>
      <c r="GC108" s="21">
        <v>203</v>
      </c>
      <c r="GD108" s="21">
        <v>235</v>
      </c>
      <c r="GE108" s="21">
        <v>204</v>
      </c>
      <c r="GF108" s="21">
        <v>177</v>
      </c>
      <c r="GG108" s="21">
        <v>177</v>
      </c>
      <c r="GH108" s="21">
        <v>162</v>
      </c>
      <c r="GI108" s="24">
        <v>1130</v>
      </c>
      <c r="GJ108" s="21">
        <v>790</v>
      </c>
      <c r="GK108" s="21">
        <v>1335</v>
      </c>
      <c r="GL108" s="21">
        <v>1580</v>
      </c>
      <c r="GM108" s="21">
        <v>3060</v>
      </c>
      <c r="GN108" s="21">
        <v>3750</v>
      </c>
      <c r="GO108" s="21">
        <v>1140</v>
      </c>
      <c r="GP108" s="6"/>
      <c r="GQ108" s="24">
        <v>13</v>
      </c>
      <c r="GR108" s="21">
        <v>55</v>
      </c>
      <c r="GS108" s="24">
        <v>14</v>
      </c>
      <c r="GT108" s="21">
        <v>55</v>
      </c>
      <c r="GU108" s="24">
        <v>16</v>
      </c>
      <c r="GV108" s="21">
        <v>90</v>
      </c>
      <c r="GW108" s="24">
        <v>12</v>
      </c>
      <c r="GX108" s="21">
        <v>45</v>
      </c>
      <c r="GY108" s="24">
        <v>10</v>
      </c>
      <c r="GZ108" s="21">
        <v>45</v>
      </c>
      <c r="HA108" s="24">
        <v>10</v>
      </c>
      <c r="HB108" s="21">
        <v>45</v>
      </c>
      <c r="HC108" s="24">
        <v>14</v>
      </c>
      <c r="HD108" s="21">
        <v>55</v>
      </c>
      <c r="HE108" s="6"/>
      <c r="HF108" s="21">
        <v>70</v>
      </c>
      <c r="HG108" s="21">
        <v>148</v>
      </c>
      <c r="HH108" s="21">
        <v>125</v>
      </c>
      <c r="HI108" s="21">
        <v>35.9</v>
      </c>
      <c r="HJ108" s="21">
        <v>1</v>
      </c>
      <c r="HK108" s="21">
        <v>64.5</v>
      </c>
      <c r="HL108" s="21">
        <v>1</v>
      </c>
      <c r="HM108" s="21">
        <v>20</v>
      </c>
      <c r="HN108" s="21">
        <v>55.74</v>
      </c>
      <c r="HO108" s="21">
        <v>62.17</v>
      </c>
      <c r="HP108" s="21">
        <v>4.08</v>
      </c>
      <c r="HQ108" s="21">
        <v>131.9</v>
      </c>
      <c r="HR108" s="21">
        <v>14.7</v>
      </c>
      <c r="HS108" s="21">
        <v>6.9</v>
      </c>
      <c r="HT108" s="21">
        <v>3</v>
      </c>
      <c r="HU108" s="6"/>
      <c r="HV108" s="99">
        <f t="shared" si="10"/>
        <v>-1</v>
      </c>
      <c r="HW108" s="6"/>
      <c r="HX108" s="6"/>
      <c r="HY108" s="6"/>
      <c r="HZ108" s="6"/>
      <c r="IA108" s="6"/>
    </row>
    <row r="109" spans="1:235" ht="15.75" customHeight="1" x14ac:dyDescent="0.3">
      <c r="A109" s="99">
        <v>104</v>
      </c>
      <c r="B109" s="3">
        <v>204</v>
      </c>
      <c r="C109" s="21" t="s">
        <v>431</v>
      </c>
      <c r="D109" s="21">
        <v>2</v>
      </c>
      <c r="E109" s="22">
        <v>41548</v>
      </c>
      <c r="F109" s="22">
        <v>41548</v>
      </c>
      <c r="G109" s="21">
        <f t="shared" si="0"/>
        <v>0</v>
      </c>
      <c r="H109" s="21"/>
      <c r="I109" s="21" t="s">
        <v>432</v>
      </c>
      <c r="J109" s="23">
        <v>9500</v>
      </c>
      <c r="K109" s="21">
        <v>87</v>
      </c>
      <c r="L109" s="21">
        <v>152</v>
      </c>
      <c r="M109" s="21">
        <v>60</v>
      </c>
      <c r="N109" s="21" t="s">
        <v>1713</v>
      </c>
      <c r="O109" s="21">
        <v>94</v>
      </c>
      <c r="P109" s="21">
        <v>97.6</v>
      </c>
      <c r="Q109" s="21">
        <v>7</v>
      </c>
      <c r="R109" s="21" t="s">
        <v>547</v>
      </c>
      <c r="S109" s="21">
        <v>1</v>
      </c>
      <c r="T109" s="21">
        <v>17</v>
      </c>
      <c r="U109" s="21" t="s">
        <v>272</v>
      </c>
      <c r="V109" s="21">
        <v>1</v>
      </c>
      <c r="W109" s="21">
        <v>3</v>
      </c>
      <c r="X109" s="21">
        <v>4</v>
      </c>
      <c r="Y109" s="21">
        <v>0</v>
      </c>
      <c r="Z109" s="6"/>
      <c r="AA109" s="24" t="s">
        <v>884</v>
      </c>
      <c r="AB109" s="21" t="s">
        <v>1714</v>
      </c>
      <c r="AC109" s="25">
        <v>2</v>
      </c>
      <c r="AD109" s="25" t="s">
        <v>1010</v>
      </c>
      <c r="AE109" s="21" t="s">
        <v>249</v>
      </c>
      <c r="AF109" s="21"/>
      <c r="AG109" s="21" t="s">
        <v>246</v>
      </c>
      <c r="AH109" s="21" t="s">
        <v>248</v>
      </c>
      <c r="AI109" s="21" t="s">
        <v>246</v>
      </c>
      <c r="AJ109" s="21" t="s">
        <v>246</v>
      </c>
      <c r="AK109" s="21" t="s">
        <v>246</v>
      </c>
      <c r="AL109" s="21" t="s">
        <v>246</v>
      </c>
      <c r="AM109" s="21">
        <v>18.21</v>
      </c>
      <c r="AN109" s="6"/>
      <c r="AO109" s="26" t="s">
        <v>250</v>
      </c>
      <c r="AP109" s="26" t="s">
        <v>274</v>
      </c>
      <c r="AQ109" s="26"/>
      <c r="AR109" s="26" t="s">
        <v>1906</v>
      </c>
      <c r="AS109" s="26" t="s">
        <v>1905</v>
      </c>
      <c r="AT109" s="27">
        <v>6.21</v>
      </c>
      <c r="AU109" s="21">
        <v>22.41</v>
      </c>
      <c r="AV109" s="21">
        <v>73</v>
      </c>
      <c r="AW109" s="21">
        <v>79.349999999999994</v>
      </c>
      <c r="AX109" s="21">
        <v>99.45</v>
      </c>
      <c r="AY109" s="21">
        <v>55.3</v>
      </c>
      <c r="AZ109" s="21">
        <v>19.46</v>
      </c>
      <c r="BA109" s="21">
        <v>8</v>
      </c>
      <c r="BB109" s="21">
        <v>3.92</v>
      </c>
      <c r="BC109" s="28">
        <f t="shared" ref="BC109:BE109" si="313">((AU109/AT109)*100)-100</f>
        <v>260.86956521739131</v>
      </c>
      <c r="BD109" s="28">
        <f t="shared" si="313"/>
        <v>225.74743418116913</v>
      </c>
      <c r="BE109" s="28">
        <f t="shared" si="313"/>
        <v>8.6986301369862815</v>
      </c>
      <c r="BF109" s="28">
        <f t="shared" si="2"/>
        <v>1075.5233494363929</v>
      </c>
      <c r="BG109" s="28">
        <f t="shared" si="3"/>
        <v>1177.7777777777776</v>
      </c>
      <c r="BH109" s="28">
        <f t="shared" si="4"/>
        <v>254.08299866131188</v>
      </c>
      <c r="BI109" s="3">
        <f t="shared" ref="BI109:BK109" si="314">AU109-AT109</f>
        <v>16.2</v>
      </c>
      <c r="BJ109" s="3">
        <f t="shared" si="314"/>
        <v>50.59</v>
      </c>
      <c r="BK109" s="3">
        <f t="shared" si="314"/>
        <v>6.3499999999999943</v>
      </c>
      <c r="BL109" s="3">
        <f t="shared" si="6"/>
        <v>66.790000000000006</v>
      </c>
      <c r="BM109" s="3">
        <f t="shared" si="7"/>
        <v>73.14</v>
      </c>
      <c r="BN109" s="3">
        <f t="shared" si="8"/>
        <v>56.94</v>
      </c>
      <c r="BO109" s="24">
        <v>146</v>
      </c>
      <c r="BP109" s="21">
        <v>388.7</v>
      </c>
      <c r="BQ109" s="21">
        <v>425</v>
      </c>
      <c r="BR109" s="21">
        <v>261</v>
      </c>
      <c r="BS109" s="21">
        <v>149.4</v>
      </c>
      <c r="BT109" s="21">
        <v>100.8</v>
      </c>
      <c r="BU109" s="21">
        <v>49.8</v>
      </c>
      <c r="BV109" s="24">
        <v>36</v>
      </c>
      <c r="BW109" s="21">
        <v>36</v>
      </c>
      <c r="BX109" s="21">
        <v>36</v>
      </c>
      <c r="BY109" s="21">
        <v>35</v>
      </c>
      <c r="BZ109" s="21">
        <v>36.1</v>
      </c>
      <c r="CA109" s="21">
        <v>36</v>
      </c>
      <c r="CB109" s="21">
        <v>36.6</v>
      </c>
      <c r="CC109" s="21">
        <v>35</v>
      </c>
      <c r="CD109" s="21">
        <v>36</v>
      </c>
      <c r="CE109" s="6"/>
      <c r="CF109" s="24" t="s">
        <v>1715</v>
      </c>
      <c r="CG109" s="21"/>
      <c r="CH109" s="21"/>
      <c r="CI109" s="21"/>
      <c r="CJ109" s="21"/>
      <c r="CK109" s="21"/>
      <c r="CL109" s="21"/>
      <c r="CM109" s="24" t="s">
        <v>1716</v>
      </c>
      <c r="CN109" s="21"/>
      <c r="CO109" s="21"/>
      <c r="CP109" s="21"/>
      <c r="CQ109" s="21"/>
      <c r="CR109" s="21"/>
      <c r="CS109" s="21"/>
      <c r="CT109" s="24">
        <v>2</v>
      </c>
      <c r="CU109" s="21"/>
      <c r="CV109" s="21"/>
      <c r="CW109" s="21"/>
      <c r="CX109" s="21"/>
      <c r="CY109" s="21"/>
      <c r="CZ109" s="21"/>
      <c r="DA109" s="24" t="s">
        <v>1717</v>
      </c>
      <c r="DB109" s="21"/>
      <c r="DC109" s="21"/>
      <c r="DD109" s="21"/>
      <c r="DE109" s="21"/>
      <c r="DF109" s="21"/>
      <c r="DG109" s="21"/>
      <c r="DH109" s="24" t="s">
        <v>255</v>
      </c>
      <c r="DI109" s="21" t="s">
        <v>255</v>
      </c>
      <c r="DJ109" s="21" t="s">
        <v>255</v>
      </c>
      <c r="DK109" s="21" t="s">
        <v>255</v>
      </c>
      <c r="DL109" s="21" t="s">
        <v>255</v>
      </c>
      <c r="DM109" s="21" t="s">
        <v>255</v>
      </c>
      <c r="DN109" s="21">
        <v>0</v>
      </c>
      <c r="DO109" s="26"/>
      <c r="DP109" s="6"/>
      <c r="DQ109" s="24">
        <v>127.7</v>
      </c>
      <c r="DR109" s="21">
        <v>107</v>
      </c>
      <c r="DS109" s="21">
        <v>125.5</v>
      </c>
      <c r="DT109" s="21">
        <v>110.4</v>
      </c>
      <c r="DU109" s="21">
        <v>125.4</v>
      </c>
      <c r="DV109" s="21">
        <v>94.6</v>
      </c>
      <c r="DW109" s="21">
        <v>94.6</v>
      </c>
      <c r="DX109" s="24">
        <v>0.5</v>
      </c>
      <c r="DY109" s="21">
        <v>0.35</v>
      </c>
      <c r="DZ109" s="21">
        <v>0.35</v>
      </c>
      <c r="EA109" s="21">
        <v>0.35</v>
      </c>
      <c r="EB109" s="21">
        <v>0.35</v>
      </c>
      <c r="EC109" s="21">
        <v>0.35</v>
      </c>
      <c r="ED109" s="21">
        <v>0.35</v>
      </c>
      <c r="EE109" s="78">
        <f t="shared" si="88"/>
        <v>255.4</v>
      </c>
      <c r="EF109" s="79">
        <f t="shared" si="142"/>
        <v>305.71428571428572</v>
      </c>
      <c r="EG109" s="79">
        <f t="shared" si="228"/>
        <v>358.57142857142861</v>
      </c>
      <c r="EH109" s="79">
        <f t="shared" ref="EH109:EK109" si="315">DT109/EA109</f>
        <v>315.42857142857144</v>
      </c>
      <c r="EI109" s="79">
        <f t="shared" si="315"/>
        <v>358.28571428571433</v>
      </c>
      <c r="EJ109" s="79">
        <f t="shared" si="315"/>
        <v>270.28571428571428</v>
      </c>
      <c r="EK109" s="79">
        <f t="shared" si="315"/>
        <v>270.28571428571428</v>
      </c>
      <c r="EL109" s="24">
        <v>1</v>
      </c>
      <c r="EM109" s="21">
        <v>1</v>
      </c>
      <c r="EN109" s="21">
        <v>1</v>
      </c>
      <c r="EO109" s="21">
        <v>0</v>
      </c>
      <c r="EP109" s="21">
        <v>0</v>
      </c>
      <c r="EQ109" s="21">
        <v>0</v>
      </c>
      <c r="ER109" s="21">
        <v>0</v>
      </c>
      <c r="ES109" s="24">
        <v>207</v>
      </c>
      <c r="ET109" s="21">
        <v>118</v>
      </c>
      <c r="EU109" s="21">
        <v>118</v>
      </c>
      <c r="EV109" s="21">
        <v>73</v>
      </c>
      <c r="EW109" s="21">
        <v>60</v>
      </c>
      <c r="EX109" s="21">
        <v>80</v>
      </c>
      <c r="EY109" s="21">
        <v>131</v>
      </c>
      <c r="EZ109" s="24">
        <v>43.8</v>
      </c>
      <c r="FA109" s="21">
        <v>34.1</v>
      </c>
      <c r="FB109" s="21">
        <v>28.2</v>
      </c>
      <c r="FC109" s="21">
        <v>12.6</v>
      </c>
      <c r="FD109" s="21">
        <v>8</v>
      </c>
      <c r="FE109" s="21">
        <v>8</v>
      </c>
      <c r="FF109" s="21">
        <v>8</v>
      </c>
      <c r="FG109" s="24">
        <v>15</v>
      </c>
      <c r="FH109" s="21">
        <v>3</v>
      </c>
      <c r="FI109" s="21">
        <v>8</v>
      </c>
      <c r="FJ109" s="21">
        <v>15</v>
      </c>
      <c r="FK109" s="21">
        <v>15</v>
      </c>
      <c r="FL109" s="21">
        <v>15</v>
      </c>
      <c r="FM109" s="21">
        <v>15</v>
      </c>
      <c r="FN109" s="24">
        <v>77</v>
      </c>
      <c r="FO109" s="21">
        <v>82</v>
      </c>
      <c r="FP109" s="21">
        <v>82</v>
      </c>
      <c r="FQ109" s="21">
        <v>86</v>
      </c>
      <c r="FR109" s="21">
        <v>98</v>
      </c>
      <c r="FS109" s="21">
        <v>92</v>
      </c>
      <c r="FT109" s="21">
        <v>112</v>
      </c>
      <c r="FU109" s="24" t="s">
        <v>859</v>
      </c>
      <c r="FV109" s="21" t="s">
        <v>1123</v>
      </c>
      <c r="FW109" s="21" t="s">
        <v>1123</v>
      </c>
      <c r="FX109" s="21" t="s">
        <v>1237</v>
      </c>
      <c r="FY109" s="21">
        <v>0</v>
      </c>
      <c r="FZ109" s="21">
        <v>0</v>
      </c>
      <c r="GA109" s="21">
        <v>0</v>
      </c>
      <c r="GB109" s="24">
        <v>109</v>
      </c>
      <c r="GC109" s="21">
        <v>139</v>
      </c>
      <c r="GD109" s="21">
        <v>136</v>
      </c>
      <c r="GE109" s="21">
        <v>96</v>
      </c>
      <c r="GF109" s="21">
        <v>71</v>
      </c>
      <c r="GG109" s="21">
        <v>46</v>
      </c>
      <c r="GH109" s="21">
        <v>46</v>
      </c>
      <c r="GI109" s="24">
        <v>515</v>
      </c>
      <c r="GJ109" s="21">
        <v>855</v>
      </c>
      <c r="GK109" s="21">
        <v>855</v>
      </c>
      <c r="GL109" s="21">
        <v>1830</v>
      </c>
      <c r="GM109" s="21">
        <v>2720</v>
      </c>
      <c r="GN109" s="21">
        <v>1635</v>
      </c>
      <c r="GO109" s="21">
        <v>520</v>
      </c>
      <c r="GP109" s="6"/>
      <c r="GQ109" s="24">
        <v>13</v>
      </c>
      <c r="GR109" s="21">
        <v>55</v>
      </c>
      <c r="GS109" s="24">
        <v>17</v>
      </c>
      <c r="GT109" s="21">
        <v>90</v>
      </c>
      <c r="GU109" s="24">
        <v>16</v>
      </c>
      <c r="GV109" s="21">
        <v>90</v>
      </c>
      <c r="GW109" s="24">
        <v>14</v>
      </c>
      <c r="GX109" s="21">
        <v>55</v>
      </c>
      <c r="GY109" s="24">
        <v>10</v>
      </c>
      <c r="GZ109" s="21">
        <v>45</v>
      </c>
      <c r="HA109" s="24">
        <v>11</v>
      </c>
      <c r="HB109" s="21">
        <v>45</v>
      </c>
      <c r="HC109" s="24">
        <v>10</v>
      </c>
      <c r="HD109" s="21">
        <v>45</v>
      </c>
      <c r="HE109" s="6"/>
      <c r="HF109" s="21">
        <v>87</v>
      </c>
      <c r="HG109" s="21">
        <v>126</v>
      </c>
      <c r="HH109" s="21">
        <v>89</v>
      </c>
      <c r="HI109" s="21">
        <v>37</v>
      </c>
      <c r="HJ109" s="21">
        <v>1</v>
      </c>
      <c r="HK109" s="21">
        <v>99.2</v>
      </c>
      <c r="HL109" s="21">
        <v>0.5</v>
      </c>
      <c r="HM109" s="21">
        <v>0</v>
      </c>
      <c r="HN109" s="21">
        <v>22.96</v>
      </c>
      <c r="HO109" s="21">
        <v>44.49</v>
      </c>
      <c r="HP109" s="21">
        <v>3.39</v>
      </c>
      <c r="HQ109" s="21">
        <v>135</v>
      </c>
      <c r="HR109" s="21">
        <v>16.5</v>
      </c>
      <c r="HS109" s="21">
        <v>43.8</v>
      </c>
      <c r="HT109" s="21">
        <v>3</v>
      </c>
      <c r="HU109" s="6"/>
      <c r="HV109" s="99">
        <f t="shared" si="10"/>
        <v>-4</v>
      </c>
      <c r="HW109" s="6"/>
      <c r="HX109" s="6"/>
      <c r="HY109" s="6"/>
      <c r="HZ109" s="6"/>
      <c r="IA109" s="6"/>
    </row>
    <row r="110" spans="1:235" ht="15.75" customHeight="1" x14ac:dyDescent="0.3">
      <c r="A110" s="99">
        <v>105</v>
      </c>
      <c r="B110" s="3">
        <v>206</v>
      </c>
      <c r="C110" s="21" t="s">
        <v>874</v>
      </c>
      <c r="D110" s="21">
        <v>1</v>
      </c>
      <c r="E110" s="22">
        <v>41549</v>
      </c>
      <c r="F110" s="22">
        <v>41549</v>
      </c>
      <c r="G110" s="21">
        <f t="shared" si="0"/>
        <v>0</v>
      </c>
      <c r="H110" s="21"/>
      <c r="I110" s="21" t="s">
        <v>835</v>
      </c>
      <c r="J110" s="23">
        <v>16140</v>
      </c>
      <c r="K110" s="21">
        <v>69</v>
      </c>
      <c r="L110" s="21">
        <v>180</v>
      </c>
      <c r="M110" s="21">
        <v>90</v>
      </c>
      <c r="N110" s="21" t="s">
        <v>1724</v>
      </c>
      <c r="O110" s="21">
        <v>80</v>
      </c>
      <c r="P110" s="21">
        <v>92.5</v>
      </c>
      <c r="Q110" s="21">
        <v>5</v>
      </c>
      <c r="R110" s="21" t="s">
        <v>548</v>
      </c>
      <c r="S110" s="21">
        <v>2</v>
      </c>
      <c r="T110" s="21">
        <v>5</v>
      </c>
      <c r="U110" s="21" t="s">
        <v>548</v>
      </c>
      <c r="V110" s="21">
        <v>2</v>
      </c>
      <c r="W110" s="21">
        <v>4</v>
      </c>
      <c r="X110" s="21">
        <v>5</v>
      </c>
      <c r="Y110" s="21">
        <v>0</v>
      </c>
      <c r="Z110" s="6"/>
      <c r="AA110" s="24" t="s">
        <v>884</v>
      </c>
      <c r="AB110" s="21" t="s">
        <v>1725</v>
      </c>
      <c r="AC110" s="25">
        <v>1</v>
      </c>
      <c r="AD110" s="25"/>
      <c r="AE110" s="21" t="s">
        <v>246</v>
      </c>
      <c r="AF110" s="21" t="s">
        <v>247</v>
      </c>
      <c r="AG110" s="21" t="s">
        <v>246</v>
      </c>
      <c r="AH110" s="21" t="s">
        <v>248</v>
      </c>
      <c r="AI110" s="21" t="s">
        <v>246</v>
      </c>
      <c r="AJ110" s="21" t="s">
        <v>246</v>
      </c>
      <c r="AK110" s="21" t="s">
        <v>246</v>
      </c>
      <c r="AL110" s="21" t="s">
        <v>246</v>
      </c>
      <c r="AM110" s="21">
        <v>10.94</v>
      </c>
      <c r="AN110" s="6"/>
      <c r="AO110" s="26" t="s">
        <v>250</v>
      </c>
      <c r="AP110" s="26" t="s">
        <v>274</v>
      </c>
      <c r="AQ110" s="26"/>
      <c r="AR110" s="26" t="s">
        <v>1902</v>
      </c>
      <c r="AS110" s="26" t="s">
        <v>1905</v>
      </c>
      <c r="AT110" s="27">
        <v>4.9400000000000004</v>
      </c>
      <c r="AU110" s="21">
        <v>10.35</v>
      </c>
      <c r="AV110" s="21">
        <v>17.850000000000001</v>
      </c>
      <c r="AW110" s="21">
        <v>9.61</v>
      </c>
      <c r="AX110" s="21">
        <v>7.58</v>
      </c>
      <c r="AY110" s="21">
        <v>5</v>
      </c>
      <c r="AZ110" s="21"/>
      <c r="BA110" s="21"/>
      <c r="BB110" s="21"/>
      <c r="BC110" s="28">
        <f t="shared" ref="BC110:BE110" si="316">((AU110/AT110)*100)-100</f>
        <v>109.51417004048579</v>
      </c>
      <c r="BD110" s="28">
        <f t="shared" si="316"/>
        <v>72.463768115942031</v>
      </c>
      <c r="BE110" s="28">
        <f t="shared" si="316"/>
        <v>-46.162464985994397</v>
      </c>
      <c r="BF110" s="28">
        <f t="shared" si="2"/>
        <v>261.33603238866397</v>
      </c>
      <c r="BG110" s="28">
        <f t="shared" si="3"/>
        <v>94.534412955465569</v>
      </c>
      <c r="BH110" s="28">
        <f t="shared" si="4"/>
        <v>-7.1497584541062764</v>
      </c>
      <c r="BI110" s="3">
        <f t="shared" ref="BI110:BK110" si="317">AU110-AT110</f>
        <v>5.4099999999999993</v>
      </c>
      <c r="BJ110" s="3">
        <f t="shared" si="317"/>
        <v>7.5000000000000018</v>
      </c>
      <c r="BK110" s="3">
        <f t="shared" si="317"/>
        <v>-8.240000000000002</v>
      </c>
      <c r="BL110" s="3">
        <f t="shared" si="6"/>
        <v>12.91</v>
      </c>
      <c r="BM110" s="3">
        <f t="shared" si="7"/>
        <v>4.669999999999999</v>
      </c>
      <c r="BN110" s="3">
        <f t="shared" si="8"/>
        <v>-0.74000000000000021</v>
      </c>
      <c r="BO110" s="24">
        <v>210.2</v>
      </c>
      <c r="BP110" s="21">
        <v>229</v>
      </c>
      <c r="BQ110" s="21">
        <v>108.1</v>
      </c>
      <c r="BR110" s="21">
        <v>93.3</v>
      </c>
      <c r="BS110" s="21"/>
      <c r="BT110" s="21"/>
      <c r="BU110" s="21"/>
      <c r="BV110" s="24">
        <v>38</v>
      </c>
      <c r="BW110" s="21">
        <v>35.9</v>
      </c>
      <c r="BX110" s="21">
        <v>36</v>
      </c>
      <c r="BY110" s="21">
        <v>36.6</v>
      </c>
      <c r="BZ110" s="21">
        <v>36.5</v>
      </c>
      <c r="CA110" s="21">
        <v>37.5</v>
      </c>
      <c r="CB110" s="21"/>
      <c r="CC110" s="21"/>
      <c r="CD110" s="21"/>
      <c r="CE110" s="6"/>
      <c r="CF110" s="24" t="s">
        <v>1726</v>
      </c>
      <c r="CG110" s="21"/>
      <c r="CH110" s="21"/>
      <c r="CI110" s="21"/>
      <c r="CJ110" s="21"/>
      <c r="CK110" s="21"/>
      <c r="CL110" s="21"/>
      <c r="CM110" s="24" t="s">
        <v>1727</v>
      </c>
      <c r="CN110" s="21"/>
      <c r="CO110" s="21"/>
      <c r="CP110" s="21"/>
      <c r="CQ110" s="21"/>
      <c r="CR110" s="21"/>
      <c r="CS110" s="21"/>
      <c r="CT110" s="24">
        <v>4</v>
      </c>
      <c r="CU110" s="21"/>
      <c r="CV110" s="21"/>
      <c r="CW110" s="21"/>
      <c r="CX110" s="21"/>
      <c r="CY110" s="21"/>
      <c r="CZ110" s="21"/>
      <c r="DA110" s="24" t="s">
        <v>735</v>
      </c>
      <c r="DB110" s="21"/>
      <c r="DC110" s="21"/>
      <c r="DD110" s="21"/>
      <c r="DE110" s="21"/>
      <c r="DF110" s="21"/>
      <c r="DG110" s="21"/>
      <c r="DH110" s="24" t="s">
        <v>1728</v>
      </c>
      <c r="DI110" s="21" t="s">
        <v>1729</v>
      </c>
      <c r="DJ110" s="21" t="s">
        <v>1730</v>
      </c>
      <c r="DK110" s="21" t="s">
        <v>1731</v>
      </c>
      <c r="DL110" s="21"/>
      <c r="DM110" s="21"/>
      <c r="DN110" s="21"/>
      <c r="DO110" s="26"/>
      <c r="DP110" s="6"/>
      <c r="DQ110" s="24">
        <v>175.1</v>
      </c>
      <c r="DR110" s="21">
        <v>96.7</v>
      </c>
      <c r="DS110" s="21">
        <v>141</v>
      </c>
      <c r="DT110" s="21">
        <v>141</v>
      </c>
      <c r="DU110" s="21"/>
      <c r="DV110" s="21"/>
      <c r="DW110" s="21"/>
      <c r="DX110" s="24">
        <v>0.45</v>
      </c>
      <c r="DY110" s="21">
        <v>0.45</v>
      </c>
      <c r="DZ110" s="21">
        <v>0.45</v>
      </c>
      <c r="EA110" s="21">
        <v>0.45</v>
      </c>
      <c r="EB110" s="21"/>
      <c r="EC110" s="21"/>
      <c r="ED110" s="21"/>
      <c r="EE110" s="78">
        <f t="shared" si="88"/>
        <v>389.11111111111109</v>
      </c>
      <c r="EF110" s="79">
        <f t="shared" si="142"/>
        <v>214.88888888888889</v>
      </c>
      <c r="EG110" s="79">
        <f t="shared" si="228"/>
        <v>313.33333333333331</v>
      </c>
      <c r="EH110" s="79">
        <f t="shared" ref="EH110:EH113" si="318">DT110/EA110</f>
        <v>313.33333333333331</v>
      </c>
      <c r="EI110" s="79"/>
      <c r="EJ110" s="79"/>
      <c r="EK110" s="79"/>
      <c r="EL110" s="24">
        <v>1</v>
      </c>
      <c r="EM110" s="21">
        <v>1</v>
      </c>
      <c r="EN110" s="21">
        <v>1</v>
      </c>
      <c r="EO110" s="21">
        <v>0</v>
      </c>
      <c r="EP110" s="21"/>
      <c r="EQ110" s="21"/>
      <c r="ER110" s="21"/>
      <c r="ES110" s="24">
        <v>178</v>
      </c>
      <c r="ET110" s="21">
        <v>195</v>
      </c>
      <c r="EU110" s="21">
        <v>176</v>
      </c>
      <c r="EV110" s="21">
        <v>128</v>
      </c>
      <c r="EW110" s="21"/>
      <c r="EX110" s="21"/>
      <c r="EY110" s="21"/>
      <c r="EZ110" s="24">
        <v>14.5</v>
      </c>
      <c r="FA110" s="21">
        <v>5.5</v>
      </c>
      <c r="FB110" s="21">
        <v>4</v>
      </c>
      <c r="FC110" s="21">
        <v>6.7</v>
      </c>
      <c r="FD110" s="21"/>
      <c r="FE110" s="21"/>
      <c r="FF110" s="21"/>
      <c r="FG110" s="24">
        <v>3</v>
      </c>
      <c r="FH110" s="21">
        <v>3</v>
      </c>
      <c r="FI110" s="21">
        <v>8</v>
      </c>
      <c r="FJ110" s="21">
        <v>15</v>
      </c>
      <c r="FK110" s="21"/>
      <c r="FL110" s="21"/>
      <c r="FM110" s="21"/>
      <c r="FN110" s="24">
        <v>77</v>
      </c>
      <c r="FO110" s="21">
        <v>82</v>
      </c>
      <c r="FP110" s="21">
        <v>104</v>
      </c>
      <c r="FQ110" s="21">
        <v>79</v>
      </c>
      <c r="FR110" s="21"/>
      <c r="FS110" s="21"/>
      <c r="FT110" s="21"/>
      <c r="FU110" s="24" t="s">
        <v>1214</v>
      </c>
      <c r="FV110" s="21" t="s">
        <v>1694</v>
      </c>
      <c r="FW110" s="21" t="s">
        <v>834</v>
      </c>
      <c r="FX110" s="21" t="s">
        <v>1709</v>
      </c>
      <c r="FY110" s="21"/>
      <c r="FZ110" s="21"/>
      <c r="GA110" s="21"/>
      <c r="GB110" s="24">
        <v>271</v>
      </c>
      <c r="GC110" s="21">
        <v>247</v>
      </c>
      <c r="GD110" s="21">
        <v>264</v>
      </c>
      <c r="GE110" s="21">
        <v>245</v>
      </c>
      <c r="GF110" s="21"/>
      <c r="GG110" s="21"/>
      <c r="GH110" s="21"/>
      <c r="GI110" s="24">
        <v>260</v>
      </c>
      <c r="GJ110" s="21">
        <v>1100</v>
      </c>
      <c r="GK110" s="21">
        <v>2170</v>
      </c>
      <c r="GL110" s="21">
        <v>2050</v>
      </c>
      <c r="GM110" s="21"/>
      <c r="GN110" s="21"/>
      <c r="GO110" s="21"/>
      <c r="GP110" s="6"/>
      <c r="GQ110" s="24">
        <v>16</v>
      </c>
      <c r="GR110" s="21">
        <v>90</v>
      </c>
      <c r="GS110" s="24">
        <v>15</v>
      </c>
      <c r="GT110" s="21">
        <v>80</v>
      </c>
      <c r="GU110" s="24">
        <v>13</v>
      </c>
      <c r="GV110" s="21">
        <v>55</v>
      </c>
      <c r="GW110" s="24">
        <v>12</v>
      </c>
      <c r="GX110" s="21">
        <v>45</v>
      </c>
      <c r="GY110" s="24"/>
      <c r="GZ110" s="21"/>
      <c r="HA110" s="24"/>
      <c r="HB110" s="21"/>
      <c r="HC110" s="24"/>
      <c r="HD110" s="21"/>
      <c r="HE110" s="6"/>
      <c r="HF110" s="21">
        <v>69</v>
      </c>
      <c r="HG110" s="21">
        <v>55</v>
      </c>
      <c r="HH110" s="21">
        <v>157</v>
      </c>
      <c r="HI110" s="21">
        <v>35.9</v>
      </c>
      <c r="HJ110" s="21">
        <v>1</v>
      </c>
      <c r="HK110" s="21">
        <v>451.6</v>
      </c>
      <c r="HL110" s="21">
        <v>0.4</v>
      </c>
      <c r="HM110" s="21">
        <v>30</v>
      </c>
      <c r="HN110" s="21">
        <v>40.61</v>
      </c>
      <c r="HO110" s="21">
        <v>44.46</v>
      </c>
      <c r="HP110" s="21">
        <v>3.86</v>
      </c>
      <c r="HQ110" s="21">
        <v>140.1</v>
      </c>
      <c r="HR110" s="21">
        <v>13.1</v>
      </c>
      <c r="HS110" s="21">
        <v>14.5</v>
      </c>
      <c r="HT110" s="21">
        <v>3</v>
      </c>
      <c r="HU110" s="6"/>
      <c r="HV110" s="99">
        <f t="shared" si="10"/>
        <v>1</v>
      </c>
      <c r="HW110" s="6"/>
      <c r="HX110" s="6"/>
      <c r="HY110" s="6"/>
      <c r="HZ110" s="6"/>
      <c r="IA110" s="6"/>
    </row>
    <row r="111" spans="1:235" ht="15.75" customHeight="1" x14ac:dyDescent="0.3">
      <c r="A111" s="99">
        <v>106</v>
      </c>
      <c r="B111" s="3">
        <v>207</v>
      </c>
      <c r="C111" s="21" t="s">
        <v>626</v>
      </c>
      <c r="D111" s="21">
        <v>1</v>
      </c>
      <c r="E111" s="22">
        <v>41544</v>
      </c>
      <c r="F111" s="22">
        <v>41547</v>
      </c>
      <c r="G111" s="21">
        <f t="shared" si="0"/>
        <v>3</v>
      </c>
      <c r="H111" s="21"/>
      <c r="I111" s="21" t="s">
        <v>1732</v>
      </c>
      <c r="J111" s="23">
        <v>30834</v>
      </c>
      <c r="K111" s="21">
        <v>29</v>
      </c>
      <c r="L111" s="21">
        <v>185</v>
      </c>
      <c r="M111" s="21">
        <v>80</v>
      </c>
      <c r="N111" s="21" t="s">
        <v>1733</v>
      </c>
      <c r="O111" s="21">
        <v>55</v>
      </c>
      <c r="P111" s="21">
        <v>57.5</v>
      </c>
      <c r="Q111" s="21">
        <v>14</v>
      </c>
      <c r="R111" s="21" t="s">
        <v>1333</v>
      </c>
      <c r="S111" s="21">
        <v>1</v>
      </c>
      <c r="T111" s="21">
        <v>68</v>
      </c>
      <c r="U111" s="21" t="s">
        <v>1734</v>
      </c>
      <c r="V111" s="21">
        <v>1</v>
      </c>
      <c r="W111" s="21">
        <v>8</v>
      </c>
      <c r="X111" s="21">
        <v>6</v>
      </c>
      <c r="Y111" s="21">
        <v>0</v>
      </c>
      <c r="Z111" s="6"/>
      <c r="AA111" s="24" t="s">
        <v>884</v>
      </c>
      <c r="AB111" s="21" t="s">
        <v>1735</v>
      </c>
      <c r="AC111" s="25">
        <v>2</v>
      </c>
      <c r="AD111" s="25" t="s">
        <v>549</v>
      </c>
      <c r="AE111" s="21" t="s">
        <v>246</v>
      </c>
      <c r="AF111" s="21" t="s">
        <v>247</v>
      </c>
      <c r="AG111" s="21" t="s">
        <v>246</v>
      </c>
      <c r="AH111" s="21" t="s">
        <v>248</v>
      </c>
      <c r="AI111" s="21" t="s">
        <v>246</v>
      </c>
      <c r="AJ111" s="21" t="s">
        <v>246</v>
      </c>
      <c r="AK111" s="21" t="s">
        <v>246</v>
      </c>
      <c r="AL111" s="21" t="s">
        <v>246</v>
      </c>
      <c r="AM111" s="21">
        <v>4</v>
      </c>
      <c r="AN111" s="6"/>
      <c r="AO111" s="26" t="s">
        <v>250</v>
      </c>
      <c r="AP111" s="26" t="s">
        <v>274</v>
      </c>
      <c r="AQ111" s="26"/>
      <c r="AR111" s="26" t="s">
        <v>1902</v>
      </c>
      <c r="AS111" s="26" t="s">
        <v>1917</v>
      </c>
      <c r="AT111" s="27">
        <v>1.4</v>
      </c>
      <c r="AU111" s="21">
        <v>4</v>
      </c>
      <c r="AV111" s="21">
        <v>5.2</v>
      </c>
      <c r="AW111" s="21">
        <v>3.24</v>
      </c>
      <c r="AX111" s="21">
        <v>3.04</v>
      </c>
      <c r="AY111" s="21">
        <v>2.2000000000000002</v>
      </c>
      <c r="AZ111" s="21">
        <v>1.03</v>
      </c>
      <c r="BA111" s="21">
        <v>0.49</v>
      </c>
      <c r="BB111" s="21">
        <v>0.38</v>
      </c>
      <c r="BC111" s="28">
        <f t="shared" ref="BC111:BE111" si="319">((AU111/AT111)*100)-100</f>
        <v>185.71428571428572</v>
      </c>
      <c r="BD111" s="28">
        <f t="shared" si="319"/>
        <v>30</v>
      </c>
      <c r="BE111" s="28">
        <f t="shared" si="319"/>
        <v>-37.692307692307693</v>
      </c>
      <c r="BF111" s="28">
        <f t="shared" si="2"/>
        <v>271.4285714285715</v>
      </c>
      <c r="BG111" s="28">
        <f t="shared" si="3"/>
        <v>131.42857142857144</v>
      </c>
      <c r="BH111" s="28">
        <f t="shared" si="4"/>
        <v>-19</v>
      </c>
      <c r="BI111" s="3">
        <f t="shared" ref="BI111:BK111" si="320">AU111-AT111</f>
        <v>2.6</v>
      </c>
      <c r="BJ111" s="3">
        <f t="shared" si="320"/>
        <v>1.2000000000000002</v>
      </c>
      <c r="BK111" s="3">
        <f t="shared" si="320"/>
        <v>-1.96</v>
      </c>
      <c r="BL111" s="3">
        <f t="shared" si="6"/>
        <v>3.8000000000000003</v>
      </c>
      <c r="BM111" s="3">
        <f t="shared" si="7"/>
        <v>1.8400000000000003</v>
      </c>
      <c r="BN111" s="3">
        <f t="shared" si="8"/>
        <v>-0.75999999999999979</v>
      </c>
      <c r="BO111" s="24"/>
      <c r="BP111" s="21"/>
      <c r="BQ111" s="21"/>
      <c r="BR111" s="21"/>
      <c r="BS111" s="21"/>
      <c r="BT111" s="21"/>
      <c r="BU111" s="21"/>
      <c r="BV111" s="24">
        <v>38</v>
      </c>
      <c r="BW111" s="21"/>
      <c r="BX111" s="21">
        <v>38.1</v>
      </c>
      <c r="BY111" s="21">
        <v>38</v>
      </c>
      <c r="BZ111" s="21">
        <v>36</v>
      </c>
      <c r="CA111" s="21">
        <v>37.1</v>
      </c>
      <c r="CB111" s="21">
        <v>36.5</v>
      </c>
      <c r="CC111" s="21">
        <v>37</v>
      </c>
      <c r="CD111" s="21">
        <v>37.6</v>
      </c>
      <c r="CE111" s="6"/>
      <c r="CF111" s="24" t="s">
        <v>1736</v>
      </c>
      <c r="CG111" s="21"/>
      <c r="CH111" s="21"/>
      <c r="CI111" s="21"/>
      <c r="CJ111" s="21"/>
      <c r="CK111" s="21"/>
      <c r="CL111" s="21"/>
      <c r="CM111" s="24" t="s">
        <v>1737</v>
      </c>
      <c r="CN111" s="21"/>
      <c r="CO111" s="21"/>
      <c r="CP111" s="21"/>
      <c r="CQ111" s="21"/>
      <c r="CR111" s="21"/>
      <c r="CS111" s="21"/>
      <c r="CT111" s="24">
        <v>2</v>
      </c>
      <c r="CU111" s="21"/>
      <c r="CV111" s="21"/>
      <c r="CW111" s="21"/>
      <c r="CX111" s="21"/>
      <c r="CY111" s="21"/>
      <c r="CZ111" s="21"/>
      <c r="DA111" s="24" t="s">
        <v>735</v>
      </c>
      <c r="DB111" s="21"/>
      <c r="DC111" s="21"/>
      <c r="DD111" s="21"/>
      <c r="DE111" s="21"/>
      <c r="DF111" s="21"/>
      <c r="DG111" s="21"/>
      <c r="DH111" s="24" t="s">
        <v>1028</v>
      </c>
      <c r="DI111" s="21" t="s">
        <v>1028</v>
      </c>
      <c r="DJ111" s="21" t="s">
        <v>1738</v>
      </c>
      <c r="DK111" s="21" t="s">
        <v>1739</v>
      </c>
      <c r="DL111" s="21" t="s">
        <v>1739</v>
      </c>
      <c r="DM111" s="21" t="s">
        <v>1739</v>
      </c>
      <c r="DN111" s="21" t="s">
        <v>1740</v>
      </c>
      <c r="DO111" s="26"/>
      <c r="DP111" s="6"/>
      <c r="DQ111" s="24">
        <v>98.2</v>
      </c>
      <c r="DR111" s="21">
        <v>93.8</v>
      </c>
      <c r="DS111" s="21">
        <v>178.4</v>
      </c>
      <c r="DT111" s="21">
        <v>131.6</v>
      </c>
      <c r="DU111" s="21">
        <v>175.5</v>
      </c>
      <c r="DV111" s="21">
        <v>173.5</v>
      </c>
      <c r="DW111" s="21">
        <v>148</v>
      </c>
      <c r="DX111" s="24">
        <v>0.4</v>
      </c>
      <c r="DY111" s="21">
        <v>0.5</v>
      </c>
      <c r="DZ111" s="21">
        <v>0.5</v>
      </c>
      <c r="EA111" s="21">
        <v>0.4</v>
      </c>
      <c r="EB111" s="21">
        <v>0.4</v>
      </c>
      <c r="EC111" s="21">
        <v>0.4</v>
      </c>
      <c r="ED111" s="21">
        <v>0.35</v>
      </c>
      <c r="EE111" s="78">
        <f t="shared" si="88"/>
        <v>245.5</v>
      </c>
      <c r="EF111" s="79">
        <f t="shared" si="142"/>
        <v>187.6</v>
      </c>
      <c r="EG111" s="79">
        <f t="shared" si="228"/>
        <v>356.8</v>
      </c>
      <c r="EH111" s="79">
        <f t="shared" si="318"/>
        <v>328.99999999999994</v>
      </c>
      <c r="EI111" s="79">
        <f t="shared" ref="EI111:EK111" si="321">DU111/EB111</f>
        <v>438.75</v>
      </c>
      <c r="EJ111" s="79">
        <f t="shared" si="321"/>
        <v>433.75</v>
      </c>
      <c r="EK111" s="79">
        <f t="shared" si="321"/>
        <v>422.85714285714289</v>
      </c>
      <c r="EL111" s="24">
        <v>1</v>
      </c>
      <c r="EM111" s="21">
        <v>1</v>
      </c>
      <c r="EN111" s="21">
        <v>1</v>
      </c>
      <c r="EO111" s="21">
        <v>1</v>
      </c>
      <c r="EP111" s="21">
        <v>1</v>
      </c>
      <c r="EQ111" s="21">
        <v>1</v>
      </c>
      <c r="ER111" s="21">
        <v>0</v>
      </c>
      <c r="ES111" s="24">
        <v>151</v>
      </c>
      <c r="ET111" s="21">
        <v>192</v>
      </c>
      <c r="EU111" s="21">
        <v>203</v>
      </c>
      <c r="EV111" s="21">
        <v>190</v>
      </c>
      <c r="EW111" s="21">
        <v>249</v>
      </c>
      <c r="EX111" s="21">
        <v>352</v>
      </c>
      <c r="EY111" s="21">
        <v>457</v>
      </c>
      <c r="EZ111" s="24">
        <v>9.1</v>
      </c>
      <c r="FA111" s="21">
        <v>9.1</v>
      </c>
      <c r="FB111" s="21">
        <v>4</v>
      </c>
      <c r="FC111" s="21">
        <v>4</v>
      </c>
      <c r="FD111" s="21">
        <v>6.5</v>
      </c>
      <c r="FE111" s="21">
        <v>6.5</v>
      </c>
      <c r="FF111" s="21">
        <v>6.5</v>
      </c>
      <c r="FG111" s="24">
        <v>3</v>
      </c>
      <c r="FH111" s="21">
        <v>3</v>
      </c>
      <c r="FI111" s="21">
        <v>3</v>
      </c>
      <c r="FJ111" s="21">
        <v>3</v>
      </c>
      <c r="FK111" s="21">
        <v>3</v>
      </c>
      <c r="FL111" s="21">
        <v>5</v>
      </c>
      <c r="FM111" s="21">
        <v>7</v>
      </c>
      <c r="FN111" s="24">
        <v>89</v>
      </c>
      <c r="FO111" s="21">
        <v>86</v>
      </c>
      <c r="FP111" s="21">
        <v>82</v>
      </c>
      <c r="FQ111" s="21">
        <v>85</v>
      </c>
      <c r="FR111" s="21">
        <v>82</v>
      </c>
      <c r="FS111" s="21">
        <v>99</v>
      </c>
      <c r="FT111" s="21">
        <v>105</v>
      </c>
      <c r="FU111" s="24" t="s">
        <v>1214</v>
      </c>
      <c r="FV111" s="21" t="s">
        <v>1458</v>
      </c>
      <c r="FW111" s="21" t="s">
        <v>1395</v>
      </c>
      <c r="FX111" s="21" t="s">
        <v>1709</v>
      </c>
      <c r="FY111" s="21">
        <v>0</v>
      </c>
      <c r="FZ111" s="21">
        <v>0</v>
      </c>
      <c r="GA111" s="21">
        <v>0</v>
      </c>
      <c r="GB111" s="24">
        <v>67</v>
      </c>
      <c r="GC111" s="21">
        <v>87</v>
      </c>
      <c r="GD111" s="21">
        <v>68</v>
      </c>
      <c r="GE111" s="21">
        <v>65</v>
      </c>
      <c r="GF111" s="21">
        <v>55</v>
      </c>
      <c r="GG111" s="21">
        <v>50</v>
      </c>
      <c r="GH111" s="21">
        <v>50</v>
      </c>
      <c r="GI111" s="24">
        <v>2920</v>
      </c>
      <c r="GJ111" s="21">
        <v>3485</v>
      </c>
      <c r="GK111" s="21">
        <v>2390</v>
      </c>
      <c r="GL111" s="21">
        <v>1495</v>
      </c>
      <c r="GM111" s="21">
        <v>3020</v>
      </c>
      <c r="GN111" s="21">
        <v>2660</v>
      </c>
      <c r="GO111" s="21">
        <v>3770</v>
      </c>
      <c r="GP111" s="6"/>
      <c r="GQ111" s="24">
        <v>16</v>
      </c>
      <c r="GR111" s="21">
        <v>90</v>
      </c>
      <c r="GS111" s="24">
        <v>17</v>
      </c>
      <c r="GT111" s="21">
        <v>90</v>
      </c>
      <c r="GU111" s="24">
        <v>14</v>
      </c>
      <c r="GV111" s="21">
        <v>55</v>
      </c>
      <c r="GW111" s="24">
        <v>14</v>
      </c>
      <c r="GX111" s="21">
        <v>55</v>
      </c>
      <c r="GY111" s="24">
        <v>11</v>
      </c>
      <c r="GZ111" s="21">
        <v>45</v>
      </c>
      <c r="HA111" s="24">
        <v>11</v>
      </c>
      <c r="HB111" s="21">
        <v>45</v>
      </c>
      <c r="HC111" s="24">
        <v>10</v>
      </c>
      <c r="HD111" s="21">
        <v>45</v>
      </c>
      <c r="HE111" s="6"/>
      <c r="HF111" s="21">
        <v>29</v>
      </c>
      <c r="HG111" s="21">
        <v>56</v>
      </c>
      <c r="HH111" s="21">
        <v>163</v>
      </c>
      <c r="HI111" s="21">
        <v>33</v>
      </c>
      <c r="HJ111" s="21">
        <v>1</v>
      </c>
      <c r="HK111" s="21">
        <v>253.2</v>
      </c>
      <c r="HL111" s="21">
        <v>0.4</v>
      </c>
      <c r="HM111" s="21">
        <v>50</v>
      </c>
      <c r="HN111" s="21">
        <v>12.88</v>
      </c>
      <c r="HO111" s="21">
        <v>25.2</v>
      </c>
      <c r="HP111" s="21">
        <v>2.44</v>
      </c>
      <c r="HQ111" s="21">
        <v>137.4</v>
      </c>
      <c r="HR111" s="21">
        <v>21.3</v>
      </c>
      <c r="HS111" s="21">
        <v>17.5</v>
      </c>
      <c r="HT111" s="21">
        <v>3</v>
      </c>
      <c r="HU111" s="6"/>
      <c r="HV111" s="99">
        <f t="shared" si="10"/>
        <v>-1</v>
      </c>
      <c r="HW111" s="6"/>
      <c r="HX111" s="6"/>
      <c r="HY111" s="6"/>
      <c r="HZ111" s="6"/>
      <c r="IA111" s="6"/>
    </row>
    <row r="112" spans="1:235" ht="15.75" customHeight="1" x14ac:dyDescent="0.3">
      <c r="A112" s="99">
        <v>107</v>
      </c>
      <c r="B112" s="3">
        <v>208</v>
      </c>
      <c r="C112" s="21" t="s">
        <v>874</v>
      </c>
      <c r="D112" s="21">
        <v>1</v>
      </c>
      <c r="E112" s="22">
        <v>41518</v>
      </c>
      <c r="F112" s="22">
        <v>41519</v>
      </c>
      <c r="G112" s="21">
        <f t="shared" si="0"/>
        <v>1</v>
      </c>
      <c r="H112" s="21"/>
      <c r="I112" s="21" t="s">
        <v>432</v>
      </c>
      <c r="J112" s="23">
        <v>33691</v>
      </c>
      <c r="K112" s="21">
        <v>21</v>
      </c>
      <c r="L112" s="21">
        <v>181</v>
      </c>
      <c r="M112" s="21">
        <v>70</v>
      </c>
      <c r="N112" s="21" t="s">
        <v>1741</v>
      </c>
      <c r="O112" s="21">
        <v>60</v>
      </c>
      <c r="P112" s="21">
        <v>60.1</v>
      </c>
      <c r="Q112" s="21">
        <v>50</v>
      </c>
      <c r="R112" s="21" t="s">
        <v>1742</v>
      </c>
      <c r="S112" s="21">
        <v>1</v>
      </c>
      <c r="T112" s="21">
        <v>50</v>
      </c>
      <c r="U112" s="21" t="s">
        <v>1734</v>
      </c>
      <c r="V112" s="21">
        <v>1</v>
      </c>
      <c r="W112" s="21">
        <v>13</v>
      </c>
      <c r="X112" s="21">
        <v>3</v>
      </c>
      <c r="Y112" s="21">
        <v>0</v>
      </c>
      <c r="Z112" s="6"/>
      <c r="AA112" s="24" t="s">
        <v>884</v>
      </c>
      <c r="AB112" s="21" t="s">
        <v>1743</v>
      </c>
      <c r="AC112" s="25">
        <v>1</v>
      </c>
      <c r="AD112" s="25"/>
      <c r="AE112" s="21" t="s">
        <v>246</v>
      </c>
      <c r="AF112" s="21" t="s">
        <v>479</v>
      </c>
      <c r="AG112" s="21" t="s">
        <v>246</v>
      </c>
      <c r="AH112" s="21" t="s">
        <v>248</v>
      </c>
      <c r="AI112" s="21" t="s">
        <v>246</v>
      </c>
      <c r="AJ112" s="21" t="s">
        <v>246</v>
      </c>
      <c r="AK112" s="21" t="s">
        <v>246</v>
      </c>
      <c r="AL112" s="21" t="s">
        <v>246</v>
      </c>
      <c r="AM112" s="21">
        <v>16.98</v>
      </c>
      <c r="AN112" s="6"/>
      <c r="AO112" s="26" t="s">
        <v>250</v>
      </c>
      <c r="AP112" s="26" t="s">
        <v>274</v>
      </c>
      <c r="AQ112" s="26"/>
      <c r="AR112" s="26" t="s">
        <v>1904</v>
      </c>
      <c r="AS112" s="26" t="s">
        <v>1905</v>
      </c>
      <c r="AT112" s="27">
        <v>16.98</v>
      </c>
      <c r="AU112" s="21">
        <v>13.86</v>
      </c>
      <c r="AV112" s="21">
        <v>13.84</v>
      </c>
      <c r="AW112" s="21">
        <v>9.9</v>
      </c>
      <c r="AX112" s="21">
        <v>7.51</v>
      </c>
      <c r="AY112" s="21">
        <v>4.58</v>
      </c>
      <c r="AZ112" s="21">
        <v>2.17</v>
      </c>
      <c r="BA112" s="21">
        <v>1.25</v>
      </c>
      <c r="BB112" s="21">
        <v>0.95</v>
      </c>
      <c r="BC112" s="28">
        <f t="shared" ref="BC112:BE112" si="322">((AU112/AT112)*100)-100</f>
        <v>-18.374558303886928</v>
      </c>
      <c r="BD112" s="28">
        <f t="shared" si="322"/>
        <v>-0.14430014430013216</v>
      </c>
      <c r="BE112" s="28">
        <f t="shared" si="322"/>
        <v>-28.468208092485554</v>
      </c>
      <c r="BF112" s="28">
        <f t="shared" si="2"/>
        <v>-18.492343934040051</v>
      </c>
      <c r="BG112" s="28">
        <f t="shared" si="3"/>
        <v>-41.696113074204945</v>
      </c>
      <c r="BH112" s="28">
        <f t="shared" si="4"/>
        <v>-28.571428571428569</v>
      </c>
      <c r="BI112" s="3">
        <f t="shared" ref="BI112:BK112" si="323">AU112-AT112</f>
        <v>-3.120000000000001</v>
      </c>
      <c r="BJ112" s="3">
        <f t="shared" si="323"/>
        <v>-1.9999999999999574E-2</v>
      </c>
      <c r="BK112" s="3">
        <f t="shared" si="323"/>
        <v>-3.9399999999999995</v>
      </c>
      <c r="BL112" s="3">
        <f t="shared" si="6"/>
        <v>-3.1400000000000006</v>
      </c>
      <c r="BM112" s="3">
        <f t="shared" si="7"/>
        <v>-7.08</v>
      </c>
      <c r="BN112" s="3">
        <f t="shared" si="8"/>
        <v>-3.9599999999999991</v>
      </c>
      <c r="BO112" s="24">
        <v>269.5</v>
      </c>
      <c r="BP112" s="21">
        <v>269.5</v>
      </c>
      <c r="BQ112" s="21">
        <v>225.1</v>
      </c>
      <c r="BR112" s="21">
        <v>154.5</v>
      </c>
      <c r="BS112" s="21">
        <v>125.8</v>
      </c>
      <c r="BT112" s="21">
        <v>146</v>
      </c>
      <c r="BU112" s="21">
        <v>135</v>
      </c>
      <c r="BV112" s="24">
        <v>37.1</v>
      </c>
      <c r="BW112" s="21">
        <v>37</v>
      </c>
      <c r="BX112" s="21">
        <v>36.6</v>
      </c>
      <c r="BY112" s="21">
        <v>36.4</v>
      </c>
      <c r="BZ112" s="21">
        <v>36</v>
      </c>
      <c r="CA112" s="21">
        <v>37.1</v>
      </c>
      <c r="CB112" s="21">
        <v>37.5</v>
      </c>
      <c r="CC112" s="21">
        <v>38.4</v>
      </c>
      <c r="CD112" s="21">
        <v>38.4</v>
      </c>
      <c r="CE112" s="6"/>
      <c r="CF112" s="24" t="s">
        <v>1744</v>
      </c>
      <c r="CG112" s="21"/>
      <c r="CH112" s="21"/>
      <c r="CI112" s="21"/>
      <c r="CJ112" s="21"/>
      <c r="CK112" s="21"/>
      <c r="CL112" s="21"/>
      <c r="CM112" s="24" t="s">
        <v>1745</v>
      </c>
      <c r="CN112" s="21"/>
      <c r="CO112" s="21"/>
      <c r="CP112" s="21"/>
      <c r="CQ112" s="21"/>
      <c r="CR112" s="21"/>
      <c r="CS112" s="21"/>
      <c r="CT112" s="24">
        <v>1</v>
      </c>
      <c r="CU112" s="21"/>
      <c r="CV112" s="21"/>
      <c r="CW112" s="21"/>
      <c r="CX112" s="21"/>
      <c r="CY112" s="21"/>
      <c r="CZ112" s="21"/>
      <c r="DA112" s="24" t="s">
        <v>1746</v>
      </c>
      <c r="DB112" s="21"/>
      <c r="DC112" s="21"/>
      <c r="DD112" s="21"/>
      <c r="DE112" s="21"/>
      <c r="DF112" s="21"/>
      <c r="DG112" s="21"/>
      <c r="DH112" s="24" t="s">
        <v>1747</v>
      </c>
      <c r="DI112" s="21" t="s">
        <v>1747</v>
      </c>
      <c r="DJ112" s="21" t="s">
        <v>400</v>
      </c>
      <c r="DK112" s="21" t="s">
        <v>400</v>
      </c>
      <c r="DL112" s="21" t="s">
        <v>400</v>
      </c>
      <c r="DM112" s="21">
        <v>0</v>
      </c>
      <c r="DN112" s="21">
        <v>0</v>
      </c>
      <c r="DO112" s="26"/>
      <c r="DP112" s="6"/>
      <c r="DQ112" s="24">
        <v>114.6</v>
      </c>
      <c r="DR112" s="21">
        <v>114.6</v>
      </c>
      <c r="DS112" s="21">
        <v>112.6</v>
      </c>
      <c r="DT112" s="21">
        <v>131</v>
      </c>
      <c r="DU112" s="21">
        <v>116</v>
      </c>
      <c r="DV112" s="21">
        <v>133</v>
      </c>
      <c r="DW112" s="21">
        <v>96.8</v>
      </c>
      <c r="DX112" s="24">
        <v>0.5</v>
      </c>
      <c r="DY112" s="21">
        <v>0.45</v>
      </c>
      <c r="DZ112" s="21">
        <v>0.45</v>
      </c>
      <c r="EA112" s="21">
        <v>0.4</v>
      </c>
      <c r="EB112" s="21">
        <v>0.4</v>
      </c>
      <c r="EC112" s="21">
        <v>0.4</v>
      </c>
      <c r="ED112" s="21">
        <v>0.4</v>
      </c>
      <c r="EE112" s="78">
        <f t="shared" si="88"/>
        <v>229.2</v>
      </c>
      <c r="EF112" s="79">
        <f t="shared" si="142"/>
        <v>254.66666666666666</v>
      </c>
      <c r="EG112" s="79">
        <f t="shared" si="228"/>
        <v>250.2222222222222</v>
      </c>
      <c r="EH112" s="79">
        <f t="shared" si="318"/>
        <v>327.5</v>
      </c>
      <c r="EI112" s="79">
        <f t="shared" ref="EI112:EK112" si="324">DU112/EB112</f>
        <v>290</v>
      </c>
      <c r="EJ112" s="79">
        <f t="shared" si="324"/>
        <v>332.5</v>
      </c>
      <c r="EK112" s="79">
        <f t="shared" si="324"/>
        <v>241.99999999999997</v>
      </c>
      <c r="EL112" s="24">
        <v>1</v>
      </c>
      <c r="EM112" s="21">
        <v>1</v>
      </c>
      <c r="EN112" s="21">
        <v>1</v>
      </c>
      <c r="EO112" s="21">
        <v>1</v>
      </c>
      <c r="EP112" s="21">
        <v>1</v>
      </c>
      <c r="EQ112" s="21">
        <v>1</v>
      </c>
      <c r="ER112" s="21">
        <v>1</v>
      </c>
      <c r="ES112" s="24">
        <v>224</v>
      </c>
      <c r="ET112" s="21">
        <v>168</v>
      </c>
      <c r="EU112" s="21">
        <v>126</v>
      </c>
      <c r="EV112" s="21">
        <v>155</v>
      </c>
      <c r="EW112" s="21">
        <v>165</v>
      </c>
      <c r="EX112" s="21">
        <v>206</v>
      </c>
      <c r="EY112" s="21">
        <v>230</v>
      </c>
      <c r="EZ112" s="24">
        <v>4</v>
      </c>
      <c r="FA112" s="21">
        <v>3.8</v>
      </c>
      <c r="FB112" s="21">
        <v>2</v>
      </c>
      <c r="FC112" s="21">
        <v>7.2</v>
      </c>
      <c r="FD112" s="21">
        <v>6.7</v>
      </c>
      <c r="FE112" s="21">
        <v>10.1</v>
      </c>
      <c r="FF112" s="21">
        <v>10.1</v>
      </c>
      <c r="FG112" s="24">
        <v>3</v>
      </c>
      <c r="FH112" s="21">
        <v>3</v>
      </c>
      <c r="FI112" s="21">
        <v>3</v>
      </c>
      <c r="FJ112" s="21">
        <v>3</v>
      </c>
      <c r="FK112" s="21">
        <v>3</v>
      </c>
      <c r="FL112" s="21">
        <v>3</v>
      </c>
      <c r="FM112" s="21">
        <v>3</v>
      </c>
      <c r="FN112" s="24">
        <v>89</v>
      </c>
      <c r="FO112" s="21">
        <v>81</v>
      </c>
      <c r="FP112" s="21">
        <v>80</v>
      </c>
      <c r="FQ112" s="21">
        <v>104</v>
      </c>
      <c r="FR112" s="21">
        <v>102</v>
      </c>
      <c r="FS112" s="21">
        <v>119</v>
      </c>
      <c r="FT112" s="21">
        <v>102</v>
      </c>
      <c r="FU112" s="24" t="s">
        <v>1494</v>
      </c>
      <c r="FV112" s="21">
        <v>0</v>
      </c>
      <c r="FW112" s="21">
        <v>0</v>
      </c>
      <c r="FX112" s="21">
        <v>0</v>
      </c>
      <c r="FY112" s="21">
        <v>0</v>
      </c>
      <c r="FZ112" s="21">
        <v>0</v>
      </c>
      <c r="GA112" s="21">
        <v>0</v>
      </c>
      <c r="GB112" s="24">
        <v>125</v>
      </c>
      <c r="GC112" s="21">
        <v>121</v>
      </c>
      <c r="GD112" s="21">
        <v>119</v>
      </c>
      <c r="GE112" s="21">
        <v>93</v>
      </c>
      <c r="GF112" s="21">
        <v>94</v>
      </c>
      <c r="GG112" s="21">
        <v>83</v>
      </c>
      <c r="GH112" s="21">
        <v>78</v>
      </c>
      <c r="GI112" s="24">
        <v>4120</v>
      </c>
      <c r="GJ112" s="21">
        <v>780</v>
      </c>
      <c r="GK112" s="21">
        <v>1860</v>
      </c>
      <c r="GL112" s="21">
        <v>2980</v>
      </c>
      <c r="GM112" s="21">
        <v>2320</v>
      </c>
      <c r="GN112" s="21">
        <v>2730</v>
      </c>
      <c r="GO112" s="21">
        <v>2910</v>
      </c>
      <c r="GP112" s="6"/>
      <c r="GQ112" s="24">
        <v>15</v>
      </c>
      <c r="GR112" s="21">
        <v>80</v>
      </c>
      <c r="GS112" s="24">
        <v>12</v>
      </c>
      <c r="GT112" s="21">
        <v>45</v>
      </c>
      <c r="GU112" s="24">
        <v>13</v>
      </c>
      <c r="GV112" s="21">
        <v>55</v>
      </c>
      <c r="GW112" s="24">
        <v>12</v>
      </c>
      <c r="GX112" s="21">
        <v>45</v>
      </c>
      <c r="GY112" s="24">
        <v>13</v>
      </c>
      <c r="GZ112" s="21">
        <v>55</v>
      </c>
      <c r="HA112" s="24">
        <v>12</v>
      </c>
      <c r="HB112" s="21">
        <v>45</v>
      </c>
      <c r="HC112" s="24">
        <v>13</v>
      </c>
      <c r="HD112" s="21">
        <v>55</v>
      </c>
      <c r="HE112" s="6"/>
      <c r="HF112" s="21">
        <v>21</v>
      </c>
      <c r="HG112" s="21">
        <v>112</v>
      </c>
      <c r="HH112" s="21">
        <v>151</v>
      </c>
      <c r="HI112" s="21">
        <v>37</v>
      </c>
      <c r="HJ112" s="21">
        <v>1</v>
      </c>
      <c r="HK112" s="21">
        <v>92.5</v>
      </c>
      <c r="HL112" s="21">
        <v>0.5</v>
      </c>
      <c r="HM112" s="21">
        <v>20</v>
      </c>
      <c r="HN112" s="21">
        <v>17</v>
      </c>
      <c r="HO112" s="21">
        <v>21.83</v>
      </c>
      <c r="HP112" s="21">
        <v>3.69</v>
      </c>
      <c r="HQ112" s="21">
        <v>155</v>
      </c>
      <c r="HR112" s="21">
        <v>26.7</v>
      </c>
      <c r="HS112" s="21">
        <v>4</v>
      </c>
      <c r="HT112" s="21">
        <v>3</v>
      </c>
      <c r="HU112" s="6"/>
      <c r="HV112" s="99">
        <f t="shared" si="10"/>
        <v>3</v>
      </c>
      <c r="HW112" s="6"/>
      <c r="HX112" s="6"/>
      <c r="HY112" s="6"/>
      <c r="HZ112" s="6"/>
      <c r="IA112" s="6"/>
    </row>
    <row r="113" spans="1:235" ht="15.75" customHeight="1" x14ac:dyDescent="0.3">
      <c r="A113" s="99">
        <v>108</v>
      </c>
      <c r="B113" s="3">
        <v>209</v>
      </c>
      <c r="C113" s="21" t="s">
        <v>431</v>
      </c>
      <c r="D113" s="21">
        <v>1</v>
      </c>
      <c r="E113" s="22">
        <v>41545</v>
      </c>
      <c r="F113" s="22">
        <v>41545</v>
      </c>
      <c r="G113" s="21">
        <f t="shared" si="0"/>
        <v>0</v>
      </c>
      <c r="H113" s="21"/>
      <c r="I113" s="21" t="s">
        <v>432</v>
      </c>
      <c r="J113" s="23">
        <v>16709</v>
      </c>
      <c r="K113" s="21">
        <v>68</v>
      </c>
      <c r="L113" s="21">
        <v>172</v>
      </c>
      <c r="M113" s="21">
        <v>97</v>
      </c>
      <c r="N113" s="21" t="s">
        <v>1748</v>
      </c>
      <c r="O113" s="21">
        <v>85</v>
      </c>
      <c r="P113" s="21">
        <v>95</v>
      </c>
      <c r="Q113" s="21">
        <v>28</v>
      </c>
      <c r="R113" s="21" t="s">
        <v>547</v>
      </c>
      <c r="S113" s="21">
        <v>1</v>
      </c>
      <c r="T113" s="21">
        <v>68</v>
      </c>
      <c r="U113" s="21" t="s">
        <v>272</v>
      </c>
      <c r="V113" s="21">
        <v>1</v>
      </c>
      <c r="W113" s="21">
        <v>15</v>
      </c>
      <c r="X113" s="21">
        <v>10</v>
      </c>
      <c r="Y113" s="21">
        <v>8</v>
      </c>
      <c r="Z113" s="6"/>
      <c r="AA113" s="24" t="s">
        <v>513</v>
      </c>
      <c r="AB113" s="21" t="s">
        <v>885</v>
      </c>
      <c r="AC113" s="25">
        <v>1</v>
      </c>
      <c r="AD113" s="25"/>
      <c r="AE113" s="21" t="s">
        <v>246</v>
      </c>
      <c r="AF113" s="21" t="s">
        <v>479</v>
      </c>
      <c r="AG113" s="21" t="s">
        <v>246</v>
      </c>
      <c r="AH113" s="21" t="s">
        <v>248</v>
      </c>
      <c r="AI113" s="21" t="s">
        <v>246</v>
      </c>
      <c r="AJ113" s="21" t="s">
        <v>246</v>
      </c>
      <c r="AK113" s="21" t="s">
        <v>246</v>
      </c>
      <c r="AL113" s="21" t="s">
        <v>246</v>
      </c>
      <c r="AM113" s="21">
        <v>16.95</v>
      </c>
      <c r="AN113" s="6"/>
      <c r="AO113" s="26" t="s">
        <v>250</v>
      </c>
      <c r="AP113" s="26" t="s">
        <v>274</v>
      </c>
      <c r="AQ113" s="26"/>
      <c r="AR113" s="26" t="s">
        <v>1902</v>
      </c>
      <c r="AS113" s="26" t="s">
        <v>1919</v>
      </c>
      <c r="AT113" s="27">
        <v>6.95</v>
      </c>
      <c r="AU113" s="21">
        <v>16.57</v>
      </c>
      <c r="AV113" s="21">
        <v>14.07</v>
      </c>
      <c r="AW113" s="21">
        <v>9.51</v>
      </c>
      <c r="AX113" s="21">
        <v>7.85</v>
      </c>
      <c r="AY113" s="21">
        <v>6.66</v>
      </c>
      <c r="AZ113" s="21">
        <v>5.46</v>
      </c>
      <c r="BA113" s="21">
        <v>4.82</v>
      </c>
      <c r="BB113" s="21">
        <v>3.59</v>
      </c>
      <c r="BC113" s="28">
        <f t="shared" ref="BC113:BE113" si="325">((AU113/AT113)*100)-100</f>
        <v>138.41726618705036</v>
      </c>
      <c r="BD113" s="28">
        <f t="shared" si="325"/>
        <v>-15.087507543753773</v>
      </c>
      <c r="BE113" s="28">
        <f t="shared" si="325"/>
        <v>-32.40938166311301</v>
      </c>
      <c r="BF113" s="28">
        <f t="shared" si="2"/>
        <v>102.44604316546764</v>
      </c>
      <c r="BG113" s="28">
        <f t="shared" si="3"/>
        <v>36.834532374100718</v>
      </c>
      <c r="BH113" s="28">
        <f t="shared" si="4"/>
        <v>-42.60712130356066</v>
      </c>
      <c r="BI113" s="3">
        <f t="shared" ref="BI113:BK113" si="326">AU113-AT113</f>
        <v>9.620000000000001</v>
      </c>
      <c r="BJ113" s="3">
        <f t="shared" si="326"/>
        <v>-2.5</v>
      </c>
      <c r="BK113" s="3">
        <f t="shared" si="326"/>
        <v>-4.5600000000000005</v>
      </c>
      <c r="BL113" s="3">
        <f t="shared" si="6"/>
        <v>7.12</v>
      </c>
      <c r="BM113" s="3">
        <f t="shared" si="7"/>
        <v>2.5599999999999996</v>
      </c>
      <c r="BN113" s="3">
        <f t="shared" si="8"/>
        <v>-7.0600000000000005</v>
      </c>
      <c r="BO113" s="24">
        <v>405.5</v>
      </c>
      <c r="BP113" s="21">
        <v>371.3</v>
      </c>
      <c r="BQ113" s="21">
        <v>322</v>
      </c>
      <c r="BR113" s="21">
        <v>350.7</v>
      </c>
      <c r="BS113" s="21">
        <v>290</v>
      </c>
      <c r="BT113" s="21">
        <v>245.9</v>
      </c>
      <c r="BU113" s="21">
        <v>174</v>
      </c>
      <c r="BV113" s="24">
        <v>35</v>
      </c>
      <c r="BW113" s="21">
        <v>36</v>
      </c>
      <c r="BX113" s="21">
        <v>37.4</v>
      </c>
      <c r="BY113" s="21">
        <v>36.9</v>
      </c>
      <c r="BZ113" s="21">
        <v>37</v>
      </c>
      <c r="CA113" s="21">
        <v>37</v>
      </c>
      <c r="CB113" s="21">
        <v>37.9</v>
      </c>
      <c r="CC113" s="21">
        <v>37</v>
      </c>
      <c r="CD113" s="21">
        <v>37</v>
      </c>
      <c r="CE113" s="6"/>
      <c r="CF113" s="24" t="s">
        <v>1749</v>
      </c>
      <c r="CG113" s="21"/>
      <c r="CH113" s="21"/>
      <c r="CI113" s="21"/>
      <c r="CJ113" s="21"/>
      <c r="CK113" s="21"/>
      <c r="CL113" s="21"/>
      <c r="CM113" s="24" t="s">
        <v>1750</v>
      </c>
      <c r="CN113" s="21"/>
      <c r="CO113" s="21"/>
      <c r="CP113" s="21"/>
      <c r="CQ113" s="21"/>
      <c r="CR113" s="21"/>
      <c r="CS113" s="21"/>
      <c r="CT113" s="24">
        <v>11</v>
      </c>
      <c r="CU113" s="21"/>
      <c r="CV113" s="21"/>
      <c r="CW113" s="21"/>
      <c r="CX113" s="21"/>
      <c r="CY113" s="21"/>
      <c r="CZ113" s="21"/>
      <c r="DA113" s="24" t="s">
        <v>1751</v>
      </c>
      <c r="DB113" s="21"/>
      <c r="DC113" s="21"/>
      <c r="DD113" s="21"/>
      <c r="DE113" s="21"/>
      <c r="DF113" s="21"/>
      <c r="DG113" s="21"/>
      <c r="DH113" s="24" t="s">
        <v>255</v>
      </c>
      <c r="DI113" s="21" t="s">
        <v>255</v>
      </c>
      <c r="DJ113" s="21" t="s">
        <v>255</v>
      </c>
      <c r="DK113" s="21" t="s">
        <v>255</v>
      </c>
      <c r="DL113" s="21" t="s">
        <v>255</v>
      </c>
      <c r="DM113" s="21" t="s">
        <v>255</v>
      </c>
      <c r="DN113" s="21" t="s">
        <v>255</v>
      </c>
      <c r="DO113" s="26"/>
      <c r="DP113" s="6"/>
      <c r="DQ113" s="24">
        <v>66</v>
      </c>
      <c r="DR113" s="21">
        <v>112.8</v>
      </c>
      <c r="DS113" s="21">
        <v>89.9</v>
      </c>
      <c r="DT113" s="21">
        <v>112</v>
      </c>
      <c r="DU113" s="21">
        <v>104.8</v>
      </c>
      <c r="DV113" s="21">
        <v>109.5</v>
      </c>
      <c r="DW113" s="21">
        <v>107.8</v>
      </c>
      <c r="DX113" s="24">
        <v>0.6</v>
      </c>
      <c r="DY113" s="21">
        <v>0.7</v>
      </c>
      <c r="DZ113" s="21">
        <v>0.6</v>
      </c>
      <c r="EA113" s="21">
        <v>0.6</v>
      </c>
      <c r="EB113" s="21">
        <v>0.6</v>
      </c>
      <c r="EC113" s="21">
        <v>0.6</v>
      </c>
      <c r="ED113" s="21">
        <v>0.5</v>
      </c>
      <c r="EE113" s="29">
        <f t="shared" si="88"/>
        <v>110</v>
      </c>
      <c r="EF113" s="30">
        <f t="shared" si="142"/>
        <v>161.14285714285714</v>
      </c>
      <c r="EG113" s="30">
        <f t="shared" si="228"/>
        <v>149.83333333333334</v>
      </c>
      <c r="EH113" s="30">
        <f t="shared" si="318"/>
        <v>186.66666666666669</v>
      </c>
      <c r="EI113" s="30">
        <f t="shared" ref="EI113:EK113" si="327">DU113/EB113</f>
        <v>174.66666666666666</v>
      </c>
      <c r="EJ113" s="30">
        <f t="shared" si="327"/>
        <v>182.5</v>
      </c>
      <c r="EK113" s="30">
        <f t="shared" si="327"/>
        <v>215.6</v>
      </c>
      <c r="EL113" s="24">
        <v>0</v>
      </c>
      <c r="EM113" s="21">
        <v>1</v>
      </c>
      <c r="EN113" s="21">
        <v>1</v>
      </c>
      <c r="EO113" s="21">
        <v>1</v>
      </c>
      <c r="EP113" s="21">
        <v>1</v>
      </c>
      <c r="EQ113" s="21">
        <v>1</v>
      </c>
      <c r="ER113" s="21">
        <v>1</v>
      </c>
      <c r="ES113" s="24">
        <v>125</v>
      </c>
      <c r="ET113" s="21">
        <v>178</v>
      </c>
      <c r="EU113" s="21">
        <v>146</v>
      </c>
      <c r="EV113" s="21">
        <v>150</v>
      </c>
      <c r="EW113" s="21">
        <v>176</v>
      </c>
      <c r="EX113" s="21">
        <v>191</v>
      </c>
      <c r="EY113" s="21">
        <v>211</v>
      </c>
      <c r="EZ113" s="24">
        <v>27.5</v>
      </c>
      <c r="FA113" s="21">
        <v>17.5</v>
      </c>
      <c r="FB113" s="21">
        <v>17.5</v>
      </c>
      <c r="FC113" s="21">
        <v>16</v>
      </c>
      <c r="FD113" s="21">
        <v>12.7</v>
      </c>
      <c r="FE113" s="21">
        <v>10.5</v>
      </c>
      <c r="FF113" s="21">
        <v>15.2</v>
      </c>
      <c r="FG113" s="24">
        <v>13</v>
      </c>
      <c r="FH113" s="21">
        <v>4</v>
      </c>
      <c r="FI113" s="21">
        <v>3</v>
      </c>
      <c r="FJ113" s="21">
        <v>3</v>
      </c>
      <c r="FK113" s="21">
        <v>3</v>
      </c>
      <c r="FL113" s="21">
        <v>5</v>
      </c>
      <c r="FM113" s="21">
        <v>8</v>
      </c>
      <c r="FN113" s="24">
        <v>83</v>
      </c>
      <c r="FO113" s="21">
        <v>93</v>
      </c>
      <c r="FP113" s="21">
        <v>74</v>
      </c>
      <c r="FQ113" s="21">
        <v>74</v>
      </c>
      <c r="FR113" s="21">
        <v>83</v>
      </c>
      <c r="FS113" s="21">
        <v>84</v>
      </c>
      <c r="FT113" s="21">
        <v>71</v>
      </c>
      <c r="FU113" s="24">
        <v>0</v>
      </c>
      <c r="FV113" s="21" t="s">
        <v>1669</v>
      </c>
      <c r="FW113" s="21" t="s">
        <v>1212</v>
      </c>
      <c r="FX113" s="21" t="s">
        <v>1212</v>
      </c>
      <c r="FY113" s="21" t="s">
        <v>1160</v>
      </c>
      <c r="FZ113" s="21" t="s">
        <v>1752</v>
      </c>
      <c r="GA113" s="21" t="s">
        <v>804</v>
      </c>
      <c r="GB113" s="24">
        <v>614</v>
      </c>
      <c r="GC113" s="21">
        <v>539</v>
      </c>
      <c r="GD113" s="21">
        <v>469</v>
      </c>
      <c r="GE113" s="21">
        <v>457</v>
      </c>
      <c r="GF113" s="21">
        <v>426</v>
      </c>
      <c r="GG113" s="21">
        <v>436</v>
      </c>
      <c r="GH113" s="21">
        <v>420</v>
      </c>
      <c r="GI113" s="24">
        <v>240</v>
      </c>
      <c r="GJ113" s="21">
        <v>330</v>
      </c>
      <c r="GK113" s="21">
        <v>280</v>
      </c>
      <c r="GL113" s="21">
        <v>150</v>
      </c>
      <c r="GM113" s="21">
        <v>160</v>
      </c>
      <c r="GN113" s="21">
        <v>160</v>
      </c>
      <c r="GO113" s="21">
        <v>490</v>
      </c>
      <c r="GP113" s="6"/>
      <c r="GQ113" s="24">
        <v>12</v>
      </c>
      <c r="GR113" s="21">
        <v>45</v>
      </c>
      <c r="GS113" s="24">
        <v>18</v>
      </c>
      <c r="GT113" s="21">
        <v>90</v>
      </c>
      <c r="GU113" s="24">
        <v>19</v>
      </c>
      <c r="GV113" s="21">
        <v>90</v>
      </c>
      <c r="GW113" s="24">
        <v>19</v>
      </c>
      <c r="GX113" s="21">
        <v>90</v>
      </c>
      <c r="GY113" s="24">
        <v>18</v>
      </c>
      <c r="GZ113" s="21">
        <v>90</v>
      </c>
      <c r="HA113" s="24">
        <v>17</v>
      </c>
      <c r="HB113" s="21">
        <v>90</v>
      </c>
      <c r="HC113" s="24">
        <v>16</v>
      </c>
      <c r="HD113" s="21">
        <v>90</v>
      </c>
      <c r="HE113" s="6"/>
      <c r="HF113" s="21">
        <v>68</v>
      </c>
      <c r="HG113" s="21">
        <v>99</v>
      </c>
      <c r="HH113" s="21">
        <v>163</v>
      </c>
      <c r="HI113" s="21">
        <v>37.4</v>
      </c>
      <c r="HJ113" s="21">
        <v>1</v>
      </c>
      <c r="HK113" s="21">
        <v>59.9</v>
      </c>
      <c r="HL113" s="21">
        <v>1</v>
      </c>
      <c r="HM113" s="21">
        <v>0</v>
      </c>
      <c r="HN113" s="21">
        <v>92.1</v>
      </c>
      <c r="HO113" s="21">
        <v>19</v>
      </c>
      <c r="HP113" s="21">
        <v>3.18</v>
      </c>
      <c r="HQ113" s="21">
        <v>139</v>
      </c>
      <c r="HR113" s="21">
        <v>19</v>
      </c>
      <c r="HS113" s="21">
        <v>27.5</v>
      </c>
      <c r="HT113" s="21">
        <v>4</v>
      </c>
      <c r="HU113" s="6"/>
      <c r="HV113" s="99">
        <f t="shared" si="10"/>
        <v>-6</v>
      </c>
      <c r="HW113" s="6"/>
      <c r="HX113" s="6"/>
      <c r="HY113" s="6"/>
      <c r="HZ113" s="6"/>
      <c r="IA113" s="6"/>
    </row>
    <row r="114" spans="1:235" ht="15.75" customHeight="1" x14ac:dyDescent="0.3"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BY114" s="6"/>
      <c r="BZ114" s="6"/>
      <c r="CA114" s="6"/>
      <c r="CB114" s="6"/>
      <c r="CC114" s="6"/>
      <c r="CD114" s="6"/>
      <c r="CE114" s="6"/>
      <c r="CF114" s="6"/>
      <c r="CG114" s="6"/>
      <c r="CH114" s="6"/>
      <c r="CI114" s="6"/>
      <c r="CJ114" s="6"/>
      <c r="CK114" s="6"/>
      <c r="CL114" s="6"/>
      <c r="CM114" s="6"/>
      <c r="CN114" s="6"/>
      <c r="CO114" s="6"/>
      <c r="CP114" s="6"/>
      <c r="CQ114" s="6"/>
      <c r="CR114" s="6"/>
      <c r="CS114" s="6"/>
      <c r="CT114" s="6"/>
      <c r="CU114" s="6"/>
      <c r="CV114" s="6"/>
      <c r="CW114" s="6"/>
      <c r="CX114" s="6"/>
      <c r="CY114" s="6"/>
      <c r="CZ114" s="6"/>
      <c r="DA114" s="6"/>
      <c r="DB114" s="6"/>
      <c r="DC114" s="6"/>
      <c r="DD114" s="6"/>
      <c r="DE114" s="6"/>
      <c r="DF114" s="6"/>
      <c r="DG114" s="6"/>
      <c r="DH114" s="6"/>
      <c r="DI114" s="6"/>
      <c r="DJ114" s="6"/>
      <c r="DK114" s="6"/>
      <c r="DL114" s="6"/>
      <c r="DM114" s="6"/>
      <c r="DN114" s="6"/>
      <c r="DO114" s="6"/>
      <c r="DP114" s="6"/>
      <c r="DQ114" s="6"/>
      <c r="DR114" s="6"/>
      <c r="DS114" s="6"/>
      <c r="DT114" s="6"/>
      <c r="DU114" s="6"/>
      <c r="DV114" s="6"/>
      <c r="DW114" s="6"/>
      <c r="DX114" s="6"/>
      <c r="DY114" s="6"/>
      <c r="DZ114" s="6"/>
      <c r="EA114" s="6"/>
      <c r="EB114" s="6"/>
      <c r="EC114" s="6"/>
      <c r="ED114" s="6"/>
      <c r="EE114" s="6"/>
      <c r="EF114" s="6"/>
      <c r="EG114" s="6"/>
      <c r="EH114" s="6"/>
      <c r="EI114" s="6"/>
      <c r="EJ114" s="6"/>
      <c r="EK114" s="6"/>
      <c r="EL114" s="6"/>
      <c r="EM114" s="6"/>
      <c r="EN114" s="6"/>
      <c r="EO114" s="6"/>
      <c r="EP114" s="6"/>
      <c r="EQ114" s="6"/>
      <c r="ER114" s="6"/>
      <c r="ES114" s="6"/>
      <c r="ET114" s="6"/>
      <c r="EU114" s="6"/>
      <c r="EV114" s="6"/>
      <c r="EW114" s="6"/>
      <c r="EX114" s="6"/>
      <c r="EY114" s="6"/>
      <c r="EZ114" s="6"/>
      <c r="FA114" s="6"/>
      <c r="FB114" s="6"/>
      <c r="FC114" s="6"/>
      <c r="FD114" s="6"/>
      <c r="FE114" s="6"/>
      <c r="FF114" s="6"/>
      <c r="FG114" s="6"/>
      <c r="FH114" s="6"/>
      <c r="FI114" s="6"/>
      <c r="FJ114" s="6"/>
      <c r="FK114" s="6"/>
      <c r="FL114" s="6"/>
      <c r="FM114" s="6"/>
      <c r="FN114" s="6"/>
      <c r="FO114" s="6"/>
      <c r="FP114" s="6"/>
      <c r="FQ114" s="6"/>
      <c r="FR114" s="6"/>
      <c r="FS114" s="6"/>
      <c r="FT114" s="6"/>
      <c r="FU114" s="6"/>
      <c r="FV114" s="6"/>
      <c r="FW114" s="6"/>
      <c r="FX114" s="6"/>
      <c r="FY114" s="6"/>
      <c r="FZ114" s="6"/>
      <c r="GA114" s="6"/>
      <c r="GB114" s="6"/>
      <c r="GC114" s="6"/>
      <c r="GD114" s="6"/>
      <c r="GE114" s="6"/>
      <c r="GF114" s="6"/>
      <c r="GG114" s="6"/>
      <c r="GH114" s="6"/>
      <c r="GI114" s="6"/>
      <c r="GJ114" s="6"/>
      <c r="GK114" s="6"/>
      <c r="GL114" s="6"/>
      <c r="GM114" s="6"/>
      <c r="GN114" s="6"/>
      <c r="GO114" s="6"/>
      <c r="GP114" s="6"/>
      <c r="GQ114" s="6"/>
      <c r="GR114" s="6"/>
      <c r="GS114" s="6"/>
      <c r="GT114" s="6"/>
      <c r="GU114" s="6"/>
      <c r="GV114" s="6"/>
      <c r="GW114" s="6"/>
      <c r="GX114" s="6"/>
      <c r="GY114" s="6"/>
      <c r="GZ114" s="6"/>
      <c r="HA114" s="6"/>
      <c r="HB114" s="6"/>
      <c r="HC114" s="6"/>
      <c r="HD114" s="6"/>
      <c r="HE114" s="6"/>
      <c r="HF114" s="6"/>
      <c r="HG114" s="6"/>
      <c r="HH114" s="6"/>
      <c r="HI114" s="6"/>
      <c r="HJ114" s="6"/>
      <c r="HK114" s="6"/>
      <c r="HL114" s="6"/>
      <c r="HM114" s="6"/>
      <c r="HN114" s="6"/>
      <c r="HO114" s="6"/>
      <c r="HP114" s="6"/>
      <c r="HQ114" s="6"/>
      <c r="HR114" s="6"/>
      <c r="HS114" s="6"/>
      <c r="HT114" s="6"/>
      <c r="HU114" s="6"/>
      <c r="HW114" s="6"/>
      <c r="HX114" s="6"/>
      <c r="HY114" s="6"/>
      <c r="HZ114" s="6"/>
      <c r="IA114" s="6"/>
    </row>
    <row r="115" spans="1:235" ht="15.75" customHeight="1" x14ac:dyDescent="0.3"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>
        <f>COUNTIFS(S6:S113,1)</f>
        <v>84</v>
      </c>
      <c r="T115" s="15"/>
      <c r="U115" s="15"/>
      <c r="V115" s="15">
        <f>COUNTIFS(V6:V113,1)</f>
        <v>68</v>
      </c>
      <c r="W115" s="15"/>
      <c r="X115" s="15"/>
      <c r="Y115" s="15">
        <f>COUNTIFS(Y6:Y113,0)</f>
        <v>75</v>
      </c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5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  <c r="DT115" s="15"/>
      <c r="DU115" s="15"/>
      <c r="DV115" s="15"/>
      <c r="DW115" s="15"/>
      <c r="DX115" s="15"/>
      <c r="DY115" s="15"/>
      <c r="DZ115" s="15"/>
      <c r="EA115" s="15"/>
      <c r="EB115" s="15"/>
      <c r="EC115" s="15"/>
      <c r="ED115" s="15"/>
      <c r="EE115" s="15"/>
      <c r="EF115" s="15"/>
      <c r="EG115" s="15"/>
      <c r="EH115" s="15"/>
      <c r="EI115" s="15"/>
      <c r="EJ115" s="15"/>
      <c r="EK115" s="15"/>
      <c r="EL115" s="15"/>
      <c r="EM115" s="15"/>
      <c r="EN115" s="15"/>
      <c r="EO115" s="15"/>
      <c r="EP115" s="15"/>
      <c r="EQ115" s="15"/>
      <c r="ER115" s="15"/>
      <c r="ES115" s="15"/>
      <c r="ET115" s="15"/>
      <c r="EU115" s="15"/>
      <c r="EV115" s="15"/>
      <c r="EW115" s="15"/>
      <c r="EX115" s="15"/>
      <c r="EY115" s="15"/>
      <c r="EZ115" s="15"/>
      <c r="FA115" s="15"/>
      <c r="FB115" s="15"/>
      <c r="FC115" s="15"/>
      <c r="FD115" s="15"/>
      <c r="FE115" s="15"/>
      <c r="FF115" s="15"/>
      <c r="FG115" s="15"/>
      <c r="FH115" s="15"/>
      <c r="FI115" s="15"/>
      <c r="FJ115" s="15"/>
      <c r="FK115" s="15"/>
      <c r="FL115" s="15"/>
      <c r="FM115" s="15"/>
      <c r="FN115" s="15"/>
      <c r="FO115" s="15"/>
      <c r="FP115" s="15"/>
      <c r="FQ115" s="15"/>
      <c r="FR115" s="15"/>
      <c r="FS115" s="15"/>
      <c r="FT115" s="15"/>
      <c r="FU115" s="15"/>
      <c r="FV115" s="15"/>
      <c r="FW115" s="15"/>
      <c r="FX115" s="15"/>
      <c r="FY115" s="15"/>
      <c r="FZ115" s="15"/>
      <c r="GA115" s="15"/>
      <c r="GB115" s="15"/>
      <c r="GC115" s="15"/>
      <c r="GD115" s="15"/>
      <c r="GE115" s="15"/>
      <c r="GF115" s="15"/>
      <c r="GG115" s="15"/>
      <c r="GH115" s="15"/>
      <c r="GI115" s="15"/>
      <c r="GJ115" s="15"/>
      <c r="GK115" s="15"/>
      <c r="GL115" s="15"/>
      <c r="GM115" s="15"/>
      <c r="GN115" s="15"/>
      <c r="GO115" s="15"/>
      <c r="GP115" s="15"/>
      <c r="GQ115" s="15"/>
      <c r="GR115" s="15"/>
      <c r="GS115" s="15"/>
      <c r="GT115" s="15"/>
      <c r="GU115" s="15"/>
      <c r="GV115" s="15"/>
      <c r="GW115" s="15"/>
      <c r="GX115" s="15"/>
      <c r="GY115" s="15"/>
      <c r="GZ115" s="15"/>
      <c r="HA115" s="15"/>
      <c r="HB115" s="15"/>
      <c r="HC115" s="15"/>
      <c r="HD115" s="15"/>
      <c r="HE115" s="15"/>
      <c r="HF115" s="15"/>
      <c r="HG115" s="15"/>
      <c r="HH115" s="15"/>
      <c r="HI115" s="15"/>
      <c r="HJ115" s="15"/>
      <c r="HK115" s="15"/>
      <c r="HL115" s="15"/>
      <c r="HM115" s="15"/>
      <c r="HN115" s="15"/>
      <c r="HO115" s="15"/>
      <c r="HP115" s="15"/>
      <c r="HQ115" s="15"/>
      <c r="HR115" s="15"/>
      <c r="HS115" s="15"/>
      <c r="HT115" s="15"/>
      <c r="HW115" s="6"/>
      <c r="HX115" s="6"/>
      <c r="HY115" s="6"/>
      <c r="HZ115" s="6"/>
      <c r="IA115" s="6"/>
    </row>
    <row r="116" spans="1:235" ht="15.75" customHeight="1" x14ac:dyDescent="0.3">
      <c r="B116" s="15"/>
      <c r="C116" s="15"/>
      <c r="D116" s="15">
        <f>COUNTIFS(D6:D113,1)</f>
        <v>60</v>
      </c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>
        <f>COUNTIFS(AO6:AO113,"Yes")</f>
        <v>108</v>
      </c>
      <c r="AP116" s="15">
        <f>COUNTIFS(AP6:AP113,"Eff")</f>
        <v>108</v>
      </c>
      <c r="AQ116" s="15">
        <f>COUNTIFS(AQ6:AQ113,"Csak neg.")</f>
        <v>0</v>
      </c>
      <c r="AR116" s="15">
        <f>COUNTIFS(AR6:AR113,"B")</f>
        <v>70</v>
      </c>
      <c r="AS116" s="6" t="s">
        <v>2082</v>
      </c>
      <c r="AT116" s="110">
        <f t="shared" ref="AT116:CD116" si="328">AVERAGE(AT6:AT113)</f>
        <v>15.58935185185185</v>
      </c>
      <c r="AU116" s="110">
        <f t="shared" si="328"/>
        <v>20.677685185185187</v>
      </c>
      <c r="AV116" s="110">
        <f t="shared" si="328"/>
        <v>27.927037037037039</v>
      </c>
      <c r="AW116" s="110">
        <f t="shared" si="328"/>
        <v>19.065648148148149</v>
      </c>
      <c r="AX116" s="110">
        <f t="shared" si="328"/>
        <v>17.423663366336637</v>
      </c>
      <c r="AY116" s="110">
        <f t="shared" si="328"/>
        <v>12.696702127659574</v>
      </c>
      <c r="AZ116" s="110">
        <f t="shared" si="328"/>
        <v>7.4746341463414616</v>
      </c>
      <c r="BA116" s="110">
        <f t="shared" si="328"/>
        <v>4.2601333333333331</v>
      </c>
      <c r="BB116" s="110">
        <f t="shared" si="328"/>
        <v>2.5061666666666658</v>
      </c>
      <c r="BC116" s="110">
        <f t="shared" si="328"/>
        <v>94.03686024896102</v>
      </c>
      <c r="BD116" s="110">
        <f t="shared" si="328"/>
        <v>49.221628166983436</v>
      </c>
      <c r="BE116" s="110">
        <f t="shared" si="328"/>
        <v>-33.637689818619307</v>
      </c>
      <c r="BF116" s="110">
        <f t="shared" si="328"/>
        <v>233.06345944798088</v>
      </c>
      <c r="BG116" s="110">
        <f t="shared" si="328"/>
        <v>109.66849730382363</v>
      </c>
      <c r="BH116" s="110">
        <f t="shared" si="328"/>
        <v>-5.1736255495598256</v>
      </c>
      <c r="BI116" s="110">
        <f t="shared" si="328"/>
        <v>5.0883333333333329</v>
      </c>
      <c r="BJ116" s="110">
        <f t="shared" si="328"/>
        <v>7.2493518518518565</v>
      </c>
      <c r="BK116" s="110">
        <f t="shared" si="328"/>
        <v>-8.8613888888888859</v>
      </c>
      <c r="BL116" s="110">
        <f t="shared" si="328"/>
        <v>12.337685185185183</v>
      </c>
      <c r="BM116" s="110">
        <f t="shared" si="328"/>
        <v>3.4762962962962951</v>
      </c>
      <c r="BN116" s="110">
        <f t="shared" si="328"/>
        <v>-1.6120370370370376</v>
      </c>
      <c r="BO116" s="110">
        <f t="shared" si="328"/>
        <v>222.03205128205124</v>
      </c>
      <c r="BP116" s="110">
        <f t="shared" si="328"/>
        <v>244.63304347826087</v>
      </c>
      <c r="BQ116" s="110">
        <f t="shared" si="328"/>
        <v>228.04999999999993</v>
      </c>
      <c r="BR116" s="110">
        <f t="shared" si="328"/>
        <v>160.69142857142856</v>
      </c>
      <c r="BS116" s="110">
        <f t="shared" si="328"/>
        <v>126.07586206896551</v>
      </c>
      <c r="BT116" s="110">
        <f t="shared" si="328"/>
        <v>106.21276595744683</v>
      </c>
      <c r="BU116" s="110">
        <f t="shared" si="328"/>
        <v>88.881578947368425</v>
      </c>
      <c r="BV116" s="110">
        <f t="shared" si="328"/>
        <v>36.686792452830183</v>
      </c>
      <c r="BW116" s="110">
        <f t="shared" si="328"/>
        <v>36.704761904761909</v>
      </c>
      <c r="BX116" s="110">
        <f t="shared" si="328"/>
        <v>36.789719626168221</v>
      </c>
      <c r="BY116" s="110">
        <f t="shared" si="328"/>
        <v>36.703738317757008</v>
      </c>
      <c r="BZ116" s="110">
        <f t="shared" si="328"/>
        <v>36.814423076923077</v>
      </c>
      <c r="CA116" s="110">
        <f t="shared" si="328"/>
        <v>36.769892473118283</v>
      </c>
      <c r="CB116" s="110">
        <f t="shared" si="328"/>
        <v>36.707228915662647</v>
      </c>
      <c r="CC116" s="110">
        <f t="shared" si="328"/>
        <v>36.502702702702699</v>
      </c>
      <c r="CD116" s="110">
        <f t="shared" si="328"/>
        <v>36.688135593220338</v>
      </c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  <c r="DY116" s="15"/>
      <c r="DZ116" s="15"/>
      <c r="EA116" s="15"/>
      <c r="EB116" s="15"/>
      <c r="EC116" s="15"/>
      <c r="ED116" s="15"/>
      <c r="EE116" s="15"/>
      <c r="EF116" s="15"/>
      <c r="EG116" s="15"/>
      <c r="EH116" s="15"/>
      <c r="EI116" s="15"/>
      <c r="EJ116" s="15"/>
      <c r="EK116" s="15"/>
      <c r="EL116" s="15"/>
      <c r="EM116" s="15"/>
      <c r="EN116" s="15"/>
      <c r="EO116" s="15"/>
      <c r="EP116" s="15"/>
      <c r="EQ116" s="15"/>
      <c r="ER116" s="15"/>
      <c r="ES116" s="15"/>
      <c r="ET116" s="15"/>
      <c r="EU116" s="15"/>
      <c r="EV116" s="15"/>
      <c r="EW116" s="15"/>
      <c r="EX116" s="15"/>
      <c r="EY116" s="15"/>
      <c r="EZ116" s="15"/>
      <c r="FA116" s="15"/>
      <c r="FB116" s="15"/>
      <c r="FC116" s="15"/>
      <c r="FD116" s="15"/>
      <c r="FE116" s="15"/>
      <c r="FF116" s="15"/>
      <c r="FG116" s="15"/>
      <c r="FH116" s="15"/>
      <c r="FI116" s="15"/>
      <c r="FJ116" s="15"/>
      <c r="FK116" s="15"/>
      <c r="FL116" s="15"/>
      <c r="FM116" s="15"/>
      <c r="FN116" s="15"/>
      <c r="FO116" s="15"/>
      <c r="FP116" s="15"/>
      <c r="FQ116" s="15"/>
      <c r="FR116" s="15"/>
      <c r="FS116" s="15"/>
      <c r="FT116" s="15"/>
      <c r="FU116" s="15"/>
      <c r="FV116" s="15"/>
      <c r="FW116" s="15"/>
      <c r="FX116" s="15"/>
      <c r="FY116" s="15"/>
      <c r="FZ116" s="15"/>
      <c r="GA116" s="15"/>
      <c r="GB116" s="15"/>
      <c r="GC116" s="15"/>
      <c r="GD116" s="15"/>
      <c r="GE116" s="15"/>
      <c r="GF116" s="15"/>
      <c r="GG116" s="15"/>
      <c r="GH116" s="15"/>
      <c r="GI116" s="15"/>
      <c r="GJ116" s="15"/>
      <c r="GK116" s="15"/>
      <c r="GL116" s="15"/>
      <c r="GM116" s="15"/>
      <c r="GN116" s="15"/>
      <c r="GO116" s="15"/>
      <c r="GP116" s="15"/>
      <c r="GQ116" s="15"/>
      <c r="GR116" s="15"/>
      <c r="GS116" s="15"/>
      <c r="GT116" s="15"/>
      <c r="GU116" s="15"/>
      <c r="GV116" s="15"/>
      <c r="GW116" s="15"/>
      <c r="GX116" s="15"/>
      <c r="GY116" s="15"/>
      <c r="GZ116" s="15"/>
      <c r="HA116" s="15"/>
      <c r="HB116" s="15"/>
      <c r="HC116" s="15"/>
      <c r="HD116" s="15"/>
      <c r="HE116" s="15"/>
      <c r="HF116" s="15"/>
      <c r="HG116" s="15"/>
      <c r="HH116" s="15"/>
      <c r="HI116" s="15"/>
      <c r="HJ116" s="15"/>
      <c r="HK116" s="15"/>
      <c r="HL116" s="15"/>
      <c r="HM116" s="15"/>
      <c r="HN116" s="15"/>
      <c r="HO116" s="15"/>
      <c r="HP116" s="15"/>
      <c r="HQ116" s="15"/>
      <c r="HR116" s="15"/>
      <c r="HS116" s="15"/>
      <c r="HT116" s="15"/>
      <c r="HW116" s="6"/>
      <c r="HX116" s="6"/>
      <c r="HY116" s="6"/>
      <c r="HZ116" s="6"/>
      <c r="IA116" s="6"/>
    </row>
    <row r="117" spans="1:235" ht="15.75" customHeight="1" x14ac:dyDescent="0.3">
      <c r="B117" s="15"/>
      <c r="C117" s="15"/>
      <c r="D117" s="111">
        <f>COUNTIFS(D6:D113,2)</f>
        <v>48</v>
      </c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>
        <f>COUNTIFS(AP6:AP113,"Ineff")</f>
        <v>0</v>
      </c>
      <c r="AQ117" s="15"/>
      <c r="AR117" s="15">
        <f>COUNTIFS(AR6:AR113,"S")</f>
        <v>32</v>
      </c>
      <c r="AS117" s="6" t="s">
        <v>2083</v>
      </c>
      <c r="AT117" s="15">
        <f t="shared" ref="AT117:CD117" si="329">MEDIAN(AT6:AT113)</f>
        <v>4.18</v>
      </c>
      <c r="AU117" s="15">
        <f t="shared" si="329"/>
        <v>6.5250000000000004</v>
      </c>
      <c r="AV117" s="15">
        <f t="shared" si="329"/>
        <v>6.9950000000000001</v>
      </c>
      <c r="AW117" s="15">
        <f t="shared" si="329"/>
        <v>5.1549999999999994</v>
      </c>
      <c r="AX117" s="15">
        <f t="shared" si="329"/>
        <v>3.72</v>
      </c>
      <c r="AY117" s="15">
        <f t="shared" si="329"/>
        <v>2.8200000000000003</v>
      </c>
      <c r="AZ117" s="15">
        <f t="shared" si="329"/>
        <v>1.46</v>
      </c>
      <c r="BA117" s="15">
        <f t="shared" si="329"/>
        <v>1</v>
      </c>
      <c r="BB117" s="15">
        <f t="shared" si="329"/>
        <v>0.89</v>
      </c>
      <c r="BC117" s="110">
        <f t="shared" si="329"/>
        <v>31.983231821941516</v>
      </c>
      <c r="BD117" s="110">
        <f t="shared" si="329"/>
        <v>23.508506875890617</v>
      </c>
      <c r="BE117" s="110">
        <f t="shared" si="329"/>
        <v>-37.596153846153847</v>
      </c>
      <c r="BF117" s="110">
        <f t="shared" si="329"/>
        <v>74.16623978862799</v>
      </c>
      <c r="BG117" s="110">
        <f t="shared" si="329"/>
        <v>7.2360872059667329</v>
      </c>
      <c r="BH117" s="110">
        <f t="shared" si="329"/>
        <v>-19.282608695652179</v>
      </c>
      <c r="BI117" s="15">
        <f t="shared" si="329"/>
        <v>1.2299999999999991</v>
      </c>
      <c r="BJ117" s="15">
        <f t="shared" si="329"/>
        <v>0.89999999999999991</v>
      </c>
      <c r="BK117" s="15">
        <f t="shared" si="329"/>
        <v>-2.44</v>
      </c>
      <c r="BL117" s="15">
        <f t="shared" si="329"/>
        <v>2.875</v>
      </c>
      <c r="BM117" s="15">
        <f t="shared" si="329"/>
        <v>0.10999999999999993</v>
      </c>
      <c r="BN117" s="15">
        <f t="shared" si="329"/>
        <v>-0.82</v>
      </c>
      <c r="BO117" s="15">
        <f t="shared" si="329"/>
        <v>206.3</v>
      </c>
      <c r="BP117" s="15">
        <f t="shared" si="329"/>
        <v>234.05</v>
      </c>
      <c r="BQ117" s="15">
        <f t="shared" si="329"/>
        <v>223</v>
      </c>
      <c r="BR117" s="15">
        <f t="shared" si="329"/>
        <v>145.05000000000001</v>
      </c>
      <c r="BS117" s="15">
        <f t="shared" si="329"/>
        <v>108.69999999999999</v>
      </c>
      <c r="BT117" s="15">
        <f t="shared" si="329"/>
        <v>82.3</v>
      </c>
      <c r="BU117" s="15">
        <f t="shared" si="329"/>
        <v>75.349999999999994</v>
      </c>
      <c r="BV117" s="15">
        <f t="shared" si="329"/>
        <v>36.5</v>
      </c>
      <c r="BW117" s="15">
        <f t="shared" si="329"/>
        <v>36.9</v>
      </c>
      <c r="BX117" s="15">
        <f t="shared" si="329"/>
        <v>36.9</v>
      </c>
      <c r="BY117" s="15">
        <f t="shared" si="329"/>
        <v>36.6</v>
      </c>
      <c r="BZ117" s="15">
        <f t="shared" si="329"/>
        <v>36.6</v>
      </c>
      <c r="CA117" s="15">
        <f t="shared" si="329"/>
        <v>36.6</v>
      </c>
      <c r="CB117" s="15">
        <f t="shared" si="329"/>
        <v>36.5</v>
      </c>
      <c r="CC117" s="15">
        <f t="shared" si="329"/>
        <v>36.4</v>
      </c>
      <c r="CD117" s="15">
        <f t="shared" si="329"/>
        <v>36.5</v>
      </c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5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  <c r="DU117" s="15"/>
      <c r="DV117" s="15"/>
      <c r="DW117" s="15"/>
      <c r="DX117" s="15"/>
      <c r="DY117" s="15"/>
      <c r="DZ117" s="15"/>
      <c r="EA117" s="15"/>
      <c r="EB117" s="15"/>
      <c r="EC117" s="15"/>
      <c r="ED117" s="15"/>
      <c r="EE117" s="15"/>
      <c r="EF117" s="15"/>
      <c r="EG117" s="15"/>
      <c r="EH117" s="15"/>
      <c r="EI117" s="15"/>
      <c r="EJ117" s="15"/>
      <c r="EK117" s="15"/>
      <c r="EL117" s="15"/>
      <c r="EM117" s="15"/>
      <c r="EN117" s="15"/>
      <c r="EO117" s="15"/>
      <c r="EP117" s="15"/>
      <c r="EQ117" s="15"/>
      <c r="ER117" s="15"/>
      <c r="ES117" s="15"/>
      <c r="ET117" s="15"/>
      <c r="EU117" s="15"/>
      <c r="EV117" s="15"/>
      <c r="EW117" s="15"/>
      <c r="EX117" s="15"/>
      <c r="EY117" s="15"/>
      <c r="EZ117" s="15"/>
      <c r="FA117" s="15"/>
      <c r="FB117" s="15"/>
      <c r="FC117" s="15"/>
      <c r="FD117" s="15"/>
      <c r="FE117" s="15"/>
      <c r="FF117" s="15"/>
      <c r="FG117" s="15"/>
      <c r="FH117" s="15"/>
      <c r="FI117" s="15"/>
      <c r="FJ117" s="15"/>
      <c r="FK117" s="15"/>
      <c r="FL117" s="15"/>
      <c r="FM117" s="15"/>
      <c r="FN117" s="15"/>
      <c r="FO117" s="15"/>
      <c r="FP117" s="15"/>
      <c r="FQ117" s="15"/>
      <c r="FR117" s="15"/>
      <c r="FS117" s="15"/>
      <c r="FT117" s="15"/>
      <c r="FU117" s="15"/>
      <c r="FV117" s="15"/>
      <c r="FW117" s="15"/>
      <c r="FX117" s="15"/>
      <c r="FY117" s="15"/>
      <c r="FZ117" s="15"/>
      <c r="GA117" s="15"/>
      <c r="GB117" s="15"/>
      <c r="GC117" s="15"/>
      <c r="GD117" s="15"/>
      <c r="GE117" s="15"/>
      <c r="GF117" s="15"/>
      <c r="GG117" s="15"/>
      <c r="GH117" s="15"/>
      <c r="GI117" s="15"/>
      <c r="GJ117" s="15"/>
      <c r="GK117" s="15"/>
      <c r="GL117" s="15"/>
      <c r="GM117" s="15"/>
      <c r="GN117" s="15"/>
      <c r="GO117" s="15"/>
      <c r="GP117" s="15"/>
      <c r="GQ117" s="15"/>
      <c r="GR117" s="15"/>
      <c r="GS117" s="15"/>
      <c r="GT117" s="15"/>
      <c r="GU117" s="15"/>
      <c r="GV117" s="15"/>
      <c r="GW117" s="15"/>
      <c r="GX117" s="15"/>
      <c r="GY117" s="15"/>
      <c r="GZ117" s="15"/>
      <c r="HA117" s="15"/>
      <c r="HB117" s="15"/>
      <c r="HC117" s="15"/>
      <c r="HD117" s="15"/>
      <c r="HE117" s="15"/>
      <c r="HF117" s="15"/>
      <c r="HG117" s="15"/>
      <c r="HH117" s="15"/>
      <c r="HI117" s="15"/>
      <c r="HJ117" s="15"/>
      <c r="HK117" s="15"/>
      <c r="HL117" s="15"/>
      <c r="HM117" s="15"/>
      <c r="HN117" s="15"/>
      <c r="HO117" s="15"/>
      <c r="HP117" s="15"/>
      <c r="HQ117" s="15"/>
      <c r="HR117" s="15"/>
      <c r="HS117" s="15"/>
      <c r="HT117" s="15"/>
      <c r="HW117" s="6"/>
      <c r="HX117" s="6"/>
      <c r="HY117" s="6"/>
      <c r="HZ117" s="6"/>
      <c r="IA117" s="6"/>
    </row>
    <row r="118" spans="1:235" ht="15.75" customHeight="1" x14ac:dyDescent="0.3">
      <c r="B118" s="15"/>
      <c r="C118" s="15"/>
      <c r="D118" s="15">
        <f>SUM(D116:D117)</f>
        <v>108</v>
      </c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>
        <f>COUNTIFS(AO6:AO113,"No")</f>
        <v>0</v>
      </c>
      <c r="AP118" s="15"/>
      <c r="AQ118" s="15"/>
      <c r="AR118" s="15">
        <f>COUNTIFS(AR6:AR113,"T")</f>
        <v>6</v>
      </c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/>
      <c r="DW118" s="15"/>
      <c r="DX118" s="15"/>
      <c r="DY118" s="15"/>
      <c r="DZ118" s="15"/>
      <c r="EA118" s="15"/>
      <c r="EB118" s="15"/>
      <c r="EC118" s="15"/>
      <c r="ED118" s="15"/>
      <c r="EE118" s="15"/>
      <c r="EF118" s="15"/>
      <c r="EG118" s="15"/>
      <c r="EH118" s="15"/>
      <c r="EI118" s="15"/>
      <c r="EJ118" s="15"/>
      <c r="EK118" s="15"/>
      <c r="EL118" s="15"/>
      <c r="EM118" s="15"/>
      <c r="EN118" s="15"/>
      <c r="EO118" s="15"/>
      <c r="EP118" s="15"/>
      <c r="EQ118" s="15"/>
      <c r="ER118" s="15"/>
      <c r="ES118" s="15"/>
      <c r="ET118" s="15"/>
      <c r="EU118" s="15"/>
      <c r="EV118" s="15"/>
      <c r="EW118" s="15"/>
      <c r="EX118" s="15"/>
      <c r="EY118" s="15"/>
      <c r="EZ118" s="15"/>
      <c r="FA118" s="15"/>
      <c r="FB118" s="15"/>
      <c r="FC118" s="15"/>
      <c r="FD118" s="15"/>
      <c r="FE118" s="15"/>
      <c r="FF118" s="15"/>
      <c r="FG118" s="15"/>
      <c r="FH118" s="15"/>
      <c r="FI118" s="15"/>
      <c r="FJ118" s="15"/>
      <c r="FK118" s="15"/>
      <c r="FL118" s="15"/>
      <c r="FM118" s="15"/>
      <c r="FN118" s="15"/>
      <c r="FO118" s="15"/>
      <c r="FP118" s="15"/>
      <c r="FQ118" s="15"/>
      <c r="FR118" s="15"/>
      <c r="FS118" s="15"/>
      <c r="FT118" s="15"/>
      <c r="FU118" s="15"/>
      <c r="FV118" s="15"/>
      <c r="FW118" s="15"/>
      <c r="FX118" s="15"/>
      <c r="FY118" s="15"/>
      <c r="FZ118" s="15"/>
      <c r="GA118" s="15"/>
      <c r="GB118" s="15"/>
      <c r="GC118" s="15"/>
      <c r="GD118" s="15"/>
      <c r="GE118" s="15"/>
      <c r="GF118" s="15"/>
      <c r="GG118" s="15"/>
      <c r="GH118" s="15"/>
      <c r="GI118" s="15"/>
      <c r="GJ118" s="15"/>
      <c r="GK118" s="15"/>
      <c r="GL118" s="15"/>
      <c r="GM118" s="15"/>
      <c r="GN118" s="15"/>
      <c r="GO118" s="15"/>
      <c r="GP118" s="15"/>
      <c r="GQ118" s="15"/>
      <c r="GR118" s="15"/>
      <c r="GS118" s="15"/>
      <c r="GT118" s="15"/>
      <c r="GU118" s="15"/>
      <c r="GV118" s="15"/>
      <c r="GW118" s="15"/>
      <c r="GX118" s="15"/>
      <c r="GY118" s="15"/>
      <c r="GZ118" s="15"/>
      <c r="HA118" s="15"/>
      <c r="HB118" s="15"/>
      <c r="HC118" s="15"/>
      <c r="HD118" s="15"/>
      <c r="HE118" s="15"/>
      <c r="HF118" s="15"/>
      <c r="HG118" s="15"/>
      <c r="HH118" s="15"/>
      <c r="HI118" s="15"/>
      <c r="HJ118" s="15"/>
      <c r="HK118" s="15"/>
      <c r="HL118" s="15"/>
      <c r="HM118" s="15"/>
      <c r="HN118" s="15"/>
      <c r="HO118" s="15"/>
      <c r="HP118" s="15"/>
      <c r="HQ118" s="15"/>
      <c r="HR118" s="15"/>
      <c r="HS118" s="15"/>
      <c r="HT118" s="15"/>
      <c r="HW118" s="6"/>
      <c r="HX118" s="6"/>
      <c r="HY118" s="6"/>
      <c r="HZ118" s="6"/>
      <c r="IA118" s="6"/>
    </row>
    <row r="119" spans="1:235" ht="15.75" customHeight="1" x14ac:dyDescent="0.3"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>
        <f t="shared" ref="AO119:AP119" si="330">SUM(AO116:AO118)</f>
        <v>108</v>
      </c>
      <c r="AP119" s="15">
        <f t="shared" si="330"/>
        <v>108</v>
      </c>
      <c r="AQ119" s="15"/>
      <c r="AR119" s="15">
        <f>SUM(AR116:AR118)</f>
        <v>108</v>
      </c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  <c r="DX119" s="15"/>
      <c r="DY119" s="15"/>
      <c r="DZ119" s="15"/>
      <c r="EA119" s="15"/>
      <c r="EB119" s="15"/>
      <c r="EC119" s="15"/>
      <c r="ED119" s="15"/>
      <c r="EE119" s="15"/>
      <c r="EF119" s="15"/>
      <c r="EG119" s="15"/>
      <c r="EH119" s="15"/>
      <c r="EI119" s="15"/>
      <c r="EJ119" s="15"/>
      <c r="EK119" s="15"/>
      <c r="EL119" s="15"/>
      <c r="EM119" s="15"/>
      <c r="EN119" s="15"/>
      <c r="EO119" s="15"/>
      <c r="EP119" s="15"/>
      <c r="EQ119" s="15"/>
      <c r="ER119" s="15"/>
      <c r="ES119" s="15"/>
      <c r="ET119" s="15"/>
      <c r="EU119" s="15"/>
      <c r="EV119" s="15"/>
      <c r="EW119" s="15"/>
      <c r="EX119" s="15"/>
      <c r="EY119" s="15"/>
      <c r="EZ119" s="15"/>
      <c r="FA119" s="15"/>
      <c r="FB119" s="15"/>
      <c r="FC119" s="15"/>
      <c r="FD119" s="15"/>
      <c r="FE119" s="15"/>
      <c r="FF119" s="15"/>
      <c r="FG119" s="15"/>
      <c r="FH119" s="15"/>
      <c r="FI119" s="15"/>
      <c r="FJ119" s="15"/>
      <c r="FK119" s="15"/>
      <c r="FL119" s="15"/>
      <c r="FM119" s="15"/>
      <c r="FN119" s="15"/>
      <c r="FO119" s="15"/>
      <c r="FP119" s="15"/>
      <c r="FQ119" s="15"/>
      <c r="FR119" s="15"/>
      <c r="FS119" s="15"/>
      <c r="FT119" s="15"/>
      <c r="FU119" s="15"/>
      <c r="FV119" s="15"/>
      <c r="FW119" s="15"/>
      <c r="FX119" s="15"/>
      <c r="FY119" s="15"/>
      <c r="FZ119" s="15"/>
      <c r="GA119" s="15"/>
      <c r="GB119" s="15"/>
      <c r="GC119" s="15"/>
      <c r="GD119" s="15"/>
      <c r="GE119" s="15"/>
      <c r="GF119" s="15"/>
      <c r="GG119" s="15"/>
      <c r="GH119" s="15"/>
      <c r="GI119" s="15"/>
      <c r="GJ119" s="15"/>
      <c r="GK119" s="15"/>
      <c r="GL119" s="15"/>
      <c r="GM119" s="15"/>
      <c r="GN119" s="15"/>
      <c r="GO119" s="15"/>
      <c r="GP119" s="15"/>
      <c r="GQ119" s="15"/>
      <c r="GR119" s="15"/>
      <c r="GS119" s="15"/>
      <c r="GT119" s="15"/>
      <c r="GU119" s="15"/>
      <c r="GV119" s="15"/>
      <c r="GW119" s="15"/>
      <c r="GX119" s="15"/>
      <c r="GY119" s="15"/>
      <c r="GZ119" s="15"/>
      <c r="HA119" s="15"/>
      <c r="HB119" s="15"/>
      <c r="HC119" s="15"/>
      <c r="HD119" s="15"/>
      <c r="HE119" s="15"/>
      <c r="HF119" s="15"/>
      <c r="HG119" s="15"/>
      <c r="HH119" s="15"/>
      <c r="HI119" s="15"/>
      <c r="HJ119" s="15"/>
      <c r="HK119" s="15"/>
      <c r="HL119" s="15"/>
      <c r="HM119" s="15"/>
      <c r="HN119" s="15"/>
      <c r="HO119" s="15"/>
      <c r="HP119" s="15"/>
      <c r="HQ119" s="15"/>
      <c r="HR119" s="15"/>
      <c r="HS119" s="15"/>
      <c r="HT119" s="15"/>
      <c r="HU119" s="92"/>
      <c r="HW119" s="6"/>
      <c r="HX119" s="6"/>
      <c r="HY119" s="6"/>
      <c r="HZ119" s="6"/>
      <c r="IA119" s="6"/>
    </row>
    <row r="120" spans="1:235" ht="15.75" customHeight="1" x14ac:dyDescent="0.3"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  <c r="DY120" s="15"/>
      <c r="DZ120" s="15"/>
      <c r="EA120" s="15"/>
      <c r="EB120" s="15"/>
      <c r="EC120" s="15"/>
      <c r="ED120" s="15"/>
      <c r="EE120" s="15"/>
      <c r="EF120" s="15"/>
      <c r="EG120" s="15"/>
      <c r="EH120" s="15"/>
      <c r="EI120" s="15"/>
      <c r="EJ120" s="15"/>
      <c r="EK120" s="15"/>
      <c r="EL120" s="15"/>
      <c r="EM120" s="15"/>
      <c r="EN120" s="15"/>
      <c r="EO120" s="15"/>
      <c r="EP120" s="15"/>
      <c r="EQ120" s="15"/>
      <c r="ER120" s="15"/>
      <c r="ES120" s="15"/>
      <c r="ET120" s="15"/>
      <c r="EU120" s="15"/>
      <c r="EV120" s="15"/>
      <c r="EW120" s="15"/>
      <c r="EX120" s="15"/>
      <c r="EY120" s="15"/>
      <c r="EZ120" s="15"/>
      <c r="FA120" s="15"/>
      <c r="FB120" s="15"/>
      <c r="FC120" s="15"/>
      <c r="FD120" s="15"/>
      <c r="FE120" s="15"/>
      <c r="FF120" s="15"/>
      <c r="FG120" s="15"/>
      <c r="FH120" s="15"/>
      <c r="FI120" s="15"/>
      <c r="FJ120" s="15"/>
      <c r="FK120" s="15"/>
      <c r="FL120" s="15"/>
      <c r="FM120" s="15"/>
      <c r="FN120" s="15"/>
      <c r="FO120" s="15"/>
      <c r="FP120" s="15"/>
      <c r="FQ120" s="15"/>
      <c r="FR120" s="15"/>
      <c r="FS120" s="15"/>
      <c r="FT120" s="15"/>
      <c r="FU120" s="15"/>
      <c r="FV120" s="15"/>
      <c r="FW120" s="15"/>
      <c r="FX120" s="15"/>
      <c r="FY120" s="15"/>
      <c r="FZ120" s="15"/>
      <c r="GA120" s="15"/>
      <c r="GB120" s="15"/>
      <c r="GC120" s="15"/>
      <c r="GD120" s="15"/>
      <c r="GE120" s="15"/>
      <c r="GF120" s="15"/>
      <c r="GG120" s="15"/>
      <c r="GH120" s="15"/>
      <c r="GI120" s="15"/>
      <c r="GJ120" s="15"/>
      <c r="GK120" s="15"/>
      <c r="GL120" s="15"/>
      <c r="GM120" s="15"/>
      <c r="GN120" s="15"/>
      <c r="GO120" s="15"/>
      <c r="GP120" s="15"/>
      <c r="GQ120" s="15"/>
      <c r="GR120" s="15"/>
      <c r="GS120" s="15"/>
      <c r="GT120" s="15"/>
      <c r="GU120" s="15"/>
      <c r="GV120" s="15"/>
      <c r="GW120" s="15"/>
      <c r="GX120" s="15"/>
      <c r="GY120" s="15"/>
      <c r="GZ120" s="15"/>
      <c r="HA120" s="15"/>
      <c r="HB120" s="15"/>
      <c r="HC120" s="15"/>
      <c r="HD120" s="15"/>
      <c r="HE120" s="15"/>
      <c r="HF120" s="15"/>
      <c r="HG120" s="15"/>
      <c r="HH120" s="15"/>
      <c r="HI120" s="15"/>
      <c r="HJ120" s="15"/>
      <c r="HK120" s="15"/>
      <c r="HL120" s="15"/>
      <c r="HM120" s="15"/>
      <c r="HN120" s="15"/>
      <c r="HO120" s="15"/>
      <c r="HP120" s="15"/>
      <c r="HQ120" s="15"/>
      <c r="HR120" s="15"/>
      <c r="HS120" s="15"/>
      <c r="HT120" s="15"/>
      <c r="HW120" s="6"/>
      <c r="HX120" s="6"/>
      <c r="HY120" s="6"/>
      <c r="HZ120" s="6"/>
      <c r="IA120" s="6"/>
    </row>
    <row r="121" spans="1:235" ht="15.75" customHeight="1" x14ac:dyDescent="0.3">
      <c r="GN121" s="15"/>
      <c r="GO121" s="15"/>
      <c r="HW121" s="6"/>
      <c r="HX121" s="6"/>
      <c r="HY121" s="6"/>
      <c r="HZ121" s="6"/>
      <c r="IA121" s="6"/>
    </row>
    <row r="122" spans="1:235" ht="15.75" customHeight="1" x14ac:dyDescent="0.3">
      <c r="GN122" s="15"/>
      <c r="GO122" s="15"/>
      <c r="HW122" s="6"/>
      <c r="HX122" s="6"/>
      <c r="HY122" s="6"/>
      <c r="HZ122" s="6"/>
      <c r="IA122" s="6"/>
    </row>
    <row r="123" spans="1:235" ht="15.75" customHeight="1" x14ac:dyDescent="0.3"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15"/>
      <c r="BD123" s="15"/>
      <c r="BE123" s="15"/>
      <c r="BF123" s="15"/>
      <c r="BG123" s="15"/>
      <c r="BH123" s="15"/>
      <c r="BI123" s="15"/>
      <c r="BJ123" s="15"/>
      <c r="BK123" s="15"/>
      <c r="GN123" s="15"/>
      <c r="GO123" s="15"/>
      <c r="HW123" s="6"/>
      <c r="HX123" s="6"/>
      <c r="HY123" s="6"/>
      <c r="HZ123" s="6"/>
      <c r="IA123" s="6"/>
    </row>
    <row r="124" spans="1:235" ht="15.75" customHeight="1" x14ac:dyDescent="0.3"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15"/>
      <c r="BD124" s="15"/>
      <c r="BE124" s="15"/>
      <c r="BF124" s="15"/>
      <c r="BG124" s="15"/>
      <c r="BH124" s="15"/>
      <c r="BI124" s="15"/>
      <c r="BJ124" s="15"/>
      <c r="BK124" s="15"/>
      <c r="GN124" s="15"/>
      <c r="GO124" s="15"/>
      <c r="HW124" s="6"/>
      <c r="HX124" s="6"/>
      <c r="HY124" s="6"/>
      <c r="HZ124" s="6"/>
      <c r="IA124" s="6"/>
    </row>
    <row r="125" spans="1:235" ht="15.75" customHeight="1" x14ac:dyDescent="0.3"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15"/>
      <c r="BD125" s="15"/>
      <c r="BE125" s="15"/>
      <c r="BF125" s="15"/>
      <c r="BG125" s="15"/>
      <c r="BH125" s="15"/>
      <c r="BI125" s="15"/>
      <c r="BJ125" s="15"/>
      <c r="BK125" s="15"/>
      <c r="GN125" s="15"/>
      <c r="GO125" s="15"/>
      <c r="HW125" s="6"/>
      <c r="HX125" s="6"/>
      <c r="HY125" s="6"/>
      <c r="HZ125" s="6"/>
      <c r="IA125" s="6"/>
    </row>
    <row r="126" spans="1:235" ht="15.75" customHeight="1" x14ac:dyDescent="0.3"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15"/>
      <c r="BD126" s="15"/>
      <c r="BE126" s="15"/>
      <c r="BF126" s="15"/>
      <c r="BG126" s="15"/>
      <c r="BH126" s="15"/>
      <c r="BI126" s="15"/>
      <c r="BJ126" s="15"/>
      <c r="BK126" s="15"/>
      <c r="GN126" s="15"/>
      <c r="GO126" s="15"/>
      <c r="HW126" s="6"/>
      <c r="HX126" s="6"/>
      <c r="HY126" s="6"/>
      <c r="HZ126" s="6"/>
      <c r="IA126" s="6"/>
    </row>
    <row r="127" spans="1:235" ht="15.75" customHeight="1" x14ac:dyDescent="0.3"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15"/>
      <c r="BD127" s="15"/>
      <c r="BE127" s="15"/>
      <c r="BF127" s="15"/>
      <c r="BG127" s="15"/>
      <c r="BH127" s="15"/>
      <c r="BI127" s="15"/>
      <c r="BJ127" s="15"/>
      <c r="BK127" s="15"/>
      <c r="GN127" s="15"/>
      <c r="GO127" s="15"/>
      <c r="HW127" s="6"/>
      <c r="HX127" s="6"/>
      <c r="HY127" s="6"/>
      <c r="HZ127" s="6"/>
      <c r="IA127" s="6"/>
    </row>
    <row r="128" spans="1:235" ht="15.75" customHeight="1" x14ac:dyDescent="0.3"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15"/>
      <c r="BD128" s="15"/>
      <c r="BE128" s="15"/>
      <c r="BF128" s="15"/>
      <c r="BG128" s="15"/>
      <c r="BH128" s="15"/>
      <c r="BI128" s="15"/>
      <c r="BJ128" s="15"/>
      <c r="BK128" s="15"/>
      <c r="GN128" s="15"/>
      <c r="GO128" s="15"/>
      <c r="HW128" s="6"/>
      <c r="HX128" s="6"/>
      <c r="HY128" s="6"/>
      <c r="HZ128" s="6"/>
      <c r="IA128" s="6"/>
    </row>
    <row r="129" spans="45:235" ht="15.75" customHeight="1" x14ac:dyDescent="0.3"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15"/>
      <c r="BD129" s="15"/>
      <c r="BE129" s="15"/>
      <c r="BF129" s="15"/>
      <c r="BG129" s="15"/>
      <c r="BH129" s="15"/>
      <c r="BI129" s="15"/>
      <c r="BJ129" s="15"/>
      <c r="BK129" s="15"/>
      <c r="GN129" s="15"/>
      <c r="GO129" s="15"/>
      <c r="HW129" s="6"/>
      <c r="HX129" s="6"/>
      <c r="HY129" s="6"/>
      <c r="HZ129" s="6"/>
      <c r="IA129" s="6"/>
    </row>
    <row r="130" spans="45:235" ht="15.75" customHeight="1" x14ac:dyDescent="0.3"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15"/>
      <c r="BD130" s="15"/>
      <c r="BE130" s="15"/>
      <c r="BF130" s="15"/>
      <c r="BG130" s="15"/>
      <c r="BH130" s="15"/>
      <c r="BI130" s="15"/>
      <c r="BJ130" s="15"/>
      <c r="BK130" s="15"/>
      <c r="GN130" s="15"/>
      <c r="GO130" s="15"/>
      <c r="HW130" s="6"/>
      <c r="HX130" s="6"/>
      <c r="HY130" s="6"/>
      <c r="HZ130" s="6"/>
      <c r="IA130" s="6"/>
    </row>
    <row r="131" spans="45:235" ht="15.75" customHeight="1" x14ac:dyDescent="0.3"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15"/>
      <c r="BD131" s="15"/>
      <c r="BE131" s="15"/>
      <c r="BF131" s="15"/>
      <c r="BG131" s="15"/>
      <c r="BH131" s="15"/>
      <c r="BI131" s="15"/>
      <c r="BJ131" s="15"/>
      <c r="BK131" s="15"/>
      <c r="GN131" s="15"/>
      <c r="GO131" s="15"/>
      <c r="HW131" s="6"/>
      <c r="HX131" s="6"/>
      <c r="HY131" s="6"/>
      <c r="HZ131" s="6"/>
      <c r="IA131" s="6"/>
    </row>
    <row r="132" spans="45:235" ht="15.75" customHeight="1" x14ac:dyDescent="0.3">
      <c r="AS132" s="6"/>
      <c r="AT132" s="6"/>
      <c r="AU132" s="6"/>
      <c r="AV132" s="6"/>
      <c r="AW132" s="20"/>
      <c r="AX132" s="6"/>
      <c r="AY132" s="6"/>
      <c r="AZ132" s="6"/>
      <c r="BA132" s="6"/>
      <c r="BB132" s="6"/>
      <c r="BC132" s="15"/>
      <c r="BD132" s="15"/>
      <c r="BE132" s="15"/>
      <c r="BF132" s="15"/>
      <c r="BG132" s="15"/>
      <c r="BH132" s="15"/>
      <c r="BI132" s="15"/>
      <c r="BJ132" s="15"/>
      <c r="BK132" s="15"/>
      <c r="GN132" s="15"/>
      <c r="GO132" s="15"/>
      <c r="HW132" s="6"/>
      <c r="HX132" s="6"/>
      <c r="HY132" s="6"/>
      <c r="HZ132" s="6"/>
      <c r="IA132" s="6"/>
    </row>
    <row r="133" spans="45:235" ht="15.75" customHeight="1" x14ac:dyDescent="0.3"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15"/>
      <c r="BD133" s="15"/>
      <c r="BE133" s="15"/>
      <c r="BF133" s="15"/>
      <c r="BG133" s="15"/>
      <c r="BH133" s="15"/>
      <c r="BI133" s="15"/>
      <c r="BJ133" s="15"/>
      <c r="BK133" s="15"/>
      <c r="GN133" s="15"/>
      <c r="GO133" s="15"/>
      <c r="HW133" s="6"/>
      <c r="HX133" s="6"/>
      <c r="HY133" s="6"/>
      <c r="HZ133" s="6"/>
      <c r="IA133" s="6"/>
    </row>
    <row r="134" spans="45:235" ht="15.75" customHeight="1" x14ac:dyDescent="0.3"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15"/>
      <c r="BD134" s="15"/>
      <c r="BE134" s="15"/>
      <c r="BF134" s="15"/>
      <c r="BG134" s="15"/>
      <c r="BH134" s="15"/>
      <c r="BI134" s="15"/>
      <c r="BJ134" s="15"/>
      <c r="BK134" s="15"/>
      <c r="GN134" s="15"/>
      <c r="GO134" s="15"/>
      <c r="HW134" s="6"/>
      <c r="HX134" s="6"/>
      <c r="HY134" s="6"/>
      <c r="HZ134" s="6"/>
      <c r="IA134" s="6"/>
    </row>
    <row r="135" spans="45:235" ht="15.75" customHeight="1" x14ac:dyDescent="0.3"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15"/>
      <c r="BD135" s="15"/>
      <c r="BE135" s="15"/>
      <c r="BF135" s="15"/>
      <c r="BG135" s="15"/>
      <c r="BH135" s="15"/>
      <c r="BI135" s="15"/>
      <c r="BJ135" s="15"/>
      <c r="BK135" s="15"/>
      <c r="GN135" s="15"/>
      <c r="GO135" s="15"/>
      <c r="HW135" s="6"/>
      <c r="HX135" s="6"/>
      <c r="HY135" s="6"/>
      <c r="HZ135" s="6"/>
      <c r="IA135" s="6"/>
    </row>
    <row r="136" spans="45:235" ht="15.75" customHeight="1" x14ac:dyDescent="0.3"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15"/>
      <c r="BD136" s="15"/>
      <c r="BE136" s="15"/>
      <c r="BF136" s="15"/>
      <c r="BG136" s="15"/>
      <c r="BH136" s="15"/>
      <c r="BI136" s="15"/>
      <c r="BJ136" s="15"/>
      <c r="BK136" s="15"/>
      <c r="GN136" s="15"/>
      <c r="GO136" s="15"/>
      <c r="HW136" s="6"/>
      <c r="HX136" s="6"/>
      <c r="HY136" s="6"/>
      <c r="HZ136" s="6"/>
      <c r="IA136" s="6"/>
    </row>
    <row r="137" spans="45:235" ht="15.75" customHeight="1" x14ac:dyDescent="0.3"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15"/>
      <c r="BD137" s="15"/>
      <c r="BE137" s="15"/>
      <c r="BF137" s="15"/>
      <c r="BG137" s="15"/>
      <c r="BH137" s="15"/>
      <c r="BI137" s="15"/>
      <c r="BJ137" s="15"/>
      <c r="BK137" s="15"/>
      <c r="GN137" s="15"/>
      <c r="GO137" s="15"/>
      <c r="HW137" s="6"/>
      <c r="HX137" s="6"/>
      <c r="HY137" s="6"/>
      <c r="HZ137" s="6"/>
      <c r="IA137" s="6"/>
    </row>
    <row r="138" spans="45:235" ht="15.75" customHeight="1" x14ac:dyDescent="0.3"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15"/>
      <c r="BD138" s="15"/>
      <c r="BE138" s="15"/>
      <c r="BF138" s="15"/>
      <c r="BG138" s="15"/>
      <c r="BH138" s="15"/>
      <c r="BI138" s="15"/>
      <c r="BJ138" s="15"/>
      <c r="BK138" s="15"/>
      <c r="GN138" s="15"/>
      <c r="GO138" s="15"/>
      <c r="HW138" s="6"/>
      <c r="HX138" s="6"/>
      <c r="HY138" s="6"/>
      <c r="HZ138" s="6"/>
      <c r="IA138" s="6"/>
    </row>
    <row r="139" spans="45:235" ht="15.75" customHeight="1" x14ac:dyDescent="0.3"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15"/>
      <c r="BD139" s="15"/>
      <c r="BE139" s="15"/>
      <c r="BF139" s="15"/>
      <c r="BG139" s="15"/>
      <c r="BH139" s="15"/>
      <c r="BI139" s="15"/>
      <c r="BJ139" s="15"/>
      <c r="BK139" s="15"/>
      <c r="GN139" s="15"/>
      <c r="GO139" s="15"/>
      <c r="HW139" s="6"/>
      <c r="HX139" s="6"/>
      <c r="HY139" s="6"/>
      <c r="HZ139" s="6"/>
      <c r="IA139" s="6"/>
    </row>
    <row r="140" spans="45:235" ht="15.75" customHeight="1" x14ac:dyDescent="0.3"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15"/>
      <c r="BD140" s="15"/>
      <c r="BE140" s="15"/>
      <c r="BF140" s="15"/>
      <c r="BG140" s="15"/>
      <c r="BH140" s="15"/>
      <c r="BI140" s="15"/>
      <c r="BJ140" s="15"/>
      <c r="BK140" s="15"/>
      <c r="GN140" s="15"/>
      <c r="GO140" s="15"/>
      <c r="HW140" s="6"/>
      <c r="HX140" s="6"/>
      <c r="HY140" s="6"/>
      <c r="HZ140" s="6"/>
      <c r="IA140" s="6"/>
    </row>
    <row r="141" spans="45:235" ht="15.75" customHeight="1" x14ac:dyDescent="0.3"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15"/>
      <c r="BD141" s="15"/>
      <c r="BE141" s="15"/>
      <c r="BF141" s="15"/>
      <c r="BG141" s="15"/>
      <c r="BH141" s="15"/>
      <c r="BI141" s="15"/>
      <c r="BJ141" s="15"/>
      <c r="BK141" s="15"/>
      <c r="GN141" s="15"/>
      <c r="GO141" s="15"/>
      <c r="HW141" s="6"/>
      <c r="HX141" s="6"/>
      <c r="HY141" s="6"/>
      <c r="HZ141" s="6"/>
      <c r="IA141" s="6"/>
    </row>
    <row r="142" spans="45:235" ht="15.75" customHeight="1" x14ac:dyDescent="0.3"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15"/>
      <c r="BD142" s="15"/>
      <c r="BE142" s="15"/>
      <c r="BF142" s="15"/>
      <c r="BG142" s="15"/>
      <c r="BH142" s="15"/>
      <c r="BI142" s="15"/>
      <c r="BJ142" s="15"/>
      <c r="BK142" s="15"/>
      <c r="GN142" s="15"/>
      <c r="GO142" s="15"/>
      <c r="HW142" s="6"/>
      <c r="HX142" s="6"/>
      <c r="HY142" s="6"/>
      <c r="HZ142" s="6"/>
      <c r="IA142" s="6"/>
    </row>
    <row r="143" spans="45:235" ht="15.75" customHeight="1" x14ac:dyDescent="0.3"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15"/>
      <c r="BD143" s="15"/>
      <c r="BE143" s="15"/>
      <c r="BF143" s="15"/>
      <c r="BG143" s="15"/>
      <c r="BH143" s="15"/>
      <c r="BI143" s="15"/>
      <c r="BJ143" s="15"/>
      <c r="BK143" s="15"/>
      <c r="GN143" s="15"/>
      <c r="GO143" s="15"/>
      <c r="HW143" s="6"/>
      <c r="HX143" s="6"/>
      <c r="HY143" s="6"/>
      <c r="HZ143" s="6"/>
      <c r="IA143" s="6"/>
    </row>
    <row r="144" spans="45:235" ht="15.75" customHeight="1" x14ac:dyDescent="0.3"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15"/>
      <c r="BD144" s="15"/>
      <c r="BE144" s="15"/>
      <c r="BF144" s="15"/>
      <c r="BG144" s="15"/>
      <c r="BH144" s="15"/>
      <c r="BI144" s="15"/>
      <c r="BJ144" s="15"/>
      <c r="BK144" s="15"/>
      <c r="GN144" s="15"/>
      <c r="GO144" s="15"/>
      <c r="HW144" s="6"/>
      <c r="HX144" s="6"/>
      <c r="HY144" s="6"/>
      <c r="HZ144" s="6"/>
      <c r="IA144" s="6"/>
    </row>
    <row r="145" spans="45:235" ht="15.75" customHeight="1" x14ac:dyDescent="0.3"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15"/>
      <c r="BD145" s="15"/>
      <c r="BE145" s="15"/>
      <c r="BF145" s="15"/>
      <c r="BG145" s="15"/>
      <c r="BH145" s="15"/>
      <c r="BI145" s="15"/>
      <c r="BJ145" s="15"/>
      <c r="BK145" s="15"/>
      <c r="GN145" s="15"/>
      <c r="GO145" s="15"/>
      <c r="HW145" s="6"/>
      <c r="HX145" s="6"/>
      <c r="HY145" s="6"/>
      <c r="HZ145" s="6"/>
      <c r="IA145" s="6"/>
    </row>
    <row r="146" spans="45:235" ht="15.75" customHeight="1" x14ac:dyDescent="0.3">
      <c r="AS146" s="6"/>
      <c r="AT146" s="6"/>
      <c r="AU146" s="6"/>
      <c r="AV146" s="6"/>
      <c r="AW146" s="20"/>
      <c r="AX146" s="6"/>
      <c r="AY146" s="6"/>
      <c r="AZ146" s="6"/>
      <c r="BA146" s="6"/>
      <c r="BB146" s="6"/>
      <c r="BC146" s="15"/>
      <c r="BD146" s="15"/>
      <c r="BE146" s="15"/>
      <c r="BF146" s="15"/>
      <c r="BG146" s="15"/>
      <c r="BH146" s="15"/>
      <c r="BI146" s="15"/>
      <c r="BJ146" s="15"/>
      <c r="BK146" s="15"/>
      <c r="GN146" s="15"/>
      <c r="GO146" s="15"/>
      <c r="HW146" s="6"/>
      <c r="HX146" s="6"/>
      <c r="HY146" s="6"/>
      <c r="HZ146" s="6"/>
      <c r="IA146" s="6"/>
    </row>
    <row r="147" spans="45:235" ht="15.75" customHeight="1" x14ac:dyDescent="0.3"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15"/>
      <c r="BD147" s="15"/>
      <c r="BE147" s="15"/>
      <c r="BF147" s="15"/>
      <c r="BG147" s="15"/>
      <c r="BH147" s="15"/>
      <c r="BI147" s="15"/>
      <c r="BJ147" s="15"/>
      <c r="BK147" s="15"/>
      <c r="GN147" s="15"/>
      <c r="GO147" s="15"/>
      <c r="HW147" s="6"/>
      <c r="HX147" s="6"/>
      <c r="HY147" s="6"/>
      <c r="HZ147" s="6"/>
      <c r="IA147" s="6"/>
    </row>
    <row r="148" spans="45:235" ht="15.75" customHeight="1" x14ac:dyDescent="0.3"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15"/>
      <c r="BD148" s="15"/>
      <c r="BE148" s="15"/>
      <c r="BF148" s="15"/>
      <c r="BG148" s="15"/>
      <c r="BH148" s="15"/>
      <c r="BI148" s="15"/>
      <c r="BJ148" s="15"/>
      <c r="BK148" s="15"/>
      <c r="GN148" s="15"/>
      <c r="GO148" s="15"/>
      <c r="HW148" s="6"/>
      <c r="HX148" s="6"/>
      <c r="HY148" s="6"/>
      <c r="HZ148" s="6"/>
      <c r="IA148" s="6"/>
    </row>
    <row r="149" spans="45:235" ht="15.75" customHeight="1" x14ac:dyDescent="0.3"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15"/>
      <c r="BD149" s="15"/>
      <c r="BE149" s="15"/>
      <c r="BF149" s="15"/>
      <c r="BG149" s="15"/>
      <c r="BH149" s="15"/>
      <c r="BI149" s="15"/>
      <c r="BJ149" s="15"/>
      <c r="BK149" s="15"/>
      <c r="GN149" s="15"/>
      <c r="GO149" s="15"/>
      <c r="HW149" s="6"/>
      <c r="HX149" s="6"/>
      <c r="HY149" s="6"/>
      <c r="HZ149" s="6"/>
      <c r="IA149" s="6"/>
    </row>
    <row r="150" spans="45:235" ht="15.75" customHeight="1" x14ac:dyDescent="0.3"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15"/>
      <c r="BD150" s="15"/>
      <c r="BE150" s="15"/>
      <c r="BF150" s="15"/>
      <c r="BG150" s="15"/>
      <c r="BH150" s="15"/>
      <c r="BI150" s="15"/>
      <c r="BJ150" s="15"/>
      <c r="BK150" s="15"/>
      <c r="GN150" s="15"/>
      <c r="GO150" s="15"/>
      <c r="HW150" s="6"/>
      <c r="HX150" s="6"/>
      <c r="HY150" s="6"/>
      <c r="HZ150" s="6"/>
      <c r="IA150" s="6"/>
    </row>
    <row r="151" spans="45:235" ht="15.75" customHeight="1" x14ac:dyDescent="0.3"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15"/>
      <c r="BD151" s="15"/>
      <c r="BE151" s="15"/>
      <c r="BF151" s="15"/>
      <c r="BG151" s="15"/>
      <c r="BH151" s="15"/>
      <c r="BI151" s="15"/>
      <c r="BJ151" s="15"/>
      <c r="BK151" s="15"/>
      <c r="GN151" s="15"/>
      <c r="GO151" s="15"/>
      <c r="HW151" s="6"/>
      <c r="HX151" s="6"/>
      <c r="HY151" s="6"/>
      <c r="HZ151" s="6"/>
      <c r="IA151" s="6"/>
    </row>
    <row r="152" spans="45:235" ht="15.75" customHeight="1" x14ac:dyDescent="0.3"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15"/>
      <c r="BD152" s="15"/>
      <c r="BE152" s="15"/>
      <c r="BF152" s="15"/>
      <c r="BG152" s="15"/>
      <c r="BH152" s="15"/>
      <c r="BI152" s="15"/>
      <c r="BJ152" s="15"/>
      <c r="BK152" s="15"/>
      <c r="GN152" s="15"/>
      <c r="GO152" s="15"/>
      <c r="HW152" s="6"/>
      <c r="HX152" s="6"/>
      <c r="HY152" s="6"/>
      <c r="HZ152" s="6"/>
      <c r="IA152" s="6"/>
    </row>
    <row r="153" spans="45:235" ht="15.75" customHeight="1" x14ac:dyDescent="0.3"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15"/>
      <c r="BD153" s="15"/>
      <c r="BE153" s="15"/>
      <c r="BF153" s="15"/>
      <c r="BG153" s="15"/>
      <c r="BH153" s="15"/>
      <c r="BI153" s="15"/>
      <c r="BJ153" s="15"/>
      <c r="BK153" s="15"/>
      <c r="GN153" s="15"/>
      <c r="GO153" s="15"/>
      <c r="HW153" s="6"/>
      <c r="HX153" s="6"/>
      <c r="HY153" s="6"/>
      <c r="HZ153" s="6"/>
      <c r="IA153" s="6"/>
    </row>
    <row r="154" spans="45:235" ht="15.75" customHeight="1" x14ac:dyDescent="0.3"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15"/>
      <c r="BD154" s="15"/>
      <c r="BE154" s="15"/>
      <c r="BF154" s="15"/>
      <c r="BG154" s="15"/>
      <c r="BH154" s="15"/>
      <c r="BI154" s="15"/>
      <c r="BJ154" s="15"/>
      <c r="BK154" s="15"/>
      <c r="GN154" s="15"/>
      <c r="GO154" s="15"/>
      <c r="HW154" s="6"/>
      <c r="HX154" s="6"/>
      <c r="HY154" s="6"/>
      <c r="HZ154" s="6"/>
      <c r="IA154" s="6"/>
    </row>
    <row r="155" spans="45:235" ht="15.75" customHeight="1" x14ac:dyDescent="0.3"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15"/>
      <c r="BD155" s="15"/>
      <c r="BE155" s="15"/>
      <c r="BF155" s="15"/>
      <c r="BG155" s="15"/>
      <c r="BH155" s="15"/>
      <c r="BI155" s="15"/>
      <c r="BJ155" s="15"/>
      <c r="BK155" s="15"/>
      <c r="GN155" s="15"/>
      <c r="GO155" s="15"/>
      <c r="HW155" s="6"/>
      <c r="HX155" s="6"/>
      <c r="HY155" s="6"/>
      <c r="HZ155" s="6"/>
      <c r="IA155" s="6"/>
    </row>
    <row r="156" spans="45:235" ht="15.75" customHeight="1" x14ac:dyDescent="0.3"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15"/>
      <c r="BD156" s="15"/>
      <c r="BE156" s="15"/>
      <c r="BF156" s="15"/>
      <c r="BG156" s="15"/>
      <c r="BH156" s="15"/>
      <c r="BI156" s="15"/>
      <c r="BJ156" s="15"/>
      <c r="BK156" s="15"/>
      <c r="GN156" s="15"/>
      <c r="GO156" s="15"/>
      <c r="HW156" s="6"/>
      <c r="HX156" s="6"/>
      <c r="HY156" s="6"/>
      <c r="HZ156" s="6"/>
      <c r="IA156" s="6"/>
    </row>
    <row r="157" spans="45:235" ht="15.75" customHeight="1" x14ac:dyDescent="0.3"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15"/>
      <c r="BD157" s="15"/>
      <c r="BE157" s="15"/>
      <c r="BF157" s="15"/>
      <c r="BG157" s="15"/>
      <c r="BH157" s="15"/>
      <c r="BI157" s="15"/>
      <c r="BJ157" s="15"/>
      <c r="BK157" s="15"/>
      <c r="GN157" s="15"/>
      <c r="GO157" s="15"/>
      <c r="HW157" s="6"/>
      <c r="HX157" s="6"/>
      <c r="HY157" s="6"/>
      <c r="HZ157" s="6"/>
      <c r="IA157" s="6"/>
    </row>
    <row r="158" spans="45:235" ht="15.75" customHeight="1" x14ac:dyDescent="0.3"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15"/>
      <c r="BD158" s="15"/>
      <c r="BE158" s="15"/>
      <c r="BF158" s="15"/>
      <c r="BG158" s="15"/>
      <c r="BH158" s="15"/>
      <c r="BI158" s="15"/>
      <c r="BJ158" s="15"/>
      <c r="BK158" s="15"/>
      <c r="GN158" s="15"/>
      <c r="GO158" s="15"/>
      <c r="HW158" s="6"/>
      <c r="HX158" s="6"/>
      <c r="HY158" s="6"/>
      <c r="HZ158" s="6"/>
      <c r="IA158" s="6"/>
    </row>
    <row r="159" spans="45:235" ht="15.75" customHeight="1" x14ac:dyDescent="0.3"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15"/>
      <c r="BD159" s="15"/>
      <c r="BE159" s="15"/>
      <c r="BF159" s="15"/>
      <c r="BG159" s="15"/>
      <c r="BH159" s="15"/>
      <c r="BI159" s="15"/>
      <c r="BJ159" s="15"/>
      <c r="BK159" s="15"/>
      <c r="GN159" s="15"/>
      <c r="GO159" s="15"/>
      <c r="HW159" s="6"/>
      <c r="HX159" s="6"/>
      <c r="HY159" s="6"/>
      <c r="HZ159" s="6"/>
      <c r="IA159" s="6"/>
    </row>
    <row r="160" spans="45:235" ht="15.75" customHeight="1" x14ac:dyDescent="0.3"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15"/>
      <c r="BD160" s="15"/>
      <c r="BE160" s="15"/>
      <c r="BF160" s="15"/>
      <c r="BG160" s="15"/>
      <c r="BH160" s="15"/>
      <c r="BI160" s="15"/>
      <c r="BJ160" s="15"/>
      <c r="BK160" s="15"/>
      <c r="GN160" s="15"/>
      <c r="GO160" s="15"/>
      <c r="HW160" s="6"/>
      <c r="HX160" s="6"/>
      <c r="HY160" s="6"/>
      <c r="HZ160" s="6"/>
      <c r="IA160" s="6"/>
    </row>
    <row r="161" spans="45:235" ht="15.75" customHeight="1" x14ac:dyDescent="0.3"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15"/>
      <c r="BD161" s="15"/>
      <c r="BE161" s="15"/>
      <c r="BF161" s="15"/>
      <c r="BG161" s="15"/>
      <c r="BH161" s="15"/>
      <c r="BI161" s="15"/>
      <c r="BJ161" s="15"/>
      <c r="BK161" s="15"/>
      <c r="GN161" s="15"/>
      <c r="GO161" s="15"/>
      <c r="HW161" s="6"/>
      <c r="HX161" s="6"/>
      <c r="HY161" s="6"/>
      <c r="HZ161" s="6"/>
      <c r="IA161" s="6"/>
    </row>
    <row r="162" spans="45:235" ht="15.75" customHeight="1" x14ac:dyDescent="0.3"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15"/>
      <c r="BD162" s="15"/>
      <c r="BE162" s="15"/>
      <c r="BF162" s="15"/>
      <c r="BG162" s="15"/>
      <c r="BH162" s="15"/>
      <c r="BI162" s="15"/>
      <c r="BJ162" s="15"/>
      <c r="BK162" s="15"/>
      <c r="GN162" s="15"/>
      <c r="GO162" s="15"/>
      <c r="HW162" s="6"/>
      <c r="HX162" s="6"/>
      <c r="HY162" s="6"/>
      <c r="HZ162" s="6"/>
      <c r="IA162" s="6"/>
    </row>
    <row r="163" spans="45:235" ht="15.75" customHeight="1" x14ac:dyDescent="0.3"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15"/>
      <c r="BD163" s="15"/>
      <c r="BE163" s="15"/>
      <c r="BF163" s="15"/>
      <c r="BG163" s="15"/>
      <c r="BH163" s="15"/>
      <c r="BI163" s="15"/>
      <c r="BJ163" s="15"/>
      <c r="BK163" s="15"/>
      <c r="GN163" s="15"/>
      <c r="GO163" s="15"/>
      <c r="HW163" s="6"/>
      <c r="HX163" s="6"/>
      <c r="HY163" s="6"/>
      <c r="HZ163" s="6"/>
      <c r="IA163" s="6"/>
    </row>
    <row r="164" spans="45:235" ht="15.75" customHeight="1" x14ac:dyDescent="0.3"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15"/>
      <c r="BD164" s="15"/>
      <c r="BE164" s="15"/>
      <c r="BF164" s="15"/>
      <c r="BG164" s="15"/>
      <c r="BH164" s="15"/>
      <c r="BI164" s="15"/>
      <c r="BJ164" s="15"/>
      <c r="BK164" s="15"/>
      <c r="GN164" s="15"/>
      <c r="GO164" s="15"/>
      <c r="HW164" s="6"/>
      <c r="HX164" s="6"/>
      <c r="HY164" s="6"/>
      <c r="HZ164" s="6"/>
      <c r="IA164" s="6"/>
    </row>
    <row r="165" spans="45:235" ht="15.75" customHeight="1" x14ac:dyDescent="0.3"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15"/>
      <c r="BD165" s="15"/>
      <c r="BE165" s="15"/>
      <c r="BF165" s="15"/>
      <c r="BG165" s="15"/>
      <c r="BH165" s="15"/>
      <c r="BI165" s="15"/>
      <c r="BJ165" s="15"/>
      <c r="BK165" s="15"/>
      <c r="GN165" s="15"/>
      <c r="GO165" s="15"/>
      <c r="HW165" s="6"/>
      <c r="HX165" s="6"/>
      <c r="HY165" s="6"/>
      <c r="HZ165" s="6"/>
      <c r="IA165" s="6"/>
    </row>
    <row r="166" spans="45:235" ht="15.75" customHeight="1" x14ac:dyDescent="0.3"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15"/>
      <c r="BD166" s="15"/>
      <c r="BE166" s="15"/>
      <c r="BF166" s="15"/>
      <c r="BG166" s="15"/>
      <c r="BH166" s="15"/>
      <c r="BI166" s="15"/>
      <c r="BJ166" s="15"/>
      <c r="BK166" s="15"/>
      <c r="GN166" s="15"/>
      <c r="GO166" s="15"/>
      <c r="HW166" s="6"/>
      <c r="HX166" s="6"/>
      <c r="HY166" s="6"/>
      <c r="HZ166" s="6"/>
      <c r="IA166" s="6"/>
    </row>
    <row r="167" spans="45:235" ht="15.75" customHeight="1" x14ac:dyDescent="0.3"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15"/>
      <c r="BD167" s="15"/>
      <c r="BE167" s="15"/>
      <c r="BF167" s="15"/>
      <c r="BG167" s="15"/>
      <c r="BH167" s="15"/>
      <c r="BI167" s="15"/>
      <c r="BJ167" s="15"/>
      <c r="BK167" s="15"/>
      <c r="GN167" s="15"/>
      <c r="GO167" s="15"/>
      <c r="HW167" s="6"/>
      <c r="HX167" s="6"/>
      <c r="HY167" s="6"/>
      <c r="HZ167" s="6"/>
      <c r="IA167" s="6"/>
    </row>
    <row r="168" spans="45:235" ht="15.75" customHeight="1" x14ac:dyDescent="0.3"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15"/>
      <c r="BD168" s="15"/>
      <c r="BE168" s="15"/>
      <c r="BF168" s="15"/>
      <c r="BG168" s="15"/>
      <c r="BH168" s="15"/>
      <c r="BI168" s="15"/>
      <c r="BJ168" s="15"/>
      <c r="BK168" s="15"/>
      <c r="GN168" s="15"/>
      <c r="GO168" s="15"/>
      <c r="HW168" s="6"/>
      <c r="HX168" s="6"/>
      <c r="HY168" s="6"/>
      <c r="HZ168" s="6"/>
      <c r="IA168" s="6"/>
    </row>
    <row r="169" spans="45:235" ht="15.75" customHeight="1" x14ac:dyDescent="0.3"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15"/>
      <c r="BD169" s="15"/>
      <c r="BE169" s="15"/>
      <c r="BF169" s="15"/>
      <c r="BG169" s="15"/>
      <c r="BH169" s="15"/>
      <c r="BI169" s="15"/>
      <c r="BJ169" s="15"/>
      <c r="BK169" s="15"/>
      <c r="GN169" s="15"/>
      <c r="GO169" s="15"/>
      <c r="HW169" s="6"/>
      <c r="HX169" s="6"/>
      <c r="HY169" s="6"/>
      <c r="HZ169" s="6"/>
      <c r="IA169" s="6"/>
    </row>
    <row r="170" spans="45:235" ht="15.75" customHeight="1" x14ac:dyDescent="0.3"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15"/>
      <c r="BD170" s="15"/>
      <c r="BE170" s="15"/>
      <c r="BF170" s="15"/>
      <c r="BG170" s="15"/>
      <c r="BH170" s="15"/>
      <c r="BI170" s="15"/>
      <c r="BJ170" s="15"/>
      <c r="BK170" s="15"/>
      <c r="GN170" s="15"/>
      <c r="GO170" s="15"/>
      <c r="HW170" s="6"/>
      <c r="HX170" s="6"/>
      <c r="HY170" s="6"/>
      <c r="HZ170" s="6"/>
      <c r="IA170" s="6"/>
    </row>
    <row r="171" spans="45:235" ht="15.75" customHeight="1" x14ac:dyDescent="0.3"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15"/>
      <c r="BD171" s="15"/>
      <c r="BE171" s="15"/>
      <c r="BF171" s="15"/>
      <c r="BG171" s="15"/>
      <c r="BH171" s="15"/>
      <c r="BI171" s="15"/>
      <c r="BJ171" s="15"/>
      <c r="BK171" s="15"/>
      <c r="GN171" s="15"/>
      <c r="GO171" s="15"/>
      <c r="HW171" s="6"/>
      <c r="HX171" s="6"/>
      <c r="HY171" s="6"/>
      <c r="HZ171" s="6"/>
      <c r="IA171" s="6"/>
    </row>
    <row r="172" spans="45:235" ht="15.75" customHeight="1" x14ac:dyDescent="0.3"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15"/>
      <c r="BD172" s="15"/>
      <c r="BE172" s="15"/>
      <c r="BF172" s="15"/>
      <c r="BG172" s="15"/>
      <c r="BH172" s="15"/>
      <c r="BI172" s="15"/>
      <c r="BJ172" s="15"/>
      <c r="BK172" s="15"/>
      <c r="GN172" s="15"/>
      <c r="GO172" s="15"/>
      <c r="HW172" s="6"/>
      <c r="HX172" s="6"/>
      <c r="HY172" s="6"/>
      <c r="HZ172" s="6"/>
      <c r="IA172" s="6"/>
    </row>
    <row r="173" spans="45:235" ht="15.75" customHeight="1" x14ac:dyDescent="0.3"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15"/>
      <c r="BD173" s="15"/>
      <c r="BE173" s="15"/>
      <c r="BF173" s="15"/>
      <c r="BG173" s="15"/>
      <c r="BH173" s="15"/>
      <c r="BI173" s="15"/>
      <c r="BJ173" s="15"/>
      <c r="BK173" s="15"/>
      <c r="GN173" s="15"/>
      <c r="GO173" s="15"/>
      <c r="HW173" s="6"/>
      <c r="HX173" s="6"/>
      <c r="HY173" s="6"/>
      <c r="HZ173" s="6"/>
      <c r="IA173" s="6"/>
    </row>
    <row r="174" spans="45:235" ht="15.75" customHeight="1" x14ac:dyDescent="0.3"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15"/>
      <c r="BD174" s="15"/>
      <c r="BE174" s="15"/>
      <c r="BF174" s="15"/>
      <c r="BG174" s="15"/>
      <c r="BH174" s="15"/>
      <c r="BI174" s="15"/>
      <c r="BJ174" s="15"/>
      <c r="BK174" s="15"/>
      <c r="GN174" s="15"/>
      <c r="GO174" s="15"/>
      <c r="HW174" s="6"/>
      <c r="HX174" s="6"/>
      <c r="HY174" s="6"/>
      <c r="HZ174" s="6"/>
      <c r="IA174" s="6"/>
    </row>
    <row r="175" spans="45:235" ht="15.75" customHeight="1" x14ac:dyDescent="0.3"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15"/>
      <c r="BD175" s="15"/>
      <c r="BE175" s="15"/>
      <c r="BF175" s="15"/>
      <c r="BG175" s="15"/>
      <c r="BH175" s="15"/>
      <c r="BI175" s="15"/>
      <c r="BJ175" s="15"/>
      <c r="BK175" s="15"/>
      <c r="GN175" s="15"/>
      <c r="GO175" s="15"/>
      <c r="HW175" s="6"/>
      <c r="HX175" s="6"/>
      <c r="HY175" s="6"/>
      <c r="HZ175" s="6"/>
      <c r="IA175" s="6"/>
    </row>
    <row r="176" spans="45:235" ht="15.75" customHeight="1" x14ac:dyDescent="0.3"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15"/>
      <c r="BD176" s="15"/>
      <c r="BE176" s="15"/>
      <c r="BF176" s="15"/>
      <c r="BG176" s="15"/>
      <c r="BH176" s="15"/>
      <c r="BI176" s="15"/>
      <c r="BJ176" s="15"/>
      <c r="BK176" s="15"/>
      <c r="GN176" s="15"/>
      <c r="GO176" s="15"/>
      <c r="HW176" s="6"/>
      <c r="HX176" s="6"/>
      <c r="HY176" s="6"/>
      <c r="HZ176" s="6"/>
      <c r="IA176" s="6"/>
    </row>
    <row r="177" spans="45:235" ht="15.75" customHeight="1" x14ac:dyDescent="0.3"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15"/>
      <c r="BD177" s="15"/>
      <c r="BE177" s="15"/>
      <c r="BF177" s="15"/>
      <c r="BG177" s="15"/>
      <c r="BH177" s="15"/>
      <c r="BI177" s="15"/>
      <c r="BJ177" s="15"/>
      <c r="BK177" s="15"/>
      <c r="GN177" s="15"/>
      <c r="GO177" s="15"/>
      <c r="HW177" s="6"/>
      <c r="HX177" s="6"/>
      <c r="HY177" s="6"/>
      <c r="HZ177" s="6"/>
      <c r="IA177" s="6"/>
    </row>
    <row r="178" spans="45:235" ht="15.75" customHeight="1" x14ac:dyDescent="0.3"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15"/>
      <c r="BD178" s="15"/>
      <c r="BE178" s="15"/>
      <c r="BF178" s="15"/>
      <c r="BG178" s="15"/>
      <c r="BH178" s="15"/>
      <c r="BI178" s="15"/>
      <c r="BJ178" s="15"/>
      <c r="BK178" s="15"/>
      <c r="GN178" s="15"/>
      <c r="GO178" s="15"/>
      <c r="HW178" s="6"/>
      <c r="HX178" s="6"/>
      <c r="HY178" s="6"/>
      <c r="HZ178" s="6"/>
      <c r="IA178" s="6"/>
    </row>
    <row r="179" spans="45:235" ht="15.75" customHeight="1" x14ac:dyDescent="0.3"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15"/>
      <c r="BD179" s="15"/>
      <c r="BE179" s="15"/>
      <c r="BF179" s="15"/>
      <c r="BG179" s="15"/>
      <c r="BH179" s="15"/>
      <c r="BI179" s="15"/>
      <c r="BJ179" s="15"/>
      <c r="BK179" s="15"/>
      <c r="GN179" s="15"/>
      <c r="GO179" s="15"/>
      <c r="HW179" s="6"/>
      <c r="HX179" s="6"/>
      <c r="HY179" s="6"/>
      <c r="HZ179" s="6"/>
      <c r="IA179" s="6"/>
    </row>
    <row r="180" spans="45:235" ht="15.75" customHeight="1" x14ac:dyDescent="0.3"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15"/>
      <c r="BD180" s="15"/>
      <c r="BE180" s="15"/>
      <c r="BF180" s="15"/>
      <c r="BG180" s="15"/>
      <c r="BH180" s="15"/>
      <c r="BI180" s="15"/>
      <c r="BJ180" s="15"/>
      <c r="BK180" s="15"/>
      <c r="GN180" s="15"/>
      <c r="GO180" s="15"/>
      <c r="HW180" s="6"/>
      <c r="HX180" s="6"/>
      <c r="HY180" s="6"/>
      <c r="HZ180" s="6"/>
      <c r="IA180" s="6"/>
    </row>
    <row r="181" spans="45:235" ht="15.75" customHeight="1" x14ac:dyDescent="0.3"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15"/>
      <c r="BD181" s="15"/>
      <c r="BE181" s="15"/>
      <c r="BF181" s="15"/>
      <c r="BG181" s="15"/>
      <c r="BH181" s="15"/>
      <c r="BI181" s="15"/>
      <c r="BJ181" s="15"/>
      <c r="BK181" s="15"/>
      <c r="GN181" s="15"/>
      <c r="GO181" s="15"/>
      <c r="HW181" s="6"/>
      <c r="HX181" s="6"/>
      <c r="HY181" s="6"/>
      <c r="HZ181" s="6"/>
      <c r="IA181" s="6"/>
    </row>
    <row r="182" spans="45:235" ht="15.75" customHeight="1" x14ac:dyDescent="0.3"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15"/>
      <c r="BD182" s="15"/>
      <c r="BE182" s="15"/>
      <c r="BF182" s="15"/>
      <c r="BG182" s="15"/>
      <c r="BH182" s="15"/>
      <c r="BI182" s="15"/>
      <c r="BJ182" s="15"/>
      <c r="BK182" s="15"/>
      <c r="GN182" s="15"/>
      <c r="GO182" s="15"/>
      <c r="HW182" s="6"/>
      <c r="HX182" s="6"/>
      <c r="HY182" s="6"/>
      <c r="HZ182" s="6"/>
      <c r="IA182" s="6"/>
    </row>
    <row r="183" spans="45:235" ht="15.75" customHeight="1" x14ac:dyDescent="0.3"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15"/>
      <c r="BD183" s="15"/>
      <c r="BE183" s="15"/>
      <c r="BF183" s="15"/>
      <c r="BG183" s="15"/>
      <c r="BH183" s="15"/>
      <c r="BI183" s="15"/>
      <c r="BJ183" s="15"/>
      <c r="BK183" s="15"/>
      <c r="GN183" s="15"/>
      <c r="GO183" s="15"/>
      <c r="HW183" s="6"/>
      <c r="HX183" s="6"/>
      <c r="HY183" s="6"/>
      <c r="HZ183" s="6"/>
      <c r="IA183" s="6"/>
    </row>
    <row r="184" spans="45:235" ht="15.75" customHeight="1" x14ac:dyDescent="0.3"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15"/>
      <c r="BD184" s="15"/>
      <c r="BE184" s="15"/>
      <c r="BF184" s="15"/>
      <c r="BG184" s="15"/>
      <c r="BH184" s="15"/>
      <c r="BI184" s="15"/>
      <c r="BJ184" s="15"/>
      <c r="BK184" s="15"/>
      <c r="GN184" s="15"/>
      <c r="GO184" s="15"/>
      <c r="HW184" s="6"/>
      <c r="HX184" s="6"/>
      <c r="HY184" s="6"/>
      <c r="HZ184" s="6"/>
      <c r="IA184" s="6"/>
    </row>
    <row r="185" spans="45:235" ht="15.75" customHeight="1" x14ac:dyDescent="0.3"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15"/>
      <c r="BD185" s="15"/>
      <c r="BE185" s="15"/>
      <c r="BF185" s="15"/>
      <c r="BG185" s="15"/>
      <c r="BH185" s="15"/>
      <c r="BI185" s="15"/>
      <c r="BJ185" s="15"/>
      <c r="BK185" s="15"/>
      <c r="GN185" s="15"/>
      <c r="GO185" s="15"/>
      <c r="HW185" s="6"/>
      <c r="HX185" s="6"/>
      <c r="HY185" s="6"/>
      <c r="HZ185" s="6"/>
      <c r="IA185" s="6"/>
    </row>
    <row r="186" spans="45:235" ht="15.75" customHeight="1" x14ac:dyDescent="0.3"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15"/>
      <c r="BD186" s="15"/>
      <c r="BE186" s="15"/>
      <c r="BF186" s="15"/>
      <c r="BG186" s="15"/>
      <c r="BH186" s="15"/>
      <c r="BI186" s="15"/>
      <c r="BJ186" s="15"/>
      <c r="BK186" s="15"/>
      <c r="GN186" s="15"/>
      <c r="GO186" s="15"/>
      <c r="HW186" s="6"/>
      <c r="HX186" s="6"/>
      <c r="HY186" s="6"/>
      <c r="HZ186" s="6"/>
      <c r="IA186" s="6"/>
    </row>
    <row r="187" spans="45:235" ht="15.75" customHeight="1" x14ac:dyDescent="0.3"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15"/>
      <c r="BD187" s="15"/>
      <c r="BE187" s="15"/>
      <c r="BF187" s="15"/>
      <c r="BG187" s="15"/>
      <c r="BH187" s="15"/>
      <c r="BI187" s="15"/>
      <c r="BJ187" s="15"/>
      <c r="BK187" s="15"/>
      <c r="GN187" s="15"/>
      <c r="GO187" s="15"/>
      <c r="HW187" s="6"/>
      <c r="HX187" s="6"/>
      <c r="HY187" s="6"/>
      <c r="HZ187" s="6"/>
      <c r="IA187" s="6"/>
    </row>
    <row r="188" spans="45:235" ht="15.75" customHeight="1" x14ac:dyDescent="0.3"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15"/>
      <c r="BD188" s="15"/>
      <c r="BE188" s="15"/>
      <c r="BF188" s="15"/>
      <c r="BG188" s="15"/>
      <c r="BH188" s="15"/>
      <c r="BI188" s="15"/>
      <c r="BJ188" s="15"/>
      <c r="BK188" s="15"/>
      <c r="GN188" s="15"/>
      <c r="GO188" s="15"/>
      <c r="HW188" s="6"/>
      <c r="HX188" s="6"/>
      <c r="HY188" s="6"/>
      <c r="HZ188" s="6"/>
      <c r="IA188" s="6"/>
    </row>
    <row r="189" spans="45:235" ht="15.75" customHeight="1" x14ac:dyDescent="0.3"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15"/>
      <c r="BD189" s="15"/>
      <c r="BE189" s="15"/>
      <c r="BF189" s="15"/>
      <c r="BG189" s="15"/>
      <c r="BH189" s="15"/>
      <c r="BI189" s="15"/>
      <c r="BJ189" s="15"/>
      <c r="BK189" s="15"/>
      <c r="GN189" s="15"/>
      <c r="GO189" s="15"/>
      <c r="HW189" s="6"/>
      <c r="HX189" s="6"/>
      <c r="HY189" s="6"/>
      <c r="HZ189" s="6"/>
      <c r="IA189" s="6"/>
    </row>
    <row r="190" spans="45:235" ht="15.75" customHeight="1" x14ac:dyDescent="0.3"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15"/>
      <c r="BD190" s="15"/>
      <c r="BE190" s="15"/>
      <c r="BF190" s="15"/>
      <c r="BG190" s="15"/>
      <c r="BH190" s="15"/>
      <c r="BI190" s="15"/>
      <c r="BJ190" s="15"/>
      <c r="BK190" s="15"/>
      <c r="GN190" s="15"/>
      <c r="GO190" s="15"/>
      <c r="HW190" s="6"/>
      <c r="HX190" s="6"/>
      <c r="HY190" s="6"/>
      <c r="HZ190" s="6"/>
      <c r="IA190" s="6"/>
    </row>
    <row r="191" spans="45:235" ht="15.75" customHeight="1" x14ac:dyDescent="0.3"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15"/>
      <c r="BD191" s="15"/>
      <c r="BE191" s="15"/>
      <c r="BF191" s="15"/>
      <c r="BG191" s="15"/>
      <c r="BH191" s="15"/>
      <c r="BI191" s="15"/>
      <c r="BJ191" s="15"/>
      <c r="BK191" s="15"/>
      <c r="GN191" s="15"/>
      <c r="GO191" s="15"/>
      <c r="HW191" s="6"/>
      <c r="HX191" s="6"/>
      <c r="HY191" s="6"/>
      <c r="HZ191" s="6"/>
      <c r="IA191" s="6"/>
    </row>
    <row r="192" spans="45:235" ht="15.75" customHeight="1" x14ac:dyDescent="0.3"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15"/>
      <c r="BD192" s="15"/>
      <c r="BE192" s="15"/>
      <c r="BF192" s="15"/>
      <c r="BG192" s="15"/>
      <c r="BH192" s="15"/>
      <c r="BI192" s="15"/>
      <c r="BJ192" s="15"/>
      <c r="BK192" s="15"/>
      <c r="GN192" s="15"/>
      <c r="GO192" s="15"/>
      <c r="HW192" s="6"/>
      <c r="HX192" s="6"/>
      <c r="HY192" s="6"/>
      <c r="HZ192" s="6"/>
      <c r="IA192" s="6"/>
    </row>
    <row r="193" spans="45:235" ht="15.75" customHeight="1" x14ac:dyDescent="0.3"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15"/>
      <c r="BD193" s="15"/>
      <c r="BE193" s="15"/>
      <c r="BF193" s="15"/>
      <c r="BG193" s="15"/>
      <c r="BH193" s="15"/>
      <c r="BI193" s="15"/>
      <c r="BJ193" s="15"/>
      <c r="BK193" s="15"/>
      <c r="GN193" s="15"/>
      <c r="GO193" s="15"/>
      <c r="HW193" s="6"/>
      <c r="HX193" s="6"/>
      <c r="HY193" s="6"/>
      <c r="HZ193" s="6"/>
      <c r="IA193" s="6"/>
    </row>
    <row r="194" spans="45:235" ht="15.75" customHeight="1" x14ac:dyDescent="0.3"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15"/>
      <c r="BD194" s="15"/>
      <c r="BE194" s="15"/>
      <c r="BF194" s="15"/>
      <c r="BG194" s="15"/>
      <c r="BH194" s="15"/>
      <c r="BI194" s="15"/>
      <c r="BJ194" s="15"/>
      <c r="BK194" s="15"/>
      <c r="GN194" s="15"/>
      <c r="GO194" s="15"/>
      <c r="HW194" s="6"/>
      <c r="HX194" s="6"/>
      <c r="HY194" s="6"/>
      <c r="HZ194" s="6"/>
      <c r="IA194" s="6"/>
    </row>
    <row r="195" spans="45:235" ht="15.75" customHeight="1" x14ac:dyDescent="0.3"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15"/>
      <c r="BD195" s="15"/>
      <c r="BE195" s="15"/>
      <c r="BF195" s="15"/>
      <c r="BG195" s="15"/>
      <c r="BH195" s="15"/>
      <c r="BI195" s="15"/>
      <c r="BJ195" s="15"/>
      <c r="BK195" s="15"/>
      <c r="GN195" s="15"/>
      <c r="GO195" s="15"/>
      <c r="HW195" s="6"/>
      <c r="HX195" s="6"/>
      <c r="HY195" s="6"/>
      <c r="HZ195" s="6"/>
      <c r="IA195" s="6"/>
    </row>
    <row r="196" spans="45:235" ht="15.75" customHeight="1" x14ac:dyDescent="0.3"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15"/>
      <c r="BD196" s="15"/>
      <c r="BE196" s="15"/>
      <c r="BF196" s="15"/>
      <c r="BG196" s="15"/>
      <c r="BH196" s="15"/>
      <c r="BI196" s="15"/>
      <c r="BJ196" s="15"/>
      <c r="BK196" s="15"/>
      <c r="GN196" s="15"/>
      <c r="GO196" s="15"/>
      <c r="HW196" s="6"/>
      <c r="HX196" s="6"/>
      <c r="HY196" s="6"/>
      <c r="HZ196" s="6"/>
      <c r="IA196" s="6"/>
    </row>
    <row r="197" spans="45:235" ht="15.75" customHeight="1" x14ac:dyDescent="0.3"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15"/>
      <c r="BD197" s="15"/>
      <c r="BE197" s="15"/>
      <c r="BF197" s="15"/>
      <c r="BG197" s="15"/>
      <c r="BH197" s="15"/>
      <c r="BI197" s="15"/>
      <c r="BJ197" s="15"/>
      <c r="BK197" s="15"/>
      <c r="GN197" s="15"/>
      <c r="GO197" s="15"/>
      <c r="HW197" s="6"/>
      <c r="HX197" s="6"/>
      <c r="HY197" s="6"/>
      <c r="HZ197" s="6"/>
      <c r="IA197" s="6"/>
    </row>
    <row r="198" spans="45:235" ht="15.75" customHeight="1" x14ac:dyDescent="0.3"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15"/>
      <c r="BD198" s="15"/>
      <c r="BE198" s="15"/>
      <c r="BF198" s="15"/>
      <c r="BG198" s="15"/>
      <c r="BH198" s="15"/>
      <c r="BI198" s="15"/>
      <c r="BJ198" s="15"/>
      <c r="BK198" s="15"/>
      <c r="GN198" s="15"/>
      <c r="GO198" s="15"/>
      <c r="HW198" s="6"/>
      <c r="HX198" s="6"/>
      <c r="HY198" s="6"/>
      <c r="HZ198" s="6"/>
      <c r="IA198" s="6"/>
    </row>
    <row r="199" spans="45:235" ht="15.75" customHeight="1" x14ac:dyDescent="0.3"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15"/>
      <c r="BD199" s="15"/>
      <c r="BE199" s="15"/>
      <c r="BF199" s="15"/>
      <c r="BG199" s="15"/>
      <c r="BH199" s="15"/>
      <c r="BI199" s="15"/>
      <c r="BJ199" s="15"/>
      <c r="BK199" s="15"/>
      <c r="GN199" s="15"/>
      <c r="GO199" s="15"/>
      <c r="HW199" s="6"/>
      <c r="HX199" s="6"/>
      <c r="HY199" s="6"/>
      <c r="HZ199" s="6"/>
      <c r="IA199" s="6"/>
    </row>
    <row r="200" spans="45:235" ht="15.75" customHeight="1" x14ac:dyDescent="0.3"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15"/>
      <c r="BD200" s="15"/>
      <c r="BE200" s="15"/>
      <c r="BF200" s="15"/>
      <c r="BG200" s="15"/>
      <c r="BH200" s="15"/>
      <c r="BI200" s="15"/>
      <c r="BJ200" s="15"/>
      <c r="BK200" s="15"/>
      <c r="GN200" s="15"/>
      <c r="GO200" s="15"/>
      <c r="HW200" s="6"/>
      <c r="HX200" s="6"/>
      <c r="HY200" s="6"/>
      <c r="HZ200" s="6"/>
      <c r="IA200" s="6"/>
    </row>
    <row r="201" spans="45:235" ht="15.75" customHeight="1" x14ac:dyDescent="0.3"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15"/>
      <c r="BD201" s="15"/>
      <c r="BE201" s="15"/>
      <c r="BF201" s="15"/>
      <c r="BG201" s="15"/>
      <c r="BH201" s="15"/>
      <c r="BI201" s="15"/>
      <c r="BJ201" s="15"/>
      <c r="BK201" s="15"/>
      <c r="GN201" s="15"/>
      <c r="GO201" s="15"/>
      <c r="HW201" s="6"/>
      <c r="HX201" s="6"/>
      <c r="HY201" s="6"/>
      <c r="HZ201" s="6"/>
      <c r="IA201" s="6"/>
    </row>
    <row r="202" spans="45:235" ht="15.75" customHeight="1" x14ac:dyDescent="0.3"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15"/>
      <c r="BD202" s="15"/>
      <c r="BE202" s="15"/>
      <c r="BF202" s="15"/>
      <c r="BG202" s="15"/>
      <c r="BH202" s="15"/>
      <c r="BI202" s="15"/>
      <c r="BJ202" s="15"/>
      <c r="BK202" s="15"/>
      <c r="GN202" s="15"/>
      <c r="GO202" s="15"/>
      <c r="HW202" s="6"/>
      <c r="HX202" s="6"/>
      <c r="HY202" s="6"/>
      <c r="HZ202" s="6"/>
      <c r="IA202" s="6"/>
    </row>
    <row r="203" spans="45:235" ht="15.75" customHeight="1" x14ac:dyDescent="0.3"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15"/>
      <c r="BD203" s="15"/>
      <c r="BE203" s="15"/>
      <c r="BF203" s="15"/>
      <c r="BG203" s="15"/>
      <c r="BH203" s="15"/>
      <c r="BI203" s="15"/>
      <c r="BJ203" s="15"/>
      <c r="BK203" s="15"/>
      <c r="GN203" s="15"/>
      <c r="GO203" s="15"/>
      <c r="HW203" s="15"/>
      <c r="HX203" s="15"/>
      <c r="HY203" s="15"/>
      <c r="HZ203" s="15"/>
      <c r="IA203" s="15"/>
    </row>
    <row r="204" spans="45:235" ht="15.75" customHeight="1" x14ac:dyDescent="0.3"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15"/>
      <c r="BD204" s="15"/>
      <c r="BE204" s="15"/>
      <c r="BF204" s="15"/>
      <c r="BG204" s="15"/>
      <c r="BH204" s="15"/>
      <c r="BI204" s="15"/>
      <c r="BJ204" s="15"/>
      <c r="BK204" s="15"/>
      <c r="GN204" s="15"/>
      <c r="GO204" s="15"/>
      <c r="HW204" s="15"/>
      <c r="HX204" s="15"/>
      <c r="HY204" s="15"/>
      <c r="HZ204" s="15"/>
      <c r="IA204" s="15"/>
    </row>
    <row r="205" spans="45:235" ht="15.75" customHeight="1" x14ac:dyDescent="0.3"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15"/>
      <c r="BD205" s="15"/>
      <c r="BE205" s="15"/>
      <c r="BF205" s="15"/>
      <c r="BG205" s="15"/>
      <c r="BH205" s="15"/>
      <c r="BI205" s="15"/>
      <c r="BJ205" s="15"/>
      <c r="BK205" s="15"/>
      <c r="GN205" s="15"/>
      <c r="GO205" s="15"/>
      <c r="HW205" s="15"/>
      <c r="HX205" s="15"/>
      <c r="HY205" s="15"/>
      <c r="HZ205" s="15"/>
      <c r="IA205" s="15"/>
    </row>
    <row r="206" spans="45:235" ht="15.75" customHeight="1" x14ac:dyDescent="0.3"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15"/>
      <c r="BD206" s="15"/>
      <c r="BE206" s="15"/>
      <c r="BF206" s="15"/>
      <c r="BG206" s="15"/>
      <c r="BH206" s="15"/>
      <c r="BI206" s="15"/>
      <c r="BJ206" s="15"/>
      <c r="BK206" s="15"/>
      <c r="GN206" s="15"/>
      <c r="GO206" s="15"/>
      <c r="HW206" s="15"/>
      <c r="HX206" s="15"/>
      <c r="HY206" s="15"/>
      <c r="HZ206" s="15"/>
      <c r="IA206" s="15"/>
    </row>
    <row r="207" spans="45:235" ht="15.75" customHeight="1" x14ac:dyDescent="0.3"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15"/>
      <c r="BD207" s="15"/>
      <c r="BE207" s="15"/>
      <c r="BF207" s="15"/>
      <c r="BG207" s="15"/>
      <c r="BH207" s="15"/>
      <c r="BI207" s="15"/>
      <c r="BJ207" s="15"/>
      <c r="BK207" s="15"/>
      <c r="GN207" s="15"/>
      <c r="GO207" s="15"/>
      <c r="HW207" s="15"/>
      <c r="HX207" s="15"/>
      <c r="HY207" s="15"/>
      <c r="HZ207" s="15"/>
      <c r="IA207" s="15"/>
    </row>
    <row r="208" spans="45:235" ht="15.75" customHeight="1" x14ac:dyDescent="0.3"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15"/>
      <c r="BD208" s="15"/>
      <c r="BE208" s="15"/>
      <c r="BF208" s="15"/>
      <c r="BG208" s="15"/>
      <c r="BH208" s="15"/>
      <c r="BI208" s="15"/>
      <c r="BJ208" s="15"/>
      <c r="BK208" s="15"/>
      <c r="GN208" s="15"/>
      <c r="GO208" s="15"/>
      <c r="HW208" s="15"/>
      <c r="HX208" s="15"/>
      <c r="HY208" s="15"/>
      <c r="HZ208" s="15"/>
      <c r="IA208" s="15"/>
    </row>
    <row r="209" spans="45:235" ht="15.75" customHeight="1" x14ac:dyDescent="0.3"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15"/>
      <c r="BD209" s="15"/>
      <c r="BE209" s="15"/>
      <c r="BF209" s="15"/>
      <c r="BG209" s="15"/>
      <c r="BH209" s="15"/>
      <c r="BI209" s="15"/>
      <c r="BJ209" s="15"/>
      <c r="BK209" s="15"/>
      <c r="GN209" s="15"/>
      <c r="GO209" s="15"/>
      <c r="HW209" s="15"/>
      <c r="HX209" s="15"/>
      <c r="HY209" s="15"/>
      <c r="HZ209" s="15"/>
      <c r="IA209" s="15"/>
    </row>
    <row r="210" spans="45:235" ht="15.75" customHeight="1" x14ac:dyDescent="0.3"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15"/>
      <c r="BD210" s="15"/>
      <c r="BE210" s="15"/>
      <c r="BF210" s="15"/>
      <c r="BG210" s="15"/>
      <c r="BH210" s="15"/>
      <c r="BI210" s="15"/>
      <c r="BJ210" s="15"/>
      <c r="BK210" s="15"/>
      <c r="GN210" s="15"/>
      <c r="GO210" s="15"/>
      <c r="HW210" s="15"/>
      <c r="HX210" s="15"/>
      <c r="HY210" s="15"/>
      <c r="HZ210" s="15"/>
      <c r="IA210" s="15"/>
    </row>
    <row r="211" spans="45:235" ht="15.75" customHeight="1" x14ac:dyDescent="0.3"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15"/>
      <c r="BD211" s="15"/>
      <c r="BE211" s="15"/>
      <c r="BF211" s="15"/>
      <c r="BG211" s="15"/>
      <c r="BH211" s="15"/>
      <c r="BI211" s="15"/>
      <c r="BJ211" s="15"/>
      <c r="BK211" s="15"/>
      <c r="GN211" s="15"/>
      <c r="GO211" s="15"/>
      <c r="HW211" s="15"/>
      <c r="HX211" s="15"/>
      <c r="HY211" s="15"/>
      <c r="HZ211" s="15"/>
      <c r="IA211" s="15"/>
    </row>
    <row r="212" spans="45:235" ht="15.75" customHeight="1" x14ac:dyDescent="0.3"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15"/>
      <c r="BD212" s="15"/>
      <c r="BE212" s="15"/>
      <c r="BF212" s="15"/>
      <c r="BG212" s="15"/>
      <c r="BH212" s="15"/>
      <c r="BI212" s="15"/>
      <c r="BJ212" s="15"/>
      <c r="BK212" s="15"/>
      <c r="GN212" s="15"/>
      <c r="GO212" s="15"/>
      <c r="HW212" s="15"/>
      <c r="HX212" s="15"/>
      <c r="HY212" s="15"/>
      <c r="HZ212" s="15"/>
      <c r="IA212" s="15"/>
    </row>
    <row r="213" spans="45:235" ht="15.75" customHeight="1" x14ac:dyDescent="0.3"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15"/>
      <c r="BD213" s="15"/>
      <c r="BE213" s="15"/>
      <c r="BF213" s="15"/>
      <c r="BG213" s="15"/>
      <c r="BH213" s="15"/>
      <c r="BI213" s="15"/>
      <c r="BJ213" s="15"/>
      <c r="BK213" s="15"/>
      <c r="GN213" s="15"/>
      <c r="GO213" s="15"/>
      <c r="HW213" s="15"/>
      <c r="HX213" s="15"/>
      <c r="HY213" s="15"/>
      <c r="HZ213" s="15"/>
      <c r="IA213" s="15"/>
    </row>
    <row r="214" spans="45:235" ht="15.75" customHeight="1" x14ac:dyDescent="0.3"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15"/>
      <c r="BD214" s="15"/>
      <c r="BE214" s="15"/>
      <c r="BF214" s="15"/>
      <c r="BG214" s="15"/>
      <c r="BH214" s="15"/>
      <c r="BI214" s="15"/>
      <c r="BJ214" s="15"/>
      <c r="BK214" s="15"/>
      <c r="GN214" s="15"/>
      <c r="GO214" s="15"/>
      <c r="HW214" s="15"/>
      <c r="HX214" s="15"/>
      <c r="HY214" s="15"/>
      <c r="HZ214" s="15"/>
      <c r="IA214" s="15"/>
    </row>
    <row r="215" spans="45:235" ht="15.75" customHeight="1" x14ac:dyDescent="0.3"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15"/>
      <c r="BD215" s="15"/>
      <c r="BE215" s="15"/>
      <c r="BF215" s="15"/>
      <c r="BG215" s="15"/>
      <c r="BH215" s="15"/>
      <c r="BI215" s="15"/>
      <c r="BJ215" s="15"/>
      <c r="BK215" s="15"/>
      <c r="GN215" s="15"/>
      <c r="GO215" s="15"/>
      <c r="HW215" s="15"/>
      <c r="HX215" s="15"/>
      <c r="HY215" s="15"/>
      <c r="HZ215" s="15"/>
      <c r="IA215" s="15"/>
    </row>
    <row r="216" spans="45:235" ht="15.75" customHeight="1" x14ac:dyDescent="0.3"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15"/>
      <c r="BD216" s="15"/>
      <c r="BE216" s="15"/>
      <c r="BF216" s="15"/>
      <c r="BG216" s="15"/>
      <c r="BH216" s="15"/>
      <c r="BI216" s="15"/>
      <c r="BJ216" s="15"/>
      <c r="BK216" s="15"/>
      <c r="GN216" s="15"/>
      <c r="GO216" s="15"/>
      <c r="HW216" s="15"/>
      <c r="HX216" s="15"/>
      <c r="HY216" s="15"/>
      <c r="HZ216" s="15"/>
      <c r="IA216" s="15"/>
    </row>
    <row r="217" spans="45:235" ht="15.75" customHeight="1" x14ac:dyDescent="0.3"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15"/>
      <c r="BD217" s="15"/>
      <c r="BE217" s="15"/>
      <c r="BF217" s="15"/>
      <c r="BG217" s="15"/>
      <c r="BH217" s="15"/>
      <c r="BI217" s="15"/>
      <c r="BJ217" s="15"/>
      <c r="BK217" s="15"/>
      <c r="GN217" s="15"/>
      <c r="GO217" s="15"/>
      <c r="HW217" s="15"/>
      <c r="HX217" s="15"/>
      <c r="HY217" s="15"/>
      <c r="HZ217" s="15"/>
      <c r="IA217" s="15"/>
    </row>
    <row r="218" spans="45:235" ht="15.75" customHeight="1" x14ac:dyDescent="0.3"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15"/>
      <c r="BD218" s="15"/>
      <c r="BE218" s="15"/>
      <c r="BF218" s="15"/>
      <c r="BG218" s="15"/>
      <c r="BH218" s="15"/>
      <c r="BI218" s="15"/>
      <c r="BJ218" s="15"/>
      <c r="BK218" s="15"/>
      <c r="GN218" s="15"/>
      <c r="GO218" s="15"/>
      <c r="HW218" s="15"/>
      <c r="HX218" s="15"/>
      <c r="HY218" s="15"/>
      <c r="HZ218" s="15"/>
      <c r="IA218" s="15"/>
    </row>
    <row r="219" spans="45:235" ht="15.75" customHeight="1" x14ac:dyDescent="0.3"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15"/>
      <c r="BD219" s="15"/>
      <c r="BE219" s="15"/>
      <c r="BF219" s="15"/>
      <c r="BG219" s="15"/>
      <c r="BH219" s="15"/>
      <c r="BI219" s="15"/>
      <c r="BJ219" s="15"/>
      <c r="BK219" s="15"/>
      <c r="GN219" s="15"/>
      <c r="GO219" s="15"/>
      <c r="HW219" s="15"/>
      <c r="HX219" s="15"/>
      <c r="HY219" s="15"/>
      <c r="HZ219" s="15"/>
      <c r="IA219" s="15"/>
    </row>
    <row r="220" spans="45:235" ht="15.75" customHeight="1" x14ac:dyDescent="0.3"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15"/>
      <c r="BD220" s="15"/>
      <c r="BE220" s="15"/>
      <c r="BF220" s="15"/>
      <c r="BG220" s="15"/>
      <c r="BH220" s="15"/>
      <c r="BI220" s="15"/>
      <c r="BJ220" s="15"/>
      <c r="BK220" s="15"/>
      <c r="GN220" s="15"/>
      <c r="GO220" s="15"/>
      <c r="HW220" s="15"/>
      <c r="HX220" s="15"/>
      <c r="HY220" s="15"/>
      <c r="HZ220" s="15"/>
      <c r="IA220" s="15"/>
    </row>
    <row r="221" spans="45:235" ht="15.75" customHeight="1" x14ac:dyDescent="0.3"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15"/>
      <c r="BD221" s="15"/>
      <c r="BE221" s="15"/>
      <c r="BF221" s="15"/>
      <c r="BG221" s="15"/>
      <c r="BH221" s="15"/>
      <c r="BI221" s="15"/>
      <c r="BJ221" s="15"/>
      <c r="BK221" s="15"/>
      <c r="GN221" s="15"/>
      <c r="GO221" s="15"/>
      <c r="HW221" s="15"/>
      <c r="HX221" s="15"/>
      <c r="HY221" s="15"/>
      <c r="HZ221" s="15"/>
      <c r="IA221" s="15"/>
    </row>
    <row r="222" spans="45:235" ht="15.75" customHeight="1" x14ac:dyDescent="0.3"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15"/>
      <c r="BD222" s="15"/>
      <c r="BE222" s="15"/>
      <c r="BF222" s="15"/>
      <c r="BG222" s="15"/>
      <c r="BH222" s="15"/>
      <c r="BI222" s="15"/>
      <c r="BJ222" s="15"/>
      <c r="BK222" s="15"/>
      <c r="GN222" s="15"/>
      <c r="GO222" s="15"/>
      <c r="HW222" s="15"/>
      <c r="HX222" s="15"/>
      <c r="HY222" s="15"/>
      <c r="HZ222" s="15"/>
      <c r="IA222" s="15"/>
    </row>
    <row r="223" spans="45:235" ht="15.75" customHeight="1" x14ac:dyDescent="0.3"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15"/>
      <c r="BD223" s="15"/>
      <c r="BE223" s="15"/>
      <c r="BF223" s="15"/>
      <c r="BG223" s="15"/>
      <c r="BH223" s="15"/>
      <c r="BI223" s="15"/>
      <c r="BJ223" s="15"/>
      <c r="BK223" s="15"/>
      <c r="GN223" s="15"/>
      <c r="GO223" s="15"/>
      <c r="HW223" s="15"/>
      <c r="HX223" s="15"/>
      <c r="HY223" s="15"/>
      <c r="HZ223" s="15"/>
      <c r="IA223" s="15"/>
    </row>
    <row r="224" spans="45:235" ht="15.75" customHeight="1" x14ac:dyDescent="0.3"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15"/>
      <c r="BD224" s="15"/>
      <c r="BE224" s="15"/>
      <c r="BF224" s="15"/>
      <c r="BG224" s="15"/>
      <c r="BH224" s="15"/>
      <c r="BI224" s="15"/>
      <c r="BJ224" s="15"/>
      <c r="BK224" s="15"/>
      <c r="GN224" s="15"/>
      <c r="GO224" s="15"/>
      <c r="HW224" s="15"/>
      <c r="HX224" s="15"/>
      <c r="HY224" s="15"/>
      <c r="HZ224" s="15"/>
      <c r="IA224" s="15"/>
    </row>
    <row r="225" spans="45:235" ht="15.75" customHeight="1" x14ac:dyDescent="0.3"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15"/>
      <c r="BD225" s="15"/>
      <c r="BE225" s="15"/>
      <c r="BF225" s="15"/>
      <c r="BG225" s="15"/>
      <c r="BH225" s="15"/>
      <c r="BI225" s="15"/>
      <c r="BJ225" s="15"/>
      <c r="BK225" s="15"/>
      <c r="GN225" s="15"/>
      <c r="GO225" s="15"/>
      <c r="HW225" s="15"/>
      <c r="HX225" s="15"/>
      <c r="HY225" s="15"/>
      <c r="HZ225" s="15"/>
      <c r="IA225" s="15"/>
    </row>
    <row r="226" spans="45:235" ht="15.75" customHeight="1" x14ac:dyDescent="0.3"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15"/>
      <c r="BD226" s="15"/>
      <c r="BE226" s="15"/>
      <c r="BF226" s="15"/>
      <c r="BG226" s="15"/>
      <c r="BH226" s="15"/>
      <c r="BI226" s="15"/>
      <c r="BJ226" s="15"/>
      <c r="BK226" s="15"/>
      <c r="GN226" s="15"/>
      <c r="GO226" s="15"/>
      <c r="HW226" s="15"/>
      <c r="HX226" s="15"/>
      <c r="HY226" s="15"/>
      <c r="HZ226" s="15"/>
      <c r="IA226" s="15"/>
    </row>
    <row r="227" spans="45:235" ht="15.75" customHeight="1" x14ac:dyDescent="0.3"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15"/>
      <c r="BD227" s="15"/>
      <c r="BE227" s="15"/>
      <c r="BF227" s="15"/>
      <c r="BG227" s="15"/>
      <c r="BH227" s="15"/>
      <c r="BI227" s="15"/>
      <c r="BJ227" s="15"/>
      <c r="BK227" s="15"/>
      <c r="GN227" s="15"/>
      <c r="GO227" s="15"/>
      <c r="HW227" s="15"/>
      <c r="HX227" s="15"/>
      <c r="HY227" s="15"/>
      <c r="HZ227" s="15"/>
      <c r="IA227" s="15"/>
    </row>
    <row r="228" spans="45:235" ht="15.75" customHeight="1" x14ac:dyDescent="0.3"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15"/>
      <c r="BD228" s="15"/>
      <c r="BE228" s="15"/>
      <c r="BF228" s="15"/>
      <c r="BG228" s="15"/>
      <c r="BH228" s="15"/>
      <c r="BI228" s="15"/>
      <c r="BJ228" s="15"/>
      <c r="BK228" s="15"/>
      <c r="GN228" s="15"/>
      <c r="GO228" s="15"/>
      <c r="HW228" s="15"/>
      <c r="HX228" s="15"/>
      <c r="HY228" s="15"/>
      <c r="HZ228" s="15"/>
      <c r="IA228" s="15"/>
    </row>
    <row r="229" spans="45:235" ht="15.75" customHeight="1" x14ac:dyDescent="0.3"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15"/>
      <c r="BD229" s="15"/>
      <c r="BE229" s="15"/>
      <c r="BF229" s="15"/>
      <c r="BG229" s="15"/>
      <c r="BH229" s="15"/>
      <c r="BI229" s="15"/>
      <c r="BJ229" s="15"/>
      <c r="BK229" s="15"/>
      <c r="GN229" s="15"/>
      <c r="GO229" s="15"/>
      <c r="HW229" s="15"/>
      <c r="HX229" s="15"/>
      <c r="HY229" s="15"/>
      <c r="HZ229" s="15"/>
      <c r="IA229" s="15"/>
    </row>
    <row r="230" spans="45:235" ht="15.75" customHeight="1" x14ac:dyDescent="0.3"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15"/>
      <c r="BD230" s="15"/>
      <c r="BE230" s="15"/>
      <c r="BF230" s="15"/>
      <c r="BG230" s="15"/>
      <c r="BH230" s="15"/>
      <c r="BI230" s="15"/>
      <c r="BJ230" s="15"/>
      <c r="BK230" s="15"/>
      <c r="GN230" s="15"/>
      <c r="GO230" s="15"/>
      <c r="HW230" s="15"/>
      <c r="HX230" s="15"/>
      <c r="HY230" s="15"/>
      <c r="HZ230" s="15"/>
      <c r="IA230" s="15"/>
    </row>
    <row r="231" spans="45:235" ht="15.75" customHeight="1" x14ac:dyDescent="0.3">
      <c r="GN231" s="15"/>
      <c r="GO231" s="15"/>
      <c r="HW231" s="15"/>
      <c r="HX231" s="15"/>
      <c r="HY231" s="15"/>
      <c r="HZ231" s="15"/>
      <c r="IA231" s="15"/>
    </row>
    <row r="232" spans="45:235" ht="15.75" customHeight="1" x14ac:dyDescent="0.3">
      <c r="GN232" s="15"/>
      <c r="GO232" s="15"/>
      <c r="HW232" s="15"/>
      <c r="HX232" s="15"/>
      <c r="HY232" s="15"/>
      <c r="HZ232" s="15"/>
      <c r="IA232" s="15"/>
    </row>
    <row r="233" spans="45:235" ht="15.75" customHeight="1" x14ac:dyDescent="0.3">
      <c r="GN233" s="15"/>
      <c r="GO233" s="15"/>
      <c r="HW233" s="15"/>
      <c r="HX233" s="15"/>
      <c r="HY233" s="15"/>
      <c r="HZ233" s="15"/>
      <c r="IA233" s="15"/>
    </row>
    <row r="234" spans="45:235" ht="15.75" customHeight="1" x14ac:dyDescent="0.3">
      <c r="GN234" s="15"/>
      <c r="GO234" s="15"/>
      <c r="HW234" s="15"/>
      <c r="HX234" s="15"/>
      <c r="HY234" s="15"/>
      <c r="HZ234" s="15"/>
      <c r="IA234" s="15"/>
    </row>
    <row r="235" spans="45:235" ht="15.75" customHeight="1" x14ac:dyDescent="0.3">
      <c r="GN235" s="15"/>
      <c r="GO235" s="15"/>
      <c r="HW235" s="15"/>
      <c r="HX235" s="15"/>
      <c r="HY235" s="15"/>
      <c r="HZ235" s="15"/>
      <c r="IA235" s="15"/>
    </row>
    <row r="236" spans="45:235" ht="15.75" customHeight="1" x14ac:dyDescent="0.3">
      <c r="GN236" s="15"/>
      <c r="GO236" s="15"/>
      <c r="HW236" s="15"/>
      <c r="HX236" s="15"/>
      <c r="HY236" s="15"/>
      <c r="HZ236" s="15"/>
      <c r="IA236" s="15"/>
    </row>
    <row r="237" spans="45:235" ht="15.75" customHeight="1" x14ac:dyDescent="0.3">
      <c r="GN237" s="15"/>
      <c r="GO237" s="15"/>
      <c r="HW237" s="15"/>
      <c r="HX237" s="15"/>
      <c r="HY237" s="15"/>
      <c r="HZ237" s="15"/>
      <c r="IA237" s="15"/>
    </row>
    <row r="238" spans="45:235" ht="15.75" customHeight="1" x14ac:dyDescent="0.3">
      <c r="GN238" s="15"/>
      <c r="GO238" s="15"/>
      <c r="HW238" s="15"/>
      <c r="HX238" s="15"/>
      <c r="HY238" s="15"/>
      <c r="HZ238" s="15"/>
      <c r="IA238" s="15"/>
    </row>
    <row r="239" spans="45:235" ht="15.75" customHeight="1" x14ac:dyDescent="0.3">
      <c r="GN239" s="15"/>
      <c r="GO239" s="15"/>
      <c r="HW239" s="15"/>
      <c r="HX239" s="15"/>
      <c r="HY239" s="15"/>
      <c r="HZ239" s="15"/>
      <c r="IA239" s="15"/>
    </row>
    <row r="240" spans="45:235" ht="15.75" customHeight="1" x14ac:dyDescent="0.3">
      <c r="GN240" s="15"/>
      <c r="GO240" s="15"/>
      <c r="HW240" s="15"/>
      <c r="HX240" s="15"/>
      <c r="HY240" s="15"/>
      <c r="HZ240" s="15"/>
      <c r="IA240" s="15"/>
    </row>
    <row r="241" spans="196:235" ht="15.75" customHeight="1" x14ac:dyDescent="0.3">
      <c r="GN241" s="15"/>
      <c r="GO241" s="15"/>
      <c r="HW241" s="15"/>
      <c r="HX241" s="15"/>
      <c r="HY241" s="15"/>
      <c r="HZ241" s="15"/>
      <c r="IA241" s="15"/>
    </row>
    <row r="242" spans="196:235" ht="15.75" customHeight="1" x14ac:dyDescent="0.3">
      <c r="GN242" s="15"/>
      <c r="GO242" s="15"/>
      <c r="HW242" s="15"/>
      <c r="HX242" s="15"/>
      <c r="HY242" s="15"/>
      <c r="HZ242" s="15"/>
      <c r="IA242" s="15"/>
    </row>
    <row r="243" spans="196:235" ht="15.75" customHeight="1" x14ac:dyDescent="0.3">
      <c r="GN243" s="15"/>
      <c r="GO243" s="15"/>
      <c r="HW243" s="15"/>
      <c r="HX243" s="15"/>
      <c r="HY243" s="15"/>
      <c r="HZ243" s="15"/>
      <c r="IA243" s="15"/>
    </row>
    <row r="244" spans="196:235" ht="15.75" customHeight="1" x14ac:dyDescent="0.3">
      <c r="GN244" s="15"/>
      <c r="GO244" s="15"/>
      <c r="HW244" s="15"/>
      <c r="HX244" s="15"/>
      <c r="HY244" s="15"/>
      <c r="HZ244" s="15"/>
      <c r="IA244" s="15"/>
    </row>
    <row r="245" spans="196:235" ht="15.75" customHeight="1" x14ac:dyDescent="0.3">
      <c r="GN245" s="15"/>
      <c r="GO245" s="15"/>
      <c r="HW245" s="15"/>
      <c r="HX245" s="15"/>
      <c r="HY245" s="15"/>
      <c r="HZ245" s="15"/>
      <c r="IA245" s="15"/>
    </row>
    <row r="246" spans="196:235" ht="15.75" customHeight="1" x14ac:dyDescent="0.3">
      <c r="GN246" s="15"/>
      <c r="GO246" s="15"/>
      <c r="HW246" s="15"/>
      <c r="HX246" s="15"/>
      <c r="HY246" s="15"/>
      <c r="HZ246" s="15"/>
      <c r="IA246" s="15"/>
    </row>
    <row r="247" spans="196:235" ht="15.75" customHeight="1" x14ac:dyDescent="0.3">
      <c r="GN247" s="15"/>
      <c r="GO247" s="15"/>
      <c r="HW247" s="15"/>
      <c r="HX247" s="15"/>
      <c r="HY247" s="15"/>
      <c r="HZ247" s="15"/>
      <c r="IA247" s="15"/>
    </row>
    <row r="248" spans="196:235" ht="15.75" customHeight="1" x14ac:dyDescent="0.3">
      <c r="GN248" s="15"/>
      <c r="GO248" s="15"/>
      <c r="HW248" s="15"/>
      <c r="HX248" s="15"/>
      <c r="HY248" s="15"/>
      <c r="HZ248" s="15"/>
      <c r="IA248" s="15"/>
    </row>
    <row r="249" spans="196:235" ht="15.75" customHeight="1" x14ac:dyDescent="0.3">
      <c r="GN249" s="15"/>
      <c r="GO249" s="15"/>
      <c r="HW249" s="15"/>
      <c r="HX249" s="15"/>
      <c r="HY249" s="15"/>
      <c r="HZ249" s="15"/>
      <c r="IA249" s="15"/>
    </row>
    <row r="250" spans="196:235" ht="15.75" customHeight="1" x14ac:dyDescent="0.3">
      <c r="GN250" s="15"/>
      <c r="GO250" s="15"/>
      <c r="HW250" s="15"/>
      <c r="HX250" s="15"/>
      <c r="HY250" s="15"/>
      <c r="HZ250" s="15"/>
      <c r="IA250" s="15"/>
    </row>
    <row r="251" spans="196:235" ht="15.75" customHeight="1" x14ac:dyDescent="0.3">
      <c r="GN251" s="15"/>
      <c r="GO251" s="15"/>
      <c r="HW251" s="15"/>
      <c r="HX251" s="15"/>
      <c r="HY251" s="15"/>
      <c r="HZ251" s="15"/>
      <c r="IA251" s="15"/>
    </row>
    <row r="252" spans="196:235" ht="15.75" customHeight="1" x14ac:dyDescent="0.3">
      <c r="GN252" s="15"/>
      <c r="GO252" s="15"/>
      <c r="HW252" s="15"/>
      <c r="HX252" s="15"/>
      <c r="HY252" s="15"/>
      <c r="HZ252" s="15"/>
      <c r="IA252" s="15"/>
    </row>
    <row r="253" spans="196:235" ht="15.75" customHeight="1" x14ac:dyDescent="0.3">
      <c r="GN253" s="15"/>
      <c r="GO253" s="15"/>
      <c r="HW253" s="15"/>
      <c r="HX253" s="15"/>
      <c r="HY253" s="15"/>
      <c r="HZ253" s="15"/>
      <c r="IA253" s="15"/>
    </row>
    <row r="254" spans="196:235" ht="15.75" customHeight="1" x14ac:dyDescent="0.3">
      <c r="GN254" s="15"/>
      <c r="GO254" s="15"/>
      <c r="HW254" s="15"/>
      <c r="HX254" s="15"/>
      <c r="HY254" s="15"/>
      <c r="HZ254" s="15"/>
      <c r="IA254" s="15"/>
    </row>
    <row r="255" spans="196:235" ht="15.75" customHeight="1" x14ac:dyDescent="0.3">
      <c r="GN255" s="15"/>
      <c r="GO255" s="15"/>
      <c r="HW255" s="15"/>
      <c r="HX255" s="15"/>
      <c r="HY255" s="15"/>
      <c r="HZ255" s="15"/>
      <c r="IA255" s="15"/>
    </row>
    <row r="256" spans="196:235" ht="15.75" customHeight="1" x14ac:dyDescent="0.3">
      <c r="GN256" s="15"/>
      <c r="GO256" s="15"/>
      <c r="HW256" s="15"/>
      <c r="HX256" s="15"/>
      <c r="HY256" s="15"/>
      <c r="HZ256" s="15"/>
      <c r="IA256" s="15"/>
    </row>
    <row r="257" spans="196:235" ht="15.75" customHeight="1" x14ac:dyDescent="0.3">
      <c r="GN257" s="15"/>
      <c r="GO257" s="15"/>
      <c r="HW257" s="15"/>
      <c r="HX257" s="15"/>
      <c r="HY257" s="15"/>
      <c r="HZ257" s="15"/>
      <c r="IA257" s="15"/>
    </row>
    <row r="258" spans="196:235" ht="15.75" customHeight="1" x14ac:dyDescent="0.3">
      <c r="GN258" s="15"/>
      <c r="GO258" s="15"/>
      <c r="HW258" s="15"/>
      <c r="HX258" s="15"/>
      <c r="HY258" s="15"/>
      <c r="HZ258" s="15"/>
      <c r="IA258" s="15"/>
    </row>
    <row r="259" spans="196:235" ht="15.75" customHeight="1" x14ac:dyDescent="0.3">
      <c r="GN259" s="15"/>
      <c r="GO259" s="15"/>
      <c r="HW259" s="15"/>
      <c r="HX259" s="15"/>
      <c r="HY259" s="15"/>
      <c r="HZ259" s="15"/>
      <c r="IA259" s="15"/>
    </row>
    <row r="260" spans="196:235" ht="15.75" customHeight="1" x14ac:dyDescent="0.3">
      <c r="GN260" s="15"/>
      <c r="GO260" s="15"/>
      <c r="HW260" s="15"/>
      <c r="HX260" s="15"/>
      <c r="HY260" s="15"/>
      <c r="HZ260" s="15"/>
      <c r="IA260" s="15"/>
    </row>
    <row r="261" spans="196:235" ht="15.75" customHeight="1" x14ac:dyDescent="0.3">
      <c r="GN261" s="15"/>
      <c r="GO261" s="15"/>
      <c r="HW261" s="15"/>
      <c r="HX261" s="15"/>
      <c r="HY261" s="15"/>
      <c r="HZ261" s="15"/>
      <c r="IA261" s="15"/>
    </row>
    <row r="262" spans="196:235" ht="15.75" customHeight="1" x14ac:dyDescent="0.3">
      <c r="GN262" s="15"/>
      <c r="GO262" s="15"/>
      <c r="HW262" s="15"/>
      <c r="HX262" s="15"/>
      <c r="HY262" s="15"/>
      <c r="HZ262" s="15"/>
      <c r="IA262" s="15"/>
    </row>
    <row r="263" spans="196:235" ht="15.75" customHeight="1" x14ac:dyDescent="0.3">
      <c r="GN263" s="15"/>
      <c r="GO263" s="15"/>
      <c r="HW263" s="15"/>
      <c r="HX263" s="15"/>
      <c r="HY263" s="15"/>
      <c r="HZ263" s="15"/>
      <c r="IA263" s="15"/>
    </row>
    <row r="264" spans="196:235" ht="15.75" customHeight="1" x14ac:dyDescent="0.3">
      <c r="GN264" s="15"/>
      <c r="GO264" s="15"/>
      <c r="HW264" s="15"/>
      <c r="HX264" s="15"/>
      <c r="HY264" s="15"/>
      <c r="HZ264" s="15"/>
      <c r="IA264" s="15"/>
    </row>
    <row r="265" spans="196:235" ht="15.75" customHeight="1" x14ac:dyDescent="0.3">
      <c r="GN265" s="15"/>
      <c r="GO265" s="15"/>
      <c r="HW265" s="15"/>
      <c r="HX265" s="15"/>
      <c r="HY265" s="15"/>
      <c r="HZ265" s="15"/>
      <c r="IA265" s="15"/>
    </row>
    <row r="266" spans="196:235" ht="15.75" customHeight="1" x14ac:dyDescent="0.3">
      <c r="GN266" s="15"/>
      <c r="GO266" s="15"/>
      <c r="HW266" s="15"/>
      <c r="HX266" s="15"/>
      <c r="HY266" s="15"/>
      <c r="HZ266" s="15"/>
      <c r="IA266" s="15"/>
    </row>
    <row r="267" spans="196:235" ht="15.75" customHeight="1" x14ac:dyDescent="0.3">
      <c r="GN267" s="15"/>
      <c r="GO267" s="15"/>
      <c r="HW267" s="15"/>
      <c r="HX267" s="15"/>
      <c r="HY267" s="15"/>
      <c r="HZ267" s="15"/>
      <c r="IA267" s="15"/>
    </row>
    <row r="268" spans="196:235" ht="15.75" customHeight="1" x14ac:dyDescent="0.3">
      <c r="GN268" s="15"/>
      <c r="GO268" s="15"/>
      <c r="HW268" s="15"/>
      <c r="HX268" s="15"/>
      <c r="HY268" s="15"/>
      <c r="HZ268" s="15"/>
      <c r="IA268" s="15"/>
    </row>
    <row r="269" spans="196:235" ht="15.75" customHeight="1" x14ac:dyDescent="0.3">
      <c r="GN269" s="15"/>
      <c r="GO269" s="15"/>
      <c r="HW269" s="15"/>
      <c r="HX269" s="15"/>
      <c r="HY269" s="15"/>
      <c r="HZ269" s="15"/>
      <c r="IA269" s="15"/>
    </row>
    <row r="270" spans="196:235" ht="15.75" customHeight="1" x14ac:dyDescent="0.3">
      <c r="GN270" s="15"/>
      <c r="GO270" s="15"/>
      <c r="HW270" s="15"/>
      <c r="HX270" s="15"/>
      <c r="HY270" s="15"/>
      <c r="HZ270" s="15"/>
      <c r="IA270" s="15"/>
    </row>
    <row r="271" spans="196:235" ht="15.75" customHeight="1" x14ac:dyDescent="0.3">
      <c r="GN271" s="15"/>
      <c r="GO271" s="15"/>
      <c r="HW271" s="15"/>
      <c r="HX271" s="15"/>
      <c r="HY271" s="15"/>
      <c r="HZ271" s="15"/>
      <c r="IA271" s="15"/>
    </row>
    <row r="272" spans="196:235" ht="15.75" customHeight="1" x14ac:dyDescent="0.3">
      <c r="GN272" s="15"/>
      <c r="GO272" s="15"/>
      <c r="HW272" s="15"/>
      <c r="HX272" s="15"/>
      <c r="HY272" s="15"/>
      <c r="HZ272" s="15"/>
      <c r="IA272" s="15"/>
    </row>
    <row r="273" spans="196:235" ht="15.75" customHeight="1" x14ac:dyDescent="0.3">
      <c r="GN273" s="15"/>
      <c r="GO273" s="15"/>
      <c r="HW273" s="15"/>
      <c r="HX273" s="15"/>
      <c r="HY273" s="15"/>
      <c r="HZ273" s="15"/>
      <c r="IA273" s="15"/>
    </row>
    <row r="274" spans="196:235" ht="15.75" customHeight="1" x14ac:dyDescent="0.3">
      <c r="GN274" s="15"/>
      <c r="GO274" s="15"/>
      <c r="HW274" s="15"/>
      <c r="HX274" s="15"/>
      <c r="HY274" s="15"/>
      <c r="HZ274" s="15"/>
      <c r="IA274" s="15"/>
    </row>
    <row r="275" spans="196:235" ht="15.75" customHeight="1" x14ac:dyDescent="0.3">
      <c r="GN275" s="15"/>
      <c r="GO275" s="15"/>
      <c r="HW275" s="15"/>
      <c r="HX275" s="15"/>
      <c r="HY275" s="15"/>
      <c r="HZ275" s="15"/>
      <c r="IA275" s="15"/>
    </row>
    <row r="276" spans="196:235" ht="15.75" customHeight="1" x14ac:dyDescent="0.3">
      <c r="GN276" s="15"/>
      <c r="GO276" s="15"/>
      <c r="HW276" s="15"/>
      <c r="HX276" s="15"/>
      <c r="HY276" s="15"/>
      <c r="HZ276" s="15"/>
      <c r="IA276" s="15"/>
    </row>
    <row r="277" spans="196:235" ht="15.75" customHeight="1" x14ac:dyDescent="0.3">
      <c r="GN277" s="15"/>
      <c r="GO277" s="15"/>
      <c r="HW277" s="15"/>
      <c r="HX277" s="15"/>
      <c r="HY277" s="15"/>
      <c r="HZ277" s="15"/>
      <c r="IA277" s="15"/>
    </row>
    <row r="278" spans="196:235" ht="15.75" customHeight="1" x14ac:dyDescent="0.3">
      <c r="GN278" s="15"/>
      <c r="GO278" s="15"/>
      <c r="HW278" s="15"/>
      <c r="HX278" s="15"/>
      <c r="HY278" s="15"/>
      <c r="HZ278" s="15"/>
      <c r="IA278" s="15"/>
    </row>
    <row r="279" spans="196:235" ht="15.75" customHeight="1" x14ac:dyDescent="0.3">
      <c r="GN279" s="15"/>
      <c r="GO279" s="15"/>
      <c r="HW279" s="15"/>
      <c r="HX279" s="15"/>
      <c r="HY279" s="15"/>
      <c r="HZ279" s="15"/>
      <c r="IA279" s="15"/>
    </row>
    <row r="280" spans="196:235" ht="15.75" customHeight="1" x14ac:dyDescent="0.3">
      <c r="GN280" s="15"/>
      <c r="GO280" s="15"/>
      <c r="HW280" s="15"/>
      <c r="HX280" s="15"/>
      <c r="HY280" s="15"/>
      <c r="HZ280" s="15"/>
      <c r="IA280" s="15"/>
    </row>
    <row r="281" spans="196:235" ht="15.75" customHeight="1" x14ac:dyDescent="0.3">
      <c r="GN281" s="15"/>
      <c r="GO281" s="15"/>
      <c r="HW281" s="15"/>
      <c r="HX281" s="15"/>
      <c r="HY281" s="15"/>
      <c r="HZ281" s="15"/>
      <c r="IA281" s="15"/>
    </row>
    <row r="282" spans="196:235" ht="15.75" customHeight="1" x14ac:dyDescent="0.3">
      <c r="GN282" s="15"/>
      <c r="GO282" s="15"/>
      <c r="HW282" s="15"/>
      <c r="HX282" s="15"/>
      <c r="HY282" s="15"/>
      <c r="HZ282" s="15"/>
      <c r="IA282" s="15"/>
    </row>
    <row r="283" spans="196:235" ht="15.75" customHeight="1" x14ac:dyDescent="0.3">
      <c r="GN283" s="15"/>
      <c r="GO283" s="15"/>
      <c r="HW283" s="15"/>
      <c r="HX283" s="15"/>
      <c r="HY283" s="15"/>
      <c r="HZ283" s="15"/>
      <c r="IA283" s="15"/>
    </row>
    <row r="284" spans="196:235" ht="15.75" customHeight="1" x14ac:dyDescent="0.3">
      <c r="GN284" s="15"/>
      <c r="GO284" s="15"/>
      <c r="HW284" s="15"/>
      <c r="HX284" s="15"/>
      <c r="HY284" s="15"/>
      <c r="HZ284" s="15"/>
      <c r="IA284" s="15"/>
    </row>
    <row r="285" spans="196:235" ht="15.75" customHeight="1" x14ac:dyDescent="0.3">
      <c r="GN285" s="15"/>
      <c r="GO285" s="15"/>
      <c r="HW285" s="15"/>
      <c r="HX285" s="15"/>
      <c r="HY285" s="15"/>
      <c r="HZ285" s="15"/>
      <c r="IA285" s="15"/>
    </row>
    <row r="286" spans="196:235" ht="15.75" customHeight="1" x14ac:dyDescent="0.3">
      <c r="GN286" s="15"/>
      <c r="GO286" s="15"/>
      <c r="HW286" s="15"/>
      <c r="HX286" s="15"/>
      <c r="HY286" s="15"/>
      <c r="HZ286" s="15"/>
      <c r="IA286" s="15"/>
    </row>
    <row r="287" spans="196:235" ht="15.75" customHeight="1" x14ac:dyDescent="0.3">
      <c r="GN287" s="15"/>
      <c r="GO287" s="15"/>
      <c r="HW287" s="15"/>
      <c r="HX287" s="15"/>
      <c r="HY287" s="15"/>
      <c r="HZ287" s="15"/>
      <c r="IA287" s="15"/>
    </row>
    <row r="288" spans="196:235" ht="15.75" customHeight="1" x14ac:dyDescent="0.3">
      <c r="GN288" s="15"/>
      <c r="GO288" s="15"/>
      <c r="HW288" s="15"/>
      <c r="HX288" s="15"/>
      <c r="HY288" s="15"/>
      <c r="HZ288" s="15"/>
      <c r="IA288" s="15"/>
    </row>
    <row r="289" spans="196:235" ht="15.75" customHeight="1" x14ac:dyDescent="0.3">
      <c r="GN289" s="15"/>
      <c r="GO289" s="15"/>
      <c r="HW289" s="15"/>
      <c r="HX289" s="15"/>
      <c r="HY289" s="15"/>
      <c r="HZ289" s="15"/>
      <c r="IA289" s="15"/>
    </row>
    <row r="290" spans="196:235" ht="15.75" customHeight="1" x14ac:dyDescent="0.3">
      <c r="GN290" s="15"/>
      <c r="GO290" s="15"/>
      <c r="HW290" s="15"/>
      <c r="HX290" s="15"/>
      <c r="HY290" s="15"/>
      <c r="HZ290" s="15"/>
      <c r="IA290" s="15"/>
    </row>
    <row r="291" spans="196:235" ht="15.75" customHeight="1" x14ac:dyDescent="0.3">
      <c r="GN291" s="15"/>
      <c r="GO291" s="15"/>
      <c r="HW291" s="15"/>
      <c r="HX291" s="15"/>
      <c r="HY291" s="15"/>
      <c r="HZ291" s="15"/>
      <c r="IA291" s="15"/>
    </row>
    <row r="292" spans="196:235" ht="15.75" customHeight="1" x14ac:dyDescent="0.3">
      <c r="GN292" s="15"/>
      <c r="GO292" s="15"/>
      <c r="HW292" s="15"/>
      <c r="HX292" s="15"/>
      <c r="HY292" s="15"/>
      <c r="HZ292" s="15"/>
      <c r="IA292" s="15"/>
    </row>
    <row r="293" spans="196:235" ht="15.75" customHeight="1" x14ac:dyDescent="0.3">
      <c r="GN293" s="15"/>
      <c r="GO293" s="15"/>
      <c r="HW293" s="15"/>
      <c r="HX293" s="15"/>
      <c r="HY293" s="15"/>
      <c r="HZ293" s="15"/>
      <c r="IA293" s="15"/>
    </row>
    <row r="294" spans="196:235" ht="15.75" customHeight="1" x14ac:dyDescent="0.3">
      <c r="GN294" s="15"/>
      <c r="GO294" s="15"/>
      <c r="HW294" s="15"/>
      <c r="HX294" s="15"/>
      <c r="HY294" s="15"/>
      <c r="HZ294" s="15"/>
      <c r="IA294" s="15"/>
    </row>
    <row r="295" spans="196:235" ht="15.75" customHeight="1" x14ac:dyDescent="0.3">
      <c r="GN295" s="15"/>
      <c r="GO295" s="15"/>
      <c r="HW295" s="15"/>
      <c r="HX295" s="15"/>
      <c r="HY295" s="15"/>
      <c r="HZ295" s="15"/>
      <c r="IA295" s="15"/>
    </row>
    <row r="296" spans="196:235" ht="15.75" customHeight="1" x14ac:dyDescent="0.3">
      <c r="GN296" s="15"/>
      <c r="GO296" s="15"/>
      <c r="HW296" s="15"/>
      <c r="HX296" s="15"/>
      <c r="HY296" s="15"/>
      <c r="HZ296" s="15"/>
      <c r="IA296" s="15"/>
    </row>
    <row r="297" spans="196:235" ht="15.75" customHeight="1" x14ac:dyDescent="0.3">
      <c r="GN297" s="15"/>
      <c r="GO297" s="15"/>
      <c r="HW297" s="15"/>
      <c r="HX297" s="15"/>
      <c r="HY297" s="15"/>
      <c r="HZ297" s="15"/>
      <c r="IA297" s="15"/>
    </row>
    <row r="298" spans="196:235" ht="15.75" customHeight="1" x14ac:dyDescent="0.3">
      <c r="GN298" s="15"/>
      <c r="GO298" s="15"/>
      <c r="HW298" s="15"/>
      <c r="HX298" s="15"/>
      <c r="HY298" s="15"/>
      <c r="HZ298" s="15"/>
      <c r="IA298" s="15"/>
    </row>
    <row r="299" spans="196:235" ht="15.75" customHeight="1" x14ac:dyDescent="0.3">
      <c r="GN299" s="15"/>
      <c r="GO299" s="15"/>
      <c r="HW299" s="15"/>
      <c r="HX299" s="15"/>
      <c r="HY299" s="15"/>
      <c r="HZ299" s="15"/>
      <c r="IA299" s="15"/>
    </row>
    <row r="300" spans="196:235" ht="15.75" customHeight="1" x14ac:dyDescent="0.3">
      <c r="GN300" s="15"/>
      <c r="GO300" s="15"/>
      <c r="HW300" s="15"/>
      <c r="HX300" s="15"/>
      <c r="HY300" s="15"/>
      <c r="HZ300" s="15"/>
      <c r="IA300" s="15"/>
    </row>
    <row r="301" spans="196:235" ht="15.75" customHeight="1" x14ac:dyDescent="0.3">
      <c r="GN301" s="15"/>
      <c r="GO301" s="15"/>
      <c r="HW301" s="15"/>
      <c r="HX301" s="15"/>
      <c r="HY301" s="15"/>
      <c r="HZ301" s="15"/>
      <c r="IA301" s="15"/>
    </row>
    <row r="302" spans="196:235" ht="15.75" customHeight="1" x14ac:dyDescent="0.3">
      <c r="GN302" s="15"/>
      <c r="GO302" s="15"/>
      <c r="HW302" s="15"/>
      <c r="HX302" s="15"/>
      <c r="HY302" s="15"/>
      <c r="HZ302" s="15"/>
      <c r="IA302" s="15"/>
    </row>
    <row r="303" spans="196:235" ht="15.75" customHeight="1" x14ac:dyDescent="0.3">
      <c r="GN303" s="15"/>
      <c r="GO303" s="15"/>
      <c r="HW303" s="15"/>
      <c r="HX303" s="15"/>
      <c r="HY303" s="15"/>
      <c r="HZ303" s="15"/>
      <c r="IA303" s="15"/>
    </row>
    <row r="304" spans="196:235" ht="15.75" customHeight="1" x14ac:dyDescent="0.3">
      <c r="GN304" s="15"/>
      <c r="GO304" s="15"/>
      <c r="HW304" s="15"/>
      <c r="HX304" s="15"/>
      <c r="HY304" s="15"/>
      <c r="HZ304" s="15"/>
      <c r="IA304" s="15"/>
    </row>
    <row r="305" spans="196:235" ht="15.75" customHeight="1" x14ac:dyDescent="0.3">
      <c r="GN305" s="15"/>
      <c r="GO305" s="15"/>
      <c r="HW305" s="15"/>
      <c r="HX305" s="15"/>
      <c r="HY305" s="15"/>
      <c r="HZ305" s="15"/>
      <c r="IA305" s="15"/>
    </row>
    <row r="306" spans="196:235" ht="15.75" customHeight="1" x14ac:dyDescent="0.3">
      <c r="GN306" s="15"/>
      <c r="GO306" s="15"/>
      <c r="HW306" s="15"/>
      <c r="HX306" s="15"/>
      <c r="HY306" s="15"/>
      <c r="HZ306" s="15"/>
      <c r="IA306" s="15"/>
    </row>
    <row r="307" spans="196:235" ht="15.75" customHeight="1" x14ac:dyDescent="0.3">
      <c r="GN307" s="15"/>
      <c r="GO307" s="15"/>
      <c r="HW307" s="15"/>
      <c r="HX307" s="15"/>
      <c r="HY307" s="15"/>
      <c r="HZ307" s="15"/>
      <c r="IA307" s="15"/>
    </row>
    <row r="308" spans="196:235" ht="15.75" customHeight="1" x14ac:dyDescent="0.3">
      <c r="GN308" s="15"/>
      <c r="GO308" s="15"/>
      <c r="HW308" s="15"/>
      <c r="HX308" s="15"/>
      <c r="HY308" s="15"/>
      <c r="HZ308" s="15"/>
      <c r="IA308" s="15"/>
    </row>
    <row r="309" spans="196:235" ht="15.75" customHeight="1" x14ac:dyDescent="0.3">
      <c r="GN309" s="15"/>
      <c r="GO309" s="15"/>
      <c r="HW309" s="15"/>
      <c r="HX309" s="15"/>
      <c r="HY309" s="15"/>
      <c r="HZ309" s="15"/>
      <c r="IA309" s="15"/>
    </row>
    <row r="310" spans="196:235" ht="15.75" customHeight="1" x14ac:dyDescent="0.3">
      <c r="GN310" s="15"/>
      <c r="GO310" s="15"/>
      <c r="HW310" s="15"/>
      <c r="HX310" s="15"/>
      <c r="HY310" s="15"/>
      <c r="HZ310" s="15"/>
      <c r="IA310" s="15"/>
    </row>
    <row r="311" spans="196:235" ht="15.75" customHeight="1" x14ac:dyDescent="0.3">
      <c r="GN311" s="15"/>
      <c r="GO311" s="15"/>
      <c r="HW311" s="15"/>
      <c r="HX311" s="15"/>
      <c r="HY311" s="15"/>
      <c r="HZ311" s="15"/>
      <c r="IA311" s="15"/>
    </row>
    <row r="312" spans="196:235" ht="15.75" customHeight="1" x14ac:dyDescent="0.3">
      <c r="GN312" s="15"/>
      <c r="GO312" s="15"/>
      <c r="HW312" s="15"/>
      <c r="HX312" s="15"/>
      <c r="HY312" s="15"/>
      <c r="HZ312" s="15"/>
      <c r="IA312" s="15"/>
    </row>
    <row r="313" spans="196:235" ht="15.75" customHeight="1" x14ac:dyDescent="0.3">
      <c r="GN313" s="15"/>
      <c r="GO313" s="15"/>
      <c r="HW313" s="15"/>
      <c r="HX313" s="15"/>
      <c r="HY313" s="15"/>
      <c r="HZ313" s="15"/>
      <c r="IA313" s="15"/>
    </row>
    <row r="314" spans="196:235" ht="15.75" customHeight="1" x14ac:dyDescent="0.3">
      <c r="GN314" s="15"/>
      <c r="GO314" s="15"/>
      <c r="HW314" s="15"/>
      <c r="HX314" s="15"/>
      <c r="HY314" s="15"/>
      <c r="HZ314" s="15"/>
      <c r="IA314" s="15"/>
    </row>
    <row r="315" spans="196:235" ht="15.75" customHeight="1" x14ac:dyDescent="0.3">
      <c r="GN315" s="15"/>
      <c r="GO315" s="15"/>
      <c r="HW315" s="15"/>
      <c r="HX315" s="15"/>
      <c r="HY315" s="15"/>
      <c r="HZ315" s="15"/>
      <c r="IA315" s="15"/>
    </row>
    <row r="316" spans="196:235" ht="15.75" customHeight="1" x14ac:dyDescent="0.3">
      <c r="GN316" s="15"/>
      <c r="GO316" s="15"/>
      <c r="HW316" s="15"/>
      <c r="HX316" s="15"/>
      <c r="HY316" s="15"/>
      <c r="HZ316" s="15"/>
      <c r="IA316" s="15"/>
    </row>
    <row r="317" spans="196:235" ht="15.75" customHeight="1" x14ac:dyDescent="0.3">
      <c r="GN317" s="15"/>
      <c r="GO317" s="15"/>
      <c r="HW317" s="15"/>
      <c r="HX317" s="15"/>
      <c r="HY317" s="15"/>
      <c r="HZ317" s="15"/>
      <c r="IA317" s="15"/>
    </row>
    <row r="318" spans="196:235" ht="15.75" customHeight="1" x14ac:dyDescent="0.3">
      <c r="GN318" s="15"/>
      <c r="GO318" s="15"/>
      <c r="HW318" s="15"/>
      <c r="HX318" s="15"/>
      <c r="HY318" s="15"/>
      <c r="HZ318" s="15"/>
      <c r="IA318" s="15"/>
    </row>
    <row r="319" spans="196:235" ht="15.75" customHeight="1" x14ac:dyDescent="0.3">
      <c r="GN319" s="15"/>
      <c r="GO319" s="15"/>
      <c r="HW319" s="15"/>
      <c r="HX319" s="15"/>
      <c r="HY319" s="15"/>
      <c r="HZ319" s="15"/>
      <c r="IA319" s="15"/>
    </row>
  </sheetData>
  <mergeCells count="35">
    <mergeCell ref="HA1:HB1"/>
    <mergeCell ref="HC1:HD1"/>
    <mergeCell ref="ES2:EY2"/>
    <mergeCell ref="EZ2:FF2"/>
    <mergeCell ref="FG2:FM2"/>
    <mergeCell ref="FN2:FT2"/>
    <mergeCell ref="FU2:GA2"/>
    <mergeCell ref="GB2:GH2"/>
    <mergeCell ref="GI2:GO2"/>
    <mergeCell ref="GQ1:GR1"/>
    <mergeCell ref="GS1:GT1"/>
    <mergeCell ref="GU1:GV1"/>
    <mergeCell ref="GW1:GX1"/>
    <mergeCell ref="GY1:GZ1"/>
    <mergeCell ref="CT2:CZ2"/>
    <mergeCell ref="DA2:DG2"/>
    <mergeCell ref="DH2:DN2"/>
    <mergeCell ref="DQ2:DW2"/>
    <mergeCell ref="DX2:ED2"/>
    <mergeCell ref="GQ4:HD4"/>
    <mergeCell ref="HF4:HT4"/>
    <mergeCell ref="C4:Y4"/>
    <mergeCell ref="E1:G1"/>
    <mergeCell ref="AO2:AS2"/>
    <mergeCell ref="AT2:BN2"/>
    <mergeCell ref="BO2:BU2"/>
    <mergeCell ref="BV2:CD2"/>
    <mergeCell ref="CF2:CL2"/>
    <mergeCell ref="CM2:CS2"/>
    <mergeCell ref="EE2:EK2"/>
    <mergeCell ref="EL2:ER2"/>
    <mergeCell ref="AA4:AM4"/>
    <mergeCell ref="AO4:CD4"/>
    <mergeCell ref="CF4:DO4"/>
    <mergeCell ref="DQ4:GO4"/>
  </mergeCell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CCFF"/>
  </sheetPr>
  <dimension ref="A1:HV1000"/>
  <sheetViews>
    <sheetView workbookViewId="0">
      <pane ySplit="1" topLeftCell="A18" activePane="bottomLeft" state="frozen"/>
      <selection pane="bottomLeft" activeCell="B3" sqref="B3"/>
    </sheetView>
  </sheetViews>
  <sheetFormatPr defaultColWidth="14.44140625" defaultRowHeight="15" customHeight="1" x14ac:dyDescent="0.3"/>
  <cols>
    <col min="1" max="1" width="4.44140625" customWidth="1"/>
    <col min="2" max="2" width="5" customWidth="1"/>
    <col min="3" max="3" width="11.109375" customWidth="1"/>
    <col min="4" max="4" width="5.88671875" customWidth="1"/>
    <col min="5" max="5" width="15.6640625" customWidth="1"/>
    <col min="6" max="6" width="19.33203125" customWidth="1"/>
    <col min="7" max="7" width="8.5546875" customWidth="1"/>
    <col min="8" max="8" width="22.88671875" customWidth="1"/>
    <col min="9" max="9" width="28.109375" customWidth="1"/>
    <col min="10" max="10" width="15.88671875" customWidth="1"/>
    <col min="11" max="11" width="8" customWidth="1"/>
    <col min="12" max="12" width="10.109375" customWidth="1"/>
    <col min="13" max="13" width="5.33203125" customWidth="1"/>
    <col min="14" max="14" width="49.33203125" customWidth="1"/>
    <col min="15" max="15" width="14" customWidth="1"/>
    <col min="16" max="16" width="7.33203125" customWidth="1"/>
    <col min="17" max="17" width="12" customWidth="1"/>
    <col min="18" max="18" width="22.5546875" customWidth="1"/>
    <col min="19" max="19" width="18.109375" customWidth="1"/>
    <col min="20" max="20" width="15.6640625" customWidth="1"/>
    <col min="21" max="21" width="20.5546875" customWidth="1"/>
    <col min="22" max="22" width="18.109375" customWidth="1"/>
    <col min="23" max="23" width="16.6640625" customWidth="1"/>
    <col min="24" max="24" width="17.44140625" customWidth="1"/>
    <col min="25" max="25" width="13.44140625" customWidth="1"/>
    <col min="26" max="43" width="8" customWidth="1"/>
    <col min="44" max="44" width="6.88671875" customWidth="1"/>
    <col min="45" max="45" width="19.5546875" customWidth="1"/>
    <col min="46" max="48" width="8.6640625" customWidth="1"/>
    <col min="49" max="49" width="7.44140625" customWidth="1"/>
    <col min="50" max="51" width="8.6640625" customWidth="1"/>
    <col min="52" max="54" width="7.44140625" customWidth="1"/>
    <col min="55" max="55" width="12.5546875" customWidth="1"/>
    <col min="56" max="57" width="13.109375" customWidth="1"/>
    <col min="58" max="58" width="12.5546875" customWidth="1"/>
    <col min="59" max="59" width="13.109375" customWidth="1"/>
    <col min="60" max="60" width="12" customWidth="1"/>
    <col min="61" max="61" width="13" customWidth="1"/>
    <col min="62" max="62" width="14.44140625" customWidth="1"/>
    <col min="63" max="63" width="15.6640625" customWidth="1"/>
    <col min="64" max="66" width="14.44140625" customWidth="1"/>
    <col min="67" max="230" width="8" customWidth="1"/>
  </cols>
  <sheetData>
    <row r="1" spans="1:230" ht="18.75" customHeight="1" x14ac:dyDescent="0.3">
      <c r="B1" s="1"/>
      <c r="C1" s="2" t="s">
        <v>0</v>
      </c>
      <c r="D1" s="2" t="s">
        <v>1753</v>
      </c>
      <c r="E1" s="126" t="s">
        <v>1</v>
      </c>
      <c r="F1" s="124"/>
      <c r="G1" s="125"/>
      <c r="H1" s="2" t="s">
        <v>2</v>
      </c>
      <c r="I1" s="2" t="s">
        <v>3</v>
      </c>
      <c r="J1" s="2" t="s">
        <v>4</v>
      </c>
      <c r="K1" s="2" t="s">
        <v>5</v>
      </c>
      <c r="L1" s="2" t="s">
        <v>6</v>
      </c>
      <c r="M1" s="2" t="s">
        <v>7</v>
      </c>
      <c r="N1" s="2" t="s">
        <v>8</v>
      </c>
      <c r="O1" s="2" t="s">
        <v>9</v>
      </c>
      <c r="P1" s="2" t="s">
        <v>10</v>
      </c>
      <c r="Q1" s="2" t="s">
        <v>11</v>
      </c>
      <c r="R1" s="2" t="s">
        <v>12</v>
      </c>
      <c r="S1" s="2" t="s">
        <v>13</v>
      </c>
      <c r="T1" s="2" t="s">
        <v>14</v>
      </c>
      <c r="U1" s="2" t="s">
        <v>15</v>
      </c>
      <c r="V1" s="2" t="s">
        <v>13</v>
      </c>
      <c r="W1" s="2" t="s">
        <v>16</v>
      </c>
      <c r="X1" s="2" t="s">
        <v>17</v>
      </c>
      <c r="Y1" s="2" t="s">
        <v>18</v>
      </c>
      <c r="Z1" s="1"/>
      <c r="AA1" s="2" t="s">
        <v>19</v>
      </c>
      <c r="AB1" s="2" t="s">
        <v>1754</v>
      </c>
      <c r="AC1" s="2" t="s">
        <v>21</v>
      </c>
      <c r="AD1" s="2" t="s">
        <v>22</v>
      </c>
      <c r="AE1" s="2" t="s">
        <v>23</v>
      </c>
      <c r="AF1" s="2" t="s">
        <v>2544</v>
      </c>
      <c r="AG1" s="2" t="s">
        <v>25</v>
      </c>
      <c r="AH1" s="2" t="s">
        <v>26</v>
      </c>
      <c r="AI1" s="2" t="s">
        <v>27</v>
      </c>
      <c r="AJ1" s="2" t="s">
        <v>28</v>
      </c>
      <c r="AK1" s="2" t="s">
        <v>29</v>
      </c>
      <c r="AL1" s="2" t="s">
        <v>30</v>
      </c>
      <c r="AM1" s="2" t="s">
        <v>31</v>
      </c>
      <c r="AN1" s="1"/>
      <c r="AO1" s="3" t="s">
        <v>32</v>
      </c>
      <c r="AP1" s="3" t="s">
        <v>33</v>
      </c>
      <c r="AQ1" s="5" t="s">
        <v>1756</v>
      </c>
      <c r="AR1" s="2" t="s">
        <v>1757</v>
      </c>
      <c r="AS1" s="2" t="s">
        <v>1758</v>
      </c>
      <c r="AT1" s="2" t="s">
        <v>2545</v>
      </c>
      <c r="AU1" s="2" t="s">
        <v>2546</v>
      </c>
      <c r="AV1" s="2" t="s">
        <v>2547</v>
      </c>
      <c r="AW1" s="2" t="s">
        <v>2548</v>
      </c>
      <c r="AX1" s="2" t="s">
        <v>2549</v>
      </c>
      <c r="AY1" s="2" t="s">
        <v>2550</v>
      </c>
      <c r="AZ1" s="2" t="s">
        <v>2551</v>
      </c>
      <c r="BA1" s="2" t="s">
        <v>2552</v>
      </c>
      <c r="BB1" s="2" t="s">
        <v>2553</v>
      </c>
      <c r="BC1" s="2" t="s">
        <v>49</v>
      </c>
      <c r="BD1" s="2" t="s">
        <v>50</v>
      </c>
      <c r="BE1" s="2" t="s">
        <v>51</v>
      </c>
      <c r="BF1" s="2" t="s">
        <v>52</v>
      </c>
      <c r="BG1" s="2" t="s">
        <v>53</v>
      </c>
      <c r="BH1" s="2" t="s">
        <v>54</v>
      </c>
      <c r="BI1" s="5" t="s">
        <v>55</v>
      </c>
      <c r="BJ1" s="5" t="s">
        <v>56</v>
      </c>
      <c r="BK1" s="5" t="s">
        <v>57</v>
      </c>
      <c r="BL1" s="5" t="s">
        <v>58</v>
      </c>
      <c r="BM1" s="5" t="s">
        <v>59</v>
      </c>
      <c r="BN1" s="5" t="s">
        <v>60</v>
      </c>
      <c r="BO1" s="2" t="s">
        <v>2554</v>
      </c>
      <c r="BP1" s="2" t="s">
        <v>2555</v>
      </c>
      <c r="BQ1" s="2" t="s">
        <v>2556</v>
      </c>
      <c r="BR1" s="2" t="s">
        <v>2557</v>
      </c>
      <c r="BS1" s="2" t="s">
        <v>2558</v>
      </c>
      <c r="BT1" s="2" t="s">
        <v>2559</v>
      </c>
      <c r="BU1" s="2" t="s">
        <v>2560</v>
      </c>
      <c r="BV1" s="2" t="s">
        <v>2561</v>
      </c>
      <c r="BW1" s="2" t="s">
        <v>2562</v>
      </c>
      <c r="BX1" s="2" t="s">
        <v>2563</v>
      </c>
      <c r="BY1" s="2" t="s">
        <v>2564</v>
      </c>
      <c r="BZ1" s="2" t="s">
        <v>2565</v>
      </c>
      <c r="CA1" s="2" t="s">
        <v>2566</v>
      </c>
      <c r="CB1" s="2" t="s">
        <v>2567</v>
      </c>
      <c r="CC1" s="2" t="s">
        <v>2568</v>
      </c>
      <c r="CD1" s="2" t="s">
        <v>2569</v>
      </c>
      <c r="CE1" s="1"/>
      <c r="CF1" s="2" t="s">
        <v>2570</v>
      </c>
      <c r="CG1" s="2" t="s">
        <v>2571</v>
      </c>
      <c r="CH1" s="2" t="s">
        <v>2572</v>
      </c>
      <c r="CI1" s="2" t="s">
        <v>2573</v>
      </c>
      <c r="CJ1" s="2" t="s">
        <v>2574</v>
      </c>
      <c r="CK1" s="2" t="s">
        <v>2575</v>
      </c>
      <c r="CL1" s="2" t="s">
        <v>2576</v>
      </c>
      <c r="CM1" s="2" t="s">
        <v>2577</v>
      </c>
      <c r="CN1" s="2" t="s">
        <v>2578</v>
      </c>
      <c r="CO1" s="2" t="s">
        <v>2579</v>
      </c>
      <c r="CP1" s="2" t="s">
        <v>2580</v>
      </c>
      <c r="CQ1" s="2" t="s">
        <v>2581</v>
      </c>
      <c r="CR1" s="2" t="s">
        <v>2582</v>
      </c>
      <c r="CS1" s="2" t="s">
        <v>2583</v>
      </c>
      <c r="CT1" s="2" t="s">
        <v>2584</v>
      </c>
      <c r="CU1" s="2" t="s">
        <v>2585</v>
      </c>
      <c r="CV1" s="2" t="s">
        <v>2586</v>
      </c>
      <c r="CW1" s="2" t="s">
        <v>2587</v>
      </c>
      <c r="CX1" s="2" t="s">
        <v>2588</v>
      </c>
      <c r="CY1" s="2" t="s">
        <v>2589</v>
      </c>
      <c r="CZ1" s="2" t="s">
        <v>2590</v>
      </c>
      <c r="DA1" s="2" t="s">
        <v>2591</v>
      </c>
      <c r="DB1" s="2" t="s">
        <v>2592</v>
      </c>
      <c r="DC1" s="2" t="s">
        <v>2593</v>
      </c>
      <c r="DD1" s="2" t="s">
        <v>2594</v>
      </c>
      <c r="DE1" s="2" t="s">
        <v>2595</v>
      </c>
      <c r="DF1" s="2" t="s">
        <v>2596</v>
      </c>
      <c r="DG1" s="2" t="s">
        <v>2597</v>
      </c>
      <c r="DH1" s="2" t="s">
        <v>2598</v>
      </c>
      <c r="DI1" s="2" t="s">
        <v>2599</v>
      </c>
      <c r="DJ1" s="2" t="s">
        <v>2600</v>
      </c>
      <c r="DK1" s="2" t="s">
        <v>2601</v>
      </c>
      <c r="DL1" s="2" t="s">
        <v>2602</v>
      </c>
      <c r="DM1" s="2" t="s">
        <v>2603</v>
      </c>
      <c r="DN1" s="5" t="s">
        <v>2604</v>
      </c>
      <c r="DO1" s="5" t="s">
        <v>112</v>
      </c>
      <c r="DP1" s="6"/>
      <c r="DQ1" s="7" t="s">
        <v>2605</v>
      </c>
      <c r="DR1" s="7" t="s">
        <v>2606</v>
      </c>
      <c r="DS1" s="7" t="s">
        <v>2607</v>
      </c>
      <c r="DT1" s="7" t="s">
        <v>2608</v>
      </c>
      <c r="DU1" s="7" t="s">
        <v>2609</v>
      </c>
      <c r="DV1" s="7" t="s">
        <v>2610</v>
      </c>
      <c r="DW1" s="7" t="s">
        <v>2611</v>
      </c>
      <c r="DX1" s="7" t="s">
        <v>2612</v>
      </c>
      <c r="DY1" s="7" t="s">
        <v>2613</v>
      </c>
      <c r="DZ1" s="7" t="s">
        <v>2614</v>
      </c>
      <c r="EA1" s="7" t="s">
        <v>2615</v>
      </c>
      <c r="EB1" s="7" t="s">
        <v>2616</v>
      </c>
      <c r="EC1" s="7" t="s">
        <v>2617</v>
      </c>
      <c r="ED1" s="7" t="s">
        <v>2618</v>
      </c>
      <c r="EE1" s="7" t="s">
        <v>2619</v>
      </c>
      <c r="EF1" s="7" t="s">
        <v>2620</v>
      </c>
      <c r="EG1" s="7" t="s">
        <v>2621</v>
      </c>
      <c r="EH1" s="7" t="s">
        <v>2622</v>
      </c>
      <c r="EI1" s="7" t="s">
        <v>2623</v>
      </c>
      <c r="EJ1" s="7" t="s">
        <v>2624</v>
      </c>
      <c r="EK1" s="7" t="s">
        <v>2625</v>
      </c>
      <c r="EL1" s="7" t="s">
        <v>2626</v>
      </c>
      <c r="EM1" s="7" t="s">
        <v>2627</v>
      </c>
      <c r="EN1" s="7" t="s">
        <v>2628</v>
      </c>
      <c r="EO1" s="7" t="s">
        <v>2629</v>
      </c>
      <c r="EP1" s="7" t="s">
        <v>2630</v>
      </c>
      <c r="EQ1" s="7" t="s">
        <v>2631</v>
      </c>
      <c r="ER1" s="7" t="s">
        <v>2632</v>
      </c>
      <c r="ES1" s="7" t="s">
        <v>2633</v>
      </c>
      <c r="ET1" s="7" t="s">
        <v>2634</v>
      </c>
      <c r="EU1" s="7" t="s">
        <v>2635</v>
      </c>
      <c r="EV1" s="7" t="s">
        <v>2636</v>
      </c>
      <c r="EW1" s="7" t="s">
        <v>2637</v>
      </c>
      <c r="EX1" s="7" t="s">
        <v>2638</v>
      </c>
      <c r="EY1" s="7" t="s">
        <v>2639</v>
      </c>
      <c r="EZ1" s="7" t="s">
        <v>2640</v>
      </c>
      <c r="FA1" s="7" t="s">
        <v>2641</v>
      </c>
      <c r="FB1" s="7" t="s">
        <v>2642</v>
      </c>
      <c r="FC1" s="7" t="s">
        <v>2643</v>
      </c>
      <c r="FD1" s="7" t="s">
        <v>2644</v>
      </c>
      <c r="FE1" s="7" t="s">
        <v>2645</v>
      </c>
      <c r="FF1" s="7" t="s">
        <v>2646</v>
      </c>
      <c r="FG1" s="7" t="s">
        <v>2647</v>
      </c>
      <c r="FH1" s="7" t="s">
        <v>2648</v>
      </c>
      <c r="FI1" s="7" t="s">
        <v>2649</v>
      </c>
      <c r="FJ1" s="7" t="s">
        <v>2650</v>
      </c>
      <c r="FK1" s="7" t="s">
        <v>2651</v>
      </c>
      <c r="FL1" s="7" t="s">
        <v>2652</v>
      </c>
      <c r="FM1" s="7" t="s">
        <v>2653</v>
      </c>
      <c r="FN1" s="7" t="s">
        <v>2654</v>
      </c>
      <c r="FO1" s="7" t="s">
        <v>2655</v>
      </c>
      <c r="FP1" s="7" t="s">
        <v>2656</v>
      </c>
      <c r="FQ1" s="7" t="s">
        <v>2657</v>
      </c>
      <c r="FR1" s="7" t="s">
        <v>2658</v>
      </c>
      <c r="FS1" s="7" t="s">
        <v>2659</v>
      </c>
      <c r="FT1" s="7" t="s">
        <v>2660</v>
      </c>
      <c r="FU1" s="7" t="s">
        <v>2661</v>
      </c>
      <c r="FV1" s="7" t="s">
        <v>2662</v>
      </c>
      <c r="FW1" s="7" t="s">
        <v>2663</v>
      </c>
      <c r="FX1" s="7" t="s">
        <v>2664</v>
      </c>
      <c r="FY1" s="7" t="s">
        <v>2665</v>
      </c>
      <c r="FZ1" s="7" t="s">
        <v>2666</v>
      </c>
      <c r="GA1" s="7" t="s">
        <v>2667</v>
      </c>
      <c r="GB1" s="7" t="s">
        <v>2668</v>
      </c>
      <c r="GC1" s="7" t="s">
        <v>2669</v>
      </c>
      <c r="GD1" s="7" t="s">
        <v>2670</v>
      </c>
      <c r="GE1" s="7" t="s">
        <v>2671</v>
      </c>
      <c r="GF1" s="7" t="s">
        <v>2672</v>
      </c>
      <c r="GG1" s="7" t="s">
        <v>2673</v>
      </c>
      <c r="GH1" s="7" t="s">
        <v>2674</v>
      </c>
      <c r="GI1" s="7" t="s">
        <v>2675</v>
      </c>
      <c r="GJ1" s="7" t="s">
        <v>2676</v>
      </c>
      <c r="GK1" s="7" t="s">
        <v>2677</v>
      </c>
      <c r="GL1" s="7" t="s">
        <v>2678</v>
      </c>
      <c r="GM1" s="7" t="s">
        <v>2679</v>
      </c>
      <c r="GN1" s="7" t="s">
        <v>2680</v>
      </c>
      <c r="GO1" s="8" t="s">
        <v>2681</v>
      </c>
      <c r="GP1" s="9"/>
      <c r="GQ1" s="126" t="s">
        <v>2682</v>
      </c>
      <c r="GR1" s="125"/>
      <c r="GS1" s="126" t="s">
        <v>191</v>
      </c>
      <c r="GT1" s="125"/>
      <c r="GU1" s="126" t="s">
        <v>192</v>
      </c>
      <c r="GV1" s="125"/>
      <c r="GW1" s="126" t="s">
        <v>193</v>
      </c>
      <c r="GX1" s="125"/>
      <c r="GY1" s="126" t="s">
        <v>2683</v>
      </c>
      <c r="GZ1" s="125"/>
      <c r="HA1" s="126" t="s">
        <v>2684</v>
      </c>
      <c r="HB1" s="125"/>
      <c r="HC1" s="126" t="s">
        <v>2685</v>
      </c>
      <c r="HD1" s="125"/>
      <c r="HE1" s="6"/>
      <c r="HF1" s="10" t="s">
        <v>5</v>
      </c>
      <c r="HG1" s="7" t="s">
        <v>197</v>
      </c>
      <c r="HH1" s="7" t="s">
        <v>198</v>
      </c>
      <c r="HI1" s="7" t="s">
        <v>199</v>
      </c>
      <c r="HJ1" s="7" t="s">
        <v>200</v>
      </c>
      <c r="HK1" s="7" t="s">
        <v>201</v>
      </c>
      <c r="HL1" s="7" t="s">
        <v>202</v>
      </c>
      <c r="HM1" s="7" t="s">
        <v>203</v>
      </c>
      <c r="HN1" s="7" t="s">
        <v>204</v>
      </c>
      <c r="HO1" s="7" t="s">
        <v>205</v>
      </c>
      <c r="HP1" s="7" t="s">
        <v>206</v>
      </c>
      <c r="HQ1" s="7" t="s">
        <v>207</v>
      </c>
      <c r="HR1" s="7" t="s">
        <v>208</v>
      </c>
      <c r="HS1" s="7" t="s">
        <v>209</v>
      </c>
      <c r="HT1" s="7" t="s">
        <v>210</v>
      </c>
      <c r="HU1" s="6"/>
    </row>
    <row r="2" spans="1:230" ht="18.75" customHeight="1" x14ac:dyDescent="0.3">
      <c r="B2" s="6"/>
      <c r="C2" s="11"/>
      <c r="D2" s="11"/>
      <c r="E2" s="3" t="s">
        <v>211</v>
      </c>
      <c r="F2" s="3" t="s">
        <v>212</v>
      </c>
      <c r="G2" s="3" t="s">
        <v>213</v>
      </c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6"/>
      <c r="AO2" s="126" t="s">
        <v>214</v>
      </c>
      <c r="AP2" s="124"/>
      <c r="AQ2" s="124"/>
      <c r="AR2" s="124"/>
      <c r="AS2" s="125"/>
      <c r="AT2" s="127"/>
      <c r="AU2" s="124"/>
      <c r="AV2" s="124"/>
      <c r="AW2" s="124"/>
      <c r="AX2" s="124"/>
      <c r="AY2" s="124"/>
      <c r="AZ2" s="124"/>
      <c r="BA2" s="124"/>
      <c r="BB2" s="124"/>
      <c r="BC2" s="124"/>
      <c r="BD2" s="124"/>
      <c r="BE2" s="124"/>
      <c r="BF2" s="124"/>
      <c r="BG2" s="124"/>
      <c r="BH2" s="124"/>
      <c r="BI2" s="124"/>
      <c r="BJ2" s="124"/>
      <c r="BK2" s="124"/>
      <c r="BL2" s="124"/>
      <c r="BM2" s="124"/>
      <c r="BN2" s="125"/>
      <c r="BO2" s="127"/>
      <c r="BP2" s="124"/>
      <c r="BQ2" s="124"/>
      <c r="BR2" s="124"/>
      <c r="BS2" s="124"/>
      <c r="BT2" s="124"/>
      <c r="BU2" s="125"/>
      <c r="BV2" s="127"/>
      <c r="BW2" s="124"/>
      <c r="BX2" s="124"/>
      <c r="BY2" s="124"/>
      <c r="BZ2" s="124"/>
      <c r="CA2" s="124"/>
      <c r="CB2" s="124"/>
      <c r="CC2" s="124"/>
      <c r="CD2" s="125"/>
      <c r="CE2" s="6"/>
      <c r="CF2" s="126" t="s">
        <v>215</v>
      </c>
      <c r="CG2" s="124"/>
      <c r="CH2" s="124"/>
      <c r="CI2" s="124"/>
      <c r="CJ2" s="124"/>
      <c r="CK2" s="124"/>
      <c r="CL2" s="125"/>
      <c r="CM2" s="126" t="s">
        <v>216</v>
      </c>
      <c r="CN2" s="124"/>
      <c r="CO2" s="124"/>
      <c r="CP2" s="124"/>
      <c r="CQ2" s="124"/>
      <c r="CR2" s="124"/>
      <c r="CS2" s="125"/>
      <c r="CT2" s="126" t="s">
        <v>217</v>
      </c>
      <c r="CU2" s="124"/>
      <c r="CV2" s="124"/>
      <c r="CW2" s="124"/>
      <c r="CX2" s="124"/>
      <c r="CY2" s="124"/>
      <c r="CZ2" s="125"/>
      <c r="DA2" s="126" t="s">
        <v>218</v>
      </c>
      <c r="DB2" s="124"/>
      <c r="DC2" s="124"/>
      <c r="DD2" s="124"/>
      <c r="DE2" s="124"/>
      <c r="DF2" s="124"/>
      <c r="DG2" s="125"/>
      <c r="DH2" s="126" t="s">
        <v>219</v>
      </c>
      <c r="DI2" s="124"/>
      <c r="DJ2" s="124"/>
      <c r="DK2" s="124"/>
      <c r="DL2" s="124"/>
      <c r="DM2" s="124"/>
      <c r="DN2" s="125"/>
      <c r="DO2" s="12"/>
      <c r="DP2" s="6"/>
      <c r="DQ2" s="126" t="s">
        <v>2686</v>
      </c>
      <c r="DR2" s="124"/>
      <c r="DS2" s="124"/>
      <c r="DT2" s="124"/>
      <c r="DU2" s="124"/>
      <c r="DV2" s="124"/>
      <c r="DW2" s="125"/>
      <c r="DX2" s="126" t="s">
        <v>2687</v>
      </c>
      <c r="DY2" s="124"/>
      <c r="DZ2" s="124"/>
      <c r="EA2" s="124"/>
      <c r="EB2" s="124"/>
      <c r="EC2" s="124"/>
      <c r="ED2" s="125"/>
      <c r="EE2" s="126" t="s">
        <v>222</v>
      </c>
      <c r="EF2" s="124"/>
      <c r="EG2" s="124"/>
      <c r="EH2" s="124"/>
      <c r="EI2" s="124"/>
      <c r="EJ2" s="124"/>
      <c r="EK2" s="125"/>
      <c r="EL2" s="126" t="s">
        <v>223</v>
      </c>
      <c r="EM2" s="124"/>
      <c r="EN2" s="124"/>
      <c r="EO2" s="124"/>
      <c r="EP2" s="124"/>
      <c r="EQ2" s="124"/>
      <c r="ER2" s="125"/>
      <c r="ES2" s="126" t="s">
        <v>224</v>
      </c>
      <c r="ET2" s="124"/>
      <c r="EU2" s="124"/>
      <c r="EV2" s="124"/>
      <c r="EW2" s="124"/>
      <c r="EX2" s="124"/>
      <c r="EY2" s="125"/>
      <c r="EZ2" s="126" t="s">
        <v>225</v>
      </c>
      <c r="FA2" s="124"/>
      <c r="FB2" s="124"/>
      <c r="FC2" s="124"/>
      <c r="FD2" s="124"/>
      <c r="FE2" s="124"/>
      <c r="FF2" s="125"/>
      <c r="FG2" s="126" t="s">
        <v>210</v>
      </c>
      <c r="FH2" s="124"/>
      <c r="FI2" s="124"/>
      <c r="FJ2" s="124"/>
      <c r="FK2" s="124"/>
      <c r="FL2" s="124"/>
      <c r="FM2" s="125"/>
      <c r="FN2" s="126" t="s">
        <v>226</v>
      </c>
      <c r="FO2" s="124"/>
      <c r="FP2" s="124"/>
      <c r="FQ2" s="124"/>
      <c r="FR2" s="124"/>
      <c r="FS2" s="124"/>
      <c r="FT2" s="125"/>
      <c r="FU2" s="126" t="s">
        <v>227</v>
      </c>
      <c r="FV2" s="124"/>
      <c r="FW2" s="124"/>
      <c r="FX2" s="124"/>
      <c r="FY2" s="124"/>
      <c r="FZ2" s="124"/>
      <c r="GA2" s="125"/>
      <c r="GB2" s="126" t="s">
        <v>228</v>
      </c>
      <c r="GC2" s="124"/>
      <c r="GD2" s="124"/>
      <c r="GE2" s="124"/>
      <c r="GF2" s="124"/>
      <c r="GG2" s="124"/>
      <c r="GH2" s="125"/>
      <c r="GI2" s="126" t="s">
        <v>229</v>
      </c>
      <c r="GJ2" s="124"/>
      <c r="GK2" s="124"/>
      <c r="GL2" s="124"/>
      <c r="GM2" s="124"/>
      <c r="GN2" s="124"/>
      <c r="GO2" s="125"/>
      <c r="GP2" s="6"/>
      <c r="GQ2" s="3" t="s">
        <v>230</v>
      </c>
      <c r="GR2" s="3" t="s">
        <v>231</v>
      </c>
      <c r="GS2" s="3" t="s">
        <v>230</v>
      </c>
      <c r="GT2" s="3" t="s">
        <v>231</v>
      </c>
      <c r="GU2" s="3" t="s">
        <v>230</v>
      </c>
      <c r="GV2" s="3" t="s">
        <v>231</v>
      </c>
      <c r="GW2" s="3" t="s">
        <v>230</v>
      </c>
      <c r="GX2" s="3" t="s">
        <v>231</v>
      </c>
      <c r="GY2" s="3" t="s">
        <v>230</v>
      </c>
      <c r="GZ2" s="3" t="s">
        <v>231</v>
      </c>
      <c r="HA2" s="3" t="s">
        <v>230</v>
      </c>
      <c r="HB2" s="3" t="s">
        <v>231</v>
      </c>
      <c r="HC2" s="3" t="s">
        <v>230</v>
      </c>
      <c r="HD2" s="3" t="s">
        <v>231</v>
      </c>
      <c r="HE2" s="6"/>
      <c r="HF2" s="11"/>
      <c r="HG2" s="11"/>
      <c r="HH2" s="11"/>
      <c r="HI2" s="11"/>
      <c r="HJ2" s="11"/>
      <c r="HK2" s="11"/>
      <c r="HL2" s="11"/>
      <c r="HM2" s="11"/>
      <c r="HN2" s="11"/>
      <c r="HO2" s="11"/>
      <c r="HP2" s="11"/>
      <c r="HQ2" s="11"/>
      <c r="HR2" s="11"/>
      <c r="HS2" s="11"/>
      <c r="HT2" s="11"/>
      <c r="HU2" s="6"/>
    </row>
    <row r="3" spans="1:230" ht="15.75" customHeight="1" x14ac:dyDescent="0.3">
      <c r="A3" s="15"/>
      <c r="B3" s="6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6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6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6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3"/>
      <c r="DP3" s="6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  <c r="FV3" s="14"/>
      <c r="FW3" s="14"/>
      <c r="FX3" s="14"/>
      <c r="FY3" s="14"/>
      <c r="FZ3" s="14"/>
      <c r="GA3" s="14"/>
      <c r="GB3" s="14"/>
      <c r="GC3" s="14"/>
      <c r="GD3" s="14"/>
      <c r="GE3" s="14"/>
      <c r="GF3" s="14"/>
      <c r="GG3" s="14"/>
      <c r="GH3" s="14"/>
      <c r="GI3" s="14"/>
      <c r="GJ3" s="14"/>
      <c r="GK3" s="14"/>
      <c r="GL3" s="14"/>
      <c r="GM3" s="14"/>
      <c r="GN3" s="14"/>
      <c r="GO3" s="14"/>
      <c r="GP3" s="6"/>
      <c r="GQ3" s="6"/>
      <c r="GR3" s="6"/>
      <c r="GS3" s="6"/>
      <c r="GT3" s="6"/>
      <c r="GU3" s="6"/>
      <c r="GV3" s="6"/>
      <c r="GW3" s="6"/>
      <c r="GX3" s="6"/>
      <c r="GY3" s="6"/>
      <c r="GZ3" s="6"/>
      <c r="HA3" s="6"/>
      <c r="HB3" s="6"/>
      <c r="HC3" s="6"/>
      <c r="HD3" s="6"/>
      <c r="HE3" s="6"/>
      <c r="HF3" s="6"/>
      <c r="HG3" s="6"/>
      <c r="HH3" s="6"/>
      <c r="HI3" s="6"/>
      <c r="HJ3" s="6"/>
      <c r="HK3" s="6"/>
      <c r="HL3" s="6"/>
      <c r="HM3" s="6"/>
      <c r="HN3" s="6"/>
      <c r="HO3" s="6"/>
      <c r="HP3" s="6"/>
      <c r="HQ3" s="6"/>
      <c r="HR3" s="6"/>
      <c r="HS3" s="6"/>
      <c r="HT3" s="6"/>
      <c r="HU3" s="6"/>
      <c r="HV3" s="15"/>
    </row>
    <row r="4" spans="1:230" ht="21" customHeight="1" x14ac:dyDescent="0.4">
      <c r="A4" s="18"/>
      <c r="B4" s="16"/>
      <c r="C4" s="123" t="s">
        <v>232</v>
      </c>
      <c r="D4" s="124"/>
      <c r="E4" s="124"/>
      <c r="F4" s="124"/>
      <c r="G4" s="124"/>
      <c r="H4" s="124"/>
      <c r="I4" s="124"/>
      <c r="J4" s="124"/>
      <c r="K4" s="124"/>
      <c r="L4" s="124"/>
      <c r="M4" s="124"/>
      <c r="N4" s="124"/>
      <c r="O4" s="124"/>
      <c r="P4" s="124"/>
      <c r="Q4" s="124"/>
      <c r="R4" s="124"/>
      <c r="S4" s="124"/>
      <c r="T4" s="124"/>
      <c r="U4" s="124"/>
      <c r="V4" s="124"/>
      <c r="W4" s="124"/>
      <c r="X4" s="124"/>
      <c r="Y4" s="125"/>
      <c r="Z4" s="16"/>
      <c r="AA4" s="123" t="s">
        <v>233</v>
      </c>
      <c r="AB4" s="124"/>
      <c r="AC4" s="124"/>
      <c r="AD4" s="124"/>
      <c r="AE4" s="124"/>
      <c r="AF4" s="124"/>
      <c r="AG4" s="124"/>
      <c r="AH4" s="124"/>
      <c r="AI4" s="124"/>
      <c r="AJ4" s="124"/>
      <c r="AK4" s="124"/>
      <c r="AL4" s="124"/>
      <c r="AM4" s="125"/>
      <c r="AN4" s="16"/>
      <c r="AO4" s="123" t="s">
        <v>234</v>
      </c>
      <c r="AP4" s="124"/>
      <c r="AQ4" s="124"/>
      <c r="AR4" s="124"/>
      <c r="AS4" s="124"/>
      <c r="AT4" s="124"/>
      <c r="AU4" s="124"/>
      <c r="AV4" s="124"/>
      <c r="AW4" s="124"/>
      <c r="AX4" s="124"/>
      <c r="AY4" s="124"/>
      <c r="AZ4" s="124"/>
      <c r="BA4" s="124"/>
      <c r="BB4" s="124"/>
      <c r="BC4" s="124"/>
      <c r="BD4" s="124"/>
      <c r="BE4" s="124"/>
      <c r="BF4" s="124"/>
      <c r="BG4" s="124"/>
      <c r="BH4" s="124"/>
      <c r="BI4" s="124"/>
      <c r="BJ4" s="124"/>
      <c r="BK4" s="124"/>
      <c r="BL4" s="124"/>
      <c r="BM4" s="124"/>
      <c r="BN4" s="124"/>
      <c r="BO4" s="124"/>
      <c r="BP4" s="124"/>
      <c r="BQ4" s="124"/>
      <c r="BR4" s="124"/>
      <c r="BS4" s="124"/>
      <c r="BT4" s="124"/>
      <c r="BU4" s="124"/>
      <c r="BV4" s="124"/>
      <c r="BW4" s="124"/>
      <c r="BX4" s="124"/>
      <c r="BY4" s="124"/>
      <c r="BZ4" s="124"/>
      <c r="CA4" s="124"/>
      <c r="CB4" s="124"/>
      <c r="CC4" s="124"/>
      <c r="CD4" s="125"/>
      <c r="CE4" s="16"/>
      <c r="CF4" s="123" t="s">
        <v>235</v>
      </c>
      <c r="CG4" s="124"/>
      <c r="CH4" s="124"/>
      <c r="CI4" s="124"/>
      <c r="CJ4" s="124"/>
      <c r="CK4" s="124"/>
      <c r="CL4" s="124"/>
      <c r="CM4" s="124"/>
      <c r="CN4" s="124"/>
      <c r="CO4" s="124"/>
      <c r="CP4" s="124"/>
      <c r="CQ4" s="124"/>
      <c r="CR4" s="124"/>
      <c r="CS4" s="124"/>
      <c r="CT4" s="124"/>
      <c r="CU4" s="124"/>
      <c r="CV4" s="124"/>
      <c r="CW4" s="124"/>
      <c r="CX4" s="124"/>
      <c r="CY4" s="124"/>
      <c r="CZ4" s="124"/>
      <c r="DA4" s="124"/>
      <c r="DB4" s="124"/>
      <c r="DC4" s="124"/>
      <c r="DD4" s="124"/>
      <c r="DE4" s="124"/>
      <c r="DF4" s="124"/>
      <c r="DG4" s="124"/>
      <c r="DH4" s="124"/>
      <c r="DI4" s="124"/>
      <c r="DJ4" s="124"/>
      <c r="DK4" s="124"/>
      <c r="DL4" s="124"/>
      <c r="DM4" s="124"/>
      <c r="DN4" s="124"/>
      <c r="DO4" s="125"/>
      <c r="DP4" s="16"/>
      <c r="DQ4" s="123" t="s">
        <v>236</v>
      </c>
      <c r="DR4" s="124"/>
      <c r="DS4" s="124"/>
      <c r="DT4" s="124"/>
      <c r="DU4" s="124"/>
      <c r="DV4" s="124"/>
      <c r="DW4" s="124"/>
      <c r="DX4" s="124"/>
      <c r="DY4" s="124"/>
      <c r="DZ4" s="124"/>
      <c r="EA4" s="124"/>
      <c r="EB4" s="124"/>
      <c r="EC4" s="124"/>
      <c r="ED4" s="124"/>
      <c r="EE4" s="124"/>
      <c r="EF4" s="124"/>
      <c r="EG4" s="124"/>
      <c r="EH4" s="124"/>
      <c r="EI4" s="124"/>
      <c r="EJ4" s="124"/>
      <c r="EK4" s="124"/>
      <c r="EL4" s="124"/>
      <c r="EM4" s="124"/>
      <c r="EN4" s="124"/>
      <c r="EO4" s="124"/>
      <c r="EP4" s="124"/>
      <c r="EQ4" s="124"/>
      <c r="ER4" s="124"/>
      <c r="ES4" s="124"/>
      <c r="ET4" s="124"/>
      <c r="EU4" s="124"/>
      <c r="EV4" s="124"/>
      <c r="EW4" s="124"/>
      <c r="EX4" s="124"/>
      <c r="EY4" s="124"/>
      <c r="EZ4" s="124"/>
      <c r="FA4" s="124"/>
      <c r="FB4" s="124"/>
      <c r="FC4" s="124"/>
      <c r="FD4" s="124"/>
      <c r="FE4" s="124"/>
      <c r="FF4" s="124"/>
      <c r="FG4" s="124"/>
      <c r="FH4" s="124"/>
      <c r="FI4" s="124"/>
      <c r="FJ4" s="124"/>
      <c r="FK4" s="124"/>
      <c r="FL4" s="124"/>
      <c r="FM4" s="124"/>
      <c r="FN4" s="124"/>
      <c r="FO4" s="124"/>
      <c r="FP4" s="124"/>
      <c r="FQ4" s="124"/>
      <c r="FR4" s="124"/>
      <c r="FS4" s="124"/>
      <c r="FT4" s="124"/>
      <c r="FU4" s="124"/>
      <c r="FV4" s="124"/>
      <c r="FW4" s="124"/>
      <c r="FX4" s="124"/>
      <c r="FY4" s="124"/>
      <c r="FZ4" s="124"/>
      <c r="GA4" s="124"/>
      <c r="GB4" s="124"/>
      <c r="GC4" s="124"/>
      <c r="GD4" s="124"/>
      <c r="GE4" s="124"/>
      <c r="GF4" s="124"/>
      <c r="GG4" s="124"/>
      <c r="GH4" s="124"/>
      <c r="GI4" s="124"/>
      <c r="GJ4" s="124"/>
      <c r="GK4" s="124"/>
      <c r="GL4" s="124"/>
      <c r="GM4" s="124"/>
      <c r="GN4" s="124"/>
      <c r="GO4" s="125"/>
      <c r="GP4" s="17"/>
      <c r="GQ4" s="123" t="s">
        <v>237</v>
      </c>
      <c r="GR4" s="124"/>
      <c r="GS4" s="124"/>
      <c r="GT4" s="124"/>
      <c r="GU4" s="124"/>
      <c r="GV4" s="124"/>
      <c r="GW4" s="124"/>
      <c r="GX4" s="124"/>
      <c r="GY4" s="124"/>
      <c r="GZ4" s="124"/>
      <c r="HA4" s="124"/>
      <c r="HB4" s="124"/>
      <c r="HC4" s="124"/>
      <c r="HD4" s="125"/>
      <c r="HE4" s="16"/>
      <c r="HF4" s="123" t="s">
        <v>238</v>
      </c>
      <c r="HG4" s="124"/>
      <c r="HH4" s="124"/>
      <c r="HI4" s="124"/>
      <c r="HJ4" s="124"/>
      <c r="HK4" s="124"/>
      <c r="HL4" s="124"/>
      <c r="HM4" s="124"/>
      <c r="HN4" s="124"/>
      <c r="HO4" s="124"/>
      <c r="HP4" s="124"/>
      <c r="HQ4" s="124"/>
      <c r="HR4" s="124"/>
      <c r="HS4" s="124"/>
      <c r="HT4" s="125"/>
      <c r="HU4" s="16"/>
      <c r="HV4" s="18"/>
    </row>
    <row r="5" spans="1:230" ht="15.75" customHeight="1" x14ac:dyDescent="0.3">
      <c r="A5" s="15"/>
      <c r="B5" s="6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6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6"/>
      <c r="AO5" s="6"/>
      <c r="AP5" s="6"/>
      <c r="AQ5" s="6"/>
      <c r="AR5" s="6"/>
      <c r="AS5" s="6"/>
      <c r="AT5" s="19"/>
      <c r="AU5" s="19"/>
      <c r="AV5" s="19"/>
      <c r="AW5" s="19"/>
      <c r="AX5" s="19"/>
      <c r="AY5" s="19"/>
      <c r="AZ5" s="19"/>
      <c r="BA5" s="19"/>
      <c r="BB5" s="19"/>
      <c r="BC5" s="19"/>
      <c r="BD5" s="19"/>
      <c r="BE5" s="19"/>
      <c r="BF5" s="19"/>
      <c r="BG5" s="19"/>
      <c r="BH5" s="19"/>
      <c r="BI5" s="19"/>
      <c r="BJ5" s="19"/>
      <c r="BK5" s="19"/>
      <c r="BL5" s="19"/>
      <c r="BM5" s="19"/>
      <c r="BN5" s="19"/>
      <c r="BO5" s="19"/>
      <c r="BP5" s="19"/>
      <c r="BQ5" s="19"/>
      <c r="BR5" s="19"/>
      <c r="BS5" s="19"/>
      <c r="BT5" s="19"/>
      <c r="BU5" s="19"/>
      <c r="BV5" s="19"/>
      <c r="BW5" s="19"/>
      <c r="BX5" s="19"/>
      <c r="BY5" s="19"/>
      <c r="BZ5" s="19"/>
      <c r="CA5" s="19"/>
      <c r="CB5" s="19"/>
      <c r="CC5" s="19"/>
      <c r="CD5" s="19"/>
      <c r="CE5" s="6"/>
      <c r="CF5" s="19"/>
      <c r="CG5" s="19"/>
      <c r="CH5" s="19"/>
      <c r="CI5" s="19"/>
      <c r="CJ5" s="19"/>
      <c r="CK5" s="19"/>
      <c r="CL5" s="19"/>
      <c r="CM5" s="19"/>
      <c r="CN5" s="19"/>
      <c r="CO5" s="19"/>
      <c r="CP5" s="19"/>
      <c r="CQ5" s="19"/>
      <c r="CR5" s="19"/>
      <c r="CS5" s="19"/>
      <c r="CT5" s="19"/>
      <c r="CU5" s="19"/>
      <c r="CV5" s="19"/>
      <c r="CW5" s="19"/>
      <c r="CX5" s="19"/>
      <c r="CY5" s="19"/>
      <c r="CZ5" s="19"/>
      <c r="DA5" s="19"/>
      <c r="DB5" s="19"/>
      <c r="DC5" s="19"/>
      <c r="DD5" s="19"/>
      <c r="DE5" s="19"/>
      <c r="DF5" s="19"/>
      <c r="DG5" s="19"/>
      <c r="DH5" s="19"/>
      <c r="DI5" s="19"/>
      <c r="DJ5" s="19"/>
      <c r="DK5" s="19"/>
      <c r="DL5" s="19"/>
      <c r="DM5" s="19"/>
      <c r="DN5" s="19"/>
      <c r="DO5" s="19"/>
      <c r="DP5" s="6"/>
      <c r="DQ5" s="19"/>
      <c r="DR5" s="19"/>
      <c r="DS5" s="19"/>
      <c r="DT5" s="19"/>
      <c r="DU5" s="19"/>
      <c r="DV5" s="19"/>
      <c r="DW5" s="19"/>
      <c r="DX5" s="19"/>
      <c r="DY5" s="19"/>
      <c r="DZ5" s="19"/>
      <c r="EA5" s="19"/>
      <c r="EB5" s="19"/>
      <c r="EC5" s="19"/>
      <c r="ED5" s="19"/>
      <c r="EE5" s="19"/>
      <c r="EF5" s="19"/>
      <c r="EG5" s="19"/>
      <c r="EH5" s="19"/>
      <c r="EI5" s="19"/>
      <c r="EJ5" s="19"/>
      <c r="EK5" s="19"/>
      <c r="EL5" s="19"/>
      <c r="EM5" s="19"/>
      <c r="EN5" s="19"/>
      <c r="EO5" s="19"/>
      <c r="EP5" s="19"/>
      <c r="EQ5" s="19"/>
      <c r="ER5" s="19"/>
      <c r="ES5" s="19"/>
      <c r="ET5" s="19"/>
      <c r="EU5" s="19"/>
      <c r="EV5" s="19"/>
      <c r="EW5" s="19"/>
      <c r="EX5" s="19"/>
      <c r="EY5" s="19"/>
      <c r="EZ5" s="19"/>
      <c r="FA5" s="19"/>
      <c r="FB5" s="19"/>
      <c r="FC5" s="19"/>
      <c r="FD5" s="19"/>
      <c r="FE5" s="19"/>
      <c r="FF5" s="19"/>
      <c r="FG5" s="19"/>
      <c r="FH5" s="19"/>
      <c r="FI5" s="19"/>
      <c r="FJ5" s="19"/>
      <c r="FK5" s="19"/>
      <c r="FL5" s="19"/>
      <c r="FM5" s="19"/>
      <c r="FN5" s="19"/>
      <c r="FO5" s="19"/>
      <c r="FP5" s="19"/>
      <c r="FQ5" s="19"/>
      <c r="FR5" s="19"/>
      <c r="FS5" s="19"/>
      <c r="FT5" s="19"/>
      <c r="FU5" s="19"/>
      <c r="FV5" s="19"/>
      <c r="FW5" s="19"/>
      <c r="FX5" s="19"/>
      <c r="FY5" s="19"/>
      <c r="FZ5" s="19"/>
      <c r="GA5" s="19"/>
      <c r="GB5" s="19"/>
      <c r="GC5" s="19"/>
      <c r="GD5" s="19"/>
      <c r="GE5" s="19"/>
      <c r="GF5" s="19"/>
      <c r="GG5" s="19"/>
      <c r="GH5" s="19"/>
      <c r="GI5" s="19"/>
      <c r="GJ5" s="19"/>
      <c r="GK5" s="19"/>
      <c r="GL5" s="19"/>
      <c r="GM5" s="19"/>
      <c r="GN5" s="19"/>
      <c r="GO5" s="19"/>
      <c r="GP5" s="20"/>
      <c r="GQ5" s="6"/>
      <c r="GR5" s="6"/>
      <c r="GS5" s="6"/>
      <c r="GT5" s="6"/>
      <c r="GU5" s="6"/>
      <c r="GV5" s="6"/>
      <c r="GW5" s="6"/>
      <c r="GX5" s="6"/>
      <c r="GY5" s="6"/>
      <c r="GZ5" s="6"/>
      <c r="HA5" s="6"/>
      <c r="HB5" s="6"/>
      <c r="HC5" s="6"/>
      <c r="HD5" s="6"/>
      <c r="HE5" s="6"/>
      <c r="HF5" s="6"/>
      <c r="HG5" s="6"/>
      <c r="HH5" s="6"/>
      <c r="HI5" s="6"/>
      <c r="HJ5" s="6"/>
      <c r="HK5" s="6"/>
      <c r="HL5" s="6"/>
      <c r="HM5" s="6"/>
      <c r="HN5" s="6"/>
      <c r="HO5" s="6"/>
      <c r="HP5" s="6"/>
      <c r="HQ5" s="6"/>
      <c r="HR5" s="6"/>
      <c r="HS5" s="6"/>
      <c r="HT5" s="6"/>
      <c r="HU5" s="6"/>
      <c r="HV5" s="15"/>
    </row>
    <row r="6" spans="1:230" ht="15.75" customHeight="1" x14ac:dyDescent="0.3">
      <c r="A6" s="99">
        <v>1</v>
      </c>
      <c r="B6" s="3">
        <v>3</v>
      </c>
      <c r="C6" s="21" t="s">
        <v>269</v>
      </c>
      <c r="D6" s="21">
        <v>1</v>
      </c>
      <c r="E6" s="22">
        <v>41195</v>
      </c>
      <c r="F6" s="22">
        <v>41198</v>
      </c>
      <c r="G6" s="21">
        <f t="shared" ref="G6:G43" si="0">F6-E6</f>
        <v>3</v>
      </c>
      <c r="H6" s="21"/>
      <c r="I6" s="21"/>
      <c r="J6" s="23">
        <v>24626</v>
      </c>
      <c r="K6" s="21">
        <v>45</v>
      </c>
      <c r="L6" s="21"/>
      <c r="M6" s="21"/>
      <c r="N6" s="21" t="s">
        <v>270</v>
      </c>
      <c r="O6" s="21">
        <v>71</v>
      </c>
      <c r="P6" s="21">
        <v>85</v>
      </c>
      <c r="Q6" s="21">
        <v>11</v>
      </c>
      <c r="R6" s="21" t="s">
        <v>271</v>
      </c>
      <c r="S6" s="21">
        <v>1</v>
      </c>
      <c r="T6" s="21">
        <v>55</v>
      </c>
      <c r="U6" s="21" t="s">
        <v>272</v>
      </c>
      <c r="V6" s="21">
        <v>1</v>
      </c>
      <c r="W6" s="21">
        <v>6</v>
      </c>
      <c r="X6" s="21">
        <v>5</v>
      </c>
      <c r="Y6" s="21">
        <v>5</v>
      </c>
      <c r="Z6" s="6"/>
      <c r="AA6" s="24" t="s">
        <v>244</v>
      </c>
      <c r="AB6" s="21" t="s">
        <v>273</v>
      </c>
      <c r="AC6" s="25"/>
      <c r="AD6" s="25"/>
      <c r="AE6" s="21" t="s">
        <v>246</v>
      </c>
      <c r="AF6" s="21" t="s">
        <v>247</v>
      </c>
      <c r="AG6" s="21" t="s">
        <v>249</v>
      </c>
      <c r="AH6" s="21"/>
      <c r="AI6" s="21" t="s">
        <v>249</v>
      </c>
      <c r="AJ6" s="21" t="s">
        <v>246</v>
      </c>
      <c r="AK6" s="21" t="s">
        <v>249</v>
      </c>
      <c r="AL6" s="21" t="s">
        <v>249</v>
      </c>
      <c r="AM6" s="21">
        <v>0.12</v>
      </c>
      <c r="AN6" s="6"/>
      <c r="AO6" s="26" t="s">
        <v>250</v>
      </c>
      <c r="AP6" s="26" t="s">
        <v>274</v>
      </c>
      <c r="AQ6" s="26"/>
      <c r="AR6" s="26" t="s">
        <v>1906</v>
      </c>
      <c r="AS6" s="26" t="s">
        <v>1907</v>
      </c>
      <c r="AT6" s="115">
        <v>0.12</v>
      </c>
      <c r="AU6" s="21">
        <v>0.13</v>
      </c>
      <c r="AV6" s="21">
        <v>0.12</v>
      </c>
      <c r="AW6" s="21">
        <v>0.12</v>
      </c>
      <c r="AX6" s="21">
        <v>0.11</v>
      </c>
      <c r="AY6" s="21">
        <v>0.1</v>
      </c>
      <c r="AZ6" s="21">
        <v>0.14000000000000001</v>
      </c>
      <c r="BA6" s="21">
        <v>0.12</v>
      </c>
      <c r="BB6" s="21">
        <v>0.1</v>
      </c>
      <c r="BC6" s="28">
        <f t="shared" ref="BC6:BE6" si="1">((AU6/AT6)*100)-100</f>
        <v>8.3333333333333428</v>
      </c>
      <c r="BD6" s="28">
        <f t="shared" si="1"/>
        <v>-7.6923076923076934</v>
      </c>
      <c r="BE6" s="28">
        <f t="shared" si="1"/>
        <v>0</v>
      </c>
      <c r="BF6" s="28">
        <f t="shared" ref="BF6:BF43" si="2">((AV6/AT6)*100)-100</f>
        <v>0</v>
      </c>
      <c r="BG6" s="28">
        <f t="shared" ref="BG6:BG43" si="3">((AW6/AT6)*100)-100</f>
        <v>0</v>
      </c>
      <c r="BH6" s="28">
        <f t="shared" ref="BH6:BH43" si="4">((AW6/AU6)*100)-100</f>
        <v>-7.6923076923076934</v>
      </c>
      <c r="BI6" s="3">
        <f t="shared" ref="BI6:BK6" si="5">AU6-AT6</f>
        <v>1.0000000000000009E-2</v>
      </c>
      <c r="BJ6" s="3">
        <f t="shared" si="5"/>
        <v>-1.0000000000000009E-2</v>
      </c>
      <c r="BK6" s="3">
        <f t="shared" si="5"/>
        <v>0</v>
      </c>
      <c r="BL6" s="3">
        <f t="shared" ref="BL6:BL43" si="6">AV6-AT6</f>
        <v>0</v>
      </c>
      <c r="BM6" s="3">
        <f t="shared" ref="BM6:BM43" si="7">AW6-AT6</f>
        <v>0</v>
      </c>
      <c r="BN6" s="3">
        <f t="shared" ref="BN6:BN43" si="8">AW6-AU6</f>
        <v>-1.0000000000000009E-2</v>
      </c>
      <c r="BO6" s="24">
        <v>169.2</v>
      </c>
      <c r="BP6" s="21">
        <v>163.5</v>
      </c>
      <c r="BQ6" s="21"/>
      <c r="BR6" s="21">
        <v>80</v>
      </c>
      <c r="BS6" s="21"/>
      <c r="BT6" s="21">
        <v>64</v>
      </c>
      <c r="BU6" s="21"/>
      <c r="BV6" s="24">
        <v>39.4</v>
      </c>
      <c r="BW6" s="21">
        <v>38.1</v>
      </c>
      <c r="BX6" s="21">
        <v>37</v>
      </c>
      <c r="BY6" s="21">
        <v>37.9</v>
      </c>
      <c r="BZ6" s="21">
        <v>38.1</v>
      </c>
      <c r="CA6" s="21">
        <v>38</v>
      </c>
      <c r="CB6" s="21">
        <v>37</v>
      </c>
      <c r="CC6" s="21">
        <v>38.5</v>
      </c>
      <c r="CD6" s="21">
        <v>37.6</v>
      </c>
      <c r="CE6" s="6"/>
      <c r="CF6" s="24" t="s">
        <v>275</v>
      </c>
      <c r="CG6" s="21"/>
      <c r="CH6" s="21"/>
      <c r="CI6" s="21" t="s">
        <v>276</v>
      </c>
      <c r="CJ6" s="21"/>
      <c r="CK6" s="21" t="s">
        <v>277</v>
      </c>
      <c r="CL6" s="21"/>
      <c r="CM6" s="24" t="s">
        <v>278</v>
      </c>
      <c r="CN6" s="21"/>
      <c r="CO6" s="21"/>
      <c r="CP6" s="21" t="s">
        <v>279</v>
      </c>
      <c r="CQ6" s="21"/>
      <c r="CR6" s="21" t="s">
        <v>280</v>
      </c>
      <c r="CS6" s="21"/>
      <c r="CT6" s="24">
        <v>3</v>
      </c>
      <c r="CU6" s="21"/>
      <c r="CV6" s="21"/>
      <c r="CW6" s="21">
        <v>4</v>
      </c>
      <c r="CX6" s="21"/>
      <c r="CY6" s="21">
        <v>2</v>
      </c>
      <c r="CZ6" s="21"/>
      <c r="DA6" s="24" t="s">
        <v>281</v>
      </c>
      <c r="DB6" s="21"/>
      <c r="DC6" s="21"/>
      <c r="DD6" s="21" t="s">
        <v>266</v>
      </c>
      <c r="DE6" s="21"/>
      <c r="DF6" s="21" t="s">
        <v>2688</v>
      </c>
      <c r="DG6" s="21"/>
      <c r="DH6" s="24" t="s">
        <v>283</v>
      </c>
      <c r="DI6" s="21" t="s">
        <v>283</v>
      </c>
      <c r="DJ6" s="21" t="s">
        <v>284</v>
      </c>
      <c r="DK6" s="21" t="s">
        <v>284</v>
      </c>
      <c r="DL6" s="21" t="s">
        <v>284</v>
      </c>
      <c r="DM6" s="21"/>
      <c r="DN6" s="21"/>
      <c r="DO6" s="26">
        <v>8</v>
      </c>
      <c r="DP6" s="6"/>
      <c r="DQ6" s="24">
        <v>85.3</v>
      </c>
      <c r="DR6" s="21">
        <v>118.7</v>
      </c>
      <c r="DS6" s="21">
        <v>89</v>
      </c>
      <c r="DT6" s="21">
        <v>223</v>
      </c>
      <c r="DU6" s="21">
        <v>108.9</v>
      </c>
      <c r="DV6" s="21">
        <v>110.8</v>
      </c>
      <c r="DW6" s="21">
        <v>74</v>
      </c>
      <c r="DX6" s="24">
        <v>0.5</v>
      </c>
      <c r="DY6" s="21">
        <v>0.5</v>
      </c>
      <c r="DZ6" s="21">
        <v>0.4</v>
      </c>
      <c r="EA6" s="21">
        <v>1</v>
      </c>
      <c r="EB6" s="21">
        <v>0.4</v>
      </c>
      <c r="EC6" s="21">
        <v>0.5</v>
      </c>
      <c r="ED6" s="21">
        <v>0.21</v>
      </c>
      <c r="EE6" s="29">
        <f t="shared" ref="EE6:EK6" si="9">DQ6/DX6</f>
        <v>170.6</v>
      </c>
      <c r="EF6" s="30">
        <f t="shared" si="9"/>
        <v>237.4</v>
      </c>
      <c r="EG6" s="30">
        <f t="shared" si="9"/>
        <v>222.5</v>
      </c>
      <c r="EH6" s="30">
        <f t="shared" si="9"/>
        <v>223</v>
      </c>
      <c r="EI6" s="30">
        <f t="shared" si="9"/>
        <v>272.25</v>
      </c>
      <c r="EJ6" s="30">
        <f t="shared" si="9"/>
        <v>221.6</v>
      </c>
      <c r="EK6" s="30">
        <f t="shared" si="9"/>
        <v>352.38095238095241</v>
      </c>
      <c r="EL6" s="24">
        <v>1</v>
      </c>
      <c r="EM6" s="21">
        <v>1</v>
      </c>
      <c r="EN6" s="21">
        <v>1</v>
      </c>
      <c r="EO6" s="21">
        <v>1</v>
      </c>
      <c r="EP6" s="21">
        <v>1</v>
      </c>
      <c r="EQ6" s="21">
        <v>1</v>
      </c>
      <c r="ER6" s="21">
        <v>1</v>
      </c>
      <c r="ES6" s="24">
        <v>183</v>
      </c>
      <c r="ET6" s="21">
        <v>146</v>
      </c>
      <c r="EU6" s="21">
        <v>227</v>
      </c>
      <c r="EV6" s="21">
        <v>295</v>
      </c>
      <c r="EW6" s="21">
        <v>392</v>
      </c>
      <c r="EX6" s="21">
        <v>481</v>
      </c>
      <c r="EY6" s="21">
        <v>571</v>
      </c>
      <c r="EZ6" s="24">
        <v>12.6</v>
      </c>
      <c r="FA6" s="21">
        <v>9.5</v>
      </c>
      <c r="FB6" s="21">
        <v>8</v>
      </c>
      <c r="FC6" s="21">
        <v>6.5</v>
      </c>
      <c r="FD6" s="21">
        <v>6.5</v>
      </c>
      <c r="FE6" s="21">
        <v>5.9</v>
      </c>
      <c r="FF6" s="21">
        <v>5.8</v>
      </c>
      <c r="FG6" s="24">
        <v>5</v>
      </c>
      <c r="FH6" s="21">
        <v>8</v>
      </c>
      <c r="FI6" s="21">
        <v>5</v>
      </c>
      <c r="FJ6" s="21">
        <v>9</v>
      </c>
      <c r="FK6" s="21">
        <v>9</v>
      </c>
      <c r="FL6" s="21">
        <v>9</v>
      </c>
      <c r="FM6" s="21">
        <v>9</v>
      </c>
      <c r="FN6" s="24">
        <v>78</v>
      </c>
      <c r="FO6" s="21">
        <v>84</v>
      </c>
      <c r="FP6" s="21">
        <v>91</v>
      </c>
      <c r="FQ6" s="21">
        <v>115</v>
      </c>
      <c r="FR6" s="21">
        <v>103</v>
      </c>
      <c r="FS6" s="21">
        <v>104</v>
      </c>
      <c r="FT6" s="21">
        <v>85</v>
      </c>
      <c r="FU6" s="24">
        <v>0</v>
      </c>
      <c r="FV6" s="21">
        <v>0</v>
      </c>
      <c r="FW6" s="21">
        <v>0</v>
      </c>
      <c r="FX6" s="21">
        <v>0</v>
      </c>
      <c r="FY6" s="21">
        <v>0</v>
      </c>
      <c r="FZ6" s="21">
        <v>0</v>
      </c>
      <c r="GA6" s="21">
        <v>0</v>
      </c>
      <c r="GB6" s="24">
        <v>88</v>
      </c>
      <c r="GC6" s="21">
        <v>76</v>
      </c>
      <c r="GD6" s="21">
        <v>76</v>
      </c>
      <c r="GE6" s="21">
        <v>90</v>
      </c>
      <c r="GF6" s="21">
        <v>84</v>
      </c>
      <c r="GG6" s="21">
        <v>76</v>
      </c>
      <c r="GH6" s="21">
        <v>81</v>
      </c>
      <c r="GI6" s="24">
        <v>1680</v>
      </c>
      <c r="GJ6" s="21">
        <v>2190</v>
      </c>
      <c r="GK6" s="21">
        <v>3500</v>
      </c>
      <c r="GL6" s="21">
        <v>2690</v>
      </c>
      <c r="GM6" s="21">
        <v>2480</v>
      </c>
      <c r="GN6" s="21">
        <v>1985</v>
      </c>
      <c r="GO6" s="31">
        <v>1545</v>
      </c>
      <c r="GP6" s="9"/>
      <c r="GQ6" s="32">
        <v>12</v>
      </c>
      <c r="GR6" s="21">
        <v>45</v>
      </c>
      <c r="GS6" s="24">
        <v>12</v>
      </c>
      <c r="GT6" s="21">
        <v>45</v>
      </c>
      <c r="GU6" s="24">
        <v>14</v>
      </c>
      <c r="GV6" s="21">
        <v>55</v>
      </c>
      <c r="GW6" s="24">
        <v>11</v>
      </c>
      <c r="GX6" s="21">
        <v>45</v>
      </c>
      <c r="GY6" s="24">
        <v>11</v>
      </c>
      <c r="GZ6" s="21">
        <v>45</v>
      </c>
      <c r="HA6" s="24">
        <v>11</v>
      </c>
      <c r="HB6" s="21">
        <v>45</v>
      </c>
      <c r="HC6" s="24">
        <v>11</v>
      </c>
      <c r="HD6" s="21">
        <v>45</v>
      </c>
      <c r="HE6" s="6"/>
      <c r="HF6" s="21"/>
      <c r="HG6" s="21"/>
      <c r="HH6" s="21"/>
      <c r="HI6" s="21"/>
      <c r="HJ6" s="21"/>
      <c r="HK6" s="21"/>
      <c r="HL6" s="21"/>
      <c r="HM6" s="21"/>
      <c r="HN6" s="21"/>
      <c r="HO6" s="21"/>
      <c r="HP6" s="21"/>
      <c r="HQ6" s="21"/>
      <c r="HR6" s="21"/>
      <c r="HS6" s="21"/>
      <c r="HT6" s="21"/>
      <c r="HU6" s="6"/>
    </row>
    <row r="7" spans="1:230" ht="15.75" customHeight="1" x14ac:dyDescent="0.3">
      <c r="A7" s="99">
        <v>2</v>
      </c>
      <c r="B7" s="3">
        <v>4</v>
      </c>
      <c r="C7" s="21" t="s">
        <v>269</v>
      </c>
      <c r="D7" s="21">
        <v>1</v>
      </c>
      <c r="E7" s="22">
        <v>41197</v>
      </c>
      <c r="F7" s="22">
        <v>41198</v>
      </c>
      <c r="G7" s="21">
        <f t="shared" si="0"/>
        <v>1</v>
      </c>
      <c r="H7" s="21"/>
      <c r="I7" s="21" t="s">
        <v>285</v>
      </c>
      <c r="J7" s="23">
        <v>10365</v>
      </c>
      <c r="K7" s="21">
        <v>84</v>
      </c>
      <c r="L7" s="21"/>
      <c r="M7" s="21"/>
      <c r="N7" s="21" t="s">
        <v>286</v>
      </c>
      <c r="O7" s="21">
        <v>82</v>
      </c>
      <c r="P7" s="21">
        <v>93.6</v>
      </c>
      <c r="Q7" s="21">
        <v>4</v>
      </c>
      <c r="R7" s="21" t="s">
        <v>287</v>
      </c>
      <c r="S7" s="21">
        <v>1</v>
      </c>
      <c r="T7" s="21">
        <v>4</v>
      </c>
      <c r="U7" s="21" t="s">
        <v>287</v>
      </c>
      <c r="V7" s="21">
        <v>1</v>
      </c>
      <c r="W7" s="21">
        <v>4</v>
      </c>
      <c r="X7" s="21">
        <v>3</v>
      </c>
      <c r="Y7" s="21">
        <v>3</v>
      </c>
      <c r="Z7" s="6"/>
      <c r="AA7" s="24" t="s">
        <v>244</v>
      </c>
      <c r="AB7" s="21" t="s">
        <v>288</v>
      </c>
      <c r="AC7" s="25"/>
      <c r="AD7" s="25"/>
      <c r="AE7" s="21" t="s">
        <v>246</v>
      </c>
      <c r="AF7" s="21" t="s">
        <v>247</v>
      </c>
      <c r="AG7" s="21" t="s">
        <v>246</v>
      </c>
      <c r="AH7" s="21" t="s">
        <v>248</v>
      </c>
      <c r="AI7" s="21" t="s">
        <v>246</v>
      </c>
      <c r="AJ7" s="21" t="s">
        <v>246</v>
      </c>
      <c r="AK7" s="21" t="s">
        <v>246</v>
      </c>
      <c r="AL7" s="21" t="s">
        <v>249</v>
      </c>
      <c r="AM7" s="21">
        <v>0.4</v>
      </c>
      <c r="AN7" s="6"/>
      <c r="AO7" s="26" t="s">
        <v>250</v>
      </c>
      <c r="AP7" s="26" t="s">
        <v>274</v>
      </c>
      <c r="AQ7" s="26"/>
      <c r="AR7" s="26" t="s">
        <v>1906</v>
      </c>
      <c r="AS7" s="26" t="s">
        <v>1909</v>
      </c>
      <c r="AT7" s="115">
        <v>0.4</v>
      </c>
      <c r="AU7" s="21">
        <v>1.37</v>
      </c>
      <c r="AV7" s="21">
        <v>12.82</v>
      </c>
      <c r="AW7" s="21">
        <v>7.24</v>
      </c>
      <c r="AX7" s="21">
        <v>5.46</v>
      </c>
      <c r="AY7" s="21">
        <v>2.94</v>
      </c>
      <c r="AZ7" s="21"/>
      <c r="BA7" s="21"/>
      <c r="BB7" s="21"/>
      <c r="BC7" s="28">
        <f t="shared" ref="BC7:BE7" si="10">((AU7/AT7)*100)-100</f>
        <v>242.5</v>
      </c>
      <c r="BD7" s="28">
        <f t="shared" si="10"/>
        <v>835.76642335766428</v>
      </c>
      <c r="BE7" s="28">
        <f t="shared" si="10"/>
        <v>-43.525741029641182</v>
      </c>
      <c r="BF7" s="28">
        <f t="shared" si="2"/>
        <v>3104.9999999999995</v>
      </c>
      <c r="BG7" s="28">
        <f t="shared" si="3"/>
        <v>1709.9999999999998</v>
      </c>
      <c r="BH7" s="28">
        <f t="shared" si="4"/>
        <v>428.46715328467144</v>
      </c>
      <c r="BI7" s="3">
        <f t="shared" ref="BI7:BK7" si="11">AU7-AT7</f>
        <v>0.97000000000000008</v>
      </c>
      <c r="BJ7" s="3">
        <f t="shared" si="11"/>
        <v>11.45</v>
      </c>
      <c r="BK7" s="3">
        <f t="shared" si="11"/>
        <v>-5.58</v>
      </c>
      <c r="BL7" s="3">
        <f t="shared" si="6"/>
        <v>12.42</v>
      </c>
      <c r="BM7" s="3">
        <f t="shared" si="7"/>
        <v>6.84</v>
      </c>
      <c r="BN7" s="3">
        <f t="shared" si="8"/>
        <v>5.87</v>
      </c>
      <c r="BO7" s="24">
        <v>95.7</v>
      </c>
      <c r="BP7" s="21">
        <v>230</v>
      </c>
      <c r="BQ7" s="21">
        <v>253.4</v>
      </c>
      <c r="BR7" s="21"/>
      <c r="BS7" s="21"/>
      <c r="BT7" s="21"/>
      <c r="BU7" s="21"/>
      <c r="BV7" s="24">
        <v>38.1</v>
      </c>
      <c r="BW7" s="21">
        <v>38</v>
      </c>
      <c r="BX7" s="21">
        <v>35</v>
      </c>
      <c r="BY7" s="21">
        <v>36.5</v>
      </c>
      <c r="BZ7" s="21">
        <v>36</v>
      </c>
      <c r="CA7" s="21">
        <v>36.6</v>
      </c>
      <c r="CB7" s="21"/>
      <c r="CC7" s="21"/>
      <c r="CD7" s="21"/>
      <c r="CE7" s="6"/>
      <c r="CF7" s="24" t="s">
        <v>289</v>
      </c>
      <c r="CG7" s="21"/>
      <c r="CH7" s="21"/>
      <c r="CI7" s="21"/>
      <c r="CJ7" s="21"/>
      <c r="CK7" s="21"/>
      <c r="CL7" s="21"/>
      <c r="CM7" s="24" t="s">
        <v>290</v>
      </c>
      <c r="CN7" s="21"/>
      <c r="CO7" s="21"/>
      <c r="CP7" s="21"/>
      <c r="CQ7" s="21"/>
      <c r="CR7" s="21"/>
      <c r="CS7" s="21"/>
      <c r="CT7" s="24">
        <v>2</v>
      </c>
      <c r="CU7" s="21"/>
      <c r="CV7" s="21"/>
      <c r="CW7" s="21"/>
      <c r="CX7" s="21"/>
      <c r="CY7" s="21"/>
      <c r="CZ7" s="21"/>
      <c r="DA7" s="24" t="s">
        <v>291</v>
      </c>
      <c r="DB7" s="21"/>
      <c r="DC7" s="21"/>
      <c r="DD7" s="21"/>
      <c r="DE7" s="21"/>
      <c r="DF7" s="21"/>
      <c r="DG7" s="21"/>
      <c r="DH7" s="24" t="s">
        <v>292</v>
      </c>
      <c r="DI7" s="21" t="s">
        <v>292</v>
      </c>
      <c r="DJ7" s="21" t="s">
        <v>292</v>
      </c>
      <c r="DK7" s="21" t="s">
        <v>293</v>
      </c>
      <c r="DL7" s="21"/>
      <c r="DM7" s="21"/>
      <c r="DN7" s="21"/>
      <c r="DO7" s="26">
        <v>8</v>
      </c>
      <c r="DP7" s="6"/>
      <c r="DQ7" s="24">
        <v>58.4</v>
      </c>
      <c r="DR7" s="21">
        <v>94.4</v>
      </c>
      <c r="DS7" s="21">
        <v>83.5</v>
      </c>
      <c r="DT7" s="21">
        <v>116.1</v>
      </c>
      <c r="DU7" s="21"/>
      <c r="DV7" s="21"/>
      <c r="DW7" s="21"/>
      <c r="DX7" s="24">
        <v>0.8</v>
      </c>
      <c r="DY7" s="21">
        <v>0.6</v>
      </c>
      <c r="DZ7" s="21">
        <v>0.5</v>
      </c>
      <c r="EA7" s="21">
        <v>0.5</v>
      </c>
      <c r="EB7" s="21"/>
      <c r="EC7" s="21"/>
      <c r="ED7" s="21"/>
      <c r="EE7" s="29">
        <f t="shared" ref="EE7:EH7" si="12">DQ7/DX7</f>
        <v>73</v>
      </c>
      <c r="EF7" s="30">
        <f t="shared" si="12"/>
        <v>157.33333333333334</v>
      </c>
      <c r="EG7" s="30">
        <f t="shared" si="12"/>
        <v>167</v>
      </c>
      <c r="EH7" s="30">
        <f t="shared" si="12"/>
        <v>232.2</v>
      </c>
      <c r="EI7" s="30"/>
      <c r="EJ7" s="30"/>
      <c r="EK7" s="30"/>
      <c r="EL7" s="24">
        <v>1</v>
      </c>
      <c r="EM7" s="21">
        <v>1</v>
      </c>
      <c r="EN7" s="21">
        <v>1</v>
      </c>
      <c r="EO7" s="21">
        <v>1</v>
      </c>
      <c r="EP7" s="21"/>
      <c r="EQ7" s="21"/>
      <c r="ER7" s="21"/>
      <c r="ES7" s="24">
        <v>212</v>
      </c>
      <c r="ET7" s="21">
        <v>192</v>
      </c>
      <c r="EU7" s="21">
        <v>191</v>
      </c>
      <c r="EV7" s="21">
        <v>189</v>
      </c>
      <c r="EW7" s="21"/>
      <c r="EX7" s="21"/>
      <c r="EY7" s="21"/>
      <c r="EZ7" s="24">
        <v>8.5</v>
      </c>
      <c r="FA7" s="21">
        <v>4.7</v>
      </c>
      <c r="FB7" s="21">
        <v>6.9</v>
      </c>
      <c r="FC7" s="21">
        <v>7</v>
      </c>
      <c r="FD7" s="21"/>
      <c r="FE7" s="21"/>
      <c r="FF7" s="21"/>
      <c r="FG7" s="24">
        <v>11</v>
      </c>
      <c r="FH7" s="21">
        <v>5</v>
      </c>
      <c r="FI7" s="21">
        <v>3</v>
      </c>
      <c r="FJ7" s="21">
        <v>14</v>
      </c>
      <c r="FK7" s="21"/>
      <c r="FL7" s="21"/>
      <c r="FM7" s="21"/>
      <c r="FN7" s="24">
        <v>71</v>
      </c>
      <c r="FO7" s="21">
        <v>74</v>
      </c>
      <c r="FP7" s="21">
        <v>80</v>
      </c>
      <c r="FQ7" s="21">
        <v>100</v>
      </c>
      <c r="FR7" s="21"/>
      <c r="FS7" s="21"/>
      <c r="FT7" s="21"/>
      <c r="FU7" s="24" t="s">
        <v>294</v>
      </c>
      <c r="FV7" s="21" t="s">
        <v>295</v>
      </c>
      <c r="FW7" s="21" t="s">
        <v>296</v>
      </c>
      <c r="FX7" s="21">
        <v>0</v>
      </c>
      <c r="FY7" s="21"/>
      <c r="FZ7" s="21"/>
      <c r="GA7" s="21"/>
      <c r="GB7" s="24">
        <v>180</v>
      </c>
      <c r="GC7" s="21">
        <v>196</v>
      </c>
      <c r="GD7" s="21">
        <v>195</v>
      </c>
      <c r="GE7" s="21">
        <v>164</v>
      </c>
      <c r="GF7" s="21"/>
      <c r="GG7" s="21"/>
      <c r="GH7" s="21"/>
      <c r="GI7" s="24">
        <v>1200</v>
      </c>
      <c r="GJ7" s="21">
        <v>1480</v>
      </c>
      <c r="GK7" s="21">
        <v>2710</v>
      </c>
      <c r="GL7" s="21">
        <v>2995</v>
      </c>
      <c r="GM7" s="21"/>
      <c r="GN7" s="21"/>
      <c r="GO7" s="31"/>
      <c r="GP7" s="9"/>
      <c r="GQ7" s="32">
        <v>14</v>
      </c>
      <c r="GR7" s="21">
        <v>55</v>
      </c>
      <c r="GS7" s="24">
        <v>16</v>
      </c>
      <c r="GT7" s="21">
        <v>90</v>
      </c>
      <c r="GU7" s="24">
        <v>16</v>
      </c>
      <c r="GV7" s="21">
        <v>90</v>
      </c>
      <c r="GW7" s="24">
        <v>8</v>
      </c>
      <c r="GX7" s="21">
        <v>18</v>
      </c>
      <c r="GY7" s="24"/>
      <c r="GZ7" s="21"/>
      <c r="HA7" s="24"/>
      <c r="HB7" s="21"/>
      <c r="HC7" s="24"/>
      <c r="HD7" s="21"/>
      <c r="HE7" s="6"/>
      <c r="HF7" s="21"/>
      <c r="HG7" s="21"/>
      <c r="HH7" s="21"/>
      <c r="HI7" s="21"/>
      <c r="HJ7" s="21"/>
      <c r="HK7" s="21"/>
      <c r="HL7" s="21"/>
      <c r="HM7" s="21"/>
      <c r="HN7" s="21"/>
      <c r="HO7" s="21"/>
      <c r="HP7" s="21"/>
      <c r="HQ7" s="21"/>
      <c r="HR7" s="21"/>
      <c r="HS7" s="21"/>
      <c r="HT7" s="21"/>
      <c r="HU7" s="6"/>
    </row>
    <row r="8" spans="1:230" ht="15.75" customHeight="1" x14ac:dyDescent="0.3">
      <c r="A8" s="99">
        <v>3</v>
      </c>
      <c r="B8" s="3">
        <v>5</v>
      </c>
      <c r="C8" s="21" t="s">
        <v>239</v>
      </c>
      <c r="D8" s="21">
        <v>1</v>
      </c>
      <c r="E8" s="22">
        <v>41200</v>
      </c>
      <c r="F8" s="22">
        <v>41200</v>
      </c>
      <c r="G8" s="21">
        <f t="shared" si="0"/>
        <v>0</v>
      </c>
      <c r="H8" s="21" t="s">
        <v>240</v>
      </c>
      <c r="I8" s="21"/>
      <c r="J8" s="23">
        <v>18191</v>
      </c>
      <c r="K8" s="21">
        <v>63</v>
      </c>
      <c r="L8" s="21"/>
      <c r="M8" s="21"/>
      <c r="N8" s="21" t="s">
        <v>297</v>
      </c>
      <c r="O8" s="21">
        <v>47</v>
      </c>
      <c r="P8" s="21">
        <v>39</v>
      </c>
      <c r="Q8" s="21">
        <v>8</v>
      </c>
      <c r="R8" s="21" t="s">
        <v>271</v>
      </c>
      <c r="S8" s="21">
        <v>1</v>
      </c>
      <c r="T8" s="21">
        <v>33</v>
      </c>
      <c r="U8" s="21" t="s">
        <v>272</v>
      </c>
      <c r="V8" s="21">
        <v>1</v>
      </c>
      <c r="W8" s="21">
        <v>0</v>
      </c>
      <c r="X8" s="21">
        <v>3</v>
      </c>
      <c r="Y8" s="21">
        <v>3</v>
      </c>
      <c r="Z8" s="6"/>
      <c r="AA8" s="24" t="s">
        <v>298</v>
      </c>
      <c r="AB8" s="21" t="s">
        <v>299</v>
      </c>
      <c r="AC8" s="25"/>
      <c r="AD8" s="25"/>
      <c r="AE8" s="21" t="s">
        <v>249</v>
      </c>
      <c r="AF8" s="21"/>
      <c r="AG8" s="21" t="s">
        <v>246</v>
      </c>
      <c r="AH8" s="21" t="s">
        <v>248</v>
      </c>
      <c r="AI8" s="21" t="s">
        <v>246</v>
      </c>
      <c r="AJ8" s="21" t="s">
        <v>249</v>
      </c>
      <c r="AK8" s="21" t="s">
        <v>246</v>
      </c>
      <c r="AL8" s="21" t="s">
        <v>246</v>
      </c>
      <c r="AM8" s="21">
        <v>265</v>
      </c>
      <c r="AN8" s="6"/>
      <c r="AO8" s="26" t="s">
        <v>250</v>
      </c>
      <c r="AP8" s="26" t="s">
        <v>274</v>
      </c>
      <c r="AQ8" s="26"/>
      <c r="AR8" s="26" t="s">
        <v>1906</v>
      </c>
      <c r="AS8" s="26" t="s">
        <v>299</v>
      </c>
      <c r="AT8" s="115">
        <v>65.5</v>
      </c>
      <c r="AU8" s="21">
        <v>99.7</v>
      </c>
      <c r="AV8" s="21">
        <v>235</v>
      </c>
      <c r="AW8" s="21">
        <v>116</v>
      </c>
      <c r="AX8" s="21">
        <v>71.3</v>
      </c>
      <c r="AY8" s="21">
        <v>62.4</v>
      </c>
      <c r="AZ8" s="21">
        <v>49.6</v>
      </c>
      <c r="BA8" s="21">
        <v>23.54</v>
      </c>
      <c r="BB8" s="21">
        <v>7.55</v>
      </c>
      <c r="BC8" s="28">
        <f t="shared" ref="BC8:BE8" si="13">((AU8/AT8)*100)-100</f>
        <v>52.21374045801528</v>
      </c>
      <c r="BD8" s="28">
        <f t="shared" si="13"/>
        <v>135.70712136409227</v>
      </c>
      <c r="BE8" s="28">
        <f t="shared" si="13"/>
        <v>-50.638297872340424</v>
      </c>
      <c r="BF8" s="28">
        <f t="shared" si="2"/>
        <v>258.77862595419845</v>
      </c>
      <c r="BG8" s="28">
        <f t="shared" si="3"/>
        <v>77.099236641221381</v>
      </c>
      <c r="BH8" s="28">
        <f t="shared" si="4"/>
        <v>16.349047141424265</v>
      </c>
      <c r="BI8" s="3">
        <f t="shared" ref="BI8:BK8" si="14">AU8-AT8</f>
        <v>34.200000000000003</v>
      </c>
      <c r="BJ8" s="3">
        <f t="shared" si="14"/>
        <v>135.30000000000001</v>
      </c>
      <c r="BK8" s="3">
        <f t="shared" si="14"/>
        <v>-119</v>
      </c>
      <c r="BL8" s="3">
        <f t="shared" si="6"/>
        <v>169.5</v>
      </c>
      <c r="BM8" s="3">
        <f t="shared" si="7"/>
        <v>50.5</v>
      </c>
      <c r="BN8" s="3">
        <f t="shared" si="8"/>
        <v>16.299999999999997</v>
      </c>
      <c r="BO8" s="24">
        <v>259</v>
      </c>
      <c r="BP8" s="21">
        <v>368.3</v>
      </c>
      <c r="BQ8" s="21">
        <v>378</v>
      </c>
      <c r="BR8" s="21"/>
      <c r="BS8" s="21"/>
      <c r="BT8" s="21"/>
      <c r="BU8" s="21">
        <v>98.6</v>
      </c>
      <c r="BV8" s="24">
        <v>36.4</v>
      </c>
      <c r="BW8" s="21">
        <v>36</v>
      </c>
      <c r="BX8" s="21">
        <v>36.1</v>
      </c>
      <c r="BY8" s="21">
        <v>36</v>
      </c>
      <c r="BZ8" s="21">
        <v>36.1</v>
      </c>
      <c r="CA8" s="21">
        <v>36.5</v>
      </c>
      <c r="CB8" s="21">
        <v>36.5</v>
      </c>
      <c r="CC8" s="21">
        <v>36</v>
      </c>
      <c r="CD8" s="21">
        <v>36.4</v>
      </c>
      <c r="CE8" s="6"/>
      <c r="CF8" s="24" t="s">
        <v>300</v>
      </c>
      <c r="CG8" s="21" t="s">
        <v>301</v>
      </c>
      <c r="CH8" s="21" t="s">
        <v>302</v>
      </c>
      <c r="CI8" s="21"/>
      <c r="CJ8" s="21"/>
      <c r="CK8" s="21"/>
      <c r="CL8" s="21"/>
      <c r="CM8" s="24" t="s">
        <v>303</v>
      </c>
      <c r="CN8" s="21" t="s">
        <v>304</v>
      </c>
      <c r="CO8" s="21" t="s">
        <v>305</v>
      </c>
      <c r="CP8" s="21"/>
      <c r="CQ8" s="21"/>
      <c r="CR8" s="21"/>
      <c r="CS8" s="21"/>
      <c r="CT8" s="24" t="s">
        <v>266</v>
      </c>
      <c r="CU8" s="21" t="s">
        <v>266</v>
      </c>
      <c r="CV8" s="21" t="s">
        <v>266</v>
      </c>
      <c r="CW8" s="21"/>
      <c r="CX8" s="21"/>
      <c r="CY8" s="21"/>
      <c r="CZ8" s="21"/>
      <c r="DA8" s="24" t="s">
        <v>266</v>
      </c>
      <c r="DB8" s="21" t="s">
        <v>266</v>
      </c>
      <c r="DC8" s="21" t="s">
        <v>266</v>
      </c>
      <c r="DD8" s="21"/>
      <c r="DE8" s="21"/>
      <c r="DF8" s="21"/>
      <c r="DG8" s="21"/>
      <c r="DH8" s="24" t="s">
        <v>306</v>
      </c>
      <c r="DI8" s="21" t="s">
        <v>307</v>
      </c>
      <c r="DJ8" s="21" t="s">
        <v>308</v>
      </c>
      <c r="DK8" s="21" t="s">
        <v>308</v>
      </c>
      <c r="DL8" s="21" t="s">
        <v>308</v>
      </c>
      <c r="DM8" s="21" t="s">
        <v>309</v>
      </c>
      <c r="DN8" s="21" t="s">
        <v>309</v>
      </c>
      <c r="DO8" s="26">
        <v>8</v>
      </c>
      <c r="DP8" s="6"/>
      <c r="DQ8" s="24">
        <v>42.9</v>
      </c>
      <c r="DR8" s="21">
        <v>44.7</v>
      </c>
      <c r="DS8" s="21">
        <v>92.4</v>
      </c>
      <c r="DT8" s="21">
        <v>92</v>
      </c>
      <c r="DU8" s="21">
        <v>92</v>
      </c>
      <c r="DV8" s="21">
        <v>92</v>
      </c>
      <c r="DW8" s="21">
        <v>92</v>
      </c>
      <c r="DX8" s="24">
        <v>0.5</v>
      </c>
      <c r="DY8" s="21">
        <v>0.5</v>
      </c>
      <c r="DZ8" s="21">
        <v>0.5</v>
      </c>
      <c r="EA8" s="21">
        <v>0.35</v>
      </c>
      <c r="EB8" s="21">
        <v>0.35</v>
      </c>
      <c r="EC8" s="21">
        <v>0.35</v>
      </c>
      <c r="ED8" s="21">
        <v>0.35</v>
      </c>
      <c r="EE8" s="29">
        <f t="shared" ref="EE8:EK8" si="15">DQ8/DX8</f>
        <v>85.8</v>
      </c>
      <c r="EF8" s="30">
        <f t="shared" si="15"/>
        <v>89.4</v>
      </c>
      <c r="EG8" s="30">
        <f t="shared" si="15"/>
        <v>184.8</v>
      </c>
      <c r="EH8" s="30">
        <f t="shared" si="15"/>
        <v>262.85714285714289</v>
      </c>
      <c r="EI8" s="30">
        <f t="shared" si="15"/>
        <v>262.85714285714289</v>
      </c>
      <c r="EJ8" s="30">
        <f t="shared" si="15"/>
        <v>262.85714285714289</v>
      </c>
      <c r="EK8" s="30">
        <f t="shared" si="15"/>
        <v>262.85714285714289</v>
      </c>
      <c r="EL8" s="24">
        <v>1</v>
      </c>
      <c r="EM8" s="21">
        <v>1</v>
      </c>
      <c r="EN8" s="21">
        <v>1</v>
      </c>
      <c r="EO8" s="21">
        <v>1</v>
      </c>
      <c r="EP8" s="21">
        <v>1</v>
      </c>
      <c r="EQ8" s="21">
        <v>1</v>
      </c>
      <c r="ER8" s="21">
        <v>1</v>
      </c>
      <c r="ES8" s="24">
        <v>161</v>
      </c>
      <c r="ET8" s="21">
        <v>118</v>
      </c>
      <c r="EU8" s="21">
        <v>94</v>
      </c>
      <c r="EV8" s="21">
        <v>140</v>
      </c>
      <c r="EW8" s="21">
        <v>173</v>
      </c>
      <c r="EX8" s="21">
        <v>196</v>
      </c>
      <c r="EY8" s="21">
        <v>265</v>
      </c>
      <c r="EZ8" s="24">
        <v>9</v>
      </c>
      <c r="FA8" s="21">
        <v>11.8</v>
      </c>
      <c r="FB8" s="21">
        <v>10.7</v>
      </c>
      <c r="FC8" s="21">
        <v>9</v>
      </c>
      <c r="FD8" s="21">
        <v>7.9</v>
      </c>
      <c r="FE8" s="21">
        <v>6.1</v>
      </c>
      <c r="FF8" s="21">
        <v>6.5</v>
      </c>
      <c r="FG8" s="24">
        <v>15</v>
      </c>
      <c r="FH8" s="21">
        <v>15</v>
      </c>
      <c r="FI8" s="21">
        <v>15</v>
      </c>
      <c r="FJ8" s="21">
        <v>15</v>
      </c>
      <c r="FK8" s="21">
        <v>15</v>
      </c>
      <c r="FL8" s="21">
        <v>15</v>
      </c>
      <c r="FM8" s="21">
        <v>15</v>
      </c>
      <c r="FN8" s="24">
        <v>86</v>
      </c>
      <c r="FO8" s="21">
        <v>81</v>
      </c>
      <c r="FP8" s="21">
        <v>101</v>
      </c>
      <c r="FQ8" s="21">
        <v>100</v>
      </c>
      <c r="FR8" s="21">
        <v>89</v>
      </c>
      <c r="FS8" s="21">
        <v>84</v>
      </c>
      <c r="FT8" s="21">
        <v>101</v>
      </c>
      <c r="FU8" s="24">
        <v>0</v>
      </c>
      <c r="FV8" s="21">
        <v>0</v>
      </c>
      <c r="FW8" s="21" t="s">
        <v>296</v>
      </c>
      <c r="FX8" s="21" t="s">
        <v>310</v>
      </c>
      <c r="FY8" s="21" t="s">
        <v>311</v>
      </c>
      <c r="FZ8" s="21">
        <v>0</v>
      </c>
      <c r="GA8" s="21">
        <v>0</v>
      </c>
      <c r="GB8" s="24">
        <v>473</v>
      </c>
      <c r="GC8" s="21">
        <v>508</v>
      </c>
      <c r="GD8" s="21">
        <v>483</v>
      </c>
      <c r="GE8" s="21">
        <v>335</v>
      </c>
      <c r="GF8" s="21">
        <v>189</v>
      </c>
      <c r="GG8" s="21">
        <v>118</v>
      </c>
      <c r="GH8" s="21">
        <v>126</v>
      </c>
      <c r="GI8" s="24">
        <v>600</v>
      </c>
      <c r="GJ8" s="21">
        <v>400</v>
      </c>
      <c r="GK8" s="21">
        <v>1830</v>
      </c>
      <c r="GL8" s="21">
        <v>2500</v>
      </c>
      <c r="GM8" s="21">
        <v>5020</v>
      </c>
      <c r="GN8" s="21">
        <v>2970</v>
      </c>
      <c r="GO8" s="31">
        <v>3700</v>
      </c>
      <c r="GP8" s="9"/>
      <c r="GQ8" s="32">
        <v>8</v>
      </c>
      <c r="GR8" s="21">
        <v>18</v>
      </c>
      <c r="GS8" s="24">
        <v>9</v>
      </c>
      <c r="GT8" s="21">
        <v>18</v>
      </c>
      <c r="GU8" s="24">
        <v>14</v>
      </c>
      <c r="GV8" s="21">
        <v>55</v>
      </c>
      <c r="GW8" s="24">
        <v>15</v>
      </c>
      <c r="GX8" s="21">
        <v>80</v>
      </c>
      <c r="GY8" s="24">
        <v>13</v>
      </c>
      <c r="GZ8" s="21">
        <v>55</v>
      </c>
      <c r="HA8" s="24">
        <v>10</v>
      </c>
      <c r="HB8" s="21">
        <v>45</v>
      </c>
      <c r="HC8" s="24">
        <v>10</v>
      </c>
      <c r="HD8" s="21">
        <v>45</v>
      </c>
      <c r="HE8" s="6"/>
      <c r="HF8" s="21"/>
      <c r="HG8" s="21"/>
      <c r="HH8" s="21"/>
      <c r="HI8" s="21"/>
      <c r="HJ8" s="21"/>
      <c r="HK8" s="21"/>
      <c r="HL8" s="21"/>
      <c r="HM8" s="21"/>
      <c r="HN8" s="21"/>
      <c r="HO8" s="21"/>
      <c r="HP8" s="21"/>
      <c r="HQ8" s="21"/>
      <c r="HR8" s="21"/>
      <c r="HS8" s="21"/>
      <c r="HT8" s="21"/>
      <c r="HU8" s="6"/>
    </row>
    <row r="9" spans="1:230" ht="15.75" customHeight="1" x14ac:dyDescent="0.3">
      <c r="A9" s="99">
        <v>4</v>
      </c>
      <c r="B9" s="3">
        <v>13</v>
      </c>
      <c r="C9" s="21" t="s">
        <v>323</v>
      </c>
      <c r="D9" s="21">
        <v>2</v>
      </c>
      <c r="E9" s="22">
        <v>41218</v>
      </c>
      <c r="F9" s="22">
        <v>41218</v>
      </c>
      <c r="G9" s="21">
        <f t="shared" si="0"/>
        <v>0</v>
      </c>
      <c r="H9" s="21"/>
      <c r="I9" s="21" t="s">
        <v>386</v>
      </c>
      <c r="J9" s="23">
        <v>15873</v>
      </c>
      <c r="K9" s="21">
        <v>69</v>
      </c>
      <c r="L9" s="21"/>
      <c r="M9" s="21"/>
      <c r="N9" s="21" t="s">
        <v>387</v>
      </c>
      <c r="O9" s="21">
        <v>61</v>
      </c>
      <c r="P9" s="21">
        <v>70</v>
      </c>
      <c r="Q9" s="21">
        <v>3</v>
      </c>
      <c r="R9" s="21" t="s">
        <v>388</v>
      </c>
      <c r="S9" s="21">
        <v>1</v>
      </c>
      <c r="T9" s="21">
        <v>44</v>
      </c>
      <c r="U9" s="21" t="s">
        <v>243</v>
      </c>
      <c r="V9" s="21">
        <v>2</v>
      </c>
      <c r="W9" s="21">
        <v>0</v>
      </c>
      <c r="X9" s="21">
        <v>2</v>
      </c>
      <c r="Y9" s="21">
        <v>2</v>
      </c>
      <c r="Z9" s="6"/>
      <c r="AA9" s="24" t="s">
        <v>298</v>
      </c>
      <c r="AB9" s="21" t="s">
        <v>389</v>
      </c>
      <c r="AC9" s="25"/>
      <c r="AD9" s="25"/>
      <c r="AE9" s="21" t="s">
        <v>249</v>
      </c>
      <c r="AF9" s="21"/>
      <c r="AG9" s="21" t="s">
        <v>246</v>
      </c>
      <c r="AH9" s="21" t="s">
        <v>248</v>
      </c>
      <c r="AI9" s="21" t="s">
        <v>249</v>
      </c>
      <c r="AJ9" s="21" t="s">
        <v>249</v>
      </c>
      <c r="AK9" s="21" t="s">
        <v>246</v>
      </c>
      <c r="AL9" s="21" t="s">
        <v>246</v>
      </c>
      <c r="AM9" s="21">
        <v>5.4</v>
      </c>
      <c r="AN9" s="6"/>
      <c r="AO9" s="26" t="s">
        <v>250</v>
      </c>
      <c r="AP9" s="26" t="s">
        <v>274</v>
      </c>
      <c r="AQ9" s="26"/>
      <c r="AR9" s="26" t="s">
        <v>1906</v>
      </c>
      <c r="AS9" s="26" t="s">
        <v>1912</v>
      </c>
      <c r="AT9" s="115">
        <v>5.4</v>
      </c>
      <c r="AU9" s="21">
        <v>18.850000000000001</v>
      </c>
      <c r="AV9" s="21">
        <v>52.4</v>
      </c>
      <c r="AW9" s="21">
        <v>16.989999999999998</v>
      </c>
      <c r="AX9" s="21"/>
      <c r="AY9" s="21"/>
      <c r="AZ9" s="21"/>
      <c r="BA9" s="21"/>
      <c r="BB9" s="21"/>
      <c r="BC9" s="28">
        <f t="shared" ref="BC9:BE9" si="16">((AU9/AT9)*100)-100</f>
        <v>249.07407407407408</v>
      </c>
      <c r="BD9" s="28">
        <f t="shared" si="16"/>
        <v>177.9840848806366</v>
      </c>
      <c r="BE9" s="28">
        <f t="shared" si="16"/>
        <v>-67.57633587786259</v>
      </c>
      <c r="BF9" s="28">
        <f t="shared" si="2"/>
        <v>870.37037037037021</v>
      </c>
      <c r="BG9" s="28">
        <f t="shared" si="3"/>
        <v>214.62962962962962</v>
      </c>
      <c r="BH9" s="28">
        <f t="shared" si="4"/>
        <v>-9.8673740053050523</v>
      </c>
      <c r="BI9" s="3">
        <f t="shared" ref="BI9:BK9" si="17">AU9-AT9</f>
        <v>13.450000000000001</v>
      </c>
      <c r="BJ9" s="3">
        <f t="shared" si="17"/>
        <v>33.549999999999997</v>
      </c>
      <c r="BK9" s="3">
        <f t="shared" si="17"/>
        <v>-35.409999999999997</v>
      </c>
      <c r="BL9" s="3">
        <f t="shared" si="6"/>
        <v>47</v>
      </c>
      <c r="BM9" s="3">
        <f t="shared" si="7"/>
        <v>11.589999999999998</v>
      </c>
      <c r="BN9" s="3">
        <f t="shared" si="8"/>
        <v>-1.860000000000003</v>
      </c>
      <c r="BO9" s="24">
        <v>141.4</v>
      </c>
      <c r="BP9" s="21">
        <v>186.7</v>
      </c>
      <c r="BQ9" s="21">
        <v>188.4</v>
      </c>
      <c r="BR9" s="21"/>
      <c r="BS9" s="21"/>
      <c r="BT9" s="21"/>
      <c r="BU9" s="21"/>
      <c r="BV9" s="24">
        <v>36.5</v>
      </c>
      <c r="BW9" s="21">
        <v>36</v>
      </c>
      <c r="BX9" s="21">
        <v>36</v>
      </c>
      <c r="BY9" s="21">
        <v>36</v>
      </c>
      <c r="BZ9" s="21">
        <v>36</v>
      </c>
      <c r="CA9" s="21"/>
      <c r="CB9" s="21"/>
      <c r="CC9" s="21"/>
      <c r="CD9" s="21"/>
      <c r="CE9" s="6"/>
      <c r="CF9" s="24" t="s">
        <v>390</v>
      </c>
      <c r="CG9" s="21"/>
      <c r="CH9" s="21"/>
      <c r="CI9" s="21"/>
      <c r="CJ9" s="21"/>
      <c r="CK9" s="21"/>
      <c r="CL9" s="21"/>
      <c r="CM9" s="24" t="s">
        <v>280</v>
      </c>
      <c r="CN9" s="21"/>
      <c r="CO9" s="21"/>
      <c r="CP9" s="21"/>
      <c r="CQ9" s="21"/>
      <c r="CR9" s="21"/>
      <c r="CS9" s="21"/>
      <c r="CT9" s="24">
        <v>5</v>
      </c>
      <c r="CU9" s="21"/>
      <c r="CV9" s="21"/>
      <c r="CW9" s="21"/>
      <c r="CX9" s="21"/>
      <c r="CY9" s="21"/>
      <c r="CZ9" s="21"/>
      <c r="DA9" s="24" t="s">
        <v>293</v>
      </c>
      <c r="DB9" s="21"/>
      <c r="DC9" s="21"/>
      <c r="DD9" s="21"/>
      <c r="DE9" s="21"/>
      <c r="DF9" s="21"/>
      <c r="DG9" s="21"/>
      <c r="DH9" s="24" t="s">
        <v>391</v>
      </c>
      <c r="DI9" s="21" t="s">
        <v>391</v>
      </c>
      <c r="DJ9" s="21" t="s">
        <v>391</v>
      </c>
      <c r="DK9" s="21"/>
      <c r="DL9" s="21"/>
      <c r="DM9" s="21"/>
      <c r="DN9" s="21"/>
      <c r="DO9" s="26">
        <v>8</v>
      </c>
      <c r="DP9" s="6"/>
      <c r="DQ9" s="24">
        <v>75.2</v>
      </c>
      <c r="DR9" s="21">
        <v>85.9</v>
      </c>
      <c r="DS9" s="21">
        <v>86.3</v>
      </c>
      <c r="DT9" s="21"/>
      <c r="DU9" s="21"/>
      <c r="DV9" s="21"/>
      <c r="DW9" s="21"/>
      <c r="DX9" s="24">
        <v>0.4</v>
      </c>
      <c r="DY9" s="21">
        <v>0.4</v>
      </c>
      <c r="DZ9" s="21">
        <v>0.4</v>
      </c>
      <c r="EA9" s="21"/>
      <c r="EB9" s="21"/>
      <c r="EC9" s="21"/>
      <c r="ED9" s="21"/>
      <c r="EE9" s="29">
        <f t="shared" ref="EE9:EG9" si="18">DQ9/DX9</f>
        <v>188</v>
      </c>
      <c r="EF9" s="30">
        <f t="shared" si="18"/>
        <v>214.75</v>
      </c>
      <c r="EG9" s="30">
        <f t="shared" si="18"/>
        <v>215.74999999999997</v>
      </c>
      <c r="EH9" s="30"/>
      <c r="EI9" s="30"/>
      <c r="EJ9" s="30"/>
      <c r="EK9" s="30"/>
      <c r="EL9" s="24">
        <v>1</v>
      </c>
      <c r="EM9" s="21">
        <v>1</v>
      </c>
      <c r="EN9" s="21">
        <v>1</v>
      </c>
      <c r="EO9" s="21"/>
      <c r="EP9" s="21"/>
      <c r="EQ9" s="21"/>
      <c r="ER9" s="21"/>
      <c r="ES9" s="24">
        <v>356</v>
      </c>
      <c r="ET9" s="21">
        <v>325</v>
      </c>
      <c r="EU9" s="21">
        <v>282</v>
      </c>
      <c r="EV9" s="21"/>
      <c r="EW9" s="21"/>
      <c r="EX9" s="21"/>
      <c r="EY9" s="21"/>
      <c r="EZ9" s="24">
        <v>12.4</v>
      </c>
      <c r="FA9" s="21">
        <v>8</v>
      </c>
      <c r="FB9" s="21">
        <v>6.3</v>
      </c>
      <c r="FC9" s="21"/>
      <c r="FD9" s="21"/>
      <c r="FE9" s="21"/>
      <c r="FF9" s="21"/>
      <c r="FG9" s="24">
        <v>15</v>
      </c>
      <c r="FH9" s="21">
        <v>15</v>
      </c>
      <c r="FI9" s="21">
        <v>15</v>
      </c>
      <c r="FJ9" s="21"/>
      <c r="FK9" s="21"/>
      <c r="FL9" s="21"/>
      <c r="FM9" s="21"/>
      <c r="FN9" s="24">
        <v>86</v>
      </c>
      <c r="FO9" s="21">
        <v>80</v>
      </c>
      <c r="FP9" s="21">
        <v>76</v>
      </c>
      <c r="FQ9" s="21"/>
      <c r="FR9" s="21"/>
      <c r="FS9" s="21"/>
      <c r="FT9" s="21"/>
      <c r="FU9" s="24" t="s">
        <v>392</v>
      </c>
      <c r="FV9" s="21" t="s">
        <v>393</v>
      </c>
      <c r="FW9" s="21" t="s">
        <v>394</v>
      </c>
      <c r="FX9" s="21"/>
      <c r="FY9" s="21"/>
      <c r="FZ9" s="21"/>
      <c r="GA9" s="21"/>
      <c r="GB9" s="24">
        <v>78</v>
      </c>
      <c r="GC9" s="21">
        <v>63</v>
      </c>
      <c r="GD9" s="21">
        <v>60</v>
      </c>
      <c r="GE9" s="21"/>
      <c r="GF9" s="21"/>
      <c r="GG9" s="21"/>
      <c r="GH9" s="21"/>
      <c r="GI9" s="24">
        <v>180</v>
      </c>
      <c r="GJ9" s="21">
        <v>1120</v>
      </c>
      <c r="GK9" s="21">
        <v>1430</v>
      </c>
      <c r="GL9" s="21"/>
      <c r="GM9" s="21"/>
      <c r="GN9" s="21"/>
      <c r="GO9" s="31"/>
      <c r="GP9" s="9"/>
      <c r="GQ9" s="32">
        <v>12</v>
      </c>
      <c r="GR9" s="21">
        <v>45</v>
      </c>
      <c r="GS9" s="24">
        <v>12</v>
      </c>
      <c r="GT9" s="21">
        <v>45</v>
      </c>
      <c r="GU9" s="24">
        <v>11</v>
      </c>
      <c r="GV9" s="21">
        <v>45</v>
      </c>
      <c r="GW9" s="24"/>
      <c r="GX9" s="21"/>
      <c r="GY9" s="24"/>
      <c r="GZ9" s="21"/>
      <c r="HA9" s="24"/>
      <c r="HB9" s="21"/>
      <c r="HC9" s="24"/>
      <c r="HD9" s="21"/>
      <c r="HE9" s="6"/>
      <c r="HF9" s="21"/>
      <c r="HG9" s="21"/>
      <c r="HH9" s="21"/>
      <c r="HI9" s="21"/>
      <c r="HJ9" s="21"/>
      <c r="HK9" s="21"/>
      <c r="HL9" s="21"/>
      <c r="HM9" s="21"/>
      <c r="HN9" s="21"/>
      <c r="HO9" s="21"/>
      <c r="HP9" s="21"/>
      <c r="HQ9" s="21"/>
      <c r="HR9" s="21"/>
      <c r="HS9" s="21"/>
      <c r="HT9" s="21"/>
      <c r="HU9" s="6"/>
    </row>
    <row r="10" spans="1:230" ht="15.75" customHeight="1" x14ac:dyDescent="0.3">
      <c r="A10" s="99">
        <v>5</v>
      </c>
      <c r="B10" s="3">
        <v>16</v>
      </c>
      <c r="C10" s="21" t="s">
        <v>239</v>
      </c>
      <c r="D10" s="21">
        <v>1</v>
      </c>
      <c r="E10" s="22">
        <v>41220</v>
      </c>
      <c r="F10" s="22">
        <v>41220</v>
      </c>
      <c r="G10" s="21">
        <f t="shared" si="0"/>
        <v>0</v>
      </c>
      <c r="H10" s="21" t="s">
        <v>410</v>
      </c>
      <c r="I10" s="21"/>
      <c r="J10" s="23">
        <v>13403</v>
      </c>
      <c r="K10" s="21">
        <v>76</v>
      </c>
      <c r="L10" s="21"/>
      <c r="M10" s="21"/>
      <c r="N10" s="21" t="s">
        <v>411</v>
      </c>
      <c r="O10" s="21">
        <v>64</v>
      </c>
      <c r="P10" s="21">
        <v>75.3</v>
      </c>
      <c r="Q10" s="21">
        <v>7</v>
      </c>
      <c r="R10" s="21" t="s">
        <v>405</v>
      </c>
      <c r="S10" s="21">
        <v>1</v>
      </c>
      <c r="T10" s="21">
        <v>35</v>
      </c>
      <c r="U10" s="21" t="s">
        <v>272</v>
      </c>
      <c r="V10" s="21">
        <v>1</v>
      </c>
      <c r="W10" s="21">
        <v>0</v>
      </c>
      <c r="X10" s="21">
        <v>0</v>
      </c>
      <c r="Y10" s="21">
        <v>0</v>
      </c>
      <c r="Z10" s="6"/>
      <c r="AA10" s="24" t="s">
        <v>298</v>
      </c>
      <c r="AB10" s="21" t="s">
        <v>412</v>
      </c>
      <c r="AC10" s="25"/>
      <c r="AD10" s="25"/>
      <c r="AE10" s="21" t="s">
        <v>249</v>
      </c>
      <c r="AF10" s="21"/>
      <c r="AG10" s="21" t="s">
        <v>246</v>
      </c>
      <c r="AH10" s="21" t="s">
        <v>248</v>
      </c>
      <c r="AI10" s="21" t="s">
        <v>249</v>
      </c>
      <c r="AJ10" s="21" t="s">
        <v>249</v>
      </c>
      <c r="AK10" s="21" t="s">
        <v>246</v>
      </c>
      <c r="AL10" s="21" t="s">
        <v>246</v>
      </c>
      <c r="AM10" s="21">
        <v>1.36</v>
      </c>
      <c r="AN10" s="6"/>
      <c r="AO10" s="26" t="s">
        <v>250</v>
      </c>
      <c r="AP10" s="26" t="s">
        <v>274</v>
      </c>
      <c r="AQ10" s="26"/>
      <c r="AR10" s="26" t="s">
        <v>1906</v>
      </c>
      <c r="AS10" s="26" t="s">
        <v>1912</v>
      </c>
      <c r="AT10" s="115">
        <v>1.36</v>
      </c>
      <c r="AU10" s="21">
        <v>2.4900000000000002</v>
      </c>
      <c r="AV10" s="21">
        <v>6.16</v>
      </c>
      <c r="AW10" s="21">
        <v>3.43</v>
      </c>
      <c r="AX10" s="21">
        <v>2.08</v>
      </c>
      <c r="AY10" s="21">
        <v>1.23</v>
      </c>
      <c r="AZ10" s="21">
        <v>1.23</v>
      </c>
      <c r="BA10" s="21">
        <v>0.82</v>
      </c>
      <c r="BB10" s="21">
        <v>1.48</v>
      </c>
      <c r="BC10" s="28">
        <f t="shared" ref="BC10:BE10" si="19">((AU10/AT10)*100)-100</f>
        <v>83.088235294117652</v>
      </c>
      <c r="BD10" s="28">
        <f t="shared" si="19"/>
        <v>147.38955823293171</v>
      </c>
      <c r="BE10" s="28">
        <f t="shared" si="19"/>
        <v>-44.318181818181813</v>
      </c>
      <c r="BF10" s="28">
        <f t="shared" si="2"/>
        <v>352.94117647058823</v>
      </c>
      <c r="BG10" s="28">
        <f t="shared" si="3"/>
        <v>152.20588235294116</v>
      </c>
      <c r="BH10" s="28">
        <f t="shared" si="4"/>
        <v>37.751004016064257</v>
      </c>
      <c r="BI10" s="3">
        <f t="shared" ref="BI10:BK10" si="20">AU10-AT10</f>
        <v>1.1300000000000001</v>
      </c>
      <c r="BJ10" s="3">
        <f t="shared" si="20"/>
        <v>3.67</v>
      </c>
      <c r="BK10" s="3">
        <f t="shared" si="20"/>
        <v>-2.73</v>
      </c>
      <c r="BL10" s="3">
        <f t="shared" si="6"/>
        <v>4.8</v>
      </c>
      <c r="BM10" s="3">
        <f t="shared" si="7"/>
        <v>2.0700000000000003</v>
      </c>
      <c r="BN10" s="3">
        <f t="shared" si="8"/>
        <v>0.94</v>
      </c>
      <c r="BO10" s="24">
        <v>106.1</v>
      </c>
      <c r="BP10" s="21">
        <v>208.7</v>
      </c>
      <c r="BQ10" s="21">
        <v>242</v>
      </c>
      <c r="BR10" s="21">
        <v>216.2</v>
      </c>
      <c r="BS10" s="21">
        <v>164</v>
      </c>
      <c r="BT10" s="21"/>
      <c r="BU10" s="21">
        <v>107.3</v>
      </c>
      <c r="BV10" s="24">
        <v>36.6</v>
      </c>
      <c r="BW10" s="21">
        <v>37</v>
      </c>
      <c r="BX10" s="21">
        <v>37</v>
      </c>
      <c r="BY10" s="21">
        <v>37.9</v>
      </c>
      <c r="BZ10" s="21">
        <v>37.5</v>
      </c>
      <c r="CA10" s="21">
        <v>36.6</v>
      </c>
      <c r="CB10" s="21">
        <v>36</v>
      </c>
      <c r="CC10" s="21">
        <v>36</v>
      </c>
      <c r="CD10" s="21">
        <v>37.4</v>
      </c>
      <c r="CE10" s="6"/>
      <c r="CF10" s="24" t="s">
        <v>413</v>
      </c>
      <c r="CG10" s="21" t="s">
        <v>414</v>
      </c>
      <c r="CH10" s="21"/>
      <c r="CI10" s="21"/>
      <c r="CJ10" s="21"/>
      <c r="CK10" s="21"/>
      <c r="CL10" s="21" t="s">
        <v>415</v>
      </c>
      <c r="CM10" s="24" t="s">
        <v>416</v>
      </c>
      <c r="CN10" s="21" t="s">
        <v>417</v>
      </c>
      <c r="CO10" s="21"/>
      <c r="CP10" s="21"/>
      <c r="CQ10" s="21"/>
      <c r="CR10" s="21"/>
      <c r="CS10" s="21" t="s">
        <v>303</v>
      </c>
      <c r="CT10" s="24">
        <v>3</v>
      </c>
      <c r="CU10" s="21" t="s">
        <v>266</v>
      </c>
      <c r="CV10" s="21"/>
      <c r="CW10" s="21"/>
      <c r="CX10" s="21"/>
      <c r="CY10" s="21"/>
      <c r="CZ10" s="21" t="s">
        <v>266</v>
      </c>
      <c r="DA10" s="24" t="s">
        <v>418</v>
      </c>
      <c r="DB10" s="21" t="s">
        <v>266</v>
      </c>
      <c r="DC10" s="21"/>
      <c r="DD10" s="21"/>
      <c r="DE10" s="21"/>
      <c r="DF10" s="21"/>
      <c r="DG10" s="21" t="s">
        <v>266</v>
      </c>
      <c r="DH10" s="24" t="s">
        <v>409</v>
      </c>
      <c r="DI10" s="21" t="s">
        <v>419</v>
      </c>
      <c r="DJ10" s="21" t="s">
        <v>419</v>
      </c>
      <c r="DK10" s="21" t="s">
        <v>419</v>
      </c>
      <c r="DL10" s="21" t="s">
        <v>420</v>
      </c>
      <c r="DM10" s="21" t="s">
        <v>420</v>
      </c>
      <c r="DN10" s="21" t="s">
        <v>420</v>
      </c>
      <c r="DO10" s="26">
        <v>8</v>
      </c>
      <c r="DP10" s="6"/>
      <c r="DQ10" s="24">
        <v>78</v>
      </c>
      <c r="DR10" s="21">
        <v>78</v>
      </c>
      <c r="DS10" s="21">
        <v>99.7</v>
      </c>
      <c r="DT10" s="21">
        <v>125.9</v>
      </c>
      <c r="DU10" s="21">
        <v>85.2</v>
      </c>
      <c r="DV10" s="21">
        <v>85.2</v>
      </c>
      <c r="DW10" s="21">
        <v>85.2</v>
      </c>
      <c r="DX10" s="24">
        <v>0.56000000000000005</v>
      </c>
      <c r="DY10" s="21">
        <v>0.4</v>
      </c>
      <c r="DZ10" s="21">
        <v>0.6</v>
      </c>
      <c r="EA10" s="21">
        <v>0.6</v>
      </c>
      <c r="EB10" s="21">
        <v>0.6</v>
      </c>
      <c r="EC10" s="21">
        <v>0.6</v>
      </c>
      <c r="ED10" s="21">
        <v>0.6</v>
      </c>
      <c r="EE10" s="29">
        <f t="shared" ref="EE10:EK10" si="21">DQ10/DX10</f>
        <v>139.28571428571428</v>
      </c>
      <c r="EF10" s="30">
        <f t="shared" si="21"/>
        <v>195</v>
      </c>
      <c r="EG10" s="30">
        <f t="shared" si="21"/>
        <v>166.16666666666669</v>
      </c>
      <c r="EH10" s="30">
        <f t="shared" si="21"/>
        <v>209.83333333333334</v>
      </c>
      <c r="EI10" s="30">
        <f t="shared" si="21"/>
        <v>142</v>
      </c>
      <c r="EJ10" s="30">
        <f t="shared" si="21"/>
        <v>142</v>
      </c>
      <c r="EK10" s="30">
        <f t="shared" si="21"/>
        <v>142</v>
      </c>
      <c r="EL10" s="24">
        <v>1</v>
      </c>
      <c r="EM10" s="21">
        <v>1</v>
      </c>
      <c r="EN10" s="21">
        <v>1</v>
      </c>
      <c r="EO10" s="21">
        <v>1</v>
      </c>
      <c r="EP10" s="21">
        <v>1</v>
      </c>
      <c r="EQ10" s="21">
        <v>1</v>
      </c>
      <c r="ER10" s="21">
        <v>1</v>
      </c>
      <c r="ES10" s="24">
        <v>456</v>
      </c>
      <c r="ET10" s="21">
        <v>472</v>
      </c>
      <c r="EU10" s="21">
        <v>433</v>
      </c>
      <c r="EV10" s="21">
        <v>493</v>
      </c>
      <c r="EW10" s="21">
        <v>446</v>
      </c>
      <c r="EX10" s="21">
        <v>487</v>
      </c>
      <c r="EY10" s="21">
        <v>490</v>
      </c>
      <c r="EZ10" s="24">
        <v>8.4</v>
      </c>
      <c r="FA10" s="21">
        <v>7.3</v>
      </c>
      <c r="FB10" s="21">
        <v>5.8</v>
      </c>
      <c r="FC10" s="21">
        <v>5.4</v>
      </c>
      <c r="FD10" s="21">
        <v>4.5</v>
      </c>
      <c r="FE10" s="21">
        <v>7.3</v>
      </c>
      <c r="FF10" s="21">
        <v>6.1</v>
      </c>
      <c r="FG10" s="24">
        <v>14</v>
      </c>
      <c r="FH10" s="21">
        <v>14</v>
      </c>
      <c r="FI10" s="21">
        <v>14</v>
      </c>
      <c r="FJ10" s="21">
        <v>14</v>
      </c>
      <c r="FK10" s="21">
        <v>14</v>
      </c>
      <c r="FL10" s="21">
        <v>14</v>
      </c>
      <c r="FM10" s="21">
        <v>13</v>
      </c>
      <c r="FN10" s="24">
        <v>96</v>
      </c>
      <c r="FO10" s="21">
        <v>74</v>
      </c>
      <c r="FP10" s="21">
        <v>83</v>
      </c>
      <c r="FQ10" s="21">
        <v>101</v>
      </c>
      <c r="FR10" s="21">
        <v>95</v>
      </c>
      <c r="FS10" s="21">
        <v>96</v>
      </c>
      <c r="FT10" s="21">
        <v>98</v>
      </c>
      <c r="FU10" s="24" t="s">
        <v>311</v>
      </c>
      <c r="FV10" s="21">
        <v>0</v>
      </c>
      <c r="FW10" s="21">
        <v>0</v>
      </c>
      <c r="FX10" s="21">
        <v>0</v>
      </c>
      <c r="FY10" s="21">
        <v>0</v>
      </c>
      <c r="FZ10" s="21">
        <v>0</v>
      </c>
      <c r="GA10" s="21">
        <v>0</v>
      </c>
      <c r="GB10" s="24">
        <v>207</v>
      </c>
      <c r="GC10" s="21">
        <v>244</v>
      </c>
      <c r="GD10" s="21">
        <v>214</v>
      </c>
      <c r="GE10" s="21">
        <v>134</v>
      </c>
      <c r="GF10" s="21">
        <v>105</v>
      </c>
      <c r="GG10" s="21">
        <v>101</v>
      </c>
      <c r="GH10" s="21">
        <v>93</v>
      </c>
      <c r="GI10" s="24">
        <v>700</v>
      </c>
      <c r="GJ10" s="21">
        <v>1790</v>
      </c>
      <c r="GK10" s="21">
        <v>4000</v>
      </c>
      <c r="GL10" s="21">
        <v>3140</v>
      </c>
      <c r="GM10" s="21">
        <v>3140</v>
      </c>
      <c r="GN10" s="21">
        <v>2810</v>
      </c>
      <c r="GO10" s="31">
        <v>2810</v>
      </c>
      <c r="GP10" s="9"/>
      <c r="GQ10" s="32">
        <v>15</v>
      </c>
      <c r="GR10" s="21">
        <v>80</v>
      </c>
      <c r="GS10" s="24">
        <v>11</v>
      </c>
      <c r="GT10" s="21">
        <v>45</v>
      </c>
      <c r="GU10" s="24">
        <v>9</v>
      </c>
      <c r="GV10" s="21">
        <v>18</v>
      </c>
      <c r="GW10" s="24">
        <v>9</v>
      </c>
      <c r="GX10" s="21">
        <v>18</v>
      </c>
      <c r="GY10" s="24">
        <v>9</v>
      </c>
      <c r="GZ10" s="21">
        <v>18</v>
      </c>
      <c r="HA10" s="24">
        <v>9</v>
      </c>
      <c r="HB10" s="21">
        <v>19</v>
      </c>
      <c r="HC10" s="24">
        <v>12</v>
      </c>
      <c r="HD10" s="21">
        <v>45</v>
      </c>
      <c r="HE10" s="6"/>
      <c r="HF10" s="21"/>
      <c r="HG10" s="21"/>
      <c r="HH10" s="21"/>
      <c r="HI10" s="21"/>
      <c r="HJ10" s="21"/>
      <c r="HK10" s="21"/>
      <c r="HL10" s="21"/>
      <c r="HM10" s="21"/>
      <c r="HN10" s="21"/>
      <c r="HO10" s="21"/>
      <c r="HP10" s="21"/>
      <c r="HQ10" s="21"/>
      <c r="HR10" s="21"/>
      <c r="HS10" s="21"/>
      <c r="HT10" s="21"/>
      <c r="HU10" s="6"/>
    </row>
    <row r="11" spans="1:230" ht="15.75" customHeight="1" x14ac:dyDescent="0.3">
      <c r="A11" s="99">
        <v>6</v>
      </c>
      <c r="B11" s="3">
        <v>29</v>
      </c>
      <c r="C11" s="21" t="s">
        <v>323</v>
      </c>
      <c r="D11" s="21">
        <v>1</v>
      </c>
      <c r="E11" s="22">
        <v>41235</v>
      </c>
      <c r="F11" s="22">
        <v>41235</v>
      </c>
      <c r="G11" s="21">
        <f t="shared" si="0"/>
        <v>0</v>
      </c>
      <c r="H11" s="21"/>
      <c r="I11" s="21" t="s">
        <v>324</v>
      </c>
      <c r="J11" s="23">
        <v>16278</v>
      </c>
      <c r="K11" s="21">
        <v>68</v>
      </c>
      <c r="L11" s="21"/>
      <c r="M11" s="21"/>
      <c r="N11" s="21" t="s">
        <v>485</v>
      </c>
      <c r="O11" s="21">
        <v>98</v>
      </c>
      <c r="P11" s="21">
        <v>98.3</v>
      </c>
      <c r="Q11" s="21">
        <v>6</v>
      </c>
      <c r="R11" s="21" t="s">
        <v>519</v>
      </c>
      <c r="S11" s="21">
        <v>1</v>
      </c>
      <c r="T11" s="21">
        <v>9</v>
      </c>
      <c r="U11" s="21" t="s">
        <v>243</v>
      </c>
      <c r="V11" s="21">
        <v>2</v>
      </c>
      <c r="W11" s="21">
        <v>3</v>
      </c>
      <c r="X11" s="21">
        <v>3</v>
      </c>
      <c r="Y11" s="21">
        <v>3</v>
      </c>
      <c r="Z11" s="6"/>
      <c r="AA11" s="24" t="s">
        <v>462</v>
      </c>
      <c r="AB11" s="21" t="s">
        <v>520</v>
      </c>
      <c r="AC11" s="25"/>
      <c r="AD11" s="25"/>
      <c r="AE11" s="21" t="s">
        <v>246</v>
      </c>
      <c r="AF11" s="21" t="s">
        <v>247</v>
      </c>
      <c r="AG11" s="21" t="s">
        <v>246</v>
      </c>
      <c r="AH11" s="21" t="s">
        <v>248</v>
      </c>
      <c r="AI11" s="21" t="s">
        <v>246</v>
      </c>
      <c r="AJ11" s="21" t="s">
        <v>246</v>
      </c>
      <c r="AK11" s="21" t="s">
        <v>246</v>
      </c>
      <c r="AL11" s="21" t="s">
        <v>246</v>
      </c>
      <c r="AM11" s="21">
        <v>84.39</v>
      </c>
      <c r="AN11" s="6"/>
      <c r="AO11" s="26" t="s">
        <v>250</v>
      </c>
      <c r="AP11" s="26" t="s">
        <v>274</v>
      </c>
      <c r="AQ11" s="26"/>
      <c r="AR11" s="26" t="s">
        <v>1906</v>
      </c>
      <c r="AS11" s="26" t="s">
        <v>1903</v>
      </c>
      <c r="AT11" s="115">
        <v>84.39</v>
      </c>
      <c r="AU11" s="21">
        <v>109.9</v>
      </c>
      <c r="AV11" s="21">
        <v>96.54</v>
      </c>
      <c r="AW11" s="21">
        <v>72.8</v>
      </c>
      <c r="AX11" s="21">
        <v>64.8</v>
      </c>
      <c r="AY11" s="21">
        <v>32.5</v>
      </c>
      <c r="AZ11" s="21">
        <v>15.62</v>
      </c>
      <c r="BA11" s="21">
        <v>8.58</v>
      </c>
      <c r="BB11" s="21"/>
      <c r="BC11" s="28">
        <f t="shared" ref="BC11:BE11" si="22">((AU11/AT11)*100)-100</f>
        <v>30.228700082948222</v>
      </c>
      <c r="BD11" s="28">
        <f t="shared" si="22"/>
        <v>-12.156505914467701</v>
      </c>
      <c r="BE11" s="28">
        <f t="shared" si="22"/>
        <v>-24.590843173813965</v>
      </c>
      <c r="BF11" s="28">
        <f t="shared" si="2"/>
        <v>14.397440455030221</v>
      </c>
      <c r="BG11" s="28">
        <f t="shared" si="3"/>
        <v>-13.733854722123468</v>
      </c>
      <c r="BH11" s="28">
        <f t="shared" si="4"/>
        <v>-33.757961783439498</v>
      </c>
      <c r="BI11" s="3">
        <f t="shared" ref="BI11:BK11" si="23">AU11-AT11</f>
        <v>25.510000000000005</v>
      </c>
      <c r="BJ11" s="3">
        <f t="shared" si="23"/>
        <v>-13.36</v>
      </c>
      <c r="BK11" s="3">
        <f t="shared" si="23"/>
        <v>-23.740000000000009</v>
      </c>
      <c r="BL11" s="3">
        <f t="shared" si="6"/>
        <v>12.150000000000006</v>
      </c>
      <c r="BM11" s="3">
        <f t="shared" si="7"/>
        <v>-11.590000000000003</v>
      </c>
      <c r="BN11" s="3">
        <f t="shared" si="8"/>
        <v>-37.100000000000009</v>
      </c>
      <c r="BO11" s="24">
        <v>266</v>
      </c>
      <c r="BP11" s="21">
        <v>354.8</v>
      </c>
      <c r="BQ11" s="21">
        <v>223</v>
      </c>
      <c r="BR11" s="21"/>
      <c r="BS11" s="21">
        <v>126.3</v>
      </c>
      <c r="BT11" s="21">
        <v>93</v>
      </c>
      <c r="BU11" s="21"/>
      <c r="BV11" s="24">
        <v>36</v>
      </c>
      <c r="BW11" s="21">
        <v>37</v>
      </c>
      <c r="BX11" s="21">
        <v>36</v>
      </c>
      <c r="BY11" s="21">
        <v>37.6</v>
      </c>
      <c r="BZ11" s="21">
        <v>38.6</v>
      </c>
      <c r="CA11" s="21">
        <v>37.6</v>
      </c>
      <c r="CB11" s="21">
        <v>38</v>
      </c>
      <c r="CC11" s="21">
        <v>37.6</v>
      </c>
      <c r="CD11" s="21"/>
      <c r="CE11" s="6"/>
      <c r="CF11" s="24" t="s">
        <v>521</v>
      </c>
      <c r="CG11" s="21" t="s">
        <v>522</v>
      </c>
      <c r="CH11" s="21"/>
      <c r="CI11" s="21"/>
      <c r="CJ11" s="21"/>
      <c r="CK11" s="21"/>
      <c r="CL11" s="21"/>
      <c r="CM11" s="24" t="s">
        <v>523</v>
      </c>
      <c r="CN11" s="21" t="s">
        <v>524</v>
      </c>
      <c r="CO11" s="21"/>
      <c r="CP11" s="21"/>
      <c r="CQ11" s="21"/>
      <c r="CR11" s="21"/>
      <c r="CS11" s="21"/>
      <c r="CT11" s="24">
        <v>3</v>
      </c>
      <c r="CU11" s="21">
        <v>2</v>
      </c>
      <c r="CV11" s="21"/>
      <c r="CW11" s="21"/>
      <c r="CX11" s="21"/>
      <c r="CY11" s="21"/>
      <c r="CZ11" s="21"/>
      <c r="DA11" s="24" t="s">
        <v>255</v>
      </c>
      <c r="DB11" s="21" t="s">
        <v>255</v>
      </c>
      <c r="DC11" s="21"/>
      <c r="DD11" s="21"/>
      <c r="DE11" s="21"/>
      <c r="DF11" s="21"/>
      <c r="DG11" s="21"/>
      <c r="DH11" s="24" t="s">
        <v>255</v>
      </c>
      <c r="DI11" s="21" t="s">
        <v>255</v>
      </c>
      <c r="DJ11" s="21" t="s">
        <v>255</v>
      </c>
      <c r="DK11" s="21" t="s">
        <v>255</v>
      </c>
      <c r="DL11" s="21" t="s">
        <v>255</v>
      </c>
      <c r="DM11" s="21" t="s">
        <v>255</v>
      </c>
      <c r="DN11" s="21"/>
      <c r="DO11" s="26">
        <v>8</v>
      </c>
      <c r="DP11" s="6"/>
      <c r="DQ11" s="24">
        <v>124.9</v>
      </c>
      <c r="DR11" s="21">
        <v>129.9</v>
      </c>
      <c r="DS11" s="21">
        <v>92.8</v>
      </c>
      <c r="DT11" s="21">
        <v>146</v>
      </c>
      <c r="DU11" s="21">
        <v>157.9</v>
      </c>
      <c r="DV11" s="21">
        <v>105.4</v>
      </c>
      <c r="DW11" s="21"/>
      <c r="DX11" s="24">
        <v>0.7</v>
      </c>
      <c r="DY11" s="21">
        <v>0.4</v>
      </c>
      <c r="DZ11" s="21">
        <v>0.3</v>
      </c>
      <c r="EA11" s="21">
        <v>0.4</v>
      </c>
      <c r="EB11" s="21">
        <v>0.4</v>
      </c>
      <c r="EC11" s="21">
        <v>0.4</v>
      </c>
      <c r="ED11" s="21"/>
      <c r="EE11" s="29">
        <f t="shared" ref="EE11:EJ11" si="24">DQ11/DX11</f>
        <v>178.42857142857144</v>
      </c>
      <c r="EF11" s="30">
        <f t="shared" si="24"/>
        <v>324.75</v>
      </c>
      <c r="EG11" s="30">
        <f t="shared" si="24"/>
        <v>309.33333333333331</v>
      </c>
      <c r="EH11" s="30">
        <f t="shared" si="24"/>
        <v>365</v>
      </c>
      <c r="EI11" s="30">
        <f t="shared" si="24"/>
        <v>394.75</v>
      </c>
      <c r="EJ11" s="30">
        <f t="shared" si="24"/>
        <v>263.5</v>
      </c>
      <c r="EK11" s="30"/>
      <c r="EL11" s="24">
        <v>1</v>
      </c>
      <c r="EM11" s="21">
        <v>1</v>
      </c>
      <c r="EN11" s="21">
        <v>1</v>
      </c>
      <c r="EO11" s="21">
        <v>1</v>
      </c>
      <c r="EP11" s="21">
        <v>1</v>
      </c>
      <c r="EQ11" s="21">
        <v>1</v>
      </c>
      <c r="ER11" s="21"/>
      <c r="ES11" s="24">
        <v>250</v>
      </c>
      <c r="ET11" s="21">
        <v>131</v>
      </c>
      <c r="EU11" s="21">
        <v>119</v>
      </c>
      <c r="EV11" s="21">
        <v>113</v>
      </c>
      <c r="EW11" s="21">
        <v>145</v>
      </c>
      <c r="EX11" s="21">
        <v>207</v>
      </c>
      <c r="EY11" s="21"/>
      <c r="EZ11" s="24">
        <v>7.4</v>
      </c>
      <c r="FA11" s="21">
        <v>6.8</v>
      </c>
      <c r="FB11" s="21">
        <v>8.9</v>
      </c>
      <c r="FC11" s="21">
        <v>6.2</v>
      </c>
      <c r="FD11" s="21">
        <v>7.7</v>
      </c>
      <c r="FE11" s="21">
        <v>8.5</v>
      </c>
      <c r="FF11" s="21"/>
      <c r="FG11" s="24">
        <v>5</v>
      </c>
      <c r="FH11" s="21">
        <v>10</v>
      </c>
      <c r="FI11" s="21">
        <v>11</v>
      </c>
      <c r="FJ11" s="21">
        <v>9</v>
      </c>
      <c r="FK11" s="21">
        <v>13</v>
      </c>
      <c r="FL11" s="21">
        <v>14</v>
      </c>
      <c r="FM11" s="21"/>
      <c r="FN11" s="24">
        <v>59</v>
      </c>
      <c r="FO11" s="21">
        <v>67</v>
      </c>
      <c r="FP11" s="21">
        <v>69</v>
      </c>
      <c r="FQ11" s="21">
        <v>68</v>
      </c>
      <c r="FR11" s="21">
        <v>80</v>
      </c>
      <c r="FS11" s="21">
        <v>72</v>
      </c>
      <c r="FT11" s="21"/>
      <c r="FU11" s="24" t="s">
        <v>294</v>
      </c>
      <c r="FV11" s="21" t="s">
        <v>467</v>
      </c>
      <c r="FW11" s="21" t="s">
        <v>311</v>
      </c>
      <c r="FX11" s="21">
        <v>0</v>
      </c>
      <c r="FY11" s="21">
        <v>0</v>
      </c>
      <c r="FZ11" s="21">
        <v>0</v>
      </c>
      <c r="GA11" s="21"/>
      <c r="GB11" s="24">
        <v>718</v>
      </c>
      <c r="GC11" s="21">
        <v>251</v>
      </c>
      <c r="GD11" s="21">
        <v>138</v>
      </c>
      <c r="GE11" s="21">
        <v>102</v>
      </c>
      <c r="GF11" s="21">
        <v>97</v>
      </c>
      <c r="GG11" s="21">
        <v>92</v>
      </c>
      <c r="GH11" s="21"/>
      <c r="GI11" s="24">
        <v>500</v>
      </c>
      <c r="GJ11" s="21">
        <v>2260</v>
      </c>
      <c r="GK11" s="21">
        <v>2450</v>
      </c>
      <c r="GL11" s="21">
        <v>1690</v>
      </c>
      <c r="GM11" s="21">
        <v>1920</v>
      </c>
      <c r="GN11" s="21">
        <v>270</v>
      </c>
      <c r="GO11" s="31"/>
      <c r="GP11" s="9"/>
      <c r="GQ11" s="32">
        <v>16</v>
      </c>
      <c r="GR11" s="21">
        <v>90</v>
      </c>
      <c r="GS11" s="24">
        <v>14</v>
      </c>
      <c r="GT11" s="21">
        <v>55</v>
      </c>
      <c r="GU11" s="24">
        <v>14</v>
      </c>
      <c r="GV11" s="21">
        <v>55</v>
      </c>
      <c r="GW11" s="24">
        <v>14</v>
      </c>
      <c r="GX11" s="21">
        <v>55</v>
      </c>
      <c r="GY11" s="24">
        <v>9</v>
      </c>
      <c r="GZ11" s="21">
        <v>18</v>
      </c>
      <c r="HA11" s="24">
        <v>9</v>
      </c>
      <c r="HB11" s="21">
        <v>18</v>
      </c>
      <c r="HC11" s="24"/>
      <c r="HD11" s="21"/>
      <c r="HE11" s="6"/>
      <c r="HF11" s="21"/>
      <c r="HG11" s="21"/>
      <c r="HH11" s="21"/>
      <c r="HI11" s="21"/>
      <c r="HJ11" s="21"/>
      <c r="HK11" s="21"/>
      <c r="HL11" s="21"/>
      <c r="HM11" s="21"/>
      <c r="HN11" s="21"/>
      <c r="HO11" s="21"/>
      <c r="HP11" s="21"/>
      <c r="HQ11" s="21"/>
      <c r="HR11" s="21"/>
      <c r="HS11" s="21"/>
      <c r="HT11" s="21"/>
      <c r="HU11" s="6"/>
    </row>
    <row r="12" spans="1:230" ht="15.75" customHeight="1" x14ac:dyDescent="0.3">
      <c r="A12" s="99">
        <v>7</v>
      </c>
      <c r="B12" s="3">
        <v>31</v>
      </c>
      <c r="C12" s="21" t="s">
        <v>525</v>
      </c>
      <c r="D12" s="21">
        <v>2</v>
      </c>
      <c r="E12" s="22">
        <v>41233</v>
      </c>
      <c r="F12" s="22">
        <v>41234</v>
      </c>
      <c r="G12" s="21">
        <f t="shared" si="0"/>
        <v>1</v>
      </c>
      <c r="H12" s="21" t="s">
        <v>240</v>
      </c>
      <c r="I12" s="21"/>
      <c r="J12" s="23">
        <v>31734</v>
      </c>
      <c r="K12" s="21">
        <v>26</v>
      </c>
      <c r="L12" s="21"/>
      <c r="M12" s="21"/>
      <c r="N12" s="21" t="s">
        <v>534</v>
      </c>
      <c r="O12" s="21">
        <v>33</v>
      </c>
      <c r="P12" s="21">
        <v>14</v>
      </c>
      <c r="Q12" s="21">
        <v>9</v>
      </c>
      <c r="R12" s="21" t="s">
        <v>535</v>
      </c>
      <c r="S12" s="21">
        <v>1</v>
      </c>
      <c r="T12" s="21">
        <v>14</v>
      </c>
      <c r="U12" s="21" t="s">
        <v>272</v>
      </c>
      <c r="V12" s="21">
        <v>1</v>
      </c>
      <c r="W12" s="21">
        <v>0</v>
      </c>
      <c r="X12" s="21">
        <v>0</v>
      </c>
      <c r="Y12" s="21">
        <v>0</v>
      </c>
      <c r="Z12" s="6"/>
      <c r="AA12" s="24" t="s">
        <v>462</v>
      </c>
      <c r="AB12" s="21" t="s">
        <v>497</v>
      </c>
      <c r="AC12" s="25"/>
      <c r="AD12" s="25"/>
      <c r="AE12" s="21" t="s">
        <v>249</v>
      </c>
      <c r="AF12" s="21"/>
      <c r="AG12" s="21" t="s">
        <v>249</v>
      </c>
      <c r="AH12" s="21"/>
      <c r="AI12" s="21" t="s">
        <v>246</v>
      </c>
      <c r="AJ12" s="21" t="s">
        <v>249</v>
      </c>
      <c r="AK12" s="21" t="s">
        <v>249</v>
      </c>
      <c r="AL12" s="21" t="s">
        <v>246</v>
      </c>
      <c r="AM12" s="21">
        <v>5.17</v>
      </c>
      <c r="AN12" s="6"/>
      <c r="AO12" s="26" t="s">
        <v>250</v>
      </c>
      <c r="AP12" s="26" t="s">
        <v>274</v>
      </c>
      <c r="AQ12" s="26"/>
      <c r="AR12" s="26" t="s">
        <v>1906</v>
      </c>
      <c r="AS12" s="26" t="s">
        <v>1915</v>
      </c>
      <c r="AT12" s="115">
        <v>5.17</v>
      </c>
      <c r="AU12" s="21">
        <v>2.97</v>
      </c>
      <c r="AV12" s="21">
        <v>2</v>
      </c>
      <c r="AW12" s="21">
        <v>1.23</v>
      </c>
      <c r="AX12" s="21">
        <v>0.76</v>
      </c>
      <c r="AY12" s="21">
        <v>0.33</v>
      </c>
      <c r="AZ12" s="21">
        <v>0.17</v>
      </c>
      <c r="BA12" s="21">
        <v>0.12</v>
      </c>
      <c r="BB12" s="21">
        <v>0.11</v>
      </c>
      <c r="BC12" s="28">
        <f t="shared" ref="BC12:BE12" si="25">((AU12/AT12)*100)-100</f>
        <v>-42.553191489361694</v>
      </c>
      <c r="BD12" s="28">
        <f t="shared" si="25"/>
        <v>-32.659932659932664</v>
      </c>
      <c r="BE12" s="28">
        <f t="shared" si="25"/>
        <v>-38.5</v>
      </c>
      <c r="BF12" s="28">
        <f t="shared" si="2"/>
        <v>-61.315280464216634</v>
      </c>
      <c r="BG12" s="28">
        <f t="shared" si="3"/>
        <v>-76.208897485493225</v>
      </c>
      <c r="BH12" s="28">
        <f t="shared" si="4"/>
        <v>-58.585858585858588</v>
      </c>
      <c r="BI12" s="3">
        <f t="shared" ref="BI12:BK12" si="26">AU12-AT12</f>
        <v>-2.1999999999999997</v>
      </c>
      <c r="BJ12" s="3">
        <f t="shared" si="26"/>
        <v>-0.9700000000000002</v>
      </c>
      <c r="BK12" s="3">
        <f t="shared" si="26"/>
        <v>-0.77</v>
      </c>
      <c r="BL12" s="3">
        <f t="shared" si="6"/>
        <v>-3.17</v>
      </c>
      <c r="BM12" s="3">
        <f t="shared" si="7"/>
        <v>-3.94</v>
      </c>
      <c r="BN12" s="3">
        <f t="shared" si="8"/>
        <v>-1.7400000000000002</v>
      </c>
      <c r="BO12" s="24"/>
      <c r="BP12" s="21">
        <v>243.2</v>
      </c>
      <c r="BQ12" s="21">
        <v>188</v>
      </c>
      <c r="BR12" s="21">
        <v>145</v>
      </c>
      <c r="BS12" s="21">
        <v>83.8</v>
      </c>
      <c r="BT12" s="21">
        <v>60.7</v>
      </c>
      <c r="BU12" s="21">
        <v>61.6</v>
      </c>
      <c r="BV12" s="24">
        <v>36.6</v>
      </c>
      <c r="BW12" s="21">
        <v>36.5</v>
      </c>
      <c r="BX12" s="21">
        <v>37</v>
      </c>
      <c r="BY12" s="21">
        <v>36.5</v>
      </c>
      <c r="BZ12" s="21">
        <v>36</v>
      </c>
      <c r="CA12" s="21"/>
      <c r="CB12" s="21">
        <v>36.6</v>
      </c>
      <c r="CC12" s="21">
        <v>36</v>
      </c>
      <c r="CD12" s="21">
        <v>36</v>
      </c>
      <c r="CE12" s="6"/>
      <c r="CF12" s="24" t="s">
        <v>536</v>
      </c>
      <c r="CG12" s="21"/>
      <c r="CH12" s="21"/>
      <c r="CI12" s="21"/>
      <c r="CJ12" s="21"/>
      <c r="CK12" s="21"/>
      <c r="CL12" s="21"/>
      <c r="CM12" s="24" t="s">
        <v>537</v>
      </c>
      <c r="CN12" s="21"/>
      <c r="CO12" s="21"/>
      <c r="CP12" s="21"/>
      <c r="CQ12" s="21"/>
      <c r="CR12" s="21"/>
      <c r="CS12" s="21"/>
      <c r="CT12" s="24">
        <v>2</v>
      </c>
      <c r="CU12" s="21"/>
      <c r="CV12" s="21"/>
      <c r="CW12" s="21"/>
      <c r="CX12" s="21"/>
      <c r="CY12" s="21"/>
      <c r="CZ12" s="21"/>
      <c r="DA12" s="24" t="s">
        <v>538</v>
      </c>
      <c r="DB12" s="21"/>
      <c r="DC12" s="21"/>
      <c r="DD12" s="21"/>
      <c r="DE12" s="21"/>
      <c r="DF12" s="21"/>
      <c r="DG12" s="21"/>
      <c r="DH12" s="24" t="s">
        <v>400</v>
      </c>
      <c r="DI12" s="21" t="s">
        <v>538</v>
      </c>
      <c r="DJ12" s="21" t="s">
        <v>539</v>
      </c>
      <c r="DK12" s="21" t="s">
        <v>538</v>
      </c>
      <c r="DL12" s="21" t="s">
        <v>538</v>
      </c>
      <c r="DM12" s="21" t="s">
        <v>540</v>
      </c>
      <c r="DN12" s="21" t="s">
        <v>540</v>
      </c>
      <c r="DO12" s="26">
        <v>8</v>
      </c>
      <c r="DP12" s="6"/>
      <c r="DQ12" s="24">
        <v>152</v>
      </c>
      <c r="DR12" s="21">
        <v>45.2</v>
      </c>
      <c r="DS12" s="21">
        <v>107.3</v>
      </c>
      <c r="DT12" s="21">
        <v>41.9</v>
      </c>
      <c r="DU12" s="21">
        <v>42.2</v>
      </c>
      <c r="DV12" s="21">
        <v>41.5</v>
      </c>
      <c r="DW12" s="21">
        <v>40</v>
      </c>
      <c r="DX12" s="24">
        <v>0.4</v>
      </c>
      <c r="DY12" s="21">
        <v>0.7</v>
      </c>
      <c r="DZ12" s="21">
        <v>0.7</v>
      </c>
      <c r="EA12" s="21">
        <v>0.5</v>
      </c>
      <c r="EB12" s="21">
        <v>0.5</v>
      </c>
      <c r="EC12" s="21">
        <v>0.4</v>
      </c>
      <c r="ED12" s="21">
        <v>0.4</v>
      </c>
      <c r="EE12" s="29">
        <f t="shared" ref="EE12:EK12" si="27">DQ12/DX12</f>
        <v>380</v>
      </c>
      <c r="EF12" s="30">
        <f t="shared" si="27"/>
        <v>64.571428571428584</v>
      </c>
      <c r="EG12" s="30">
        <f t="shared" si="27"/>
        <v>153.28571428571428</v>
      </c>
      <c r="EH12" s="30">
        <f t="shared" si="27"/>
        <v>83.8</v>
      </c>
      <c r="EI12" s="30">
        <f t="shared" si="27"/>
        <v>84.4</v>
      </c>
      <c r="EJ12" s="30">
        <f t="shared" si="27"/>
        <v>103.75</v>
      </c>
      <c r="EK12" s="30">
        <f t="shared" si="27"/>
        <v>100</v>
      </c>
      <c r="EL12" s="24">
        <v>1</v>
      </c>
      <c r="EM12" s="21">
        <v>1</v>
      </c>
      <c r="EN12" s="21">
        <v>1</v>
      </c>
      <c r="EO12" s="21">
        <v>1</v>
      </c>
      <c r="EP12" s="21">
        <v>1</v>
      </c>
      <c r="EQ12" s="21">
        <v>1</v>
      </c>
      <c r="ER12" s="21">
        <v>1</v>
      </c>
      <c r="ES12" s="24">
        <v>121</v>
      </c>
      <c r="ET12" s="21">
        <v>112</v>
      </c>
      <c r="EU12" s="21">
        <v>120</v>
      </c>
      <c r="EV12" s="21">
        <v>149</v>
      </c>
      <c r="EW12" s="21">
        <v>187</v>
      </c>
      <c r="EX12" s="21">
        <v>222</v>
      </c>
      <c r="EY12" s="21">
        <v>281</v>
      </c>
      <c r="EZ12" s="24">
        <v>7.2</v>
      </c>
      <c r="FA12" s="21">
        <v>9</v>
      </c>
      <c r="FB12" s="21">
        <v>8</v>
      </c>
      <c r="FC12" s="21">
        <v>6</v>
      </c>
      <c r="FD12" s="21">
        <v>5.7</v>
      </c>
      <c r="FE12" s="21">
        <v>5</v>
      </c>
      <c r="FF12" s="21">
        <v>6.5</v>
      </c>
      <c r="FG12" s="24">
        <v>15</v>
      </c>
      <c r="FH12" s="21">
        <v>15</v>
      </c>
      <c r="FI12" s="21">
        <v>15</v>
      </c>
      <c r="FJ12" s="21">
        <v>15</v>
      </c>
      <c r="FK12" s="21">
        <v>15</v>
      </c>
      <c r="FL12" s="21">
        <v>15</v>
      </c>
      <c r="FM12" s="21">
        <v>15</v>
      </c>
      <c r="FN12" s="24">
        <v>73</v>
      </c>
      <c r="FO12" s="21">
        <v>106</v>
      </c>
      <c r="FP12" s="21">
        <v>96</v>
      </c>
      <c r="FQ12" s="21">
        <v>108</v>
      </c>
      <c r="FR12" s="21">
        <v>103</v>
      </c>
      <c r="FS12" s="21">
        <v>111</v>
      </c>
      <c r="FT12" s="21">
        <v>105</v>
      </c>
      <c r="FU12" s="24">
        <v>0</v>
      </c>
      <c r="FV12" s="21">
        <v>0</v>
      </c>
      <c r="FW12" s="21">
        <v>0</v>
      </c>
      <c r="FX12" s="21">
        <v>0</v>
      </c>
      <c r="FY12" s="21">
        <v>0</v>
      </c>
      <c r="FZ12" s="21">
        <v>0</v>
      </c>
      <c r="GA12" s="21">
        <v>0</v>
      </c>
      <c r="GB12" s="24">
        <v>118</v>
      </c>
      <c r="GC12" s="21">
        <v>103</v>
      </c>
      <c r="GD12" s="21">
        <v>94</v>
      </c>
      <c r="GE12" s="21">
        <v>75</v>
      </c>
      <c r="GF12" s="21">
        <v>58</v>
      </c>
      <c r="GG12" s="21">
        <v>54</v>
      </c>
      <c r="GH12" s="21">
        <v>51</v>
      </c>
      <c r="GI12" s="24">
        <v>910</v>
      </c>
      <c r="GJ12" s="21">
        <v>2710</v>
      </c>
      <c r="GK12" s="21">
        <v>2470</v>
      </c>
      <c r="GL12" s="21">
        <v>2060</v>
      </c>
      <c r="GM12" s="21">
        <v>2380</v>
      </c>
      <c r="GN12" s="21">
        <v>3250</v>
      </c>
      <c r="GO12" s="31">
        <v>500</v>
      </c>
      <c r="GP12" s="9"/>
      <c r="GQ12" s="32">
        <v>9</v>
      </c>
      <c r="GR12" s="21">
        <v>15</v>
      </c>
      <c r="GS12" s="24">
        <v>8</v>
      </c>
      <c r="GT12" s="21">
        <v>15</v>
      </c>
      <c r="GU12" s="24">
        <v>10</v>
      </c>
      <c r="GV12" s="21">
        <v>45</v>
      </c>
      <c r="GW12" s="24">
        <v>11</v>
      </c>
      <c r="GX12" s="21">
        <v>45</v>
      </c>
      <c r="GY12" s="24">
        <v>11</v>
      </c>
      <c r="GZ12" s="21">
        <v>45</v>
      </c>
      <c r="HA12" s="24">
        <v>7</v>
      </c>
      <c r="HB12" s="21">
        <v>15</v>
      </c>
      <c r="HC12" s="24">
        <v>7</v>
      </c>
      <c r="HD12" s="21">
        <v>15</v>
      </c>
      <c r="HE12" s="6"/>
      <c r="HF12" s="21"/>
      <c r="HG12" s="21"/>
      <c r="HH12" s="21"/>
      <c r="HI12" s="21"/>
      <c r="HJ12" s="21"/>
      <c r="HK12" s="21"/>
      <c r="HL12" s="21"/>
      <c r="HM12" s="21"/>
      <c r="HN12" s="21"/>
      <c r="HO12" s="21"/>
      <c r="HP12" s="21"/>
      <c r="HQ12" s="21"/>
      <c r="HR12" s="21"/>
      <c r="HS12" s="21"/>
      <c r="HT12" s="21"/>
      <c r="HU12" s="6"/>
    </row>
    <row r="13" spans="1:230" ht="15.75" customHeight="1" x14ac:dyDescent="0.3">
      <c r="A13" s="99">
        <v>8</v>
      </c>
      <c r="B13" s="3">
        <v>39</v>
      </c>
      <c r="C13" s="21" t="s">
        <v>598</v>
      </c>
      <c r="D13" s="21">
        <v>1</v>
      </c>
      <c r="E13" s="22">
        <v>41246</v>
      </c>
      <c r="F13" s="22">
        <v>41247</v>
      </c>
      <c r="G13" s="21">
        <f t="shared" si="0"/>
        <v>1</v>
      </c>
      <c r="H13" s="21"/>
      <c r="I13" s="21"/>
      <c r="J13" s="23">
        <v>18745</v>
      </c>
      <c r="K13" s="21">
        <v>61</v>
      </c>
      <c r="L13" s="21"/>
      <c r="M13" s="21"/>
      <c r="N13" s="21" t="s">
        <v>485</v>
      </c>
      <c r="O13" s="21">
        <v>76</v>
      </c>
      <c r="P13" s="21">
        <v>89.7</v>
      </c>
      <c r="Q13" s="21">
        <v>7</v>
      </c>
      <c r="R13" s="21" t="s">
        <v>601</v>
      </c>
      <c r="S13" s="21">
        <v>1</v>
      </c>
      <c r="T13" s="21">
        <v>9</v>
      </c>
      <c r="U13" s="21" t="s">
        <v>272</v>
      </c>
      <c r="V13" s="21">
        <v>1</v>
      </c>
      <c r="W13" s="21">
        <v>4</v>
      </c>
      <c r="X13" s="21">
        <v>4</v>
      </c>
      <c r="Y13" s="21">
        <v>0</v>
      </c>
      <c r="Z13" s="6"/>
      <c r="AA13" s="24" t="s">
        <v>513</v>
      </c>
      <c r="AB13" s="21" t="s">
        <v>520</v>
      </c>
      <c r="AC13" s="25"/>
      <c r="AD13" s="25"/>
      <c r="AE13" s="21" t="s">
        <v>246</v>
      </c>
      <c r="AF13" s="21" t="s">
        <v>247</v>
      </c>
      <c r="AG13" s="21" t="s">
        <v>246</v>
      </c>
      <c r="AH13" s="21" t="s">
        <v>248</v>
      </c>
      <c r="AI13" s="21" t="s">
        <v>246</v>
      </c>
      <c r="AJ13" s="21" t="s">
        <v>246</v>
      </c>
      <c r="AK13" s="21" t="s">
        <v>246</v>
      </c>
      <c r="AL13" s="21" t="s">
        <v>246</v>
      </c>
      <c r="AM13" s="21">
        <v>93</v>
      </c>
      <c r="AN13" s="6"/>
      <c r="AO13" s="26" t="s">
        <v>250</v>
      </c>
      <c r="AP13" s="26" t="s">
        <v>274</v>
      </c>
      <c r="AQ13" s="26"/>
      <c r="AR13" s="26" t="s">
        <v>1906</v>
      </c>
      <c r="AS13" s="26" t="s">
        <v>1912</v>
      </c>
      <c r="AT13" s="115">
        <v>93</v>
      </c>
      <c r="AU13" s="21">
        <v>100.7</v>
      </c>
      <c r="AV13" s="21">
        <v>125.2</v>
      </c>
      <c r="AW13" s="21">
        <v>74.900000000000006</v>
      </c>
      <c r="AX13" s="21">
        <v>61.26</v>
      </c>
      <c r="AY13" s="21">
        <v>29.11</v>
      </c>
      <c r="AZ13" s="21">
        <v>16.5</v>
      </c>
      <c r="BA13" s="21">
        <v>6.58</v>
      </c>
      <c r="BB13" s="21">
        <v>2.74</v>
      </c>
      <c r="BC13" s="28">
        <f t="shared" ref="BC13:BE13" si="28">((AU13/AT13)*100)-100</f>
        <v>8.2795698924731198</v>
      </c>
      <c r="BD13" s="28">
        <f t="shared" si="28"/>
        <v>24.329692154915577</v>
      </c>
      <c r="BE13" s="28">
        <f t="shared" si="28"/>
        <v>-40.175718849840244</v>
      </c>
      <c r="BF13" s="28">
        <f t="shared" si="2"/>
        <v>34.623655913978496</v>
      </c>
      <c r="BG13" s="28">
        <f t="shared" si="3"/>
        <v>-19.462365591397841</v>
      </c>
      <c r="BH13" s="28">
        <f t="shared" si="4"/>
        <v>-25.620655412115184</v>
      </c>
      <c r="BI13" s="3">
        <f t="shared" ref="BI13:BK13" si="29">AU13-AT13</f>
        <v>7.7000000000000028</v>
      </c>
      <c r="BJ13" s="3">
        <f t="shared" si="29"/>
        <v>24.5</v>
      </c>
      <c r="BK13" s="3">
        <f t="shared" si="29"/>
        <v>-50.3</v>
      </c>
      <c r="BL13" s="3">
        <f t="shared" si="6"/>
        <v>32.200000000000003</v>
      </c>
      <c r="BM13" s="3">
        <f t="shared" si="7"/>
        <v>-18.099999999999994</v>
      </c>
      <c r="BN13" s="3">
        <f t="shared" si="8"/>
        <v>-25.799999999999997</v>
      </c>
      <c r="BO13" s="24"/>
      <c r="BP13" s="21">
        <v>461.3</v>
      </c>
      <c r="BQ13" s="21">
        <v>415</v>
      </c>
      <c r="BR13" s="21">
        <v>238.3</v>
      </c>
      <c r="BS13" s="21">
        <v>165</v>
      </c>
      <c r="BT13" s="21">
        <v>155</v>
      </c>
      <c r="BU13" s="21">
        <v>179.1</v>
      </c>
      <c r="BV13" s="24">
        <v>37</v>
      </c>
      <c r="BW13" s="21">
        <v>37</v>
      </c>
      <c r="BX13" s="21">
        <v>37</v>
      </c>
      <c r="BY13" s="21">
        <v>38</v>
      </c>
      <c r="BZ13" s="21">
        <v>38.6</v>
      </c>
      <c r="CA13" s="21">
        <v>38</v>
      </c>
      <c r="CB13" s="21">
        <v>36.5</v>
      </c>
      <c r="CC13" s="21">
        <v>37</v>
      </c>
      <c r="CD13" s="21">
        <v>36</v>
      </c>
      <c r="CE13" s="6"/>
      <c r="CF13" s="24" t="s">
        <v>608</v>
      </c>
      <c r="CG13" s="21"/>
      <c r="CH13" s="21"/>
      <c r="CI13" s="21"/>
      <c r="CJ13" s="21"/>
      <c r="CK13" s="21"/>
      <c r="CL13" s="21"/>
      <c r="CM13" s="24" t="s">
        <v>609</v>
      </c>
      <c r="CN13" s="21"/>
      <c r="CO13" s="21"/>
      <c r="CP13" s="21"/>
      <c r="CQ13" s="21"/>
      <c r="CR13" s="21"/>
      <c r="CS13" s="21"/>
      <c r="CT13" s="24">
        <v>2</v>
      </c>
      <c r="CU13" s="21"/>
      <c r="CV13" s="21"/>
      <c r="CW13" s="21"/>
      <c r="CX13" s="21"/>
      <c r="CY13" s="21"/>
      <c r="CZ13" s="21"/>
      <c r="DA13" s="60" t="s">
        <v>610</v>
      </c>
      <c r="DB13" s="21"/>
      <c r="DC13" s="21"/>
      <c r="DD13" s="21"/>
      <c r="DE13" s="21"/>
      <c r="DF13" s="21"/>
      <c r="DG13" s="21"/>
      <c r="DH13" s="24" t="s">
        <v>611</v>
      </c>
      <c r="DI13" s="21" t="s">
        <v>611</v>
      </c>
      <c r="DJ13" s="21" t="s">
        <v>255</v>
      </c>
      <c r="DK13" s="21" t="s">
        <v>612</v>
      </c>
      <c r="DL13" s="21" t="s">
        <v>540</v>
      </c>
      <c r="DM13" s="21" t="s">
        <v>540</v>
      </c>
      <c r="DN13" s="21" t="s">
        <v>540</v>
      </c>
      <c r="DO13" s="26">
        <v>8</v>
      </c>
      <c r="DP13" s="6"/>
      <c r="DQ13" s="24">
        <v>79</v>
      </c>
      <c r="DR13" s="21">
        <v>109.1</v>
      </c>
      <c r="DS13" s="21">
        <v>134.9</v>
      </c>
      <c r="DT13" s="21">
        <v>145.5</v>
      </c>
      <c r="DU13" s="21">
        <v>79.7</v>
      </c>
      <c r="DV13" s="21">
        <v>83.5</v>
      </c>
      <c r="DW13" s="21">
        <v>67</v>
      </c>
      <c r="DX13" s="24">
        <v>0.4</v>
      </c>
      <c r="DY13" s="21">
        <v>0.4</v>
      </c>
      <c r="DZ13" s="21">
        <v>0.4</v>
      </c>
      <c r="EA13" s="21">
        <v>0.4</v>
      </c>
      <c r="EB13" s="21">
        <v>0.4</v>
      </c>
      <c r="EC13" s="21">
        <v>0.4</v>
      </c>
      <c r="ED13" s="21">
        <v>0.4</v>
      </c>
      <c r="EE13" s="29">
        <f t="shared" ref="EE13:EK13" si="30">DQ13/DX13</f>
        <v>197.5</v>
      </c>
      <c r="EF13" s="30">
        <f t="shared" si="30"/>
        <v>272.74999999999994</v>
      </c>
      <c r="EG13" s="30">
        <f t="shared" si="30"/>
        <v>337.25</v>
      </c>
      <c r="EH13" s="30">
        <f t="shared" si="30"/>
        <v>363.75</v>
      </c>
      <c r="EI13" s="30">
        <f t="shared" si="30"/>
        <v>199.25</v>
      </c>
      <c r="EJ13" s="30">
        <f t="shared" si="30"/>
        <v>208.75</v>
      </c>
      <c r="EK13" s="30">
        <f t="shared" si="30"/>
        <v>167.5</v>
      </c>
      <c r="EL13" s="24">
        <v>1</v>
      </c>
      <c r="EM13" s="21">
        <v>1</v>
      </c>
      <c r="EN13" s="21">
        <v>1</v>
      </c>
      <c r="EO13" s="21">
        <v>1</v>
      </c>
      <c r="EP13" s="21">
        <v>1</v>
      </c>
      <c r="EQ13" s="21">
        <v>1</v>
      </c>
      <c r="ER13" s="21">
        <v>1</v>
      </c>
      <c r="ES13" s="24">
        <v>326</v>
      </c>
      <c r="ET13" s="21">
        <v>262</v>
      </c>
      <c r="EU13" s="21">
        <v>251</v>
      </c>
      <c r="EV13" s="21">
        <v>255</v>
      </c>
      <c r="EW13" s="21">
        <v>223</v>
      </c>
      <c r="EX13" s="21">
        <v>290</v>
      </c>
      <c r="EY13" s="21">
        <v>395</v>
      </c>
      <c r="EZ13" s="24">
        <v>44.7</v>
      </c>
      <c r="FA13" s="21">
        <v>20</v>
      </c>
      <c r="FB13" s="21">
        <v>14.3</v>
      </c>
      <c r="FC13" s="21">
        <v>10.4</v>
      </c>
      <c r="FD13" s="21">
        <v>8.6</v>
      </c>
      <c r="FE13" s="21">
        <v>8.5</v>
      </c>
      <c r="FF13" s="21">
        <v>8.5</v>
      </c>
      <c r="FG13" s="24">
        <v>15</v>
      </c>
      <c r="FH13" s="21">
        <v>13</v>
      </c>
      <c r="FI13" s="21">
        <v>10</v>
      </c>
      <c r="FJ13" s="21">
        <v>11</v>
      </c>
      <c r="FK13" s="21">
        <v>15</v>
      </c>
      <c r="FL13" s="21">
        <v>15</v>
      </c>
      <c r="FM13" s="21">
        <v>15</v>
      </c>
      <c r="FN13" s="24">
        <v>89</v>
      </c>
      <c r="FO13" s="21">
        <v>107</v>
      </c>
      <c r="FP13" s="21">
        <v>120</v>
      </c>
      <c r="FQ13" s="21">
        <v>110</v>
      </c>
      <c r="FR13" s="21">
        <v>94</v>
      </c>
      <c r="FS13" s="21">
        <v>90</v>
      </c>
      <c r="FT13" s="21">
        <v>96</v>
      </c>
      <c r="FU13" s="24" t="s">
        <v>613</v>
      </c>
      <c r="FV13" s="21" t="s">
        <v>614</v>
      </c>
      <c r="FW13" s="21" t="s">
        <v>615</v>
      </c>
      <c r="FX13" s="21" t="s">
        <v>467</v>
      </c>
      <c r="FY13" s="21">
        <v>0</v>
      </c>
      <c r="FZ13" s="21">
        <v>0</v>
      </c>
      <c r="GA13" s="21">
        <v>0</v>
      </c>
      <c r="GB13" s="24">
        <v>176</v>
      </c>
      <c r="GC13" s="21">
        <v>234</v>
      </c>
      <c r="GD13" s="21">
        <v>254</v>
      </c>
      <c r="GE13" s="21">
        <v>206</v>
      </c>
      <c r="GF13" s="21">
        <v>152</v>
      </c>
      <c r="GG13" s="21">
        <v>120</v>
      </c>
      <c r="GH13" s="21">
        <v>102</v>
      </c>
      <c r="GI13" s="24">
        <v>750</v>
      </c>
      <c r="GJ13" s="21">
        <v>2715</v>
      </c>
      <c r="GK13" s="21">
        <v>2760</v>
      </c>
      <c r="GL13" s="21">
        <v>1800</v>
      </c>
      <c r="GM13" s="21">
        <v>2440</v>
      </c>
      <c r="GN13" s="21">
        <v>3190</v>
      </c>
      <c r="GO13" s="31">
        <v>700</v>
      </c>
      <c r="GP13" s="9"/>
      <c r="GQ13" s="32">
        <v>14</v>
      </c>
      <c r="GR13" s="21">
        <v>55</v>
      </c>
      <c r="GS13" s="24">
        <v>15</v>
      </c>
      <c r="GT13" s="21">
        <v>80</v>
      </c>
      <c r="GU13" s="24">
        <v>15</v>
      </c>
      <c r="GV13" s="21">
        <v>80</v>
      </c>
      <c r="GW13" s="24">
        <v>13</v>
      </c>
      <c r="GX13" s="21">
        <v>55</v>
      </c>
      <c r="GY13" s="24">
        <v>10</v>
      </c>
      <c r="GZ13" s="21">
        <v>45</v>
      </c>
      <c r="HA13" s="24">
        <v>9</v>
      </c>
      <c r="HB13" s="21">
        <v>20</v>
      </c>
      <c r="HC13" s="24">
        <v>9</v>
      </c>
      <c r="HD13" s="21">
        <v>20</v>
      </c>
      <c r="HE13" s="6"/>
      <c r="HF13" s="21"/>
      <c r="HG13" s="21"/>
      <c r="HH13" s="21"/>
      <c r="HI13" s="21"/>
      <c r="HJ13" s="21"/>
      <c r="HK13" s="21"/>
      <c r="HL13" s="21"/>
      <c r="HM13" s="21"/>
      <c r="HN13" s="21"/>
      <c r="HO13" s="21"/>
      <c r="HP13" s="21"/>
      <c r="HQ13" s="21"/>
      <c r="HR13" s="21"/>
      <c r="HS13" s="21"/>
      <c r="HT13" s="21"/>
      <c r="HU13" s="6"/>
    </row>
    <row r="14" spans="1:230" ht="15.75" customHeight="1" x14ac:dyDescent="0.3">
      <c r="A14" s="99">
        <v>9</v>
      </c>
      <c r="B14" s="3">
        <v>45</v>
      </c>
      <c r="C14" s="21" t="s">
        <v>635</v>
      </c>
      <c r="D14" s="21">
        <v>2</v>
      </c>
      <c r="E14" s="22">
        <v>41243</v>
      </c>
      <c r="F14" s="22">
        <v>41249</v>
      </c>
      <c r="G14" s="21">
        <f t="shared" si="0"/>
        <v>6</v>
      </c>
      <c r="H14" s="21"/>
      <c r="I14" s="21"/>
      <c r="J14" s="23">
        <v>27043</v>
      </c>
      <c r="K14" s="21">
        <v>65</v>
      </c>
      <c r="L14" s="21">
        <v>169</v>
      </c>
      <c r="M14" s="21">
        <v>70</v>
      </c>
      <c r="N14" s="21" t="s">
        <v>654</v>
      </c>
      <c r="O14" s="21">
        <v>75</v>
      </c>
      <c r="P14" s="21">
        <v>88.9</v>
      </c>
      <c r="Q14" s="21">
        <v>29</v>
      </c>
      <c r="R14" s="21" t="s">
        <v>655</v>
      </c>
      <c r="S14" s="21">
        <v>1</v>
      </c>
      <c r="T14" s="21">
        <v>29</v>
      </c>
      <c r="U14" s="21" t="s">
        <v>655</v>
      </c>
      <c r="V14" s="21">
        <v>1</v>
      </c>
      <c r="W14" s="21">
        <v>22</v>
      </c>
      <c r="X14" s="21">
        <v>5</v>
      </c>
      <c r="Y14" s="21">
        <v>0</v>
      </c>
      <c r="Z14" s="6"/>
      <c r="AA14" s="24" t="s">
        <v>244</v>
      </c>
      <c r="AB14" s="21" t="s">
        <v>497</v>
      </c>
      <c r="AC14" s="25"/>
      <c r="AD14" s="25"/>
      <c r="AE14" s="21" t="s">
        <v>246</v>
      </c>
      <c r="AF14" s="21" t="s">
        <v>247</v>
      </c>
      <c r="AG14" s="21" t="s">
        <v>246</v>
      </c>
      <c r="AH14" s="21" t="s">
        <v>248</v>
      </c>
      <c r="AI14" s="21" t="s">
        <v>246</v>
      </c>
      <c r="AJ14" s="21" t="s">
        <v>246</v>
      </c>
      <c r="AK14" s="21" t="s">
        <v>246</v>
      </c>
      <c r="AL14" s="21" t="s">
        <v>246</v>
      </c>
      <c r="AM14" s="21">
        <v>4.7</v>
      </c>
      <c r="AN14" s="6"/>
      <c r="AO14" s="26" t="s">
        <v>250</v>
      </c>
      <c r="AP14" s="26" t="s">
        <v>274</v>
      </c>
      <c r="AQ14" s="26"/>
      <c r="AR14" s="26" t="s">
        <v>1904</v>
      </c>
      <c r="AS14" s="26" t="s">
        <v>1905</v>
      </c>
      <c r="AT14" s="115">
        <v>4.7</v>
      </c>
      <c r="AU14" s="21">
        <v>3.88</v>
      </c>
      <c r="AV14" s="21">
        <v>3.95</v>
      </c>
      <c r="AW14" s="21">
        <v>2.36</v>
      </c>
      <c r="AX14" s="21">
        <v>1.48</v>
      </c>
      <c r="AY14" s="21">
        <v>0.77</v>
      </c>
      <c r="AZ14" s="21">
        <v>0.48</v>
      </c>
      <c r="BA14" s="21">
        <v>0.39</v>
      </c>
      <c r="BB14" s="21">
        <v>0.28000000000000003</v>
      </c>
      <c r="BC14" s="28">
        <f t="shared" ref="BC14:BE14" si="31">((AU14/AT14)*100)-100</f>
        <v>-17.446808510638306</v>
      </c>
      <c r="BD14" s="28">
        <f t="shared" si="31"/>
        <v>1.8041237113402246</v>
      </c>
      <c r="BE14" s="28">
        <f t="shared" si="31"/>
        <v>-40.253164556962027</v>
      </c>
      <c r="BF14" s="28">
        <f t="shared" si="2"/>
        <v>-15.957446808510639</v>
      </c>
      <c r="BG14" s="28">
        <f t="shared" si="3"/>
        <v>-49.787234042553195</v>
      </c>
      <c r="BH14" s="28">
        <f t="shared" si="4"/>
        <v>-39.175257731958766</v>
      </c>
      <c r="BI14" s="3">
        <f t="shared" ref="BI14:BK14" si="32">AU14-AT14</f>
        <v>-0.82000000000000028</v>
      </c>
      <c r="BJ14" s="3">
        <f t="shared" si="32"/>
        <v>7.0000000000000284E-2</v>
      </c>
      <c r="BK14" s="3">
        <f t="shared" si="32"/>
        <v>-1.5900000000000003</v>
      </c>
      <c r="BL14" s="3">
        <f t="shared" si="6"/>
        <v>-0.75</v>
      </c>
      <c r="BM14" s="3">
        <f t="shared" si="7"/>
        <v>-2.3400000000000003</v>
      </c>
      <c r="BN14" s="3">
        <f t="shared" si="8"/>
        <v>-1.52</v>
      </c>
      <c r="BO14" s="24">
        <v>149</v>
      </c>
      <c r="BP14" s="21">
        <v>140.6</v>
      </c>
      <c r="BQ14" s="21">
        <v>107.8</v>
      </c>
      <c r="BR14" s="21">
        <v>159</v>
      </c>
      <c r="BS14" s="21"/>
      <c r="BT14" s="21"/>
      <c r="BU14" s="21"/>
      <c r="BV14" s="24">
        <v>37</v>
      </c>
      <c r="BW14" s="21">
        <v>36</v>
      </c>
      <c r="BX14" s="21">
        <v>37</v>
      </c>
      <c r="BY14" s="21">
        <v>36</v>
      </c>
      <c r="BZ14" s="21">
        <v>36.4</v>
      </c>
      <c r="CA14" s="21">
        <v>37.5</v>
      </c>
      <c r="CB14" s="21">
        <v>37.1</v>
      </c>
      <c r="CC14" s="21">
        <v>37</v>
      </c>
      <c r="CD14" s="21">
        <v>37</v>
      </c>
      <c r="CE14" s="6"/>
      <c r="CF14" s="24" t="s">
        <v>656</v>
      </c>
      <c r="CG14" s="21"/>
      <c r="CH14" s="21"/>
      <c r="CI14" s="21"/>
      <c r="CJ14" s="21"/>
      <c r="CK14" s="21"/>
      <c r="CL14" s="21"/>
      <c r="CM14" s="24" t="s">
        <v>657</v>
      </c>
      <c r="CN14" s="21"/>
      <c r="CO14" s="21"/>
      <c r="CP14" s="21"/>
      <c r="CQ14" s="21"/>
      <c r="CR14" s="21"/>
      <c r="CS14" s="21"/>
      <c r="CT14" s="24">
        <v>2</v>
      </c>
      <c r="CU14" s="21"/>
      <c r="CV14" s="21"/>
      <c r="CW14" s="21"/>
      <c r="CX14" s="21"/>
      <c r="CY14" s="21"/>
      <c r="CZ14" s="21"/>
      <c r="DA14" s="24" t="s">
        <v>658</v>
      </c>
      <c r="DB14" s="21"/>
      <c r="DC14" s="21"/>
      <c r="DD14" s="21"/>
      <c r="DE14" s="21"/>
      <c r="DF14" s="21"/>
      <c r="DG14" s="21"/>
      <c r="DH14" s="24" t="s">
        <v>659</v>
      </c>
      <c r="DI14" s="21" t="s">
        <v>660</v>
      </c>
      <c r="DJ14" s="21" t="s">
        <v>660</v>
      </c>
      <c r="DK14" s="21" t="s">
        <v>660</v>
      </c>
      <c r="DL14" s="21" t="s">
        <v>660</v>
      </c>
      <c r="DM14" s="21" t="s">
        <v>352</v>
      </c>
      <c r="DN14" s="21"/>
      <c r="DO14" s="26">
        <v>8</v>
      </c>
      <c r="DP14" s="6"/>
      <c r="DQ14" s="24">
        <v>86.2</v>
      </c>
      <c r="DR14" s="21">
        <v>118.1</v>
      </c>
      <c r="DS14" s="21">
        <v>79</v>
      </c>
      <c r="DT14" s="21">
        <v>124</v>
      </c>
      <c r="DU14" s="21">
        <v>68.5</v>
      </c>
      <c r="DV14" s="21">
        <v>79.8</v>
      </c>
      <c r="DW14" s="21">
        <v>157</v>
      </c>
      <c r="DX14" s="24">
        <v>0.5</v>
      </c>
      <c r="DY14" s="21">
        <v>0.46</v>
      </c>
      <c r="DZ14" s="21">
        <v>0.43</v>
      </c>
      <c r="EA14" s="21">
        <v>0.5</v>
      </c>
      <c r="EB14" s="21">
        <v>0.5</v>
      </c>
      <c r="EC14" s="21">
        <v>0.35</v>
      </c>
      <c r="ED14" s="21">
        <v>0.6</v>
      </c>
      <c r="EE14" s="29">
        <f t="shared" ref="EE14:EK14" si="33">DQ14/DX14</f>
        <v>172.4</v>
      </c>
      <c r="EF14" s="30">
        <f t="shared" si="33"/>
        <v>256.73913043478257</v>
      </c>
      <c r="EG14" s="30">
        <f t="shared" si="33"/>
        <v>183.72093023255815</v>
      </c>
      <c r="EH14" s="30">
        <f t="shared" si="33"/>
        <v>248</v>
      </c>
      <c r="EI14" s="30">
        <f t="shared" si="33"/>
        <v>137</v>
      </c>
      <c r="EJ14" s="30">
        <f t="shared" si="33"/>
        <v>228</v>
      </c>
      <c r="EK14" s="30">
        <f t="shared" si="33"/>
        <v>261.66666666666669</v>
      </c>
      <c r="EL14" s="24">
        <v>1</v>
      </c>
      <c r="EM14" s="21">
        <v>1</v>
      </c>
      <c r="EN14" s="21">
        <v>1</v>
      </c>
      <c r="EO14" s="21">
        <v>1</v>
      </c>
      <c r="EP14" s="21">
        <v>1</v>
      </c>
      <c r="EQ14" s="21">
        <v>1</v>
      </c>
      <c r="ER14" s="21">
        <v>1</v>
      </c>
      <c r="ES14" s="24">
        <v>341</v>
      </c>
      <c r="ET14" s="21">
        <v>351</v>
      </c>
      <c r="EU14" s="21">
        <v>438</v>
      </c>
      <c r="EV14" s="21">
        <v>489</v>
      </c>
      <c r="EW14" s="21">
        <v>490</v>
      </c>
      <c r="EX14" s="21">
        <v>477</v>
      </c>
      <c r="EY14" s="21">
        <v>468</v>
      </c>
      <c r="EZ14" s="24">
        <v>20.7</v>
      </c>
      <c r="FA14" s="21">
        <v>19.2</v>
      </c>
      <c r="FB14" s="21">
        <v>21.4</v>
      </c>
      <c r="FC14" s="21">
        <v>16</v>
      </c>
      <c r="FD14" s="21">
        <v>17</v>
      </c>
      <c r="FE14" s="21">
        <v>18</v>
      </c>
      <c r="FF14" s="21">
        <v>16</v>
      </c>
      <c r="FG14" s="24">
        <v>5</v>
      </c>
      <c r="FH14" s="21">
        <v>11</v>
      </c>
      <c r="FI14" s="21">
        <v>5</v>
      </c>
      <c r="FJ14" s="21">
        <v>6</v>
      </c>
      <c r="FK14" s="21">
        <v>14</v>
      </c>
      <c r="FL14" s="21">
        <v>11</v>
      </c>
      <c r="FM14" s="21">
        <v>11</v>
      </c>
      <c r="FN14" s="24">
        <v>59</v>
      </c>
      <c r="FO14" s="21">
        <v>75</v>
      </c>
      <c r="FP14" s="21">
        <v>74</v>
      </c>
      <c r="FQ14" s="21">
        <v>92</v>
      </c>
      <c r="FR14" s="21">
        <v>94</v>
      </c>
      <c r="FS14" s="21">
        <v>74</v>
      </c>
      <c r="FT14" s="21">
        <v>86</v>
      </c>
      <c r="FU14" s="24" t="s">
        <v>295</v>
      </c>
      <c r="FV14" s="21">
        <v>0</v>
      </c>
      <c r="FW14" s="21">
        <v>0</v>
      </c>
      <c r="FX14" s="21">
        <v>0</v>
      </c>
      <c r="FY14" s="21">
        <v>0</v>
      </c>
      <c r="FZ14" s="21">
        <v>0</v>
      </c>
      <c r="GA14" s="21">
        <v>0</v>
      </c>
      <c r="GB14" s="24">
        <v>51</v>
      </c>
      <c r="GC14" s="21">
        <v>41</v>
      </c>
      <c r="GD14" s="21">
        <v>43</v>
      </c>
      <c r="GE14" s="21">
        <v>39</v>
      </c>
      <c r="GF14" s="21">
        <v>40</v>
      </c>
      <c r="GG14" s="21">
        <v>42</v>
      </c>
      <c r="GH14" s="21">
        <v>38</v>
      </c>
      <c r="GI14" s="24">
        <v>1670</v>
      </c>
      <c r="GJ14" s="21">
        <v>1740</v>
      </c>
      <c r="GK14" s="21">
        <v>2400</v>
      </c>
      <c r="GL14" s="21">
        <v>2600</v>
      </c>
      <c r="GM14" s="21">
        <v>2890</v>
      </c>
      <c r="GN14" s="21">
        <v>2100</v>
      </c>
      <c r="GO14" s="31">
        <v>3290</v>
      </c>
      <c r="GP14" s="9"/>
      <c r="GQ14" s="32">
        <v>16</v>
      </c>
      <c r="GR14" s="21">
        <v>90</v>
      </c>
      <c r="GS14" s="24">
        <v>10</v>
      </c>
      <c r="GT14" s="21">
        <v>45</v>
      </c>
      <c r="GU14" s="24">
        <v>15</v>
      </c>
      <c r="GV14" s="21">
        <v>80</v>
      </c>
      <c r="GW14" s="24">
        <v>13</v>
      </c>
      <c r="GX14" s="21">
        <v>55</v>
      </c>
      <c r="GY14" s="24">
        <v>9</v>
      </c>
      <c r="GZ14" s="21">
        <v>18</v>
      </c>
      <c r="HA14" s="24">
        <v>10</v>
      </c>
      <c r="HB14" s="21">
        <v>45</v>
      </c>
      <c r="HC14" s="24">
        <v>10</v>
      </c>
      <c r="HD14" s="21">
        <v>45</v>
      </c>
      <c r="HE14" s="6"/>
      <c r="HF14" s="21">
        <v>65</v>
      </c>
      <c r="HG14" s="21">
        <v>64</v>
      </c>
      <c r="HH14" s="21">
        <v>165</v>
      </c>
      <c r="HI14" s="21">
        <v>37.9</v>
      </c>
      <c r="HJ14" s="21">
        <v>1</v>
      </c>
      <c r="HK14" s="21">
        <v>68.5</v>
      </c>
      <c r="HL14" s="21">
        <v>0.6</v>
      </c>
      <c r="HM14" s="21">
        <v>60</v>
      </c>
      <c r="HN14" s="21">
        <v>49</v>
      </c>
      <c r="HO14" s="21">
        <v>10</v>
      </c>
      <c r="HP14" s="21">
        <v>4.22</v>
      </c>
      <c r="HQ14" s="21">
        <v>148.1</v>
      </c>
      <c r="HR14" s="21">
        <v>12.2</v>
      </c>
      <c r="HS14" s="21">
        <v>30.2</v>
      </c>
      <c r="HT14" s="21">
        <v>5</v>
      </c>
      <c r="HU14" s="6"/>
    </row>
    <row r="15" spans="1:230" ht="15.75" customHeight="1" x14ac:dyDescent="0.3">
      <c r="A15" s="99">
        <v>10</v>
      </c>
      <c r="B15" s="3">
        <v>50</v>
      </c>
      <c r="C15" s="42" t="s">
        <v>431</v>
      </c>
      <c r="D15" s="42">
        <v>1</v>
      </c>
      <c r="E15" s="43">
        <v>41225</v>
      </c>
      <c r="F15" s="43">
        <v>41229</v>
      </c>
      <c r="G15" s="21">
        <f t="shared" si="0"/>
        <v>4</v>
      </c>
      <c r="H15" s="42" t="s">
        <v>410</v>
      </c>
      <c r="I15" s="42"/>
      <c r="J15" s="44">
        <v>20154</v>
      </c>
      <c r="K15" s="42">
        <v>57</v>
      </c>
      <c r="L15" s="42"/>
      <c r="M15" s="42"/>
      <c r="N15" s="42" t="s">
        <v>685</v>
      </c>
      <c r="O15" s="42">
        <v>41</v>
      </c>
      <c r="P15" s="42">
        <v>26.6</v>
      </c>
      <c r="Q15" s="42">
        <v>14</v>
      </c>
      <c r="R15" s="42" t="s">
        <v>548</v>
      </c>
      <c r="S15" s="42">
        <v>2</v>
      </c>
      <c r="T15" s="42">
        <v>63</v>
      </c>
      <c r="U15" s="42" t="s">
        <v>548</v>
      </c>
      <c r="V15" s="42">
        <v>2</v>
      </c>
      <c r="W15" s="42">
        <v>12</v>
      </c>
      <c r="X15" s="42">
        <v>1</v>
      </c>
      <c r="Y15" s="42">
        <v>0</v>
      </c>
      <c r="Z15" s="6"/>
      <c r="AA15" s="45" t="s">
        <v>298</v>
      </c>
      <c r="AB15" s="42" t="s">
        <v>686</v>
      </c>
      <c r="AC15" s="46"/>
      <c r="AD15" s="46"/>
      <c r="AE15" s="42" t="s">
        <v>249</v>
      </c>
      <c r="AF15" s="42"/>
      <c r="AG15" s="42" t="s">
        <v>249</v>
      </c>
      <c r="AH15" s="42"/>
      <c r="AI15" s="42" t="s">
        <v>246</v>
      </c>
      <c r="AJ15" s="42" t="s">
        <v>249</v>
      </c>
      <c r="AK15" s="42" t="s">
        <v>246</v>
      </c>
      <c r="AL15" s="42" t="s">
        <v>246</v>
      </c>
      <c r="AM15" s="42">
        <v>5.42</v>
      </c>
      <c r="AN15" s="6"/>
      <c r="AO15" s="48" t="s">
        <v>250</v>
      </c>
      <c r="AP15" s="48" t="s">
        <v>274</v>
      </c>
      <c r="AQ15" s="48"/>
      <c r="AR15" s="48" t="s">
        <v>1906</v>
      </c>
      <c r="AS15" s="48" t="s">
        <v>1905</v>
      </c>
      <c r="AT15" s="116">
        <v>5.42</v>
      </c>
      <c r="AU15" s="42">
        <v>7.96</v>
      </c>
      <c r="AV15" s="42">
        <v>6.03</v>
      </c>
      <c r="AW15" s="104">
        <v>2</v>
      </c>
      <c r="AX15" s="42">
        <v>1.44</v>
      </c>
      <c r="AY15" s="42">
        <v>0.87</v>
      </c>
      <c r="AZ15" s="42">
        <v>0.54</v>
      </c>
      <c r="BA15" s="42">
        <v>0.38</v>
      </c>
      <c r="BB15" s="42">
        <v>0.33</v>
      </c>
      <c r="BC15" s="28">
        <f t="shared" ref="BC15:BE15" si="34">((AU15/AT15)*100)-100</f>
        <v>46.863468634686342</v>
      </c>
      <c r="BD15" s="28">
        <f t="shared" si="34"/>
        <v>-24.246231155778887</v>
      </c>
      <c r="BE15" s="28">
        <f t="shared" si="34"/>
        <v>-66.83250414593698</v>
      </c>
      <c r="BF15" s="28">
        <f t="shared" si="2"/>
        <v>11.254612546125472</v>
      </c>
      <c r="BG15" s="28">
        <f t="shared" si="3"/>
        <v>-63.099630996309962</v>
      </c>
      <c r="BH15" s="28">
        <f t="shared" si="4"/>
        <v>-74.874371859296488</v>
      </c>
      <c r="BI15" s="3">
        <f t="shared" ref="BI15:BK15" si="35">AU15-AT15</f>
        <v>2.54</v>
      </c>
      <c r="BJ15" s="3">
        <f t="shared" si="35"/>
        <v>-1.9299999999999997</v>
      </c>
      <c r="BK15" s="3">
        <f t="shared" si="35"/>
        <v>-4.03</v>
      </c>
      <c r="BL15" s="3">
        <f t="shared" si="6"/>
        <v>0.61000000000000032</v>
      </c>
      <c r="BM15" s="3">
        <f t="shared" si="7"/>
        <v>-3.42</v>
      </c>
      <c r="BN15" s="3">
        <f t="shared" si="8"/>
        <v>-5.96</v>
      </c>
      <c r="BO15" s="45"/>
      <c r="BP15" s="42"/>
      <c r="BQ15" s="42">
        <v>226</v>
      </c>
      <c r="BR15" s="42">
        <v>180.3</v>
      </c>
      <c r="BS15" s="42">
        <v>152</v>
      </c>
      <c r="BT15" s="42">
        <v>123.4</v>
      </c>
      <c r="BU15" s="42">
        <v>124.7</v>
      </c>
      <c r="BV15" s="45">
        <v>37</v>
      </c>
      <c r="BW15" s="42">
        <v>37.9</v>
      </c>
      <c r="BX15" s="42">
        <v>37</v>
      </c>
      <c r="BY15" s="42">
        <v>39.1</v>
      </c>
      <c r="BZ15" s="42">
        <v>38.1</v>
      </c>
      <c r="CA15" s="42">
        <v>37.5</v>
      </c>
      <c r="CB15" s="42">
        <v>37.4</v>
      </c>
      <c r="CC15" s="42">
        <v>37</v>
      </c>
      <c r="CD15" s="42">
        <v>37</v>
      </c>
      <c r="CE15" s="6"/>
      <c r="CF15" s="45" t="s">
        <v>687</v>
      </c>
      <c r="CG15" s="42"/>
      <c r="CH15" s="42"/>
      <c r="CI15" s="42"/>
      <c r="CJ15" s="42"/>
      <c r="CK15" s="42" t="s">
        <v>688</v>
      </c>
      <c r="CL15" s="42"/>
      <c r="CM15" s="45" t="s">
        <v>689</v>
      </c>
      <c r="CN15" s="42"/>
      <c r="CO15" s="42"/>
      <c r="CP15" s="42"/>
      <c r="CQ15" s="42"/>
      <c r="CR15" s="42" t="s">
        <v>303</v>
      </c>
      <c r="CS15" s="42"/>
      <c r="CT15" s="45"/>
      <c r="CU15" s="42"/>
      <c r="CV15" s="42"/>
      <c r="CW15" s="42"/>
      <c r="CX15" s="42"/>
      <c r="CY15" s="42"/>
      <c r="CZ15" s="42"/>
      <c r="DA15" s="45"/>
      <c r="DB15" s="42"/>
      <c r="DC15" s="42"/>
      <c r="DD15" s="42"/>
      <c r="DE15" s="42"/>
      <c r="DF15" s="42"/>
      <c r="DG15" s="42"/>
      <c r="DH15" s="45" t="s">
        <v>690</v>
      </c>
      <c r="DI15" s="42" t="s">
        <v>691</v>
      </c>
      <c r="DJ15" s="42" t="s">
        <v>692</v>
      </c>
      <c r="DK15" s="42" t="s">
        <v>692</v>
      </c>
      <c r="DL15" s="42" t="s">
        <v>693</v>
      </c>
      <c r="DM15" s="42" t="s">
        <v>693</v>
      </c>
      <c r="DN15" s="42" t="s">
        <v>693</v>
      </c>
      <c r="DO15" s="48">
        <v>9</v>
      </c>
      <c r="DP15" s="6"/>
      <c r="DQ15" s="45">
        <v>105</v>
      </c>
      <c r="DR15" s="42">
        <v>87.3</v>
      </c>
      <c r="DS15" s="42">
        <v>104.8</v>
      </c>
      <c r="DT15" s="42">
        <v>74.3</v>
      </c>
      <c r="DU15" s="42">
        <v>68.5</v>
      </c>
      <c r="DV15" s="42">
        <v>74</v>
      </c>
      <c r="DW15" s="42">
        <v>82.4</v>
      </c>
      <c r="DX15" s="45">
        <v>0.7</v>
      </c>
      <c r="DY15" s="42">
        <v>0.6</v>
      </c>
      <c r="DZ15" s="42">
        <v>0.6</v>
      </c>
      <c r="EA15" s="42">
        <v>0.4</v>
      </c>
      <c r="EB15" s="42">
        <v>0.4</v>
      </c>
      <c r="EC15" s="42">
        <v>0.5</v>
      </c>
      <c r="ED15" s="42">
        <v>0.5</v>
      </c>
      <c r="EE15" s="80">
        <f t="shared" ref="EE15:EK15" si="36">DQ15/DX15</f>
        <v>150</v>
      </c>
      <c r="EF15" s="81">
        <f t="shared" si="36"/>
        <v>145.5</v>
      </c>
      <c r="EG15" s="81">
        <f t="shared" si="36"/>
        <v>174.66666666666666</v>
      </c>
      <c r="EH15" s="81">
        <f t="shared" si="36"/>
        <v>185.74999999999997</v>
      </c>
      <c r="EI15" s="81">
        <f t="shared" si="36"/>
        <v>171.25</v>
      </c>
      <c r="EJ15" s="81">
        <f t="shared" si="36"/>
        <v>148</v>
      </c>
      <c r="EK15" s="81">
        <f t="shared" si="36"/>
        <v>164.8</v>
      </c>
      <c r="EL15" s="45">
        <v>1</v>
      </c>
      <c r="EM15" s="42">
        <v>1</v>
      </c>
      <c r="EN15" s="42">
        <v>1</v>
      </c>
      <c r="EO15" s="42">
        <v>1</v>
      </c>
      <c r="EP15" s="42">
        <v>1</v>
      </c>
      <c r="EQ15" s="42">
        <v>1</v>
      </c>
      <c r="ER15" s="42">
        <v>1</v>
      </c>
      <c r="ES15" s="45">
        <v>301</v>
      </c>
      <c r="ET15" s="42">
        <v>277</v>
      </c>
      <c r="EU15" s="42">
        <v>275</v>
      </c>
      <c r="EV15" s="42">
        <v>280</v>
      </c>
      <c r="EW15" s="42">
        <v>299</v>
      </c>
      <c r="EX15" s="42">
        <v>320</v>
      </c>
      <c r="EY15" s="42">
        <v>323</v>
      </c>
      <c r="EZ15" s="45">
        <v>9</v>
      </c>
      <c r="FA15" s="42">
        <v>6.4</v>
      </c>
      <c r="FB15" s="42">
        <v>5.8</v>
      </c>
      <c r="FC15" s="42">
        <v>6.4</v>
      </c>
      <c r="FD15" s="42">
        <v>5.8</v>
      </c>
      <c r="FE15" s="42">
        <v>6.1</v>
      </c>
      <c r="FF15" s="42">
        <v>5.5</v>
      </c>
      <c r="FG15" s="45">
        <v>9</v>
      </c>
      <c r="FH15" s="42">
        <v>10</v>
      </c>
      <c r="FI15" s="42">
        <v>12</v>
      </c>
      <c r="FJ15" s="42">
        <v>12</v>
      </c>
      <c r="FK15" s="42">
        <v>12</v>
      </c>
      <c r="FL15" s="42">
        <v>9</v>
      </c>
      <c r="FM15" s="42">
        <v>10</v>
      </c>
      <c r="FN15" s="45">
        <v>81</v>
      </c>
      <c r="FO15" s="42">
        <v>84</v>
      </c>
      <c r="FP15" s="42">
        <v>90</v>
      </c>
      <c r="FQ15" s="42">
        <v>87</v>
      </c>
      <c r="FR15" s="42">
        <v>99</v>
      </c>
      <c r="FS15" s="42">
        <v>88</v>
      </c>
      <c r="FT15" s="42">
        <v>73</v>
      </c>
      <c r="FU15" s="45" t="s">
        <v>334</v>
      </c>
      <c r="FV15" s="42">
        <v>0</v>
      </c>
      <c r="FW15" s="42">
        <v>0</v>
      </c>
      <c r="FX15" s="42">
        <v>0</v>
      </c>
      <c r="FY15" s="42">
        <v>0</v>
      </c>
      <c r="FZ15" s="42">
        <v>0</v>
      </c>
      <c r="GA15" s="42">
        <v>0</v>
      </c>
      <c r="GB15" s="45">
        <v>140</v>
      </c>
      <c r="GC15" s="42">
        <v>101</v>
      </c>
      <c r="GD15" s="42">
        <v>76</v>
      </c>
      <c r="GE15" s="42">
        <v>68</v>
      </c>
      <c r="GF15" s="42">
        <v>55</v>
      </c>
      <c r="GG15" s="42">
        <v>54</v>
      </c>
      <c r="GH15" s="42">
        <v>53</v>
      </c>
      <c r="GI15" s="45">
        <v>1815</v>
      </c>
      <c r="GJ15" s="42">
        <v>2240</v>
      </c>
      <c r="GK15" s="42">
        <v>3120</v>
      </c>
      <c r="GL15" s="42">
        <v>3440</v>
      </c>
      <c r="GM15" s="42">
        <v>2310</v>
      </c>
      <c r="GN15" s="42">
        <v>2580</v>
      </c>
      <c r="GO15" s="42">
        <v>3407</v>
      </c>
      <c r="GP15" s="6"/>
      <c r="GQ15" s="45">
        <v>16</v>
      </c>
      <c r="GR15" s="42">
        <v>90</v>
      </c>
      <c r="GS15" s="45">
        <v>10</v>
      </c>
      <c r="GT15" s="42">
        <v>45</v>
      </c>
      <c r="GU15" s="45">
        <v>10</v>
      </c>
      <c r="GV15" s="42">
        <v>45</v>
      </c>
      <c r="GW15" s="45">
        <v>10</v>
      </c>
      <c r="GX15" s="42">
        <v>45</v>
      </c>
      <c r="GY15" s="45">
        <v>10</v>
      </c>
      <c r="GZ15" s="42">
        <v>45</v>
      </c>
      <c r="HA15" s="45">
        <v>14</v>
      </c>
      <c r="HB15" s="42">
        <v>55</v>
      </c>
      <c r="HC15" s="45">
        <v>10</v>
      </c>
      <c r="HD15" s="42">
        <v>45</v>
      </c>
      <c r="HE15" s="6"/>
      <c r="HF15" s="42">
        <v>57</v>
      </c>
      <c r="HG15" s="42">
        <v>107</v>
      </c>
      <c r="HH15" s="42">
        <v>134</v>
      </c>
      <c r="HI15" s="42">
        <v>38</v>
      </c>
      <c r="HJ15" s="42">
        <v>1</v>
      </c>
      <c r="HK15" s="42">
        <v>73.5</v>
      </c>
      <c r="HL15" s="42">
        <v>0.5</v>
      </c>
      <c r="HM15" s="42">
        <v>45</v>
      </c>
      <c r="HN15" s="42">
        <v>6.7</v>
      </c>
      <c r="HO15" s="42">
        <v>7.26</v>
      </c>
      <c r="HP15" s="42">
        <v>3.74</v>
      </c>
      <c r="HQ15" s="42">
        <v>144.5</v>
      </c>
      <c r="HR15" s="42">
        <v>5.5</v>
      </c>
      <c r="HS15" s="42">
        <v>36.4</v>
      </c>
      <c r="HT15" s="42">
        <v>12</v>
      </c>
      <c r="HU15" s="6"/>
    </row>
    <row r="16" spans="1:230" ht="15.75" customHeight="1" x14ac:dyDescent="0.3">
      <c r="A16" s="99">
        <v>11</v>
      </c>
      <c r="B16" s="51">
        <v>54</v>
      </c>
      <c r="C16" s="21" t="s">
        <v>635</v>
      </c>
      <c r="D16" s="21">
        <v>1</v>
      </c>
      <c r="E16" s="22">
        <v>41289</v>
      </c>
      <c r="F16" s="22">
        <v>41290</v>
      </c>
      <c r="G16" s="21">
        <f t="shared" si="0"/>
        <v>1</v>
      </c>
      <c r="H16" s="21"/>
      <c r="I16" s="21" t="s">
        <v>716</v>
      </c>
      <c r="J16" s="23">
        <v>12565</v>
      </c>
      <c r="K16" s="21">
        <v>78</v>
      </c>
      <c r="L16" s="21">
        <v>168</v>
      </c>
      <c r="M16" s="21">
        <v>70</v>
      </c>
      <c r="N16" s="21" t="s">
        <v>708</v>
      </c>
      <c r="O16" s="21">
        <v>46</v>
      </c>
      <c r="P16" s="21">
        <v>37</v>
      </c>
      <c r="Q16" s="21">
        <v>2</v>
      </c>
      <c r="R16" s="21" t="s">
        <v>638</v>
      </c>
      <c r="S16" s="21">
        <v>1</v>
      </c>
      <c r="T16" s="21">
        <v>7</v>
      </c>
      <c r="U16" s="21" t="s">
        <v>272</v>
      </c>
      <c r="V16" s="21">
        <v>1</v>
      </c>
      <c r="W16" s="21">
        <v>0</v>
      </c>
      <c r="X16" s="21">
        <v>0</v>
      </c>
      <c r="Y16" s="21">
        <v>0</v>
      </c>
      <c r="Z16" s="6"/>
      <c r="AA16" s="24" t="s">
        <v>244</v>
      </c>
      <c r="AB16" s="21" t="s">
        <v>710</v>
      </c>
      <c r="AC16" s="25"/>
      <c r="AD16" s="25"/>
      <c r="AE16" s="21" t="s">
        <v>249</v>
      </c>
      <c r="AF16" s="21"/>
      <c r="AG16" s="21" t="s">
        <v>246</v>
      </c>
      <c r="AH16" s="21" t="s">
        <v>248</v>
      </c>
      <c r="AI16" s="21" t="s">
        <v>249</v>
      </c>
      <c r="AJ16" s="21" t="s">
        <v>249</v>
      </c>
      <c r="AK16" s="21" t="s">
        <v>249</v>
      </c>
      <c r="AL16" s="21" t="s">
        <v>246</v>
      </c>
      <c r="AM16" s="21">
        <v>7.74</v>
      </c>
      <c r="AN16" s="6"/>
      <c r="AO16" s="26" t="s">
        <v>250</v>
      </c>
      <c r="AP16" s="26" t="s">
        <v>274</v>
      </c>
      <c r="AQ16" s="26"/>
      <c r="AR16" s="26" t="s">
        <v>1906</v>
      </c>
      <c r="AS16" s="26" t="s">
        <v>299</v>
      </c>
      <c r="AT16" s="115">
        <v>7.74</v>
      </c>
      <c r="AU16" s="21">
        <v>10.47</v>
      </c>
      <c r="AV16" s="21">
        <v>27.12</v>
      </c>
      <c r="AW16" s="21">
        <v>11.93</v>
      </c>
      <c r="AX16" s="21"/>
      <c r="AY16" s="21"/>
      <c r="AZ16" s="21"/>
      <c r="BA16" s="21"/>
      <c r="BB16" s="21"/>
      <c r="BC16" s="28">
        <f t="shared" ref="BC16:BE16" si="37">((AU16/AT16)*100)-100</f>
        <v>35.271317829457359</v>
      </c>
      <c r="BD16" s="28">
        <f t="shared" si="37"/>
        <v>159.02578796561608</v>
      </c>
      <c r="BE16" s="28">
        <f t="shared" si="37"/>
        <v>-56.010324483775811</v>
      </c>
      <c r="BF16" s="28">
        <f t="shared" si="2"/>
        <v>250.38759689922483</v>
      </c>
      <c r="BG16" s="28">
        <f t="shared" si="3"/>
        <v>54.134366925064597</v>
      </c>
      <c r="BH16" s="28">
        <f t="shared" si="4"/>
        <v>13.944603629417358</v>
      </c>
      <c r="BI16" s="3">
        <f t="shared" ref="BI16:BK16" si="38">AU16-AT16</f>
        <v>2.7300000000000004</v>
      </c>
      <c r="BJ16" s="3">
        <f t="shared" si="38"/>
        <v>16.649999999999999</v>
      </c>
      <c r="BK16" s="3">
        <f t="shared" si="38"/>
        <v>-15.190000000000001</v>
      </c>
      <c r="BL16" s="3">
        <f t="shared" si="6"/>
        <v>19.380000000000003</v>
      </c>
      <c r="BM16" s="3">
        <f t="shared" si="7"/>
        <v>4.1899999999999995</v>
      </c>
      <c r="BN16" s="3">
        <f t="shared" si="8"/>
        <v>1.4599999999999991</v>
      </c>
      <c r="BO16" s="24"/>
      <c r="BP16" s="21"/>
      <c r="BQ16" s="21"/>
      <c r="BR16" s="21"/>
      <c r="BS16" s="21"/>
      <c r="BT16" s="21"/>
      <c r="BU16" s="21"/>
      <c r="BV16" s="24">
        <v>36</v>
      </c>
      <c r="BW16" s="21">
        <v>36</v>
      </c>
      <c r="BX16" s="21">
        <v>36.5</v>
      </c>
      <c r="BY16" s="21">
        <v>36.5</v>
      </c>
      <c r="BZ16" s="21"/>
      <c r="CA16" s="21"/>
      <c r="CB16" s="21"/>
      <c r="CC16" s="21"/>
      <c r="CD16" s="21"/>
      <c r="CE16" s="6"/>
      <c r="CF16" s="24" t="s">
        <v>717</v>
      </c>
      <c r="CG16" s="21"/>
      <c r="CH16" s="21"/>
      <c r="CI16" s="21"/>
      <c r="CJ16" s="21"/>
      <c r="CK16" s="21"/>
      <c r="CL16" s="21"/>
      <c r="CM16" s="24" t="s">
        <v>718</v>
      </c>
      <c r="CN16" s="21"/>
      <c r="CO16" s="21"/>
      <c r="CP16" s="21"/>
      <c r="CQ16" s="21"/>
      <c r="CR16" s="21"/>
      <c r="CS16" s="21"/>
      <c r="CT16" s="24">
        <v>2</v>
      </c>
      <c r="CU16" s="21"/>
      <c r="CV16" s="21"/>
      <c r="CW16" s="21"/>
      <c r="CX16" s="21"/>
      <c r="CY16" s="21"/>
      <c r="CZ16" s="21"/>
      <c r="DA16" s="24" t="s">
        <v>409</v>
      </c>
      <c r="DB16" s="21"/>
      <c r="DC16" s="21"/>
      <c r="DD16" s="21"/>
      <c r="DE16" s="21"/>
      <c r="DF16" s="21"/>
      <c r="DG16" s="21"/>
      <c r="DH16" s="24" t="s">
        <v>255</v>
      </c>
      <c r="DI16" s="21" t="s">
        <v>255</v>
      </c>
      <c r="DJ16" s="21"/>
      <c r="DK16" s="21"/>
      <c r="DL16" s="21"/>
      <c r="DM16" s="21"/>
      <c r="DN16" s="21"/>
      <c r="DO16" s="26">
        <v>8</v>
      </c>
      <c r="DP16" s="6"/>
      <c r="DQ16" s="24">
        <v>144</v>
      </c>
      <c r="DR16" s="21">
        <v>88.3</v>
      </c>
      <c r="DS16" s="21"/>
      <c r="DT16" s="21"/>
      <c r="DU16" s="21"/>
      <c r="DV16" s="21"/>
      <c r="DW16" s="21"/>
      <c r="DX16" s="24">
        <v>0.3</v>
      </c>
      <c r="DY16" s="21">
        <v>0.3</v>
      </c>
      <c r="DZ16" s="21"/>
      <c r="EA16" s="21"/>
      <c r="EB16" s="21"/>
      <c r="EC16" s="21"/>
      <c r="ED16" s="21"/>
      <c r="EE16" s="29">
        <f t="shared" ref="EE16:EF16" si="39">DQ16/DX16</f>
        <v>480</v>
      </c>
      <c r="EF16" s="79">
        <f t="shared" si="39"/>
        <v>294.33333333333331</v>
      </c>
      <c r="EG16" s="79"/>
      <c r="EH16" s="79"/>
      <c r="EI16" s="79"/>
      <c r="EJ16" s="79"/>
      <c r="EK16" s="79"/>
      <c r="EL16" s="24">
        <v>0</v>
      </c>
      <c r="EM16" s="21">
        <v>0</v>
      </c>
      <c r="EN16" s="21"/>
      <c r="EO16" s="21"/>
      <c r="EP16" s="21"/>
      <c r="EQ16" s="21"/>
      <c r="ER16" s="21"/>
      <c r="ES16" s="24">
        <v>321</v>
      </c>
      <c r="ET16" s="21">
        <v>291</v>
      </c>
      <c r="EU16" s="21"/>
      <c r="EV16" s="21"/>
      <c r="EW16" s="21"/>
      <c r="EX16" s="21"/>
      <c r="EY16" s="21"/>
      <c r="EZ16" s="24">
        <v>5.9</v>
      </c>
      <c r="FA16" s="21">
        <v>7</v>
      </c>
      <c r="FB16" s="21"/>
      <c r="FC16" s="21"/>
      <c r="FD16" s="21"/>
      <c r="FE16" s="21"/>
      <c r="FF16" s="21"/>
      <c r="FG16" s="24">
        <v>15</v>
      </c>
      <c r="FH16" s="21">
        <v>15</v>
      </c>
      <c r="FI16" s="21"/>
      <c r="FJ16" s="21"/>
      <c r="FK16" s="21"/>
      <c r="FL16" s="21"/>
      <c r="FM16" s="21"/>
      <c r="FN16" s="24">
        <v>73</v>
      </c>
      <c r="FO16" s="21">
        <v>73</v>
      </c>
      <c r="FP16" s="21"/>
      <c r="FQ16" s="21"/>
      <c r="FR16" s="21"/>
      <c r="FS16" s="21"/>
      <c r="FT16" s="21"/>
      <c r="FU16" s="24">
        <v>0</v>
      </c>
      <c r="FV16" s="21">
        <v>0</v>
      </c>
      <c r="FW16" s="21"/>
      <c r="FX16" s="21"/>
      <c r="FY16" s="21"/>
      <c r="FZ16" s="21"/>
      <c r="GA16" s="21"/>
      <c r="GB16" s="24">
        <v>213</v>
      </c>
      <c r="GC16" s="21">
        <v>77</v>
      </c>
      <c r="GD16" s="21"/>
      <c r="GE16" s="21"/>
      <c r="GF16" s="21"/>
      <c r="GG16" s="21"/>
      <c r="GH16" s="21"/>
      <c r="GI16" s="24">
        <v>2670</v>
      </c>
      <c r="GJ16" s="21">
        <v>1030</v>
      </c>
      <c r="GK16" s="21"/>
      <c r="GL16" s="21"/>
      <c r="GM16" s="21"/>
      <c r="GN16" s="21"/>
      <c r="GO16" s="21"/>
      <c r="GP16" s="6"/>
      <c r="GQ16" s="24">
        <v>6</v>
      </c>
      <c r="GR16" s="21">
        <v>10</v>
      </c>
      <c r="GS16" s="24">
        <v>9</v>
      </c>
      <c r="GT16" s="21">
        <v>18</v>
      </c>
      <c r="GU16" s="24"/>
      <c r="GV16" s="21"/>
      <c r="GW16" s="24"/>
      <c r="GX16" s="21"/>
      <c r="GY16" s="24"/>
      <c r="GZ16" s="21"/>
      <c r="HA16" s="24"/>
      <c r="HB16" s="21"/>
      <c r="HC16" s="24"/>
      <c r="HD16" s="21"/>
      <c r="HE16" s="6"/>
      <c r="HF16" s="21">
        <v>78</v>
      </c>
      <c r="HG16" s="21">
        <v>113</v>
      </c>
      <c r="HH16" s="21">
        <v>127</v>
      </c>
      <c r="HI16" s="21">
        <v>36</v>
      </c>
      <c r="HJ16" s="21">
        <v>2</v>
      </c>
      <c r="HK16" s="21">
        <v>102.3</v>
      </c>
      <c r="HL16" s="21">
        <v>0.3</v>
      </c>
      <c r="HM16" s="21">
        <v>50</v>
      </c>
      <c r="HN16" s="21">
        <v>50.7</v>
      </c>
      <c r="HO16" s="21">
        <v>6.21</v>
      </c>
      <c r="HP16" s="21">
        <v>5.42</v>
      </c>
      <c r="HQ16" s="21">
        <v>132.4</v>
      </c>
      <c r="HR16" s="21">
        <v>11.8</v>
      </c>
      <c r="HS16" s="21">
        <v>11.7</v>
      </c>
      <c r="HT16" s="21">
        <v>15</v>
      </c>
      <c r="HU16" s="6"/>
    </row>
    <row r="17" spans="1:229" ht="15.75" customHeight="1" x14ac:dyDescent="0.3">
      <c r="A17" s="99">
        <v>12</v>
      </c>
      <c r="B17" s="51">
        <v>55</v>
      </c>
      <c r="C17" s="21" t="s">
        <v>626</v>
      </c>
      <c r="D17" s="21">
        <v>1</v>
      </c>
      <c r="E17" s="22">
        <v>41283</v>
      </c>
      <c r="F17" s="22">
        <v>41284</v>
      </c>
      <c r="G17" s="21">
        <f t="shared" si="0"/>
        <v>1</v>
      </c>
      <c r="H17" s="21"/>
      <c r="I17" s="21" t="s">
        <v>324</v>
      </c>
      <c r="J17" s="23">
        <v>30729</v>
      </c>
      <c r="K17" s="21">
        <v>28</v>
      </c>
      <c r="L17" s="21">
        <v>170</v>
      </c>
      <c r="M17" s="21">
        <v>90</v>
      </c>
      <c r="N17" s="21" t="s">
        <v>719</v>
      </c>
      <c r="O17" s="21">
        <v>65</v>
      </c>
      <c r="P17" s="21">
        <v>76</v>
      </c>
      <c r="Q17" s="21">
        <v>7</v>
      </c>
      <c r="R17" s="21" t="s">
        <v>720</v>
      </c>
      <c r="S17" s="21">
        <v>1</v>
      </c>
      <c r="T17" s="21">
        <v>7</v>
      </c>
      <c r="U17" s="21" t="s">
        <v>720</v>
      </c>
      <c r="V17" s="21">
        <v>1</v>
      </c>
      <c r="W17" s="21">
        <v>7</v>
      </c>
      <c r="X17" s="21">
        <v>4</v>
      </c>
      <c r="Y17" s="21">
        <v>0</v>
      </c>
      <c r="Z17" s="6"/>
      <c r="AA17" s="24" t="s">
        <v>244</v>
      </c>
      <c r="AB17" s="21" t="s">
        <v>721</v>
      </c>
      <c r="AC17" s="25"/>
      <c r="AD17" s="25"/>
      <c r="AE17" s="21" t="s">
        <v>246</v>
      </c>
      <c r="AF17" s="21" t="s">
        <v>247</v>
      </c>
      <c r="AG17" s="21" t="s">
        <v>246</v>
      </c>
      <c r="AH17" s="21" t="s">
        <v>248</v>
      </c>
      <c r="AI17" s="21" t="s">
        <v>246</v>
      </c>
      <c r="AJ17" s="21" t="s">
        <v>246</v>
      </c>
      <c r="AK17" s="21" t="s">
        <v>246</v>
      </c>
      <c r="AL17" s="21" t="s">
        <v>246</v>
      </c>
      <c r="AM17" s="21">
        <v>1.96</v>
      </c>
      <c r="AN17" s="6"/>
      <c r="AO17" s="26" t="s">
        <v>250</v>
      </c>
      <c r="AP17" s="26" t="s">
        <v>274</v>
      </c>
      <c r="AQ17" s="26"/>
      <c r="AR17" s="26" t="s">
        <v>1904</v>
      </c>
      <c r="AS17" s="26" t="s">
        <v>1917</v>
      </c>
      <c r="AT17" s="115">
        <v>1.96</v>
      </c>
      <c r="AU17" s="21">
        <v>3.77</v>
      </c>
      <c r="AV17" s="21">
        <v>9.01</v>
      </c>
      <c r="AW17" s="21">
        <v>4.55</v>
      </c>
      <c r="AX17" s="21">
        <v>3</v>
      </c>
      <c r="AY17" s="21">
        <v>1.63</v>
      </c>
      <c r="AZ17" s="21">
        <v>0.85</v>
      </c>
      <c r="BA17" s="21">
        <v>0.45</v>
      </c>
      <c r="BB17" s="21"/>
      <c r="BC17" s="28">
        <f t="shared" ref="BC17:BE17" si="40">((AU17/AT17)*100)-100</f>
        <v>92.34693877551021</v>
      </c>
      <c r="BD17" s="28">
        <f t="shared" si="40"/>
        <v>138.9920424403183</v>
      </c>
      <c r="BE17" s="28">
        <f t="shared" si="40"/>
        <v>-49.500554938956718</v>
      </c>
      <c r="BF17" s="28">
        <f t="shared" si="2"/>
        <v>359.69387755102042</v>
      </c>
      <c r="BG17" s="28">
        <f t="shared" si="3"/>
        <v>132.14285714285711</v>
      </c>
      <c r="BH17" s="28">
        <f t="shared" si="4"/>
        <v>20.689655172413794</v>
      </c>
      <c r="BI17" s="3">
        <f t="shared" ref="BI17:BK17" si="41">AU17-AT17</f>
        <v>1.81</v>
      </c>
      <c r="BJ17" s="3">
        <f t="shared" si="41"/>
        <v>5.24</v>
      </c>
      <c r="BK17" s="3">
        <f t="shared" si="41"/>
        <v>-4.46</v>
      </c>
      <c r="BL17" s="3">
        <f t="shared" si="6"/>
        <v>7.05</v>
      </c>
      <c r="BM17" s="3">
        <f t="shared" si="7"/>
        <v>2.59</v>
      </c>
      <c r="BN17" s="3">
        <f t="shared" si="8"/>
        <v>0.7799999999999998</v>
      </c>
      <c r="BO17" s="24"/>
      <c r="BP17" s="21">
        <v>274</v>
      </c>
      <c r="BQ17" s="21"/>
      <c r="BR17" s="21">
        <v>192.4</v>
      </c>
      <c r="BS17" s="21"/>
      <c r="BT17" s="21"/>
      <c r="BU17" s="21"/>
      <c r="BV17" s="24">
        <v>37.6</v>
      </c>
      <c r="BW17" s="21">
        <v>38.5</v>
      </c>
      <c r="BX17" s="21">
        <v>38.5</v>
      </c>
      <c r="BY17" s="21">
        <v>37</v>
      </c>
      <c r="BZ17" s="21">
        <v>37</v>
      </c>
      <c r="CA17" s="21">
        <v>37.5</v>
      </c>
      <c r="CB17" s="21">
        <v>37.9</v>
      </c>
      <c r="CC17" s="21">
        <v>37</v>
      </c>
      <c r="CD17" s="21"/>
      <c r="CE17" s="6"/>
      <c r="CF17" s="24" t="s">
        <v>722</v>
      </c>
      <c r="CG17" s="21" t="s">
        <v>723</v>
      </c>
      <c r="CH17" s="21"/>
      <c r="CI17" s="21"/>
      <c r="CJ17" s="21"/>
      <c r="CK17" s="21"/>
      <c r="CL17" s="21"/>
      <c r="CM17" s="24" t="s">
        <v>724</v>
      </c>
      <c r="CN17" s="21" t="s">
        <v>607</v>
      </c>
      <c r="CO17" s="21"/>
      <c r="CP17" s="21"/>
      <c r="CQ17" s="21"/>
      <c r="CR17" s="21"/>
      <c r="CS17" s="21"/>
      <c r="CT17" s="24">
        <v>3</v>
      </c>
      <c r="CU17" s="21">
        <v>1</v>
      </c>
      <c r="CV17" s="21"/>
      <c r="CW17" s="21"/>
      <c r="CX17" s="21"/>
      <c r="CY17" s="21"/>
      <c r="CZ17" s="21"/>
      <c r="DA17" s="24" t="s">
        <v>725</v>
      </c>
      <c r="DB17" s="21"/>
      <c r="DC17" s="21"/>
      <c r="DD17" s="21"/>
      <c r="DE17" s="21"/>
      <c r="DF17" s="21"/>
      <c r="DG17" s="21"/>
      <c r="DH17" s="24" t="s">
        <v>726</v>
      </c>
      <c r="DI17" s="21" t="s">
        <v>727</v>
      </c>
      <c r="DJ17" s="21" t="s">
        <v>727</v>
      </c>
      <c r="DK17" s="21" t="s">
        <v>727</v>
      </c>
      <c r="DL17" s="21" t="s">
        <v>727</v>
      </c>
      <c r="DM17" s="21" t="s">
        <v>727</v>
      </c>
      <c r="DN17" s="21"/>
      <c r="DO17" s="26">
        <v>8</v>
      </c>
      <c r="DP17" s="6"/>
      <c r="DQ17" s="24">
        <v>87</v>
      </c>
      <c r="DR17" s="21">
        <v>81.3</v>
      </c>
      <c r="DS17" s="21">
        <v>98.4</v>
      </c>
      <c r="DT17" s="21">
        <v>117.8</v>
      </c>
      <c r="DU17" s="21">
        <v>142.5</v>
      </c>
      <c r="DV17" s="21">
        <v>123</v>
      </c>
      <c r="DW17" s="21"/>
      <c r="DX17" s="24">
        <v>0.5</v>
      </c>
      <c r="DY17" s="21">
        <v>0.1</v>
      </c>
      <c r="DZ17" s="21">
        <v>0.5</v>
      </c>
      <c r="EA17" s="21">
        <v>0.6</v>
      </c>
      <c r="EB17" s="21">
        <v>0.6</v>
      </c>
      <c r="EC17" s="21">
        <v>0.8</v>
      </c>
      <c r="ED17" s="21"/>
      <c r="EE17" s="29">
        <f t="shared" ref="EE17:EJ17" si="42">DQ17/DX17</f>
        <v>174</v>
      </c>
      <c r="EF17" s="79">
        <f t="shared" si="42"/>
        <v>812.99999999999989</v>
      </c>
      <c r="EG17" s="79">
        <f t="shared" si="42"/>
        <v>196.8</v>
      </c>
      <c r="EH17" s="79">
        <f t="shared" si="42"/>
        <v>196.33333333333334</v>
      </c>
      <c r="EI17" s="79">
        <f t="shared" si="42"/>
        <v>237.5</v>
      </c>
      <c r="EJ17" s="79">
        <f t="shared" si="42"/>
        <v>153.75</v>
      </c>
      <c r="EK17" s="79"/>
      <c r="EL17" s="24">
        <v>1</v>
      </c>
      <c r="EM17" s="21">
        <v>1</v>
      </c>
      <c r="EN17" s="21">
        <v>1</v>
      </c>
      <c r="EO17" s="21">
        <v>1</v>
      </c>
      <c r="EP17" s="21">
        <v>1</v>
      </c>
      <c r="EQ17" s="21">
        <v>1</v>
      </c>
      <c r="ER17" s="21"/>
      <c r="ES17" s="24">
        <v>189</v>
      </c>
      <c r="ET17" s="21">
        <v>158</v>
      </c>
      <c r="EU17" s="21">
        <v>198</v>
      </c>
      <c r="EV17" s="21">
        <v>172</v>
      </c>
      <c r="EW17" s="21">
        <v>214</v>
      </c>
      <c r="EX17" s="21">
        <v>237</v>
      </c>
      <c r="EY17" s="21"/>
      <c r="EZ17" s="24">
        <v>26.5</v>
      </c>
      <c r="FA17" s="21">
        <v>16.3</v>
      </c>
      <c r="FB17" s="21">
        <v>14.6</v>
      </c>
      <c r="FC17" s="21">
        <v>11.6</v>
      </c>
      <c r="FD17" s="21">
        <v>13.4</v>
      </c>
      <c r="FE17" s="21">
        <v>15.5</v>
      </c>
      <c r="FF17" s="21"/>
      <c r="FG17" s="24">
        <v>3</v>
      </c>
      <c r="FH17" s="21">
        <v>3</v>
      </c>
      <c r="FI17" s="21">
        <v>3</v>
      </c>
      <c r="FJ17" s="21">
        <v>3</v>
      </c>
      <c r="FK17" s="21">
        <v>3</v>
      </c>
      <c r="FL17" s="21">
        <v>3</v>
      </c>
      <c r="FM17" s="21"/>
      <c r="FN17" s="24">
        <v>68</v>
      </c>
      <c r="FO17" s="21">
        <v>89</v>
      </c>
      <c r="FP17" s="21">
        <v>84</v>
      </c>
      <c r="FQ17" s="21">
        <v>89</v>
      </c>
      <c r="FR17" s="21">
        <v>82</v>
      </c>
      <c r="FS17" s="21">
        <v>84</v>
      </c>
      <c r="FT17" s="21"/>
      <c r="FU17" s="24" t="s">
        <v>430</v>
      </c>
      <c r="FV17" s="21" t="s">
        <v>728</v>
      </c>
      <c r="FW17" s="21" t="s">
        <v>295</v>
      </c>
      <c r="FX17" s="21" t="s">
        <v>334</v>
      </c>
      <c r="FY17" s="21">
        <v>0</v>
      </c>
      <c r="FZ17" s="21">
        <v>0</v>
      </c>
      <c r="GA17" s="21"/>
      <c r="GB17" s="24">
        <v>128</v>
      </c>
      <c r="GC17" s="21">
        <v>151</v>
      </c>
      <c r="GD17" s="21">
        <v>145</v>
      </c>
      <c r="GE17" s="21">
        <v>112</v>
      </c>
      <c r="GF17" s="21">
        <v>105</v>
      </c>
      <c r="GG17" s="21">
        <v>87</v>
      </c>
      <c r="GH17" s="21"/>
      <c r="GI17" s="24">
        <v>2380</v>
      </c>
      <c r="GJ17" s="21">
        <v>3530</v>
      </c>
      <c r="GK17" s="21">
        <v>2480</v>
      </c>
      <c r="GL17" s="21">
        <v>2720</v>
      </c>
      <c r="GM17" s="21">
        <v>2220</v>
      </c>
      <c r="GN17" s="21">
        <v>510</v>
      </c>
      <c r="GO17" s="21"/>
      <c r="GP17" s="6"/>
      <c r="GQ17" s="24">
        <v>18</v>
      </c>
      <c r="GR17" s="21">
        <v>90</v>
      </c>
      <c r="GS17" s="24">
        <v>20</v>
      </c>
      <c r="GT17" s="21">
        <v>90</v>
      </c>
      <c r="GU17" s="24">
        <v>19</v>
      </c>
      <c r="GV17" s="21">
        <v>90</v>
      </c>
      <c r="GW17" s="24">
        <v>17</v>
      </c>
      <c r="GX17" s="21">
        <v>90</v>
      </c>
      <c r="GY17" s="24">
        <v>14</v>
      </c>
      <c r="GZ17" s="21">
        <v>55</v>
      </c>
      <c r="HA17" s="24">
        <v>14</v>
      </c>
      <c r="HB17" s="21">
        <v>55</v>
      </c>
      <c r="HC17" s="24"/>
      <c r="HD17" s="21"/>
      <c r="HE17" s="6"/>
      <c r="HF17" s="21">
        <v>28</v>
      </c>
      <c r="HG17" s="21">
        <v>80</v>
      </c>
      <c r="HH17" s="21">
        <v>93</v>
      </c>
      <c r="HI17" s="21">
        <v>38</v>
      </c>
      <c r="HJ17" s="21">
        <v>1</v>
      </c>
      <c r="HK17" s="21">
        <v>54.1</v>
      </c>
      <c r="HL17" s="21">
        <v>0.5</v>
      </c>
      <c r="HM17" s="21">
        <v>40</v>
      </c>
      <c r="HN17" s="21">
        <v>16</v>
      </c>
      <c r="HO17" s="21">
        <v>24.89</v>
      </c>
      <c r="HP17" s="21">
        <v>2.62</v>
      </c>
      <c r="HQ17" s="21">
        <v>139.4</v>
      </c>
      <c r="HR17" s="21">
        <v>22.7</v>
      </c>
      <c r="HS17" s="21">
        <v>26.5</v>
      </c>
      <c r="HT17" s="21">
        <v>3</v>
      </c>
      <c r="HU17" s="6"/>
    </row>
    <row r="18" spans="1:229" ht="15.75" customHeight="1" x14ac:dyDescent="0.3">
      <c r="A18" s="99">
        <v>13</v>
      </c>
      <c r="B18" s="51">
        <v>59</v>
      </c>
      <c r="C18" s="21" t="s">
        <v>635</v>
      </c>
      <c r="D18" s="21">
        <v>2</v>
      </c>
      <c r="E18" s="22">
        <v>41294</v>
      </c>
      <c r="F18" s="22">
        <v>41294</v>
      </c>
      <c r="G18" s="21">
        <f t="shared" si="0"/>
        <v>0</v>
      </c>
      <c r="H18" s="21"/>
      <c r="I18" s="21" t="s">
        <v>701</v>
      </c>
      <c r="J18" s="23">
        <v>16616</v>
      </c>
      <c r="K18" s="21">
        <v>67</v>
      </c>
      <c r="L18" s="21">
        <v>165</v>
      </c>
      <c r="M18" s="21">
        <v>67</v>
      </c>
      <c r="N18" s="21" t="s">
        <v>745</v>
      </c>
      <c r="O18" s="21">
        <v>84</v>
      </c>
      <c r="P18" s="21">
        <v>94.6</v>
      </c>
      <c r="Q18" s="21">
        <v>2</v>
      </c>
      <c r="R18" s="21" t="s">
        <v>548</v>
      </c>
      <c r="S18" s="21">
        <v>2</v>
      </c>
      <c r="T18" s="21">
        <v>3</v>
      </c>
      <c r="U18" s="21" t="s">
        <v>548</v>
      </c>
      <c r="V18" s="21">
        <v>2</v>
      </c>
      <c r="W18" s="21">
        <v>3</v>
      </c>
      <c r="X18" s="21">
        <v>3</v>
      </c>
      <c r="Y18" s="21">
        <v>1</v>
      </c>
      <c r="Z18" s="6"/>
      <c r="AA18" s="24" t="s">
        <v>244</v>
      </c>
      <c r="AB18" s="21" t="s">
        <v>520</v>
      </c>
      <c r="AC18" s="25"/>
      <c r="AD18" s="25"/>
      <c r="AE18" s="21" t="s">
        <v>246</v>
      </c>
      <c r="AF18" s="21" t="s">
        <v>247</v>
      </c>
      <c r="AG18" s="21" t="s">
        <v>246</v>
      </c>
      <c r="AH18" s="21" t="s">
        <v>248</v>
      </c>
      <c r="AI18" s="21" t="s">
        <v>246</v>
      </c>
      <c r="AJ18" s="21" t="s">
        <v>246</v>
      </c>
      <c r="AK18" s="21" t="s">
        <v>246</v>
      </c>
      <c r="AL18" s="21" t="s">
        <v>246</v>
      </c>
      <c r="AM18" s="21">
        <v>49.8</v>
      </c>
      <c r="AN18" s="6"/>
      <c r="AO18" s="26" t="s">
        <v>250</v>
      </c>
      <c r="AP18" s="26" t="s">
        <v>274</v>
      </c>
      <c r="AQ18" s="26"/>
      <c r="AR18" s="26" t="s">
        <v>1906</v>
      </c>
      <c r="AS18" s="26" t="s">
        <v>1912</v>
      </c>
      <c r="AT18" s="115">
        <v>49.8</v>
      </c>
      <c r="AU18" s="21">
        <v>84.54</v>
      </c>
      <c r="AV18" s="21">
        <v>213.6</v>
      </c>
      <c r="AW18" s="21">
        <v>22.9</v>
      </c>
      <c r="AX18" s="21"/>
      <c r="AY18" s="21"/>
      <c r="AZ18" s="21"/>
      <c r="BA18" s="21"/>
      <c r="BB18" s="21"/>
      <c r="BC18" s="28">
        <f t="shared" ref="BC18:BE18" si="43">((AU18/AT18)*100)-100</f>
        <v>69.759036144578346</v>
      </c>
      <c r="BD18" s="28">
        <f t="shared" si="43"/>
        <v>152.66146202980835</v>
      </c>
      <c r="BE18" s="28">
        <f t="shared" si="43"/>
        <v>-89.279026217228463</v>
      </c>
      <c r="BF18" s="28">
        <f t="shared" si="2"/>
        <v>328.91566265060243</v>
      </c>
      <c r="BG18" s="28">
        <f t="shared" si="3"/>
        <v>-54.016064257028113</v>
      </c>
      <c r="BH18" s="28">
        <f t="shared" si="4"/>
        <v>-72.91223089661699</v>
      </c>
      <c r="BI18" s="3">
        <f t="shared" ref="BI18:BK18" si="44">AU18-AT18</f>
        <v>34.740000000000009</v>
      </c>
      <c r="BJ18" s="3">
        <f t="shared" si="44"/>
        <v>129.06</v>
      </c>
      <c r="BK18" s="3">
        <f t="shared" si="44"/>
        <v>-190.7</v>
      </c>
      <c r="BL18" s="3">
        <f t="shared" si="6"/>
        <v>163.80000000000001</v>
      </c>
      <c r="BM18" s="3">
        <f t="shared" si="7"/>
        <v>-26.9</v>
      </c>
      <c r="BN18" s="3">
        <f t="shared" si="8"/>
        <v>-61.640000000000008</v>
      </c>
      <c r="BO18" s="24">
        <v>218.3</v>
      </c>
      <c r="BP18" s="21"/>
      <c r="BQ18" s="21">
        <v>469.9</v>
      </c>
      <c r="BR18" s="21"/>
      <c r="BS18" s="21"/>
      <c r="BT18" s="21"/>
      <c r="BU18" s="21"/>
      <c r="BV18" s="24">
        <v>36</v>
      </c>
      <c r="BW18" s="21">
        <v>38.5</v>
      </c>
      <c r="BX18" s="21">
        <v>37</v>
      </c>
      <c r="BY18" s="21">
        <v>37.4</v>
      </c>
      <c r="BZ18" s="21">
        <v>36.4</v>
      </c>
      <c r="CA18" s="21"/>
      <c r="CB18" s="21"/>
      <c r="CC18" s="21"/>
      <c r="CD18" s="21"/>
      <c r="CE18" s="6"/>
      <c r="CF18" s="24" t="s">
        <v>746</v>
      </c>
      <c r="CG18" s="21"/>
      <c r="CH18" s="21"/>
      <c r="CI18" s="21"/>
      <c r="CJ18" s="21"/>
      <c r="CK18" s="21"/>
      <c r="CL18" s="21"/>
      <c r="CM18" s="24" t="s">
        <v>747</v>
      </c>
      <c r="CN18" s="21"/>
      <c r="CO18" s="21"/>
      <c r="CP18" s="21"/>
      <c r="CQ18" s="21"/>
      <c r="CR18" s="21"/>
      <c r="CS18" s="21"/>
      <c r="CT18" s="24">
        <v>2</v>
      </c>
      <c r="CU18" s="21"/>
      <c r="CV18" s="21"/>
      <c r="CW18" s="21"/>
      <c r="CX18" s="21"/>
      <c r="CY18" s="21"/>
      <c r="CZ18" s="21"/>
      <c r="DA18" s="24" t="s">
        <v>748</v>
      </c>
      <c r="DB18" s="21"/>
      <c r="DC18" s="21"/>
      <c r="DD18" s="21"/>
      <c r="DE18" s="21"/>
      <c r="DF18" s="21"/>
      <c r="DG18" s="21"/>
      <c r="DH18" s="24" t="s">
        <v>606</v>
      </c>
      <c r="DI18" s="21" t="s">
        <v>606</v>
      </c>
      <c r="DJ18" s="21" t="s">
        <v>606</v>
      </c>
      <c r="DK18" s="21"/>
      <c r="DL18" s="21"/>
      <c r="DM18" s="21"/>
      <c r="DN18" s="21"/>
      <c r="DO18" s="26">
        <v>8</v>
      </c>
      <c r="DP18" s="6"/>
      <c r="DQ18" s="24">
        <v>131.6</v>
      </c>
      <c r="DR18" s="21">
        <v>111.7</v>
      </c>
      <c r="DS18" s="21">
        <v>97.6</v>
      </c>
      <c r="DT18" s="21"/>
      <c r="DU18" s="21"/>
      <c r="DV18" s="21"/>
      <c r="DW18" s="21"/>
      <c r="DX18" s="24">
        <v>0.5</v>
      </c>
      <c r="DY18" s="21">
        <v>0.5</v>
      </c>
      <c r="DZ18" s="21">
        <v>0.4</v>
      </c>
      <c r="EA18" s="21"/>
      <c r="EB18" s="21"/>
      <c r="EC18" s="21"/>
      <c r="ED18" s="21"/>
      <c r="EE18" s="29">
        <f t="shared" ref="EE18:EG18" si="45">DQ18/DX18</f>
        <v>263.2</v>
      </c>
      <c r="EF18" s="79">
        <f t="shared" si="45"/>
        <v>223.4</v>
      </c>
      <c r="EG18" s="79">
        <f t="shared" si="45"/>
        <v>243.99999999999997</v>
      </c>
      <c r="EH18" s="79"/>
      <c r="EI18" s="79"/>
      <c r="EJ18" s="79"/>
      <c r="EK18" s="79"/>
      <c r="EL18" s="24">
        <v>1</v>
      </c>
      <c r="EM18" s="21">
        <v>1</v>
      </c>
      <c r="EN18" s="21">
        <v>1</v>
      </c>
      <c r="EO18" s="21"/>
      <c r="EP18" s="21"/>
      <c r="EQ18" s="21"/>
      <c r="ER18" s="21"/>
      <c r="ES18" s="24">
        <v>237</v>
      </c>
      <c r="ET18" s="21">
        <v>269</v>
      </c>
      <c r="EU18" s="21">
        <v>153</v>
      </c>
      <c r="EV18" s="21"/>
      <c r="EW18" s="21"/>
      <c r="EX18" s="21"/>
      <c r="EY18" s="21"/>
      <c r="EZ18" s="24">
        <v>19.3</v>
      </c>
      <c r="FA18" s="21">
        <v>17</v>
      </c>
      <c r="FB18" s="21">
        <v>12.3</v>
      </c>
      <c r="FC18" s="21"/>
      <c r="FD18" s="21"/>
      <c r="FE18" s="21"/>
      <c r="FF18" s="21"/>
      <c r="FG18" s="24">
        <v>3</v>
      </c>
      <c r="FH18" s="21">
        <v>3</v>
      </c>
      <c r="FI18" s="21">
        <v>3</v>
      </c>
      <c r="FJ18" s="21"/>
      <c r="FK18" s="21"/>
      <c r="FL18" s="21"/>
      <c r="FM18" s="21"/>
      <c r="FN18" s="24">
        <v>88</v>
      </c>
      <c r="FO18" s="21">
        <v>67</v>
      </c>
      <c r="FP18" s="21">
        <v>72</v>
      </c>
      <c r="FQ18" s="21"/>
      <c r="FR18" s="21"/>
      <c r="FS18" s="21"/>
      <c r="FT18" s="21"/>
      <c r="FU18" s="24" t="s">
        <v>295</v>
      </c>
      <c r="FV18" s="21" t="s">
        <v>296</v>
      </c>
      <c r="FW18" s="21" t="s">
        <v>674</v>
      </c>
      <c r="FX18" s="21"/>
      <c r="FY18" s="21"/>
      <c r="FZ18" s="21"/>
      <c r="GA18" s="21"/>
      <c r="GB18" s="24">
        <v>114</v>
      </c>
      <c r="GC18" s="21">
        <v>215</v>
      </c>
      <c r="GD18" s="21">
        <v>196</v>
      </c>
      <c r="GE18" s="21"/>
      <c r="GF18" s="21"/>
      <c r="GG18" s="21"/>
      <c r="GH18" s="21"/>
      <c r="GI18" s="24">
        <v>1850</v>
      </c>
      <c r="GJ18" s="21">
        <v>170</v>
      </c>
      <c r="GK18" s="21">
        <v>55</v>
      </c>
      <c r="GL18" s="21"/>
      <c r="GM18" s="21"/>
      <c r="GN18" s="21"/>
      <c r="GO18" s="21"/>
      <c r="GP18" s="6"/>
      <c r="GQ18" s="24">
        <v>18</v>
      </c>
      <c r="GR18" s="21">
        <v>90</v>
      </c>
      <c r="GS18" s="24">
        <v>18</v>
      </c>
      <c r="GT18" s="21">
        <v>90</v>
      </c>
      <c r="GU18" s="24">
        <v>18</v>
      </c>
      <c r="GV18" s="21">
        <v>90</v>
      </c>
      <c r="GW18" s="24"/>
      <c r="GX18" s="21"/>
      <c r="GY18" s="24"/>
      <c r="GZ18" s="21"/>
      <c r="HA18" s="24"/>
      <c r="HB18" s="21"/>
      <c r="HC18" s="24"/>
      <c r="HD18" s="21"/>
      <c r="HE18" s="6"/>
      <c r="HF18" s="21">
        <v>67</v>
      </c>
      <c r="HG18" s="21">
        <v>70</v>
      </c>
      <c r="HH18" s="21">
        <v>96</v>
      </c>
      <c r="HI18" s="21">
        <v>38</v>
      </c>
      <c r="HJ18" s="21">
        <v>1</v>
      </c>
      <c r="HK18" s="21">
        <v>94.5</v>
      </c>
      <c r="HL18" s="21">
        <v>0.5</v>
      </c>
      <c r="HM18" s="21">
        <v>10</v>
      </c>
      <c r="HN18" s="21">
        <v>72</v>
      </c>
      <c r="HO18" s="21">
        <v>11.64</v>
      </c>
      <c r="HP18" s="21">
        <v>3.25</v>
      </c>
      <c r="HQ18" s="21">
        <v>141.9</v>
      </c>
      <c r="HR18" s="21">
        <v>19</v>
      </c>
      <c r="HS18" s="21">
        <v>17</v>
      </c>
      <c r="HT18" s="21">
        <v>3</v>
      </c>
      <c r="HU18" s="6"/>
    </row>
    <row r="19" spans="1:229" ht="15.75" customHeight="1" x14ac:dyDescent="0.3">
      <c r="A19" s="99">
        <v>14</v>
      </c>
      <c r="B19" s="51">
        <v>70</v>
      </c>
      <c r="C19" s="21" t="s">
        <v>626</v>
      </c>
      <c r="D19" s="21">
        <v>1</v>
      </c>
      <c r="E19" s="22">
        <v>41305</v>
      </c>
      <c r="F19" s="22">
        <v>41306</v>
      </c>
      <c r="G19" s="21">
        <f t="shared" si="0"/>
        <v>1</v>
      </c>
      <c r="H19" s="21"/>
      <c r="I19" s="21" t="s">
        <v>285</v>
      </c>
      <c r="J19" s="23">
        <v>22836</v>
      </c>
      <c r="K19" s="21">
        <v>61</v>
      </c>
      <c r="L19" s="21">
        <v>175</v>
      </c>
      <c r="M19" s="21">
        <v>60</v>
      </c>
      <c r="N19" s="21" t="s">
        <v>823</v>
      </c>
      <c r="O19" s="21">
        <v>81</v>
      </c>
      <c r="P19" s="21">
        <v>93.1</v>
      </c>
      <c r="Q19" s="21">
        <v>7</v>
      </c>
      <c r="R19" s="21" t="s">
        <v>548</v>
      </c>
      <c r="S19" s="21">
        <v>2</v>
      </c>
      <c r="T19" s="21">
        <v>21</v>
      </c>
      <c r="U19" s="21" t="s">
        <v>548</v>
      </c>
      <c r="V19" s="21">
        <v>2</v>
      </c>
      <c r="W19" s="21">
        <v>6</v>
      </c>
      <c r="X19" s="21">
        <v>4</v>
      </c>
      <c r="Y19" s="21">
        <v>0</v>
      </c>
      <c r="Z19" s="6"/>
      <c r="AA19" s="24" t="s">
        <v>244</v>
      </c>
      <c r="AB19" s="21" t="s">
        <v>824</v>
      </c>
      <c r="AC19" s="25"/>
      <c r="AD19" s="25"/>
      <c r="AE19" s="21" t="s">
        <v>246</v>
      </c>
      <c r="AF19" s="21" t="s">
        <v>247</v>
      </c>
      <c r="AG19" s="21" t="s">
        <v>246</v>
      </c>
      <c r="AH19" s="21" t="s">
        <v>248</v>
      </c>
      <c r="AI19" s="21" t="s">
        <v>246</v>
      </c>
      <c r="AJ19" s="21" t="s">
        <v>246</v>
      </c>
      <c r="AK19" s="21" t="s">
        <v>246</v>
      </c>
      <c r="AL19" s="21" t="s">
        <v>246</v>
      </c>
      <c r="AM19" s="21">
        <v>22.46</v>
      </c>
      <c r="AN19" s="6"/>
      <c r="AO19" s="26" t="s">
        <v>250</v>
      </c>
      <c r="AP19" s="26" t="s">
        <v>274</v>
      </c>
      <c r="AQ19" s="26"/>
      <c r="AR19" s="57" t="s">
        <v>1906</v>
      </c>
      <c r="AS19" s="57" t="s">
        <v>1905</v>
      </c>
      <c r="AT19" s="115">
        <v>22.46</v>
      </c>
      <c r="AU19" s="21">
        <v>23.7</v>
      </c>
      <c r="AV19" s="21">
        <v>23.98</v>
      </c>
      <c r="AW19" s="21">
        <v>15.75</v>
      </c>
      <c r="AX19" s="21">
        <v>10.23</v>
      </c>
      <c r="AY19" s="21">
        <v>4.78</v>
      </c>
      <c r="AZ19" s="21"/>
      <c r="BA19" s="21"/>
      <c r="BB19" s="21"/>
      <c r="BC19" s="28">
        <f t="shared" ref="BC19:BE19" si="46">((AU19/AT19)*100)-100</f>
        <v>5.5209260908281266</v>
      </c>
      <c r="BD19" s="28">
        <f t="shared" si="46"/>
        <v>1.1814345991561197</v>
      </c>
      <c r="BE19" s="28">
        <f t="shared" si="46"/>
        <v>-34.320266889074219</v>
      </c>
      <c r="BF19" s="28">
        <f t="shared" si="2"/>
        <v>6.7675868210151293</v>
      </c>
      <c r="BG19" s="28">
        <f t="shared" si="3"/>
        <v>-29.875333926981313</v>
      </c>
      <c r="BH19" s="28">
        <f t="shared" si="4"/>
        <v>-33.544303797468359</v>
      </c>
      <c r="BI19" s="3">
        <f t="shared" ref="BI19:BK19" si="47">AU19-AT19</f>
        <v>1.2399999999999984</v>
      </c>
      <c r="BJ19" s="3">
        <f t="shared" si="47"/>
        <v>0.28000000000000114</v>
      </c>
      <c r="BK19" s="3">
        <f t="shared" si="47"/>
        <v>-8.23</v>
      </c>
      <c r="BL19" s="3">
        <f t="shared" si="6"/>
        <v>1.5199999999999996</v>
      </c>
      <c r="BM19" s="3">
        <f t="shared" si="7"/>
        <v>-6.7100000000000009</v>
      </c>
      <c r="BN19" s="3">
        <f t="shared" si="8"/>
        <v>-7.9499999999999993</v>
      </c>
      <c r="BO19" s="24">
        <v>67.2</v>
      </c>
      <c r="BP19" s="21">
        <v>275.7</v>
      </c>
      <c r="BQ19" s="21">
        <v>272.5</v>
      </c>
      <c r="BR19" s="21">
        <v>178.5</v>
      </c>
      <c r="BS19" s="21"/>
      <c r="BT19" s="21"/>
      <c r="BU19" s="21"/>
      <c r="BV19" s="24">
        <v>39.5</v>
      </c>
      <c r="BW19" s="21">
        <v>36.1</v>
      </c>
      <c r="BX19" s="21">
        <v>35.5</v>
      </c>
      <c r="BY19" s="21">
        <v>36.9</v>
      </c>
      <c r="BZ19" s="21">
        <v>37</v>
      </c>
      <c r="CA19" s="21">
        <v>36</v>
      </c>
      <c r="CB19" s="21"/>
      <c r="CC19" s="21"/>
      <c r="CD19" s="21"/>
      <c r="CE19" s="6"/>
      <c r="CF19" s="24" t="s">
        <v>825</v>
      </c>
      <c r="CG19" s="21"/>
      <c r="CH19" s="21"/>
      <c r="CI19" s="21"/>
      <c r="CJ19" s="21"/>
      <c r="CK19" s="21"/>
      <c r="CL19" s="21"/>
      <c r="CM19" s="24" t="s">
        <v>826</v>
      </c>
      <c r="CN19" s="21"/>
      <c r="CO19" s="21"/>
      <c r="CP19" s="21"/>
      <c r="CQ19" s="21"/>
      <c r="CR19" s="21"/>
      <c r="CS19" s="21"/>
      <c r="CT19" s="24">
        <v>2</v>
      </c>
      <c r="CU19" s="21"/>
      <c r="CV19" s="21"/>
      <c r="CW19" s="21"/>
      <c r="CX19" s="21"/>
      <c r="CY19" s="21"/>
      <c r="CZ19" s="21"/>
      <c r="DA19" s="24" t="s">
        <v>827</v>
      </c>
      <c r="DB19" s="21"/>
      <c r="DC19" s="21"/>
      <c r="DD19" s="21"/>
      <c r="DE19" s="21"/>
      <c r="DF19" s="21"/>
      <c r="DG19" s="21"/>
      <c r="DH19" s="24" t="s">
        <v>828</v>
      </c>
      <c r="DI19" s="21" t="s">
        <v>829</v>
      </c>
      <c r="DJ19" s="21" t="s">
        <v>829</v>
      </c>
      <c r="DK19" s="21" t="s">
        <v>829</v>
      </c>
      <c r="DL19" s="21"/>
      <c r="DM19" s="21"/>
      <c r="DN19" s="21"/>
      <c r="DO19" s="26">
        <v>8</v>
      </c>
      <c r="DP19" s="6"/>
      <c r="DQ19" s="24">
        <v>163.4</v>
      </c>
      <c r="DR19" s="21">
        <v>163.4</v>
      </c>
      <c r="DS19" s="21">
        <v>177.9</v>
      </c>
      <c r="DT19" s="21">
        <v>183.5</v>
      </c>
      <c r="DU19" s="21"/>
      <c r="DV19" s="21"/>
      <c r="DW19" s="21"/>
      <c r="DX19" s="24">
        <v>0.45</v>
      </c>
      <c r="DY19" s="21">
        <v>0.45</v>
      </c>
      <c r="DZ19" s="21">
        <v>0.4</v>
      </c>
      <c r="EA19" s="21">
        <v>0.4</v>
      </c>
      <c r="EB19" s="21"/>
      <c r="EC19" s="21"/>
      <c r="ED19" s="21"/>
      <c r="EE19" s="29">
        <f t="shared" ref="EE19:EH19" si="48">DQ19/DX19</f>
        <v>363.11111111111114</v>
      </c>
      <c r="EF19" s="30">
        <f t="shared" si="48"/>
        <v>363.11111111111114</v>
      </c>
      <c r="EG19" s="30">
        <f t="shared" si="48"/>
        <v>444.75</v>
      </c>
      <c r="EH19" s="30">
        <f t="shared" si="48"/>
        <v>458.75</v>
      </c>
      <c r="EI19" s="30"/>
      <c r="EJ19" s="30"/>
      <c r="EK19" s="30"/>
      <c r="EL19" s="24">
        <v>1</v>
      </c>
      <c r="EM19" s="21">
        <v>1</v>
      </c>
      <c r="EN19" s="21">
        <v>1</v>
      </c>
      <c r="EO19" s="21">
        <v>1</v>
      </c>
      <c r="EP19" s="21"/>
      <c r="EQ19" s="21"/>
      <c r="ER19" s="21"/>
      <c r="ES19" s="24">
        <v>216</v>
      </c>
      <c r="ET19" s="21">
        <v>157</v>
      </c>
      <c r="EU19" s="21">
        <v>150</v>
      </c>
      <c r="EV19" s="21">
        <v>155</v>
      </c>
      <c r="EW19" s="21"/>
      <c r="EX19" s="21"/>
      <c r="EY19" s="21"/>
      <c r="EZ19" s="24">
        <v>11.8</v>
      </c>
      <c r="FA19" s="21">
        <v>7.3</v>
      </c>
      <c r="FB19" s="21">
        <v>7.3</v>
      </c>
      <c r="FC19" s="21">
        <v>7.3</v>
      </c>
      <c r="FD19" s="21"/>
      <c r="FE19" s="21"/>
      <c r="FF19" s="21"/>
      <c r="FG19" s="24">
        <v>3</v>
      </c>
      <c r="FH19" s="21">
        <v>3</v>
      </c>
      <c r="FI19" s="21">
        <v>3</v>
      </c>
      <c r="FJ19" s="21">
        <v>3</v>
      </c>
      <c r="FK19" s="21"/>
      <c r="FL19" s="21"/>
      <c r="FM19" s="21"/>
      <c r="FN19" s="24">
        <v>85</v>
      </c>
      <c r="FO19" s="21">
        <v>70</v>
      </c>
      <c r="FP19" s="21">
        <v>93</v>
      </c>
      <c r="FQ19" s="21">
        <v>104</v>
      </c>
      <c r="FR19" s="21"/>
      <c r="FS19" s="21"/>
      <c r="FT19" s="21"/>
      <c r="FU19" s="24" t="s">
        <v>494</v>
      </c>
      <c r="FV19" s="21" t="s">
        <v>439</v>
      </c>
      <c r="FW19" s="21" t="s">
        <v>378</v>
      </c>
      <c r="FX19" s="21" t="s">
        <v>467</v>
      </c>
      <c r="FY19" s="21"/>
      <c r="FZ19" s="21"/>
      <c r="GA19" s="21"/>
      <c r="GB19" s="24">
        <v>80</v>
      </c>
      <c r="GC19" s="21">
        <v>56</v>
      </c>
      <c r="GD19" s="21">
        <v>49</v>
      </c>
      <c r="GE19" s="21">
        <v>43</v>
      </c>
      <c r="GF19" s="21"/>
      <c r="GG19" s="21"/>
      <c r="GH19" s="21"/>
      <c r="GI19" s="24">
        <v>1340</v>
      </c>
      <c r="GJ19" s="21">
        <v>845</v>
      </c>
      <c r="GK19" s="21">
        <v>1060</v>
      </c>
      <c r="GL19" s="21">
        <v>940</v>
      </c>
      <c r="GM19" s="21"/>
      <c r="GN19" s="21"/>
      <c r="GO19" s="21"/>
      <c r="GP19" s="6"/>
      <c r="GQ19" s="24">
        <v>16</v>
      </c>
      <c r="GR19" s="21">
        <v>90</v>
      </c>
      <c r="GS19" s="24">
        <v>16</v>
      </c>
      <c r="GT19" s="21">
        <v>90</v>
      </c>
      <c r="GU19" s="24">
        <v>15</v>
      </c>
      <c r="GV19" s="21">
        <v>80</v>
      </c>
      <c r="GW19" s="24">
        <v>14</v>
      </c>
      <c r="GX19" s="21">
        <v>55</v>
      </c>
      <c r="GY19" s="24"/>
      <c r="GZ19" s="21"/>
      <c r="HA19" s="24"/>
      <c r="HB19" s="21"/>
      <c r="HC19" s="24"/>
      <c r="HD19" s="21"/>
      <c r="HE19" s="6"/>
      <c r="HF19" s="21">
        <v>61</v>
      </c>
      <c r="HG19" s="21">
        <v>48</v>
      </c>
      <c r="HH19" s="21">
        <v>177</v>
      </c>
      <c r="HI19" s="21">
        <v>39</v>
      </c>
      <c r="HJ19" s="21">
        <v>1</v>
      </c>
      <c r="HK19" s="21">
        <v>107.8</v>
      </c>
      <c r="HL19" s="21">
        <v>0.45</v>
      </c>
      <c r="HM19" s="21">
        <v>20</v>
      </c>
      <c r="HN19" s="21">
        <v>54.9</v>
      </c>
      <c r="HO19" s="21">
        <v>17.09</v>
      </c>
      <c r="HP19" s="21">
        <v>3.35</v>
      </c>
      <c r="HQ19" s="21">
        <v>140</v>
      </c>
      <c r="HR19" s="21">
        <v>25.2</v>
      </c>
      <c r="HS19" s="21">
        <v>11.8</v>
      </c>
      <c r="HT19" s="21">
        <v>3</v>
      </c>
      <c r="HU19" s="6"/>
    </row>
    <row r="20" spans="1:229" ht="15.75" customHeight="1" x14ac:dyDescent="0.3">
      <c r="A20" s="99">
        <v>15</v>
      </c>
      <c r="B20" s="3">
        <v>74</v>
      </c>
      <c r="C20" s="21" t="s">
        <v>635</v>
      </c>
      <c r="D20" s="21">
        <v>2</v>
      </c>
      <c r="E20" s="22">
        <v>41310</v>
      </c>
      <c r="F20" s="22">
        <v>41310</v>
      </c>
      <c r="G20" s="21">
        <f t="shared" si="0"/>
        <v>0</v>
      </c>
      <c r="H20" s="21" t="s">
        <v>845</v>
      </c>
      <c r="I20" s="21" t="s">
        <v>347</v>
      </c>
      <c r="J20" s="23">
        <v>10909</v>
      </c>
      <c r="K20" s="21">
        <v>83</v>
      </c>
      <c r="L20" s="21">
        <v>160</v>
      </c>
      <c r="M20" s="21">
        <v>80</v>
      </c>
      <c r="N20" s="21" t="s">
        <v>846</v>
      </c>
      <c r="O20" s="21">
        <v>90</v>
      </c>
      <c r="P20" s="21">
        <v>96.7</v>
      </c>
      <c r="Q20" s="21">
        <v>4</v>
      </c>
      <c r="R20" s="21" t="s">
        <v>548</v>
      </c>
      <c r="S20" s="21">
        <v>2</v>
      </c>
      <c r="T20" s="21">
        <v>33</v>
      </c>
      <c r="U20" s="21" t="s">
        <v>548</v>
      </c>
      <c r="V20" s="21">
        <v>2</v>
      </c>
      <c r="W20" s="21">
        <v>1</v>
      </c>
      <c r="X20" s="21">
        <v>4</v>
      </c>
      <c r="Y20" s="21">
        <v>0</v>
      </c>
      <c r="Z20" s="6"/>
      <c r="AA20" s="24" t="s">
        <v>244</v>
      </c>
      <c r="AB20" s="21" t="s">
        <v>847</v>
      </c>
      <c r="AC20" s="25"/>
      <c r="AD20" s="25"/>
      <c r="AE20" s="21" t="s">
        <v>249</v>
      </c>
      <c r="AF20" s="21"/>
      <c r="AG20" s="21" t="s">
        <v>246</v>
      </c>
      <c r="AH20" s="21" t="s">
        <v>248</v>
      </c>
      <c r="AI20" s="21" t="s">
        <v>246</v>
      </c>
      <c r="AJ20" s="21" t="s">
        <v>246</v>
      </c>
      <c r="AK20" s="21" t="s">
        <v>246</v>
      </c>
      <c r="AL20" s="21" t="s">
        <v>246</v>
      </c>
      <c r="AM20" s="21">
        <v>0.99</v>
      </c>
      <c r="AN20" s="6"/>
      <c r="AO20" s="26" t="s">
        <v>250</v>
      </c>
      <c r="AP20" s="26" t="s">
        <v>274</v>
      </c>
      <c r="AQ20" s="26"/>
      <c r="AR20" s="26" t="s">
        <v>1906</v>
      </c>
      <c r="AS20" s="26" t="s">
        <v>1912</v>
      </c>
      <c r="AT20" s="115">
        <v>0.59</v>
      </c>
      <c r="AU20" s="21">
        <v>0.92</v>
      </c>
      <c r="AV20" s="21">
        <v>1.85</v>
      </c>
      <c r="AW20" s="21">
        <v>0.74</v>
      </c>
      <c r="AX20" s="21">
        <v>0.45</v>
      </c>
      <c r="AY20" s="21">
        <v>0.31</v>
      </c>
      <c r="AZ20" s="21"/>
      <c r="BA20" s="21"/>
      <c r="BB20" s="21"/>
      <c r="BC20" s="28">
        <f t="shared" ref="BC20:BE20" si="49">((AU20/AT20)*100)-100</f>
        <v>55.932203389830505</v>
      </c>
      <c r="BD20" s="28">
        <f t="shared" si="49"/>
        <v>101.08695652173913</v>
      </c>
      <c r="BE20" s="28">
        <f t="shared" si="49"/>
        <v>-60</v>
      </c>
      <c r="BF20" s="28">
        <f t="shared" si="2"/>
        <v>213.55932203389835</v>
      </c>
      <c r="BG20" s="28">
        <f t="shared" si="3"/>
        <v>25.423728813559322</v>
      </c>
      <c r="BH20" s="28">
        <f t="shared" si="4"/>
        <v>-19.565217391304358</v>
      </c>
      <c r="BI20" s="3">
        <f t="shared" ref="BI20:BK20" si="50">AU20-AT20</f>
        <v>0.33000000000000007</v>
      </c>
      <c r="BJ20" s="3">
        <f t="shared" si="50"/>
        <v>0.93</v>
      </c>
      <c r="BK20" s="3">
        <f t="shared" si="50"/>
        <v>-1.1100000000000001</v>
      </c>
      <c r="BL20" s="3">
        <f t="shared" si="6"/>
        <v>1.2600000000000002</v>
      </c>
      <c r="BM20" s="3">
        <f t="shared" si="7"/>
        <v>0.15000000000000002</v>
      </c>
      <c r="BN20" s="3">
        <f t="shared" si="8"/>
        <v>-0.18000000000000005</v>
      </c>
      <c r="BO20" s="24">
        <v>257.5</v>
      </c>
      <c r="BP20" s="21">
        <v>186.7</v>
      </c>
      <c r="BQ20" s="21">
        <v>140</v>
      </c>
      <c r="BR20" s="21">
        <v>102.1</v>
      </c>
      <c r="BS20" s="21"/>
      <c r="BT20" s="21"/>
      <c r="BU20" s="21"/>
      <c r="BV20" s="24">
        <v>36.4</v>
      </c>
      <c r="BW20" s="21">
        <v>36</v>
      </c>
      <c r="BX20" s="21">
        <v>36.1</v>
      </c>
      <c r="BY20" s="21">
        <v>36</v>
      </c>
      <c r="BZ20" s="21">
        <v>36</v>
      </c>
      <c r="CA20" s="21">
        <v>36</v>
      </c>
      <c r="CB20" s="21"/>
      <c r="CC20" s="21"/>
      <c r="CD20" s="21"/>
      <c r="CE20" s="6"/>
      <c r="CF20" s="24" t="s">
        <v>848</v>
      </c>
      <c r="CG20" s="21"/>
      <c r="CH20" s="21"/>
      <c r="CI20" s="21"/>
      <c r="CJ20" s="21"/>
      <c r="CK20" s="21"/>
      <c r="CL20" s="21"/>
      <c r="CM20" s="24" t="s">
        <v>849</v>
      </c>
      <c r="CN20" s="21"/>
      <c r="CO20" s="21"/>
      <c r="CP20" s="21"/>
      <c r="CQ20" s="21"/>
      <c r="CR20" s="21"/>
      <c r="CS20" s="21"/>
      <c r="CT20" s="24">
        <v>3</v>
      </c>
      <c r="CU20" s="21"/>
      <c r="CV20" s="21"/>
      <c r="CW20" s="21"/>
      <c r="CX20" s="21"/>
      <c r="CY20" s="21"/>
      <c r="CZ20" s="21"/>
      <c r="DA20" s="24" t="s">
        <v>748</v>
      </c>
      <c r="DB20" s="21"/>
      <c r="DC20" s="21"/>
      <c r="DD20" s="21"/>
      <c r="DE20" s="21"/>
      <c r="DF20" s="21"/>
      <c r="DG20" s="21"/>
      <c r="DH20" s="24" t="s">
        <v>606</v>
      </c>
      <c r="DI20" s="21" t="s">
        <v>606</v>
      </c>
      <c r="DJ20" s="21" t="s">
        <v>606</v>
      </c>
      <c r="DK20" s="21" t="s">
        <v>606</v>
      </c>
      <c r="DL20" s="21"/>
      <c r="DM20" s="21"/>
      <c r="DN20" s="21"/>
      <c r="DO20" s="26">
        <v>8</v>
      </c>
      <c r="DP20" s="6"/>
      <c r="DQ20" s="24">
        <v>164</v>
      </c>
      <c r="DR20" s="21">
        <v>109.9</v>
      </c>
      <c r="DS20" s="21">
        <v>127.6</v>
      </c>
      <c r="DT20" s="21">
        <v>57</v>
      </c>
      <c r="DU20" s="21"/>
      <c r="DV20" s="21"/>
      <c r="DW20" s="21"/>
      <c r="DX20" s="24">
        <v>0.4</v>
      </c>
      <c r="DY20" s="21">
        <v>0.25</v>
      </c>
      <c r="DZ20" s="21">
        <v>0.25</v>
      </c>
      <c r="EA20" s="21">
        <v>0.25</v>
      </c>
      <c r="EB20" s="21"/>
      <c r="EC20" s="21"/>
      <c r="ED20" s="21"/>
      <c r="EE20" s="78">
        <f t="shared" ref="EE20:EH20" si="51">DQ20/DX20</f>
        <v>410</v>
      </c>
      <c r="EF20" s="79">
        <f t="shared" si="51"/>
        <v>439.6</v>
      </c>
      <c r="EG20" s="79">
        <f t="shared" si="51"/>
        <v>510.4</v>
      </c>
      <c r="EH20" s="79">
        <f t="shared" si="51"/>
        <v>228</v>
      </c>
      <c r="EI20" s="79"/>
      <c r="EJ20" s="79"/>
      <c r="EK20" s="79"/>
      <c r="EL20" s="24">
        <v>1</v>
      </c>
      <c r="EM20" s="21">
        <v>0</v>
      </c>
      <c r="EN20" s="21">
        <v>0</v>
      </c>
      <c r="EO20" s="21">
        <v>0</v>
      </c>
      <c r="EP20" s="21"/>
      <c r="EQ20" s="21"/>
      <c r="ER20" s="21"/>
      <c r="ES20" s="24">
        <v>361</v>
      </c>
      <c r="ET20" s="21">
        <v>176</v>
      </c>
      <c r="EU20" s="21">
        <v>137</v>
      </c>
      <c r="EV20" s="21">
        <v>137</v>
      </c>
      <c r="EW20" s="21"/>
      <c r="EX20" s="21"/>
      <c r="EY20" s="21"/>
      <c r="EZ20" s="24">
        <v>16</v>
      </c>
      <c r="FA20" s="21">
        <v>7.1</v>
      </c>
      <c r="FB20" s="21">
        <v>7.1</v>
      </c>
      <c r="FC20" s="21">
        <v>7.1</v>
      </c>
      <c r="FD20" s="21"/>
      <c r="FE20" s="21"/>
      <c r="FF20" s="21"/>
      <c r="FG20" s="24">
        <v>3</v>
      </c>
      <c r="FH20" s="21">
        <v>15</v>
      </c>
      <c r="FI20" s="21">
        <v>11</v>
      </c>
      <c r="FJ20" s="21">
        <v>11</v>
      </c>
      <c r="FK20" s="21"/>
      <c r="FL20" s="21"/>
      <c r="FM20" s="21"/>
      <c r="FN20" s="24">
        <v>67</v>
      </c>
      <c r="FO20" s="21">
        <v>76</v>
      </c>
      <c r="FP20" s="21">
        <v>69</v>
      </c>
      <c r="FQ20" s="21">
        <v>71</v>
      </c>
      <c r="FR20" s="21"/>
      <c r="FS20" s="21"/>
      <c r="FT20" s="21"/>
      <c r="FU20" s="24" t="s">
        <v>294</v>
      </c>
      <c r="FV20" s="21" t="s">
        <v>378</v>
      </c>
      <c r="FW20" s="21" t="s">
        <v>322</v>
      </c>
      <c r="FX20" s="21">
        <v>0</v>
      </c>
      <c r="FY20" s="21"/>
      <c r="FZ20" s="21"/>
      <c r="GA20" s="21"/>
      <c r="GB20" s="24">
        <v>81</v>
      </c>
      <c r="GC20" s="21">
        <v>81</v>
      </c>
      <c r="GD20" s="21">
        <v>68</v>
      </c>
      <c r="GE20" s="21">
        <v>62</v>
      </c>
      <c r="GF20" s="21"/>
      <c r="GG20" s="21"/>
      <c r="GH20" s="21"/>
      <c r="GI20" s="24">
        <v>780</v>
      </c>
      <c r="GJ20" s="21">
        <v>2700</v>
      </c>
      <c r="GK20" s="21">
        <v>1870</v>
      </c>
      <c r="GL20" s="21">
        <v>400</v>
      </c>
      <c r="GM20" s="21"/>
      <c r="GN20" s="21"/>
      <c r="GO20" s="21"/>
      <c r="GP20" s="6"/>
      <c r="GQ20" s="24">
        <v>16</v>
      </c>
      <c r="GR20" s="21">
        <v>90</v>
      </c>
      <c r="GS20" s="24">
        <v>10</v>
      </c>
      <c r="GT20" s="21">
        <v>45</v>
      </c>
      <c r="GU20" s="24">
        <v>13</v>
      </c>
      <c r="GV20" s="21">
        <v>55</v>
      </c>
      <c r="GW20" s="24">
        <v>12</v>
      </c>
      <c r="GX20" s="21">
        <v>45</v>
      </c>
      <c r="GY20" s="24"/>
      <c r="GZ20" s="21"/>
      <c r="HA20" s="24"/>
      <c r="HB20" s="21"/>
      <c r="HC20" s="24"/>
      <c r="HD20" s="21"/>
      <c r="HE20" s="6"/>
      <c r="HF20" s="21">
        <v>83</v>
      </c>
      <c r="HG20" s="21">
        <v>116</v>
      </c>
      <c r="HH20" s="21">
        <v>88</v>
      </c>
      <c r="HI20" s="21">
        <v>36.5</v>
      </c>
      <c r="HJ20" s="21">
        <v>1</v>
      </c>
      <c r="HK20" s="21">
        <v>127</v>
      </c>
      <c r="HL20" s="21">
        <v>0.4</v>
      </c>
      <c r="HM20" s="21">
        <v>10</v>
      </c>
      <c r="HN20" s="21">
        <v>30.25</v>
      </c>
      <c r="HO20" s="21">
        <v>16</v>
      </c>
      <c r="HP20" s="21">
        <v>2.8</v>
      </c>
      <c r="HQ20" s="21">
        <v>136</v>
      </c>
      <c r="HR20" s="21">
        <v>20</v>
      </c>
      <c r="HS20" s="21">
        <v>16</v>
      </c>
      <c r="HT20" s="21">
        <v>3</v>
      </c>
      <c r="HU20" s="6"/>
    </row>
    <row r="21" spans="1:229" ht="15.75" customHeight="1" x14ac:dyDescent="0.3">
      <c r="A21" s="99">
        <v>16</v>
      </c>
      <c r="B21" s="3">
        <v>93</v>
      </c>
      <c r="C21" s="21" t="s">
        <v>635</v>
      </c>
      <c r="D21" s="21">
        <v>1</v>
      </c>
      <c r="E21" s="22">
        <v>41339</v>
      </c>
      <c r="F21" s="22">
        <v>41340</v>
      </c>
      <c r="G21" s="21">
        <f t="shared" si="0"/>
        <v>1</v>
      </c>
      <c r="H21" s="21"/>
      <c r="I21" s="21" t="s">
        <v>324</v>
      </c>
      <c r="J21" s="23">
        <v>14781</v>
      </c>
      <c r="K21" s="21">
        <v>72</v>
      </c>
      <c r="L21" s="21">
        <v>160</v>
      </c>
      <c r="M21" s="21">
        <v>64</v>
      </c>
      <c r="N21" s="21" t="s">
        <v>968</v>
      </c>
      <c r="O21" s="21">
        <v>44</v>
      </c>
      <c r="P21" s="21">
        <v>32.6</v>
      </c>
      <c r="Q21" s="21">
        <v>6</v>
      </c>
      <c r="R21" s="21" t="s">
        <v>638</v>
      </c>
      <c r="S21" s="21">
        <v>1</v>
      </c>
      <c r="T21" s="21">
        <v>35</v>
      </c>
      <c r="U21" s="21" t="s">
        <v>272</v>
      </c>
      <c r="V21" s="21">
        <v>1</v>
      </c>
      <c r="W21" s="21">
        <v>0</v>
      </c>
      <c r="X21" s="21">
        <v>0</v>
      </c>
      <c r="Y21" s="21">
        <v>0</v>
      </c>
      <c r="Z21" s="6"/>
      <c r="AA21" s="24" t="s">
        <v>513</v>
      </c>
      <c r="AB21" s="21" t="s">
        <v>969</v>
      </c>
      <c r="AC21" s="25">
        <v>1</v>
      </c>
      <c r="AD21" s="25"/>
      <c r="AE21" s="21" t="s">
        <v>249</v>
      </c>
      <c r="AF21" s="21"/>
      <c r="AG21" s="21" t="s">
        <v>246</v>
      </c>
      <c r="AH21" s="21" t="s">
        <v>248</v>
      </c>
      <c r="AI21" s="21" t="s">
        <v>249</v>
      </c>
      <c r="AJ21" s="21" t="s">
        <v>246</v>
      </c>
      <c r="AK21" s="21" t="s">
        <v>249</v>
      </c>
      <c r="AL21" s="21" t="s">
        <v>246</v>
      </c>
      <c r="AM21" s="21">
        <v>2.62</v>
      </c>
      <c r="AN21" s="6"/>
      <c r="AO21" s="26" t="s">
        <v>250</v>
      </c>
      <c r="AP21" s="26" t="s">
        <v>274</v>
      </c>
      <c r="AQ21" s="26"/>
      <c r="AR21" s="26" t="s">
        <v>1906</v>
      </c>
      <c r="AS21" s="26" t="s">
        <v>299</v>
      </c>
      <c r="AT21" s="115">
        <v>2.62</v>
      </c>
      <c r="AU21" s="21">
        <v>3.88</v>
      </c>
      <c r="AV21" s="21">
        <v>5.47</v>
      </c>
      <c r="AW21" s="21">
        <v>2</v>
      </c>
      <c r="AX21" s="21">
        <v>1.95</v>
      </c>
      <c r="AY21" s="21">
        <v>1</v>
      </c>
      <c r="AZ21" s="21">
        <v>0.81</v>
      </c>
      <c r="BA21" s="21">
        <v>0.51</v>
      </c>
      <c r="BB21" s="21"/>
      <c r="BC21" s="28">
        <f t="shared" ref="BC21:BE21" si="52">((AU21/AT21)*100)-100</f>
        <v>48.091603053435108</v>
      </c>
      <c r="BD21" s="28">
        <f t="shared" si="52"/>
        <v>40.979381443298962</v>
      </c>
      <c r="BE21" s="28">
        <f t="shared" si="52"/>
        <v>-63.436928702010967</v>
      </c>
      <c r="BF21" s="28">
        <f t="shared" si="2"/>
        <v>108.77862595419847</v>
      </c>
      <c r="BG21" s="28">
        <f t="shared" si="3"/>
        <v>-23.66412213740459</v>
      </c>
      <c r="BH21" s="28">
        <f t="shared" si="4"/>
        <v>-48.453608247422672</v>
      </c>
      <c r="BI21" s="3">
        <f t="shared" ref="BI21:BK21" si="53">AU21-AT21</f>
        <v>1.2599999999999998</v>
      </c>
      <c r="BJ21" s="3">
        <f t="shared" si="53"/>
        <v>1.5899999999999999</v>
      </c>
      <c r="BK21" s="3">
        <f t="shared" si="53"/>
        <v>-3.4699999999999998</v>
      </c>
      <c r="BL21" s="3">
        <f t="shared" si="6"/>
        <v>2.8499999999999996</v>
      </c>
      <c r="BM21" s="3">
        <f t="shared" si="7"/>
        <v>-0.62000000000000011</v>
      </c>
      <c r="BN21" s="3">
        <f t="shared" si="8"/>
        <v>-1.88</v>
      </c>
      <c r="BO21" s="24">
        <v>202.4</v>
      </c>
      <c r="BP21" s="21">
        <v>232.6</v>
      </c>
      <c r="BQ21" s="21">
        <v>230</v>
      </c>
      <c r="BR21" s="21">
        <v>177</v>
      </c>
      <c r="BS21" s="21">
        <v>176</v>
      </c>
      <c r="BT21" s="21"/>
      <c r="BU21" s="21"/>
      <c r="BV21" s="24">
        <v>36.4</v>
      </c>
      <c r="BW21" s="21">
        <v>35.9</v>
      </c>
      <c r="BX21" s="21">
        <v>36</v>
      </c>
      <c r="BY21" s="21">
        <v>37.1</v>
      </c>
      <c r="BZ21" s="21">
        <v>37.1</v>
      </c>
      <c r="CA21" s="21">
        <v>36.5</v>
      </c>
      <c r="CB21" s="21">
        <v>36</v>
      </c>
      <c r="CC21" s="21">
        <v>36.6</v>
      </c>
      <c r="CD21" s="21"/>
      <c r="CE21" s="6"/>
      <c r="CF21" s="24" t="s">
        <v>970</v>
      </c>
      <c r="CG21" s="21"/>
      <c r="CH21" s="21"/>
      <c r="CI21" s="21"/>
      <c r="CJ21" s="21"/>
      <c r="CK21" s="21"/>
      <c r="CL21" s="21"/>
      <c r="CM21" s="24" t="s">
        <v>971</v>
      </c>
      <c r="CN21" s="21"/>
      <c r="CO21" s="21"/>
      <c r="CP21" s="21"/>
      <c r="CQ21" s="21"/>
      <c r="CR21" s="21"/>
      <c r="CS21" s="21"/>
      <c r="CT21" s="24">
        <v>2</v>
      </c>
      <c r="CU21" s="21"/>
      <c r="CV21" s="21"/>
      <c r="CW21" s="21"/>
      <c r="CX21" s="21"/>
      <c r="CY21" s="21"/>
      <c r="CZ21" s="21"/>
      <c r="DA21" s="24" t="s">
        <v>972</v>
      </c>
      <c r="DB21" s="21"/>
      <c r="DC21" s="21"/>
      <c r="DD21" s="21"/>
      <c r="DE21" s="21"/>
      <c r="DF21" s="21"/>
      <c r="DG21" s="21"/>
      <c r="DH21" s="24" t="s">
        <v>255</v>
      </c>
      <c r="DI21" s="21" t="s">
        <v>973</v>
      </c>
      <c r="DJ21" s="21" t="s">
        <v>973</v>
      </c>
      <c r="DK21" s="21" t="s">
        <v>973</v>
      </c>
      <c r="DL21" s="21" t="s">
        <v>973</v>
      </c>
      <c r="DM21" s="21" t="s">
        <v>973</v>
      </c>
      <c r="DN21" s="21"/>
      <c r="DO21" s="26">
        <v>8</v>
      </c>
      <c r="DP21" s="6"/>
      <c r="DQ21" s="55">
        <v>76</v>
      </c>
      <c r="DR21" s="52">
        <v>61.4</v>
      </c>
      <c r="DS21" s="52">
        <v>102.8</v>
      </c>
      <c r="DT21" s="52">
        <v>104.8</v>
      </c>
      <c r="DU21" s="52">
        <v>86.8</v>
      </c>
      <c r="DV21" s="52">
        <v>86.8</v>
      </c>
      <c r="DW21" s="52"/>
      <c r="DX21" s="55">
        <v>0.25</v>
      </c>
      <c r="DY21" s="52">
        <v>0.25</v>
      </c>
      <c r="DZ21" s="52">
        <v>0.25</v>
      </c>
      <c r="EA21" s="52">
        <v>0.25</v>
      </c>
      <c r="EB21" s="52">
        <v>0.25</v>
      </c>
      <c r="EC21" s="52">
        <v>0.25</v>
      </c>
      <c r="ED21" s="52"/>
      <c r="EE21" s="78">
        <f t="shared" ref="EE21:EJ21" si="54">DQ21/DX21</f>
        <v>304</v>
      </c>
      <c r="EF21" s="79">
        <f t="shared" si="54"/>
        <v>245.6</v>
      </c>
      <c r="EG21" s="79">
        <f t="shared" si="54"/>
        <v>411.2</v>
      </c>
      <c r="EH21" s="79">
        <f t="shared" si="54"/>
        <v>419.2</v>
      </c>
      <c r="EI21" s="79">
        <f t="shared" si="54"/>
        <v>347.2</v>
      </c>
      <c r="EJ21" s="79">
        <f t="shared" si="54"/>
        <v>347.2</v>
      </c>
      <c r="EK21" s="79"/>
      <c r="EL21" s="55">
        <v>0</v>
      </c>
      <c r="EM21" s="52">
        <v>0</v>
      </c>
      <c r="EN21" s="52">
        <v>0</v>
      </c>
      <c r="EO21" s="52">
        <v>0</v>
      </c>
      <c r="EP21" s="52">
        <v>0</v>
      </c>
      <c r="EQ21" s="52">
        <v>0</v>
      </c>
      <c r="ER21" s="52"/>
      <c r="ES21" s="55">
        <v>57</v>
      </c>
      <c r="ET21" s="52">
        <v>47</v>
      </c>
      <c r="EU21" s="52">
        <v>23</v>
      </c>
      <c r="EV21" s="52">
        <v>18</v>
      </c>
      <c r="EW21" s="52">
        <v>46</v>
      </c>
      <c r="EX21" s="52">
        <v>38</v>
      </c>
      <c r="EY21" s="52"/>
      <c r="EZ21" s="55">
        <v>11.6</v>
      </c>
      <c r="FA21" s="52">
        <v>8</v>
      </c>
      <c r="FB21" s="52">
        <v>11.6</v>
      </c>
      <c r="FC21" s="52">
        <v>9.9</v>
      </c>
      <c r="FD21" s="52">
        <v>9.9</v>
      </c>
      <c r="FE21" s="52">
        <v>9.9</v>
      </c>
      <c r="FF21" s="52"/>
      <c r="FG21" s="55">
        <v>15</v>
      </c>
      <c r="FH21" s="52">
        <v>15</v>
      </c>
      <c r="FI21" s="52">
        <v>15</v>
      </c>
      <c r="FJ21" s="52">
        <v>15</v>
      </c>
      <c r="FK21" s="52">
        <v>15</v>
      </c>
      <c r="FL21" s="52">
        <v>15</v>
      </c>
      <c r="FM21" s="52"/>
      <c r="FN21" s="55">
        <v>97</v>
      </c>
      <c r="FO21" s="52">
        <v>82</v>
      </c>
      <c r="FP21" s="52">
        <v>73</v>
      </c>
      <c r="FQ21" s="52">
        <v>80</v>
      </c>
      <c r="FR21" s="52">
        <v>82</v>
      </c>
      <c r="FS21" s="52">
        <v>94</v>
      </c>
      <c r="FT21" s="52"/>
      <c r="FU21" s="55">
        <v>0</v>
      </c>
      <c r="FV21" s="52">
        <v>0</v>
      </c>
      <c r="FW21" s="52">
        <v>0</v>
      </c>
      <c r="FX21" s="52">
        <v>0</v>
      </c>
      <c r="FY21" s="52">
        <v>0</v>
      </c>
      <c r="FZ21" s="52">
        <v>0</v>
      </c>
      <c r="GA21" s="52"/>
      <c r="GB21" s="55">
        <v>135</v>
      </c>
      <c r="GC21" s="52">
        <v>170</v>
      </c>
      <c r="GD21" s="52">
        <v>183</v>
      </c>
      <c r="GE21" s="52">
        <v>167</v>
      </c>
      <c r="GF21" s="52">
        <v>156</v>
      </c>
      <c r="GG21" s="52">
        <v>136</v>
      </c>
      <c r="GH21" s="52"/>
      <c r="GI21" s="55">
        <v>960</v>
      </c>
      <c r="GJ21" s="52">
        <v>920</v>
      </c>
      <c r="GK21" s="52">
        <v>2050</v>
      </c>
      <c r="GL21" s="52">
        <v>3060</v>
      </c>
      <c r="GM21" s="52">
        <v>3450</v>
      </c>
      <c r="GN21" s="52">
        <v>600</v>
      </c>
      <c r="GO21" s="52"/>
      <c r="GP21" s="6"/>
      <c r="GQ21" s="24">
        <v>10</v>
      </c>
      <c r="GR21" s="21">
        <v>45</v>
      </c>
      <c r="GS21" s="24">
        <v>12</v>
      </c>
      <c r="GT21" s="21">
        <v>45</v>
      </c>
      <c r="GU21" s="24">
        <v>10</v>
      </c>
      <c r="GV21" s="21">
        <v>45</v>
      </c>
      <c r="GW21" s="24">
        <v>11</v>
      </c>
      <c r="GX21" s="21">
        <v>45</v>
      </c>
      <c r="GY21" s="24">
        <v>11</v>
      </c>
      <c r="GZ21" s="21">
        <v>45</v>
      </c>
      <c r="HA21" s="24">
        <v>11</v>
      </c>
      <c r="HB21" s="21">
        <v>45</v>
      </c>
      <c r="HC21" s="24"/>
      <c r="HD21" s="21"/>
      <c r="HE21" s="6"/>
      <c r="HF21" s="21">
        <v>72</v>
      </c>
      <c r="HG21" s="21">
        <v>134</v>
      </c>
      <c r="HH21" s="21">
        <v>153</v>
      </c>
      <c r="HI21" s="21">
        <v>38.1</v>
      </c>
      <c r="HJ21" s="21">
        <v>2</v>
      </c>
      <c r="HK21" s="21">
        <v>61.4</v>
      </c>
      <c r="HL21" s="21">
        <v>0.3</v>
      </c>
      <c r="HM21" s="21">
        <v>25</v>
      </c>
      <c r="HN21" s="21">
        <v>27.17</v>
      </c>
      <c r="HO21" s="21">
        <v>28.1</v>
      </c>
      <c r="HP21" s="21">
        <v>2.9</v>
      </c>
      <c r="HQ21" s="21">
        <v>142.1</v>
      </c>
      <c r="HR21" s="21">
        <v>23.5</v>
      </c>
      <c r="HS21" s="21">
        <v>11.6</v>
      </c>
      <c r="HT21" s="21">
        <v>15</v>
      </c>
      <c r="HU21" s="6"/>
    </row>
    <row r="22" spans="1:229" ht="15.75" customHeight="1" x14ac:dyDescent="0.3">
      <c r="A22" s="99">
        <v>17</v>
      </c>
      <c r="B22" s="3">
        <v>94</v>
      </c>
      <c r="C22" s="21" t="s">
        <v>431</v>
      </c>
      <c r="D22" s="21">
        <v>2</v>
      </c>
      <c r="E22" s="22">
        <v>41340</v>
      </c>
      <c r="F22" s="22">
        <v>41340</v>
      </c>
      <c r="G22" s="21">
        <f t="shared" si="0"/>
        <v>0</v>
      </c>
      <c r="H22" s="21"/>
      <c r="I22" s="21" t="s">
        <v>432</v>
      </c>
      <c r="J22" s="23">
        <v>11899</v>
      </c>
      <c r="K22" s="21">
        <v>81</v>
      </c>
      <c r="L22" s="21">
        <v>160</v>
      </c>
      <c r="M22" s="21">
        <v>50</v>
      </c>
      <c r="N22" s="21" t="s">
        <v>974</v>
      </c>
      <c r="O22" s="21">
        <v>82</v>
      </c>
      <c r="P22" s="21">
        <v>93.6</v>
      </c>
      <c r="Q22" s="21">
        <v>7</v>
      </c>
      <c r="R22" s="21" t="s">
        <v>547</v>
      </c>
      <c r="S22" s="21">
        <v>1</v>
      </c>
      <c r="T22" s="21">
        <v>7</v>
      </c>
      <c r="U22" s="21" t="s">
        <v>548</v>
      </c>
      <c r="V22" s="21">
        <v>2</v>
      </c>
      <c r="W22" s="21">
        <v>6</v>
      </c>
      <c r="X22" s="21">
        <v>6</v>
      </c>
      <c r="Y22" s="21">
        <v>0</v>
      </c>
      <c r="Z22" s="6"/>
      <c r="AA22" s="24" t="s">
        <v>513</v>
      </c>
      <c r="AB22" s="21" t="s">
        <v>497</v>
      </c>
      <c r="AC22" s="25">
        <v>1</v>
      </c>
      <c r="AD22" s="25"/>
      <c r="AE22" s="21" t="s">
        <v>246</v>
      </c>
      <c r="AF22" s="21" t="s">
        <v>247</v>
      </c>
      <c r="AG22" s="21" t="s">
        <v>246</v>
      </c>
      <c r="AH22" s="21" t="s">
        <v>248</v>
      </c>
      <c r="AI22" s="21" t="s">
        <v>246</v>
      </c>
      <c r="AJ22" s="21" t="s">
        <v>246</v>
      </c>
      <c r="AK22" s="21" t="s">
        <v>246</v>
      </c>
      <c r="AL22" s="21" t="s">
        <v>246</v>
      </c>
      <c r="AM22" s="21">
        <v>8.93</v>
      </c>
      <c r="AN22" s="6"/>
      <c r="AO22" s="26" t="s">
        <v>250</v>
      </c>
      <c r="AP22" s="26" t="s">
        <v>274</v>
      </c>
      <c r="AQ22" s="26"/>
      <c r="AR22" s="26" t="s">
        <v>1906</v>
      </c>
      <c r="AS22" s="26" t="s">
        <v>1905</v>
      </c>
      <c r="AT22" s="115">
        <v>8.93</v>
      </c>
      <c r="AU22" s="21">
        <v>79.7</v>
      </c>
      <c r="AV22" s="21">
        <v>95.53</v>
      </c>
      <c r="AW22" s="21">
        <v>67.3</v>
      </c>
      <c r="AX22" s="21">
        <v>54.77</v>
      </c>
      <c r="AY22" s="21">
        <v>34.36</v>
      </c>
      <c r="AZ22" s="21">
        <v>18.75</v>
      </c>
      <c r="BA22" s="21">
        <v>9.75</v>
      </c>
      <c r="BB22" s="21">
        <v>5.3</v>
      </c>
      <c r="BC22" s="28">
        <f t="shared" ref="BC22:BE22" si="55">((AU22/AT22)*100)-100</f>
        <v>792.49720044792832</v>
      </c>
      <c r="BD22" s="28">
        <f t="shared" si="55"/>
        <v>19.861982434127981</v>
      </c>
      <c r="BE22" s="28">
        <f t="shared" si="55"/>
        <v>-29.550926410551654</v>
      </c>
      <c r="BF22" s="28">
        <f t="shared" si="2"/>
        <v>969.76483762597991</v>
      </c>
      <c r="BG22" s="28">
        <f t="shared" si="3"/>
        <v>653.63941769316909</v>
      </c>
      <c r="BH22" s="28">
        <f t="shared" si="4"/>
        <v>-15.558343789209545</v>
      </c>
      <c r="BI22" s="3">
        <f t="shared" ref="BI22:BK22" si="56">AU22-AT22</f>
        <v>70.77000000000001</v>
      </c>
      <c r="BJ22" s="3">
        <f t="shared" si="56"/>
        <v>15.829999999999998</v>
      </c>
      <c r="BK22" s="3">
        <f t="shared" si="56"/>
        <v>-28.230000000000004</v>
      </c>
      <c r="BL22" s="3">
        <f t="shared" si="6"/>
        <v>86.6</v>
      </c>
      <c r="BM22" s="3">
        <f t="shared" si="7"/>
        <v>58.37</v>
      </c>
      <c r="BN22" s="3">
        <f t="shared" si="8"/>
        <v>-12.400000000000006</v>
      </c>
      <c r="BO22" s="24"/>
      <c r="BP22" s="21">
        <v>308</v>
      </c>
      <c r="BQ22" s="21">
        <v>920</v>
      </c>
      <c r="BR22" s="21">
        <v>371.8</v>
      </c>
      <c r="BS22" s="21">
        <v>215</v>
      </c>
      <c r="BT22" s="21">
        <v>207.8</v>
      </c>
      <c r="BU22" s="21">
        <v>171</v>
      </c>
      <c r="BV22" s="24">
        <v>39.5</v>
      </c>
      <c r="BW22" s="21">
        <v>37</v>
      </c>
      <c r="BX22" s="21">
        <v>37</v>
      </c>
      <c r="BY22" s="21">
        <v>37.9</v>
      </c>
      <c r="BZ22" s="21">
        <v>38.6</v>
      </c>
      <c r="CA22" s="21">
        <v>38</v>
      </c>
      <c r="CB22" s="21">
        <v>37.4</v>
      </c>
      <c r="CC22" s="21">
        <v>36</v>
      </c>
      <c r="CD22" s="21">
        <v>36.1</v>
      </c>
      <c r="CE22" s="6"/>
      <c r="CF22" s="24" t="s">
        <v>909</v>
      </c>
      <c r="CG22" s="21"/>
      <c r="CH22" s="21"/>
      <c r="CI22" s="21"/>
      <c r="CJ22" s="21"/>
      <c r="CK22" s="21"/>
      <c r="CL22" s="21"/>
      <c r="CM22" s="24" t="s">
        <v>975</v>
      </c>
      <c r="CN22" s="21"/>
      <c r="CO22" s="21"/>
      <c r="CP22" s="21"/>
      <c r="CQ22" s="21"/>
      <c r="CR22" s="21"/>
      <c r="CS22" s="21"/>
      <c r="CT22" s="24">
        <v>1</v>
      </c>
      <c r="CU22" s="21"/>
      <c r="CV22" s="21"/>
      <c r="CW22" s="21"/>
      <c r="CX22" s="21"/>
      <c r="CY22" s="21"/>
      <c r="CZ22" s="21"/>
      <c r="DA22" s="24" t="s">
        <v>585</v>
      </c>
      <c r="DB22" s="21"/>
      <c r="DC22" s="21"/>
      <c r="DD22" s="21"/>
      <c r="DE22" s="21"/>
      <c r="DF22" s="21"/>
      <c r="DG22" s="21"/>
      <c r="DH22" s="24" t="s">
        <v>976</v>
      </c>
      <c r="DI22" s="21" t="s">
        <v>977</v>
      </c>
      <c r="DJ22" s="21" t="s">
        <v>585</v>
      </c>
      <c r="DK22" s="21" t="s">
        <v>585</v>
      </c>
      <c r="DL22" s="21" t="s">
        <v>585</v>
      </c>
      <c r="DM22" s="21" t="s">
        <v>585</v>
      </c>
      <c r="DN22" s="21" t="s">
        <v>585</v>
      </c>
      <c r="DO22" s="26">
        <v>8</v>
      </c>
      <c r="DP22" s="6"/>
      <c r="DQ22" s="24">
        <v>70</v>
      </c>
      <c r="DR22" s="21">
        <v>107.7</v>
      </c>
      <c r="DS22" s="21">
        <v>122.8</v>
      </c>
      <c r="DT22" s="21">
        <v>122.5</v>
      </c>
      <c r="DU22" s="21">
        <v>117.3</v>
      </c>
      <c r="DV22" s="21">
        <v>80</v>
      </c>
      <c r="DW22" s="21">
        <v>88.1</v>
      </c>
      <c r="DX22" s="24">
        <v>0.4</v>
      </c>
      <c r="DY22" s="21">
        <v>0.4</v>
      </c>
      <c r="DZ22" s="21">
        <v>0.4</v>
      </c>
      <c r="EA22" s="21">
        <v>0.4</v>
      </c>
      <c r="EB22" s="21">
        <v>0.4</v>
      </c>
      <c r="EC22" s="21">
        <v>0.4</v>
      </c>
      <c r="ED22" s="21">
        <v>0.4</v>
      </c>
      <c r="EE22" s="78">
        <f t="shared" ref="EE22:EK22" si="57">DQ22/DX22</f>
        <v>175</v>
      </c>
      <c r="EF22" s="79">
        <f t="shared" si="57"/>
        <v>269.25</v>
      </c>
      <c r="EG22" s="79">
        <f t="shared" si="57"/>
        <v>307</v>
      </c>
      <c r="EH22" s="79">
        <f t="shared" si="57"/>
        <v>306.25</v>
      </c>
      <c r="EI22" s="79">
        <f t="shared" si="57"/>
        <v>293.25</v>
      </c>
      <c r="EJ22" s="79">
        <f t="shared" si="57"/>
        <v>200</v>
      </c>
      <c r="EK22" s="79">
        <f t="shared" si="57"/>
        <v>220.24999999999997</v>
      </c>
      <c r="EL22" s="24">
        <v>1</v>
      </c>
      <c r="EM22" s="21">
        <v>1</v>
      </c>
      <c r="EN22" s="21">
        <v>1</v>
      </c>
      <c r="EO22" s="21">
        <v>1</v>
      </c>
      <c r="EP22" s="21">
        <v>1</v>
      </c>
      <c r="EQ22" s="21">
        <v>1</v>
      </c>
      <c r="ER22" s="21">
        <v>0</v>
      </c>
      <c r="ES22" s="24">
        <v>222</v>
      </c>
      <c r="ET22" s="21">
        <v>162</v>
      </c>
      <c r="EU22" s="21">
        <v>132</v>
      </c>
      <c r="EV22" s="21">
        <v>119</v>
      </c>
      <c r="EW22" s="21">
        <v>175</v>
      </c>
      <c r="EX22" s="21">
        <v>113</v>
      </c>
      <c r="EY22" s="21">
        <v>126</v>
      </c>
      <c r="EZ22" s="24">
        <v>6.7</v>
      </c>
      <c r="FA22" s="21">
        <v>6.6</v>
      </c>
      <c r="FB22" s="21">
        <v>5.5</v>
      </c>
      <c r="FC22" s="21">
        <v>5.9</v>
      </c>
      <c r="FD22" s="21">
        <v>6.3</v>
      </c>
      <c r="FE22" s="21">
        <v>5</v>
      </c>
      <c r="FF22" s="21">
        <v>6.4</v>
      </c>
      <c r="FG22" s="24">
        <v>7</v>
      </c>
      <c r="FH22" s="21">
        <v>10</v>
      </c>
      <c r="FI22" s="21">
        <v>6</v>
      </c>
      <c r="FJ22" s="21">
        <v>4</v>
      </c>
      <c r="FK22" s="21">
        <v>15</v>
      </c>
      <c r="FL22" s="21">
        <v>15</v>
      </c>
      <c r="FM22" s="21">
        <v>15</v>
      </c>
      <c r="FN22" s="24">
        <v>74</v>
      </c>
      <c r="FO22" s="21">
        <v>74</v>
      </c>
      <c r="FP22" s="21">
        <v>73</v>
      </c>
      <c r="FQ22" s="21">
        <v>85</v>
      </c>
      <c r="FR22" s="21">
        <v>76</v>
      </c>
      <c r="FS22" s="21">
        <v>72</v>
      </c>
      <c r="FT22" s="21">
        <v>69</v>
      </c>
      <c r="FU22" s="24" t="s">
        <v>430</v>
      </c>
      <c r="FV22" s="21" t="s">
        <v>392</v>
      </c>
      <c r="FW22" s="21" t="s">
        <v>978</v>
      </c>
      <c r="FX22" s="21" t="s">
        <v>321</v>
      </c>
      <c r="FY22" s="21" t="s">
        <v>665</v>
      </c>
      <c r="FZ22" s="21" t="s">
        <v>311</v>
      </c>
      <c r="GA22" s="21">
        <v>0</v>
      </c>
      <c r="GB22" s="24">
        <v>110</v>
      </c>
      <c r="GC22" s="21">
        <v>107</v>
      </c>
      <c r="GD22" s="21">
        <v>78</v>
      </c>
      <c r="GE22" s="21">
        <v>68</v>
      </c>
      <c r="GF22" s="21">
        <v>56</v>
      </c>
      <c r="GG22" s="21">
        <v>50</v>
      </c>
      <c r="GH22" s="21">
        <v>42</v>
      </c>
      <c r="GI22" s="24">
        <v>805</v>
      </c>
      <c r="GJ22" s="21">
        <v>1445</v>
      </c>
      <c r="GK22" s="21">
        <v>1920</v>
      </c>
      <c r="GL22" s="21">
        <v>1430</v>
      </c>
      <c r="GM22" s="21">
        <v>2220</v>
      </c>
      <c r="GN22" s="21">
        <v>1830</v>
      </c>
      <c r="GO22" s="21">
        <v>775</v>
      </c>
      <c r="GP22" s="6"/>
      <c r="GQ22" s="24">
        <v>16</v>
      </c>
      <c r="GR22" s="21">
        <v>90</v>
      </c>
      <c r="GS22" s="24">
        <v>14</v>
      </c>
      <c r="GT22" s="21">
        <v>55</v>
      </c>
      <c r="GU22" s="24">
        <v>14</v>
      </c>
      <c r="GV22" s="21">
        <v>55</v>
      </c>
      <c r="GW22" s="24">
        <v>15</v>
      </c>
      <c r="GX22" s="21">
        <v>80</v>
      </c>
      <c r="GY22" s="24">
        <v>13</v>
      </c>
      <c r="GZ22" s="21">
        <v>55</v>
      </c>
      <c r="HA22" s="24">
        <v>13</v>
      </c>
      <c r="HB22" s="21">
        <v>55</v>
      </c>
      <c r="HC22" s="24">
        <v>11</v>
      </c>
      <c r="HD22" s="21">
        <v>45</v>
      </c>
      <c r="HE22" s="6"/>
      <c r="HF22" s="21">
        <v>82</v>
      </c>
      <c r="HG22" s="21">
        <v>55</v>
      </c>
      <c r="HH22" s="21">
        <v>139</v>
      </c>
      <c r="HI22" s="21">
        <v>39</v>
      </c>
      <c r="HJ22" s="21">
        <v>1</v>
      </c>
      <c r="HK22" s="21">
        <v>70</v>
      </c>
      <c r="HL22" s="21">
        <v>0.4</v>
      </c>
      <c r="HM22" s="21">
        <v>5</v>
      </c>
      <c r="HN22" s="21">
        <v>308.12</v>
      </c>
      <c r="HO22" s="21">
        <v>21.95</v>
      </c>
      <c r="HP22" s="21">
        <v>3.08</v>
      </c>
      <c r="HQ22" s="21">
        <v>145</v>
      </c>
      <c r="HR22" s="21">
        <v>18</v>
      </c>
      <c r="HS22" s="21">
        <v>6.7</v>
      </c>
      <c r="HT22" s="21">
        <v>10</v>
      </c>
      <c r="HU22" s="6"/>
    </row>
    <row r="23" spans="1:229" ht="15.75" customHeight="1" x14ac:dyDescent="0.3">
      <c r="A23" s="99">
        <v>18</v>
      </c>
      <c r="B23" s="3">
        <v>95</v>
      </c>
      <c r="C23" s="21" t="s">
        <v>635</v>
      </c>
      <c r="D23" s="21">
        <v>1</v>
      </c>
      <c r="E23" s="22">
        <v>41342</v>
      </c>
      <c r="F23" s="22">
        <v>41342</v>
      </c>
      <c r="G23" s="21">
        <f t="shared" si="0"/>
        <v>0</v>
      </c>
      <c r="H23" s="21" t="s">
        <v>410</v>
      </c>
      <c r="I23" s="21" t="s">
        <v>440</v>
      </c>
      <c r="J23" s="23">
        <v>17359</v>
      </c>
      <c r="K23" s="21">
        <v>65</v>
      </c>
      <c r="L23" s="21">
        <v>167</v>
      </c>
      <c r="M23" s="21">
        <v>58</v>
      </c>
      <c r="N23" s="21" t="s">
        <v>979</v>
      </c>
      <c r="O23" s="21">
        <v>49</v>
      </c>
      <c r="P23" s="21">
        <v>43.8</v>
      </c>
      <c r="Q23" s="21">
        <v>4</v>
      </c>
      <c r="R23" s="21" t="s">
        <v>893</v>
      </c>
      <c r="S23" s="21">
        <v>1</v>
      </c>
      <c r="T23" s="21">
        <v>11</v>
      </c>
      <c r="U23" s="21" t="s">
        <v>548</v>
      </c>
      <c r="V23" s="21">
        <v>2</v>
      </c>
      <c r="W23" s="21">
        <v>0</v>
      </c>
      <c r="X23" s="21">
        <v>0</v>
      </c>
      <c r="Y23" s="21">
        <v>4</v>
      </c>
      <c r="Z23" s="6"/>
      <c r="AA23" s="55" t="s">
        <v>513</v>
      </c>
      <c r="AB23" s="52" t="s">
        <v>980</v>
      </c>
      <c r="AC23" s="56">
        <v>1</v>
      </c>
      <c r="AD23" s="56"/>
      <c r="AE23" s="52" t="s">
        <v>246</v>
      </c>
      <c r="AF23" s="52" t="s">
        <v>247</v>
      </c>
      <c r="AG23" s="52" t="s">
        <v>246</v>
      </c>
      <c r="AH23" s="52" t="s">
        <v>248</v>
      </c>
      <c r="AI23" s="52" t="s">
        <v>249</v>
      </c>
      <c r="AJ23" s="52" t="s">
        <v>249</v>
      </c>
      <c r="AK23" s="52" t="s">
        <v>249</v>
      </c>
      <c r="AL23" s="52" t="s">
        <v>246</v>
      </c>
      <c r="AM23" s="52">
        <v>60.1</v>
      </c>
      <c r="AN23" s="6"/>
      <c r="AO23" s="26" t="s">
        <v>250</v>
      </c>
      <c r="AP23" s="26" t="s">
        <v>274</v>
      </c>
      <c r="AQ23" s="26"/>
      <c r="AR23" s="26" t="s">
        <v>1906</v>
      </c>
      <c r="AS23" s="26" t="s">
        <v>1912</v>
      </c>
      <c r="AT23" s="115">
        <v>60.1</v>
      </c>
      <c r="AU23" s="21">
        <v>63.74</v>
      </c>
      <c r="AV23" s="21">
        <v>70</v>
      </c>
      <c r="AW23" s="21">
        <v>81</v>
      </c>
      <c r="AX23" s="21">
        <v>108.4</v>
      </c>
      <c r="AY23" s="21">
        <v>144.85</v>
      </c>
      <c r="AZ23" s="21"/>
      <c r="BA23" s="21"/>
      <c r="BB23" s="21"/>
      <c r="BC23" s="28">
        <f t="shared" ref="BC23:BE23" si="58">((AU23/AT23)*100)-100</f>
        <v>6.0565723793677222</v>
      </c>
      <c r="BD23" s="28">
        <f t="shared" si="58"/>
        <v>9.8211484154377047</v>
      </c>
      <c r="BE23" s="28">
        <f t="shared" si="58"/>
        <v>15.714285714285722</v>
      </c>
      <c r="BF23" s="28">
        <f t="shared" si="2"/>
        <v>16.472545757071558</v>
      </c>
      <c r="BG23" s="28">
        <f t="shared" si="3"/>
        <v>34.775374376039935</v>
      </c>
      <c r="BH23" s="28">
        <f t="shared" si="4"/>
        <v>27.078757452149361</v>
      </c>
      <c r="BI23" s="3">
        <f t="shared" ref="BI23:BK23" si="59">AU23-AT23</f>
        <v>3.6400000000000006</v>
      </c>
      <c r="BJ23" s="3">
        <f t="shared" si="59"/>
        <v>6.259999999999998</v>
      </c>
      <c r="BK23" s="3">
        <f t="shared" si="59"/>
        <v>11</v>
      </c>
      <c r="BL23" s="3">
        <f t="shared" si="6"/>
        <v>9.8999999999999986</v>
      </c>
      <c r="BM23" s="3">
        <f t="shared" si="7"/>
        <v>20.9</v>
      </c>
      <c r="BN23" s="3">
        <f t="shared" si="8"/>
        <v>17.259999999999998</v>
      </c>
      <c r="BO23" s="24">
        <v>187</v>
      </c>
      <c r="BP23" s="21">
        <v>241</v>
      </c>
      <c r="BQ23" s="21"/>
      <c r="BR23" s="21">
        <v>111.5</v>
      </c>
      <c r="BS23" s="21">
        <v>58.5</v>
      </c>
      <c r="BT23" s="21"/>
      <c r="BU23" s="21"/>
      <c r="BV23" s="24">
        <v>36.9</v>
      </c>
      <c r="BW23" s="21">
        <v>36</v>
      </c>
      <c r="BX23" s="21">
        <v>36.4</v>
      </c>
      <c r="BY23" s="21">
        <v>36</v>
      </c>
      <c r="BZ23" s="21">
        <v>36.9</v>
      </c>
      <c r="CA23" s="21">
        <v>36.6</v>
      </c>
      <c r="CB23" s="21">
        <v>36.5</v>
      </c>
      <c r="CC23" s="21"/>
      <c r="CD23" s="21"/>
      <c r="CE23" s="6"/>
      <c r="CF23" s="24" t="s">
        <v>981</v>
      </c>
      <c r="CG23" s="21"/>
      <c r="CH23" s="21"/>
      <c r="CI23" s="21" t="s">
        <v>982</v>
      </c>
      <c r="CJ23" s="21"/>
      <c r="CK23" s="21"/>
      <c r="CL23" s="21"/>
      <c r="CM23" s="24" t="s">
        <v>280</v>
      </c>
      <c r="CN23" s="21"/>
      <c r="CO23" s="21"/>
      <c r="CP23" s="21" t="s">
        <v>607</v>
      </c>
      <c r="CQ23" s="21"/>
      <c r="CR23" s="21"/>
      <c r="CS23" s="21"/>
      <c r="CT23" s="24">
        <v>3</v>
      </c>
      <c r="CU23" s="21"/>
      <c r="CV23" s="21"/>
      <c r="CW23" s="21">
        <v>1</v>
      </c>
      <c r="CX23" s="21"/>
      <c r="CY23" s="21"/>
      <c r="CZ23" s="21"/>
      <c r="DA23" s="24" t="s">
        <v>983</v>
      </c>
      <c r="DB23" s="21"/>
      <c r="DC23" s="21"/>
      <c r="DD23" s="21" t="s">
        <v>303</v>
      </c>
      <c r="DE23" s="21"/>
      <c r="DF23" s="21"/>
      <c r="DG23" s="21"/>
      <c r="DH23" s="24" t="s">
        <v>606</v>
      </c>
      <c r="DI23" s="21" t="s">
        <v>888</v>
      </c>
      <c r="DJ23" s="21" t="s">
        <v>888</v>
      </c>
      <c r="DK23" s="21" t="s">
        <v>888</v>
      </c>
      <c r="DL23" s="21" t="s">
        <v>606</v>
      </c>
      <c r="DM23" s="21"/>
      <c r="DN23" s="21"/>
      <c r="DO23" s="26">
        <v>8</v>
      </c>
      <c r="DP23" s="6"/>
      <c r="DQ23" s="55">
        <v>112.3</v>
      </c>
      <c r="DR23" s="52">
        <v>55.3</v>
      </c>
      <c r="DS23" s="52">
        <v>166.6</v>
      </c>
      <c r="DT23" s="52">
        <v>73.7</v>
      </c>
      <c r="DU23" s="52">
        <v>58.9</v>
      </c>
      <c r="DV23" s="52"/>
      <c r="DW23" s="52"/>
      <c r="DX23" s="55">
        <v>0.4</v>
      </c>
      <c r="DY23" s="52">
        <v>0.4</v>
      </c>
      <c r="DZ23" s="52">
        <v>0.4</v>
      </c>
      <c r="EA23" s="52">
        <v>0.4</v>
      </c>
      <c r="EB23" s="52">
        <v>0.4</v>
      </c>
      <c r="EC23" s="52"/>
      <c r="ED23" s="52"/>
      <c r="EE23" s="78">
        <f t="shared" ref="EE23:EI23" si="60">DQ23/DX23</f>
        <v>280.75</v>
      </c>
      <c r="EF23" s="79">
        <f t="shared" si="60"/>
        <v>138.24999999999997</v>
      </c>
      <c r="EG23" s="79">
        <f t="shared" si="60"/>
        <v>416.49999999999994</v>
      </c>
      <c r="EH23" s="79">
        <f t="shared" si="60"/>
        <v>184.25</v>
      </c>
      <c r="EI23" s="79">
        <f t="shared" si="60"/>
        <v>147.25</v>
      </c>
      <c r="EJ23" s="79"/>
      <c r="EK23" s="79"/>
      <c r="EL23" s="55">
        <v>0</v>
      </c>
      <c r="EM23" s="52">
        <v>0</v>
      </c>
      <c r="EN23" s="52">
        <v>0</v>
      </c>
      <c r="EO23" s="52">
        <v>0</v>
      </c>
      <c r="EP23" s="52">
        <v>0</v>
      </c>
      <c r="EQ23" s="52"/>
      <c r="ER23" s="52"/>
      <c r="ES23" s="55">
        <v>255</v>
      </c>
      <c r="ET23" s="52">
        <v>205</v>
      </c>
      <c r="EU23" s="52">
        <v>266</v>
      </c>
      <c r="EV23" s="52">
        <v>317</v>
      </c>
      <c r="EW23" s="52">
        <v>321</v>
      </c>
      <c r="EX23" s="52"/>
      <c r="EY23" s="52"/>
      <c r="EZ23" s="55">
        <v>10</v>
      </c>
      <c r="FA23" s="52">
        <v>10</v>
      </c>
      <c r="FB23" s="52">
        <v>8</v>
      </c>
      <c r="FC23" s="52">
        <v>8</v>
      </c>
      <c r="FD23" s="52">
        <v>7.7</v>
      </c>
      <c r="FE23" s="52"/>
      <c r="FF23" s="52"/>
      <c r="FG23" s="55">
        <v>12</v>
      </c>
      <c r="FH23" s="52">
        <v>14</v>
      </c>
      <c r="FI23" s="52">
        <v>13</v>
      </c>
      <c r="FJ23" s="52">
        <v>13</v>
      </c>
      <c r="FK23" s="52">
        <v>15</v>
      </c>
      <c r="FL23" s="52"/>
      <c r="FM23" s="52"/>
      <c r="FN23" s="55">
        <v>90</v>
      </c>
      <c r="FO23" s="52">
        <v>99</v>
      </c>
      <c r="FP23" s="52">
        <v>94</v>
      </c>
      <c r="FQ23" s="52">
        <v>117</v>
      </c>
      <c r="FR23" s="52">
        <v>116</v>
      </c>
      <c r="FS23" s="52"/>
      <c r="FT23" s="52"/>
      <c r="FU23" s="55">
        <v>0</v>
      </c>
      <c r="FV23" s="52">
        <v>0</v>
      </c>
      <c r="FW23" s="52">
        <v>0</v>
      </c>
      <c r="FX23" s="52">
        <v>0</v>
      </c>
      <c r="FY23" s="52">
        <v>0</v>
      </c>
      <c r="FZ23" s="52"/>
      <c r="GA23" s="52"/>
      <c r="GB23" s="55">
        <v>498</v>
      </c>
      <c r="GC23" s="52">
        <v>448</v>
      </c>
      <c r="GD23" s="52">
        <v>540</v>
      </c>
      <c r="GE23" s="52">
        <v>629</v>
      </c>
      <c r="GF23" s="52">
        <v>420</v>
      </c>
      <c r="GG23" s="52"/>
      <c r="GH23" s="52"/>
      <c r="GI23" s="55">
        <v>450</v>
      </c>
      <c r="GJ23" s="52">
        <v>550</v>
      </c>
      <c r="GK23" s="52">
        <v>365</v>
      </c>
      <c r="GL23" s="52">
        <v>250</v>
      </c>
      <c r="GM23" s="52">
        <v>460</v>
      </c>
      <c r="GN23" s="52"/>
      <c r="GO23" s="52"/>
      <c r="GP23" s="6"/>
      <c r="GQ23" s="24">
        <v>11</v>
      </c>
      <c r="GR23" s="21">
        <v>45</v>
      </c>
      <c r="GS23" s="24">
        <v>10</v>
      </c>
      <c r="GT23" s="21">
        <v>45</v>
      </c>
      <c r="GU23" s="24">
        <v>8</v>
      </c>
      <c r="GV23" s="21">
        <v>18</v>
      </c>
      <c r="GW23" s="24">
        <v>10</v>
      </c>
      <c r="GX23" s="21">
        <v>45</v>
      </c>
      <c r="GY23" s="24">
        <v>9</v>
      </c>
      <c r="GZ23" s="21">
        <v>18</v>
      </c>
      <c r="HA23" s="24"/>
      <c r="HB23" s="21"/>
      <c r="HC23" s="24"/>
      <c r="HD23" s="21"/>
      <c r="HE23" s="6"/>
      <c r="HF23" s="21">
        <v>65</v>
      </c>
      <c r="HG23" s="21">
        <v>112</v>
      </c>
      <c r="HH23" s="21">
        <v>169</v>
      </c>
      <c r="HI23" s="21">
        <v>36.9</v>
      </c>
      <c r="HJ23" s="21">
        <v>2</v>
      </c>
      <c r="HK23" s="21">
        <v>51.4</v>
      </c>
      <c r="HL23" s="21">
        <v>0.4</v>
      </c>
      <c r="HM23" s="21">
        <v>0</v>
      </c>
      <c r="HN23" s="21">
        <v>34</v>
      </c>
      <c r="HO23" s="21">
        <v>16.3</v>
      </c>
      <c r="HP23" s="21">
        <v>3.54</v>
      </c>
      <c r="HQ23" s="21">
        <v>138</v>
      </c>
      <c r="HR23" s="21">
        <v>20.7</v>
      </c>
      <c r="HS23" s="21">
        <v>10</v>
      </c>
      <c r="HT23" s="21">
        <v>12</v>
      </c>
      <c r="HU23" s="6"/>
    </row>
    <row r="24" spans="1:229" ht="15.75" customHeight="1" x14ac:dyDescent="0.3">
      <c r="A24" s="99">
        <v>19</v>
      </c>
      <c r="B24" s="3">
        <v>104</v>
      </c>
      <c r="C24" s="21" t="s">
        <v>635</v>
      </c>
      <c r="D24" s="21">
        <v>2</v>
      </c>
      <c r="E24" s="22">
        <v>41354</v>
      </c>
      <c r="F24" s="22">
        <v>41354</v>
      </c>
      <c r="G24" s="21">
        <f t="shared" si="0"/>
        <v>0</v>
      </c>
      <c r="H24" s="21"/>
      <c r="I24" s="21" t="s">
        <v>835</v>
      </c>
      <c r="J24" s="23">
        <v>6077</v>
      </c>
      <c r="K24" s="21">
        <v>97</v>
      </c>
      <c r="L24" s="21">
        <v>165</v>
      </c>
      <c r="M24" s="21">
        <v>56</v>
      </c>
      <c r="N24" s="21" t="s">
        <v>1043</v>
      </c>
      <c r="O24" s="21">
        <v>61</v>
      </c>
      <c r="P24" s="21">
        <v>70</v>
      </c>
      <c r="Q24" s="21">
        <v>4</v>
      </c>
      <c r="R24" s="21" t="s">
        <v>1044</v>
      </c>
      <c r="S24" s="21">
        <v>1</v>
      </c>
      <c r="T24" s="21">
        <v>9</v>
      </c>
      <c r="U24" s="21" t="s">
        <v>272</v>
      </c>
      <c r="V24" s="21">
        <v>1</v>
      </c>
      <c r="W24" s="21">
        <v>2</v>
      </c>
      <c r="X24" s="21">
        <v>2</v>
      </c>
      <c r="Y24" s="21">
        <v>0</v>
      </c>
      <c r="Z24" s="6"/>
      <c r="AA24" s="24" t="s">
        <v>884</v>
      </c>
      <c r="AB24" s="21" t="s">
        <v>980</v>
      </c>
      <c r="AC24" s="25"/>
      <c r="AD24" s="25"/>
      <c r="AE24" s="21" t="s">
        <v>249</v>
      </c>
      <c r="AF24" s="21"/>
      <c r="AG24" s="21" t="s">
        <v>249</v>
      </c>
      <c r="AH24" s="21"/>
      <c r="AI24" s="21" t="s">
        <v>246</v>
      </c>
      <c r="AJ24" s="21" t="s">
        <v>249</v>
      </c>
      <c r="AK24" s="21" t="s">
        <v>249</v>
      </c>
      <c r="AL24" s="21" t="s">
        <v>246</v>
      </c>
      <c r="AM24" s="21">
        <v>8</v>
      </c>
      <c r="AN24" s="6"/>
      <c r="AO24" s="26" t="s">
        <v>250</v>
      </c>
      <c r="AP24" s="26" t="s">
        <v>274</v>
      </c>
      <c r="AQ24" s="26"/>
      <c r="AR24" s="26" t="s">
        <v>1906</v>
      </c>
      <c r="AS24" s="26" t="s">
        <v>1912</v>
      </c>
      <c r="AT24" s="115">
        <v>4</v>
      </c>
      <c r="AU24" s="21">
        <v>9.6999999999999993</v>
      </c>
      <c r="AV24" s="21">
        <v>19.989999999999998</v>
      </c>
      <c r="AW24" s="21">
        <v>13.13</v>
      </c>
      <c r="AX24" s="21">
        <v>8.49</v>
      </c>
      <c r="AY24" s="21">
        <v>4</v>
      </c>
      <c r="AZ24" s="21"/>
      <c r="BA24" s="21"/>
      <c r="BB24" s="21"/>
      <c r="BC24" s="28">
        <f t="shared" ref="BC24:BE24" si="61">((AU24/AT24)*100)-100</f>
        <v>142.49999999999997</v>
      </c>
      <c r="BD24" s="28">
        <f t="shared" si="61"/>
        <v>106.08247422680409</v>
      </c>
      <c r="BE24" s="28">
        <f t="shared" si="61"/>
        <v>-34.317158579289625</v>
      </c>
      <c r="BF24" s="28">
        <f t="shared" si="2"/>
        <v>399.74999999999994</v>
      </c>
      <c r="BG24" s="28">
        <f t="shared" si="3"/>
        <v>228.25</v>
      </c>
      <c r="BH24" s="28">
        <f t="shared" si="4"/>
        <v>35.360824742268051</v>
      </c>
      <c r="BI24" s="3">
        <f t="shared" ref="BI24:BK24" si="62">AU24-AT24</f>
        <v>5.6999999999999993</v>
      </c>
      <c r="BJ24" s="3">
        <f t="shared" si="62"/>
        <v>10.29</v>
      </c>
      <c r="BK24" s="3">
        <f t="shared" si="62"/>
        <v>-6.8599999999999977</v>
      </c>
      <c r="BL24" s="3">
        <f t="shared" si="6"/>
        <v>15.989999999999998</v>
      </c>
      <c r="BM24" s="3">
        <f t="shared" si="7"/>
        <v>9.1300000000000008</v>
      </c>
      <c r="BN24" s="3">
        <f t="shared" si="8"/>
        <v>3.4300000000000015</v>
      </c>
      <c r="BO24" s="24">
        <v>33.9</v>
      </c>
      <c r="BP24" s="21">
        <v>155.5</v>
      </c>
      <c r="BQ24" s="21">
        <v>140</v>
      </c>
      <c r="BR24" s="21">
        <v>140</v>
      </c>
      <c r="BS24" s="21"/>
      <c r="BT24" s="21"/>
      <c r="BU24" s="21"/>
      <c r="BV24" s="24">
        <v>36.1</v>
      </c>
      <c r="BW24" s="21">
        <v>36.5</v>
      </c>
      <c r="BX24" s="21">
        <v>36.4</v>
      </c>
      <c r="BY24" s="21">
        <v>36.1</v>
      </c>
      <c r="BZ24" s="21">
        <v>36.4</v>
      </c>
      <c r="CA24" s="21">
        <v>35.5</v>
      </c>
      <c r="CB24" s="21"/>
      <c r="CC24" s="21"/>
      <c r="CD24" s="21"/>
      <c r="CE24" s="6"/>
      <c r="CF24" s="24" t="s">
        <v>981</v>
      </c>
      <c r="CG24" s="21"/>
      <c r="CH24" s="21"/>
      <c r="CI24" s="21"/>
      <c r="CJ24" s="21"/>
      <c r="CK24" s="21"/>
      <c r="CL24" s="21"/>
      <c r="CM24" s="24" t="s">
        <v>1045</v>
      </c>
      <c r="CN24" s="21"/>
      <c r="CO24" s="21"/>
      <c r="CP24" s="21"/>
      <c r="CQ24" s="21"/>
      <c r="CR24" s="21"/>
      <c r="CS24" s="21"/>
      <c r="CT24" s="24">
        <v>1</v>
      </c>
      <c r="CU24" s="21"/>
      <c r="CV24" s="21"/>
      <c r="CW24" s="21"/>
      <c r="CX24" s="21"/>
      <c r="CY24" s="21"/>
      <c r="CZ24" s="21"/>
      <c r="DA24" s="24" t="s">
        <v>331</v>
      </c>
      <c r="DB24" s="21"/>
      <c r="DC24" s="21"/>
      <c r="DD24" s="21"/>
      <c r="DE24" s="21"/>
      <c r="DF24" s="21"/>
      <c r="DG24" s="21"/>
      <c r="DH24" s="24" t="s">
        <v>1046</v>
      </c>
      <c r="DI24" s="21" t="s">
        <v>1047</v>
      </c>
      <c r="DJ24" s="21" t="s">
        <v>1039</v>
      </c>
      <c r="DK24" s="21" t="s">
        <v>1039</v>
      </c>
      <c r="DL24" s="21"/>
      <c r="DM24" s="21"/>
      <c r="DN24" s="21"/>
      <c r="DO24" s="26" t="s">
        <v>1020</v>
      </c>
      <c r="DP24" s="6"/>
      <c r="DQ24" s="24">
        <v>310.2</v>
      </c>
      <c r="DR24" s="21">
        <v>108.1</v>
      </c>
      <c r="DS24" s="21">
        <v>80</v>
      </c>
      <c r="DT24" s="21">
        <v>72</v>
      </c>
      <c r="DU24" s="21"/>
      <c r="DV24" s="21"/>
      <c r="DW24" s="21"/>
      <c r="DX24" s="24">
        <v>0.4</v>
      </c>
      <c r="DY24" s="21">
        <v>0.35</v>
      </c>
      <c r="DZ24" s="21">
        <v>0.3</v>
      </c>
      <c r="EA24" s="21">
        <v>0.3</v>
      </c>
      <c r="EB24" s="21"/>
      <c r="EC24" s="21"/>
      <c r="ED24" s="21"/>
      <c r="EE24" s="78">
        <f t="shared" ref="EE24:EH24" si="63">DQ24/DX24</f>
        <v>775.49999999999989</v>
      </c>
      <c r="EF24" s="79">
        <f t="shared" si="63"/>
        <v>308.85714285714283</v>
      </c>
      <c r="EG24" s="79">
        <f t="shared" si="63"/>
        <v>266.66666666666669</v>
      </c>
      <c r="EH24" s="79">
        <f t="shared" si="63"/>
        <v>240</v>
      </c>
      <c r="EI24" s="79"/>
      <c r="EJ24" s="79"/>
      <c r="EK24" s="79"/>
      <c r="EL24" s="24">
        <v>1</v>
      </c>
      <c r="EM24" s="21">
        <v>0</v>
      </c>
      <c r="EN24" s="21">
        <v>0</v>
      </c>
      <c r="EO24" s="21">
        <v>0</v>
      </c>
      <c r="EP24" s="21"/>
      <c r="EQ24" s="21"/>
      <c r="ER24" s="21"/>
      <c r="ES24" s="24">
        <v>261</v>
      </c>
      <c r="ET24" s="21">
        <v>258</v>
      </c>
      <c r="EU24" s="21">
        <v>230</v>
      </c>
      <c r="EV24" s="21">
        <v>238</v>
      </c>
      <c r="EW24" s="21"/>
      <c r="EX24" s="21"/>
      <c r="EY24" s="21"/>
      <c r="EZ24" s="24">
        <v>8</v>
      </c>
      <c r="FA24" s="21">
        <v>8</v>
      </c>
      <c r="FB24" s="21">
        <v>8</v>
      </c>
      <c r="FC24" s="21">
        <v>8</v>
      </c>
      <c r="FD24" s="21"/>
      <c r="FE24" s="21"/>
      <c r="FF24" s="21"/>
      <c r="FG24" s="24">
        <v>15</v>
      </c>
      <c r="FH24" s="21">
        <v>15</v>
      </c>
      <c r="FI24" s="21">
        <v>15</v>
      </c>
      <c r="FJ24" s="21">
        <v>15</v>
      </c>
      <c r="FK24" s="21"/>
      <c r="FL24" s="21"/>
      <c r="FM24" s="21"/>
      <c r="FN24" s="24">
        <v>67</v>
      </c>
      <c r="FO24" s="21">
        <v>59</v>
      </c>
      <c r="FP24" s="21">
        <v>67</v>
      </c>
      <c r="FQ24" s="21">
        <v>84</v>
      </c>
      <c r="FR24" s="21"/>
      <c r="FS24" s="21"/>
      <c r="FT24" s="21"/>
      <c r="FU24" s="24">
        <v>0</v>
      </c>
      <c r="FV24" s="21" t="s">
        <v>311</v>
      </c>
      <c r="FW24" s="21" t="s">
        <v>311</v>
      </c>
      <c r="FX24" s="21">
        <v>0</v>
      </c>
      <c r="FY24" s="21"/>
      <c r="FZ24" s="21"/>
      <c r="GA24" s="21"/>
      <c r="GB24" s="24">
        <v>125</v>
      </c>
      <c r="GC24" s="21">
        <v>134</v>
      </c>
      <c r="GD24" s="21">
        <v>121</v>
      </c>
      <c r="GE24" s="21">
        <v>111</v>
      </c>
      <c r="GF24" s="21"/>
      <c r="GG24" s="21"/>
      <c r="GH24" s="21"/>
      <c r="GI24" s="24">
        <v>620</v>
      </c>
      <c r="GJ24" s="21">
        <v>710</v>
      </c>
      <c r="GK24" s="21">
        <v>1150</v>
      </c>
      <c r="GL24" s="21">
        <v>1335</v>
      </c>
      <c r="GM24" s="21"/>
      <c r="GN24" s="21"/>
      <c r="GO24" s="21"/>
      <c r="GP24" s="6"/>
      <c r="GQ24" s="24">
        <v>8</v>
      </c>
      <c r="GR24" s="21">
        <v>18</v>
      </c>
      <c r="GS24" s="24">
        <v>11</v>
      </c>
      <c r="GT24" s="21">
        <v>45</v>
      </c>
      <c r="GU24" s="24">
        <v>12</v>
      </c>
      <c r="GV24" s="21">
        <v>45</v>
      </c>
      <c r="GW24" s="24">
        <v>9</v>
      </c>
      <c r="GX24" s="21">
        <v>18</v>
      </c>
      <c r="GY24" s="24"/>
      <c r="GZ24" s="21"/>
      <c r="HA24" s="24"/>
      <c r="HB24" s="21"/>
      <c r="HC24" s="24"/>
      <c r="HD24" s="21"/>
      <c r="HE24" s="6"/>
      <c r="HF24" s="21">
        <v>97</v>
      </c>
      <c r="HG24" s="21">
        <v>60</v>
      </c>
      <c r="HH24" s="21">
        <v>150</v>
      </c>
      <c r="HI24" s="21">
        <v>35</v>
      </c>
      <c r="HJ24" s="21">
        <v>1</v>
      </c>
      <c r="HK24" s="21">
        <v>81</v>
      </c>
      <c r="HL24" s="21">
        <v>0.5</v>
      </c>
      <c r="HM24" s="21">
        <v>0</v>
      </c>
      <c r="HN24" s="21">
        <v>49.85</v>
      </c>
      <c r="HO24" s="21">
        <v>14.08</v>
      </c>
      <c r="HP24" s="21">
        <v>3.76</v>
      </c>
      <c r="HQ24" s="21">
        <v>137</v>
      </c>
      <c r="HR24" s="21">
        <v>24</v>
      </c>
      <c r="HS24" s="21">
        <v>8</v>
      </c>
      <c r="HT24" s="21">
        <v>15</v>
      </c>
      <c r="HU24" s="6"/>
    </row>
    <row r="25" spans="1:229" ht="15.75" customHeight="1" x14ac:dyDescent="0.3">
      <c r="A25" s="99">
        <v>20</v>
      </c>
      <c r="B25" s="3">
        <v>110</v>
      </c>
      <c r="C25" s="21" t="s">
        <v>635</v>
      </c>
      <c r="D25" s="21">
        <v>2</v>
      </c>
      <c r="E25" s="22">
        <v>41332</v>
      </c>
      <c r="F25" s="22">
        <v>41332</v>
      </c>
      <c r="G25" s="21">
        <f t="shared" si="0"/>
        <v>0</v>
      </c>
      <c r="H25" s="21"/>
      <c r="I25" s="21"/>
      <c r="J25" s="23">
        <v>14618</v>
      </c>
      <c r="K25" s="21">
        <v>74</v>
      </c>
      <c r="L25" s="21">
        <v>165</v>
      </c>
      <c r="M25" s="21">
        <v>80</v>
      </c>
      <c r="N25" s="21" t="s">
        <v>1091</v>
      </c>
      <c r="O25" s="21">
        <v>60</v>
      </c>
      <c r="P25" s="21">
        <v>68</v>
      </c>
      <c r="Q25" s="21">
        <v>41</v>
      </c>
      <c r="R25" s="21" t="s">
        <v>695</v>
      </c>
      <c r="S25" s="21">
        <v>1</v>
      </c>
      <c r="T25" s="21">
        <v>50</v>
      </c>
      <c r="U25" s="21" t="s">
        <v>272</v>
      </c>
      <c r="V25" s="21">
        <v>1</v>
      </c>
      <c r="W25" s="21">
        <v>28</v>
      </c>
      <c r="X25" s="21">
        <v>3</v>
      </c>
      <c r="Y25" s="21">
        <v>0</v>
      </c>
      <c r="Z25" s="6"/>
      <c r="AA25" s="24" t="s">
        <v>884</v>
      </c>
      <c r="AB25" s="21" t="s">
        <v>1092</v>
      </c>
      <c r="AC25" s="25">
        <v>1</v>
      </c>
      <c r="AD25" s="25"/>
      <c r="AE25" s="21" t="s">
        <v>249</v>
      </c>
      <c r="AF25" s="21"/>
      <c r="AG25" s="21" t="s">
        <v>246</v>
      </c>
      <c r="AH25" s="21" t="s">
        <v>248</v>
      </c>
      <c r="AI25" s="21" t="s">
        <v>246</v>
      </c>
      <c r="AJ25" s="21" t="s">
        <v>249</v>
      </c>
      <c r="AK25" s="21" t="s">
        <v>246</v>
      </c>
      <c r="AL25" s="21" t="s">
        <v>246</v>
      </c>
      <c r="AM25" s="21">
        <v>2.06</v>
      </c>
      <c r="AN25" s="6"/>
      <c r="AO25" s="26" t="s">
        <v>250</v>
      </c>
      <c r="AP25" s="26" t="s">
        <v>274</v>
      </c>
      <c r="AQ25" s="26"/>
      <c r="AR25" s="26" t="s">
        <v>1906</v>
      </c>
      <c r="AS25" s="26" t="s">
        <v>1912</v>
      </c>
      <c r="AT25" s="115">
        <v>2.06</v>
      </c>
      <c r="AU25" s="21">
        <v>2.41</v>
      </c>
      <c r="AV25" s="21">
        <v>6.9</v>
      </c>
      <c r="AW25" s="21">
        <v>3.85</v>
      </c>
      <c r="AX25" s="21">
        <v>2.87</v>
      </c>
      <c r="AY25" s="21">
        <v>1</v>
      </c>
      <c r="AZ25" s="21">
        <v>1.99</v>
      </c>
      <c r="BA25" s="21">
        <v>1.38</v>
      </c>
      <c r="BB25" s="21">
        <v>0.85</v>
      </c>
      <c r="BC25" s="28">
        <f t="shared" ref="BC25:BE25" si="64">((AU25/AT25)*100)-100</f>
        <v>16.990291262135941</v>
      </c>
      <c r="BD25" s="28">
        <f t="shared" si="64"/>
        <v>186.30705394190869</v>
      </c>
      <c r="BE25" s="28">
        <f t="shared" si="64"/>
        <v>-44.202898550724633</v>
      </c>
      <c r="BF25" s="28">
        <f t="shared" si="2"/>
        <v>234.95145631067965</v>
      </c>
      <c r="BG25" s="28">
        <f t="shared" si="3"/>
        <v>86.893203883495147</v>
      </c>
      <c r="BH25" s="28">
        <f t="shared" si="4"/>
        <v>59.751037344398327</v>
      </c>
      <c r="BI25" s="3">
        <f t="shared" ref="BI25:BK25" si="65">AU25-AT25</f>
        <v>0.35000000000000009</v>
      </c>
      <c r="BJ25" s="3">
        <f t="shared" si="65"/>
        <v>4.49</v>
      </c>
      <c r="BK25" s="3">
        <f t="shared" si="65"/>
        <v>-3.0500000000000003</v>
      </c>
      <c r="BL25" s="3">
        <f t="shared" si="6"/>
        <v>4.84</v>
      </c>
      <c r="BM25" s="3">
        <f t="shared" si="7"/>
        <v>1.79</v>
      </c>
      <c r="BN25" s="3">
        <f t="shared" si="8"/>
        <v>1.44</v>
      </c>
      <c r="BO25" s="24">
        <v>335.8</v>
      </c>
      <c r="BP25" s="21">
        <v>325.14</v>
      </c>
      <c r="BQ25" s="21"/>
      <c r="BR25" s="21">
        <v>277</v>
      </c>
      <c r="BS25" s="21">
        <v>254.3</v>
      </c>
      <c r="BT25" s="21">
        <v>172</v>
      </c>
      <c r="BU25" s="21">
        <v>138</v>
      </c>
      <c r="BV25" s="24">
        <v>36.5</v>
      </c>
      <c r="BW25" s="21">
        <v>36.4</v>
      </c>
      <c r="BX25" s="21">
        <v>36</v>
      </c>
      <c r="BY25" s="21">
        <v>36.9</v>
      </c>
      <c r="BZ25" s="21">
        <v>36.9</v>
      </c>
      <c r="CA25" s="21">
        <v>36.5</v>
      </c>
      <c r="CB25" s="21">
        <v>36.4</v>
      </c>
      <c r="CC25" s="21">
        <v>36</v>
      </c>
      <c r="CD25" s="21">
        <v>36.4</v>
      </c>
      <c r="CE25" s="6"/>
      <c r="CF25" s="24" t="s">
        <v>1093</v>
      </c>
      <c r="CG25" s="21"/>
      <c r="CH25" s="21" t="s">
        <v>1094</v>
      </c>
      <c r="CI25" s="21" t="s">
        <v>1095</v>
      </c>
      <c r="CJ25" s="21" t="s">
        <v>1095</v>
      </c>
      <c r="CK25" s="21"/>
      <c r="CL25" s="21"/>
      <c r="CM25" s="24" t="s">
        <v>1096</v>
      </c>
      <c r="CN25" s="21"/>
      <c r="CO25" s="21" t="s">
        <v>1097</v>
      </c>
      <c r="CP25" s="21" t="s">
        <v>1098</v>
      </c>
      <c r="CQ25" s="21" t="s">
        <v>1098</v>
      </c>
      <c r="CR25" s="21"/>
      <c r="CS25" s="21"/>
      <c r="CT25" s="24">
        <v>2</v>
      </c>
      <c r="CU25" s="21"/>
      <c r="CV25" s="21">
        <v>2</v>
      </c>
      <c r="CW25" s="21">
        <v>1</v>
      </c>
      <c r="CX25" s="21">
        <v>1</v>
      </c>
      <c r="CY25" s="21"/>
      <c r="CZ25" s="21"/>
      <c r="DA25" s="24" t="s">
        <v>1099</v>
      </c>
      <c r="DB25" s="21"/>
      <c r="DC25" s="21" t="s">
        <v>1100</v>
      </c>
      <c r="DD25" s="21"/>
      <c r="DE25" s="21"/>
      <c r="DF25" s="21"/>
      <c r="DG25" s="21"/>
      <c r="DH25" s="24" t="s">
        <v>606</v>
      </c>
      <c r="DI25" s="21" t="s">
        <v>606</v>
      </c>
      <c r="DJ25" s="21" t="s">
        <v>606</v>
      </c>
      <c r="DK25" s="21" t="s">
        <v>606</v>
      </c>
      <c r="DL25" s="21" t="s">
        <v>606</v>
      </c>
      <c r="DM25" s="21" t="s">
        <v>888</v>
      </c>
      <c r="DN25" s="21" t="s">
        <v>1101</v>
      </c>
      <c r="DO25" s="26">
        <v>8</v>
      </c>
      <c r="DP25" s="6"/>
      <c r="DQ25" s="24">
        <v>79.2</v>
      </c>
      <c r="DR25" s="21">
        <v>95.4</v>
      </c>
      <c r="DS25" s="21">
        <v>103.9</v>
      </c>
      <c r="DT25" s="21">
        <v>66.5</v>
      </c>
      <c r="DU25" s="21">
        <v>87.2</v>
      </c>
      <c r="DV25" s="21">
        <v>71</v>
      </c>
      <c r="DW25" s="21">
        <v>73</v>
      </c>
      <c r="DX25" s="24">
        <v>0.4</v>
      </c>
      <c r="DY25" s="21">
        <v>0.4</v>
      </c>
      <c r="DZ25" s="21">
        <v>0.5</v>
      </c>
      <c r="EA25" s="21">
        <v>0.4</v>
      </c>
      <c r="EB25" s="21">
        <v>0.4</v>
      </c>
      <c r="EC25" s="21">
        <v>0.4</v>
      </c>
      <c r="ED25" s="21">
        <v>0.4</v>
      </c>
      <c r="EE25" s="78">
        <f t="shared" ref="EE25:EK25" si="66">DQ25/DX25</f>
        <v>198</v>
      </c>
      <c r="EF25" s="79">
        <f t="shared" si="66"/>
        <v>238.5</v>
      </c>
      <c r="EG25" s="79">
        <f t="shared" si="66"/>
        <v>207.8</v>
      </c>
      <c r="EH25" s="79">
        <f t="shared" si="66"/>
        <v>166.25</v>
      </c>
      <c r="EI25" s="79">
        <f t="shared" si="66"/>
        <v>218</v>
      </c>
      <c r="EJ25" s="79">
        <f t="shared" si="66"/>
        <v>177.5</v>
      </c>
      <c r="EK25" s="79">
        <f t="shared" si="66"/>
        <v>182.5</v>
      </c>
      <c r="EL25" s="24">
        <v>0</v>
      </c>
      <c r="EM25" s="21">
        <v>0</v>
      </c>
      <c r="EN25" s="21">
        <v>1</v>
      </c>
      <c r="EO25" s="21">
        <v>0</v>
      </c>
      <c r="EP25" s="21">
        <v>0</v>
      </c>
      <c r="EQ25" s="21">
        <v>0</v>
      </c>
      <c r="ER25" s="21">
        <v>0</v>
      </c>
      <c r="ES25" s="24">
        <v>269</v>
      </c>
      <c r="ET25" s="21">
        <v>265</v>
      </c>
      <c r="EU25" s="21">
        <v>258</v>
      </c>
      <c r="EV25" s="21">
        <v>224</v>
      </c>
      <c r="EW25" s="21">
        <v>243</v>
      </c>
      <c r="EX25" s="21">
        <v>309</v>
      </c>
      <c r="EY25" s="21">
        <v>311</v>
      </c>
      <c r="EZ25" s="24">
        <v>12.1</v>
      </c>
      <c r="FA25" s="21">
        <v>10.7</v>
      </c>
      <c r="FB25" s="21">
        <v>10.7</v>
      </c>
      <c r="FC25" s="21">
        <v>7.7</v>
      </c>
      <c r="FD25" s="21">
        <v>6.7</v>
      </c>
      <c r="FE25" s="21">
        <v>6.2</v>
      </c>
      <c r="FF25" s="21">
        <v>4</v>
      </c>
      <c r="FG25" s="24">
        <v>15</v>
      </c>
      <c r="FH25" s="21">
        <v>15</v>
      </c>
      <c r="FI25" s="21">
        <v>15</v>
      </c>
      <c r="FJ25" s="21">
        <v>15</v>
      </c>
      <c r="FK25" s="21">
        <v>15</v>
      </c>
      <c r="FL25" s="21">
        <v>15</v>
      </c>
      <c r="FM25" s="21">
        <v>15</v>
      </c>
      <c r="FN25" s="24">
        <v>77</v>
      </c>
      <c r="FO25" s="21">
        <v>71</v>
      </c>
      <c r="FP25" s="21">
        <v>79</v>
      </c>
      <c r="FQ25" s="21">
        <v>86</v>
      </c>
      <c r="FR25" s="21">
        <v>76</v>
      </c>
      <c r="FS25" s="21">
        <v>94</v>
      </c>
      <c r="FT25" s="21">
        <v>90</v>
      </c>
      <c r="FU25" s="24" t="s">
        <v>803</v>
      </c>
      <c r="FV25" s="21" t="s">
        <v>378</v>
      </c>
      <c r="FW25" s="21" t="s">
        <v>334</v>
      </c>
      <c r="FX25" s="21">
        <v>0</v>
      </c>
      <c r="FY25" s="21">
        <v>0</v>
      </c>
      <c r="FZ25" s="21">
        <v>0</v>
      </c>
      <c r="GA25" s="21">
        <v>0</v>
      </c>
      <c r="GB25" s="24">
        <v>116</v>
      </c>
      <c r="GC25" s="21">
        <v>162</v>
      </c>
      <c r="GD25" s="21">
        <v>176</v>
      </c>
      <c r="GE25" s="21">
        <v>104</v>
      </c>
      <c r="GF25" s="21">
        <v>63</v>
      </c>
      <c r="GG25" s="21">
        <v>52</v>
      </c>
      <c r="GH25" s="21">
        <v>31</v>
      </c>
      <c r="GI25" s="24">
        <v>740</v>
      </c>
      <c r="GJ25" s="21">
        <v>610</v>
      </c>
      <c r="GK25" s="21">
        <v>1275</v>
      </c>
      <c r="GL25" s="21">
        <v>1500</v>
      </c>
      <c r="GM25" s="21">
        <v>1990</v>
      </c>
      <c r="GN25" s="21">
        <v>1600</v>
      </c>
      <c r="GO25" s="21">
        <v>2020</v>
      </c>
      <c r="GP25" s="6"/>
      <c r="GQ25" s="24">
        <v>13</v>
      </c>
      <c r="GR25" s="21">
        <v>55</v>
      </c>
      <c r="GS25" s="24">
        <v>12</v>
      </c>
      <c r="GT25" s="21">
        <v>45</v>
      </c>
      <c r="GU25" s="24">
        <v>12</v>
      </c>
      <c r="GV25" s="21">
        <v>45</v>
      </c>
      <c r="GW25" s="24">
        <v>9</v>
      </c>
      <c r="GX25" s="21">
        <v>18</v>
      </c>
      <c r="GY25" s="24">
        <v>9</v>
      </c>
      <c r="GZ25" s="21">
        <v>18</v>
      </c>
      <c r="HA25" s="24">
        <v>9</v>
      </c>
      <c r="HB25" s="21">
        <v>18</v>
      </c>
      <c r="HC25" s="24">
        <v>8</v>
      </c>
      <c r="HD25" s="21">
        <v>18</v>
      </c>
      <c r="HE25" s="9"/>
      <c r="HF25" s="21">
        <v>74</v>
      </c>
      <c r="HG25" s="21">
        <v>132</v>
      </c>
      <c r="HH25" s="21">
        <v>167</v>
      </c>
      <c r="HI25" s="21">
        <v>36.5</v>
      </c>
      <c r="HJ25" s="21">
        <v>2</v>
      </c>
      <c r="HK25" s="21">
        <v>79.2</v>
      </c>
      <c r="HL25" s="21">
        <v>0.4</v>
      </c>
      <c r="HM25" s="21">
        <v>5</v>
      </c>
      <c r="HN25" s="21">
        <v>33</v>
      </c>
      <c r="HO25" s="21">
        <v>20.48</v>
      </c>
      <c r="HP25" s="21">
        <v>5.68</v>
      </c>
      <c r="HQ25" s="21">
        <v>132</v>
      </c>
      <c r="HR25" s="21">
        <v>18</v>
      </c>
      <c r="HS25" s="21">
        <v>12.1</v>
      </c>
      <c r="HT25" s="21">
        <v>15</v>
      </c>
      <c r="HU25" s="6"/>
    </row>
    <row r="26" spans="1:229" ht="15.75" customHeight="1" x14ac:dyDescent="0.3">
      <c r="A26" s="99">
        <v>21</v>
      </c>
      <c r="B26" s="3">
        <v>111</v>
      </c>
      <c r="C26" s="21" t="s">
        <v>874</v>
      </c>
      <c r="D26" s="21">
        <v>1</v>
      </c>
      <c r="E26" s="22">
        <v>41355</v>
      </c>
      <c r="F26" s="22">
        <v>41355</v>
      </c>
      <c r="G26" s="21">
        <f t="shared" si="0"/>
        <v>0</v>
      </c>
      <c r="H26" s="21"/>
      <c r="I26" s="21" t="s">
        <v>432</v>
      </c>
      <c r="J26" s="23">
        <v>22183</v>
      </c>
      <c r="K26" s="21">
        <v>53</v>
      </c>
      <c r="L26" s="21">
        <v>110</v>
      </c>
      <c r="M26" s="21">
        <v>176</v>
      </c>
      <c r="N26" s="21" t="s">
        <v>1102</v>
      </c>
      <c r="O26" s="21">
        <v>80</v>
      </c>
      <c r="P26" s="21">
        <v>92.5</v>
      </c>
      <c r="Q26" s="21">
        <v>22</v>
      </c>
      <c r="R26" s="21" t="s">
        <v>695</v>
      </c>
      <c r="S26" s="21">
        <v>1</v>
      </c>
      <c r="T26" s="21">
        <v>46</v>
      </c>
      <c r="U26" s="21" t="s">
        <v>272</v>
      </c>
      <c r="V26" s="21">
        <v>1</v>
      </c>
      <c r="W26" s="21">
        <v>16</v>
      </c>
      <c r="X26" s="21">
        <v>15</v>
      </c>
      <c r="Y26" s="21">
        <v>5</v>
      </c>
      <c r="Z26" s="6"/>
      <c r="AA26" s="24" t="s">
        <v>513</v>
      </c>
      <c r="AB26" s="21" t="s">
        <v>497</v>
      </c>
      <c r="AC26" s="25">
        <v>1</v>
      </c>
      <c r="AD26" s="25"/>
      <c r="AE26" s="21" t="s">
        <v>249</v>
      </c>
      <c r="AF26" s="21"/>
      <c r="AG26" s="21" t="s">
        <v>249</v>
      </c>
      <c r="AH26" s="21"/>
      <c r="AI26" s="21" t="s">
        <v>246</v>
      </c>
      <c r="AJ26" s="21" t="s">
        <v>246</v>
      </c>
      <c r="AK26" s="21" t="s">
        <v>246</v>
      </c>
      <c r="AL26" s="21" t="s">
        <v>246</v>
      </c>
      <c r="AM26" s="21">
        <v>525</v>
      </c>
      <c r="AN26" s="6"/>
      <c r="AO26" s="26" t="s">
        <v>250</v>
      </c>
      <c r="AP26" s="26" t="s">
        <v>274</v>
      </c>
      <c r="AQ26" s="26"/>
      <c r="AR26" s="26" t="s">
        <v>1906</v>
      </c>
      <c r="AS26" s="26" t="s">
        <v>1905</v>
      </c>
      <c r="AT26" s="115">
        <v>26</v>
      </c>
      <c r="AU26" s="21">
        <v>39</v>
      </c>
      <c r="AV26" s="21">
        <v>85</v>
      </c>
      <c r="AW26" s="21">
        <v>70.2</v>
      </c>
      <c r="AX26" s="21">
        <v>64.760000000000005</v>
      </c>
      <c r="AY26" s="21">
        <v>56.33</v>
      </c>
      <c r="AZ26" s="21">
        <v>35.4</v>
      </c>
      <c r="BA26" s="21">
        <v>19.96</v>
      </c>
      <c r="BB26" s="21">
        <v>10.77</v>
      </c>
      <c r="BC26" s="28">
        <f t="shared" ref="BC26:BE26" si="67">((AU26/AT26)*100)-100</f>
        <v>50</v>
      </c>
      <c r="BD26" s="28">
        <f t="shared" si="67"/>
        <v>117.94871794871793</v>
      </c>
      <c r="BE26" s="28">
        <f t="shared" si="67"/>
        <v>-17.411764705882348</v>
      </c>
      <c r="BF26" s="28">
        <f t="shared" si="2"/>
        <v>226.92307692307691</v>
      </c>
      <c r="BG26" s="28">
        <f t="shared" si="3"/>
        <v>170</v>
      </c>
      <c r="BH26" s="28">
        <f t="shared" si="4"/>
        <v>80</v>
      </c>
      <c r="BI26" s="3">
        <f t="shared" ref="BI26:BK26" si="68">AU26-AT26</f>
        <v>13</v>
      </c>
      <c r="BJ26" s="3">
        <f t="shared" si="68"/>
        <v>46</v>
      </c>
      <c r="BK26" s="3">
        <f t="shared" si="68"/>
        <v>-14.799999999999997</v>
      </c>
      <c r="BL26" s="3">
        <f t="shared" si="6"/>
        <v>59</v>
      </c>
      <c r="BM26" s="3">
        <f t="shared" si="7"/>
        <v>44.2</v>
      </c>
      <c r="BN26" s="3">
        <f t="shared" si="8"/>
        <v>31.200000000000003</v>
      </c>
      <c r="BO26" s="24">
        <v>309</v>
      </c>
      <c r="BP26" s="21">
        <v>131</v>
      </c>
      <c r="BQ26" s="21">
        <v>339</v>
      </c>
      <c r="BR26" s="21">
        <v>207.9</v>
      </c>
      <c r="BS26" s="21">
        <v>128</v>
      </c>
      <c r="BT26" s="21">
        <v>101.8</v>
      </c>
      <c r="BU26" s="21">
        <v>95.3</v>
      </c>
      <c r="BV26" s="24">
        <v>36</v>
      </c>
      <c r="BW26" s="21">
        <v>36</v>
      </c>
      <c r="BX26" s="21">
        <v>39.6</v>
      </c>
      <c r="BY26" s="21">
        <v>39.4</v>
      </c>
      <c r="BZ26" s="21">
        <v>38.5</v>
      </c>
      <c r="CA26" s="21">
        <v>38</v>
      </c>
      <c r="CB26" s="21">
        <v>38</v>
      </c>
      <c r="CC26" s="21">
        <v>38</v>
      </c>
      <c r="CD26" s="21">
        <v>36</v>
      </c>
      <c r="CE26" s="6"/>
      <c r="CF26" s="24" t="s">
        <v>1103</v>
      </c>
      <c r="CG26" s="21" t="s">
        <v>263</v>
      </c>
      <c r="CH26" s="21" t="s">
        <v>1025</v>
      </c>
      <c r="CI26" s="21"/>
      <c r="CJ26" s="21"/>
      <c r="CK26" s="21"/>
      <c r="CL26" s="21"/>
      <c r="CM26" s="24" t="s">
        <v>1104</v>
      </c>
      <c r="CN26" s="21" t="s">
        <v>331</v>
      </c>
      <c r="CO26" s="21" t="s">
        <v>331</v>
      </c>
      <c r="CP26" s="21" t="s">
        <v>331</v>
      </c>
      <c r="CQ26" s="21"/>
      <c r="CR26" s="21"/>
      <c r="CS26" s="21"/>
      <c r="CT26" s="24">
        <v>2</v>
      </c>
      <c r="CU26" s="21">
        <v>1</v>
      </c>
      <c r="CV26" s="21">
        <v>1</v>
      </c>
      <c r="CW26" s="21">
        <v>4</v>
      </c>
      <c r="CX26" s="21"/>
      <c r="CY26" s="21"/>
      <c r="CZ26" s="21"/>
      <c r="DA26" s="60" t="s">
        <v>1105</v>
      </c>
      <c r="DB26" s="21"/>
      <c r="DC26" s="21"/>
      <c r="DD26" s="21"/>
      <c r="DE26" s="21"/>
      <c r="DF26" s="21"/>
      <c r="DG26" s="21"/>
      <c r="DH26" s="24" t="s">
        <v>1106</v>
      </c>
      <c r="DI26" s="21" t="s">
        <v>1107</v>
      </c>
      <c r="DJ26" s="21" t="s">
        <v>1107</v>
      </c>
      <c r="DK26" s="21" t="s">
        <v>1108</v>
      </c>
      <c r="DL26" s="21" t="s">
        <v>1108</v>
      </c>
      <c r="DM26" s="21" t="s">
        <v>1108</v>
      </c>
      <c r="DN26" s="21" t="s">
        <v>1108</v>
      </c>
      <c r="DO26" s="26">
        <v>8</v>
      </c>
      <c r="DP26" s="6"/>
      <c r="DQ26" s="24">
        <v>60.1</v>
      </c>
      <c r="DR26" s="21">
        <v>90</v>
      </c>
      <c r="DS26" s="21">
        <v>101</v>
      </c>
      <c r="DT26" s="21">
        <v>114.3</v>
      </c>
      <c r="DU26" s="21">
        <v>76.8</v>
      </c>
      <c r="DV26" s="21">
        <v>133</v>
      </c>
      <c r="DW26" s="21">
        <v>70</v>
      </c>
      <c r="DX26" s="24">
        <v>0.1</v>
      </c>
      <c r="DY26" s="21">
        <v>0.7</v>
      </c>
      <c r="DZ26" s="21">
        <v>0.7</v>
      </c>
      <c r="EA26" s="21">
        <v>0.65</v>
      </c>
      <c r="EB26" s="21">
        <v>0.75</v>
      </c>
      <c r="EC26" s="21">
        <v>0.7</v>
      </c>
      <c r="ED26" s="21">
        <v>0.4</v>
      </c>
      <c r="EE26" s="78">
        <f t="shared" ref="EE26:EK26" si="69">DQ26/DX26</f>
        <v>601</v>
      </c>
      <c r="EF26" s="79">
        <f t="shared" si="69"/>
        <v>128.57142857142858</v>
      </c>
      <c r="EG26" s="79">
        <f t="shared" si="69"/>
        <v>144.28571428571431</v>
      </c>
      <c r="EH26" s="79">
        <f t="shared" si="69"/>
        <v>175.84615384615384</v>
      </c>
      <c r="EI26" s="79">
        <f t="shared" si="69"/>
        <v>102.39999999999999</v>
      </c>
      <c r="EJ26" s="79">
        <f t="shared" si="69"/>
        <v>190</v>
      </c>
      <c r="EK26" s="79">
        <f t="shared" si="69"/>
        <v>175</v>
      </c>
      <c r="EL26" s="24">
        <v>1</v>
      </c>
      <c r="EM26" s="21">
        <v>1</v>
      </c>
      <c r="EN26" s="21">
        <v>1</v>
      </c>
      <c r="EO26" s="21">
        <v>1</v>
      </c>
      <c r="EP26" s="21">
        <v>1</v>
      </c>
      <c r="EQ26" s="21">
        <v>1</v>
      </c>
      <c r="ER26" s="21">
        <v>1</v>
      </c>
      <c r="ES26" s="24">
        <v>205</v>
      </c>
      <c r="ET26" s="21">
        <v>162</v>
      </c>
      <c r="EU26" s="21">
        <v>155</v>
      </c>
      <c r="EV26" s="21">
        <v>146</v>
      </c>
      <c r="EW26" s="21">
        <v>152</v>
      </c>
      <c r="EX26" s="21">
        <v>192</v>
      </c>
      <c r="EY26" s="21">
        <v>271</v>
      </c>
      <c r="EZ26" s="24">
        <v>14</v>
      </c>
      <c r="FA26" s="21">
        <v>14.5</v>
      </c>
      <c r="FB26" s="21">
        <v>18.3</v>
      </c>
      <c r="FC26" s="21">
        <v>14.2</v>
      </c>
      <c r="FD26" s="21">
        <v>14.8</v>
      </c>
      <c r="FE26" s="21">
        <v>12.1</v>
      </c>
      <c r="FF26" s="21">
        <v>11.4</v>
      </c>
      <c r="FG26" s="24">
        <v>15</v>
      </c>
      <c r="FH26" s="21">
        <v>3</v>
      </c>
      <c r="FI26" s="21">
        <v>9</v>
      </c>
      <c r="FJ26" s="21">
        <v>9</v>
      </c>
      <c r="FK26" s="21">
        <v>3</v>
      </c>
      <c r="FL26" s="21">
        <v>3</v>
      </c>
      <c r="FM26" s="21">
        <v>3</v>
      </c>
      <c r="FN26" s="24">
        <v>56</v>
      </c>
      <c r="FO26" s="21">
        <v>72</v>
      </c>
      <c r="FP26" s="21">
        <v>84</v>
      </c>
      <c r="FQ26" s="21">
        <v>82</v>
      </c>
      <c r="FR26" s="21">
        <v>79</v>
      </c>
      <c r="FS26" s="21">
        <v>77</v>
      </c>
      <c r="FT26" s="21">
        <v>87</v>
      </c>
      <c r="FU26" s="24" t="s">
        <v>804</v>
      </c>
      <c r="FV26" s="21" t="s">
        <v>834</v>
      </c>
      <c r="FW26" s="21" t="s">
        <v>834</v>
      </c>
      <c r="FX26" s="21" t="s">
        <v>803</v>
      </c>
      <c r="FY26" s="21">
        <v>0</v>
      </c>
      <c r="FZ26" s="21" t="s">
        <v>834</v>
      </c>
      <c r="GA26" s="21" t="s">
        <v>834</v>
      </c>
      <c r="GB26" s="24">
        <v>510</v>
      </c>
      <c r="GC26" s="21">
        <v>582</v>
      </c>
      <c r="GD26" s="21">
        <v>638</v>
      </c>
      <c r="GE26" s="21">
        <v>498</v>
      </c>
      <c r="GF26" s="21">
        <v>400</v>
      </c>
      <c r="GG26" s="21">
        <v>329</v>
      </c>
      <c r="GH26" s="21">
        <v>330</v>
      </c>
      <c r="GI26" s="24">
        <v>500</v>
      </c>
      <c r="GJ26" s="21">
        <v>1880</v>
      </c>
      <c r="GK26" s="21">
        <v>1290</v>
      </c>
      <c r="GL26" s="21">
        <v>685</v>
      </c>
      <c r="GM26" s="21">
        <v>1070</v>
      </c>
      <c r="GN26" s="21">
        <v>880</v>
      </c>
      <c r="GO26" s="21">
        <v>900</v>
      </c>
      <c r="GP26" s="6"/>
      <c r="GQ26" s="24">
        <v>15</v>
      </c>
      <c r="GR26" s="21">
        <v>80</v>
      </c>
      <c r="GS26" s="24">
        <v>18</v>
      </c>
      <c r="GT26" s="21">
        <v>90</v>
      </c>
      <c r="GU26" s="24">
        <v>17</v>
      </c>
      <c r="GV26" s="21">
        <v>90</v>
      </c>
      <c r="GW26" s="24">
        <v>18</v>
      </c>
      <c r="GX26" s="21">
        <v>90</v>
      </c>
      <c r="GY26" s="24">
        <v>15</v>
      </c>
      <c r="GZ26" s="21">
        <v>80</v>
      </c>
      <c r="HA26" s="24">
        <v>18</v>
      </c>
      <c r="HB26" s="21">
        <v>90</v>
      </c>
      <c r="HC26" s="24">
        <v>17</v>
      </c>
      <c r="HD26" s="21">
        <v>90</v>
      </c>
      <c r="HE26" s="6"/>
      <c r="HF26" s="21">
        <v>53</v>
      </c>
      <c r="HG26" s="21">
        <v>107</v>
      </c>
      <c r="HH26" s="21">
        <v>98</v>
      </c>
      <c r="HI26" s="21">
        <v>39.6</v>
      </c>
      <c r="HJ26" s="21">
        <v>1</v>
      </c>
      <c r="HK26" s="21">
        <v>58.8</v>
      </c>
      <c r="HL26" s="21">
        <v>1</v>
      </c>
      <c r="HM26" s="21">
        <v>15</v>
      </c>
      <c r="HN26" s="21">
        <v>124.36</v>
      </c>
      <c r="HO26" s="21">
        <v>5</v>
      </c>
      <c r="HP26" s="21">
        <v>3.44</v>
      </c>
      <c r="HQ26" s="21">
        <v>120.7</v>
      </c>
      <c r="HR26" s="21">
        <v>24.1</v>
      </c>
      <c r="HS26" s="21">
        <v>14.5</v>
      </c>
      <c r="HT26" s="21">
        <v>8</v>
      </c>
      <c r="HU26" s="6"/>
    </row>
    <row r="27" spans="1:229" ht="15.75" customHeight="1" x14ac:dyDescent="0.3">
      <c r="A27" s="99">
        <v>22</v>
      </c>
      <c r="B27" s="3">
        <v>127</v>
      </c>
      <c r="C27" s="21" t="s">
        <v>431</v>
      </c>
      <c r="D27" s="21">
        <v>2</v>
      </c>
      <c r="E27" s="22">
        <v>41395</v>
      </c>
      <c r="F27" s="22">
        <v>41395</v>
      </c>
      <c r="G27" s="21">
        <f t="shared" si="0"/>
        <v>0</v>
      </c>
      <c r="H27" s="21"/>
      <c r="I27" s="21" t="s">
        <v>989</v>
      </c>
      <c r="J27" s="23">
        <v>14821</v>
      </c>
      <c r="K27" s="21">
        <v>72</v>
      </c>
      <c r="L27" s="21">
        <v>155</v>
      </c>
      <c r="M27" s="21">
        <v>59</v>
      </c>
      <c r="N27" s="21" t="s">
        <v>1225</v>
      </c>
      <c r="O27" s="21">
        <v>92</v>
      </c>
      <c r="P27" s="21">
        <v>97.2</v>
      </c>
      <c r="Q27" s="21">
        <v>6</v>
      </c>
      <c r="R27" s="21" t="s">
        <v>695</v>
      </c>
      <c r="S27" s="21">
        <v>1</v>
      </c>
      <c r="T27" s="21">
        <v>75</v>
      </c>
      <c r="U27" s="21" t="s">
        <v>548</v>
      </c>
      <c r="V27" s="21">
        <v>2</v>
      </c>
      <c r="W27" s="21">
        <v>3</v>
      </c>
      <c r="X27" s="21">
        <v>3</v>
      </c>
      <c r="Y27" s="21">
        <v>0</v>
      </c>
      <c r="Z27" s="6"/>
      <c r="AA27" s="24" t="s">
        <v>884</v>
      </c>
      <c r="AB27" s="21" t="s">
        <v>1010</v>
      </c>
      <c r="AC27" s="25">
        <v>1</v>
      </c>
      <c r="AD27" s="25"/>
      <c r="AE27" s="21" t="s">
        <v>249</v>
      </c>
      <c r="AF27" s="21"/>
      <c r="AG27" s="21" t="s">
        <v>246</v>
      </c>
      <c r="AH27" s="21" t="s">
        <v>328</v>
      </c>
      <c r="AI27" s="21" t="s">
        <v>246</v>
      </c>
      <c r="AJ27" s="21" t="s">
        <v>249</v>
      </c>
      <c r="AK27" s="21" t="s">
        <v>246</v>
      </c>
      <c r="AL27" s="21" t="s">
        <v>246</v>
      </c>
      <c r="AM27" s="21">
        <v>210</v>
      </c>
      <c r="AN27" s="6"/>
      <c r="AO27" s="26" t="s">
        <v>250</v>
      </c>
      <c r="AP27" s="26" t="s">
        <v>274</v>
      </c>
      <c r="AQ27" s="26"/>
      <c r="AR27" s="26" t="s">
        <v>1906</v>
      </c>
      <c r="AS27" s="26" t="s">
        <v>1913</v>
      </c>
      <c r="AT27" s="115">
        <v>10</v>
      </c>
      <c r="AU27" s="21">
        <v>56.15</v>
      </c>
      <c r="AV27" s="21">
        <v>138.6</v>
      </c>
      <c r="AW27" s="21">
        <v>90.37</v>
      </c>
      <c r="AX27" s="21">
        <v>78.73</v>
      </c>
      <c r="AY27" s="21">
        <v>42</v>
      </c>
      <c r="AZ27" s="21">
        <v>19.77</v>
      </c>
      <c r="BA27" s="21">
        <v>9</v>
      </c>
      <c r="BB27" s="21"/>
      <c r="BC27" s="28">
        <f t="shared" ref="BC27:BE27" si="70">((AU27/AT27)*100)-100</f>
        <v>461.5</v>
      </c>
      <c r="BD27" s="28">
        <f t="shared" si="70"/>
        <v>146.83882457702583</v>
      </c>
      <c r="BE27" s="28">
        <f t="shared" si="70"/>
        <v>-34.797979797979792</v>
      </c>
      <c r="BF27" s="28">
        <f t="shared" si="2"/>
        <v>1286</v>
      </c>
      <c r="BG27" s="28">
        <f t="shared" si="3"/>
        <v>803.7</v>
      </c>
      <c r="BH27" s="28">
        <f t="shared" si="4"/>
        <v>60.943900267141601</v>
      </c>
      <c r="BI27" s="3">
        <f t="shared" ref="BI27:BK27" si="71">AU27-AT27</f>
        <v>46.15</v>
      </c>
      <c r="BJ27" s="3">
        <f t="shared" si="71"/>
        <v>82.449999999999989</v>
      </c>
      <c r="BK27" s="3">
        <f t="shared" si="71"/>
        <v>-48.22999999999999</v>
      </c>
      <c r="BL27" s="3">
        <f t="shared" si="6"/>
        <v>128.6</v>
      </c>
      <c r="BM27" s="3">
        <f t="shared" si="7"/>
        <v>80.37</v>
      </c>
      <c r="BN27" s="3">
        <f t="shared" si="8"/>
        <v>34.220000000000006</v>
      </c>
      <c r="BO27" s="24">
        <v>340.9</v>
      </c>
      <c r="BP27" s="21">
        <v>267</v>
      </c>
      <c r="BQ27" s="21">
        <v>381.9</v>
      </c>
      <c r="BR27" s="21">
        <v>321</v>
      </c>
      <c r="BS27" s="21"/>
      <c r="BT27" s="21"/>
      <c r="BU27" s="21"/>
      <c r="BV27" s="24">
        <v>36.1</v>
      </c>
      <c r="BW27" s="21">
        <v>35.6</v>
      </c>
      <c r="BX27" s="21">
        <v>35.6</v>
      </c>
      <c r="BY27" s="21">
        <v>37</v>
      </c>
      <c r="BZ27" s="21">
        <v>36</v>
      </c>
      <c r="CA27" s="21">
        <v>36</v>
      </c>
      <c r="CB27" s="21">
        <v>36</v>
      </c>
      <c r="CC27" s="21">
        <v>36.4</v>
      </c>
      <c r="CD27" s="21"/>
      <c r="CE27" s="6"/>
      <c r="CF27" s="24" t="s">
        <v>1093</v>
      </c>
      <c r="CG27" s="21"/>
      <c r="CH27" s="21"/>
      <c r="CI27" s="21" t="s">
        <v>1025</v>
      </c>
      <c r="CJ27" s="21"/>
      <c r="CK27" s="21"/>
      <c r="CL27" s="21"/>
      <c r="CM27" s="24" t="s">
        <v>1226</v>
      </c>
      <c r="CN27" s="21"/>
      <c r="CO27" s="21"/>
      <c r="CP27" s="21" t="s">
        <v>331</v>
      </c>
      <c r="CQ27" s="21"/>
      <c r="CR27" s="21"/>
      <c r="CS27" s="21"/>
      <c r="CT27" s="24">
        <v>2</v>
      </c>
      <c r="CU27" s="21"/>
      <c r="CV27" s="21"/>
      <c r="CW27" s="21">
        <v>1</v>
      </c>
      <c r="CX27" s="21"/>
      <c r="CY27" s="21"/>
      <c r="CZ27" s="21"/>
      <c r="DA27" s="24" t="s">
        <v>735</v>
      </c>
      <c r="DB27" s="21"/>
      <c r="DC27" s="21"/>
      <c r="DD27" s="21" t="s">
        <v>331</v>
      </c>
      <c r="DE27" s="21"/>
      <c r="DF27" s="21"/>
      <c r="DG27" s="21"/>
      <c r="DH27" s="24" t="s">
        <v>255</v>
      </c>
      <c r="DI27" s="21" t="s">
        <v>558</v>
      </c>
      <c r="DJ27" s="21" t="s">
        <v>558</v>
      </c>
      <c r="DK27" s="21" t="s">
        <v>1227</v>
      </c>
      <c r="DL27" s="21" t="s">
        <v>1228</v>
      </c>
      <c r="DM27" s="21" t="s">
        <v>1228</v>
      </c>
      <c r="DN27" s="21"/>
      <c r="DO27" s="26">
        <v>8</v>
      </c>
      <c r="DP27" s="6"/>
      <c r="DQ27" s="24">
        <v>82</v>
      </c>
      <c r="DR27" s="21">
        <v>100.3</v>
      </c>
      <c r="DS27" s="21">
        <v>105.9</v>
      </c>
      <c r="DT27" s="21">
        <v>79</v>
      </c>
      <c r="DU27" s="21">
        <v>75.3</v>
      </c>
      <c r="DV27" s="21">
        <v>51</v>
      </c>
      <c r="DW27" s="21"/>
      <c r="DX27" s="24">
        <v>0.5</v>
      </c>
      <c r="DY27" s="21">
        <v>0.55000000000000004</v>
      </c>
      <c r="DZ27" s="21">
        <v>0.55000000000000004</v>
      </c>
      <c r="EA27" s="21">
        <v>0.45</v>
      </c>
      <c r="EB27" s="21">
        <v>0.4</v>
      </c>
      <c r="EC27" s="21">
        <v>0.35</v>
      </c>
      <c r="ED27" s="21"/>
      <c r="EE27" s="78">
        <f t="shared" ref="EE27:EJ27" si="72">DQ27/DX27</f>
        <v>164</v>
      </c>
      <c r="EF27" s="79">
        <f t="shared" si="72"/>
        <v>182.36363636363635</v>
      </c>
      <c r="EG27" s="79">
        <f t="shared" si="72"/>
        <v>192.54545454545453</v>
      </c>
      <c r="EH27" s="79">
        <f t="shared" si="72"/>
        <v>175.55555555555554</v>
      </c>
      <c r="EI27" s="79">
        <f t="shared" si="72"/>
        <v>188.24999999999997</v>
      </c>
      <c r="EJ27" s="79">
        <f t="shared" si="72"/>
        <v>145.71428571428572</v>
      </c>
      <c r="EK27" s="79"/>
      <c r="EL27" s="24">
        <v>0</v>
      </c>
      <c r="EM27" s="21">
        <v>1</v>
      </c>
      <c r="EN27" s="21">
        <v>1</v>
      </c>
      <c r="EO27" s="21">
        <v>0</v>
      </c>
      <c r="EP27" s="21">
        <v>0</v>
      </c>
      <c r="EQ27" s="21">
        <v>0</v>
      </c>
      <c r="ER27" s="21"/>
      <c r="ES27" s="24">
        <v>188</v>
      </c>
      <c r="ET27" s="21">
        <v>124</v>
      </c>
      <c r="EU27" s="21">
        <v>119</v>
      </c>
      <c r="EV27" s="21">
        <v>84</v>
      </c>
      <c r="EW27" s="21">
        <v>130</v>
      </c>
      <c r="EX27" s="21">
        <v>115</v>
      </c>
      <c r="EY27" s="21"/>
      <c r="EZ27" s="24">
        <v>21.7</v>
      </c>
      <c r="FA27" s="21">
        <v>21.7</v>
      </c>
      <c r="FB27" s="21">
        <v>22.2</v>
      </c>
      <c r="FC27" s="21">
        <v>12.9</v>
      </c>
      <c r="FD27" s="21">
        <v>12</v>
      </c>
      <c r="FE27" s="21">
        <v>16</v>
      </c>
      <c r="FF27" s="21"/>
      <c r="FG27" s="24">
        <v>3</v>
      </c>
      <c r="FH27" s="21">
        <v>3</v>
      </c>
      <c r="FI27" s="21">
        <v>15</v>
      </c>
      <c r="FJ27" s="21">
        <v>15</v>
      </c>
      <c r="FK27" s="21">
        <v>15</v>
      </c>
      <c r="FL27" s="21">
        <v>15</v>
      </c>
      <c r="FM27" s="21"/>
      <c r="FN27" s="24">
        <v>63</v>
      </c>
      <c r="FO27" s="21">
        <v>58</v>
      </c>
      <c r="FP27" s="21">
        <v>92</v>
      </c>
      <c r="FQ27" s="21">
        <v>98</v>
      </c>
      <c r="FR27" s="21">
        <v>103</v>
      </c>
      <c r="FS27" s="21">
        <v>100</v>
      </c>
      <c r="FT27" s="21"/>
      <c r="FU27" s="24" t="s">
        <v>495</v>
      </c>
      <c r="FV27" s="21" t="s">
        <v>294</v>
      </c>
      <c r="FW27" s="21" t="s">
        <v>296</v>
      </c>
      <c r="FX27" s="21">
        <v>0</v>
      </c>
      <c r="FY27" s="21">
        <v>0</v>
      </c>
      <c r="FZ27" s="21">
        <v>0</v>
      </c>
      <c r="GA27" s="21"/>
      <c r="GB27" s="24">
        <v>199</v>
      </c>
      <c r="GC27" s="21">
        <v>222</v>
      </c>
      <c r="GD27" s="21">
        <v>179</v>
      </c>
      <c r="GE27" s="21">
        <v>121</v>
      </c>
      <c r="GF27" s="21">
        <v>86</v>
      </c>
      <c r="GG27" s="21">
        <v>66</v>
      </c>
      <c r="GH27" s="21"/>
      <c r="GI27" s="24">
        <v>610</v>
      </c>
      <c r="GJ27" s="21">
        <v>2010</v>
      </c>
      <c r="GK27" s="21">
        <v>1315</v>
      </c>
      <c r="GL27" s="21">
        <v>2030</v>
      </c>
      <c r="GM27" s="21">
        <v>1360</v>
      </c>
      <c r="GN27" s="21">
        <v>560</v>
      </c>
      <c r="GO27" s="21"/>
      <c r="GP27" s="6"/>
      <c r="GQ27" s="24">
        <v>17</v>
      </c>
      <c r="GR27" s="21">
        <v>90</v>
      </c>
      <c r="GS27" s="24">
        <v>19</v>
      </c>
      <c r="GT27" s="21">
        <v>90</v>
      </c>
      <c r="GU27" s="24">
        <v>15</v>
      </c>
      <c r="GV27" s="21">
        <v>80</v>
      </c>
      <c r="GW27" s="24">
        <v>12</v>
      </c>
      <c r="GX27" s="21">
        <v>45</v>
      </c>
      <c r="GY27" s="24">
        <v>7</v>
      </c>
      <c r="GZ27" s="21">
        <v>18</v>
      </c>
      <c r="HA27" s="24">
        <v>11</v>
      </c>
      <c r="HB27" s="21">
        <v>45</v>
      </c>
      <c r="HC27" s="24"/>
      <c r="HD27" s="21"/>
      <c r="HE27" s="6"/>
      <c r="HF27" s="21">
        <v>73</v>
      </c>
      <c r="HG27" s="21">
        <v>154</v>
      </c>
      <c r="HH27" s="21">
        <v>160</v>
      </c>
      <c r="HI27" s="21">
        <v>35.6</v>
      </c>
      <c r="HJ27" s="21">
        <v>1</v>
      </c>
      <c r="HK27" s="21">
        <v>75</v>
      </c>
      <c r="HL27" s="21">
        <v>0.45</v>
      </c>
      <c r="HM27" s="21">
        <v>0</v>
      </c>
      <c r="HN27" s="21">
        <v>46.49</v>
      </c>
      <c r="HO27" s="21">
        <v>2.65</v>
      </c>
      <c r="HP27" s="21">
        <v>2.83</v>
      </c>
      <c r="HQ27" s="21">
        <v>135.4</v>
      </c>
      <c r="HR27" s="21">
        <v>18</v>
      </c>
      <c r="HS27" s="21">
        <v>21.7</v>
      </c>
      <c r="HT27" s="21">
        <v>3</v>
      </c>
      <c r="HU27" s="6"/>
    </row>
    <row r="28" spans="1:229" ht="15.75" customHeight="1" x14ac:dyDescent="0.3">
      <c r="A28" s="99">
        <v>23</v>
      </c>
      <c r="B28" s="3">
        <v>131</v>
      </c>
      <c r="C28" s="21" t="s">
        <v>874</v>
      </c>
      <c r="D28" s="21">
        <v>1</v>
      </c>
      <c r="E28" s="22">
        <v>41389</v>
      </c>
      <c r="F28" s="22">
        <v>41389</v>
      </c>
      <c r="G28" s="21">
        <f t="shared" si="0"/>
        <v>0</v>
      </c>
      <c r="H28" s="21" t="s">
        <v>240</v>
      </c>
      <c r="I28" s="21"/>
      <c r="J28" s="23">
        <v>12462</v>
      </c>
      <c r="K28" s="21">
        <v>79</v>
      </c>
      <c r="L28" s="21">
        <v>170</v>
      </c>
      <c r="M28" s="21">
        <v>75</v>
      </c>
      <c r="N28" s="21" t="s">
        <v>1019</v>
      </c>
      <c r="O28" s="21">
        <v>75</v>
      </c>
      <c r="P28" s="21">
        <v>88.9</v>
      </c>
      <c r="Q28" s="21">
        <v>16</v>
      </c>
      <c r="R28" s="21" t="s">
        <v>547</v>
      </c>
      <c r="S28" s="21">
        <v>1</v>
      </c>
      <c r="T28" s="21">
        <v>22</v>
      </c>
      <c r="U28" s="21" t="s">
        <v>272</v>
      </c>
      <c r="V28" s="21">
        <v>1</v>
      </c>
      <c r="W28" s="21">
        <v>14</v>
      </c>
      <c r="X28" s="21">
        <v>5</v>
      </c>
      <c r="Y28" s="21">
        <v>1</v>
      </c>
      <c r="Z28" s="6"/>
      <c r="AA28" s="24" t="s">
        <v>513</v>
      </c>
      <c r="AB28" s="21" t="s">
        <v>815</v>
      </c>
      <c r="AC28" s="25">
        <v>1</v>
      </c>
      <c r="AD28" s="25"/>
      <c r="AE28" s="21" t="s">
        <v>249</v>
      </c>
      <c r="AF28" s="21"/>
      <c r="AG28" s="21" t="s">
        <v>246</v>
      </c>
      <c r="AH28" s="21" t="s">
        <v>328</v>
      </c>
      <c r="AI28" s="21" t="s">
        <v>246</v>
      </c>
      <c r="AJ28" s="21" t="s">
        <v>249</v>
      </c>
      <c r="AK28" s="21" t="s">
        <v>246</v>
      </c>
      <c r="AL28" s="21" t="s">
        <v>246</v>
      </c>
      <c r="AM28" s="21">
        <v>108.55</v>
      </c>
      <c r="AN28" s="6"/>
      <c r="AO28" s="26" t="s">
        <v>250</v>
      </c>
      <c r="AP28" s="26" t="s">
        <v>274</v>
      </c>
      <c r="AQ28" s="26"/>
      <c r="AR28" s="26" t="s">
        <v>1906</v>
      </c>
      <c r="AS28" s="26" t="s">
        <v>1905</v>
      </c>
      <c r="AT28" s="115">
        <v>108.55</v>
      </c>
      <c r="AU28" s="21">
        <v>148.4</v>
      </c>
      <c r="AV28" s="21">
        <v>220.5</v>
      </c>
      <c r="AW28" s="21">
        <v>201.1</v>
      </c>
      <c r="AX28" s="21">
        <v>185.15</v>
      </c>
      <c r="AY28" s="21">
        <v>94.66</v>
      </c>
      <c r="AZ28" s="21">
        <v>44.6</v>
      </c>
      <c r="BA28" s="21">
        <v>12.99</v>
      </c>
      <c r="BB28" s="21">
        <v>3.38</v>
      </c>
      <c r="BC28" s="28">
        <f t="shared" ref="BC28:BE28" si="73">((AU28/AT28)*100)-100</f>
        <v>36.711192998618145</v>
      </c>
      <c r="BD28" s="28">
        <f t="shared" si="73"/>
        <v>48.584905660377331</v>
      </c>
      <c r="BE28" s="28">
        <f t="shared" si="73"/>
        <v>-8.7981859410430872</v>
      </c>
      <c r="BF28" s="28">
        <f t="shared" si="2"/>
        <v>103.1321971441732</v>
      </c>
      <c r="BG28" s="28">
        <f t="shared" si="3"/>
        <v>85.260248733302632</v>
      </c>
      <c r="BH28" s="28">
        <f t="shared" si="4"/>
        <v>35.512129380053892</v>
      </c>
      <c r="BI28" s="3">
        <f t="shared" ref="BI28:BK28" si="74">AU28-AT28</f>
        <v>39.850000000000009</v>
      </c>
      <c r="BJ28" s="3">
        <f t="shared" si="74"/>
        <v>72.099999999999994</v>
      </c>
      <c r="BK28" s="3">
        <f t="shared" si="74"/>
        <v>-19.400000000000006</v>
      </c>
      <c r="BL28" s="3">
        <f t="shared" si="6"/>
        <v>111.95</v>
      </c>
      <c r="BM28" s="3">
        <f t="shared" si="7"/>
        <v>92.55</v>
      </c>
      <c r="BN28" s="3">
        <f t="shared" si="8"/>
        <v>52.699999999999989</v>
      </c>
      <c r="BO28" s="24">
        <v>293</v>
      </c>
      <c r="BP28" s="21">
        <v>387.6</v>
      </c>
      <c r="BQ28" s="21">
        <v>353</v>
      </c>
      <c r="BR28" s="21">
        <v>165.4</v>
      </c>
      <c r="BS28" s="21">
        <v>76.5</v>
      </c>
      <c r="BT28" s="21">
        <v>68.5</v>
      </c>
      <c r="BU28" s="21">
        <v>58.9</v>
      </c>
      <c r="BV28" s="24">
        <v>36</v>
      </c>
      <c r="BW28" s="21">
        <v>37.4</v>
      </c>
      <c r="BX28" s="21">
        <v>37</v>
      </c>
      <c r="BY28" s="21">
        <v>37.1</v>
      </c>
      <c r="BZ28" s="21">
        <v>36.4</v>
      </c>
      <c r="CA28" s="21">
        <v>36</v>
      </c>
      <c r="CB28" s="21">
        <v>36</v>
      </c>
      <c r="CC28" s="21">
        <v>36</v>
      </c>
      <c r="CD28" s="21">
        <v>36.4</v>
      </c>
      <c r="CE28" s="6"/>
      <c r="CF28" s="24" t="s">
        <v>1243</v>
      </c>
      <c r="CG28" s="21"/>
      <c r="CH28" s="21"/>
      <c r="CI28" s="21"/>
      <c r="CJ28" s="21" t="s">
        <v>263</v>
      </c>
      <c r="CK28" s="21"/>
      <c r="CL28" s="21"/>
      <c r="CM28" s="24" t="s">
        <v>499</v>
      </c>
      <c r="CN28" s="21"/>
      <c r="CO28" s="21"/>
      <c r="CP28" s="21"/>
      <c r="CQ28" s="21" t="s">
        <v>331</v>
      </c>
      <c r="CR28" s="21"/>
      <c r="CS28" s="21"/>
      <c r="CT28" s="24">
        <v>2</v>
      </c>
      <c r="CU28" s="21"/>
      <c r="CV28" s="21"/>
      <c r="CW28" s="21"/>
      <c r="CX28" s="21">
        <v>2</v>
      </c>
      <c r="CY28" s="21"/>
      <c r="CZ28" s="21"/>
      <c r="DA28" s="24" t="s">
        <v>1244</v>
      </c>
      <c r="DB28" s="21"/>
      <c r="DC28" s="21"/>
      <c r="DD28" s="21"/>
      <c r="DE28" s="21" t="s">
        <v>331</v>
      </c>
      <c r="DF28" s="21"/>
      <c r="DG28" s="21"/>
      <c r="DH28" s="24" t="s">
        <v>1245</v>
      </c>
      <c r="DI28" s="21" t="s">
        <v>1246</v>
      </c>
      <c r="DJ28" s="21" t="s">
        <v>1247</v>
      </c>
      <c r="DK28" s="21" t="s">
        <v>1248</v>
      </c>
      <c r="DL28" s="21" t="s">
        <v>1248</v>
      </c>
      <c r="DM28" s="21" t="s">
        <v>1249</v>
      </c>
      <c r="DN28" s="21" t="s">
        <v>1250</v>
      </c>
      <c r="DO28" s="26"/>
      <c r="DP28" s="6"/>
      <c r="DQ28" s="24">
        <v>83.1</v>
      </c>
      <c r="DR28" s="21">
        <v>79</v>
      </c>
      <c r="DS28" s="21">
        <v>112.5</v>
      </c>
      <c r="DT28" s="21">
        <v>104.5</v>
      </c>
      <c r="DU28" s="21">
        <v>64</v>
      </c>
      <c r="DV28" s="21">
        <v>111.1</v>
      </c>
      <c r="DW28" s="21">
        <v>69.7</v>
      </c>
      <c r="DX28" s="24">
        <v>0.8</v>
      </c>
      <c r="DY28" s="21">
        <v>0.65</v>
      </c>
      <c r="DZ28" s="21">
        <v>0.6</v>
      </c>
      <c r="EA28" s="21">
        <v>0.5</v>
      </c>
      <c r="EB28" s="21">
        <v>0.5</v>
      </c>
      <c r="EC28" s="21">
        <v>0.6</v>
      </c>
      <c r="ED28" s="21">
        <v>0.5</v>
      </c>
      <c r="EE28" s="29">
        <f t="shared" ref="EE28:EK28" si="75">DQ28/DX28</f>
        <v>103.87499999999999</v>
      </c>
      <c r="EF28" s="30">
        <f t="shared" si="75"/>
        <v>121.53846153846153</v>
      </c>
      <c r="EG28" s="30">
        <f t="shared" si="75"/>
        <v>187.5</v>
      </c>
      <c r="EH28" s="30">
        <f t="shared" si="75"/>
        <v>209</v>
      </c>
      <c r="EI28" s="30">
        <f t="shared" si="75"/>
        <v>128</v>
      </c>
      <c r="EJ28" s="30">
        <f t="shared" si="75"/>
        <v>185.16666666666666</v>
      </c>
      <c r="EK28" s="30">
        <f t="shared" si="75"/>
        <v>139.4</v>
      </c>
      <c r="EL28" s="24">
        <v>1</v>
      </c>
      <c r="EM28" s="21">
        <v>1</v>
      </c>
      <c r="EN28" s="21">
        <v>1</v>
      </c>
      <c r="EO28" s="21">
        <v>1</v>
      </c>
      <c r="EP28" s="21">
        <v>1</v>
      </c>
      <c r="EQ28" s="21">
        <v>1</v>
      </c>
      <c r="ER28" s="21">
        <v>1</v>
      </c>
      <c r="ES28" s="24">
        <v>126</v>
      </c>
      <c r="ET28" s="21">
        <v>85</v>
      </c>
      <c r="EU28" s="21">
        <v>29</v>
      </c>
      <c r="EV28" s="21">
        <v>22</v>
      </c>
      <c r="EW28" s="21">
        <v>38</v>
      </c>
      <c r="EX28" s="21">
        <v>64</v>
      </c>
      <c r="EY28" s="21">
        <v>83</v>
      </c>
      <c r="EZ28" s="24">
        <v>8.1</v>
      </c>
      <c r="FA28" s="21">
        <v>8.1</v>
      </c>
      <c r="FB28" s="21">
        <v>10</v>
      </c>
      <c r="FC28" s="21">
        <v>7.5</v>
      </c>
      <c r="FD28" s="21">
        <v>6.1</v>
      </c>
      <c r="FE28" s="21">
        <v>9.1</v>
      </c>
      <c r="FF28" s="21">
        <v>9.1</v>
      </c>
      <c r="FG28" s="24">
        <v>15</v>
      </c>
      <c r="FH28" s="21">
        <v>10</v>
      </c>
      <c r="FI28" s="21">
        <v>10</v>
      </c>
      <c r="FJ28" s="21">
        <v>5</v>
      </c>
      <c r="FK28" s="21">
        <v>5</v>
      </c>
      <c r="FL28" s="21">
        <v>8</v>
      </c>
      <c r="FM28" s="21">
        <v>9</v>
      </c>
      <c r="FN28" s="24">
        <v>76</v>
      </c>
      <c r="FO28" s="21">
        <v>68</v>
      </c>
      <c r="FP28" s="21">
        <v>77</v>
      </c>
      <c r="FQ28" s="21">
        <v>78</v>
      </c>
      <c r="FR28" s="21">
        <v>108</v>
      </c>
      <c r="FS28" s="21">
        <v>67</v>
      </c>
      <c r="FT28" s="21">
        <v>74</v>
      </c>
      <c r="FU28" s="24" t="s">
        <v>950</v>
      </c>
      <c r="FV28" s="21" t="s">
        <v>295</v>
      </c>
      <c r="FW28" s="21" t="s">
        <v>345</v>
      </c>
      <c r="FX28" s="21" t="s">
        <v>334</v>
      </c>
      <c r="FY28" s="21">
        <v>0</v>
      </c>
      <c r="FZ28" s="21">
        <v>0</v>
      </c>
      <c r="GA28" s="21">
        <v>0</v>
      </c>
      <c r="GB28" s="24">
        <v>269</v>
      </c>
      <c r="GC28" s="21">
        <v>334</v>
      </c>
      <c r="GD28" s="21">
        <v>310</v>
      </c>
      <c r="GE28" s="21">
        <v>267</v>
      </c>
      <c r="GF28" s="21">
        <v>260</v>
      </c>
      <c r="GG28" s="21">
        <v>202</v>
      </c>
      <c r="GH28" s="21">
        <v>146</v>
      </c>
      <c r="GI28" s="24">
        <v>600</v>
      </c>
      <c r="GJ28" s="21">
        <v>340</v>
      </c>
      <c r="GK28" s="21">
        <v>560</v>
      </c>
      <c r="GL28" s="21">
        <v>2680</v>
      </c>
      <c r="GM28" s="21">
        <v>3710</v>
      </c>
      <c r="GN28" s="21">
        <v>2440</v>
      </c>
      <c r="GO28" s="21">
        <v>2550</v>
      </c>
      <c r="GP28" s="6"/>
      <c r="GQ28" s="24">
        <v>14</v>
      </c>
      <c r="GR28" s="21">
        <v>55</v>
      </c>
      <c r="GS28" s="24">
        <v>17</v>
      </c>
      <c r="GT28" s="21">
        <v>90</v>
      </c>
      <c r="GU28" s="24">
        <v>18</v>
      </c>
      <c r="GV28" s="21">
        <v>90</v>
      </c>
      <c r="GW28" s="24">
        <v>19</v>
      </c>
      <c r="GX28" s="21">
        <v>90</v>
      </c>
      <c r="GY28" s="24">
        <v>17</v>
      </c>
      <c r="GZ28" s="21">
        <v>90</v>
      </c>
      <c r="HA28" s="24">
        <v>16</v>
      </c>
      <c r="HB28" s="21">
        <v>90</v>
      </c>
      <c r="HC28" s="24">
        <v>15</v>
      </c>
      <c r="HD28" s="21">
        <v>80</v>
      </c>
      <c r="HE28" s="6"/>
      <c r="HF28" s="21">
        <v>79</v>
      </c>
      <c r="HG28" s="21">
        <v>112</v>
      </c>
      <c r="HH28" s="21">
        <v>64</v>
      </c>
      <c r="HI28" s="21">
        <v>37.4</v>
      </c>
      <c r="HJ28" s="21">
        <v>1</v>
      </c>
      <c r="HK28" s="21">
        <v>62.1</v>
      </c>
      <c r="HL28" s="21">
        <v>0.8</v>
      </c>
      <c r="HM28" s="21">
        <v>10</v>
      </c>
      <c r="HN28" s="21">
        <v>55.18</v>
      </c>
      <c r="HO28" s="21">
        <v>2.56</v>
      </c>
      <c r="HP28" s="21">
        <v>3.34</v>
      </c>
      <c r="HQ28" s="21">
        <v>137.6</v>
      </c>
      <c r="HR28" s="21">
        <v>16</v>
      </c>
      <c r="HS28" s="21">
        <v>8.1</v>
      </c>
      <c r="HT28" s="21">
        <v>15</v>
      </c>
      <c r="HU28" s="6"/>
    </row>
    <row r="29" spans="1:229" ht="15.75" customHeight="1" x14ac:dyDescent="0.3">
      <c r="A29" s="99">
        <v>24</v>
      </c>
      <c r="B29" s="3">
        <v>140</v>
      </c>
      <c r="C29" s="21" t="s">
        <v>635</v>
      </c>
      <c r="D29" s="21">
        <v>1</v>
      </c>
      <c r="E29" s="22">
        <v>41416</v>
      </c>
      <c r="F29" s="22">
        <v>41417</v>
      </c>
      <c r="G29" s="21">
        <f t="shared" si="0"/>
        <v>1</v>
      </c>
      <c r="H29" s="21"/>
      <c r="I29" s="21" t="s">
        <v>432</v>
      </c>
      <c r="J29" s="23">
        <v>7402</v>
      </c>
      <c r="K29" s="21">
        <v>93</v>
      </c>
      <c r="L29" s="21">
        <v>180</v>
      </c>
      <c r="M29" s="21">
        <v>90</v>
      </c>
      <c r="N29" s="21" t="s">
        <v>1301</v>
      </c>
      <c r="O29" s="21">
        <v>73</v>
      </c>
      <c r="P29" s="21">
        <v>87.1</v>
      </c>
      <c r="Q29" s="21">
        <v>6</v>
      </c>
      <c r="R29" s="21" t="s">
        <v>548</v>
      </c>
      <c r="S29" s="21">
        <v>2</v>
      </c>
      <c r="T29" s="21">
        <v>6</v>
      </c>
      <c r="U29" s="21" t="s">
        <v>548</v>
      </c>
      <c r="V29" s="21">
        <v>2</v>
      </c>
      <c r="W29" s="21">
        <v>2</v>
      </c>
      <c r="X29" s="21">
        <v>3</v>
      </c>
      <c r="Y29" s="21">
        <v>0</v>
      </c>
      <c r="Z29" s="6"/>
      <c r="AA29" s="24" t="s">
        <v>513</v>
      </c>
      <c r="AB29" s="21" t="s">
        <v>981</v>
      </c>
      <c r="AC29" s="25">
        <v>1</v>
      </c>
      <c r="AD29" s="25"/>
      <c r="AE29" s="21" t="s">
        <v>249</v>
      </c>
      <c r="AF29" s="21"/>
      <c r="AG29" s="21" t="s">
        <v>249</v>
      </c>
      <c r="AH29" s="21"/>
      <c r="AI29" s="21" t="s">
        <v>246</v>
      </c>
      <c r="AJ29" s="21" t="s">
        <v>246</v>
      </c>
      <c r="AK29" s="21" t="s">
        <v>246</v>
      </c>
      <c r="AL29" s="21" t="s">
        <v>249</v>
      </c>
      <c r="AM29" s="21">
        <v>15.23</v>
      </c>
      <c r="AN29" s="6"/>
      <c r="AO29" s="26" t="s">
        <v>250</v>
      </c>
      <c r="AP29" s="26" t="s">
        <v>274</v>
      </c>
      <c r="AQ29" s="26"/>
      <c r="AR29" s="26" t="s">
        <v>1906</v>
      </c>
      <c r="AS29" s="26" t="s">
        <v>1912</v>
      </c>
      <c r="AT29" s="115">
        <v>8.23</v>
      </c>
      <c r="AU29" s="21">
        <v>8.42</v>
      </c>
      <c r="AV29" s="21">
        <v>13.36</v>
      </c>
      <c r="AW29" s="21">
        <v>10.3</v>
      </c>
      <c r="AX29" s="21">
        <v>8.23</v>
      </c>
      <c r="AY29" s="21">
        <v>5.21</v>
      </c>
      <c r="AZ29" s="21"/>
      <c r="BA29" s="21"/>
      <c r="BB29" s="21"/>
      <c r="BC29" s="28">
        <f t="shared" ref="BC29:BE29" si="76">((AU29/AT29)*100)-100</f>
        <v>2.3086269744836017</v>
      </c>
      <c r="BD29" s="28">
        <f t="shared" si="76"/>
        <v>58.669833729216151</v>
      </c>
      <c r="BE29" s="28">
        <f t="shared" si="76"/>
        <v>-22.904191616766454</v>
      </c>
      <c r="BF29" s="28">
        <f t="shared" si="2"/>
        <v>62.332928311057088</v>
      </c>
      <c r="BG29" s="28">
        <f t="shared" si="3"/>
        <v>25.151883353584452</v>
      </c>
      <c r="BH29" s="28">
        <f t="shared" si="4"/>
        <v>22.327790973871743</v>
      </c>
      <c r="BI29" s="3">
        <f t="shared" ref="BI29:BK29" si="77">AU29-AT29</f>
        <v>0.1899999999999995</v>
      </c>
      <c r="BJ29" s="3">
        <f t="shared" si="77"/>
        <v>4.9399999999999995</v>
      </c>
      <c r="BK29" s="3">
        <f t="shared" si="77"/>
        <v>-3.0599999999999987</v>
      </c>
      <c r="BL29" s="3">
        <f t="shared" si="6"/>
        <v>5.129999999999999</v>
      </c>
      <c r="BM29" s="3">
        <f t="shared" si="7"/>
        <v>2.0700000000000003</v>
      </c>
      <c r="BN29" s="3">
        <f t="shared" si="8"/>
        <v>1.8800000000000008</v>
      </c>
      <c r="BO29" s="24">
        <v>360.4</v>
      </c>
      <c r="BP29" s="21">
        <v>424</v>
      </c>
      <c r="BQ29" s="21">
        <v>318</v>
      </c>
      <c r="BR29" s="21"/>
      <c r="BS29" s="21"/>
      <c r="BT29" s="21"/>
      <c r="BU29" s="21"/>
      <c r="BV29" s="24">
        <v>36</v>
      </c>
      <c r="BW29" s="21">
        <v>36</v>
      </c>
      <c r="BX29" s="21">
        <v>36</v>
      </c>
      <c r="BY29" s="21">
        <v>36</v>
      </c>
      <c r="BZ29" s="21">
        <v>36.5</v>
      </c>
      <c r="CA29" s="21">
        <v>35</v>
      </c>
      <c r="CB29" s="21"/>
      <c r="CC29" s="21"/>
      <c r="CD29" s="21"/>
      <c r="CE29" s="6"/>
      <c r="CF29" s="24" t="s">
        <v>1302</v>
      </c>
      <c r="CG29" s="21"/>
      <c r="CH29" s="21"/>
      <c r="CI29" s="21"/>
      <c r="CJ29" s="21"/>
      <c r="CK29" s="21"/>
      <c r="CL29" s="21"/>
      <c r="CM29" s="24" t="s">
        <v>1303</v>
      </c>
      <c r="CN29" s="21"/>
      <c r="CO29" s="21"/>
      <c r="CP29" s="21"/>
      <c r="CQ29" s="21"/>
      <c r="CR29" s="21"/>
      <c r="CS29" s="21"/>
      <c r="CT29" s="24">
        <v>4</v>
      </c>
      <c r="CU29" s="21"/>
      <c r="CV29" s="21"/>
      <c r="CW29" s="21"/>
      <c r="CX29" s="21"/>
      <c r="CY29" s="21"/>
      <c r="CZ29" s="21"/>
      <c r="DA29" s="24" t="s">
        <v>1304</v>
      </c>
      <c r="DB29" s="21"/>
      <c r="DC29" s="21"/>
      <c r="DD29" s="21"/>
      <c r="DE29" s="21"/>
      <c r="DF29" s="21"/>
      <c r="DG29" s="21"/>
      <c r="DH29" s="24" t="s">
        <v>1305</v>
      </c>
      <c r="DI29" s="21" t="s">
        <v>606</v>
      </c>
      <c r="DJ29" s="21" t="s">
        <v>606</v>
      </c>
      <c r="DK29" s="21" t="s">
        <v>606</v>
      </c>
      <c r="DL29" s="21"/>
      <c r="DM29" s="21"/>
      <c r="DN29" s="21"/>
      <c r="DO29" s="26"/>
      <c r="DP29" s="6"/>
      <c r="DQ29" s="24">
        <v>163.1</v>
      </c>
      <c r="DR29" s="21">
        <v>78.2</v>
      </c>
      <c r="DS29" s="21">
        <v>84.9</v>
      </c>
      <c r="DT29" s="21">
        <v>92.9</v>
      </c>
      <c r="DU29" s="21"/>
      <c r="DV29" s="21"/>
      <c r="DW29" s="21"/>
      <c r="DX29" s="24">
        <v>0.4</v>
      </c>
      <c r="DY29" s="21">
        <v>0.45</v>
      </c>
      <c r="DZ29" s="21">
        <v>0.4</v>
      </c>
      <c r="EA29" s="21">
        <v>0.4</v>
      </c>
      <c r="EB29" s="21"/>
      <c r="EC29" s="21"/>
      <c r="ED29" s="21"/>
      <c r="EE29" s="29">
        <f t="shared" ref="EE29:EH29" si="78">DQ29/DX29</f>
        <v>407.74999999999994</v>
      </c>
      <c r="EF29" s="30">
        <f t="shared" si="78"/>
        <v>173.77777777777777</v>
      </c>
      <c r="EG29" s="30">
        <f t="shared" si="78"/>
        <v>212.25</v>
      </c>
      <c r="EH29" s="30">
        <f t="shared" si="78"/>
        <v>232.25</v>
      </c>
      <c r="EI29" s="30"/>
      <c r="EJ29" s="30"/>
      <c r="EK29" s="30"/>
      <c r="EL29" s="24">
        <v>1</v>
      </c>
      <c r="EM29" s="21">
        <v>0</v>
      </c>
      <c r="EN29" s="21">
        <v>0</v>
      </c>
      <c r="EO29" s="21">
        <v>0</v>
      </c>
      <c r="EP29" s="21"/>
      <c r="EQ29" s="21"/>
      <c r="ER29" s="21"/>
      <c r="ES29" s="24">
        <v>173</v>
      </c>
      <c r="ET29" s="21">
        <v>160</v>
      </c>
      <c r="EU29" s="21">
        <v>141</v>
      </c>
      <c r="EV29" s="21">
        <v>138</v>
      </c>
      <c r="EW29" s="21"/>
      <c r="EX29" s="21"/>
      <c r="EY29" s="21"/>
      <c r="EZ29" s="24">
        <v>15.9</v>
      </c>
      <c r="FA29" s="21">
        <v>7.1</v>
      </c>
      <c r="FB29" s="21">
        <v>8</v>
      </c>
      <c r="FC29" s="21">
        <v>8</v>
      </c>
      <c r="FD29" s="21"/>
      <c r="FE29" s="21"/>
      <c r="FF29" s="21"/>
      <c r="FG29" s="24">
        <v>6</v>
      </c>
      <c r="FH29" s="21">
        <v>10</v>
      </c>
      <c r="FI29" s="21">
        <v>10</v>
      </c>
      <c r="FJ29" s="21">
        <v>11</v>
      </c>
      <c r="FK29" s="21"/>
      <c r="FL29" s="21"/>
      <c r="FM29" s="21"/>
      <c r="FN29" s="24">
        <v>56</v>
      </c>
      <c r="FO29" s="21">
        <v>75</v>
      </c>
      <c r="FP29" s="21">
        <v>93</v>
      </c>
      <c r="FQ29" s="21">
        <v>81</v>
      </c>
      <c r="FR29" s="21"/>
      <c r="FS29" s="21"/>
      <c r="FT29" s="21"/>
      <c r="FU29" s="24" t="s">
        <v>1123</v>
      </c>
      <c r="FV29" s="21" t="s">
        <v>1160</v>
      </c>
      <c r="FW29" s="21">
        <v>0</v>
      </c>
      <c r="FX29" s="21">
        <v>0</v>
      </c>
      <c r="FY29" s="21"/>
      <c r="FZ29" s="21"/>
      <c r="GA29" s="21"/>
      <c r="GB29" s="24">
        <v>244</v>
      </c>
      <c r="GC29" s="21">
        <v>230</v>
      </c>
      <c r="GD29" s="21">
        <v>205</v>
      </c>
      <c r="GE29" s="21">
        <v>189</v>
      </c>
      <c r="GF29" s="21"/>
      <c r="GG29" s="21"/>
      <c r="GH29" s="21"/>
      <c r="GI29" s="24">
        <v>1940</v>
      </c>
      <c r="GJ29" s="21">
        <v>2060</v>
      </c>
      <c r="GK29" s="21">
        <v>1690</v>
      </c>
      <c r="GL29" s="21">
        <v>2230</v>
      </c>
      <c r="GM29" s="21"/>
      <c r="GN29" s="21"/>
      <c r="GO29" s="21"/>
      <c r="GP29" s="6"/>
      <c r="GQ29" s="24">
        <v>14</v>
      </c>
      <c r="GR29" s="21">
        <v>55</v>
      </c>
      <c r="GS29" s="24">
        <v>14</v>
      </c>
      <c r="GT29" s="21">
        <v>55</v>
      </c>
      <c r="GU29" s="24">
        <v>12</v>
      </c>
      <c r="GV29" s="21">
        <v>45</v>
      </c>
      <c r="GW29" s="24">
        <v>12</v>
      </c>
      <c r="GX29" s="21">
        <v>45</v>
      </c>
      <c r="GY29" s="24"/>
      <c r="GZ29" s="21"/>
      <c r="HA29" s="24"/>
      <c r="HB29" s="21"/>
      <c r="HC29" s="24"/>
      <c r="HD29" s="21"/>
      <c r="HE29" s="6"/>
      <c r="HF29" s="21">
        <v>93</v>
      </c>
      <c r="HG29" s="21">
        <v>70</v>
      </c>
      <c r="HH29" s="21">
        <v>83</v>
      </c>
      <c r="HI29" s="21">
        <v>36</v>
      </c>
      <c r="HJ29" s="21">
        <v>1</v>
      </c>
      <c r="HK29" s="21">
        <v>96.8</v>
      </c>
      <c r="HL29" s="21">
        <v>0.4</v>
      </c>
      <c r="HM29" s="21">
        <v>40</v>
      </c>
      <c r="HN29" s="21">
        <v>63.86</v>
      </c>
      <c r="HO29" s="21">
        <v>15.03</v>
      </c>
      <c r="HP29" s="21">
        <v>5.3</v>
      </c>
      <c r="HQ29" s="21">
        <v>138.5</v>
      </c>
      <c r="HR29" s="21">
        <v>16</v>
      </c>
      <c r="HS29" s="21">
        <v>15.9</v>
      </c>
      <c r="HT29" s="21">
        <v>6</v>
      </c>
      <c r="HU29" s="6"/>
    </row>
    <row r="30" spans="1:229" ht="15.75" customHeight="1" x14ac:dyDescent="0.3">
      <c r="A30" s="99">
        <v>25</v>
      </c>
      <c r="B30" s="3">
        <v>146</v>
      </c>
      <c r="C30" s="21" t="s">
        <v>874</v>
      </c>
      <c r="D30" s="21">
        <v>1</v>
      </c>
      <c r="E30" s="22">
        <v>41416</v>
      </c>
      <c r="F30" s="22">
        <v>41416</v>
      </c>
      <c r="G30" s="21">
        <f t="shared" si="0"/>
        <v>0</v>
      </c>
      <c r="H30" s="21"/>
      <c r="I30" s="21" t="s">
        <v>876</v>
      </c>
      <c r="J30" s="23">
        <v>12890</v>
      </c>
      <c r="K30" s="21">
        <v>78</v>
      </c>
      <c r="L30" s="21">
        <v>170</v>
      </c>
      <c r="M30" s="21">
        <v>85</v>
      </c>
      <c r="N30" s="21" t="s">
        <v>1351</v>
      </c>
      <c r="O30" s="21">
        <v>83</v>
      </c>
      <c r="P30" s="21">
        <v>94.1</v>
      </c>
      <c r="Q30" s="21">
        <v>24</v>
      </c>
      <c r="R30" s="21" t="s">
        <v>1352</v>
      </c>
      <c r="S30" s="21">
        <v>1</v>
      </c>
      <c r="T30" s="21">
        <v>27</v>
      </c>
      <c r="U30" s="21" t="s">
        <v>548</v>
      </c>
      <c r="V30" s="21">
        <v>2</v>
      </c>
      <c r="W30" s="21">
        <v>13</v>
      </c>
      <c r="X30" s="21">
        <v>19</v>
      </c>
      <c r="Y30" s="21">
        <v>0</v>
      </c>
      <c r="Z30" s="6"/>
      <c r="AA30" s="24" t="s">
        <v>884</v>
      </c>
      <c r="AB30" s="21" t="s">
        <v>497</v>
      </c>
      <c r="AC30" s="25">
        <v>2</v>
      </c>
      <c r="AD30" s="25" t="s">
        <v>1010</v>
      </c>
      <c r="AE30" s="21" t="s">
        <v>246</v>
      </c>
      <c r="AF30" s="21" t="s">
        <v>247</v>
      </c>
      <c r="AG30" s="21" t="s">
        <v>246</v>
      </c>
      <c r="AH30" s="21" t="s">
        <v>248</v>
      </c>
      <c r="AI30" s="21" t="s">
        <v>246</v>
      </c>
      <c r="AJ30" s="21" t="s">
        <v>246</v>
      </c>
      <c r="AK30" s="21" t="s">
        <v>246</v>
      </c>
      <c r="AL30" s="21" t="s">
        <v>249</v>
      </c>
      <c r="AM30" s="21">
        <v>54.53</v>
      </c>
      <c r="AN30" s="6"/>
      <c r="AO30" s="26" t="s">
        <v>250</v>
      </c>
      <c r="AP30" s="26" t="s">
        <v>274</v>
      </c>
      <c r="AQ30" s="26"/>
      <c r="AR30" s="26" t="s">
        <v>1906</v>
      </c>
      <c r="AS30" s="26" t="s">
        <v>1905</v>
      </c>
      <c r="AT30" s="115">
        <v>54.53</v>
      </c>
      <c r="AU30" s="21">
        <v>39</v>
      </c>
      <c r="AV30" s="21">
        <v>37.9</v>
      </c>
      <c r="AW30" s="21">
        <v>22.7</v>
      </c>
      <c r="AX30" s="21">
        <v>17.5</v>
      </c>
      <c r="AY30" s="21">
        <v>15.56</v>
      </c>
      <c r="AZ30" s="21">
        <v>19.84</v>
      </c>
      <c r="BA30" s="21">
        <v>12.25</v>
      </c>
      <c r="BB30" s="21">
        <v>4</v>
      </c>
      <c r="BC30" s="28">
        <f t="shared" ref="BC30:BE30" si="79">((AU30/AT30)*100)-100</f>
        <v>-28.479735925178801</v>
      </c>
      <c r="BD30" s="28">
        <f t="shared" si="79"/>
        <v>-2.8205128205128176</v>
      </c>
      <c r="BE30" s="28">
        <f t="shared" si="79"/>
        <v>-40.105540897097626</v>
      </c>
      <c r="BF30" s="28">
        <f t="shared" si="2"/>
        <v>-30.496974142673764</v>
      </c>
      <c r="BG30" s="28">
        <f t="shared" si="3"/>
        <v>-58.371538602604076</v>
      </c>
      <c r="BH30" s="28">
        <f t="shared" si="4"/>
        <v>-41.794871794871803</v>
      </c>
      <c r="BI30" s="3">
        <f t="shared" ref="BI30:BK30" si="80">AU30-AT30</f>
        <v>-15.530000000000001</v>
      </c>
      <c r="BJ30" s="3">
        <f t="shared" si="80"/>
        <v>-1.1000000000000014</v>
      </c>
      <c r="BK30" s="3">
        <f t="shared" si="80"/>
        <v>-15.2</v>
      </c>
      <c r="BL30" s="3">
        <f t="shared" si="6"/>
        <v>-16.630000000000003</v>
      </c>
      <c r="BM30" s="3">
        <f t="shared" si="7"/>
        <v>-31.830000000000002</v>
      </c>
      <c r="BN30" s="3">
        <f t="shared" si="8"/>
        <v>-16.3</v>
      </c>
      <c r="BO30" s="24">
        <v>210.8</v>
      </c>
      <c r="BP30" s="21">
        <v>285.3</v>
      </c>
      <c r="BQ30" s="21">
        <v>245.2</v>
      </c>
      <c r="BR30" s="21">
        <v>235</v>
      </c>
      <c r="BS30" s="21">
        <v>205.4</v>
      </c>
      <c r="BT30" s="21">
        <v>169.3</v>
      </c>
      <c r="BU30" s="21">
        <v>149.1</v>
      </c>
      <c r="BV30" s="24">
        <v>35.4</v>
      </c>
      <c r="BW30" s="21">
        <v>36.9</v>
      </c>
      <c r="BX30" s="21">
        <v>37.1</v>
      </c>
      <c r="BY30" s="21">
        <v>36</v>
      </c>
      <c r="BZ30" s="21">
        <v>36.4</v>
      </c>
      <c r="CA30" s="21">
        <v>38.4</v>
      </c>
      <c r="CB30" s="21">
        <v>38.1</v>
      </c>
      <c r="CC30" s="21">
        <v>34.6</v>
      </c>
      <c r="CD30" s="21">
        <v>36.4</v>
      </c>
      <c r="CE30" s="6"/>
      <c r="CF30" s="24" t="s">
        <v>1353</v>
      </c>
      <c r="CG30" s="21"/>
      <c r="CH30" s="21"/>
      <c r="CI30" s="21"/>
      <c r="CJ30" s="21"/>
      <c r="CK30" s="21" t="s">
        <v>1293</v>
      </c>
      <c r="CL30" s="21"/>
      <c r="CM30" s="24" t="s">
        <v>1354</v>
      </c>
      <c r="CN30" s="21"/>
      <c r="CO30" s="21"/>
      <c r="CP30" s="21"/>
      <c r="CQ30" s="21"/>
      <c r="CR30" s="21" t="s">
        <v>1355</v>
      </c>
      <c r="CS30" s="21"/>
      <c r="CT30" s="24">
        <v>2</v>
      </c>
      <c r="CU30" s="21"/>
      <c r="CV30" s="21"/>
      <c r="CW30" s="21"/>
      <c r="CX30" s="21"/>
      <c r="CY30" s="21">
        <v>3</v>
      </c>
      <c r="CZ30" s="21"/>
      <c r="DA30" s="24" t="s">
        <v>1356</v>
      </c>
      <c r="DB30" s="21"/>
      <c r="DC30" s="21"/>
      <c r="DD30" s="21"/>
      <c r="DE30" s="21"/>
      <c r="DF30" s="21"/>
      <c r="DG30" s="21"/>
      <c r="DH30" s="24" t="s">
        <v>255</v>
      </c>
      <c r="DI30" s="21" t="s">
        <v>255</v>
      </c>
      <c r="DJ30" s="21" t="s">
        <v>558</v>
      </c>
      <c r="DK30" s="21" t="s">
        <v>558</v>
      </c>
      <c r="DL30" s="21" t="s">
        <v>558</v>
      </c>
      <c r="DM30" s="21" t="s">
        <v>558</v>
      </c>
      <c r="DN30" s="21" t="s">
        <v>558</v>
      </c>
      <c r="DO30" s="26"/>
      <c r="DP30" s="6"/>
      <c r="DQ30" s="24">
        <v>86.2</v>
      </c>
      <c r="DR30" s="21">
        <v>122.1</v>
      </c>
      <c r="DS30" s="21">
        <v>85.6</v>
      </c>
      <c r="DT30" s="21">
        <v>155</v>
      </c>
      <c r="DU30" s="21">
        <v>121.4</v>
      </c>
      <c r="DV30" s="21">
        <v>113.2</v>
      </c>
      <c r="DW30" s="21">
        <v>89</v>
      </c>
      <c r="DX30" s="24">
        <v>0.5</v>
      </c>
      <c r="DY30" s="21">
        <v>0.6</v>
      </c>
      <c r="DZ30" s="21">
        <v>0.5</v>
      </c>
      <c r="EA30" s="21">
        <v>0.6</v>
      </c>
      <c r="EB30" s="21">
        <v>0.6</v>
      </c>
      <c r="EC30" s="21">
        <v>0.45</v>
      </c>
      <c r="ED30" s="21">
        <v>0.5</v>
      </c>
      <c r="EE30" s="29">
        <f t="shared" ref="EE30:EK30" si="81">DQ30/DX30</f>
        <v>172.4</v>
      </c>
      <c r="EF30" s="30">
        <f t="shared" si="81"/>
        <v>203.5</v>
      </c>
      <c r="EG30" s="30">
        <f t="shared" si="81"/>
        <v>171.2</v>
      </c>
      <c r="EH30" s="30">
        <f t="shared" si="81"/>
        <v>258.33333333333337</v>
      </c>
      <c r="EI30" s="30">
        <f t="shared" si="81"/>
        <v>202.33333333333334</v>
      </c>
      <c r="EJ30" s="30">
        <f t="shared" si="81"/>
        <v>251.55555555555554</v>
      </c>
      <c r="EK30" s="30">
        <f t="shared" si="81"/>
        <v>178</v>
      </c>
      <c r="EL30" s="24">
        <v>1</v>
      </c>
      <c r="EM30" s="21">
        <v>1</v>
      </c>
      <c r="EN30" s="21">
        <v>1</v>
      </c>
      <c r="EO30" s="21">
        <v>1</v>
      </c>
      <c r="EP30" s="21">
        <v>1</v>
      </c>
      <c r="EQ30" s="21">
        <v>1</v>
      </c>
      <c r="ER30" s="21">
        <v>1</v>
      </c>
      <c r="ES30" s="24">
        <v>118</v>
      </c>
      <c r="ET30" s="21">
        <v>54</v>
      </c>
      <c r="EU30" s="21">
        <v>34</v>
      </c>
      <c r="EV30" s="21">
        <v>44</v>
      </c>
      <c r="EW30" s="21">
        <v>93</v>
      </c>
      <c r="EX30" s="21">
        <v>105</v>
      </c>
      <c r="EY30" s="21">
        <v>140</v>
      </c>
      <c r="EZ30" s="24">
        <v>67</v>
      </c>
      <c r="FA30" s="21">
        <v>93.2</v>
      </c>
      <c r="FB30" s="21">
        <v>123.9</v>
      </c>
      <c r="FC30" s="21">
        <v>112.1</v>
      </c>
      <c r="FD30" s="21">
        <v>105.3</v>
      </c>
      <c r="FE30" s="21">
        <v>63.7</v>
      </c>
      <c r="FF30" s="21">
        <v>49.6</v>
      </c>
      <c r="FG30" s="24">
        <v>5</v>
      </c>
      <c r="FH30" s="21">
        <v>3</v>
      </c>
      <c r="FI30" s="21">
        <v>3</v>
      </c>
      <c r="FJ30" s="21">
        <v>3</v>
      </c>
      <c r="FK30" s="21">
        <v>3</v>
      </c>
      <c r="FL30" s="21">
        <v>6</v>
      </c>
      <c r="FM30" s="21">
        <v>11</v>
      </c>
      <c r="FN30" s="24">
        <v>97</v>
      </c>
      <c r="FO30" s="21">
        <v>92</v>
      </c>
      <c r="FP30" s="21">
        <v>79</v>
      </c>
      <c r="FQ30" s="21">
        <v>56</v>
      </c>
      <c r="FR30" s="21">
        <v>87</v>
      </c>
      <c r="FS30" s="21">
        <v>86</v>
      </c>
      <c r="FT30" s="21">
        <v>74</v>
      </c>
      <c r="FU30" s="24" t="s">
        <v>345</v>
      </c>
      <c r="FV30" s="21" t="s">
        <v>1214</v>
      </c>
      <c r="FW30" s="21" t="s">
        <v>345</v>
      </c>
      <c r="FX30" s="21" t="s">
        <v>345</v>
      </c>
      <c r="FY30" s="21" t="s">
        <v>310</v>
      </c>
      <c r="FZ30" s="21" t="s">
        <v>334</v>
      </c>
      <c r="GA30" s="21" t="s">
        <v>378</v>
      </c>
      <c r="GB30" s="24">
        <v>158</v>
      </c>
      <c r="GC30" s="21">
        <v>98</v>
      </c>
      <c r="GD30" s="21">
        <v>93</v>
      </c>
      <c r="GE30" s="21">
        <v>126</v>
      </c>
      <c r="GF30" s="21">
        <v>151</v>
      </c>
      <c r="GG30" s="21">
        <v>132</v>
      </c>
      <c r="GH30" s="21">
        <v>96</v>
      </c>
      <c r="GI30" s="24">
        <v>1380</v>
      </c>
      <c r="GJ30" s="21">
        <v>1550</v>
      </c>
      <c r="GK30" s="21">
        <v>830</v>
      </c>
      <c r="GL30" s="21">
        <v>1770</v>
      </c>
      <c r="GM30" s="21">
        <v>1600</v>
      </c>
      <c r="GN30" s="21">
        <v>2190</v>
      </c>
      <c r="GO30" s="21">
        <v>1950</v>
      </c>
      <c r="GP30" s="6"/>
      <c r="GQ30" s="24">
        <v>19</v>
      </c>
      <c r="GR30" s="21">
        <v>90</v>
      </c>
      <c r="GS30" s="24">
        <v>19</v>
      </c>
      <c r="GT30" s="21">
        <v>90</v>
      </c>
      <c r="GU30" s="24">
        <v>21</v>
      </c>
      <c r="GV30" s="21">
        <v>90</v>
      </c>
      <c r="GW30" s="24">
        <v>20</v>
      </c>
      <c r="GX30" s="21">
        <v>90</v>
      </c>
      <c r="GY30" s="24">
        <v>19</v>
      </c>
      <c r="GZ30" s="21">
        <v>90</v>
      </c>
      <c r="HA30" s="24">
        <v>17</v>
      </c>
      <c r="HB30" s="21">
        <v>90</v>
      </c>
      <c r="HC30" s="24">
        <v>17</v>
      </c>
      <c r="HD30" s="21">
        <v>90</v>
      </c>
      <c r="HE30" s="6"/>
      <c r="HF30" s="21">
        <v>78</v>
      </c>
      <c r="HG30" s="21">
        <v>139</v>
      </c>
      <c r="HH30" s="21">
        <v>101</v>
      </c>
      <c r="HI30" s="21">
        <v>37.1</v>
      </c>
      <c r="HJ30" s="21">
        <v>1</v>
      </c>
      <c r="HK30" s="21">
        <v>68</v>
      </c>
      <c r="HL30" s="21">
        <v>0.6</v>
      </c>
      <c r="HM30" s="21">
        <v>40</v>
      </c>
      <c r="HN30" s="21">
        <v>58.54</v>
      </c>
      <c r="HO30" s="21">
        <v>16.53</v>
      </c>
      <c r="HP30" s="21">
        <v>3.2</v>
      </c>
      <c r="HQ30" s="21">
        <v>137</v>
      </c>
      <c r="HR30" s="21">
        <v>17</v>
      </c>
      <c r="HS30" s="21">
        <v>93.2</v>
      </c>
      <c r="HT30" s="21">
        <v>5</v>
      </c>
      <c r="HU30" s="6"/>
    </row>
    <row r="31" spans="1:229" ht="15.75" customHeight="1" x14ac:dyDescent="0.3">
      <c r="A31" s="99">
        <v>26</v>
      </c>
      <c r="B31" s="3">
        <v>150</v>
      </c>
      <c r="C31" s="21" t="s">
        <v>626</v>
      </c>
      <c r="D31" s="21">
        <v>1</v>
      </c>
      <c r="E31" s="22">
        <v>41441</v>
      </c>
      <c r="F31" s="22">
        <v>41444</v>
      </c>
      <c r="G31" s="21">
        <f t="shared" si="0"/>
        <v>3</v>
      </c>
      <c r="H31" s="21"/>
      <c r="I31" s="21" t="s">
        <v>432</v>
      </c>
      <c r="J31" s="23">
        <v>22929</v>
      </c>
      <c r="K31" s="21">
        <v>50</v>
      </c>
      <c r="L31" s="21">
        <v>160</v>
      </c>
      <c r="M31" s="21">
        <v>50</v>
      </c>
      <c r="N31" s="21" t="s">
        <v>1376</v>
      </c>
      <c r="O31" s="21">
        <v>70</v>
      </c>
      <c r="P31" s="21">
        <v>83.8</v>
      </c>
      <c r="Q31" s="21">
        <v>6</v>
      </c>
      <c r="R31" s="21" t="s">
        <v>1140</v>
      </c>
      <c r="S31" s="21">
        <v>1</v>
      </c>
      <c r="T31" s="21">
        <v>7</v>
      </c>
      <c r="U31" s="21" t="s">
        <v>548</v>
      </c>
      <c r="V31" s="21">
        <v>2</v>
      </c>
      <c r="W31" s="21">
        <v>4</v>
      </c>
      <c r="X31" s="21">
        <v>5</v>
      </c>
      <c r="Y31" s="21">
        <v>0</v>
      </c>
      <c r="Z31" s="6"/>
      <c r="AA31" s="24" t="s">
        <v>513</v>
      </c>
      <c r="AB31" s="21" t="s">
        <v>549</v>
      </c>
      <c r="AC31" s="25">
        <v>1</v>
      </c>
      <c r="AD31" s="25"/>
      <c r="AE31" s="21" t="s">
        <v>246</v>
      </c>
      <c r="AF31" s="21" t="s">
        <v>247</v>
      </c>
      <c r="AG31" s="21" t="s">
        <v>249</v>
      </c>
      <c r="AH31" s="21"/>
      <c r="AI31" s="21" t="s">
        <v>246</v>
      </c>
      <c r="AJ31" s="21" t="s">
        <v>249</v>
      </c>
      <c r="AK31" s="21" t="s">
        <v>246</v>
      </c>
      <c r="AL31" s="21" t="s">
        <v>246</v>
      </c>
      <c r="AM31" s="21">
        <v>13.42</v>
      </c>
      <c r="AN31" s="6"/>
      <c r="AO31" s="26" t="s">
        <v>250</v>
      </c>
      <c r="AP31" s="26" t="s">
        <v>274</v>
      </c>
      <c r="AQ31" s="26"/>
      <c r="AR31" s="26" t="s">
        <v>1906</v>
      </c>
      <c r="AS31" s="26" t="s">
        <v>1905</v>
      </c>
      <c r="AT31" s="115">
        <v>3.42</v>
      </c>
      <c r="AU31" s="21">
        <v>5.72</v>
      </c>
      <c r="AV31" s="21">
        <v>16.77</v>
      </c>
      <c r="AW31" s="21">
        <v>9.85</v>
      </c>
      <c r="AX31" s="21">
        <v>7.85</v>
      </c>
      <c r="AY31" s="21"/>
      <c r="AZ31" s="21"/>
      <c r="BA31" s="21"/>
      <c r="BB31" s="21"/>
      <c r="BC31" s="28">
        <f t="shared" ref="BC31:BE31" si="82">((AU31/AT31)*100)-100</f>
        <v>67.251461988304101</v>
      </c>
      <c r="BD31" s="28">
        <f t="shared" si="82"/>
        <v>193.18181818181819</v>
      </c>
      <c r="BE31" s="28">
        <f t="shared" si="82"/>
        <v>-41.26416219439475</v>
      </c>
      <c r="BF31" s="28">
        <f t="shared" si="2"/>
        <v>390.35087719298247</v>
      </c>
      <c r="BG31" s="28">
        <f t="shared" si="3"/>
        <v>188.01169590643275</v>
      </c>
      <c r="BH31" s="28">
        <f t="shared" si="4"/>
        <v>72.2027972027972</v>
      </c>
      <c r="BI31" s="3">
        <f t="shared" ref="BI31:BK31" si="83">AU31-AT31</f>
        <v>2.2999999999999998</v>
      </c>
      <c r="BJ31" s="3">
        <f t="shared" si="83"/>
        <v>11.05</v>
      </c>
      <c r="BK31" s="3">
        <f t="shared" si="83"/>
        <v>-6.92</v>
      </c>
      <c r="BL31" s="3">
        <f t="shared" si="6"/>
        <v>13.35</v>
      </c>
      <c r="BM31" s="3">
        <f t="shared" si="7"/>
        <v>6.43</v>
      </c>
      <c r="BN31" s="3">
        <f t="shared" si="8"/>
        <v>4.13</v>
      </c>
      <c r="BO31" s="24"/>
      <c r="BP31" s="21">
        <v>243.5</v>
      </c>
      <c r="BQ31" s="21">
        <v>220.8</v>
      </c>
      <c r="BR31" s="21"/>
      <c r="BS31" s="21"/>
      <c r="BT31" s="21"/>
      <c r="BU31" s="21"/>
      <c r="BV31" s="24">
        <v>38.6</v>
      </c>
      <c r="BW31" s="21">
        <v>37</v>
      </c>
      <c r="BX31" s="21">
        <v>37</v>
      </c>
      <c r="BY31" s="21">
        <v>36.1</v>
      </c>
      <c r="BZ31" s="21">
        <v>38</v>
      </c>
      <c r="CA31" s="21"/>
      <c r="CB31" s="21"/>
      <c r="CC31" s="21"/>
      <c r="CD31" s="21"/>
      <c r="CE31" s="6"/>
      <c r="CF31" s="24" t="s">
        <v>1377</v>
      </c>
      <c r="CG31" s="21"/>
      <c r="CH31" s="21"/>
      <c r="CI31" s="21"/>
      <c r="CJ31" s="21"/>
      <c r="CK31" s="21"/>
      <c r="CL31" s="21"/>
      <c r="CM31" s="24" t="s">
        <v>1378</v>
      </c>
      <c r="CN31" s="21"/>
      <c r="CO31" s="21"/>
      <c r="CP31" s="21"/>
      <c r="CQ31" s="21"/>
      <c r="CR31" s="21"/>
      <c r="CS31" s="21"/>
      <c r="CT31" s="24">
        <v>2</v>
      </c>
      <c r="CU31" s="21"/>
      <c r="CV31" s="21"/>
      <c r="CW31" s="21"/>
      <c r="CX31" s="21"/>
      <c r="CY31" s="21"/>
      <c r="CZ31" s="21"/>
      <c r="DA31" s="24" t="s">
        <v>1379</v>
      </c>
      <c r="DB31" s="21"/>
      <c r="DC31" s="21"/>
      <c r="DD31" s="21"/>
      <c r="DE31" s="21"/>
      <c r="DF31" s="21"/>
      <c r="DG31" s="21"/>
      <c r="DH31" s="24" t="s">
        <v>611</v>
      </c>
      <c r="DI31" s="21" t="s">
        <v>611</v>
      </c>
      <c r="DJ31" s="21" t="s">
        <v>611</v>
      </c>
      <c r="DK31" s="21"/>
      <c r="DL31" s="21"/>
      <c r="DM31" s="21"/>
      <c r="DN31" s="21"/>
      <c r="DO31" s="26"/>
      <c r="DP31" s="6"/>
      <c r="DQ31" s="24">
        <v>139.5</v>
      </c>
      <c r="DR31" s="21">
        <v>127.7</v>
      </c>
      <c r="DS31" s="21">
        <v>123</v>
      </c>
      <c r="DT31" s="21"/>
      <c r="DU31" s="21"/>
      <c r="DV31" s="21"/>
      <c r="DW31" s="21"/>
      <c r="DX31" s="24">
        <v>0.5</v>
      </c>
      <c r="DY31" s="21">
        <v>0.4</v>
      </c>
      <c r="DZ31" s="21">
        <v>0.4</v>
      </c>
      <c r="EA31" s="21"/>
      <c r="EB31" s="21"/>
      <c r="EC31" s="21"/>
      <c r="ED31" s="21"/>
      <c r="EE31" s="78">
        <f t="shared" ref="EE31:EG31" si="84">DQ31/DX31</f>
        <v>279</v>
      </c>
      <c r="EF31" s="79">
        <f t="shared" si="84"/>
        <v>319.25</v>
      </c>
      <c r="EG31" s="79">
        <f t="shared" si="84"/>
        <v>307.5</v>
      </c>
      <c r="EH31" s="79"/>
      <c r="EI31" s="79"/>
      <c r="EJ31" s="79"/>
      <c r="EK31" s="79"/>
      <c r="EL31" s="24">
        <v>1</v>
      </c>
      <c r="EM31" s="21">
        <v>0</v>
      </c>
      <c r="EN31" s="21">
        <v>0</v>
      </c>
      <c r="EO31" s="21"/>
      <c r="EP31" s="21"/>
      <c r="EQ31" s="21"/>
      <c r="ER31" s="21"/>
      <c r="ES31" s="24">
        <v>151</v>
      </c>
      <c r="ET31" s="21">
        <v>149</v>
      </c>
      <c r="EU31" s="21">
        <v>143</v>
      </c>
      <c r="EV31" s="21"/>
      <c r="EW31" s="21"/>
      <c r="EX31" s="21"/>
      <c r="EY31" s="21"/>
      <c r="EZ31" s="24">
        <v>10.1</v>
      </c>
      <c r="FA31" s="21">
        <v>10.1</v>
      </c>
      <c r="FB31" s="21">
        <v>9.5</v>
      </c>
      <c r="FC31" s="21"/>
      <c r="FD31" s="21"/>
      <c r="FE31" s="21"/>
      <c r="FF31" s="21"/>
      <c r="FG31" s="24">
        <v>13</v>
      </c>
      <c r="FH31" s="21">
        <v>12</v>
      </c>
      <c r="FI31" s="21">
        <v>12</v>
      </c>
      <c r="FJ31" s="21"/>
      <c r="FK31" s="21"/>
      <c r="FL31" s="21"/>
      <c r="FM31" s="21"/>
      <c r="FN31" s="24">
        <v>80</v>
      </c>
      <c r="FO31" s="21">
        <v>81</v>
      </c>
      <c r="FP31" s="21">
        <v>98</v>
      </c>
      <c r="FQ31" s="21"/>
      <c r="FR31" s="21"/>
      <c r="FS31" s="21"/>
      <c r="FT31" s="21"/>
      <c r="FU31" s="24" t="s">
        <v>1214</v>
      </c>
      <c r="FV31" s="21" t="s">
        <v>803</v>
      </c>
      <c r="FW31" s="21" t="s">
        <v>1380</v>
      </c>
      <c r="FX31" s="21"/>
      <c r="FY31" s="21"/>
      <c r="FZ31" s="21"/>
      <c r="GA31" s="21"/>
      <c r="GB31" s="24">
        <v>47</v>
      </c>
      <c r="GC31" s="21">
        <v>49</v>
      </c>
      <c r="GD31" s="21">
        <v>43</v>
      </c>
      <c r="GE31" s="21"/>
      <c r="GF31" s="21"/>
      <c r="GG31" s="21"/>
      <c r="GH31" s="21"/>
      <c r="GI31" s="24">
        <v>1400</v>
      </c>
      <c r="GJ31" s="21">
        <v>3000</v>
      </c>
      <c r="GK31" s="21">
        <v>500</v>
      </c>
      <c r="GL31" s="21"/>
      <c r="GM31" s="21"/>
      <c r="GN31" s="21"/>
      <c r="GO31" s="21"/>
      <c r="GP31" s="6"/>
      <c r="GQ31" s="24">
        <v>13</v>
      </c>
      <c r="GR31" s="21">
        <v>55</v>
      </c>
      <c r="GS31" s="24">
        <v>14</v>
      </c>
      <c r="GT31" s="21">
        <v>55</v>
      </c>
      <c r="GU31" s="24">
        <v>14</v>
      </c>
      <c r="GV31" s="21">
        <v>55</v>
      </c>
      <c r="GW31" s="24"/>
      <c r="GX31" s="21"/>
      <c r="GY31" s="24"/>
      <c r="GZ31" s="21"/>
      <c r="HA31" s="24"/>
      <c r="HB31" s="21"/>
      <c r="HC31" s="24"/>
      <c r="HD31" s="21"/>
      <c r="HE31" s="6"/>
      <c r="HF31" s="21">
        <v>50</v>
      </c>
      <c r="HG31" s="21">
        <v>104</v>
      </c>
      <c r="HH31" s="21">
        <v>85</v>
      </c>
      <c r="HI31" s="21">
        <v>37.5</v>
      </c>
      <c r="HJ31" s="21">
        <v>1</v>
      </c>
      <c r="HK31" s="21">
        <v>103.5</v>
      </c>
      <c r="HL31" s="21">
        <v>0.4</v>
      </c>
      <c r="HM31" s="21">
        <v>15</v>
      </c>
      <c r="HN31" s="21">
        <v>11.76</v>
      </c>
      <c r="HO31" s="21">
        <v>7.73</v>
      </c>
      <c r="HP31" s="21">
        <v>3.26</v>
      </c>
      <c r="HQ31" s="21">
        <v>143.9</v>
      </c>
      <c r="HR31" s="21">
        <v>23.5</v>
      </c>
      <c r="HS31" s="21">
        <v>24.6</v>
      </c>
      <c r="HT31" s="21">
        <v>3</v>
      </c>
      <c r="HU31" s="6"/>
    </row>
    <row r="32" spans="1:229" ht="15.75" customHeight="1" x14ac:dyDescent="0.3">
      <c r="A32" s="99">
        <v>27</v>
      </c>
      <c r="B32" s="3">
        <v>153</v>
      </c>
      <c r="C32" s="21" t="s">
        <v>626</v>
      </c>
      <c r="D32" s="21">
        <v>1</v>
      </c>
      <c r="E32" s="22">
        <v>41442</v>
      </c>
      <c r="F32" s="22">
        <v>41450</v>
      </c>
      <c r="G32" s="21">
        <f t="shared" si="0"/>
        <v>8</v>
      </c>
      <c r="H32" s="21"/>
      <c r="I32" s="21" t="s">
        <v>432</v>
      </c>
      <c r="J32" s="23">
        <v>27783</v>
      </c>
      <c r="K32" s="21">
        <v>37</v>
      </c>
      <c r="L32" s="21">
        <v>165</v>
      </c>
      <c r="M32" s="21">
        <v>70</v>
      </c>
      <c r="N32" s="21" t="s">
        <v>1410</v>
      </c>
      <c r="O32" s="21">
        <v>59</v>
      </c>
      <c r="P32" s="21">
        <v>66</v>
      </c>
      <c r="Q32" s="21">
        <v>22</v>
      </c>
      <c r="R32" s="21" t="s">
        <v>1411</v>
      </c>
      <c r="S32" s="21">
        <v>1</v>
      </c>
      <c r="T32" s="21">
        <v>22</v>
      </c>
      <c r="U32" s="21" t="s">
        <v>1411</v>
      </c>
      <c r="V32" s="21">
        <v>1</v>
      </c>
      <c r="W32" s="21">
        <v>12</v>
      </c>
      <c r="X32" s="21">
        <v>11</v>
      </c>
      <c r="Y32" s="21">
        <v>0</v>
      </c>
      <c r="Z32" s="6"/>
      <c r="AA32" s="24" t="s">
        <v>513</v>
      </c>
      <c r="AB32" s="21" t="s">
        <v>549</v>
      </c>
      <c r="AC32" s="25">
        <v>1</v>
      </c>
      <c r="AD32" s="25"/>
      <c r="AE32" s="21" t="s">
        <v>246</v>
      </c>
      <c r="AF32" s="21" t="s">
        <v>247</v>
      </c>
      <c r="AG32" s="21" t="s">
        <v>246</v>
      </c>
      <c r="AH32" s="21" t="s">
        <v>248</v>
      </c>
      <c r="AI32" s="21" t="s">
        <v>249</v>
      </c>
      <c r="AJ32" s="21" t="s">
        <v>249</v>
      </c>
      <c r="AK32" s="21" t="s">
        <v>246</v>
      </c>
      <c r="AL32" s="21" t="s">
        <v>246</v>
      </c>
      <c r="AM32" s="21">
        <v>15.65</v>
      </c>
      <c r="AN32" s="6"/>
      <c r="AO32" s="26" t="s">
        <v>250</v>
      </c>
      <c r="AP32" s="26" t="s">
        <v>274</v>
      </c>
      <c r="AQ32" s="26"/>
      <c r="AR32" s="26" t="s">
        <v>1904</v>
      </c>
      <c r="AS32" s="26" t="s">
        <v>1905</v>
      </c>
      <c r="AT32" s="115">
        <v>15.65</v>
      </c>
      <c r="AU32" s="21">
        <v>35.36</v>
      </c>
      <c r="AV32" s="21">
        <v>32.4</v>
      </c>
      <c r="AW32" s="21">
        <v>14.27</v>
      </c>
      <c r="AX32" s="21">
        <v>10.11</v>
      </c>
      <c r="AY32" s="21">
        <v>8</v>
      </c>
      <c r="AZ32" s="21">
        <v>3.89</v>
      </c>
      <c r="BA32" s="21">
        <v>2.16</v>
      </c>
      <c r="BB32" s="21">
        <v>1.37</v>
      </c>
      <c r="BC32" s="28">
        <f t="shared" ref="BC32:BE32" si="85">((AU32/AT32)*100)-100</f>
        <v>125.94249201277955</v>
      </c>
      <c r="BD32" s="28">
        <f t="shared" si="85"/>
        <v>-8.3710407239819062</v>
      </c>
      <c r="BE32" s="28">
        <f t="shared" si="85"/>
        <v>-55.956790123456791</v>
      </c>
      <c r="BF32" s="28">
        <f t="shared" si="2"/>
        <v>107.0287539936102</v>
      </c>
      <c r="BG32" s="28">
        <f t="shared" si="3"/>
        <v>-8.8178913738019276</v>
      </c>
      <c r="BH32" s="28">
        <f t="shared" si="4"/>
        <v>-59.643665158371043</v>
      </c>
      <c r="BI32" s="3">
        <f t="shared" ref="BI32:BK32" si="86">AU32-AT32</f>
        <v>19.71</v>
      </c>
      <c r="BJ32" s="3">
        <f t="shared" si="86"/>
        <v>-2.9600000000000009</v>
      </c>
      <c r="BK32" s="3">
        <f t="shared" si="86"/>
        <v>-18.13</v>
      </c>
      <c r="BL32" s="3">
        <f t="shared" si="6"/>
        <v>16.75</v>
      </c>
      <c r="BM32" s="3">
        <f t="shared" si="7"/>
        <v>-1.3800000000000008</v>
      </c>
      <c r="BN32" s="3">
        <f t="shared" si="8"/>
        <v>-21.09</v>
      </c>
      <c r="BO32" s="24"/>
      <c r="BP32" s="21">
        <v>279.2</v>
      </c>
      <c r="BQ32" s="21">
        <v>183</v>
      </c>
      <c r="BR32" s="21">
        <v>130</v>
      </c>
      <c r="BS32" s="21"/>
      <c r="BT32" s="21"/>
      <c r="BU32" s="21"/>
      <c r="BV32" s="24">
        <v>37.4</v>
      </c>
      <c r="BW32" s="21">
        <v>38.6</v>
      </c>
      <c r="BX32" s="21">
        <v>38</v>
      </c>
      <c r="BY32" s="21">
        <v>36</v>
      </c>
      <c r="BZ32" s="21">
        <v>36.9</v>
      </c>
      <c r="CA32" s="21">
        <v>38</v>
      </c>
      <c r="CB32" s="21">
        <v>38</v>
      </c>
      <c r="CC32" s="21">
        <v>36</v>
      </c>
      <c r="CD32" s="21">
        <v>36</v>
      </c>
      <c r="CE32" s="6"/>
      <c r="CF32" s="24" t="s">
        <v>1412</v>
      </c>
      <c r="CG32" s="21"/>
      <c r="CH32" s="21" t="s">
        <v>1413</v>
      </c>
      <c r="CI32" s="21" t="s">
        <v>1414</v>
      </c>
      <c r="CJ32" s="21"/>
      <c r="CK32" s="21"/>
      <c r="CL32" s="21"/>
      <c r="CM32" s="24" t="s">
        <v>1415</v>
      </c>
      <c r="CN32" s="21"/>
      <c r="CO32" s="21" t="s">
        <v>331</v>
      </c>
      <c r="CP32" s="21" t="s">
        <v>331</v>
      </c>
      <c r="CQ32" s="21"/>
      <c r="CR32" s="21"/>
      <c r="CS32" s="21"/>
      <c r="CT32" s="24">
        <v>2</v>
      </c>
      <c r="CU32" s="21"/>
      <c r="CV32" s="21">
        <v>1</v>
      </c>
      <c r="CW32" s="21">
        <v>1</v>
      </c>
      <c r="CX32" s="21"/>
      <c r="CY32" s="21"/>
      <c r="CZ32" s="21"/>
      <c r="DA32" s="24" t="s">
        <v>1416</v>
      </c>
      <c r="DB32" s="21"/>
      <c r="DC32" s="21" t="s">
        <v>331</v>
      </c>
      <c r="DD32" s="21" t="s">
        <v>331</v>
      </c>
      <c r="DE32" s="21"/>
      <c r="DF32" s="21"/>
      <c r="DG32" s="21"/>
      <c r="DH32" s="24" t="s">
        <v>1417</v>
      </c>
      <c r="DI32" s="21" t="s">
        <v>1418</v>
      </c>
      <c r="DJ32" s="21" t="s">
        <v>1418</v>
      </c>
      <c r="DK32" s="21" t="s">
        <v>1419</v>
      </c>
      <c r="DL32" s="21" t="s">
        <v>1420</v>
      </c>
      <c r="DM32" s="21" t="s">
        <v>1421</v>
      </c>
      <c r="DN32" s="21" t="s">
        <v>1420</v>
      </c>
      <c r="DO32" s="26"/>
      <c r="DP32" s="6"/>
      <c r="DQ32" s="24">
        <v>115.3</v>
      </c>
      <c r="DR32" s="21">
        <v>156</v>
      </c>
      <c r="DS32" s="21">
        <v>156</v>
      </c>
      <c r="DT32" s="21">
        <v>142</v>
      </c>
      <c r="DU32" s="21">
        <v>111</v>
      </c>
      <c r="DV32" s="21">
        <v>177.2</v>
      </c>
      <c r="DW32" s="21">
        <v>208.7</v>
      </c>
      <c r="DX32" s="24">
        <v>0.4</v>
      </c>
      <c r="DY32" s="21">
        <v>0.4</v>
      </c>
      <c r="DZ32" s="21">
        <v>0.4</v>
      </c>
      <c r="EA32" s="21">
        <v>0.4</v>
      </c>
      <c r="EB32" s="21">
        <v>0.4</v>
      </c>
      <c r="EC32" s="21">
        <v>0.4</v>
      </c>
      <c r="ED32" s="21">
        <v>0.4</v>
      </c>
      <c r="EE32" s="78">
        <f t="shared" ref="EE32:EK32" si="87">DQ32/DX32</f>
        <v>288.25</v>
      </c>
      <c r="EF32" s="79">
        <f t="shared" si="87"/>
        <v>390</v>
      </c>
      <c r="EG32" s="79">
        <f t="shared" si="87"/>
        <v>390</v>
      </c>
      <c r="EH32" s="79">
        <f t="shared" si="87"/>
        <v>355</v>
      </c>
      <c r="EI32" s="79">
        <f t="shared" si="87"/>
        <v>277.5</v>
      </c>
      <c r="EJ32" s="79">
        <f t="shared" si="87"/>
        <v>442.99999999999994</v>
      </c>
      <c r="EK32" s="79">
        <f t="shared" si="87"/>
        <v>521.74999999999989</v>
      </c>
      <c r="EL32" s="24">
        <v>1</v>
      </c>
      <c r="EM32" s="21">
        <v>1</v>
      </c>
      <c r="EN32" s="21">
        <v>1</v>
      </c>
      <c r="EO32" s="21">
        <v>1</v>
      </c>
      <c r="EP32" s="21">
        <v>0</v>
      </c>
      <c r="EQ32" s="21">
        <v>0</v>
      </c>
      <c r="ER32" s="21">
        <v>0</v>
      </c>
      <c r="ES32" s="24">
        <v>88</v>
      </c>
      <c r="ET32" s="21">
        <v>77</v>
      </c>
      <c r="EU32" s="21">
        <v>77</v>
      </c>
      <c r="EV32" s="21">
        <v>148</v>
      </c>
      <c r="EW32" s="21">
        <v>208</v>
      </c>
      <c r="EX32" s="21">
        <v>302</v>
      </c>
      <c r="EY32" s="21">
        <v>406</v>
      </c>
      <c r="EZ32" s="24">
        <v>9.6</v>
      </c>
      <c r="FA32" s="21">
        <v>19.3</v>
      </c>
      <c r="FB32" s="21">
        <v>17.5</v>
      </c>
      <c r="FC32" s="21">
        <v>17.5</v>
      </c>
      <c r="FD32" s="21">
        <v>8</v>
      </c>
      <c r="FE32" s="21">
        <v>7.6</v>
      </c>
      <c r="FF32" s="21">
        <v>7.6</v>
      </c>
      <c r="FG32" s="24">
        <v>3</v>
      </c>
      <c r="FH32" s="21">
        <v>3</v>
      </c>
      <c r="FI32" s="21">
        <v>3</v>
      </c>
      <c r="FJ32" s="21">
        <v>3</v>
      </c>
      <c r="FK32" s="21">
        <v>3</v>
      </c>
      <c r="FL32" s="21">
        <v>3</v>
      </c>
      <c r="FM32" s="21">
        <v>3</v>
      </c>
      <c r="FN32" s="24">
        <v>79</v>
      </c>
      <c r="FO32" s="21">
        <v>74</v>
      </c>
      <c r="FP32" s="21">
        <v>88</v>
      </c>
      <c r="FQ32" s="21">
        <v>90</v>
      </c>
      <c r="FR32" s="21">
        <v>99</v>
      </c>
      <c r="FS32" s="21">
        <v>104</v>
      </c>
      <c r="FT32" s="21">
        <v>98</v>
      </c>
      <c r="FU32" s="24" t="s">
        <v>1422</v>
      </c>
      <c r="FV32" s="21" t="s">
        <v>334</v>
      </c>
      <c r="FW32" s="21" t="s">
        <v>1380</v>
      </c>
      <c r="FX32" s="21" t="s">
        <v>322</v>
      </c>
      <c r="FY32" s="21">
        <v>0</v>
      </c>
      <c r="FZ32" s="21">
        <v>0</v>
      </c>
      <c r="GA32" s="21">
        <v>0</v>
      </c>
      <c r="GB32" s="24">
        <v>56</v>
      </c>
      <c r="GC32" s="21">
        <v>57</v>
      </c>
      <c r="GD32" s="21">
        <v>68</v>
      </c>
      <c r="GE32" s="21">
        <v>57</v>
      </c>
      <c r="GF32" s="21">
        <v>51</v>
      </c>
      <c r="GG32" s="21">
        <v>36</v>
      </c>
      <c r="GH32" s="21">
        <v>41</v>
      </c>
      <c r="GI32" s="24">
        <v>2140</v>
      </c>
      <c r="GJ32" s="21">
        <v>1440</v>
      </c>
      <c r="GK32" s="21">
        <v>1710</v>
      </c>
      <c r="GL32" s="21">
        <v>2560</v>
      </c>
      <c r="GM32" s="21">
        <v>4540</v>
      </c>
      <c r="GN32" s="21">
        <v>3200</v>
      </c>
      <c r="GO32" s="21">
        <v>3670</v>
      </c>
      <c r="GP32" s="6"/>
      <c r="GQ32" s="24">
        <v>19</v>
      </c>
      <c r="GR32" s="21">
        <v>90</v>
      </c>
      <c r="GS32" s="24">
        <v>18</v>
      </c>
      <c r="GT32" s="21">
        <v>90</v>
      </c>
      <c r="GU32" s="24">
        <v>18</v>
      </c>
      <c r="GV32" s="21">
        <v>90</v>
      </c>
      <c r="GW32" s="24">
        <v>17</v>
      </c>
      <c r="GX32" s="21">
        <v>90</v>
      </c>
      <c r="GY32" s="24">
        <v>13</v>
      </c>
      <c r="GZ32" s="21">
        <v>55</v>
      </c>
      <c r="HA32" s="24">
        <v>11</v>
      </c>
      <c r="HB32" s="21">
        <v>45</v>
      </c>
      <c r="HC32" s="24">
        <v>11</v>
      </c>
      <c r="HD32" s="21">
        <v>45</v>
      </c>
      <c r="HE32" s="6"/>
      <c r="HF32" s="21">
        <v>37</v>
      </c>
      <c r="HG32" s="21">
        <v>75</v>
      </c>
      <c r="HH32" s="21">
        <v>100</v>
      </c>
      <c r="HI32" s="21">
        <v>38.1</v>
      </c>
      <c r="HJ32" s="21">
        <v>1</v>
      </c>
      <c r="HK32" s="21">
        <v>103</v>
      </c>
      <c r="HL32" s="21">
        <v>0.5</v>
      </c>
      <c r="HM32" s="21">
        <v>20</v>
      </c>
      <c r="HN32" s="21">
        <v>15.68</v>
      </c>
      <c r="HO32" s="21">
        <v>17.73</v>
      </c>
      <c r="HP32" s="21">
        <v>3.39</v>
      </c>
      <c r="HQ32" s="21">
        <v>146</v>
      </c>
      <c r="HR32" s="21">
        <v>23.7</v>
      </c>
      <c r="HS32" s="21">
        <v>6</v>
      </c>
      <c r="HT32" s="21">
        <v>3</v>
      </c>
      <c r="HU32" s="6"/>
    </row>
    <row r="33" spans="1:229" ht="15.75" customHeight="1" x14ac:dyDescent="0.3">
      <c r="A33" s="99">
        <v>28</v>
      </c>
      <c r="B33" s="3">
        <v>174</v>
      </c>
      <c r="C33" s="21" t="s">
        <v>626</v>
      </c>
      <c r="D33" s="21">
        <v>1</v>
      </c>
      <c r="E33" s="22">
        <v>41490</v>
      </c>
      <c r="F33" s="22">
        <v>41491</v>
      </c>
      <c r="G33" s="21">
        <f t="shared" si="0"/>
        <v>1</v>
      </c>
      <c r="H33" s="21"/>
      <c r="I33" s="21" t="s">
        <v>989</v>
      </c>
      <c r="J33" s="23">
        <v>12736</v>
      </c>
      <c r="K33" s="21">
        <v>78</v>
      </c>
      <c r="L33" s="21">
        <v>185</v>
      </c>
      <c r="M33" s="21">
        <v>70</v>
      </c>
      <c r="N33" s="21" t="s">
        <v>1546</v>
      </c>
      <c r="O33" s="21">
        <v>71</v>
      </c>
      <c r="P33" s="21">
        <v>85</v>
      </c>
      <c r="Q33" s="21">
        <v>6</v>
      </c>
      <c r="R33" s="21" t="s">
        <v>1282</v>
      </c>
      <c r="S33" s="21">
        <v>1</v>
      </c>
      <c r="T33" s="21">
        <v>6</v>
      </c>
      <c r="U33" s="21" t="s">
        <v>1282</v>
      </c>
      <c r="V33" s="21">
        <v>1</v>
      </c>
      <c r="W33" s="21">
        <v>3</v>
      </c>
      <c r="X33" s="21">
        <v>3</v>
      </c>
      <c r="Y33" s="21">
        <v>0</v>
      </c>
      <c r="Z33" s="6"/>
      <c r="AA33" s="24" t="s">
        <v>513</v>
      </c>
      <c r="AB33" s="21" t="s">
        <v>497</v>
      </c>
      <c r="AC33" s="25">
        <v>1</v>
      </c>
      <c r="AD33" s="25"/>
      <c r="AE33" s="21" t="s">
        <v>249</v>
      </c>
      <c r="AF33" s="21"/>
      <c r="AG33" s="21" t="s">
        <v>246</v>
      </c>
      <c r="AH33" s="21" t="s">
        <v>248</v>
      </c>
      <c r="AI33" s="21" t="s">
        <v>246</v>
      </c>
      <c r="AJ33" s="21" t="s">
        <v>249</v>
      </c>
      <c r="AK33" s="21" t="s">
        <v>246</v>
      </c>
      <c r="AL33" s="21" t="s">
        <v>249</v>
      </c>
      <c r="AM33" s="21">
        <v>0.11</v>
      </c>
      <c r="AN33" s="6"/>
      <c r="AO33" s="26" t="s">
        <v>250</v>
      </c>
      <c r="AP33" s="26" t="s">
        <v>274</v>
      </c>
      <c r="AQ33" s="26"/>
      <c r="AR33" s="26" t="s">
        <v>1904</v>
      </c>
      <c r="AS33" s="26" t="s">
        <v>1905</v>
      </c>
      <c r="AT33" s="115">
        <v>0.11</v>
      </c>
      <c r="AU33" s="21">
        <v>1.41</v>
      </c>
      <c r="AV33" s="21">
        <v>3.01</v>
      </c>
      <c r="AW33" s="21">
        <v>0.87</v>
      </c>
      <c r="AX33" s="21">
        <v>0.79</v>
      </c>
      <c r="AY33" s="21">
        <v>0.46</v>
      </c>
      <c r="AZ33" s="21">
        <v>0.4</v>
      </c>
      <c r="BA33" s="21">
        <v>0.35</v>
      </c>
      <c r="BB33" s="21"/>
      <c r="BC33" s="28">
        <f t="shared" ref="BC33:BE33" si="88">((AU33/AT33)*100)-100</f>
        <v>1181.8181818181818</v>
      </c>
      <c r="BD33" s="28">
        <f t="shared" si="88"/>
        <v>113.47517730496452</v>
      </c>
      <c r="BE33" s="28">
        <f t="shared" si="88"/>
        <v>-71.096345514950173</v>
      </c>
      <c r="BF33" s="28">
        <f t="shared" si="2"/>
        <v>2636.3636363636365</v>
      </c>
      <c r="BG33" s="28">
        <f t="shared" si="3"/>
        <v>690.90909090909088</v>
      </c>
      <c r="BH33" s="28">
        <f t="shared" si="4"/>
        <v>-38.297872340425535</v>
      </c>
      <c r="BI33" s="3">
        <f t="shared" ref="BI33:BK33" si="89">AU33-AT33</f>
        <v>1.2999999999999998</v>
      </c>
      <c r="BJ33" s="3">
        <f t="shared" si="89"/>
        <v>1.5999999999999999</v>
      </c>
      <c r="BK33" s="3">
        <f t="shared" si="89"/>
        <v>-2.1399999999999997</v>
      </c>
      <c r="BL33" s="3">
        <f t="shared" si="6"/>
        <v>2.9</v>
      </c>
      <c r="BM33" s="3">
        <f t="shared" si="7"/>
        <v>0.76</v>
      </c>
      <c r="BN33" s="3">
        <f t="shared" si="8"/>
        <v>-0.53999999999999992</v>
      </c>
      <c r="BO33" s="24"/>
      <c r="BP33" s="21">
        <v>251.6</v>
      </c>
      <c r="BQ33" s="21">
        <v>219.1</v>
      </c>
      <c r="BR33" s="21"/>
      <c r="BS33" s="21">
        <v>252.3</v>
      </c>
      <c r="BT33" s="21">
        <v>320.8</v>
      </c>
      <c r="BU33" s="21"/>
      <c r="BV33" s="24">
        <v>37.9</v>
      </c>
      <c r="BW33" s="21">
        <v>36</v>
      </c>
      <c r="BX33" s="21">
        <v>36.5</v>
      </c>
      <c r="BY33" s="21">
        <v>36.4</v>
      </c>
      <c r="BZ33" s="21">
        <v>36</v>
      </c>
      <c r="CA33" s="21">
        <v>36</v>
      </c>
      <c r="CB33" s="21">
        <v>36</v>
      </c>
      <c r="CC33" s="21">
        <v>36.1</v>
      </c>
      <c r="CD33" s="21"/>
      <c r="CE33" s="6"/>
      <c r="CF33" s="24" t="s">
        <v>1547</v>
      </c>
      <c r="CG33" s="21"/>
      <c r="CH33" s="21"/>
      <c r="CI33" s="21"/>
      <c r="CJ33" s="21"/>
      <c r="CK33" s="21"/>
      <c r="CL33" s="21"/>
      <c r="CM33" s="24" t="s">
        <v>1548</v>
      </c>
      <c r="CN33" s="21"/>
      <c r="CO33" s="21"/>
      <c r="CP33" s="21"/>
      <c r="CQ33" s="21"/>
      <c r="CR33" s="21"/>
      <c r="CS33" s="21"/>
      <c r="CT33" s="24">
        <v>2</v>
      </c>
      <c r="CU33" s="21"/>
      <c r="CV33" s="21"/>
      <c r="CW33" s="21"/>
      <c r="CX33" s="21"/>
      <c r="CY33" s="21"/>
      <c r="CZ33" s="21"/>
      <c r="DA33" s="24" t="s">
        <v>735</v>
      </c>
      <c r="DB33" s="21"/>
      <c r="DC33" s="21"/>
      <c r="DD33" s="21"/>
      <c r="DE33" s="21"/>
      <c r="DF33" s="21"/>
      <c r="DG33" s="21"/>
      <c r="DH33" s="24" t="s">
        <v>374</v>
      </c>
      <c r="DI33" s="21" t="s">
        <v>374</v>
      </c>
      <c r="DJ33" s="21" t="s">
        <v>374</v>
      </c>
      <c r="DK33" s="21" t="s">
        <v>374</v>
      </c>
      <c r="DL33" s="21" t="s">
        <v>374</v>
      </c>
      <c r="DM33" s="21" t="s">
        <v>374</v>
      </c>
      <c r="DN33" s="21"/>
      <c r="DO33" s="26"/>
      <c r="DP33" s="6"/>
      <c r="DQ33" s="24">
        <v>177.1</v>
      </c>
      <c r="DR33" s="21">
        <v>117</v>
      </c>
      <c r="DS33" s="21">
        <v>122.3</v>
      </c>
      <c r="DT33" s="21">
        <v>84.3</v>
      </c>
      <c r="DU33" s="21">
        <v>76.2</v>
      </c>
      <c r="DV33" s="21">
        <v>76.2</v>
      </c>
      <c r="DW33" s="21"/>
      <c r="DX33" s="24">
        <v>0.45</v>
      </c>
      <c r="DY33" s="21">
        <v>0.4</v>
      </c>
      <c r="DZ33" s="21">
        <v>0.4</v>
      </c>
      <c r="EA33" s="21">
        <v>0.4</v>
      </c>
      <c r="EB33" s="21">
        <v>0.35</v>
      </c>
      <c r="EC33" s="21">
        <v>0.35</v>
      </c>
      <c r="ED33" s="21"/>
      <c r="EE33" s="78">
        <f t="shared" ref="EE33:EJ33" si="90">DQ33/DX33</f>
        <v>393.55555555555554</v>
      </c>
      <c r="EF33" s="79">
        <f t="shared" si="90"/>
        <v>292.5</v>
      </c>
      <c r="EG33" s="79">
        <f t="shared" si="90"/>
        <v>305.75</v>
      </c>
      <c r="EH33" s="79">
        <f t="shared" si="90"/>
        <v>210.74999999999997</v>
      </c>
      <c r="EI33" s="79">
        <f t="shared" si="90"/>
        <v>217.71428571428572</v>
      </c>
      <c r="EJ33" s="79">
        <f t="shared" si="90"/>
        <v>217.71428571428572</v>
      </c>
      <c r="EK33" s="79"/>
      <c r="EL33" s="24">
        <v>1</v>
      </c>
      <c r="EM33" s="21">
        <v>1</v>
      </c>
      <c r="EN33" s="21">
        <v>1</v>
      </c>
      <c r="EO33" s="21">
        <v>0</v>
      </c>
      <c r="EP33" s="21">
        <v>0</v>
      </c>
      <c r="EQ33" s="21">
        <v>0</v>
      </c>
      <c r="ER33" s="21"/>
      <c r="ES33" s="24">
        <v>164</v>
      </c>
      <c r="ET33" s="21">
        <v>165</v>
      </c>
      <c r="EU33" s="21">
        <v>180</v>
      </c>
      <c r="EV33" s="21">
        <v>173</v>
      </c>
      <c r="EW33" s="21">
        <v>193</v>
      </c>
      <c r="EX33" s="21">
        <v>192</v>
      </c>
      <c r="EY33" s="21"/>
      <c r="EZ33" s="24">
        <v>34.6</v>
      </c>
      <c r="FA33" s="21">
        <v>9.4</v>
      </c>
      <c r="FB33" s="21">
        <v>9.1</v>
      </c>
      <c r="FC33" s="21">
        <v>9.1</v>
      </c>
      <c r="FD33" s="21">
        <v>10.7</v>
      </c>
      <c r="FE33" s="21">
        <v>9</v>
      </c>
      <c r="FF33" s="21"/>
      <c r="FG33" s="24">
        <v>7</v>
      </c>
      <c r="FH33" s="21">
        <v>10</v>
      </c>
      <c r="FI33" s="21">
        <v>10</v>
      </c>
      <c r="FJ33" s="21">
        <v>14</v>
      </c>
      <c r="FK33" s="21">
        <v>12</v>
      </c>
      <c r="FL33" s="21">
        <v>15</v>
      </c>
      <c r="FM33" s="21"/>
      <c r="FN33" s="24">
        <v>71</v>
      </c>
      <c r="FO33" s="21">
        <v>81</v>
      </c>
      <c r="FP33" s="21">
        <v>85</v>
      </c>
      <c r="FQ33" s="21">
        <v>56</v>
      </c>
      <c r="FR33" s="21">
        <v>98</v>
      </c>
      <c r="FS33" s="21">
        <v>109</v>
      </c>
      <c r="FT33" s="21"/>
      <c r="FU33" s="24" t="s">
        <v>859</v>
      </c>
      <c r="FV33" s="21" t="s">
        <v>1214</v>
      </c>
      <c r="FW33" s="21" t="s">
        <v>1214</v>
      </c>
      <c r="FX33" s="21">
        <v>0</v>
      </c>
      <c r="FY33" s="21">
        <v>0</v>
      </c>
      <c r="FZ33" s="21">
        <v>0</v>
      </c>
      <c r="GA33" s="21"/>
      <c r="GB33" s="24">
        <v>66</v>
      </c>
      <c r="GC33" s="21">
        <v>67</v>
      </c>
      <c r="GD33" s="21">
        <v>53</v>
      </c>
      <c r="GE33" s="21">
        <v>53</v>
      </c>
      <c r="GF33" s="21">
        <v>53</v>
      </c>
      <c r="GG33" s="21">
        <v>46</v>
      </c>
      <c r="GH33" s="21"/>
      <c r="GI33" s="24">
        <v>1100</v>
      </c>
      <c r="GJ33" s="21">
        <v>970</v>
      </c>
      <c r="GK33" s="21">
        <v>1670</v>
      </c>
      <c r="GL33" s="21">
        <v>1960</v>
      </c>
      <c r="GM33" s="21">
        <v>1880</v>
      </c>
      <c r="GN33" s="21">
        <v>530</v>
      </c>
      <c r="GO33" s="21"/>
      <c r="GP33" s="6"/>
      <c r="GQ33" s="24">
        <v>15</v>
      </c>
      <c r="GR33" s="21">
        <v>80</v>
      </c>
      <c r="GS33" s="24">
        <v>14</v>
      </c>
      <c r="GT33" s="21">
        <v>55</v>
      </c>
      <c r="GU33" s="24">
        <v>13</v>
      </c>
      <c r="GV33" s="21">
        <v>55</v>
      </c>
      <c r="GW33" s="24">
        <v>11</v>
      </c>
      <c r="GX33" s="21">
        <v>45</v>
      </c>
      <c r="GY33" s="24">
        <v>11</v>
      </c>
      <c r="GZ33" s="21">
        <v>45</v>
      </c>
      <c r="HA33" s="24">
        <v>9</v>
      </c>
      <c r="HB33" s="21">
        <v>18</v>
      </c>
      <c r="HC33" s="24"/>
      <c r="HD33" s="21"/>
      <c r="HE33" s="6"/>
      <c r="HF33" s="21">
        <v>78</v>
      </c>
      <c r="HG33" s="21">
        <v>49</v>
      </c>
      <c r="HH33" s="21">
        <v>75</v>
      </c>
      <c r="HI33" s="21">
        <v>37.9</v>
      </c>
      <c r="HJ33" s="21">
        <v>1</v>
      </c>
      <c r="HK33" s="21">
        <v>86.6</v>
      </c>
      <c r="HL33" s="21">
        <v>0.6</v>
      </c>
      <c r="HM33" s="21">
        <v>10</v>
      </c>
      <c r="HN33" s="21">
        <v>18.48</v>
      </c>
      <c r="HO33" s="21">
        <v>16.34</v>
      </c>
      <c r="HP33" s="21">
        <v>3.02</v>
      </c>
      <c r="HQ33" s="21">
        <v>134</v>
      </c>
      <c r="HR33" s="21">
        <v>23.1</v>
      </c>
      <c r="HS33" s="21">
        <v>34.6</v>
      </c>
      <c r="HT33" s="21">
        <v>7</v>
      </c>
      <c r="HU33" s="6"/>
    </row>
    <row r="34" spans="1:229" ht="15.75" customHeight="1" x14ac:dyDescent="0.3">
      <c r="A34" s="99">
        <v>29</v>
      </c>
      <c r="B34" s="3">
        <v>177</v>
      </c>
      <c r="C34" s="21" t="s">
        <v>626</v>
      </c>
      <c r="D34" s="21">
        <v>1</v>
      </c>
      <c r="E34" s="22">
        <v>41491</v>
      </c>
      <c r="F34" s="22">
        <v>41493</v>
      </c>
      <c r="G34" s="21">
        <f t="shared" si="0"/>
        <v>2</v>
      </c>
      <c r="H34" s="21"/>
      <c r="I34" s="21" t="s">
        <v>432</v>
      </c>
      <c r="J34" s="23">
        <v>29683</v>
      </c>
      <c r="K34" s="21">
        <v>32</v>
      </c>
      <c r="L34" s="21">
        <v>165</v>
      </c>
      <c r="M34" s="21">
        <v>70</v>
      </c>
      <c r="N34" s="21" t="s">
        <v>1561</v>
      </c>
      <c r="O34" s="21">
        <v>29</v>
      </c>
      <c r="P34" s="21">
        <v>9</v>
      </c>
      <c r="Q34" s="21">
        <v>11</v>
      </c>
      <c r="R34" s="21" t="s">
        <v>1562</v>
      </c>
      <c r="S34" s="21">
        <v>1</v>
      </c>
      <c r="T34" s="21">
        <v>11</v>
      </c>
      <c r="U34" s="21" t="s">
        <v>1563</v>
      </c>
      <c r="V34" s="21">
        <v>1</v>
      </c>
      <c r="W34" s="21">
        <v>5</v>
      </c>
      <c r="X34" s="21">
        <v>5</v>
      </c>
      <c r="Y34" s="21">
        <v>0</v>
      </c>
      <c r="Z34" s="6"/>
      <c r="AA34" s="24" t="s">
        <v>244</v>
      </c>
      <c r="AB34" s="21" t="s">
        <v>497</v>
      </c>
      <c r="AC34" s="25">
        <v>2</v>
      </c>
      <c r="AD34" s="25" t="s">
        <v>1010</v>
      </c>
      <c r="AE34" s="21" t="s">
        <v>246</v>
      </c>
      <c r="AF34" s="21" t="s">
        <v>247</v>
      </c>
      <c r="AG34" s="21" t="s">
        <v>246</v>
      </c>
      <c r="AH34" s="21" t="s">
        <v>248</v>
      </c>
      <c r="AI34" s="21" t="s">
        <v>249</v>
      </c>
      <c r="AJ34" s="21" t="s">
        <v>249</v>
      </c>
      <c r="AK34" s="21" t="s">
        <v>246</v>
      </c>
      <c r="AL34" s="21" t="s">
        <v>246</v>
      </c>
      <c r="AM34" s="21">
        <v>3.1</v>
      </c>
      <c r="AN34" s="6"/>
      <c r="AO34" s="26" t="s">
        <v>250</v>
      </c>
      <c r="AP34" s="26" t="s">
        <v>274</v>
      </c>
      <c r="AQ34" s="26"/>
      <c r="AR34" s="26" t="s">
        <v>1904</v>
      </c>
      <c r="AS34" s="26" t="s">
        <v>1905</v>
      </c>
      <c r="AT34" s="115">
        <v>3.1</v>
      </c>
      <c r="AU34" s="21">
        <v>2.83</v>
      </c>
      <c r="AV34" s="21">
        <v>3.03</v>
      </c>
      <c r="AW34" s="21">
        <v>3.14</v>
      </c>
      <c r="AX34" s="21">
        <v>2.5</v>
      </c>
      <c r="AY34" s="21">
        <v>1.56</v>
      </c>
      <c r="AZ34" s="21">
        <v>1.08</v>
      </c>
      <c r="BA34" s="21">
        <v>0.74</v>
      </c>
      <c r="BB34" s="21">
        <v>0.52</v>
      </c>
      <c r="BC34" s="28">
        <f t="shared" ref="BC34:BE34" si="91">((AU34/AT34)*100)-100</f>
        <v>-8.709677419354847</v>
      </c>
      <c r="BD34" s="28">
        <f t="shared" si="91"/>
        <v>7.0671378091872583</v>
      </c>
      <c r="BE34" s="28">
        <f t="shared" si="91"/>
        <v>3.6303630363036348</v>
      </c>
      <c r="BF34" s="28">
        <f t="shared" si="2"/>
        <v>-2.2580645161290391</v>
      </c>
      <c r="BG34" s="28">
        <f t="shared" si="3"/>
        <v>1.2903225806451672</v>
      </c>
      <c r="BH34" s="28">
        <f t="shared" si="4"/>
        <v>10.954063604240289</v>
      </c>
      <c r="BI34" s="3">
        <f t="shared" ref="BI34:BK34" si="92">AU34-AT34</f>
        <v>-0.27</v>
      </c>
      <c r="BJ34" s="3">
        <f t="shared" si="92"/>
        <v>0.19999999999999973</v>
      </c>
      <c r="BK34" s="3">
        <f t="shared" si="92"/>
        <v>0.11000000000000032</v>
      </c>
      <c r="BL34" s="3">
        <f t="shared" si="6"/>
        <v>-7.0000000000000284E-2</v>
      </c>
      <c r="BM34" s="3">
        <f t="shared" si="7"/>
        <v>4.0000000000000036E-2</v>
      </c>
      <c r="BN34" s="3">
        <f t="shared" si="8"/>
        <v>0.31000000000000005</v>
      </c>
      <c r="BO34" s="24">
        <v>243.5</v>
      </c>
      <c r="BP34" s="21">
        <v>263</v>
      </c>
      <c r="BQ34" s="21">
        <v>245</v>
      </c>
      <c r="BR34" s="21">
        <v>237.4</v>
      </c>
      <c r="BS34" s="21"/>
      <c r="BT34" s="21"/>
      <c r="BU34" s="21"/>
      <c r="BV34" s="24">
        <v>38.1</v>
      </c>
      <c r="BW34" s="21">
        <v>38.9</v>
      </c>
      <c r="BX34" s="21">
        <v>38</v>
      </c>
      <c r="BY34" s="21">
        <v>37.1</v>
      </c>
      <c r="BZ34" s="21">
        <v>36.9</v>
      </c>
      <c r="CA34" s="21">
        <v>37.1</v>
      </c>
      <c r="CB34" s="21">
        <v>37.4</v>
      </c>
      <c r="CC34" s="21">
        <v>36</v>
      </c>
      <c r="CD34" s="21">
        <v>37.1</v>
      </c>
      <c r="CE34" s="6"/>
      <c r="CF34" s="24" t="s">
        <v>935</v>
      </c>
      <c r="CG34" s="21"/>
      <c r="CH34" s="21" t="s">
        <v>263</v>
      </c>
      <c r="CI34" s="21"/>
      <c r="CJ34" s="21"/>
      <c r="CK34" s="21"/>
      <c r="CL34" s="21"/>
      <c r="CM34" s="24" t="s">
        <v>1564</v>
      </c>
      <c r="CN34" s="21"/>
      <c r="CO34" s="21" t="s">
        <v>331</v>
      </c>
      <c r="CP34" s="21"/>
      <c r="CQ34" s="21"/>
      <c r="CR34" s="21"/>
      <c r="CS34" s="21"/>
      <c r="CT34" s="24">
        <v>2</v>
      </c>
      <c r="CU34" s="21"/>
      <c r="CV34" s="21">
        <v>1</v>
      </c>
      <c r="CW34" s="21"/>
      <c r="CX34" s="21"/>
      <c r="CY34" s="21"/>
      <c r="CZ34" s="21"/>
      <c r="DA34" s="24" t="s">
        <v>1565</v>
      </c>
      <c r="DB34" s="21"/>
      <c r="DC34" s="21" t="s">
        <v>331</v>
      </c>
      <c r="DD34" s="21"/>
      <c r="DE34" s="21"/>
      <c r="DF34" s="21"/>
      <c r="DG34" s="21"/>
      <c r="DH34" s="24" t="s">
        <v>1566</v>
      </c>
      <c r="DI34" s="21" t="s">
        <v>1203</v>
      </c>
      <c r="DJ34" s="21" t="s">
        <v>1203</v>
      </c>
      <c r="DK34" s="21" t="s">
        <v>1203</v>
      </c>
      <c r="DL34" s="21" t="s">
        <v>1203</v>
      </c>
      <c r="DM34" s="21" t="s">
        <v>1203</v>
      </c>
      <c r="DN34" s="21" t="s">
        <v>1203</v>
      </c>
      <c r="DO34" s="26"/>
      <c r="DP34" s="6"/>
      <c r="DQ34" s="24">
        <v>140</v>
      </c>
      <c r="DR34" s="21">
        <v>168.6</v>
      </c>
      <c r="DS34" s="21">
        <v>77.3</v>
      </c>
      <c r="DT34" s="21">
        <v>146.4</v>
      </c>
      <c r="DU34" s="21">
        <v>112.9</v>
      </c>
      <c r="DV34" s="21">
        <v>90.2</v>
      </c>
      <c r="DW34" s="21">
        <v>180.6</v>
      </c>
      <c r="DX34" s="24">
        <v>0.6</v>
      </c>
      <c r="DY34" s="21">
        <v>0.55000000000000004</v>
      </c>
      <c r="DZ34" s="21">
        <v>0.5</v>
      </c>
      <c r="EA34" s="21">
        <v>0.6</v>
      </c>
      <c r="EB34" s="21">
        <v>0.5</v>
      </c>
      <c r="EC34" s="21">
        <v>0.55000000000000004</v>
      </c>
      <c r="ED34" s="21">
        <v>0.4</v>
      </c>
      <c r="EE34" s="78">
        <f t="shared" ref="EE34:EK34" si="93">DQ34/DX34</f>
        <v>233.33333333333334</v>
      </c>
      <c r="EF34" s="79">
        <f t="shared" si="93"/>
        <v>306.5454545454545</v>
      </c>
      <c r="EG34" s="79">
        <f t="shared" si="93"/>
        <v>154.6</v>
      </c>
      <c r="EH34" s="79">
        <f t="shared" si="93"/>
        <v>244.00000000000003</v>
      </c>
      <c r="EI34" s="79">
        <f t="shared" si="93"/>
        <v>225.8</v>
      </c>
      <c r="EJ34" s="79">
        <f t="shared" si="93"/>
        <v>164</v>
      </c>
      <c r="EK34" s="79">
        <f t="shared" si="93"/>
        <v>451.49999999999994</v>
      </c>
      <c r="EL34" s="24">
        <v>1</v>
      </c>
      <c r="EM34" s="21">
        <v>1</v>
      </c>
      <c r="EN34" s="21">
        <v>1</v>
      </c>
      <c r="EO34" s="21">
        <v>1</v>
      </c>
      <c r="EP34" s="21">
        <v>0</v>
      </c>
      <c r="EQ34" s="21">
        <v>0</v>
      </c>
      <c r="ER34" s="21">
        <v>0</v>
      </c>
      <c r="ES34" s="24">
        <v>113</v>
      </c>
      <c r="ET34" s="21">
        <v>121</v>
      </c>
      <c r="EU34" s="21">
        <v>125</v>
      </c>
      <c r="EV34" s="21">
        <v>163</v>
      </c>
      <c r="EW34" s="21">
        <v>229</v>
      </c>
      <c r="EX34" s="21">
        <v>322</v>
      </c>
      <c r="EY34" s="21">
        <v>446</v>
      </c>
      <c r="EZ34" s="24">
        <v>7.8</v>
      </c>
      <c r="FA34" s="21">
        <v>3.8</v>
      </c>
      <c r="FB34" s="21">
        <v>2</v>
      </c>
      <c r="FC34" s="21">
        <v>3.6</v>
      </c>
      <c r="FD34" s="21">
        <v>3.6</v>
      </c>
      <c r="FE34" s="21">
        <v>4</v>
      </c>
      <c r="FF34" s="21">
        <v>4</v>
      </c>
      <c r="FG34" s="24">
        <v>15</v>
      </c>
      <c r="FH34" s="21">
        <v>10</v>
      </c>
      <c r="FI34" s="21">
        <v>10</v>
      </c>
      <c r="FJ34" s="21">
        <v>10</v>
      </c>
      <c r="FK34" s="21">
        <v>15</v>
      </c>
      <c r="FL34" s="21">
        <v>15</v>
      </c>
      <c r="FM34" s="21">
        <v>15</v>
      </c>
      <c r="FN34" s="24">
        <v>81</v>
      </c>
      <c r="FO34" s="21">
        <v>75</v>
      </c>
      <c r="FP34" s="21">
        <v>81</v>
      </c>
      <c r="FQ34" s="21">
        <v>84</v>
      </c>
      <c r="FR34" s="21">
        <v>91</v>
      </c>
      <c r="FS34" s="21">
        <v>103</v>
      </c>
      <c r="FT34" s="21">
        <v>107</v>
      </c>
      <c r="FU34" s="24" t="s">
        <v>859</v>
      </c>
      <c r="FV34" s="21" t="s">
        <v>1212</v>
      </c>
      <c r="FW34" s="21" t="s">
        <v>834</v>
      </c>
      <c r="FX34" s="21" t="s">
        <v>803</v>
      </c>
      <c r="FY34" s="21">
        <v>0</v>
      </c>
      <c r="FZ34" s="21">
        <v>0</v>
      </c>
      <c r="GA34" s="21">
        <v>0</v>
      </c>
      <c r="GB34" s="24">
        <v>74</v>
      </c>
      <c r="GC34" s="21">
        <v>79</v>
      </c>
      <c r="GD34" s="21">
        <v>65</v>
      </c>
      <c r="GE34" s="21">
        <v>76</v>
      </c>
      <c r="GF34" s="21">
        <v>76</v>
      </c>
      <c r="GG34" s="21">
        <v>51</v>
      </c>
      <c r="GH34" s="21">
        <v>59</v>
      </c>
      <c r="GI34" s="24">
        <v>1250</v>
      </c>
      <c r="GJ34" s="21">
        <v>965</v>
      </c>
      <c r="GK34" s="21">
        <v>1460</v>
      </c>
      <c r="GL34" s="21">
        <v>2305</v>
      </c>
      <c r="GM34" s="21">
        <v>2395</v>
      </c>
      <c r="GN34" s="21">
        <v>4380</v>
      </c>
      <c r="GO34" s="21">
        <v>3860</v>
      </c>
      <c r="GP34" s="6"/>
      <c r="GQ34" s="24">
        <v>13</v>
      </c>
      <c r="GR34" s="21">
        <v>55</v>
      </c>
      <c r="GS34" s="24">
        <v>13</v>
      </c>
      <c r="GT34" s="21">
        <v>55</v>
      </c>
      <c r="GU34" s="24">
        <v>15</v>
      </c>
      <c r="GV34" s="21">
        <v>80</v>
      </c>
      <c r="GW34" s="24">
        <v>13</v>
      </c>
      <c r="GX34" s="21">
        <v>55</v>
      </c>
      <c r="GY34" s="24">
        <v>8</v>
      </c>
      <c r="GZ34" s="21">
        <v>18</v>
      </c>
      <c r="HA34" s="24">
        <v>8</v>
      </c>
      <c r="HB34" s="21">
        <v>18</v>
      </c>
      <c r="HC34" s="24">
        <v>6</v>
      </c>
      <c r="HD34" s="21">
        <v>10</v>
      </c>
      <c r="HE34" s="6"/>
      <c r="HF34" s="21">
        <v>32</v>
      </c>
      <c r="HG34" s="21">
        <v>124</v>
      </c>
      <c r="HH34" s="21">
        <v>85</v>
      </c>
      <c r="HI34" s="21">
        <v>38</v>
      </c>
      <c r="HJ34" s="21">
        <v>2</v>
      </c>
      <c r="HK34" s="21">
        <v>144.5</v>
      </c>
      <c r="HL34" s="21">
        <v>0.4</v>
      </c>
      <c r="HM34" s="21">
        <v>40</v>
      </c>
      <c r="HN34" s="21">
        <v>403.36</v>
      </c>
      <c r="HO34" s="21">
        <v>18</v>
      </c>
      <c r="HP34" s="21">
        <v>3.49</v>
      </c>
      <c r="HQ34" s="21">
        <v>136.1</v>
      </c>
      <c r="HR34" s="21">
        <v>19.8</v>
      </c>
      <c r="HS34" s="21">
        <v>3.4</v>
      </c>
      <c r="HT34" s="21">
        <v>15</v>
      </c>
      <c r="HU34" s="6"/>
    </row>
    <row r="35" spans="1:229" ht="15.75" customHeight="1" x14ac:dyDescent="0.3">
      <c r="A35" s="99">
        <v>30</v>
      </c>
      <c r="B35" s="3">
        <v>178</v>
      </c>
      <c r="C35" s="21" t="s">
        <v>635</v>
      </c>
      <c r="D35" s="21">
        <v>2</v>
      </c>
      <c r="E35" s="22">
        <v>41492</v>
      </c>
      <c r="F35" s="22">
        <v>41493</v>
      </c>
      <c r="G35" s="21">
        <f t="shared" si="0"/>
        <v>1</v>
      </c>
      <c r="H35" s="21"/>
      <c r="I35" s="21" t="s">
        <v>989</v>
      </c>
      <c r="J35" s="23">
        <v>10826</v>
      </c>
      <c r="K35" s="21">
        <v>84</v>
      </c>
      <c r="L35" s="21">
        <v>152</v>
      </c>
      <c r="M35" s="21">
        <v>52</v>
      </c>
      <c r="N35" s="21" t="s">
        <v>1567</v>
      </c>
      <c r="O35" s="21">
        <v>66</v>
      </c>
      <c r="P35" s="21">
        <v>78.5</v>
      </c>
      <c r="Q35" s="21">
        <v>7</v>
      </c>
      <c r="R35" s="21" t="s">
        <v>638</v>
      </c>
      <c r="S35" s="21">
        <v>1</v>
      </c>
      <c r="T35" s="21">
        <v>49</v>
      </c>
      <c r="U35" s="21" t="s">
        <v>272</v>
      </c>
      <c r="V35" s="21">
        <v>1</v>
      </c>
      <c r="W35" s="21">
        <v>1</v>
      </c>
      <c r="X35" s="21">
        <v>2</v>
      </c>
      <c r="Y35" s="21">
        <v>0</v>
      </c>
      <c r="Z35" s="6"/>
      <c r="AA35" s="24" t="s">
        <v>513</v>
      </c>
      <c r="AB35" s="21" t="s">
        <v>1568</v>
      </c>
      <c r="AC35" s="25">
        <v>1</v>
      </c>
      <c r="AD35" s="25"/>
      <c r="AE35" s="21" t="s">
        <v>246</v>
      </c>
      <c r="AF35" s="21" t="s">
        <v>479</v>
      </c>
      <c r="AG35" s="21" t="s">
        <v>246</v>
      </c>
      <c r="AH35" s="21" t="s">
        <v>248</v>
      </c>
      <c r="AI35" s="21" t="s">
        <v>246</v>
      </c>
      <c r="AJ35" s="21" t="s">
        <v>246</v>
      </c>
      <c r="AK35" s="21" t="s">
        <v>246</v>
      </c>
      <c r="AL35" s="21" t="s">
        <v>246</v>
      </c>
      <c r="AM35" s="21">
        <v>50.3</v>
      </c>
      <c r="AN35" s="6"/>
      <c r="AO35" s="26" t="s">
        <v>250</v>
      </c>
      <c r="AP35" s="26" t="s">
        <v>274</v>
      </c>
      <c r="AQ35" s="26"/>
      <c r="AR35" s="26" t="s">
        <v>1906</v>
      </c>
      <c r="AS35" s="26" t="s">
        <v>1912</v>
      </c>
      <c r="AT35" s="115">
        <v>40.299999999999997</v>
      </c>
      <c r="AU35" s="21">
        <v>53.5</v>
      </c>
      <c r="AV35" s="21">
        <v>48.91</v>
      </c>
      <c r="AW35" s="21">
        <v>41.1</v>
      </c>
      <c r="AX35" s="21">
        <v>39.14</v>
      </c>
      <c r="AY35" s="21">
        <v>56.83</v>
      </c>
      <c r="AZ35" s="21">
        <v>34.15</v>
      </c>
      <c r="BA35" s="21">
        <v>17.13</v>
      </c>
      <c r="BB35" s="21"/>
      <c r="BC35" s="28">
        <f t="shared" ref="BC35:BE35" si="94">((AU35/AT35)*100)-100</f>
        <v>32.754342431761813</v>
      </c>
      <c r="BD35" s="28">
        <f t="shared" si="94"/>
        <v>-8.5794392523364564</v>
      </c>
      <c r="BE35" s="28">
        <f t="shared" si="94"/>
        <v>-15.968104682069097</v>
      </c>
      <c r="BF35" s="28">
        <f t="shared" si="2"/>
        <v>21.364764267990083</v>
      </c>
      <c r="BG35" s="28">
        <f t="shared" si="3"/>
        <v>1.9851116625310397</v>
      </c>
      <c r="BH35" s="28">
        <f t="shared" si="4"/>
        <v>-23.177570093457945</v>
      </c>
      <c r="BI35" s="3">
        <f t="shared" ref="BI35:BK35" si="95">AU35-AT35</f>
        <v>13.200000000000003</v>
      </c>
      <c r="BJ35" s="3">
        <f t="shared" si="95"/>
        <v>-4.5900000000000034</v>
      </c>
      <c r="BK35" s="3">
        <f t="shared" si="95"/>
        <v>-7.8099999999999952</v>
      </c>
      <c r="BL35" s="3">
        <f t="shared" si="6"/>
        <v>8.61</v>
      </c>
      <c r="BM35" s="3">
        <f t="shared" si="7"/>
        <v>0.80000000000000426</v>
      </c>
      <c r="BN35" s="3">
        <f t="shared" si="8"/>
        <v>-12.399999999999999</v>
      </c>
      <c r="BO35" s="24">
        <v>189.8</v>
      </c>
      <c r="BP35" s="21">
        <v>280</v>
      </c>
      <c r="BQ35" s="21">
        <v>233.3</v>
      </c>
      <c r="BR35" s="21">
        <v>131.9</v>
      </c>
      <c r="BS35" s="21">
        <v>60.2</v>
      </c>
      <c r="BT35" s="21">
        <v>53.3</v>
      </c>
      <c r="BU35" s="21"/>
      <c r="BV35" s="24">
        <v>35.6</v>
      </c>
      <c r="BW35" s="21">
        <v>36.4</v>
      </c>
      <c r="BX35" s="21">
        <v>36</v>
      </c>
      <c r="BY35" s="21">
        <v>37</v>
      </c>
      <c r="BZ35" s="21">
        <v>37.1</v>
      </c>
      <c r="CA35" s="21">
        <v>37</v>
      </c>
      <c r="CB35" s="21">
        <v>36.5</v>
      </c>
      <c r="CC35" s="21">
        <v>36</v>
      </c>
      <c r="CD35" s="21"/>
      <c r="CE35" s="6"/>
      <c r="CF35" s="24" t="s">
        <v>1569</v>
      </c>
      <c r="CG35" s="21"/>
      <c r="CH35" s="21"/>
      <c r="CI35" s="21"/>
      <c r="CJ35" s="21"/>
      <c r="CK35" s="21"/>
      <c r="CL35" s="21"/>
      <c r="CM35" s="24" t="s">
        <v>537</v>
      </c>
      <c r="CN35" s="21"/>
      <c r="CO35" s="21"/>
      <c r="CP35" s="21"/>
      <c r="CQ35" s="21"/>
      <c r="CR35" s="21"/>
      <c r="CS35" s="21"/>
      <c r="CT35" s="24">
        <v>2</v>
      </c>
      <c r="CU35" s="21"/>
      <c r="CV35" s="21"/>
      <c r="CW35" s="21"/>
      <c r="CX35" s="21"/>
      <c r="CY35" s="21"/>
      <c r="CZ35" s="21"/>
      <c r="DA35" s="24" t="s">
        <v>735</v>
      </c>
      <c r="DB35" s="21"/>
      <c r="DC35" s="21"/>
      <c r="DD35" s="21"/>
      <c r="DE35" s="21"/>
      <c r="DF35" s="21"/>
      <c r="DG35" s="21"/>
      <c r="DH35" s="24" t="s">
        <v>606</v>
      </c>
      <c r="DI35" s="21" t="s">
        <v>606</v>
      </c>
      <c r="DJ35" s="21" t="s">
        <v>606</v>
      </c>
      <c r="DK35" s="21" t="s">
        <v>606</v>
      </c>
      <c r="DL35" s="21" t="s">
        <v>606</v>
      </c>
      <c r="DM35" s="21" t="s">
        <v>606</v>
      </c>
      <c r="DN35" s="21"/>
      <c r="DO35" s="26"/>
      <c r="DP35" s="6"/>
      <c r="DQ35" s="24">
        <v>190.4</v>
      </c>
      <c r="DR35" s="21">
        <v>126.3</v>
      </c>
      <c r="DS35" s="21">
        <v>306</v>
      </c>
      <c r="DT35" s="21">
        <v>126.3</v>
      </c>
      <c r="DU35" s="21">
        <v>126.3</v>
      </c>
      <c r="DV35" s="21">
        <v>126.3</v>
      </c>
      <c r="DW35" s="21"/>
      <c r="DX35" s="24">
        <v>0.45</v>
      </c>
      <c r="DY35" s="21">
        <v>0.4</v>
      </c>
      <c r="DZ35" s="21">
        <v>0.4</v>
      </c>
      <c r="EA35" s="21">
        <v>0.4</v>
      </c>
      <c r="EB35" s="21">
        <v>0.4</v>
      </c>
      <c r="EC35" s="21">
        <v>0.4</v>
      </c>
      <c r="ED35" s="21"/>
      <c r="EE35" s="78">
        <f t="shared" ref="EE35:EJ35" si="96">DQ35/DX35</f>
        <v>423.11111111111109</v>
      </c>
      <c r="EF35" s="79">
        <f t="shared" si="96"/>
        <v>315.75</v>
      </c>
      <c r="EG35" s="79">
        <f t="shared" si="96"/>
        <v>765</v>
      </c>
      <c r="EH35" s="79">
        <f t="shared" si="96"/>
        <v>315.75</v>
      </c>
      <c r="EI35" s="79">
        <f t="shared" si="96"/>
        <v>315.75</v>
      </c>
      <c r="EJ35" s="79">
        <f t="shared" si="96"/>
        <v>315.75</v>
      </c>
      <c r="EK35" s="79"/>
      <c r="EL35" s="24">
        <v>1</v>
      </c>
      <c r="EM35" s="21">
        <v>0</v>
      </c>
      <c r="EN35" s="21">
        <v>0</v>
      </c>
      <c r="EO35" s="21">
        <v>0</v>
      </c>
      <c r="EP35" s="21">
        <v>0</v>
      </c>
      <c r="EQ35" s="21">
        <v>0</v>
      </c>
      <c r="ER35" s="21"/>
      <c r="ES35" s="24">
        <v>302</v>
      </c>
      <c r="ET35" s="21">
        <v>236</v>
      </c>
      <c r="EU35" s="21">
        <v>252</v>
      </c>
      <c r="EV35" s="21">
        <v>203</v>
      </c>
      <c r="EW35" s="21">
        <v>200</v>
      </c>
      <c r="EX35" s="21">
        <v>188</v>
      </c>
      <c r="EY35" s="21"/>
      <c r="EZ35" s="24">
        <v>13.2</v>
      </c>
      <c r="FA35" s="21">
        <v>8.4</v>
      </c>
      <c r="FB35" s="21">
        <v>10.33</v>
      </c>
      <c r="FC35" s="21">
        <v>7.9</v>
      </c>
      <c r="FD35" s="21">
        <v>5.6</v>
      </c>
      <c r="FE35" s="21">
        <v>5.2</v>
      </c>
      <c r="FF35" s="21"/>
      <c r="FG35" s="24">
        <v>5</v>
      </c>
      <c r="FH35" s="21">
        <v>5</v>
      </c>
      <c r="FI35" s="21">
        <v>15</v>
      </c>
      <c r="FJ35" s="21">
        <v>15</v>
      </c>
      <c r="FK35" s="21">
        <v>15</v>
      </c>
      <c r="FL35" s="21">
        <v>15</v>
      </c>
      <c r="FM35" s="21"/>
      <c r="FN35" s="24">
        <v>77</v>
      </c>
      <c r="FO35" s="21">
        <v>93</v>
      </c>
      <c r="FP35" s="21">
        <v>84</v>
      </c>
      <c r="FQ35" s="21">
        <v>101</v>
      </c>
      <c r="FR35" s="21">
        <v>105</v>
      </c>
      <c r="FS35" s="21">
        <v>103</v>
      </c>
      <c r="FT35" s="21"/>
      <c r="FU35" s="24" t="s">
        <v>834</v>
      </c>
      <c r="FV35" s="21">
        <v>0</v>
      </c>
      <c r="FW35" s="21">
        <v>0</v>
      </c>
      <c r="FX35" s="21">
        <v>0</v>
      </c>
      <c r="FY35" s="21">
        <v>0</v>
      </c>
      <c r="FZ35" s="21">
        <v>0</v>
      </c>
      <c r="GA35" s="21"/>
      <c r="GB35" s="24">
        <v>132</v>
      </c>
      <c r="GC35" s="21">
        <v>171</v>
      </c>
      <c r="GD35" s="21">
        <v>128</v>
      </c>
      <c r="GE35" s="21">
        <v>86</v>
      </c>
      <c r="GF35" s="21">
        <v>86</v>
      </c>
      <c r="GG35" s="21">
        <v>69</v>
      </c>
      <c r="GH35" s="21"/>
      <c r="GI35" s="24">
        <v>510</v>
      </c>
      <c r="GJ35" s="21">
        <v>1720</v>
      </c>
      <c r="GK35" s="21">
        <v>1540</v>
      </c>
      <c r="GL35" s="21">
        <v>960</v>
      </c>
      <c r="GM35" s="21">
        <v>1200</v>
      </c>
      <c r="GN35" s="21">
        <v>530</v>
      </c>
      <c r="GO35" s="21"/>
      <c r="GP35" s="6"/>
      <c r="GQ35" s="24">
        <v>15</v>
      </c>
      <c r="GR35" s="21">
        <v>80</v>
      </c>
      <c r="GS35" s="24">
        <v>12</v>
      </c>
      <c r="GT35" s="21">
        <v>45</v>
      </c>
      <c r="GU35" s="24">
        <v>7</v>
      </c>
      <c r="GV35" s="21">
        <v>18</v>
      </c>
      <c r="GW35" s="24">
        <v>8</v>
      </c>
      <c r="GX35" s="21">
        <v>15</v>
      </c>
      <c r="GY35" s="24">
        <v>7</v>
      </c>
      <c r="GZ35" s="21">
        <v>18</v>
      </c>
      <c r="HA35" s="24">
        <v>7</v>
      </c>
      <c r="HB35" s="21">
        <v>18</v>
      </c>
      <c r="HC35" s="24"/>
      <c r="HD35" s="21"/>
      <c r="HE35" s="6"/>
      <c r="HF35" s="21">
        <v>84</v>
      </c>
      <c r="HG35" s="21">
        <v>98</v>
      </c>
      <c r="HH35" s="21">
        <v>166</v>
      </c>
      <c r="HI35" s="21">
        <v>36</v>
      </c>
      <c r="HJ35" s="21">
        <v>1</v>
      </c>
      <c r="HK35" s="21">
        <v>126.3</v>
      </c>
      <c r="HL35" s="21">
        <v>0.45</v>
      </c>
      <c r="HM35" s="21">
        <v>10</v>
      </c>
      <c r="HN35" s="21">
        <v>38.65</v>
      </c>
      <c r="HO35" s="21">
        <v>19.8</v>
      </c>
      <c r="HP35" s="21">
        <v>3.44</v>
      </c>
      <c r="HQ35" s="21">
        <v>134.4</v>
      </c>
      <c r="HR35" s="21">
        <v>16.7</v>
      </c>
      <c r="HS35" s="21">
        <v>15.3</v>
      </c>
      <c r="HT35" s="21">
        <v>10</v>
      </c>
      <c r="HU35" s="6"/>
    </row>
    <row r="36" spans="1:229" ht="15.75" customHeight="1" x14ac:dyDescent="0.3">
      <c r="A36" s="99">
        <v>31</v>
      </c>
      <c r="B36" s="3">
        <v>182</v>
      </c>
      <c r="C36" s="21" t="s">
        <v>635</v>
      </c>
      <c r="D36" s="21">
        <v>1</v>
      </c>
      <c r="E36" s="22">
        <v>41500</v>
      </c>
      <c r="F36" s="22">
        <v>41500</v>
      </c>
      <c r="G36" s="21">
        <f t="shared" si="0"/>
        <v>0</v>
      </c>
      <c r="H36" s="21"/>
      <c r="I36" s="21" t="s">
        <v>1084</v>
      </c>
      <c r="J36" s="23">
        <v>18470</v>
      </c>
      <c r="K36" s="21">
        <v>63</v>
      </c>
      <c r="L36" s="21">
        <v>189</v>
      </c>
      <c r="M36" s="21">
        <v>130</v>
      </c>
      <c r="N36" s="21" t="s">
        <v>1585</v>
      </c>
      <c r="O36" s="21">
        <v>50</v>
      </c>
      <c r="P36" s="21">
        <v>46.1</v>
      </c>
      <c r="Q36" s="21">
        <v>2</v>
      </c>
      <c r="R36" s="21" t="s">
        <v>893</v>
      </c>
      <c r="S36" s="21">
        <v>1</v>
      </c>
      <c r="T36" s="21">
        <v>13</v>
      </c>
      <c r="U36" s="21" t="s">
        <v>272</v>
      </c>
      <c r="V36" s="21">
        <v>1</v>
      </c>
      <c r="W36" s="21">
        <v>0</v>
      </c>
      <c r="X36" s="21">
        <v>1</v>
      </c>
      <c r="Y36" s="21">
        <v>0</v>
      </c>
      <c r="Z36" s="6"/>
      <c r="AA36" s="24" t="s">
        <v>513</v>
      </c>
      <c r="AB36" s="21" t="s">
        <v>980</v>
      </c>
      <c r="AC36" s="25">
        <v>1</v>
      </c>
      <c r="AD36" s="25"/>
      <c r="AE36" s="21" t="s">
        <v>246</v>
      </c>
      <c r="AF36" s="21" t="s">
        <v>247</v>
      </c>
      <c r="AG36" s="21" t="s">
        <v>246</v>
      </c>
      <c r="AH36" s="21" t="s">
        <v>248</v>
      </c>
      <c r="AI36" s="21" t="s">
        <v>246</v>
      </c>
      <c r="AJ36" s="21" t="s">
        <v>249</v>
      </c>
      <c r="AK36" s="21" t="s">
        <v>246</v>
      </c>
      <c r="AL36" s="21" t="s">
        <v>246</v>
      </c>
      <c r="AM36" s="21">
        <v>2.74</v>
      </c>
      <c r="AN36" s="6"/>
      <c r="AO36" s="26" t="s">
        <v>250</v>
      </c>
      <c r="AP36" s="26" t="s">
        <v>274</v>
      </c>
      <c r="AQ36" s="26"/>
      <c r="AR36" s="26" t="s">
        <v>1906</v>
      </c>
      <c r="AS36" s="26" t="s">
        <v>1912</v>
      </c>
      <c r="AT36" s="115">
        <v>2.74</v>
      </c>
      <c r="AU36" s="21">
        <v>6.81</v>
      </c>
      <c r="AV36" s="21">
        <v>27.87</v>
      </c>
      <c r="AW36" s="21">
        <v>25.9</v>
      </c>
      <c r="AX36" s="21"/>
      <c r="AY36" s="21"/>
      <c r="AZ36" s="21"/>
      <c r="BA36" s="21"/>
      <c r="BB36" s="21"/>
      <c r="BC36" s="28">
        <f t="shared" ref="BC36:BE36" si="97">((AU36/AT36)*100)-100</f>
        <v>148.54014598540144</v>
      </c>
      <c r="BD36" s="28">
        <f t="shared" si="97"/>
        <v>309.25110132158596</v>
      </c>
      <c r="BE36" s="28">
        <f t="shared" si="97"/>
        <v>-7.0685324721923308</v>
      </c>
      <c r="BF36" s="28">
        <f t="shared" si="2"/>
        <v>917.15328467153279</v>
      </c>
      <c r="BG36" s="28">
        <f t="shared" si="3"/>
        <v>845.25547445255461</v>
      </c>
      <c r="BH36" s="28">
        <f t="shared" si="4"/>
        <v>280.32305433186491</v>
      </c>
      <c r="BI36" s="3">
        <f t="shared" ref="BI36:BK36" si="98">AU36-AT36</f>
        <v>4.0699999999999994</v>
      </c>
      <c r="BJ36" s="3">
        <f t="shared" si="98"/>
        <v>21.060000000000002</v>
      </c>
      <c r="BK36" s="3">
        <f t="shared" si="98"/>
        <v>-1.9700000000000024</v>
      </c>
      <c r="BL36" s="3">
        <f t="shared" si="6"/>
        <v>25.130000000000003</v>
      </c>
      <c r="BM36" s="3">
        <f t="shared" si="7"/>
        <v>23.159999999999997</v>
      </c>
      <c r="BN36" s="3">
        <f t="shared" si="8"/>
        <v>19.09</v>
      </c>
      <c r="BO36" s="24">
        <v>273</v>
      </c>
      <c r="BP36" s="21">
        <v>442.4</v>
      </c>
      <c r="BQ36" s="21">
        <v>416.5</v>
      </c>
      <c r="BR36" s="21"/>
      <c r="BS36" s="21"/>
      <c r="BT36" s="21"/>
      <c r="BU36" s="21"/>
      <c r="BV36" s="24">
        <v>37.6</v>
      </c>
      <c r="BW36" s="21">
        <v>37</v>
      </c>
      <c r="BX36" s="21">
        <v>39</v>
      </c>
      <c r="BY36" s="21">
        <v>37.6</v>
      </c>
      <c r="BZ36" s="21">
        <v>38.5</v>
      </c>
      <c r="CA36" s="21"/>
      <c r="CB36" s="21"/>
      <c r="CC36" s="21"/>
      <c r="CD36" s="21"/>
      <c r="CE36" s="6"/>
      <c r="CF36" s="24" t="s">
        <v>1586</v>
      </c>
      <c r="CG36" s="21"/>
      <c r="CH36" s="21"/>
      <c r="CI36" s="21"/>
      <c r="CJ36" s="21"/>
      <c r="CK36" s="21"/>
      <c r="CL36" s="21"/>
      <c r="CM36" s="24" t="s">
        <v>1587</v>
      </c>
      <c r="CN36" s="21"/>
      <c r="CO36" s="21"/>
      <c r="CP36" s="21"/>
      <c r="CQ36" s="21"/>
      <c r="CR36" s="21"/>
      <c r="CS36" s="21"/>
      <c r="CT36" s="24">
        <v>7</v>
      </c>
      <c r="CU36" s="21"/>
      <c r="CV36" s="21"/>
      <c r="CW36" s="21"/>
      <c r="CX36" s="21"/>
      <c r="CY36" s="21"/>
      <c r="CZ36" s="21"/>
      <c r="DA36" s="24" t="s">
        <v>735</v>
      </c>
      <c r="DB36" s="21"/>
      <c r="DC36" s="21"/>
      <c r="DD36" s="21"/>
      <c r="DE36" s="21"/>
      <c r="DF36" s="21"/>
      <c r="DG36" s="21"/>
      <c r="DH36" s="24" t="s">
        <v>255</v>
      </c>
      <c r="DI36" s="21" t="s">
        <v>255</v>
      </c>
      <c r="DJ36" s="21" t="s">
        <v>255</v>
      </c>
      <c r="DK36" s="21"/>
      <c r="DL36" s="21"/>
      <c r="DM36" s="21"/>
      <c r="DN36" s="21"/>
      <c r="DO36" s="26"/>
      <c r="DP36" s="6"/>
      <c r="DQ36" s="24">
        <v>76.5</v>
      </c>
      <c r="DR36" s="21">
        <v>104.7</v>
      </c>
      <c r="DS36" s="21">
        <v>110.8</v>
      </c>
      <c r="DT36" s="21"/>
      <c r="DU36" s="21"/>
      <c r="DV36" s="21"/>
      <c r="DW36" s="21"/>
      <c r="DX36" s="24">
        <v>0.35</v>
      </c>
      <c r="DY36" s="21">
        <v>0.35</v>
      </c>
      <c r="DZ36" s="21">
        <v>0.35</v>
      </c>
      <c r="EA36" s="21"/>
      <c r="EB36" s="21"/>
      <c r="EC36" s="21"/>
      <c r="ED36" s="21"/>
      <c r="EE36" s="78">
        <f t="shared" ref="EE36:EG36" si="99">DQ36/DX36</f>
        <v>218.57142857142858</v>
      </c>
      <c r="EF36" s="79">
        <f t="shared" si="99"/>
        <v>299.14285714285717</v>
      </c>
      <c r="EG36" s="79">
        <f t="shared" si="99"/>
        <v>316.57142857142856</v>
      </c>
      <c r="EH36" s="79"/>
      <c r="EI36" s="79"/>
      <c r="EJ36" s="79"/>
      <c r="EK36" s="79"/>
      <c r="EL36" s="24">
        <v>0</v>
      </c>
      <c r="EM36" s="21">
        <v>0</v>
      </c>
      <c r="EN36" s="21">
        <v>0</v>
      </c>
      <c r="EO36" s="21"/>
      <c r="EP36" s="21"/>
      <c r="EQ36" s="21"/>
      <c r="ER36" s="21"/>
      <c r="ES36" s="24">
        <v>469</v>
      </c>
      <c r="ET36" s="21">
        <v>456</v>
      </c>
      <c r="EU36" s="21">
        <v>410</v>
      </c>
      <c r="EV36" s="21"/>
      <c r="EW36" s="21"/>
      <c r="EX36" s="21"/>
      <c r="EY36" s="21"/>
      <c r="EZ36" s="24">
        <v>17.3</v>
      </c>
      <c r="FA36" s="21">
        <v>10.4</v>
      </c>
      <c r="FB36" s="21">
        <v>9.5</v>
      </c>
      <c r="FC36" s="21"/>
      <c r="FD36" s="21"/>
      <c r="FE36" s="21"/>
      <c r="FF36" s="21"/>
      <c r="FG36" s="24">
        <v>15</v>
      </c>
      <c r="FH36" s="21">
        <v>15</v>
      </c>
      <c r="FI36" s="21">
        <v>15</v>
      </c>
      <c r="FJ36" s="21"/>
      <c r="FK36" s="21"/>
      <c r="FL36" s="21"/>
      <c r="FM36" s="21"/>
      <c r="FN36" s="24">
        <v>91</v>
      </c>
      <c r="FO36" s="21">
        <v>106</v>
      </c>
      <c r="FP36" s="21">
        <v>113</v>
      </c>
      <c r="FQ36" s="21"/>
      <c r="FR36" s="21"/>
      <c r="FS36" s="21"/>
      <c r="FT36" s="21"/>
      <c r="FU36" s="24">
        <v>0</v>
      </c>
      <c r="FV36" s="21">
        <v>0</v>
      </c>
      <c r="FW36" s="21">
        <v>0</v>
      </c>
      <c r="FX36" s="21"/>
      <c r="FY36" s="21"/>
      <c r="FZ36" s="21"/>
      <c r="GA36" s="21"/>
      <c r="GB36" s="24">
        <v>214</v>
      </c>
      <c r="GC36" s="21">
        <v>269</v>
      </c>
      <c r="GD36" s="21">
        <v>266</v>
      </c>
      <c r="GE36" s="21"/>
      <c r="GF36" s="21"/>
      <c r="GG36" s="21"/>
      <c r="GH36" s="21"/>
      <c r="GI36" s="24">
        <v>200</v>
      </c>
      <c r="GJ36" s="21">
        <v>1040</v>
      </c>
      <c r="GK36" s="21">
        <v>150</v>
      </c>
      <c r="GL36" s="21"/>
      <c r="GM36" s="21"/>
      <c r="GN36" s="21"/>
      <c r="GO36" s="21"/>
      <c r="GP36" s="6"/>
      <c r="GQ36" s="24">
        <v>10</v>
      </c>
      <c r="GR36" s="21">
        <v>45</v>
      </c>
      <c r="GS36" s="24">
        <v>9</v>
      </c>
      <c r="GT36" s="21">
        <v>18</v>
      </c>
      <c r="GU36" s="24">
        <v>8</v>
      </c>
      <c r="GV36" s="21">
        <v>18</v>
      </c>
      <c r="GW36" s="24"/>
      <c r="GX36" s="21"/>
      <c r="GY36" s="24"/>
      <c r="GZ36" s="21"/>
      <c r="HA36" s="24"/>
      <c r="HB36" s="21"/>
      <c r="HC36" s="24"/>
      <c r="HD36" s="21"/>
      <c r="HE36" s="6"/>
      <c r="HF36" s="21">
        <v>63</v>
      </c>
      <c r="HG36" s="21">
        <v>116</v>
      </c>
      <c r="HH36" s="21">
        <v>165</v>
      </c>
      <c r="HI36" s="21">
        <v>39</v>
      </c>
      <c r="HJ36" s="21">
        <v>2</v>
      </c>
      <c r="HK36" s="21">
        <v>76.5</v>
      </c>
      <c r="HL36" s="21">
        <v>0.35</v>
      </c>
      <c r="HM36" s="21">
        <v>0</v>
      </c>
      <c r="HN36" s="21">
        <v>71.42</v>
      </c>
      <c r="HO36" s="21">
        <v>32.93</v>
      </c>
      <c r="HP36" s="21">
        <v>4.2</v>
      </c>
      <c r="HQ36" s="21">
        <v>137.5</v>
      </c>
      <c r="HR36" s="21">
        <v>22.1</v>
      </c>
      <c r="HS36" s="21">
        <v>17.3</v>
      </c>
      <c r="HT36" s="21">
        <v>15</v>
      </c>
      <c r="HU36" s="6"/>
    </row>
    <row r="37" spans="1:229" ht="15.75" customHeight="1" x14ac:dyDescent="0.3">
      <c r="A37" s="99">
        <v>32</v>
      </c>
      <c r="B37" s="3">
        <v>185</v>
      </c>
      <c r="C37" s="21" t="s">
        <v>635</v>
      </c>
      <c r="D37" s="21">
        <v>2</v>
      </c>
      <c r="E37" s="22">
        <v>41515</v>
      </c>
      <c r="F37" s="22">
        <v>41515</v>
      </c>
      <c r="G37" s="21">
        <f t="shared" si="0"/>
        <v>0</v>
      </c>
      <c r="H37" s="21"/>
      <c r="I37" s="21" t="s">
        <v>440</v>
      </c>
      <c r="J37" s="23">
        <v>29558</v>
      </c>
      <c r="K37" s="21">
        <v>33</v>
      </c>
      <c r="L37" s="21">
        <v>160</v>
      </c>
      <c r="M37" s="21">
        <v>68</v>
      </c>
      <c r="N37" s="21" t="s">
        <v>1598</v>
      </c>
      <c r="O37" s="21">
        <v>46</v>
      </c>
      <c r="P37" s="21">
        <v>37</v>
      </c>
      <c r="Q37" s="21">
        <v>5</v>
      </c>
      <c r="R37" s="21" t="s">
        <v>1575</v>
      </c>
      <c r="S37" s="21">
        <v>1</v>
      </c>
      <c r="T37" s="21">
        <v>24</v>
      </c>
      <c r="U37" s="21" t="s">
        <v>272</v>
      </c>
      <c r="V37" s="21">
        <v>1</v>
      </c>
      <c r="W37" s="21">
        <v>2</v>
      </c>
      <c r="X37" s="21">
        <v>3</v>
      </c>
      <c r="Y37" s="21">
        <v>0</v>
      </c>
      <c r="Z37" s="6"/>
      <c r="AA37" s="24" t="s">
        <v>513</v>
      </c>
      <c r="AB37" s="21" t="s">
        <v>1599</v>
      </c>
      <c r="AC37" s="25">
        <v>1</v>
      </c>
      <c r="AD37" s="25"/>
      <c r="AE37" s="21" t="s">
        <v>246</v>
      </c>
      <c r="AF37" s="21" t="s">
        <v>479</v>
      </c>
      <c r="AG37" s="21" t="s">
        <v>246</v>
      </c>
      <c r="AH37" s="21" t="s">
        <v>328</v>
      </c>
      <c r="AI37" s="21" t="s">
        <v>249</v>
      </c>
      <c r="AJ37" s="21" t="s">
        <v>249</v>
      </c>
      <c r="AK37" s="21" t="s">
        <v>246</v>
      </c>
      <c r="AL37" s="21" t="s">
        <v>246</v>
      </c>
      <c r="AM37" s="21">
        <v>17.23</v>
      </c>
      <c r="AN37" s="6"/>
      <c r="AO37" s="26" t="s">
        <v>250</v>
      </c>
      <c r="AP37" s="26" t="s">
        <v>274</v>
      </c>
      <c r="AQ37" s="26"/>
      <c r="AR37" s="26" t="s">
        <v>1906</v>
      </c>
      <c r="AS37" s="26" t="s">
        <v>1912</v>
      </c>
      <c r="AT37" s="115">
        <v>7.23</v>
      </c>
      <c r="AU37" s="21">
        <v>8.85</v>
      </c>
      <c r="AV37" s="21">
        <v>10.34</v>
      </c>
      <c r="AW37" s="21">
        <v>10.91</v>
      </c>
      <c r="AX37" s="21">
        <v>75</v>
      </c>
      <c r="AY37" s="21">
        <v>39</v>
      </c>
      <c r="AZ37" s="21">
        <v>15.1</v>
      </c>
      <c r="BA37" s="21"/>
      <c r="BB37" s="21"/>
      <c r="BC37" s="28">
        <f t="shared" ref="BC37:BE37" si="100">((AU37/AT37)*100)-100</f>
        <v>22.406639004149369</v>
      </c>
      <c r="BD37" s="28">
        <f t="shared" si="100"/>
        <v>16.836158192090394</v>
      </c>
      <c r="BE37" s="28">
        <f t="shared" si="100"/>
        <v>5.5125725338491378</v>
      </c>
      <c r="BF37" s="28">
        <f t="shared" si="2"/>
        <v>43.015214384508965</v>
      </c>
      <c r="BG37" s="28">
        <f t="shared" si="3"/>
        <v>50.899031811894872</v>
      </c>
      <c r="BH37" s="28">
        <f t="shared" si="4"/>
        <v>23.276836158192097</v>
      </c>
      <c r="BI37" s="3">
        <f t="shared" ref="BI37:BK37" si="101">AU37-AT37</f>
        <v>1.6199999999999992</v>
      </c>
      <c r="BJ37" s="3">
        <f t="shared" si="101"/>
        <v>1.4900000000000002</v>
      </c>
      <c r="BK37" s="3">
        <f t="shared" si="101"/>
        <v>0.57000000000000028</v>
      </c>
      <c r="BL37" s="3">
        <f t="shared" si="6"/>
        <v>3.1099999999999994</v>
      </c>
      <c r="BM37" s="3">
        <f t="shared" si="7"/>
        <v>3.6799999999999997</v>
      </c>
      <c r="BN37" s="3">
        <f t="shared" si="8"/>
        <v>2.0600000000000005</v>
      </c>
      <c r="BO37" s="24">
        <v>501.4</v>
      </c>
      <c r="BP37" s="21">
        <v>370.1</v>
      </c>
      <c r="BQ37" s="21">
        <v>311</v>
      </c>
      <c r="BR37" s="21"/>
      <c r="BS37" s="21">
        <v>144.4</v>
      </c>
      <c r="BT37" s="21"/>
      <c r="BU37" s="21"/>
      <c r="BV37" s="24">
        <v>35.1</v>
      </c>
      <c r="BW37" s="21">
        <v>35</v>
      </c>
      <c r="BX37" s="21">
        <v>36.6</v>
      </c>
      <c r="BY37" s="21">
        <v>37</v>
      </c>
      <c r="BZ37" s="21">
        <v>37.1</v>
      </c>
      <c r="CA37" s="21">
        <v>37</v>
      </c>
      <c r="CB37" s="21">
        <v>36</v>
      </c>
      <c r="CC37" s="21"/>
      <c r="CD37" s="21"/>
      <c r="CE37" s="6"/>
      <c r="CF37" s="24" t="s">
        <v>1600</v>
      </c>
      <c r="CG37" s="21"/>
      <c r="CH37" s="21"/>
      <c r="CI37" s="21"/>
      <c r="CJ37" s="21"/>
      <c r="CK37" s="21"/>
      <c r="CL37" s="21"/>
      <c r="CM37" s="24" t="s">
        <v>1601</v>
      </c>
      <c r="CN37" s="21"/>
      <c r="CO37" s="21"/>
      <c r="CP37" s="21"/>
      <c r="CQ37" s="21"/>
      <c r="CR37" s="21"/>
      <c r="CS37" s="21"/>
      <c r="CT37" s="24">
        <v>1</v>
      </c>
      <c r="CU37" s="21"/>
      <c r="CV37" s="21"/>
      <c r="CW37" s="21"/>
      <c r="CX37" s="21"/>
      <c r="CY37" s="21"/>
      <c r="CZ37" s="21"/>
      <c r="DA37" s="24" t="s">
        <v>735</v>
      </c>
      <c r="DB37" s="21"/>
      <c r="DC37" s="21"/>
      <c r="DD37" s="21"/>
      <c r="DE37" s="21"/>
      <c r="DF37" s="21"/>
      <c r="DG37" s="21"/>
      <c r="DH37" s="24" t="s">
        <v>606</v>
      </c>
      <c r="DI37" s="21" t="s">
        <v>1211</v>
      </c>
      <c r="DJ37" s="21" t="s">
        <v>1211</v>
      </c>
      <c r="DK37" s="21" t="s">
        <v>1211</v>
      </c>
      <c r="DL37" s="21" t="s">
        <v>606</v>
      </c>
      <c r="DM37" s="21"/>
      <c r="DN37" s="21"/>
      <c r="DO37" s="26"/>
      <c r="DP37" s="6"/>
      <c r="DQ37" s="24">
        <v>395.6</v>
      </c>
      <c r="DR37" s="21">
        <v>143.6</v>
      </c>
      <c r="DS37" s="21">
        <v>163</v>
      </c>
      <c r="DT37" s="21">
        <v>155</v>
      </c>
      <c r="DU37" s="21">
        <v>155</v>
      </c>
      <c r="DV37" s="21"/>
      <c r="DW37" s="21"/>
      <c r="DX37" s="24">
        <v>0.1</v>
      </c>
      <c r="DY37" s="21">
        <v>0.3</v>
      </c>
      <c r="DZ37" s="21">
        <v>0.35</v>
      </c>
      <c r="EA37" s="21">
        <v>0.3</v>
      </c>
      <c r="EB37" s="21">
        <v>0.3</v>
      </c>
      <c r="EC37" s="21"/>
      <c r="ED37" s="21"/>
      <c r="EE37" s="78">
        <f t="shared" ref="EE37:EI37" si="102">DQ37/DX37</f>
        <v>3956</v>
      </c>
      <c r="EF37" s="79">
        <f t="shared" si="102"/>
        <v>478.66666666666669</v>
      </c>
      <c r="EG37" s="79">
        <f t="shared" si="102"/>
        <v>465.71428571428572</v>
      </c>
      <c r="EH37" s="79">
        <f t="shared" si="102"/>
        <v>516.66666666666674</v>
      </c>
      <c r="EI37" s="79">
        <f t="shared" si="102"/>
        <v>516.66666666666674</v>
      </c>
      <c r="EJ37" s="79"/>
      <c r="EK37" s="79"/>
      <c r="EL37" s="24">
        <v>0</v>
      </c>
      <c r="EM37" s="21">
        <v>1</v>
      </c>
      <c r="EN37" s="21">
        <v>1</v>
      </c>
      <c r="EO37" s="21">
        <v>0</v>
      </c>
      <c r="EP37" s="21">
        <v>0</v>
      </c>
      <c r="EQ37" s="21"/>
      <c r="ER37" s="21"/>
      <c r="ES37" s="24">
        <v>237</v>
      </c>
      <c r="ET37" s="21">
        <v>250</v>
      </c>
      <c r="EU37" s="21">
        <v>190</v>
      </c>
      <c r="EV37" s="21">
        <v>166</v>
      </c>
      <c r="EW37" s="21">
        <v>169</v>
      </c>
      <c r="EX37" s="21"/>
      <c r="EY37" s="21"/>
      <c r="EZ37" s="24">
        <v>6.8</v>
      </c>
      <c r="FA37" s="21">
        <v>6.8</v>
      </c>
      <c r="FB37" s="21">
        <v>6</v>
      </c>
      <c r="FC37" s="21">
        <v>15.3</v>
      </c>
      <c r="FD37" s="21">
        <v>11.5</v>
      </c>
      <c r="FE37" s="21"/>
      <c r="FF37" s="21"/>
      <c r="FG37" s="24">
        <v>15</v>
      </c>
      <c r="FH37" s="21">
        <v>15</v>
      </c>
      <c r="FI37" s="21">
        <v>14</v>
      </c>
      <c r="FJ37" s="21">
        <v>15</v>
      </c>
      <c r="FK37" s="21">
        <v>15</v>
      </c>
      <c r="FL37" s="21"/>
      <c r="FM37" s="21"/>
      <c r="FN37" s="24">
        <v>68</v>
      </c>
      <c r="FO37" s="21">
        <v>71</v>
      </c>
      <c r="FP37" s="21">
        <v>94</v>
      </c>
      <c r="FQ37" s="21">
        <v>85</v>
      </c>
      <c r="FR37" s="21">
        <v>81</v>
      </c>
      <c r="FS37" s="21"/>
      <c r="FT37" s="21"/>
      <c r="FU37" s="24">
        <v>0</v>
      </c>
      <c r="FV37" s="21" t="s">
        <v>1465</v>
      </c>
      <c r="FW37" s="21" t="s">
        <v>859</v>
      </c>
      <c r="FX37" s="21">
        <v>0</v>
      </c>
      <c r="FY37" s="21">
        <v>0</v>
      </c>
      <c r="FZ37" s="21"/>
      <c r="GA37" s="21"/>
      <c r="GB37" s="24">
        <v>85</v>
      </c>
      <c r="GC37" s="21">
        <v>51</v>
      </c>
      <c r="GD37" s="21">
        <v>39</v>
      </c>
      <c r="GE37" s="21">
        <v>38</v>
      </c>
      <c r="GF37" s="21">
        <v>31</v>
      </c>
      <c r="GG37" s="21"/>
      <c r="GH37" s="21"/>
      <c r="GI37" s="24">
        <v>1590</v>
      </c>
      <c r="GJ37" s="21">
        <v>1280</v>
      </c>
      <c r="GK37" s="21">
        <v>1360</v>
      </c>
      <c r="GL37" s="21">
        <v>1250</v>
      </c>
      <c r="GM37" s="21">
        <v>1200</v>
      </c>
      <c r="GN37" s="21"/>
      <c r="GO37" s="21"/>
      <c r="GP37" s="6"/>
      <c r="GQ37" s="24">
        <v>9</v>
      </c>
      <c r="GR37" s="21">
        <v>18</v>
      </c>
      <c r="GS37" s="24">
        <v>10</v>
      </c>
      <c r="GT37" s="21">
        <v>45</v>
      </c>
      <c r="GU37" s="24">
        <v>11</v>
      </c>
      <c r="GV37" s="21">
        <v>45</v>
      </c>
      <c r="GW37" s="24">
        <v>8</v>
      </c>
      <c r="GX37" s="21">
        <v>18</v>
      </c>
      <c r="GY37" s="24">
        <v>7</v>
      </c>
      <c r="GZ37" s="21">
        <v>18</v>
      </c>
      <c r="HA37" s="24"/>
      <c r="HB37" s="21"/>
      <c r="HC37" s="24"/>
      <c r="HD37" s="21"/>
      <c r="HE37" s="6"/>
      <c r="HF37" s="21">
        <v>33</v>
      </c>
      <c r="HG37" s="21">
        <v>144</v>
      </c>
      <c r="HH37" s="21">
        <v>74</v>
      </c>
      <c r="HI37" s="21">
        <v>37.5</v>
      </c>
      <c r="HJ37" s="21">
        <v>1</v>
      </c>
      <c r="HK37" s="21">
        <v>395.6</v>
      </c>
      <c r="HL37" s="21">
        <v>0.6</v>
      </c>
      <c r="HM37" s="21">
        <v>25</v>
      </c>
      <c r="HN37" s="21">
        <v>30.25</v>
      </c>
      <c r="HO37" s="21">
        <v>1.24</v>
      </c>
      <c r="HP37" s="21">
        <v>2.95</v>
      </c>
      <c r="HQ37" s="21">
        <v>135.6</v>
      </c>
      <c r="HR37" s="21">
        <v>15.2</v>
      </c>
      <c r="HS37" s="21">
        <v>7.4</v>
      </c>
      <c r="HT37" s="21">
        <v>15</v>
      </c>
      <c r="HU37" s="6"/>
    </row>
    <row r="38" spans="1:229" ht="15.75" customHeight="1" x14ac:dyDescent="0.3">
      <c r="A38" s="99">
        <v>33</v>
      </c>
      <c r="B38" s="3">
        <v>188</v>
      </c>
      <c r="C38" s="21" t="s">
        <v>431</v>
      </c>
      <c r="D38" s="21">
        <v>2</v>
      </c>
      <c r="E38" s="22">
        <v>41518</v>
      </c>
      <c r="F38" s="22">
        <v>41518</v>
      </c>
      <c r="G38" s="21">
        <f t="shared" si="0"/>
        <v>0</v>
      </c>
      <c r="H38" s="21"/>
      <c r="I38" s="21" t="s">
        <v>324</v>
      </c>
      <c r="J38" s="23">
        <v>16282</v>
      </c>
      <c r="K38" s="21">
        <v>69</v>
      </c>
      <c r="L38" s="21">
        <v>150</v>
      </c>
      <c r="M38" s="21">
        <v>71</v>
      </c>
      <c r="N38" s="21" t="s">
        <v>1613</v>
      </c>
      <c r="O38" s="21">
        <v>57</v>
      </c>
      <c r="P38" s="21">
        <v>61.9</v>
      </c>
      <c r="Q38" s="21">
        <v>6</v>
      </c>
      <c r="R38" s="21" t="s">
        <v>547</v>
      </c>
      <c r="S38" s="21">
        <v>1</v>
      </c>
      <c r="T38" s="21">
        <v>16</v>
      </c>
      <c r="U38" s="21" t="s">
        <v>272</v>
      </c>
      <c r="V38" s="21">
        <v>1</v>
      </c>
      <c r="W38" s="21">
        <v>0</v>
      </c>
      <c r="X38" s="21">
        <v>3</v>
      </c>
      <c r="Y38" s="21">
        <v>0</v>
      </c>
      <c r="Z38" s="6"/>
      <c r="AA38" s="24" t="s">
        <v>884</v>
      </c>
      <c r="AB38" s="21" t="s">
        <v>1614</v>
      </c>
      <c r="AC38" s="25">
        <v>2</v>
      </c>
      <c r="AD38" s="25" t="s">
        <v>1010</v>
      </c>
      <c r="AE38" s="21" t="s">
        <v>246</v>
      </c>
      <c r="AF38" s="21" t="s">
        <v>479</v>
      </c>
      <c r="AG38" s="21" t="s">
        <v>246</v>
      </c>
      <c r="AH38" s="21" t="s">
        <v>248</v>
      </c>
      <c r="AI38" s="21" t="s">
        <v>249</v>
      </c>
      <c r="AJ38" s="21" t="s">
        <v>246</v>
      </c>
      <c r="AK38" s="21" t="s">
        <v>246</v>
      </c>
      <c r="AL38" s="21" t="s">
        <v>246</v>
      </c>
      <c r="AM38" s="21">
        <v>140</v>
      </c>
      <c r="AN38" s="6"/>
      <c r="AO38" s="26" t="s">
        <v>250</v>
      </c>
      <c r="AP38" s="26" t="s">
        <v>274</v>
      </c>
      <c r="AQ38" s="26"/>
      <c r="AR38" s="26" t="s">
        <v>1906</v>
      </c>
      <c r="AS38" s="26" t="s">
        <v>1903</v>
      </c>
      <c r="AT38" s="115">
        <v>40</v>
      </c>
      <c r="AU38" s="21">
        <v>95.9</v>
      </c>
      <c r="AV38" s="21">
        <v>148.5</v>
      </c>
      <c r="AW38" s="21">
        <v>69.2</v>
      </c>
      <c r="AX38" s="21">
        <v>59</v>
      </c>
      <c r="AY38" s="21">
        <v>28.74</v>
      </c>
      <c r="AZ38" s="21">
        <v>8.0299999999999994</v>
      </c>
      <c r="BA38" s="21">
        <v>7.95</v>
      </c>
      <c r="BB38" s="21"/>
      <c r="BC38" s="28">
        <f t="shared" ref="BC38:BE38" si="103">((AU38/AT38)*100)-100</f>
        <v>139.75</v>
      </c>
      <c r="BD38" s="28">
        <f t="shared" si="103"/>
        <v>54.848800834202279</v>
      </c>
      <c r="BE38" s="28">
        <f t="shared" si="103"/>
        <v>-53.400673400673398</v>
      </c>
      <c r="BF38" s="28">
        <f t="shared" si="2"/>
        <v>271.25</v>
      </c>
      <c r="BG38" s="28">
        <f t="shared" si="3"/>
        <v>73</v>
      </c>
      <c r="BH38" s="28">
        <f t="shared" si="4"/>
        <v>-27.841501564129302</v>
      </c>
      <c r="BI38" s="3">
        <f t="shared" ref="BI38:BK38" si="104">AU38-AT38</f>
        <v>55.900000000000006</v>
      </c>
      <c r="BJ38" s="3">
        <f t="shared" si="104"/>
        <v>52.599999999999994</v>
      </c>
      <c r="BK38" s="3">
        <f t="shared" si="104"/>
        <v>-79.3</v>
      </c>
      <c r="BL38" s="3">
        <f t="shared" si="6"/>
        <v>108.5</v>
      </c>
      <c r="BM38" s="3">
        <f t="shared" si="7"/>
        <v>29.200000000000003</v>
      </c>
      <c r="BN38" s="3">
        <f t="shared" si="8"/>
        <v>-26.700000000000003</v>
      </c>
      <c r="BO38" s="24">
        <v>131</v>
      </c>
      <c r="BP38" s="21">
        <v>322.2</v>
      </c>
      <c r="BQ38" s="21">
        <v>261.7</v>
      </c>
      <c r="BR38" s="21">
        <v>140.5</v>
      </c>
      <c r="BS38" s="21">
        <v>78</v>
      </c>
      <c r="BT38" s="21">
        <v>44.6</v>
      </c>
      <c r="BU38" s="21"/>
      <c r="BV38" s="24">
        <v>35.5</v>
      </c>
      <c r="BW38" s="21">
        <v>37.4</v>
      </c>
      <c r="BX38" s="21">
        <v>37.6</v>
      </c>
      <c r="BY38" s="21">
        <v>37.1</v>
      </c>
      <c r="BZ38" s="21">
        <v>36</v>
      </c>
      <c r="CA38" s="21">
        <v>36.5</v>
      </c>
      <c r="CB38" s="21">
        <v>36</v>
      </c>
      <c r="CC38" s="21">
        <v>35</v>
      </c>
      <c r="CD38" s="21"/>
      <c r="CE38" s="6"/>
      <c r="CF38" s="24" t="s">
        <v>1615</v>
      </c>
      <c r="CG38" s="21" t="s">
        <v>1616</v>
      </c>
      <c r="CH38" s="21"/>
      <c r="CI38" s="21" t="s">
        <v>1025</v>
      </c>
      <c r="CJ38" s="21"/>
      <c r="CK38" s="21"/>
      <c r="CL38" s="21"/>
      <c r="CM38" s="24" t="s">
        <v>1617</v>
      </c>
      <c r="CN38" s="21" t="s">
        <v>1618</v>
      </c>
      <c r="CO38" s="21"/>
      <c r="CP38" s="21" t="s">
        <v>331</v>
      </c>
      <c r="CQ38" s="21"/>
      <c r="CR38" s="21"/>
      <c r="CS38" s="21"/>
      <c r="CT38" s="24">
        <v>2</v>
      </c>
      <c r="CU38" s="21">
        <v>1</v>
      </c>
      <c r="CV38" s="21"/>
      <c r="CW38" s="21">
        <v>1</v>
      </c>
      <c r="CX38" s="21"/>
      <c r="CY38" s="21"/>
      <c r="CZ38" s="21"/>
      <c r="DA38" s="24" t="s">
        <v>1619</v>
      </c>
      <c r="DB38" s="21" t="s">
        <v>1620</v>
      </c>
      <c r="DC38" s="21"/>
      <c r="DD38" s="21" t="s">
        <v>331</v>
      </c>
      <c r="DE38" s="21"/>
      <c r="DF38" s="21"/>
      <c r="DG38" s="21"/>
      <c r="DH38" s="24" t="s">
        <v>1621</v>
      </c>
      <c r="DI38" s="21" t="s">
        <v>255</v>
      </c>
      <c r="DJ38" s="21" t="s">
        <v>255</v>
      </c>
      <c r="DK38" s="21" t="s">
        <v>255</v>
      </c>
      <c r="DL38" s="21" t="s">
        <v>255</v>
      </c>
      <c r="DM38" s="21" t="s">
        <v>1106</v>
      </c>
      <c r="DN38" s="21"/>
      <c r="DO38" s="26"/>
      <c r="DP38" s="6"/>
      <c r="DQ38" s="24">
        <v>319</v>
      </c>
      <c r="DR38" s="21">
        <v>105.4</v>
      </c>
      <c r="DS38" s="21">
        <v>189.5</v>
      </c>
      <c r="DT38" s="21">
        <v>189.5</v>
      </c>
      <c r="DU38" s="21">
        <v>134</v>
      </c>
      <c r="DV38" s="21">
        <v>134</v>
      </c>
      <c r="DW38" s="21"/>
      <c r="DX38" s="24">
        <v>0.3</v>
      </c>
      <c r="DY38" s="21">
        <v>0.3</v>
      </c>
      <c r="DZ38" s="21">
        <v>0.3</v>
      </c>
      <c r="EA38" s="21">
        <v>0.3</v>
      </c>
      <c r="EB38" s="21">
        <v>0.21</v>
      </c>
      <c r="EC38" s="21">
        <v>0.21</v>
      </c>
      <c r="ED38" s="21"/>
      <c r="EE38" s="78">
        <f t="shared" ref="EE38:EJ38" si="105">DQ38/DX38</f>
        <v>1063.3333333333335</v>
      </c>
      <c r="EF38" s="79">
        <f t="shared" si="105"/>
        <v>351.33333333333337</v>
      </c>
      <c r="EG38" s="79">
        <f t="shared" si="105"/>
        <v>631.66666666666674</v>
      </c>
      <c r="EH38" s="79">
        <f t="shared" si="105"/>
        <v>631.66666666666674</v>
      </c>
      <c r="EI38" s="79">
        <f t="shared" si="105"/>
        <v>638.09523809523807</v>
      </c>
      <c r="EJ38" s="79">
        <f t="shared" si="105"/>
        <v>638.09523809523807</v>
      </c>
      <c r="EK38" s="79"/>
      <c r="EL38" s="24">
        <v>0</v>
      </c>
      <c r="EM38" s="21">
        <v>0</v>
      </c>
      <c r="EN38" s="21">
        <v>0</v>
      </c>
      <c r="EO38" s="21">
        <v>0</v>
      </c>
      <c r="EP38" s="21">
        <v>0</v>
      </c>
      <c r="EQ38" s="21">
        <v>0</v>
      </c>
      <c r="ER38" s="21"/>
      <c r="ES38" s="24">
        <v>110</v>
      </c>
      <c r="ET38" s="21">
        <v>71</v>
      </c>
      <c r="EU38" s="21">
        <v>51</v>
      </c>
      <c r="EV38" s="21">
        <v>45</v>
      </c>
      <c r="EW38" s="21">
        <v>47</v>
      </c>
      <c r="EX38" s="21">
        <v>76</v>
      </c>
      <c r="EY38" s="21"/>
      <c r="EZ38" s="24">
        <v>11.6</v>
      </c>
      <c r="FA38" s="21">
        <v>14</v>
      </c>
      <c r="FB38" s="21">
        <v>9</v>
      </c>
      <c r="FC38" s="21">
        <v>7.2</v>
      </c>
      <c r="FD38" s="21">
        <v>6.2</v>
      </c>
      <c r="FE38" s="21">
        <v>8.9</v>
      </c>
      <c r="FF38" s="21"/>
      <c r="FG38" s="24">
        <v>14</v>
      </c>
      <c r="FH38" s="21">
        <v>15</v>
      </c>
      <c r="FI38" s="21">
        <v>15</v>
      </c>
      <c r="FJ38" s="21">
        <v>15</v>
      </c>
      <c r="FK38" s="21">
        <v>15</v>
      </c>
      <c r="FL38" s="21">
        <v>15</v>
      </c>
      <c r="FM38" s="21"/>
      <c r="FN38" s="24">
        <v>67</v>
      </c>
      <c r="FO38" s="21">
        <v>78</v>
      </c>
      <c r="FP38" s="21">
        <v>80</v>
      </c>
      <c r="FQ38" s="21">
        <v>84</v>
      </c>
      <c r="FR38" s="21">
        <v>89</v>
      </c>
      <c r="FS38" s="21">
        <v>105</v>
      </c>
      <c r="FT38" s="21"/>
      <c r="FU38" s="24" t="s">
        <v>1458</v>
      </c>
      <c r="FV38" s="21" t="s">
        <v>1622</v>
      </c>
      <c r="FW38" s="21" t="s">
        <v>1214</v>
      </c>
      <c r="FX38" s="21">
        <v>0</v>
      </c>
      <c r="FY38" s="21">
        <v>0</v>
      </c>
      <c r="FZ38" s="21">
        <v>0</v>
      </c>
      <c r="GA38" s="21"/>
      <c r="GB38" s="24">
        <v>223</v>
      </c>
      <c r="GC38" s="21">
        <v>253</v>
      </c>
      <c r="GD38" s="21">
        <v>223</v>
      </c>
      <c r="GE38" s="21">
        <v>207</v>
      </c>
      <c r="GF38" s="21">
        <v>196</v>
      </c>
      <c r="GG38" s="21">
        <v>183</v>
      </c>
      <c r="GH38" s="21"/>
      <c r="GI38" s="24">
        <v>1670</v>
      </c>
      <c r="GJ38" s="21">
        <v>1195</v>
      </c>
      <c r="GK38" s="21">
        <v>940</v>
      </c>
      <c r="GL38" s="21">
        <v>1895</v>
      </c>
      <c r="GM38" s="21">
        <v>2560</v>
      </c>
      <c r="GN38" s="21">
        <v>980</v>
      </c>
      <c r="GO38" s="21"/>
      <c r="GP38" s="6"/>
      <c r="GQ38" s="24">
        <v>12</v>
      </c>
      <c r="GR38" s="21">
        <v>45</v>
      </c>
      <c r="GS38" s="24">
        <v>14</v>
      </c>
      <c r="GT38" s="21">
        <v>55</v>
      </c>
      <c r="GU38" s="24">
        <v>12</v>
      </c>
      <c r="GV38" s="21">
        <v>45</v>
      </c>
      <c r="GW38" s="24">
        <v>10</v>
      </c>
      <c r="GX38" s="21">
        <v>45</v>
      </c>
      <c r="GY38" s="24">
        <v>10</v>
      </c>
      <c r="GZ38" s="21">
        <v>45</v>
      </c>
      <c r="HA38" s="24">
        <v>9</v>
      </c>
      <c r="HB38" s="21">
        <v>18</v>
      </c>
      <c r="HC38" s="24"/>
      <c r="HD38" s="21"/>
      <c r="HE38" s="6"/>
      <c r="HF38" s="21">
        <v>69</v>
      </c>
      <c r="HG38" s="21">
        <v>60</v>
      </c>
      <c r="HH38" s="21">
        <v>78</v>
      </c>
      <c r="HI38" s="21">
        <v>37</v>
      </c>
      <c r="HJ38" s="21">
        <v>2</v>
      </c>
      <c r="HK38" s="21">
        <v>65.2</v>
      </c>
      <c r="HL38" s="21">
        <v>0.3</v>
      </c>
      <c r="HM38" s="21">
        <v>0</v>
      </c>
      <c r="HN38" s="21">
        <v>43.13</v>
      </c>
      <c r="HO38" s="21">
        <v>16.5</v>
      </c>
      <c r="HP38" s="21">
        <v>3.37</v>
      </c>
      <c r="HQ38" s="21">
        <v>134.1</v>
      </c>
      <c r="HR38" s="21">
        <v>10</v>
      </c>
      <c r="HS38" s="21">
        <v>14</v>
      </c>
      <c r="HT38" s="21">
        <v>15</v>
      </c>
      <c r="HU38" s="6"/>
    </row>
    <row r="39" spans="1:229" ht="15.75" customHeight="1" x14ac:dyDescent="0.3">
      <c r="A39" s="99">
        <v>34</v>
      </c>
      <c r="B39" s="3">
        <v>194</v>
      </c>
      <c r="C39" s="21" t="s">
        <v>874</v>
      </c>
      <c r="D39" s="21">
        <v>2</v>
      </c>
      <c r="E39" s="22">
        <v>41520</v>
      </c>
      <c r="F39" s="22">
        <v>41520</v>
      </c>
      <c r="G39" s="21">
        <f t="shared" si="0"/>
        <v>0</v>
      </c>
      <c r="H39" s="21"/>
      <c r="I39" s="21" t="s">
        <v>432</v>
      </c>
      <c r="J39" s="23">
        <v>21984</v>
      </c>
      <c r="K39" s="21">
        <v>53</v>
      </c>
      <c r="L39" s="21">
        <v>152</v>
      </c>
      <c r="M39" s="21">
        <v>70</v>
      </c>
      <c r="N39" s="21" t="s">
        <v>1649</v>
      </c>
      <c r="O39" s="21">
        <v>89</v>
      </c>
      <c r="P39" s="21">
        <v>96.4</v>
      </c>
      <c r="Q39" s="21">
        <v>21</v>
      </c>
      <c r="R39" s="21" t="s">
        <v>512</v>
      </c>
      <c r="S39" s="21">
        <v>1</v>
      </c>
      <c r="T39" s="21">
        <v>21</v>
      </c>
      <c r="U39" s="21" t="s">
        <v>512</v>
      </c>
      <c r="V39" s="21">
        <v>1</v>
      </c>
      <c r="W39" s="21">
        <v>13</v>
      </c>
      <c r="X39" s="21">
        <v>8</v>
      </c>
      <c r="Y39" s="21">
        <v>0</v>
      </c>
      <c r="Z39" s="6"/>
      <c r="AA39" s="24" t="s">
        <v>513</v>
      </c>
      <c r="AB39" s="21" t="s">
        <v>497</v>
      </c>
      <c r="AC39" s="25">
        <v>1</v>
      </c>
      <c r="AD39" s="25"/>
      <c r="AE39" s="21" t="s">
        <v>249</v>
      </c>
      <c r="AF39" s="21"/>
      <c r="AG39" s="21" t="s">
        <v>246</v>
      </c>
      <c r="AH39" s="21" t="s">
        <v>328</v>
      </c>
      <c r="AI39" s="21" t="s">
        <v>246</v>
      </c>
      <c r="AJ39" s="21" t="s">
        <v>246</v>
      </c>
      <c r="AK39" s="21" t="s">
        <v>246</v>
      </c>
      <c r="AL39" s="21" t="s">
        <v>246</v>
      </c>
      <c r="AM39" s="21">
        <v>90.73</v>
      </c>
      <c r="AN39" s="6"/>
      <c r="AO39" s="26" t="s">
        <v>250</v>
      </c>
      <c r="AP39" s="26" t="s">
        <v>274</v>
      </c>
      <c r="AQ39" s="26"/>
      <c r="AR39" s="26" t="s">
        <v>1906</v>
      </c>
      <c r="AS39" s="26" t="s">
        <v>1905</v>
      </c>
      <c r="AT39" s="115">
        <v>90.73</v>
      </c>
      <c r="AU39" s="21">
        <v>70.34</v>
      </c>
      <c r="AV39" s="21">
        <v>58.78</v>
      </c>
      <c r="AW39" s="21">
        <v>40.42</v>
      </c>
      <c r="AX39" s="21">
        <v>33</v>
      </c>
      <c r="AY39" s="21">
        <v>27.23</v>
      </c>
      <c r="AZ39" s="21">
        <v>35.79</v>
      </c>
      <c r="BA39" s="21">
        <v>21.17</v>
      </c>
      <c r="BB39" s="21">
        <v>7.75</v>
      </c>
      <c r="BC39" s="28">
        <f t="shared" ref="BC39:BE39" si="106">((AU39/AT39)*100)-100</f>
        <v>-22.473272346522648</v>
      </c>
      <c r="BD39" s="28">
        <f t="shared" si="106"/>
        <v>-16.434461188512941</v>
      </c>
      <c r="BE39" s="28">
        <f t="shared" si="106"/>
        <v>-31.235113984348416</v>
      </c>
      <c r="BF39" s="28">
        <f t="shared" si="2"/>
        <v>-35.214372313457503</v>
      </c>
      <c r="BG39" s="28">
        <f t="shared" si="3"/>
        <v>-55.450236966824647</v>
      </c>
      <c r="BH39" s="28">
        <f t="shared" si="4"/>
        <v>-42.536252487915839</v>
      </c>
      <c r="BI39" s="3">
        <f t="shared" ref="BI39:BK39" si="107">AU39-AT39</f>
        <v>-20.39</v>
      </c>
      <c r="BJ39" s="3">
        <f t="shared" si="107"/>
        <v>-11.560000000000002</v>
      </c>
      <c r="BK39" s="3">
        <f t="shared" si="107"/>
        <v>-18.36</v>
      </c>
      <c r="BL39" s="3">
        <f t="shared" si="6"/>
        <v>-31.950000000000003</v>
      </c>
      <c r="BM39" s="3">
        <f t="shared" si="7"/>
        <v>-50.31</v>
      </c>
      <c r="BN39" s="3">
        <f t="shared" si="8"/>
        <v>-29.92</v>
      </c>
      <c r="BO39" s="24">
        <v>521</v>
      </c>
      <c r="BP39" s="21">
        <v>768</v>
      </c>
      <c r="BQ39" s="21">
        <v>429</v>
      </c>
      <c r="BR39" s="21">
        <v>417.1</v>
      </c>
      <c r="BS39" s="21">
        <v>487</v>
      </c>
      <c r="BT39" s="21">
        <v>204.1</v>
      </c>
      <c r="BU39" s="21">
        <v>154.6</v>
      </c>
      <c r="BV39" s="24">
        <v>36.4</v>
      </c>
      <c r="BW39" s="21">
        <v>37.4</v>
      </c>
      <c r="BX39" s="21">
        <v>37.1</v>
      </c>
      <c r="BY39" s="21">
        <v>37</v>
      </c>
      <c r="BZ39" s="21">
        <v>37.4</v>
      </c>
      <c r="CA39" s="21">
        <v>37</v>
      </c>
      <c r="CB39" s="21">
        <v>36</v>
      </c>
      <c r="CC39" s="21">
        <v>37.1</v>
      </c>
      <c r="CD39" s="21">
        <v>36</v>
      </c>
      <c r="CE39" s="6"/>
      <c r="CF39" s="24" t="s">
        <v>1609</v>
      </c>
      <c r="CG39" s="21"/>
      <c r="CH39" s="21"/>
      <c r="CI39" s="21" t="s">
        <v>1650</v>
      </c>
      <c r="CJ39" s="21"/>
      <c r="CK39" s="21"/>
      <c r="CL39" s="21"/>
      <c r="CM39" s="24" t="s">
        <v>1651</v>
      </c>
      <c r="CN39" s="21"/>
      <c r="CO39" s="21"/>
      <c r="CP39" s="21" t="s">
        <v>1652</v>
      </c>
      <c r="CQ39" s="21"/>
      <c r="CR39" s="21"/>
      <c r="CS39" s="21"/>
      <c r="CT39" s="24">
        <v>1</v>
      </c>
      <c r="CU39" s="21"/>
      <c r="CV39" s="21"/>
      <c r="CW39" s="21">
        <v>2</v>
      </c>
      <c r="CX39" s="21"/>
      <c r="CY39" s="21"/>
      <c r="CZ39" s="21"/>
      <c r="DA39" s="24" t="s">
        <v>735</v>
      </c>
      <c r="DB39" s="21"/>
      <c r="DC39" s="21"/>
      <c r="DD39" s="21"/>
      <c r="DE39" s="21"/>
      <c r="DF39" s="21"/>
      <c r="DG39" s="21"/>
      <c r="DH39" s="24" t="s">
        <v>268</v>
      </c>
      <c r="DI39" s="21" t="s">
        <v>268</v>
      </c>
      <c r="DJ39" s="21" t="s">
        <v>268</v>
      </c>
      <c r="DK39" s="21" t="s">
        <v>1653</v>
      </c>
      <c r="DL39" s="21" t="s">
        <v>1654</v>
      </c>
      <c r="DM39" s="21" t="s">
        <v>1653</v>
      </c>
      <c r="DN39" s="21" t="s">
        <v>1655</v>
      </c>
      <c r="DO39" s="26"/>
      <c r="DP39" s="6"/>
      <c r="DQ39" s="24">
        <v>54.9</v>
      </c>
      <c r="DR39" s="21">
        <v>88.2</v>
      </c>
      <c r="DS39" s="21">
        <v>98.5</v>
      </c>
      <c r="DT39" s="21">
        <v>130.5</v>
      </c>
      <c r="DU39" s="21">
        <v>130.5</v>
      </c>
      <c r="DV39" s="21">
        <v>101.8</v>
      </c>
      <c r="DW39" s="21">
        <v>65</v>
      </c>
      <c r="DX39" s="24">
        <v>0.1</v>
      </c>
      <c r="DY39" s="21">
        <v>0.7</v>
      </c>
      <c r="DZ39" s="21">
        <v>0.81</v>
      </c>
      <c r="EA39" s="21">
        <v>0.1</v>
      </c>
      <c r="EB39" s="21">
        <v>0.6</v>
      </c>
      <c r="EC39" s="21">
        <v>0.5</v>
      </c>
      <c r="ED39" s="21">
        <v>0.55000000000000004</v>
      </c>
      <c r="EE39" s="78">
        <f t="shared" ref="EE39:EK39" si="108">DQ39/DX39</f>
        <v>549</v>
      </c>
      <c r="EF39" s="79">
        <f t="shared" si="108"/>
        <v>126.00000000000001</v>
      </c>
      <c r="EG39" s="79">
        <f t="shared" si="108"/>
        <v>121.60493827160494</v>
      </c>
      <c r="EH39" s="79">
        <f t="shared" si="108"/>
        <v>1305</v>
      </c>
      <c r="EI39" s="79">
        <f t="shared" si="108"/>
        <v>217.5</v>
      </c>
      <c r="EJ39" s="79">
        <f t="shared" si="108"/>
        <v>203.6</v>
      </c>
      <c r="EK39" s="79">
        <f t="shared" si="108"/>
        <v>118.18181818181817</v>
      </c>
      <c r="EL39" s="24">
        <v>1</v>
      </c>
      <c r="EM39" s="21">
        <v>1</v>
      </c>
      <c r="EN39" s="21">
        <v>1</v>
      </c>
      <c r="EO39" s="21">
        <v>1</v>
      </c>
      <c r="EP39" s="21">
        <v>1</v>
      </c>
      <c r="EQ39" s="21">
        <v>1</v>
      </c>
      <c r="ER39" s="21">
        <v>1</v>
      </c>
      <c r="ES39" s="24">
        <v>150</v>
      </c>
      <c r="ET39" s="21">
        <v>136</v>
      </c>
      <c r="EU39" s="21">
        <v>139</v>
      </c>
      <c r="EV39" s="21">
        <v>132</v>
      </c>
      <c r="EW39" s="21">
        <v>112</v>
      </c>
      <c r="EX39" s="21">
        <v>118</v>
      </c>
      <c r="EY39" s="21">
        <v>131</v>
      </c>
      <c r="EZ39" s="24">
        <v>17.7</v>
      </c>
      <c r="FA39" s="21">
        <v>12.8</v>
      </c>
      <c r="FB39" s="21">
        <v>7.6</v>
      </c>
      <c r="FC39" s="21">
        <v>8</v>
      </c>
      <c r="FD39" s="21">
        <v>5.2</v>
      </c>
      <c r="FE39" s="21">
        <v>3.7</v>
      </c>
      <c r="FF39" s="21">
        <v>4</v>
      </c>
      <c r="FG39" s="24">
        <v>3</v>
      </c>
      <c r="FH39" s="21">
        <v>3</v>
      </c>
      <c r="FI39" s="21">
        <v>3</v>
      </c>
      <c r="FJ39" s="21">
        <v>3</v>
      </c>
      <c r="FK39" s="21">
        <v>3</v>
      </c>
      <c r="FL39" s="21">
        <v>3</v>
      </c>
      <c r="FM39" s="21">
        <v>3</v>
      </c>
      <c r="FN39" s="24">
        <v>82</v>
      </c>
      <c r="FO39" s="21">
        <v>81</v>
      </c>
      <c r="FP39" s="21">
        <v>93</v>
      </c>
      <c r="FQ39" s="21">
        <v>70</v>
      </c>
      <c r="FR39" s="21">
        <v>93</v>
      </c>
      <c r="FS39" s="21">
        <v>74</v>
      </c>
      <c r="FT39" s="21">
        <v>76</v>
      </c>
      <c r="FU39" s="24" t="s">
        <v>859</v>
      </c>
      <c r="FV39" s="21" t="s">
        <v>1194</v>
      </c>
      <c r="FW39" s="21" t="s">
        <v>1194</v>
      </c>
      <c r="FX39" s="21" t="s">
        <v>859</v>
      </c>
      <c r="FY39" s="21" t="s">
        <v>834</v>
      </c>
      <c r="FZ39" s="21" t="s">
        <v>803</v>
      </c>
      <c r="GA39" s="21" t="s">
        <v>803</v>
      </c>
      <c r="GB39" s="24">
        <v>95</v>
      </c>
      <c r="GC39" s="21">
        <v>64</v>
      </c>
      <c r="GD39" s="21">
        <v>56</v>
      </c>
      <c r="GE39" s="21">
        <v>73</v>
      </c>
      <c r="GF39" s="21">
        <v>100</v>
      </c>
      <c r="GG39" s="21">
        <v>87</v>
      </c>
      <c r="GH39" s="21">
        <v>52</v>
      </c>
      <c r="GI39" s="24">
        <v>1090</v>
      </c>
      <c r="GJ39" s="21">
        <v>1420</v>
      </c>
      <c r="GK39" s="21">
        <v>1490</v>
      </c>
      <c r="GL39" s="21">
        <v>2180</v>
      </c>
      <c r="GM39" s="21">
        <v>1900</v>
      </c>
      <c r="GN39" s="21">
        <v>1740</v>
      </c>
      <c r="GO39" s="21">
        <v>4150</v>
      </c>
      <c r="GP39" s="6"/>
      <c r="GQ39" s="24">
        <v>20</v>
      </c>
      <c r="GR39" s="21">
        <v>90</v>
      </c>
      <c r="GS39" s="24">
        <v>19</v>
      </c>
      <c r="GT39" s="21">
        <v>90</v>
      </c>
      <c r="GU39" s="24">
        <v>18</v>
      </c>
      <c r="GV39" s="21">
        <v>90</v>
      </c>
      <c r="GW39" s="24">
        <v>18</v>
      </c>
      <c r="GX39" s="21">
        <v>90</v>
      </c>
      <c r="GY39" s="24">
        <v>16</v>
      </c>
      <c r="GZ39" s="21">
        <v>90</v>
      </c>
      <c r="HA39" s="24">
        <v>16</v>
      </c>
      <c r="HB39" s="21">
        <v>90</v>
      </c>
      <c r="HC39" s="24">
        <v>17</v>
      </c>
      <c r="HD39" s="21">
        <v>90</v>
      </c>
      <c r="HE39" s="6"/>
      <c r="HF39" s="21">
        <v>53</v>
      </c>
      <c r="HG39" s="21">
        <v>172</v>
      </c>
      <c r="HH39" s="21">
        <v>82</v>
      </c>
      <c r="HI39" s="21">
        <v>37</v>
      </c>
      <c r="HJ39" s="21">
        <v>1</v>
      </c>
      <c r="HK39" s="21">
        <v>54.9</v>
      </c>
      <c r="HL39" s="21">
        <v>1</v>
      </c>
      <c r="HM39" s="21">
        <v>0</v>
      </c>
      <c r="HN39" s="21">
        <v>30.25</v>
      </c>
      <c r="HO39" s="21">
        <v>3.1</v>
      </c>
      <c r="HP39" s="21">
        <v>3.36</v>
      </c>
      <c r="HQ39" s="21">
        <v>148</v>
      </c>
      <c r="HR39" s="21">
        <v>20.5</v>
      </c>
      <c r="HS39" s="21">
        <v>17.7</v>
      </c>
      <c r="HT39" s="21">
        <v>3</v>
      </c>
      <c r="HU39" s="6"/>
    </row>
    <row r="40" spans="1:229" ht="15.75" customHeight="1" x14ac:dyDescent="0.3">
      <c r="A40" s="99">
        <v>35</v>
      </c>
      <c r="B40" s="3">
        <v>195</v>
      </c>
      <c r="C40" s="21" t="s">
        <v>635</v>
      </c>
      <c r="D40" s="21">
        <v>1</v>
      </c>
      <c r="E40" s="22">
        <v>41515</v>
      </c>
      <c r="F40" s="22">
        <v>41515</v>
      </c>
      <c r="G40" s="21">
        <f t="shared" si="0"/>
        <v>0</v>
      </c>
      <c r="H40" s="21"/>
      <c r="I40" s="21" t="s">
        <v>432</v>
      </c>
      <c r="J40" s="23">
        <v>23894</v>
      </c>
      <c r="K40" s="21">
        <v>48</v>
      </c>
      <c r="L40" s="21">
        <v>180</v>
      </c>
      <c r="M40" s="21">
        <v>60</v>
      </c>
      <c r="N40" s="21" t="s">
        <v>1656</v>
      </c>
      <c r="O40" s="21">
        <v>86</v>
      </c>
      <c r="P40" s="21">
        <v>95.4</v>
      </c>
      <c r="Q40" s="21">
        <v>24</v>
      </c>
      <c r="R40" s="21" t="s">
        <v>548</v>
      </c>
      <c r="S40" s="21">
        <v>2</v>
      </c>
      <c r="T40" s="21">
        <v>24</v>
      </c>
      <c r="U40" s="21" t="s">
        <v>548</v>
      </c>
      <c r="V40" s="21">
        <v>2</v>
      </c>
      <c r="W40" s="21">
        <v>14</v>
      </c>
      <c r="X40" s="21">
        <v>9</v>
      </c>
      <c r="Y40" s="21">
        <v>0</v>
      </c>
      <c r="Z40" s="6"/>
      <c r="AA40" s="24" t="s">
        <v>513</v>
      </c>
      <c r="AB40" s="21" t="s">
        <v>1657</v>
      </c>
      <c r="AC40" s="25">
        <v>1</v>
      </c>
      <c r="AD40" s="25"/>
      <c r="AE40" s="21" t="s">
        <v>249</v>
      </c>
      <c r="AF40" s="21"/>
      <c r="AG40" s="21" t="s">
        <v>246</v>
      </c>
      <c r="AH40" s="21" t="s">
        <v>248</v>
      </c>
      <c r="AI40" s="21" t="s">
        <v>246</v>
      </c>
      <c r="AJ40" s="21" t="s">
        <v>249</v>
      </c>
      <c r="AK40" s="21" t="s">
        <v>246</v>
      </c>
      <c r="AL40" s="21" t="s">
        <v>246</v>
      </c>
      <c r="AM40" s="21">
        <v>78.31</v>
      </c>
      <c r="AN40" s="6"/>
      <c r="AO40" s="26" t="s">
        <v>250</v>
      </c>
      <c r="AP40" s="26" t="s">
        <v>274</v>
      </c>
      <c r="AQ40" s="26"/>
      <c r="AR40" s="26" t="s">
        <v>1906</v>
      </c>
      <c r="AS40" s="26" t="s">
        <v>299</v>
      </c>
      <c r="AT40" s="115">
        <v>78.31</v>
      </c>
      <c r="AU40" s="21">
        <v>82.19</v>
      </c>
      <c r="AV40" s="21">
        <v>105.3</v>
      </c>
      <c r="AW40" s="21">
        <v>112.4</v>
      </c>
      <c r="AX40" s="21">
        <v>104.2</v>
      </c>
      <c r="AY40" s="21">
        <v>64</v>
      </c>
      <c r="AZ40" s="21">
        <v>48.5</v>
      </c>
      <c r="BA40" s="21">
        <v>27</v>
      </c>
      <c r="BB40" s="21">
        <v>17.5</v>
      </c>
      <c r="BC40" s="28">
        <f t="shared" ref="BC40:BE40" si="109">((AU40/AT40)*100)-100</f>
        <v>4.9546673477205871</v>
      </c>
      <c r="BD40" s="28">
        <f t="shared" si="109"/>
        <v>28.117775885144169</v>
      </c>
      <c r="BE40" s="28">
        <f t="shared" si="109"/>
        <v>6.7426400759734264</v>
      </c>
      <c r="BF40" s="28">
        <f t="shared" si="2"/>
        <v>34.465585493551259</v>
      </c>
      <c r="BG40" s="28">
        <f t="shared" si="3"/>
        <v>43.532115949431727</v>
      </c>
      <c r="BH40" s="28">
        <f t="shared" si="4"/>
        <v>36.756296386421724</v>
      </c>
      <c r="BI40" s="3">
        <f t="shared" ref="BI40:BK40" si="110">AU40-AT40</f>
        <v>3.8799999999999955</v>
      </c>
      <c r="BJ40" s="3">
        <f t="shared" si="110"/>
        <v>23.11</v>
      </c>
      <c r="BK40" s="3">
        <f t="shared" si="110"/>
        <v>7.1000000000000085</v>
      </c>
      <c r="BL40" s="3">
        <f t="shared" si="6"/>
        <v>26.989999999999995</v>
      </c>
      <c r="BM40" s="3">
        <f t="shared" si="7"/>
        <v>34.090000000000003</v>
      </c>
      <c r="BN40" s="3">
        <f t="shared" si="8"/>
        <v>30.210000000000008</v>
      </c>
      <c r="BO40" s="24">
        <v>421.8</v>
      </c>
      <c r="BP40" s="21">
        <v>305.2</v>
      </c>
      <c r="BQ40" s="21">
        <v>256.5</v>
      </c>
      <c r="BR40" s="21"/>
      <c r="BS40" s="21">
        <v>98.5</v>
      </c>
      <c r="BT40" s="21">
        <v>7</v>
      </c>
      <c r="BU40" s="21"/>
      <c r="BV40" s="24">
        <v>36.4</v>
      </c>
      <c r="BW40" s="21">
        <v>36</v>
      </c>
      <c r="BX40" s="21">
        <v>36</v>
      </c>
      <c r="BY40" s="21">
        <v>36.4</v>
      </c>
      <c r="BZ40" s="21">
        <v>37.5</v>
      </c>
      <c r="CA40" s="21">
        <v>38.5</v>
      </c>
      <c r="CB40" s="21">
        <v>37</v>
      </c>
      <c r="CC40" s="21">
        <v>37.1</v>
      </c>
      <c r="CD40" s="21">
        <v>36.1</v>
      </c>
      <c r="CE40" s="6"/>
      <c r="CF40" s="24" t="s">
        <v>1658</v>
      </c>
      <c r="CG40" s="21" t="s">
        <v>316</v>
      </c>
      <c r="CH40" s="21"/>
      <c r="CI40" s="21"/>
      <c r="CJ40" s="21" t="s">
        <v>1659</v>
      </c>
      <c r="CK40" s="21"/>
      <c r="CL40" s="21"/>
      <c r="CM40" s="24" t="s">
        <v>1660</v>
      </c>
      <c r="CN40" s="21" t="s">
        <v>537</v>
      </c>
      <c r="CO40" s="21"/>
      <c r="CP40" s="21"/>
      <c r="CQ40" s="21" t="s">
        <v>1661</v>
      </c>
      <c r="CR40" s="21"/>
      <c r="CS40" s="21"/>
      <c r="CT40" s="24">
        <v>1</v>
      </c>
      <c r="CU40" s="21">
        <v>1</v>
      </c>
      <c r="CV40" s="21"/>
      <c r="CW40" s="21"/>
      <c r="CX40" s="21">
        <v>3</v>
      </c>
      <c r="CY40" s="21"/>
      <c r="CZ40" s="21"/>
      <c r="DA40" s="24" t="s">
        <v>735</v>
      </c>
      <c r="DB40" s="21" t="s">
        <v>735</v>
      </c>
      <c r="DC40" s="21"/>
      <c r="DD40" s="21"/>
      <c r="DE40" s="21" t="s">
        <v>1662</v>
      </c>
      <c r="DF40" s="21"/>
      <c r="DG40" s="21"/>
      <c r="DH40" s="24" t="s">
        <v>611</v>
      </c>
      <c r="DI40" s="21" t="s">
        <v>1663</v>
      </c>
      <c r="DJ40" s="21" t="s">
        <v>1663</v>
      </c>
      <c r="DK40" s="21" t="s">
        <v>1663</v>
      </c>
      <c r="DL40" s="21" t="s">
        <v>1663</v>
      </c>
      <c r="DM40" s="21" t="s">
        <v>1663</v>
      </c>
      <c r="DN40" s="21" t="s">
        <v>1663</v>
      </c>
      <c r="DO40" s="26"/>
      <c r="DP40" s="6"/>
      <c r="DQ40" s="24">
        <v>193</v>
      </c>
      <c r="DR40" s="21">
        <v>122.1</v>
      </c>
      <c r="DS40" s="21">
        <v>72</v>
      </c>
      <c r="DT40" s="21">
        <v>107.6</v>
      </c>
      <c r="DU40" s="21">
        <v>107.9</v>
      </c>
      <c r="DV40" s="21">
        <v>120.4</v>
      </c>
      <c r="DW40" s="21">
        <v>120.4</v>
      </c>
      <c r="DX40" s="24">
        <v>0.5</v>
      </c>
      <c r="DY40" s="21">
        <v>0.35</v>
      </c>
      <c r="DZ40" s="21">
        <v>0.35</v>
      </c>
      <c r="EA40" s="21">
        <v>0.4</v>
      </c>
      <c r="EB40" s="21">
        <v>0.5</v>
      </c>
      <c r="EC40" s="21">
        <v>0.4</v>
      </c>
      <c r="ED40" s="21">
        <v>0.45</v>
      </c>
      <c r="EE40" s="78">
        <f t="shared" ref="EE40:EK40" si="111">DQ40/DX40</f>
        <v>386</v>
      </c>
      <c r="EF40" s="79">
        <f t="shared" si="111"/>
        <v>348.85714285714289</v>
      </c>
      <c r="EG40" s="79">
        <f t="shared" si="111"/>
        <v>205.71428571428572</v>
      </c>
      <c r="EH40" s="79">
        <f t="shared" si="111"/>
        <v>268.99999999999994</v>
      </c>
      <c r="EI40" s="79">
        <f t="shared" si="111"/>
        <v>215.8</v>
      </c>
      <c r="EJ40" s="79">
        <f t="shared" si="111"/>
        <v>301</v>
      </c>
      <c r="EK40" s="79">
        <f t="shared" si="111"/>
        <v>267.55555555555554</v>
      </c>
      <c r="EL40" s="24">
        <v>1</v>
      </c>
      <c r="EM40" s="21">
        <v>1</v>
      </c>
      <c r="EN40" s="21">
        <v>1</v>
      </c>
      <c r="EO40" s="21">
        <v>1</v>
      </c>
      <c r="EP40" s="21">
        <v>1</v>
      </c>
      <c r="EQ40" s="21">
        <v>1</v>
      </c>
      <c r="ER40" s="21">
        <v>0</v>
      </c>
      <c r="ES40" s="24">
        <v>252</v>
      </c>
      <c r="ET40" s="21">
        <v>235</v>
      </c>
      <c r="EU40" s="21">
        <v>202</v>
      </c>
      <c r="EV40" s="21">
        <v>178</v>
      </c>
      <c r="EW40" s="21">
        <v>157</v>
      </c>
      <c r="EX40" s="21">
        <v>150</v>
      </c>
      <c r="EY40" s="21">
        <v>169</v>
      </c>
      <c r="EZ40" s="24">
        <v>11</v>
      </c>
      <c r="FA40" s="21">
        <v>12.1</v>
      </c>
      <c r="FB40" s="21">
        <v>12</v>
      </c>
      <c r="FC40" s="21">
        <v>12</v>
      </c>
      <c r="FD40" s="21">
        <v>8</v>
      </c>
      <c r="FE40" s="21">
        <v>8.9</v>
      </c>
      <c r="FF40" s="21">
        <v>8.9</v>
      </c>
      <c r="FG40" s="24">
        <v>3</v>
      </c>
      <c r="FH40" s="21">
        <v>3</v>
      </c>
      <c r="FI40" s="21">
        <v>3</v>
      </c>
      <c r="FJ40" s="21">
        <v>3</v>
      </c>
      <c r="FK40" s="21">
        <v>6</v>
      </c>
      <c r="FL40" s="21">
        <v>7</v>
      </c>
      <c r="FM40" s="21">
        <v>9</v>
      </c>
      <c r="FN40" s="24">
        <v>88</v>
      </c>
      <c r="FO40" s="21">
        <v>69</v>
      </c>
      <c r="FP40" s="21">
        <v>77</v>
      </c>
      <c r="FQ40" s="21">
        <v>74</v>
      </c>
      <c r="FR40" s="21">
        <v>63</v>
      </c>
      <c r="FS40" s="21">
        <v>80</v>
      </c>
      <c r="FT40" s="21">
        <v>87</v>
      </c>
      <c r="FU40" s="24" t="s">
        <v>1214</v>
      </c>
      <c r="FV40" s="21" t="s">
        <v>1212</v>
      </c>
      <c r="FW40" s="21" t="s">
        <v>1237</v>
      </c>
      <c r="FX40" s="21" t="s">
        <v>1194</v>
      </c>
      <c r="FY40" s="21" t="s">
        <v>1123</v>
      </c>
      <c r="FZ40" s="21" t="s">
        <v>1664</v>
      </c>
      <c r="GA40" s="21">
        <v>0</v>
      </c>
      <c r="GB40" s="24">
        <v>428</v>
      </c>
      <c r="GC40" s="21">
        <v>253</v>
      </c>
      <c r="GD40" s="21">
        <v>268</v>
      </c>
      <c r="GE40" s="21">
        <v>242</v>
      </c>
      <c r="GF40" s="21">
        <v>306</v>
      </c>
      <c r="GG40" s="21">
        <v>247</v>
      </c>
      <c r="GH40" s="21">
        <v>271</v>
      </c>
      <c r="GI40" s="24">
        <v>620</v>
      </c>
      <c r="GJ40" s="21">
        <v>935</v>
      </c>
      <c r="GK40" s="21">
        <v>400</v>
      </c>
      <c r="GL40" s="21">
        <v>615</v>
      </c>
      <c r="GM40" s="21">
        <v>1730</v>
      </c>
      <c r="GN40" s="21">
        <v>2670</v>
      </c>
      <c r="GO40" s="21">
        <v>2255</v>
      </c>
      <c r="GP40" s="6"/>
      <c r="GQ40" s="24">
        <v>15</v>
      </c>
      <c r="GR40" s="21">
        <v>80</v>
      </c>
      <c r="GS40" s="24">
        <v>16</v>
      </c>
      <c r="GT40" s="21">
        <v>90</v>
      </c>
      <c r="GU40" s="24">
        <v>13</v>
      </c>
      <c r="GV40" s="21">
        <v>55</v>
      </c>
      <c r="GW40" s="24">
        <v>13</v>
      </c>
      <c r="GX40" s="21">
        <v>55</v>
      </c>
      <c r="GY40" s="24">
        <v>15</v>
      </c>
      <c r="GZ40" s="21">
        <v>80</v>
      </c>
      <c r="HA40" s="24">
        <v>16</v>
      </c>
      <c r="HB40" s="21">
        <v>90</v>
      </c>
      <c r="HC40" s="24">
        <v>12</v>
      </c>
      <c r="HD40" s="21">
        <v>45</v>
      </c>
      <c r="HE40" s="6"/>
      <c r="HF40" s="21">
        <v>48</v>
      </c>
      <c r="HG40" s="21">
        <v>132</v>
      </c>
      <c r="HH40" s="21">
        <v>91</v>
      </c>
      <c r="HI40" s="21">
        <v>37.6</v>
      </c>
      <c r="HJ40" s="21">
        <v>1</v>
      </c>
      <c r="HK40" s="21">
        <v>85.1</v>
      </c>
      <c r="HL40" s="21">
        <v>0.6</v>
      </c>
      <c r="HM40" s="21">
        <v>10</v>
      </c>
      <c r="HN40" s="21">
        <v>73</v>
      </c>
      <c r="HO40" s="21">
        <v>17.96</v>
      </c>
      <c r="HP40" s="21">
        <v>3.11</v>
      </c>
      <c r="HQ40" s="21">
        <v>137</v>
      </c>
      <c r="HR40" s="21">
        <v>16.3</v>
      </c>
      <c r="HS40" s="21">
        <v>12.8</v>
      </c>
      <c r="HT40" s="21">
        <v>3</v>
      </c>
      <c r="HU40" s="6"/>
    </row>
    <row r="41" spans="1:229" ht="15.75" customHeight="1" x14ac:dyDescent="0.3">
      <c r="A41" s="99">
        <v>36</v>
      </c>
      <c r="B41" s="3">
        <v>202</v>
      </c>
      <c r="C41" s="21" t="s">
        <v>635</v>
      </c>
      <c r="D41" s="21">
        <v>1</v>
      </c>
      <c r="E41" s="22">
        <v>41542</v>
      </c>
      <c r="F41" s="22">
        <v>41542</v>
      </c>
      <c r="G41" s="21">
        <f t="shared" si="0"/>
        <v>0</v>
      </c>
      <c r="H41" s="21"/>
      <c r="I41" s="21" t="s">
        <v>432</v>
      </c>
      <c r="J41" s="23">
        <v>18545</v>
      </c>
      <c r="K41" s="21">
        <v>65</v>
      </c>
      <c r="L41" s="21">
        <v>185</v>
      </c>
      <c r="M41" s="21">
        <v>70</v>
      </c>
      <c r="N41" s="21" t="s">
        <v>1702</v>
      </c>
      <c r="O41" s="21">
        <v>86</v>
      </c>
      <c r="P41" s="21">
        <v>95.4</v>
      </c>
      <c r="Q41" s="21">
        <v>7</v>
      </c>
      <c r="R41" s="21" t="s">
        <v>893</v>
      </c>
      <c r="S41" s="21">
        <v>1</v>
      </c>
      <c r="T41" s="21">
        <v>16</v>
      </c>
      <c r="U41" s="21" t="s">
        <v>272</v>
      </c>
      <c r="V41" s="21">
        <v>1</v>
      </c>
      <c r="W41" s="21">
        <v>3</v>
      </c>
      <c r="X41" s="21">
        <v>4</v>
      </c>
      <c r="Y41" s="21">
        <v>0</v>
      </c>
      <c r="Z41" s="6"/>
      <c r="AA41" s="24" t="s">
        <v>884</v>
      </c>
      <c r="AB41" s="93" t="s">
        <v>1703</v>
      </c>
      <c r="AC41" s="25">
        <v>1</v>
      </c>
      <c r="AD41" s="25"/>
      <c r="AE41" s="21" t="s">
        <v>249</v>
      </c>
      <c r="AF41" s="21"/>
      <c r="AG41" s="21" t="s">
        <v>249</v>
      </c>
      <c r="AH41" s="21"/>
      <c r="AI41" s="21" t="s">
        <v>249</v>
      </c>
      <c r="AJ41" s="21" t="s">
        <v>246</v>
      </c>
      <c r="AK41" s="21" t="s">
        <v>246</v>
      </c>
      <c r="AL41" s="21" t="s">
        <v>246</v>
      </c>
      <c r="AM41" s="21">
        <v>2.58</v>
      </c>
      <c r="AN41" s="6"/>
      <c r="AO41" s="26" t="s">
        <v>250</v>
      </c>
      <c r="AP41" s="26" t="s">
        <v>274</v>
      </c>
      <c r="AQ41" s="26"/>
      <c r="AR41" s="26" t="s">
        <v>1906</v>
      </c>
      <c r="AS41" s="26" t="s">
        <v>1913</v>
      </c>
      <c r="AT41" s="115">
        <v>2.58</v>
      </c>
      <c r="AU41" s="21">
        <v>6.29</v>
      </c>
      <c r="AV41" s="21">
        <v>12.74</v>
      </c>
      <c r="AW41" s="21">
        <v>5.26</v>
      </c>
      <c r="AX41" s="21">
        <v>3.68</v>
      </c>
      <c r="AY41" s="21">
        <v>1.66</v>
      </c>
      <c r="AZ41" s="21">
        <v>0.78</v>
      </c>
      <c r="BA41" s="21">
        <v>0.38</v>
      </c>
      <c r="BB41" s="21">
        <v>0.28000000000000003</v>
      </c>
      <c r="BC41" s="28">
        <f t="shared" ref="BC41:BE41" si="112">((AU41/AT41)*100)-100</f>
        <v>143.79844961240309</v>
      </c>
      <c r="BD41" s="28">
        <f t="shared" si="112"/>
        <v>102.54372019077903</v>
      </c>
      <c r="BE41" s="28">
        <f t="shared" si="112"/>
        <v>-58.712715855573002</v>
      </c>
      <c r="BF41" s="28">
        <f t="shared" si="2"/>
        <v>393.79844961240309</v>
      </c>
      <c r="BG41" s="28">
        <f t="shared" si="3"/>
        <v>103.87596899224806</v>
      </c>
      <c r="BH41" s="28">
        <f t="shared" si="4"/>
        <v>-16.375198728139907</v>
      </c>
      <c r="BI41" s="3">
        <f t="shared" ref="BI41:BK41" si="113">AU41-AT41</f>
        <v>3.71</v>
      </c>
      <c r="BJ41" s="3">
        <f t="shared" si="113"/>
        <v>6.45</v>
      </c>
      <c r="BK41" s="3">
        <f t="shared" si="113"/>
        <v>-7.48</v>
      </c>
      <c r="BL41" s="3">
        <f t="shared" si="6"/>
        <v>10.16</v>
      </c>
      <c r="BM41" s="3">
        <f t="shared" si="7"/>
        <v>2.6799999999999997</v>
      </c>
      <c r="BN41" s="3">
        <f t="shared" si="8"/>
        <v>-1.0300000000000002</v>
      </c>
      <c r="BO41" s="24">
        <v>160.9</v>
      </c>
      <c r="BP41" s="21">
        <v>202.8</v>
      </c>
      <c r="BQ41" s="21"/>
      <c r="BR41" s="21"/>
      <c r="BS41" s="21"/>
      <c r="BT41" s="21"/>
      <c r="BU41" s="21"/>
      <c r="BV41" s="24">
        <v>36</v>
      </c>
      <c r="BW41" s="21">
        <v>37.6</v>
      </c>
      <c r="BX41" s="21">
        <v>36</v>
      </c>
      <c r="BY41" s="21">
        <v>36</v>
      </c>
      <c r="BZ41" s="21">
        <v>37</v>
      </c>
      <c r="CA41" s="21">
        <v>36.4</v>
      </c>
      <c r="CB41" s="21">
        <v>36</v>
      </c>
      <c r="CC41" s="21">
        <v>36</v>
      </c>
      <c r="CD41" s="21">
        <v>35.6</v>
      </c>
      <c r="CE41" s="6"/>
      <c r="CF41" s="24" t="s">
        <v>1704</v>
      </c>
      <c r="CG41" s="21"/>
      <c r="CH41" s="21"/>
      <c r="CI41" s="21"/>
      <c r="CJ41" s="21"/>
      <c r="CK41" s="21"/>
      <c r="CL41" s="21"/>
      <c r="CM41" s="60" t="s">
        <v>1705</v>
      </c>
      <c r="CN41" s="21"/>
      <c r="CO41" s="21"/>
      <c r="CP41" s="21"/>
      <c r="CQ41" s="21"/>
      <c r="CR41" s="21"/>
      <c r="CS41" s="21"/>
      <c r="CT41" s="24">
        <v>2</v>
      </c>
      <c r="CU41" s="21"/>
      <c r="CV41" s="21"/>
      <c r="CW41" s="21"/>
      <c r="CX41" s="21"/>
      <c r="CY41" s="21"/>
      <c r="CZ41" s="21"/>
      <c r="DA41" s="60" t="s">
        <v>1706</v>
      </c>
      <c r="DB41" s="21"/>
      <c r="DC41" s="21"/>
      <c r="DD41" s="21"/>
      <c r="DE41" s="21"/>
      <c r="DF41" s="21"/>
      <c r="DG41" s="21"/>
      <c r="DH41" s="24" t="s">
        <v>1707</v>
      </c>
      <c r="DI41" s="21" t="s">
        <v>1707</v>
      </c>
      <c r="DJ41" s="21" t="s">
        <v>1708</v>
      </c>
      <c r="DK41" s="21" t="s">
        <v>284</v>
      </c>
      <c r="DL41" s="21" t="s">
        <v>284</v>
      </c>
      <c r="DM41" s="21" t="s">
        <v>284</v>
      </c>
      <c r="DN41" s="21" t="s">
        <v>284</v>
      </c>
      <c r="DO41" s="26"/>
      <c r="DP41" s="6"/>
      <c r="DQ41" s="24">
        <v>128.6</v>
      </c>
      <c r="DR41" s="21">
        <v>220.1</v>
      </c>
      <c r="DS41" s="21">
        <v>165</v>
      </c>
      <c r="DT41" s="21">
        <v>153</v>
      </c>
      <c r="DU41" s="21">
        <v>122</v>
      </c>
      <c r="DV41" s="21">
        <v>89.3</v>
      </c>
      <c r="DW41" s="21">
        <v>89.3</v>
      </c>
      <c r="DX41" s="24">
        <v>0.45</v>
      </c>
      <c r="DY41" s="21">
        <v>0.4</v>
      </c>
      <c r="DZ41" s="21">
        <v>0.5</v>
      </c>
      <c r="EA41" s="21">
        <v>0.4</v>
      </c>
      <c r="EB41" s="21">
        <v>0.35</v>
      </c>
      <c r="EC41" s="21">
        <v>0.35</v>
      </c>
      <c r="ED41" s="21">
        <v>0.35</v>
      </c>
      <c r="EE41" s="78">
        <f t="shared" ref="EE41:EK41" si="114">DQ41/DX41</f>
        <v>285.77777777777777</v>
      </c>
      <c r="EF41" s="79">
        <f t="shared" si="114"/>
        <v>550.25</v>
      </c>
      <c r="EG41" s="79">
        <f t="shared" si="114"/>
        <v>330</v>
      </c>
      <c r="EH41" s="79">
        <f t="shared" si="114"/>
        <v>382.5</v>
      </c>
      <c r="EI41" s="79">
        <f t="shared" si="114"/>
        <v>348.57142857142861</v>
      </c>
      <c r="EJ41" s="79">
        <f t="shared" si="114"/>
        <v>255.14285714285714</v>
      </c>
      <c r="EK41" s="79">
        <f t="shared" si="114"/>
        <v>255.14285714285714</v>
      </c>
      <c r="EL41" s="24">
        <v>0</v>
      </c>
      <c r="EM41" s="21">
        <v>1</v>
      </c>
      <c r="EN41" s="21">
        <v>1</v>
      </c>
      <c r="EO41" s="21">
        <v>1</v>
      </c>
      <c r="EP41" s="21">
        <v>0</v>
      </c>
      <c r="EQ41" s="21">
        <v>0</v>
      </c>
      <c r="ER41" s="21">
        <v>0</v>
      </c>
      <c r="ES41" s="24">
        <v>27</v>
      </c>
      <c r="ET41" s="21">
        <v>9</v>
      </c>
      <c r="EU41" s="21">
        <v>6</v>
      </c>
      <c r="EV41" s="21">
        <v>4</v>
      </c>
      <c r="EW41" s="21">
        <v>23</v>
      </c>
      <c r="EX41" s="21">
        <v>11</v>
      </c>
      <c r="EY41" s="21">
        <v>50</v>
      </c>
      <c r="EZ41" s="24">
        <v>6.2</v>
      </c>
      <c r="FA41" s="21">
        <v>25.9</v>
      </c>
      <c r="FB41" s="21">
        <v>26.8</v>
      </c>
      <c r="FC41" s="21">
        <v>40</v>
      </c>
      <c r="FD41" s="21">
        <v>30</v>
      </c>
      <c r="FE41" s="21">
        <v>28.5</v>
      </c>
      <c r="FF41" s="21">
        <v>21</v>
      </c>
      <c r="FG41" s="24">
        <v>3</v>
      </c>
      <c r="FH41" s="21">
        <v>3</v>
      </c>
      <c r="FI41" s="21">
        <v>3</v>
      </c>
      <c r="FJ41" s="21">
        <v>15</v>
      </c>
      <c r="FK41" s="21">
        <v>15</v>
      </c>
      <c r="FL41" s="21">
        <v>15</v>
      </c>
      <c r="FM41" s="21">
        <v>15</v>
      </c>
      <c r="FN41" s="24">
        <v>74</v>
      </c>
      <c r="FO41" s="21">
        <v>78</v>
      </c>
      <c r="FP41" s="21">
        <v>109</v>
      </c>
      <c r="FQ41" s="21">
        <v>95</v>
      </c>
      <c r="FR41" s="21">
        <v>67</v>
      </c>
      <c r="FS41" s="21">
        <v>85</v>
      </c>
      <c r="FT41" s="21">
        <v>95</v>
      </c>
      <c r="FU41" s="24">
        <v>0</v>
      </c>
      <c r="FV41" s="21" t="s">
        <v>1237</v>
      </c>
      <c r="FW41" s="21" t="s">
        <v>1709</v>
      </c>
      <c r="FX41" s="21" t="s">
        <v>804</v>
      </c>
      <c r="FY41" s="21" t="s">
        <v>1710</v>
      </c>
      <c r="FZ41" s="21">
        <v>0</v>
      </c>
      <c r="GA41" s="21">
        <v>0</v>
      </c>
      <c r="GB41" s="24">
        <v>132</v>
      </c>
      <c r="GC41" s="21">
        <v>79</v>
      </c>
      <c r="GD41" s="21">
        <v>64</v>
      </c>
      <c r="GE41" s="21">
        <v>55</v>
      </c>
      <c r="GF41" s="21">
        <v>30</v>
      </c>
      <c r="GG41" s="21">
        <v>33</v>
      </c>
      <c r="GH41" s="21">
        <v>39</v>
      </c>
      <c r="GI41" s="24">
        <v>4010</v>
      </c>
      <c r="GJ41" s="21">
        <v>2150</v>
      </c>
      <c r="GK41" s="21">
        <v>1630</v>
      </c>
      <c r="GL41" s="21">
        <v>2250</v>
      </c>
      <c r="GM41" s="21">
        <v>1870</v>
      </c>
      <c r="GN41" s="21">
        <v>1665</v>
      </c>
      <c r="GO41" s="21">
        <v>1130</v>
      </c>
      <c r="GP41" s="6"/>
      <c r="GQ41" s="24">
        <v>16</v>
      </c>
      <c r="GR41" s="21">
        <v>90</v>
      </c>
      <c r="GS41" s="24">
        <v>19</v>
      </c>
      <c r="GT41" s="21">
        <v>90</v>
      </c>
      <c r="GU41" s="24">
        <v>20</v>
      </c>
      <c r="GV41" s="21">
        <v>90</v>
      </c>
      <c r="GW41" s="24">
        <v>16</v>
      </c>
      <c r="GX41" s="21">
        <v>90</v>
      </c>
      <c r="GY41" s="24">
        <v>15</v>
      </c>
      <c r="GZ41" s="21">
        <v>80</v>
      </c>
      <c r="HA41" s="24">
        <v>14</v>
      </c>
      <c r="HB41" s="21">
        <v>55</v>
      </c>
      <c r="HC41" s="24">
        <v>13</v>
      </c>
      <c r="HD41" s="21">
        <v>55</v>
      </c>
      <c r="HE41" s="6"/>
      <c r="HF41" s="21">
        <v>65</v>
      </c>
      <c r="HG41" s="21">
        <v>120</v>
      </c>
      <c r="HH41" s="21">
        <v>148</v>
      </c>
      <c r="HI41" s="21">
        <v>37.6</v>
      </c>
      <c r="HJ41" s="21">
        <v>1</v>
      </c>
      <c r="HK41" s="21">
        <v>169.8</v>
      </c>
      <c r="HL41" s="21">
        <v>0.45</v>
      </c>
      <c r="HM41" s="21">
        <v>10</v>
      </c>
      <c r="HN41" s="21">
        <v>48.45</v>
      </c>
      <c r="HO41" s="21">
        <v>3.83</v>
      </c>
      <c r="HP41" s="21">
        <v>3.81</v>
      </c>
      <c r="HQ41" s="21">
        <v>131.4</v>
      </c>
      <c r="HR41" s="21">
        <v>6.9</v>
      </c>
      <c r="HS41" s="21">
        <v>27.9</v>
      </c>
      <c r="HT41" s="21">
        <v>3</v>
      </c>
      <c r="HU41" s="6"/>
    </row>
    <row r="42" spans="1:229" ht="15.75" customHeight="1" x14ac:dyDescent="0.3">
      <c r="A42" s="99">
        <v>37</v>
      </c>
      <c r="B42" s="3">
        <v>204</v>
      </c>
      <c r="C42" s="21" t="s">
        <v>431</v>
      </c>
      <c r="D42" s="21">
        <v>2</v>
      </c>
      <c r="E42" s="22">
        <v>41548</v>
      </c>
      <c r="F42" s="22">
        <v>41548</v>
      </c>
      <c r="G42" s="21">
        <f t="shared" si="0"/>
        <v>0</v>
      </c>
      <c r="H42" s="21"/>
      <c r="I42" s="21" t="s">
        <v>432</v>
      </c>
      <c r="J42" s="23">
        <v>9500</v>
      </c>
      <c r="K42" s="21">
        <v>87</v>
      </c>
      <c r="L42" s="21">
        <v>152</v>
      </c>
      <c r="M42" s="21">
        <v>60</v>
      </c>
      <c r="N42" s="21" t="s">
        <v>1713</v>
      </c>
      <c r="O42" s="21">
        <v>94</v>
      </c>
      <c r="P42" s="21">
        <v>97.6</v>
      </c>
      <c r="Q42" s="21">
        <v>7</v>
      </c>
      <c r="R42" s="21" t="s">
        <v>547</v>
      </c>
      <c r="S42" s="21">
        <v>1</v>
      </c>
      <c r="T42" s="21">
        <v>17</v>
      </c>
      <c r="U42" s="21" t="s">
        <v>272</v>
      </c>
      <c r="V42" s="21">
        <v>1</v>
      </c>
      <c r="W42" s="21">
        <v>3</v>
      </c>
      <c r="X42" s="21">
        <v>4</v>
      </c>
      <c r="Y42" s="21">
        <v>0</v>
      </c>
      <c r="Z42" s="6"/>
      <c r="AA42" s="24" t="s">
        <v>884</v>
      </c>
      <c r="AB42" s="21" t="s">
        <v>1714</v>
      </c>
      <c r="AC42" s="25">
        <v>2</v>
      </c>
      <c r="AD42" s="25" t="s">
        <v>1010</v>
      </c>
      <c r="AE42" s="21" t="s">
        <v>249</v>
      </c>
      <c r="AF42" s="21"/>
      <c r="AG42" s="21" t="s">
        <v>246</v>
      </c>
      <c r="AH42" s="21" t="s">
        <v>248</v>
      </c>
      <c r="AI42" s="21" t="s">
        <v>246</v>
      </c>
      <c r="AJ42" s="21" t="s">
        <v>246</v>
      </c>
      <c r="AK42" s="21" t="s">
        <v>246</v>
      </c>
      <c r="AL42" s="21" t="s">
        <v>246</v>
      </c>
      <c r="AM42" s="21">
        <v>18.21</v>
      </c>
      <c r="AN42" s="6"/>
      <c r="AO42" s="26" t="s">
        <v>250</v>
      </c>
      <c r="AP42" s="26" t="s">
        <v>274</v>
      </c>
      <c r="AQ42" s="26"/>
      <c r="AR42" s="26" t="s">
        <v>1906</v>
      </c>
      <c r="AS42" s="26" t="s">
        <v>1905</v>
      </c>
      <c r="AT42" s="115">
        <v>6.21</v>
      </c>
      <c r="AU42" s="21">
        <v>22.41</v>
      </c>
      <c r="AV42" s="21">
        <v>73</v>
      </c>
      <c r="AW42" s="21">
        <v>79.349999999999994</v>
      </c>
      <c r="AX42" s="21">
        <v>99.45</v>
      </c>
      <c r="AY42" s="21">
        <v>55.3</v>
      </c>
      <c r="AZ42" s="21">
        <v>19.46</v>
      </c>
      <c r="BA42" s="21">
        <v>8</v>
      </c>
      <c r="BB42" s="21">
        <v>3.92</v>
      </c>
      <c r="BC42" s="28">
        <f t="shared" ref="BC42:BE42" si="115">((AU42/AT42)*100)-100</f>
        <v>260.86956521739131</v>
      </c>
      <c r="BD42" s="28">
        <f t="shared" si="115"/>
        <v>225.74743418116913</v>
      </c>
      <c r="BE42" s="28">
        <f t="shared" si="115"/>
        <v>8.6986301369862815</v>
      </c>
      <c r="BF42" s="28">
        <f t="shared" si="2"/>
        <v>1075.5233494363929</v>
      </c>
      <c r="BG42" s="28">
        <f t="shared" si="3"/>
        <v>1177.7777777777776</v>
      </c>
      <c r="BH42" s="28">
        <f t="shared" si="4"/>
        <v>254.08299866131188</v>
      </c>
      <c r="BI42" s="3">
        <f t="shared" ref="BI42:BK42" si="116">AU42-AT42</f>
        <v>16.2</v>
      </c>
      <c r="BJ42" s="3">
        <f t="shared" si="116"/>
        <v>50.59</v>
      </c>
      <c r="BK42" s="3">
        <f t="shared" si="116"/>
        <v>6.3499999999999943</v>
      </c>
      <c r="BL42" s="3">
        <f t="shared" si="6"/>
        <v>66.790000000000006</v>
      </c>
      <c r="BM42" s="3">
        <f t="shared" si="7"/>
        <v>73.14</v>
      </c>
      <c r="BN42" s="3">
        <f t="shared" si="8"/>
        <v>56.94</v>
      </c>
      <c r="BO42" s="24">
        <v>146</v>
      </c>
      <c r="BP42" s="21">
        <v>388.7</v>
      </c>
      <c r="BQ42" s="21">
        <v>425</v>
      </c>
      <c r="BR42" s="21">
        <v>261</v>
      </c>
      <c r="BS42" s="21">
        <v>149.4</v>
      </c>
      <c r="BT42" s="21">
        <v>100.8</v>
      </c>
      <c r="BU42" s="21">
        <v>49.8</v>
      </c>
      <c r="BV42" s="24">
        <v>36</v>
      </c>
      <c r="BW42" s="21">
        <v>36</v>
      </c>
      <c r="BX42" s="21">
        <v>36</v>
      </c>
      <c r="BY42" s="21">
        <v>35</v>
      </c>
      <c r="BZ42" s="21">
        <v>36.1</v>
      </c>
      <c r="CA42" s="21">
        <v>36</v>
      </c>
      <c r="CB42" s="21">
        <v>36.6</v>
      </c>
      <c r="CC42" s="21">
        <v>35</v>
      </c>
      <c r="CD42" s="21">
        <v>36</v>
      </c>
      <c r="CE42" s="6"/>
      <c r="CF42" s="24" t="s">
        <v>1715</v>
      </c>
      <c r="CG42" s="21"/>
      <c r="CH42" s="21"/>
      <c r="CI42" s="21"/>
      <c r="CJ42" s="21"/>
      <c r="CK42" s="21"/>
      <c r="CL42" s="21"/>
      <c r="CM42" s="24" t="s">
        <v>1716</v>
      </c>
      <c r="CN42" s="21"/>
      <c r="CO42" s="21"/>
      <c r="CP42" s="21"/>
      <c r="CQ42" s="21"/>
      <c r="CR42" s="21"/>
      <c r="CS42" s="21"/>
      <c r="CT42" s="24">
        <v>2</v>
      </c>
      <c r="CU42" s="21"/>
      <c r="CV42" s="21"/>
      <c r="CW42" s="21"/>
      <c r="CX42" s="21"/>
      <c r="CY42" s="21"/>
      <c r="CZ42" s="21"/>
      <c r="DA42" s="24" t="s">
        <v>1717</v>
      </c>
      <c r="DB42" s="21"/>
      <c r="DC42" s="21"/>
      <c r="DD42" s="21"/>
      <c r="DE42" s="21"/>
      <c r="DF42" s="21"/>
      <c r="DG42" s="21"/>
      <c r="DH42" s="24" t="s">
        <v>255</v>
      </c>
      <c r="DI42" s="21" t="s">
        <v>255</v>
      </c>
      <c r="DJ42" s="21" t="s">
        <v>255</v>
      </c>
      <c r="DK42" s="21" t="s">
        <v>255</v>
      </c>
      <c r="DL42" s="21" t="s">
        <v>255</v>
      </c>
      <c r="DM42" s="21" t="s">
        <v>255</v>
      </c>
      <c r="DN42" s="21">
        <v>0</v>
      </c>
      <c r="DO42" s="26"/>
      <c r="DP42" s="6"/>
      <c r="DQ42" s="24">
        <v>127.7</v>
      </c>
      <c r="DR42" s="21">
        <v>107</v>
      </c>
      <c r="DS42" s="21">
        <v>125.5</v>
      </c>
      <c r="DT42" s="21">
        <v>110.4</v>
      </c>
      <c r="DU42" s="21">
        <v>125.4</v>
      </c>
      <c r="DV42" s="21">
        <v>94.6</v>
      </c>
      <c r="DW42" s="21">
        <v>94.6</v>
      </c>
      <c r="DX42" s="24">
        <v>0.5</v>
      </c>
      <c r="DY42" s="21">
        <v>0.35</v>
      </c>
      <c r="DZ42" s="21">
        <v>0.35</v>
      </c>
      <c r="EA42" s="21">
        <v>0.35</v>
      </c>
      <c r="EB42" s="21">
        <v>0.35</v>
      </c>
      <c r="EC42" s="21">
        <v>0.35</v>
      </c>
      <c r="ED42" s="21">
        <v>0.35</v>
      </c>
      <c r="EE42" s="78">
        <f t="shared" ref="EE42:EK42" si="117">DQ42/DX42</f>
        <v>255.4</v>
      </c>
      <c r="EF42" s="79">
        <f t="shared" si="117"/>
        <v>305.71428571428572</v>
      </c>
      <c r="EG42" s="79">
        <f t="shared" si="117"/>
        <v>358.57142857142861</v>
      </c>
      <c r="EH42" s="79">
        <f t="shared" si="117"/>
        <v>315.42857142857144</v>
      </c>
      <c r="EI42" s="79">
        <f t="shared" si="117"/>
        <v>358.28571428571433</v>
      </c>
      <c r="EJ42" s="79">
        <f t="shared" si="117"/>
        <v>270.28571428571428</v>
      </c>
      <c r="EK42" s="79">
        <f t="shared" si="117"/>
        <v>270.28571428571428</v>
      </c>
      <c r="EL42" s="24">
        <v>1</v>
      </c>
      <c r="EM42" s="21">
        <v>1</v>
      </c>
      <c r="EN42" s="21">
        <v>1</v>
      </c>
      <c r="EO42" s="21">
        <v>0</v>
      </c>
      <c r="EP42" s="21">
        <v>0</v>
      </c>
      <c r="EQ42" s="21">
        <v>0</v>
      </c>
      <c r="ER42" s="21">
        <v>0</v>
      </c>
      <c r="ES42" s="24">
        <v>207</v>
      </c>
      <c r="ET42" s="21">
        <v>118</v>
      </c>
      <c r="EU42" s="21">
        <v>118</v>
      </c>
      <c r="EV42" s="21">
        <v>73</v>
      </c>
      <c r="EW42" s="21">
        <v>60</v>
      </c>
      <c r="EX42" s="21">
        <v>80</v>
      </c>
      <c r="EY42" s="21">
        <v>131</v>
      </c>
      <c r="EZ42" s="24">
        <v>43.8</v>
      </c>
      <c r="FA42" s="21">
        <v>34.1</v>
      </c>
      <c r="FB42" s="21">
        <v>28.2</v>
      </c>
      <c r="FC42" s="21">
        <v>12.6</v>
      </c>
      <c r="FD42" s="21">
        <v>8</v>
      </c>
      <c r="FE42" s="21">
        <v>8</v>
      </c>
      <c r="FF42" s="21">
        <v>8</v>
      </c>
      <c r="FG42" s="24">
        <v>15</v>
      </c>
      <c r="FH42" s="21">
        <v>3</v>
      </c>
      <c r="FI42" s="21">
        <v>8</v>
      </c>
      <c r="FJ42" s="21">
        <v>15</v>
      </c>
      <c r="FK42" s="21">
        <v>15</v>
      </c>
      <c r="FL42" s="21">
        <v>15</v>
      </c>
      <c r="FM42" s="21">
        <v>15</v>
      </c>
      <c r="FN42" s="24">
        <v>77</v>
      </c>
      <c r="FO42" s="21">
        <v>82</v>
      </c>
      <c r="FP42" s="21">
        <v>82</v>
      </c>
      <c r="FQ42" s="21">
        <v>86</v>
      </c>
      <c r="FR42" s="21">
        <v>98</v>
      </c>
      <c r="FS42" s="21">
        <v>92</v>
      </c>
      <c r="FT42" s="21">
        <v>112</v>
      </c>
      <c r="FU42" s="24" t="s">
        <v>859</v>
      </c>
      <c r="FV42" s="21" t="s">
        <v>1123</v>
      </c>
      <c r="FW42" s="21" t="s">
        <v>1123</v>
      </c>
      <c r="FX42" s="21" t="s">
        <v>1237</v>
      </c>
      <c r="FY42" s="21">
        <v>0</v>
      </c>
      <c r="FZ42" s="21">
        <v>0</v>
      </c>
      <c r="GA42" s="21">
        <v>0</v>
      </c>
      <c r="GB42" s="24">
        <v>109</v>
      </c>
      <c r="GC42" s="21">
        <v>139</v>
      </c>
      <c r="GD42" s="21">
        <v>136</v>
      </c>
      <c r="GE42" s="21">
        <v>96</v>
      </c>
      <c r="GF42" s="21">
        <v>71</v>
      </c>
      <c r="GG42" s="21">
        <v>46</v>
      </c>
      <c r="GH42" s="21">
        <v>46</v>
      </c>
      <c r="GI42" s="24">
        <v>515</v>
      </c>
      <c r="GJ42" s="21">
        <v>855</v>
      </c>
      <c r="GK42" s="21">
        <v>855</v>
      </c>
      <c r="GL42" s="21">
        <v>1830</v>
      </c>
      <c r="GM42" s="21">
        <v>2720</v>
      </c>
      <c r="GN42" s="21">
        <v>1635</v>
      </c>
      <c r="GO42" s="21">
        <v>520</v>
      </c>
      <c r="GP42" s="6"/>
      <c r="GQ42" s="24">
        <v>13</v>
      </c>
      <c r="GR42" s="21">
        <v>55</v>
      </c>
      <c r="GS42" s="24">
        <v>17</v>
      </c>
      <c r="GT42" s="21">
        <v>90</v>
      </c>
      <c r="GU42" s="24">
        <v>16</v>
      </c>
      <c r="GV42" s="21">
        <v>90</v>
      </c>
      <c r="GW42" s="24">
        <v>14</v>
      </c>
      <c r="GX42" s="21">
        <v>55</v>
      </c>
      <c r="GY42" s="24">
        <v>10</v>
      </c>
      <c r="GZ42" s="21">
        <v>45</v>
      </c>
      <c r="HA42" s="24">
        <v>11</v>
      </c>
      <c r="HB42" s="21">
        <v>45</v>
      </c>
      <c r="HC42" s="24">
        <v>10</v>
      </c>
      <c r="HD42" s="21">
        <v>45</v>
      </c>
      <c r="HE42" s="6"/>
      <c r="HF42" s="21">
        <v>87</v>
      </c>
      <c r="HG42" s="21">
        <v>126</v>
      </c>
      <c r="HH42" s="21">
        <v>89</v>
      </c>
      <c r="HI42" s="21">
        <v>37</v>
      </c>
      <c r="HJ42" s="21">
        <v>1</v>
      </c>
      <c r="HK42" s="21">
        <v>99.2</v>
      </c>
      <c r="HL42" s="21">
        <v>0.5</v>
      </c>
      <c r="HM42" s="21">
        <v>0</v>
      </c>
      <c r="HN42" s="21">
        <v>22.96</v>
      </c>
      <c r="HO42" s="21">
        <v>44.49</v>
      </c>
      <c r="HP42" s="21">
        <v>3.39</v>
      </c>
      <c r="HQ42" s="21">
        <v>135</v>
      </c>
      <c r="HR42" s="21">
        <v>16.5</v>
      </c>
      <c r="HS42" s="21">
        <v>43.8</v>
      </c>
      <c r="HT42" s="21">
        <v>3</v>
      </c>
      <c r="HU42" s="6"/>
    </row>
    <row r="43" spans="1:229" ht="15.75" customHeight="1" x14ac:dyDescent="0.3">
      <c r="A43" s="99">
        <v>38</v>
      </c>
      <c r="B43" s="3">
        <v>208</v>
      </c>
      <c r="C43" s="21" t="s">
        <v>874</v>
      </c>
      <c r="D43" s="21">
        <v>1</v>
      </c>
      <c r="E43" s="22">
        <v>41518</v>
      </c>
      <c r="F43" s="22">
        <v>41519</v>
      </c>
      <c r="G43" s="21">
        <f t="shared" si="0"/>
        <v>1</v>
      </c>
      <c r="H43" s="21"/>
      <c r="I43" s="21" t="s">
        <v>432</v>
      </c>
      <c r="J43" s="23">
        <v>33691</v>
      </c>
      <c r="K43" s="21">
        <v>21</v>
      </c>
      <c r="L43" s="21">
        <v>181</v>
      </c>
      <c r="M43" s="21">
        <v>70</v>
      </c>
      <c r="N43" s="21" t="s">
        <v>1741</v>
      </c>
      <c r="O43" s="21">
        <v>60</v>
      </c>
      <c r="P43" s="21">
        <v>60.1</v>
      </c>
      <c r="Q43" s="21">
        <v>50</v>
      </c>
      <c r="R43" s="21" t="s">
        <v>1742</v>
      </c>
      <c r="S43" s="21">
        <v>1</v>
      </c>
      <c r="T43" s="21">
        <v>50</v>
      </c>
      <c r="U43" s="21" t="s">
        <v>1734</v>
      </c>
      <c r="V43" s="21">
        <v>1</v>
      </c>
      <c r="W43" s="21">
        <v>13</v>
      </c>
      <c r="X43" s="21">
        <v>3</v>
      </c>
      <c r="Y43" s="21">
        <v>0</v>
      </c>
      <c r="Z43" s="6"/>
      <c r="AA43" s="24" t="s">
        <v>884</v>
      </c>
      <c r="AB43" s="21" t="s">
        <v>1743</v>
      </c>
      <c r="AC43" s="25">
        <v>1</v>
      </c>
      <c r="AD43" s="25"/>
      <c r="AE43" s="21" t="s">
        <v>246</v>
      </c>
      <c r="AF43" s="21" t="s">
        <v>479</v>
      </c>
      <c r="AG43" s="21" t="s">
        <v>246</v>
      </c>
      <c r="AH43" s="21" t="s">
        <v>248</v>
      </c>
      <c r="AI43" s="21" t="s">
        <v>246</v>
      </c>
      <c r="AJ43" s="21" t="s">
        <v>246</v>
      </c>
      <c r="AK43" s="21" t="s">
        <v>246</v>
      </c>
      <c r="AL43" s="21" t="s">
        <v>246</v>
      </c>
      <c r="AM43" s="21">
        <v>16.98</v>
      </c>
      <c r="AN43" s="6"/>
      <c r="AO43" s="26" t="s">
        <v>250</v>
      </c>
      <c r="AP43" s="26" t="s">
        <v>274</v>
      </c>
      <c r="AQ43" s="26"/>
      <c r="AR43" s="26" t="s">
        <v>1904</v>
      </c>
      <c r="AS43" s="26" t="s">
        <v>1905</v>
      </c>
      <c r="AT43" s="115">
        <v>16.98</v>
      </c>
      <c r="AU43" s="21">
        <v>13.86</v>
      </c>
      <c r="AV43" s="21">
        <v>13.84</v>
      </c>
      <c r="AW43" s="21">
        <v>9.9</v>
      </c>
      <c r="AX43" s="21">
        <v>7.51</v>
      </c>
      <c r="AY43" s="21">
        <v>4.58</v>
      </c>
      <c r="AZ43" s="21">
        <v>2.17</v>
      </c>
      <c r="BA43" s="21">
        <v>1.25</v>
      </c>
      <c r="BB43" s="21">
        <v>0.95</v>
      </c>
      <c r="BC43" s="28">
        <f t="shared" ref="BC43:BE43" si="118">((AU43/AT43)*100)-100</f>
        <v>-18.374558303886928</v>
      </c>
      <c r="BD43" s="28">
        <f t="shared" si="118"/>
        <v>-0.14430014430013216</v>
      </c>
      <c r="BE43" s="28">
        <f t="shared" si="118"/>
        <v>-28.468208092485554</v>
      </c>
      <c r="BF43" s="28">
        <f t="shared" si="2"/>
        <v>-18.492343934040051</v>
      </c>
      <c r="BG43" s="28">
        <f t="shared" si="3"/>
        <v>-41.696113074204945</v>
      </c>
      <c r="BH43" s="28">
        <f t="shared" si="4"/>
        <v>-28.571428571428569</v>
      </c>
      <c r="BI43" s="3">
        <f t="shared" ref="BI43:BK43" si="119">AU43-AT43</f>
        <v>-3.120000000000001</v>
      </c>
      <c r="BJ43" s="3">
        <f t="shared" si="119"/>
        <v>-1.9999999999999574E-2</v>
      </c>
      <c r="BK43" s="3">
        <f t="shared" si="119"/>
        <v>-3.9399999999999995</v>
      </c>
      <c r="BL43" s="3">
        <f t="shared" si="6"/>
        <v>-3.1400000000000006</v>
      </c>
      <c r="BM43" s="3">
        <f t="shared" si="7"/>
        <v>-7.08</v>
      </c>
      <c r="BN43" s="3">
        <f t="shared" si="8"/>
        <v>-3.9599999999999991</v>
      </c>
      <c r="BO43" s="24">
        <v>269.5</v>
      </c>
      <c r="BP43" s="21">
        <v>269.5</v>
      </c>
      <c r="BQ43" s="21">
        <v>225.1</v>
      </c>
      <c r="BR43" s="21">
        <v>154.5</v>
      </c>
      <c r="BS43" s="21">
        <v>125.8</v>
      </c>
      <c r="BT43" s="21">
        <v>146</v>
      </c>
      <c r="BU43" s="21">
        <v>135</v>
      </c>
      <c r="BV43" s="24">
        <v>37.1</v>
      </c>
      <c r="BW43" s="21">
        <v>37</v>
      </c>
      <c r="BX43" s="21">
        <v>36.6</v>
      </c>
      <c r="BY43" s="21">
        <v>36.4</v>
      </c>
      <c r="BZ43" s="21">
        <v>36</v>
      </c>
      <c r="CA43" s="21">
        <v>37.1</v>
      </c>
      <c r="CB43" s="21">
        <v>37.5</v>
      </c>
      <c r="CC43" s="21">
        <v>38.4</v>
      </c>
      <c r="CD43" s="21">
        <v>38.4</v>
      </c>
      <c r="CE43" s="6"/>
      <c r="CF43" s="24" t="s">
        <v>1744</v>
      </c>
      <c r="CG43" s="21"/>
      <c r="CH43" s="21"/>
      <c r="CI43" s="21"/>
      <c r="CJ43" s="21"/>
      <c r="CK43" s="21"/>
      <c r="CL43" s="21"/>
      <c r="CM43" s="24" t="s">
        <v>1745</v>
      </c>
      <c r="CN43" s="21"/>
      <c r="CO43" s="21"/>
      <c r="CP43" s="21"/>
      <c r="CQ43" s="21"/>
      <c r="CR43" s="21"/>
      <c r="CS43" s="21"/>
      <c r="CT43" s="24">
        <v>1</v>
      </c>
      <c r="CU43" s="21"/>
      <c r="CV43" s="21"/>
      <c r="CW43" s="21"/>
      <c r="CX43" s="21"/>
      <c r="CY43" s="21"/>
      <c r="CZ43" s="21"/>
      <c r="DA43" s="24" t="s">
        <v>1746</v>
      </c>
      <c r="DB43" s="21"/>
      <c r="DC43" s="21"/>
      <c r="DD43" s="21"/>
      <c r="DE43" s="21"/>
      <c r="DF43" s="21"/>
      <c r="DG43" s="21"/>
      <c r="DH43" s="24" t="s">
        <v>1747</v>
      </c>
      <c r="DI43" s="21" t="s">
        <v>1747</v>
      </c>
      <c r="DJ43" s="21" t="s">
        <v>400</v>
      </c>
      <c r="DK43" s="21" t="s">
        <v>400</v>
      </c>
      <c r="DL43" s="21" t="s">
        <v>400</v>
      </c>
      <c r="DM43" s="21">
        <v>0</v>
      </c>
      <c r="DN43" s="21">
        <v>0</v>
      </c>
      <c r="DO43" s="26"/>
      <c r="DP43" s="6"/>
      <c r="DQ43" s="24">
        <v>114.6</v>
      </c>
      <c r="DR43" s="21">
        <v>114.6</v>
      </c>
      <c r="DS43" s="21">
        <v>112.6</v>
      </c>
      <c r="DT43" s="21">
        <v>131</v>
      </c>
      <c r="DU43" s="21">
        <v>116</v>
      </c>
      <c r="DV43" s="21">
        <v>133</v>
      </c>
      <c r="DW43" s="21">
        <v>96.8</v>
      </c>
      <c r="DX43" s="24">
        <v>0.5</v>
      </c>
      <c r="DY43" s="21">
        <v>0.45</v>
      </c>
      <c r="DZ43" s="21">
        <v>0.45</v>
      </c>
      <c r="EA43" s="21">
        <v>0.4</v>
      </c>
      <c r="EB43" s="21">
        <v>0.4</v>
      </c>
      <c r="EC43" s="21">
        <v>0.4</v>
      </c>
      <c r="ED43" s="21">
        <v>0.4</v>
      </c>
      <c r="EE43" s="78">
        <f t="shared" ref="EE43:EK43" si="120">DQ43/DX43</f>
        <v>229.2</v>
      </c>
      <c r="EF43" s="79">
        <f t="shared" si="120"/>
        <v>254.66666666666666</v>
      </c>
      <c r="EG43" s="79">
        <f t="shared" si="120"/>
        <v>250.2222222222222</v>
      </c>
      <c r="EH43" s="79">
        <f t="shared" si="120"/>
        <v>327.5</v>
      </c>
      <c r="EI43" s="79">
        <f t="shared" si="120"/>
        <v>290</v>
      </c>
      <c r="EJ43" s="79">
        <f t="shared" si="120"/>
        <v>332.5</v>
      </c>
      <c r="EK43" s="79">
        <f t="shared" si="120"/>
        <v>241.99999999999997</v>
      </c>
      <c r="EL43" s="24">
        <v>1</v>
      </c>
      <c r="EM43" s="21">
        <v>1</v>
      </c>
      <c r="EN43" s="21">
        <v>1</v>
      </c>
      <c r="EO43" s="21">
        <v>1</v>
      </c>
      <c r="EP43" s="21">
        <v>1</v>
      </c>
      <c r="EQ43" s="21">
        <v>1</v>
      </c>
      <c r="ER43" s="21">
        <v>1</v>
      </c>
      <c r="ES43" s="24">
        <v>224</v>
      </c>
      <c r="ET43" s="21">
        <v>168</v>
      </c>
      <c r="EU43" s="21">
        <v>126</v>
      </c>
      <c r="EV43" s="21">
        <v>155</v>
      </c>
      <c r="EW43" s="21">
        <v>165</v>
      </c>
      <c r="EX43" s="21">
        <v>206</v>
      </c>
      <c r="EY43" s="21">
        <v>230</v>
      </c>
      <c r="EZ43" s="24">
        <v>4</v>
      </c>
      <c r="FA43" s="21">
        <v>3.8</v>
      </c>
      <c r="FB43" s="21">
        <v>2</v>
      </c>
      <c r="FC43" s="21">
        <v>7.2</v>
      </c>
      <c r="FD43" s="21">
        <v>6.7</v>
      </c>
      <c r="FE43" s="21">
        <v>10.1</v>
      </c>
      <c r="FF43" s="21">
        <v>10.1</v>
      </c>
      <c r="FG43" s="24">
        <v>3</v>
      </c>
      <c r="FH43" s="21">
        <v>3</v>
      </c>
      <c r="FI43" s="21">
        <v>3</v>
      </c>
      <c r="FJ43" s="21">
        <v>3</v>
      </c>
      <c r="FK43" s="21">
        <v>3</v>
      </c>
      <c r="FL43" s="21">
        <v>3</v>
      </c>
      <c r="FM43" s="21">
        <v>3</v>
      </c>
      <c r="FN43" s="24">
        <v>89</v>
      </c>
      <c r="FO43" s="21">
        <v>81</v>
      </c>
      <c r="FP43" s="21">
        <v>80</v>
      </c>
      <c r="FQ43" s="21">
        <v>104</v>
      </c>
      <c r="FR43" s="21">
        <v>102</v>
      </c>
      <c r="FS43" s="21">
        <v>119</v>
      </c>
      <c r="FT43" s="21">
        <v>102</v>
      </c>
      <c r="FU43" s="24" t="s">
        <v>1494</v>
      </c>
      <c r="FV43" s="21">
        <v>0</v>
      </c>
      <c r="FW43" s="21">
        <v>0</v>
      </c>
      <c r="FX43" s="21">
        <v>0</v>
      </c>
      <c r="FY43" s="21">
        <v>0</v>
      </c>
      <c r="FZ43" s="21">
        <v>0</v>
      </c>
      <c r="GA43" s="21">
        <v>0</v>
      </c>
      <c r="GB43" s="24">
        <v>125</v>
      </c>
      <c r="GC43" s="21">
        <v>121</v>
      </c>
      <c r="GD43" s="21">
        <v>119</v>
      </c>
      <c r="GE43" s="21">
        <v>93</v>
      </c>
      <c r="GF43" s="21">
        <v>94</v>
      </c>
      <c r="GG43" s="21">
        <v>83</v>
      </c>
      <c r="GH43" s="21">
        <v>78</v>
      </c>
      <c r="GI43" s="24">
        <v>4120</v>
      </c>
      <c r="GJ43" s="21">
        <v>780</v>
      </c>
      <c r="GK43" s="21">
        <v>1860</v>
      </c>
      <c r="GL43" s="21">
        <v>2980</v>
      </c>
      <c r="GM43" s="21">
        <v>2320</v>
      </c>
      <c r="GN43" s="21">
        <v>2730</v>
      </c>
      <c r="GO43" s="21">
        <v>2910</v>
      </c>
      <c r="GP43" s="6"/>
      <c r="GQ43" s="24">
        <v>15</v>
      </c>
      <c r="GR43" s="21">
        <v>80</v>
      </c>
      <c r="GS43" s="24">
        <v>12</v>
      </c>
      <c r="GT43" s="21">
        <v>45</v>
      </c>
      <c r="GU43" s="24">
        <v>13</v>
      </c>
      <c r="GV43" s="21">
        <v>55</v>
      </c>
      <c r="GW43" s="24">
        <v>12</v>
      </c>
      <c r="GX43" s="21">
        <v>45</v>
      </c>
      <c r="GY43" s="24">
        <v>13</v>
      </c>
      <c r="GZ43" s="21">
        <v>55</v>
      </c>
      <c r="HA43" s="24">
        <v>12</v>
      </c>
      <c r="HB43" s="21">
        <v>45</v>
      </c>
      <c r="HC43" s="24">
        <v>13</v>
      </c>
      <c r="HD43" s="21">
        <v>55</v>
      </c>
      <c r="HE43" s="6"/>
      <c r="HF43" s="21">
        <v>21</v>
      </c>
      <c r="HG43" s="21">
        <v>112</v>
      </c>
      <c r="HH43" s="21">
        <v>151</v>
      </c>
      <c r="HI43" s="21">
        <v>37</v>
      </c>
      <c r="HJ43" s="21">
        <v>1</v>
      </c>
      <c r="HK43" s="21">
        <v>92.5</v>
      </c>
      <c r="HL43" s="21">
        <v>0.5</v>
      </c>
      <c r="HM43" s="21">
        <v>20</v>
      </c>
      <c r="HN43" s="21">
        <v>17</v>
      </c>
      <c r="HO43" s="21">
        <v>21.83</v>
      </c>
      <c r="HP43" s="21">
        <v>3.69</v>
      </c>
      <c r="HQ43" s="21">
        <v>155</v>
      </c>
      <c r="HR43" s="21">
        <v>26.7</v>
      </c>
      <c r="HS43" s="21">
        <v>4</v>
      </c>
      <c r="HT43" s="21">
        <v>3</v>
      </c>
      <c r="HU43" s="6"/>
    </row>
    <row r="44" spans="1:229" ht="15.75" customHeight="1" x14ac:dyDescent="0.3"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6"/>
      <c r="CU44" s="6"/>
      <c r="CV44" s="6"/>
      <c r="CW44" s="6"/>
      <c r="CX44" s="6"/>
      <c r="CY44" s="6"/>
      <c r="CZ44" s="6"/>
      <c r="DA44" s="6"/>
      <c r="DB44" s="6"/>
      <c r="DC44" s="6"/>
      <c r="DD44" s="6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6"/>
      <c r="EA44" s="6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6"/>
      <c r="EU44" s="6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6"/>
      <c r="FT44" s="6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  <c r="GN44" s="6"/>
      <c r="GO44" s="6"/>
      <c r="GP44" s="6"/>
      <c r="GQ44" s="6"/>
      <c r="GR44" s="6"/>
      <c r="GS44" s="6"/>
      <c r="GT44" s="6"/>
      <c r="GU44" s="6"/>
      <c r="GV44" s="6"/>
      <c r="GW44" s="6"/>
      <c r="GX44" s="6"/>
      <c r="GY44" s="6"/>
      <c r="GZ44" s="6"/>
      <c r="HA44" s="6"/>
      <c r="HB44" s="6"/>
      <c r="HC44" s="6"/>
      <c r="HD44" s="6"/>
      <c r="HE44" s="6"/>
      <c r="HF44" s="6"/>
      <c r="HG44" s="6"/>
      <c r="HH44" s="6"/>
      <c r="HI44" s="6"/>
      <c r="HJ44" s="6"/>
      <c r="HK44" s="6"/>
      <c r="HL44" s="6"/>
      <c r="HM44" s="6"/>
      <c r="HN44" s="6"/>
      <c r="HO44" s="6"/>
      <c r="HP44" s="6"/>
      <c r="HQ44" s="6"/>
      <c r="HR44" s="6"/>
      <c r="HS44" s="6"/>
      <c r="HT44" s="6"/>
      <c r="HU44" s="6"/>
    </row>
    <row r="45" spans="1:229" ht="15.75" customHeight="1" x14ac:dyDescent="0.3"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  <c r="DY45" s="15"/>
      <c r="DZ45" s="15"/>
      <c r="EA45" s="15"/>
      <c r="EB45" s="15"/>
      <c r="EC45" s="15"/>
      <c r="ED45" s="15"/>
      <c r="EE45" s="15"/>
      <c r="EF45" s="15"/>
      <c r="EG45" s="15"/>
      <c r="EH45" s="15"/>
      <c r="EI45" s="15"/>
      <c r="EJ45" s="15"/>
      <c r="EK45" s="15"/>
      <c r="EL45" s="15"/>
      <c r="EM45" s="15"/>
      <c r="EN45" s="15"/>
      <c r="EO45" s="15"/>
      <c r="EP45" s="15"/>
      <c r="EQ45" s="15"/>
      <c r="ER45" s="15"/>
      <c r="ES45" s="15"/>
      <c r="ET45" s="15"/>
      <c r="EU45" s="15"/>
      <c r="EV45" s="15"/>
      <c r="EW45" s="15"/>
      <c r="EX45" s="15"/>
      <c r="EY45" s="15"/>
      <c r="EZ45" s="15"/>
      <c r="FA45" s="15"/>
      <c r="FB45" s="15"/>
      <c r="FC45" s="15"/>
      <c r="FD45" s="15"/>
      <c r="FE45" s="15"/>
      <c r="FF45" s="15"/>
      <c r="FG45" s="15"/>
      <c r="FH45" s="15"/>
      <c r="FI45" s="15"/>
      <c r="FJ45" s="15"/>
      <c r="FK45" s="15"/>
      <c r="FL45" s="15"/>
      <c r="FM45" s="15"/>
      <c r="FN45" s="15"/>
      <c r="FO45" s="15"/>
      <c r="FP45" s="15"/>
      <c r="FQ45" s="15"/>
      <c r="FR45" s="15"/>
      <c r="FS45" s="15"/>
      <c r="FT45" s="15"/>
      <c r="FU45" s="15"/>
      <c r="FV45" s="15"/>
      <c r="FW45" s="15"/>
      <c r="FX45" s="15"/>
      <c r="FY45" s="15"/>
      <c r="FZ45" s="15"/>
      <c r="GA45" s="15"/>
      <c r="GB45" s="15"/>
      <c r="GC45" s="15"/>
      <c r="GD45" s="15"/>
      <c r="GE45" s="15"/>
      <c r="GF45" s="15"/>
      <c r="GG45" s="15"/>
      <c r="GH45" s="15"/>
      <c r="GI45" s="15"/>
      <c r="GJ45" s="15"/>
      <c r="GK45" s="15"/>
      <c r="GL45" s="15"/>
      <c r="GM45" s="15"/>
      <c r="GN45" s="15"/>
      <c r="GO45" s="15"/>
      <c r="GP45" s="15"/>
      <c r="GQ45" s="15"/>
      <c r="GR45" s="15"/>
      <c r="GS45" s="15"/>
      <c r="GT45" s="15"/>
      <c r="GU45" s="15"/>
      <c r="GV45" s="15"/>
      <c r="GW45" s="15"/>
      <c r="GX45" s="15"/>
      <c r="GY45" s="15"/>
      <c r="GZ45" s="15"/>
      <c r="HA45" s="15"/>
      <c r="HB45" s="15"/>
      <c r="HC45" s="15"/>
      <c r="HD45" s="15"/>
      <c r="HE45" s="15"/>
      <c r="HF45" s="15"/>
      <c r="HG45" s="15"/>
      <c r="HH45" s="15"/>
      <c r="HI45" s="15"/>
      <c r="HJ45" s="15"/>
      <c r="HK45" s="15"/>
      <c r="HL45" s="15"/>
      <c r="HM45" s="15"/>
      <c r="HN45" s="15"/>
      <c r="HO45" s="15"/>
      <c r="HP45" s="15"/>
      <c r="HQ45" s="15"/>
      <c r="HR45" s="15"/>
      <c r="HS45" s="15"/>
      <c r="HT45" s="15"/>
    </row>
    <row r="46" spans="1:229" ht="15.75" customHeight="1" x14ac:dyDescent="0.3"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>
        <f>COUNTIFS(AO6:AO43,"Yes")</f>
        <v>38</v>
      </c>
      <c r="AP46" s="15">
        <f>COUNTIFS(AP6:AP43,"Eff")</f>
        <v>38</v>
      </c>
      <c r="AQ46" s="15">
        <f>COUNTIFS(AQ6:AQ43,"Csak neg.")</f>
        <v>0</v>
      </c>
      <c r="AR46" s="15">
        <f>COUNTIFS(AR6:AR43,"B")</f>
        <v>0</v>
      </c>
      <c r="AS46" s="6" t="s">
        <v>2082</v>
      </c>
      <c r="AT46" s="110">
        <f t="shared" ref="AT46:CD46" si="121">AVERAGE(AT6:AT43)</f>
        <v>24.747105263157895</v>
      </c>
      <c r="AU46" s="110">
        <f t="shared" si="121"/>
        <v>34.926842105263155</v>
      </c>
      <c r="AV46" s="110">
        <f t="shared" si="121"/>
        <v>54.303157894736842</v>
      </c>
      <c r="AW46" s="110">
        <f t="shared" si="121"/>
        <v>35.196315789473694</v>
      </c>
      <c r="AX46" s="110">
        <f t="shared" si="121"/>
        <v>35.160294117647062</v>
      </c>
      <c r="AY46" s="110">
        <f t="shared" si="121"/>
        <v>24.948484848484849</v>
      </c>
      <c r="AZ46" s="110">
        <f t="shared" si="121"/>
        <v>14.653333333333332</v>
      </c>
      <c r="BA46" s="110">
        <f t="shared" si="121"/>
        <v>7.421153846153846</v>
      </c>
      <c r="BB46" s="110">
        <f t="shared" si="121"/>
        <v>3.6410526315789475</v>
      </c>
      <c r="BC46" s="110">
        <f t="shared" si="121"/>
        <v>119.10830875102553</v>
      </c>
      <c r="BD46" s="110">
        <f t="shared" si="121"/>
        <v>93.394405315366882</v>
      </c>
      <c r="BE46" s="110">
        <f t="shared" si="121"/>
        <v>-34.839965523097511</v>
      </c>
      <c r="BF46" s="110">
        <f t="shared" si="121"/>
        <v>393.19407970868087</v>
      </c>
      <c r="BG46" s="110">
        <f t="shared" si="121"/>
        <v>187.78050358975642</v>
      </c>
      <c r="BH46" s="110">
        <f t="shared" si="121"/>
        <v>20.998055205727866</v>
      </c>
      <c r="BI46" s="110">
        <f t="shared" si="121"/>
        <v>10.179736842105264</v>
      </c>
      <c r="BJ46" s="110">
        <f t="shared" si="121"/>
        <v>19.376315789473683</v>
      </c>
      <c r="BK46" s="110">
        <f t="shared" si="121"/>
        <v>-19.106842105263155</v>
      </c>
      <c r="BL46" s="110">
        <f t="shared" si="121"/>
        <v>29.55605263157895</v>
      </c>
      <c r="BM46" s="110">
        <f t="shared" si="121"/>
        <v>10.44921052631579</v>
      </c>
      <c r="BN46" s="110">
        <f t="shared" si="121"/>
        <v>0.26947368421052453</v>
      </c>
      <c r="BO46" s="110">
        <f t="shared" si="121"/>
        <v>236.56896551724137</v>
      </c>
      <c r="BP46" s="110">
        <f t="shared" si="121"/>
        <v>292.48114285714291</v>
      </c>
      <c r="BQ46" s="110">
        <f t="shared" si="121"/>
        <v>295.53437500000001</v>
      </c>
      <c r="BR46" s="110">
        <f t="shared" si="121"/>
        <v>198.83200000000005</v>
      </c>
      <c r="BS46" s="110">
        <f t="shared" si="121"/>
        <v>160.02000000000001</v>
      </c>
      <c r="BT46" s="110">
        <f t="shared" si="121"/>
        <v>123.06470588235291</v>
      </c>
      <c r="BU46" s="110">
        <f t="shared" si="121"/>
        <v>117.15384615384613</v>
      </c>
      <c r="BV46" s="110">
        <f t="shared" si="121"/>
        <v>36.807894736842101</v>
      </c>
      <c r="BW46" s="110">
        <f t="shared" si="121"/>
        <v>36.80526315789475</v>
      </c>
      <c r="BX46" s="110">
        <f t="shared" si="121"/>
        <v>36.742105263157889</v>
      </c>
      <c r="BY46" s="110">
        <f t="shared" si="121"/>
        <v>36.839473684210525</v>
      </c>
      <c r="BZ46" s="110">
        <f t="shared" si="121"/>
        <v>36.972972972972968</v>
      </c>
      <c r="CA46" s="110">
        <f t="shared" si="121"/>
        <v>36.903125000000003</v>
      </c>
      <c r="CB46" s="110">
        <f t="shared" si="121"/>
        <v>36.800000000000004</v>
      </c>
      <c r="CC46" s="110">
        <f t="shared" si="121"/>
        <v>36.476923076923079</v>
      </c>
      <c r="CD46" s="110">
        <f t="shared" si="121"/>
        <v>36.521052631578947</v>
      </c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  <c r="DY46" s="15"/>
      <c r="DZ46" s="15"/>
      <c r="EA46" s="15"/>
      <c r="EB46" s="15"/>
      <c r="EC46" s="15"/>
      <c r="ED46" s="15"/>
      <c r="EE46" s="15"/>
      <c r="EF46" s="15"/>
      <c r="EG46" s="15"/>
      <c r="EH46" s="15"/>
      <c r="EI46" s="15"/>
      <c r="EJ46" s="15"/>
      <c r="EK46" s="15"/>
      <c r="EL46" s="15"/>
      <c r="EM46" s="15"/>
      <c r="EN46" s="15"/>
      <c r="EO46" s="15"/>
      <c r="EP46" s="15"/>
      <c r="EQ46" s="15"/>
      <c r="ER46" s="15"/>
      <c r="ES46" s="15"/>
      <c r="ET46" s="15"/>
      <c r="EU46" s="15"/>
      <c r="EV46" s="15"/>
      <c r="EW46" s="15"/>
      <c r="EX46" s="15"/>
      <c r="EY46" s="15"/>
      <c r="EZ46" s="15"/>
      <c r="FA46" s="15"/>
      <c r="FB46" s="15"/>
      <c r="FC46" s="15"/>
      <c r="FD46" s="15"/>
      <c r="FE46" s="15"/>
      <c r="FF46" s="15"/>
      <c r="FG46" s="15"/>
      <c r="FH46" s="15"/>
      <c r="FI46" s="15"/>
      <c r="FJ46" s="15"/>
      <c r="FK46" s="15"/>
      <c r="FL46" s="15"/>
      <c r="FM46" s="15"/>
      <c r="FN46" s="15"/>
      <c r="FO46" s="15"/>
      <c r="FP46" s="15"/>
      <c r="FQ46" s="15"/>
      <c r="FR46" s="15"/>
      <c r="FS46" s="15"/>
      <c r="FT46" s="15"/>
      <c r="FU46" s="15"/>
      <c r="FV46" s="15"/>
      <c r="FW46" s="15"/>
      <c r="FX46" s="15"/>
      <c r="FY46" s="15"/>
      <c r="FZ46" s="15"/>
      <c r="GA46" s="15"/>
      <c r="GB46" s="15"/>
      <c r="GC46" s="15"/>
      <c r="GD46" s="15"/>
      <c r="GE46" s="15"/>
      <c r="GF46" s="15"/>
      <c r="GG46" s="15"/>
      <c r="GH46" s="15"/>
      <c r="GI46" s="15"/>
      <c r="GJ46" s="15"/>
      <c r="GK46" s="15"/>
      <c r="GL46" s="15"/>
      <c r="GM46" s="15"/>
      <c r="GN46" s="15"/>
      <c r="GO46" s="15"/>
      <c r="GP46" s="15"/>
      <c r="GQ46" s="15"/>
      <c r="GR46" s="15"/>
      <c r="GS46" s="15"/>
      <c r="GT46" s="15"/>
      <c r="GU46" s="15"/>
      <c r="GV46" s="15"/>
      <c r="GW46" s="15"/>
      <c r="GX46" s="15"/>
      <c r="GY46" s="15"/>
      <c r="GZ46" s="15"/>
      <c r="HA46" s="15"/>
      <c r="HB46" s="15"/>
      <c r="HC46" s="15"/>
      <c r="HD46" s="15"/>
      <c r="HE46" s="15"/>
      <c r="HF46" s="15"/>
      <c r="HG46" s="15"/>
      <c r="HH46" s="15"/>
      <c r="HI46" s="15"/>
      <c r="HJ46" s="15"/>
      <c r="HK46" s="15"/>
      <c r="HL46" s="15"/>
      <c r="HM46" s="15"/>
      <c r="HN46" s="15"/>
      <c r="HO46" s="15"/>
      <c r="HP46" s="15"/>
      <c r="HQ46" s="15"/>
      <c r="HR46" s="15"/>
      <c r="HS46" s="15"/>
      <c r="HT46" s="15"/>
    </row>
    <row r="47" spans="1:229" ht="15.75" customHeight="1" x14ac:dyDescent="0.3"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>
        <f>COUNTIFS(AP6:AP43,"Ineff")</f>
        <v>0</v>
      </c>
      <c r="AQ47" s="15"/>
      <c r="AR47" s="15">
        <f>COUNTIFS(AR6:AR43,"S")</f>
        <v>32</v>
      </c>
      <c r="AS47" s="6" t="s">
        <v>2083</v>
      </c>
      <c r="AT47" s="15">
        <f t="shared" ref="AT47:CD47" si="122">MEDIAN(AT6:AT43)</f>
        <v>7.4850000000000003</v>
      </c>
      <c r="AU47" s="15">
        <f t="shared" si="122"/>
        <v>12.164999999999999</v>
      </c>
      <c r="AV47" s="15">
        <f t="shared" si="122"/>
        <v>25.55</v>
      </c>
      <c r="AW47" s="15">
        <f t="shared" si="122"/>
        <v>13.7</v>
      </c>
      <c r="AX47" s="15">
        <f t="shared" si="122"/>
        <v>9.3000000000000007</v>
      </c>
      <c r="AY47" s="15">
        <f t="shared" si="122"/>
        <v>5.21</v>
      </c>
      <c r="AZ47" s="15">
        <f t="shared" si="122"/>
        <v>8.0299999999999994</v>
      </c>
      <c r="BA47" s="15">
        <f t="shared" si="122"/>
        <v>4.37</v>
      </c>
      <c r="BB47" s="15">
        <f t="shared" si="122"/>
        <v>1.48</v>
      </c>
      <c r="BC47" s="110">
        <f t="shared" si="122"/>
        <v>47.477535844060725</v>
      </c>
      <c r="BD47" s="110">
        <f t="shared" si="122"/>
        <v>51.716853247289805</v>
      </c>
      <c r="BE47" s="110">
        <f t="shared" si="122"/>
        <v>-39.302770448548813</v>
      </c>
      <c r="BF47" s="110">
        <f t="shared" si="122"/>
        <v>161.16897399404843</v>
      </c>
      <c r="BG47" s="110">
        <f t="shared" si="122"/>
        <v>47.2155738806633</v>
      </c>
      <c r="BH47" s="110">
        <f t="shared" si="122"/>
        <v>-8.7798408488063728</v>
      </c>
      <c r="BI47" s="15">
        <f t="shared" si="122"/>
        <v>2.6350000000000002</v>
      </c>
      <c r="BJ47" s="15">
        <f t="shared" si="122"/>
        <v>5.09</v>
      </c>
      <c r="BK47" s="15">
        <f t="shared" si="122"/>
        <v>-6.2199999999999989</v>
      </c>
      <c r="BL47" s="15">
        <f t="shared" si="122"/>
        <v>10.029999999999999</v>
      </c>
      <c r="BM47" s="15">
        <f t="shared" si="122"/>
        <v>2.0700000000000003</v>
      </c>
      <c r="BN47" s="15">
        <f t="shared" si="122"/>
        <v>-9.5000000000000029E-2</v>
      </c>
      <c r="BO47" s="15">
        <f t="shared" si="122"/>
        <v>218.3</v>
      </c>
      <c r="BP47" s="15">
        <f t="shared" si="122"/>
        <v>274</v>
      </c>
      <c r="BQ47" s="15">
        <f t="shared" si="122"/>
        <v>249.3</v>
      </c>
      <c r="BR47" s="15">
        <f t="shared" si="122"/>
        <v>178.5</v>
      </c>
      <c r="BS47" s="15">
        <f t="shared" si="122"/>
        <v>146.9</v>
      </c>
      <c r="BT47" s="15">
        <f t="shared" si="122"/>
        <v>101.8</v>
      </c>
      <c r="BU47" s="15">
        <f t="shared" si="122"/>
        <v>124.7</v>
      </c>
      <c r="BV47" s="15">
        <f t="shared" si="122"/>
        <v>36.450000000000003</v>
      </c>
      <c r="BW47" s="15">
        <f t="shared" si="122"/>
        <v>36.700000000000003</v>
      </c>
      <c r="BX47" s="15">
        <f t="shared" si="122"/>
        <v>36.6</v>
      </c>
      <c r="BY47" s="15">
        <f t="shared" si="122"/>
        <v>36.9</v>
      </c>
      <c r="BZ47" s="15">
        <f t="shared" si="122"/>
        <v>36.9</v>
      </c>
      <c r="CA47" s="15">
        <f t="shared" si="122"/>
        <v>36.799999999999997</v>
      </c>
      <c r="CB47" s="15">
        <f t="shared" si="122"/>
        <v>36.549999999999997</v>
      </c>
      <c r="CC47" s="15">
        <f t="shared" si="122"/>
        <v>36.049999999999997</v>
      </c>
      <c r="CD47" s="15">
        <f t="shared" si="122"/>
        <v>36.4</v>
      </c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  <c r="DY47" s="15"/>
      <c r="DZ47" s="15"/>
      <c r="EA47" s="15"/>
      <c r="EB47" s="15"/>
      <c r="EC47" s="15"/>
      <c r="ED47" s="15"/>
      <c r="EE47" s="15"/>
      <c r="EF47" s="15"/>
      <c r="EG47" s="15"/>
      <c r="EH47" s="15"/>
      <c r="EI47" s="15"/>
      <c r="EJ47" s="15"/>
      <c r="EK47" s="15"/>
      <c r="EL47" s="15"/>
      <c r="EM47" s="15"/>
      <c r="EN47" s="15"/>
      <c r="EO47" s="15"/>
      <c r="EP47" s="15"/>
      <c r="EQ47" s="15"/>
      <c r="ER47" s="15"/>
      <c r="ES47" s="15"/>
      <c r="ET47" s="15"/>
      <c r="EU47" s="15"/>
      <c r="EV47" s="15"/>
      <c r="EW47" s="15"/>
      <c r="EX47" s="15"/>
      <c r="EY47" s="15"/>
      <c r="EZ47" s="15"/>
      <c r="FA47" s="15"/>
      <c r="FB47" s="15"/>
      <c r="FC47" s="15"/>
      <c r="FD47" s="15"/>
      <c r="FE47" s="15"/>
      <c r="FF47" s="15"/>
      <c r="FG47" s="15"/>
      <c r="FH47" s="15"/>
      <c r="FI47" s="15"/>
      <c r="FJ47" s="15"/>
      <c r="FK47" s="15"/>
      <c r="FL47" s="15"/>
      <c r="FM47" s="15"/>
      <c r="FN47" s="15"/>
      <c r="FO47" s="15"/>
      <c r="FP47" s="15"/>
      <c r="FQ47" s="15"/>
      <c r="FR47" s="15"/>
      <c r="FS47" s="15"/>
      <c r="FT47" s="15"/>
      <c r="FU47" s="15"/>
      <c r="FV47" s="15"/>
      <c r="FW47" s="15"/>
      <c r="FX47" s="15"/>
      <c r="FY47" s="15"/>
      <c r="FZ47" s="15"/>
      <c r="GA47" s="15"/>
      <c r="GB47" s="15"/>
      <c r="GC47" s="15"/>
      <c r="GD47" s="15"/>
      <c r="GE47" s="15"/>
      <c r="GF47" s="15"/>
      <c r="GG47" s="15"/>
      <c r="GH47" s="15"/>
      <c r="GI47" s="15"/>
      <c r="GJ47" s="15"/>
      <c r="GK47" s="15"/>
      <c r="GL47" s="15"/>
      <c r="GM47" s="15"/>
      <c r="GN47" s="15"/>
      <c r="GO47" s="15"/>
      <c r="GP47" s="15"/>
      <c r="GQ47" s="15"/>
      <c r="GR47" s="15"/>
      <c r="GS47" s="15"/>
      <c r="GT47" s="15"/>
      <c r="GU47" s="15"/>
      <c r="GV47" s="15"/>
      <c r="GW47" s="15"/>
      <c r="GX47" s="15"/>
      <c r="GY47" s="15"/>
      <c r="GZ47" s="15"/>
      <c r="HA47" s="15"/>
      <c r="HB47" s="15"/>
      <c r="HC47" s="15"/>
      <c r="HD47" s="15"/>
      <c r="HE47" s="15"/>
      <c r="HF47" s="15"/>
      <c r="HG47" s="15"/>
      <c r="HH47" s="15"/>
      <c r="HI47" s="15"/>
      <c r="HJ47" s="15"/>
      <c r="HK47" s="15"/>
      <c r="HL47" s="15"/>
      <c r="HM47" s="15"/>
      <c r="HN47" s="15"/>
      <c r="HO47" s="15"/>
      <c r="HP47" s="15"/>
      <c r="HQ47" s="15"/>
      <c r="HR47" s="15"/>
      <c r="HS47" s="15"/>
      <c r="HT47" s="15"/>
    </row>
    <row r="48" spans="1:229" ht="15.75" customHeight="1" x14ac:dyDescent="0.3"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>
        <f>COUNTIFS(AO6:AO43,"No")</f>
        <v>0</v>
      </c>
      <c r="AP48" s="15"/>
      <c r="AQ48" s="15"/>
      <c r="AR48" s="15">
        <f>COUNTIFS(AR6:AR43,"T")</f>
        <v>6</v>
      </c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  <c r="DY48" s="15"/>
      <c r="DZ48" s="15"/>
      <c r="EA48" s="15"/>
      <c r="EB48" s="15"/>
      <c r="EC48" s="15"/>
      <c r="ED48" s="15"/>
      <c r="EE48" s="15"/>
      <c r="EF48" s="15"/>
      <c r="EG48" s="15"/>
      <c r="EH48" s="15"/>
      <c r="EI48" s="15"/>
      <c r="EJ48" s="15"/>
      <c r="EK48" s="15"/>
      <c r="EL48" s="15"/>
      <c r="EM48" s="15"/>
      <c r="EN48" s="15"/>
      <c r="EO48" s="15"/>
      <c r="EP48" s="15"/>
      <c r="EQ48" s="15"/>
      <c r="ER48" s="15"/>
      <c r="ES48" s="15"/>
      <c r="ET48" s="15"/>
      <c r="EU48" s="15"/>
      <c r="EV48" s="15"/>
      <c r="EW48" s="15"/>
      <c r="EX48" s="15"/>
      <c r="EY48" s="15"/>
      <c r="EZ48" s="15"/>
      <c r="FA48" s="15"/>
      <c r="FB48" s="15"/>
      <c r="FC48" s="15"/>
      <c r="FD48" s="15"/>
      <c r="FE48" s="15"/>
      <c r="FF48" s="15"/>
      <c r="FG48" s="15"/>
      <c r="FH48" s="15"/>
      <c r="FI48" s="15"/>
      <c r="FJ48" s="15"/>
      <c r="FK48" s="15"/>
      <c r="FL48" s="15"/>
      <c r="FM48" s="15"/>
      <c r="FN48" s="15"/>
      <c r="FO48" s="15"/>
      <c r="FP48" s="15"/>
      <c r="FQ48" s="15"/>
      <c r="FR48" s="15"/>
      <c r="FS48" s="15"/>
      <c r="FT48" s="15"/>
      <c r="FU48" s="15"/>
      <c r="FV48" s="15"/>
      <c r="FW48" s="15"/>
      <c r="FX48" s="15"/>
      <c r="FY48" s="15"/>
      <c r="FZ48" s="15"/>
      <c r="GA48" s="15"/>
      <c r="GB48" s="15"/>
      <c r="GC48" s="15"/>
      <c r="GD48" s="15"/>
      <c r="GE48" s="15"/>
      <c r="GF48" s="15"/>
      <c r="GG48" s="15"/>
      <c r="GH48" s="15"/>
      <c r="GI48" s="15"/>
      <c r="GJ48" s="15"/>
      <c r="GK48" s="15"/>
      <c r="GL48" s="15"/>
      <c r="GM48" s="15"/>
      <c r="GN48" s="15"/>
      <c r="GO48" s="15"/>
      <c r="GP48" s="15"/>
      <c r="GQ48" s="15"/>
      <c r="GR48" s="15"/>
      <c r="GS48" s="15"/>
      <c r="GT48" s="15"/>
      <c r="GU48" s="15"/>
      <c r="GV48" s="15"/>
      <c r="GW48" s="15"/>
      <c r="GX48" s="15"/>
      <c r="GY48" s="15"/>
      <c r="GZ48" s="15"/>
      <c r="HA48" s="15"/>
      <c r="HB48" s="15"/>
      <c r="HC48" s="15"/>
      <c r="HD48" s="15"/>
      <c r="HE48" s="15"/>
      <c r="HF48" s="15"/>
      <c r="HG48" s="15"/>
      <c r="HH48" s="15"/>
      <c r="HI48" s="15"/>
      <c r="HJ48" s="15"/>
      <c r="HK48" s="15"/>
      <c r="HL48" s="15"/>
      <c r="HM48" s="15"/>
      <c r="HN48" s="15"/>
      <c r="HO48" s="15"/>
      <c r="HP48" s="15"/>
      <c r="HQ48" s="15"/>
      <c r="HR48" s="15"/>
      <c r="HS48" s="15"/>
      <c r="HT48" s="15"/>
    </row>
    <row r="49" spans="2:229" ht="15.75" customHeight="1" x14ac:dyDescent="0.3"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>
        <f t="shared" ref="AO49:AR49" si="123">SUM(AO46:AO48)</f>
        <v>38</v>
      </c>
      <c r="AP49" s="15">
        <f t="shared" si="123"/>
        <v>38</v>
      </c>
      <c r="AQ49" s="15">
        <f t="shared" si="123"/>
        <v>0</v>
      </c>
      <c r="AR49" s="15">
        <f t="shared" si="123"/>
        <v>38</v>
      </c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  <c r="DY49" s="15"/>
      <c r="DZ49" s="15"/>
      <c r="EA49" s="15"/>
      <c r="EB49" s="15"/>
      <c r="EC49" s="15"/>
      <c r="ED49" s="15"/>
      <c r="EE49" s="15"/>
      <c r="EF49" s="15"/>
      <c r="EG49" s="15"/>
      <c r="EH49" s="15"/>
      <c r="EI49" s="15"/>
      <c r="EJ49" s="15"/>
      <c r="EK49" s="15"/>
      <c r="EL49" s="15"/>
      <c r="EM49" s="15"/>
      <c r="EN49" s="15"/>
      <c r="EO49" s="15"/>
      <c r="EP49" s="15"/>
      <c r="EQ49" s="15"/>
      <c r="ER49" s="15"/>
      <c r="ES49" s="15"/>
      <c r="ET49" s="15"/>
      <c r="EU49" s="15"/>
      <c r="EV49" s="15"/>
      <c r="EW49" s="15"/>
      <c r="EX49" s="15"/>
      <c r="EY49" s="15"/>
      <c r="EZ49" s="15"/>
      <c r="FA49" s="15"/>
      <c r="FB49" s="15"/>
      <c r="FC49" s="15"/>
      <c r="FD49" s="15"/>
      <c r="FE49" s="15"/>
      <c r="FF49" s="15"/>
      <c r="FG49" s="15"/>
      <c r="FH49" s="15"/>
      <c r="FI49" s="15"/>
      <c r="FJ49" s="15"/>
      <c r="FK49" s="15"/>
      <c r="FL49" s="15"/>
      <c r="FM49" s="15"/>
      <c r="FN49" s="15"/>
      <c r="FO49" s="15"/>
      <c r="FP49" s="15"/>
      <c r="FQ49" s="15"/>
      <c r="FR49" s="15"/>
      <c r="FS49" s="15"/>
      <c r="FT49" s="15"/>
      <c r="FU49" s="15"/>
      <c r="FV49" s="15"/>
      <c r="FW49" s="15"/>
      <c r="FX49" s="15"/>
      <c r="FY49" s="15"/>
      <c r="FZ49" s="15"/>
      <c r="GA49" s="15"/>
      <c r="GB49" s="15"/>
      <c r="GC49" s="15"/>
      <c r="GD49" s="15"/>
      <c r="GE49" s="15"/>
      <c r="GF49" s="15"/>
      <c r="GG49" s="15"/>
      <c r="GH49" s="15"/>
      <c r="GI49" s="15"/>
      <c r="GJ49" s="15"/>
      <c r="GK49" s="15"/>
      <c r="GL49" s="15"/>
      <c r="GM49" s="15"/>
      <c r="GN49" s="15"/>
      <c r="GO49" s="15"/>
      <c r="GP49" s="15"/>
      <c r="GQ49" s="15"/>
      <c r="GR49" s="15"/>
      <c r="GS49" s="15"/>
      <c r="GT49" s="15"/>
      <c r="GU49" s="15"/>
      <c r="GV49" s="15"/>
      <c r="GW49" s="15"/>
      <c r="GX49" s="15"/>
      <c r="GY49" s="15"/>
      <c r="GZ49" s="15"/>
      <c r="HA49" s="15"/>
      <c r="HB49" s="15"/>
      <c r="HC49" s="15"/>
      <c r="HD49" s="15"/>
      <c r="HE49" s="15"/>
      <c r="HF49" s="15"/>
      <c r="HG49" s="15"/>
      <c r="HH49" s="15"/>
      <c r="HI49" s="15"/>
      <c r="HJ49" s="15"/>
      <c r="HK49" s="15"/>
      <c r="HL49" s="15"/>
      <c r="HM49" s="15"/>
      <c r="HN49" s="15"/>
      <c r="HO49" s="15"/>
      <c r="HP49" s="15"/>
      <c r="HQ49" s="15"/>
      <c r="HR49" s="15"/>
      <c r="HS49" s="15"/>
      <c r="HT49" s="15"/>
      <c r="HU49" s="92"/>
    </row>
    <row r="50" spans="2:229" ht="15.75" customHeight="1" x14ac:dyDescent="0.3"/>
    <row r="51" spans="2:229" ht="15.75" customHeight="1" x14ac:dyDescent="0.3"/>
    <row r="52" spans="2:229" ht="15.75" customHeight="1" x14ac:dyDescent="0.3"/>
    <row r="53" spans="2:229" ht="15.75" customHeight="1" x14ac:dyDescent="0.3"/>
    <row r="54" spans="2:229" ht="15.75" customHeight="1" x14ac:dyDescent="0.3"/>
    <row r="55" spans="2:229" ht="15.75" customHeight="1" x14ac:dyDescent="0.3"/>
    <row r="56" spans="2:229" ht="15.75" customHeight="1" x14ac:dyDescent="0.3"/>
    <row r="57" spans="2:229" ht="15.75" customHeight="1" x14ac:dyDescent="0.3"/>
    <row r="58" spans="2:229" ht="15.75" customHeight="1" x14ac:dyDescent="0.3"/>
    <row r="59" spans="2:229" ht="15.75" customHeight="1" x14ac:dyDescent="0.3"/>
    <row r="60" spans="2:229" ht="15.75" customHeight="1" x14ac:dyDescent="0.3"/>
    <row r="61" spans="2:229" ht="15.75" customHeight="1" x14ac:dyDescent="0.3"/>
    <row r="62" spans="2:229" ht="15.75" customHeight="1" x14ac:dyDescent="0.3"/>
    <row r="63" spans="2:229" ht="15.75" customHeight="1" x14ac:dyDescent="0.3"/>
    <row r="64" spans="2:229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mergeCells count="35">
    <mergeCell ref="HA1:HB1"/>
    <mergeCell ref="HC1:HD1"/>
    <mergeCell ref="ES2:EY2"/>
    <mergeCell ref="EZ2:FF2"/>
    <mergeCell ref="FG2:FM2"/>
    <mergeCell ref="FN2:FT2"/>
    <mergeCell ref="FU2:GA2"/>
    <mergeCell ref="GB2:GH2"/>
    <mergeCell ref="GI2:GO2"/>
    <mergeCell ref="GQ1:GR1"/>
    <mergeCell ref="GS1:GT1"/>
    <mergeCell ref="GU1:GV1"/>
    <mergeCell ref="GW1:GX1"/>
    <mergeCell ref="GY1:GZ1"/>
    <mergeCell ref="CT2:CZ2"/>
    <mergeCell ref="DA2:DG2"/>
    <mergeCell ref="DH2:DN2"/>
    <mergeCell ref="DQ2:DW2"/>
    <mergeCell ref="DX2:ED2"/>
    <mergeCell ref="GQ4:HD4"/>
    <mergeCell ref="HF4:HT4"/>
    <mergeCell ref="C4:Y4"/>
    <mergeCell ref="E1:G1"/>
    <mergeCell ref="AO2:AS2"/>
    <mergeCell ref="AT2:BN2"/>
    <mergeCell ref="BO2:BU2"/>
    <mergeCell ref="BV2:CD2"/>
    <mergeCell ref="CF2:CL2"/>
    <mergeCell ref="CM2:CS2"/>
    <mergeCell ref="EE2:EK2"/>
    <mergeCell ref="EL2:ER2"/>
    <mergeCell ref="AA4:AM4"/>
    <mergeCell ref="AO4:CD4"/>
    <mergeCell ref="CF4:DO4"/>
    <mergeCell ref="DQ4:GO4"/>
  </mergeCells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66CC"/>
  </sheetPr>
  <dimension ref="A1:HU1000"/>
  <sheetViews>
    <sheetView topLeftCell="AO1" workbookViewId="0">
      <pane ySplit="1" topLeftCell="A2" activePane="bottomLeft" state="frozen"/>
      <selection pane="bottomLeft" activeCell="BI7" sqref="BI7"/>
    </sheetView>
  </sheetViews>
  <sheetFormatPr defaultColWidth="14.44140625" defaultRowHeight="15" customHeight="1" x14ac:dyDescent="0.3"/>
  <cols>
    <col min="1" max="229" width="8" customWidth="1"/>
  </cols>
  <sheetData>
    <row r="1" spans="1:229" ht="18.75" customHeight="1" x14ac:dyDescent="0.3">
      <c r="B1" s="1"/>
      <c r="C1" s="2" t="s">
        <v>0</v>
      </c>
      <c r="D1" s="2" t="s">
        <v>1753</v>
      </c>
      <c r="E1" s="126" t="s">
        <v>1</v>
      </c>
      <c r="F1" s="124"/>
      <c r="G1" s="125"/>
      <c r="H1" s="2" t="s">
        <v>2</v>
      </c>
      <c r="I1" s="2" t="s">
        <v>3</v>
      </c>
      <c r="J1" s="2" t="s">
        <v>4</v>
      </c>
      <c r="K1" s="2" t="s">
        <v>5</v>
      </c>
      <c r="L1" s="2" t="s">
        <v>6</v>
      </c>
      <c r="M1" s="2" t="s">
        <v>7</v>
      </c>
      <c r="N1" s="2" t="s">
        <v>8</v>
      </c>
      <c r="O1" s="2" t="s">
        <v>9</v>
      </c>
      <c r="P1" s="2" t="s">
        <v>10</v>
      </c>
      <c r="Q1" s="2" t="s">
        <v>11</v>
      </c>
      <c r="R1" s="2" t="s">
        <v>12</v>
      </c>
      <c r="S1" s="2" t="s">
        <v>13</v>
      </c>
      <c r="T1" s="2" t="s">
        <v>14</v>
      </c>
      <c r="U1" s="2" t="s">
        <v>15</v>
      </c>
      <c r="V1" s="2" t="s">
        <v>13</v>
      </c>
      <c r="W1" s="2" t="s">
        <v>16</v>
      </c>
      <c r="X1" s="2" t="s">
        <v>17</v>
      </c>
      <c r="Y1" s="2" t="s">
        <v>18</v>
      </c>
      <c r="Z1" s="1"/>
      <c r="AA1" s="2" t="s">
        <v>19</v>
      </c>
      <c r="AB1" s="2" t="s">
        <v>1754</v>
      </c>
      <c r="AC1" s="2" t="s">
        <v>21</v>
      </c>
      <c r="AD1" s="2" t="s">
        <v>22</v>
      </c>
      <c r="AE1" s="2" t="s">
        <v>23</v>
      </c>
      <c r="AF1" s="2" t="s">
        <v>2689</v>
      </c>
      <c r="AG1" s="2" t="s">
        <v>25</v>
      </c>
      <c r="AH1" s="2" t="s">
        <v>26</v>
      </c>
      <c r="AI1" s="2" t="s">
        <v>27</v>
      </c>
      <c r="AJ1" s="2" t="s">
        <v>28</v>
      </c>
      <c r="AK1" s="2" t="s">
        <v>29</v>
      </c>
      <c r="AL1" s="2" t="s">
        <v>30</v>
      </c>
      <c r="AM1" s="2" t="s">
        <v>31</v>
      </c>
      <c r="AN1" s="1"/>
      <c r="AO1" s="3" t="s">
        <v>32</v>
      </c>
      <c r="AP1" s="3" t="s">
        <v>33</v>
      </c>
      <c r="AQ1" s="5" t="s">
        <v>1756</v>
      </c>
      <c r="AR1" s="2" t="s">
        <v>1757</v>
      </c>
      <c r="AS1" s="2" t="s">
        <v>1758</v>
      </c>
      <c r="AT1" s="2" t="s">
        <v>2690</v>
      </c>
      <c r="AU1" s="2" t="s">
        <v>2691</v>
      </c>
      <c r="AV1" s="2" t="s">
        <v>2692</v>
      </c>
      <c r="AW1" s="2" t="s">
        <v>2693</v>
      </c>
      <c r="AX1" s="2" t="s">
        <v>2694</v>
      </c>
      <c r="AY1" s="2" t="s">
        <v>2695</v>
      </c>
      <c r="AZ1" s="2" t="s">
        <v>2696</v>
      </c>
      <c r="BA1" s="2" t="s">
        <v>2697</v>
      </c>
      <c r="BB1" s="2" t="s">
        <v>2698</v>
      </c>
      <c r="BC1" s="2" t="s">
        <v>49</v>
      </c>
      <c r="BD1" s="2" t="s">
        <v>50</v>
      </c>
      <c r="BE1" s="2" t="s">
        <v>51</v>
      </c>
      <c r="BF1" s="2" t="s">
        <v>52</v>
      </c>
      <c r="BG1" s="2" t="s">
        <v>53</v>
      </c>
      <c r="BH1" s="2" t="s">
        <v>54</v>
      </c>
      <c r="BI1" s="5" t="s">
        <v>55</v>
      </c>
      <c r="BJ1" s="5" t="s">
        <v>56</v>
      </c>
      <c r="BK1" s="5" t="s">
        <v>57</v>
      </c>
      <c r="BL1" s="5" t="s">
        <v>58</v>
      </c>
      <c r="BM1" s="5" t="s">
        <v>59</v>
      </c>
      <c r="BN1" s="5" t="s">
        <v>60</v>
      </c>
      <c r="BO1" s="2" t="s">
        <v>2699</v>
      </c>
      <c r="BP1" s="2" t="s">
        <v>2700</v>
      </c>
      <c r="BQ1" s="2" t="s">
        <v>2701</v>
      </c>
      <c r="BR1" s="2" t="s">
        <v>2702</v>
      </c>
      <c r="BS1" s="2" t="s">
        <v>2703</v>
      </c>
      <c r="BT1" s="2" t="s">
        <v>2704</v>
      </c>
      <c r="BU1" s="2" t="s">
        <v>2705</v>
      </c>
      <c r="BV1" s="2" t="s">
        <v>2706</v>
      </c>
      <c r="BW1" s="2" t="s">
        <v>2707</v>
      </c>
      <c r="BX1" s="2" t="s">
        <v>2708</v>
      </c>
      <c r="BY1" s="2" t="s">
        <v>2709</v>
      </c>
      <c r="BZ1" s="2" t="s">
        <v>2710</v>
      </c>
      <c r="CA1" s="2" t="s">
        <v>2711</v>
      </c>
      <c r="CB1" s="2" t="s">
        <v>2712</v>
      </c>
      <c r="CC1" s="2" t="s">
        <v>2713</v>
      </c>
      <c r="CD1" s="2" t="s">
        <v>2714</v>
      </c>
      <c r="CE1" s="1"/>
      <c r="CF1" s="2" t="s">
        <v>2715</v>
      </c>
      <c r="CG1" s="2" t="s">
        <v>2716</v>
      </c>
      <c r="CH1" s="2" t="s">
        <v>2717</v>
      </c>
      <c r="CI1" s="2" t="s">
        <v>2718</v>
      </c>
      <c r="CJ1" s="2" t="s">
        <v>2719</v>
      </c>
      <c r="CK1" s="2" t="s">
        <v>2720</v>
      </c>
      <c r="CL1" s="2" t="s">
        <v>2721</v>
      </c>
      <c r="CM1" s="2" t="s">
        <v>2722</v>
      </c>
      <c r="CN1" s="2" t="s">
        <v>2723</v>
      </c>
      <c r="CO1" s="2" t="s">
        <v>2724</v>
      </c>
      <c r="CP1" s="2" t="s">
        <v>2725</v>
      </c>
      <c r="CQ1" s="2" t="s">
        <v>2726</v>
      </c>
      <c r="CR1" s="2" t="s">
        <v>2727</v>
      </c>
      <c r="CS1" s="2" t="s">
        <v>2728</v>
      </c>
      <c r="CT1" s="2" t="s">
        <v>2729</v>
      </c>
      <c r="CU1" s="2" t="s">
        <v>2730</v>
      </c>
      <c r="CV1" s="2" t="s">
        <v>2731</v>
      </c>
      <c r="CW1" s="2" t="s">
        <v>2732</v>
      </c>
      <c r="CX1" s="2" t="s">
        <v>2733</v>
      </c>
      <c r="CY1" s="2" t="s">
        <v>2734</v>
      </c>
      <c r="CZ1" s="2" t="s">
        <v>2735</v>
      </c>
      <c r="DA1" s="2" t="s">
        <v>2736</v>
      </c>
      <c r="DB1" s="2" t="s">
        <v>2737</v>
      </c>
      <c r="DC1" s="2" t="s">
        <v>2738</v>
      </c>
      <c r="DD1" s="2" t="s">
        <v>2739</v>
      </c>
      <c r="DE1" s="2" t="s">
        <v>2740</v>
      </c>
      <c r="DF1" s="2" t="s">
        <v>2741</v>
      </c>
      <c r="DG1" s="2" t="s">
        <v>2742</v>
      </c>
      <c r="DH1" s="2" t="s">
        <v>2743</v>
      </c>
      <c r="DI1" s="2" t="s">
        <v>2744</v>
      </c>
      <c r="DJ1" s="2" t="s">
        <v>2745</v>
      </c>
      <c r="DK1" s="2" t="s">
        <v>2746</v>
      </c>
      <c r="DL1" s="2" t="s">
        <v>2747</v>
      </c>
      <c r="DM1" s="2" t="s">
        <v>2748</v>
      </c>
      <c r="DN1" s="5" t="s">
        <v>2749</v>
      </c>
      <c r="DO1" s="5" t="s">
        <v>112</v>
      </c>
      <c r="DP1" s="6"/>
      <c r="DQ1" s="7" t="s">
        <v>2750</v>
      </c>
      <c r="DR1" s="7" t="s">
        <v>2751</v>
      </c>
      <c r="DS1" s="7" t="s">
        <v>2752</v>
      </c>
      <c r="DT1" s="7" t="s">
        <v>2753</v>
      </c>
      <c r="DU1" s="7" t="s">
        <v>2754</v>
      </c>
      <c r="DV1" s="7" t="s">
        <v>2755</v>
      </c>
      <c r="DW1" s="7" t="s">
        <v>2756</v>
      </c>
      <c r="DX1" s="7" t="s">
        <v>2757</v>
      </c>
      <c r="DY1" s="7" t="s">
        <v>2758</v>
      </c>
      <c r="DZ1" s="7" t="s">
        <v>2759</v>
      </c>
      <c r="EA1" s="7" t="s">
        <v>2760</v>
      </c>
      <c r="EB1" s="7" t="s">
        <v>2761</v>
      </c>
      <c r="EC1" s="7" t="s">
        <v>2762</v>
      </c>
      <c r="ED1" s="7" t="s">
        <v>2763</v>
      </c>
      <c r="EE1" s="7" t="s">
        <v>2764</v>
      </c>
      <c r="EF1" s="7" t="s">
        <v>2765</v>
      </c>
      <c r="EG1" s="7" t="s">
        <v>2766</v>
      </c>
      <c r="EH1" s="7" t="s">
        <v>2767</v>
      </c>
      <c r="EI1" s="7" t="s">
        <v>2768</v>
      </c>
      <c r="EJ1" s="7" t="s">
        <v>2769</v>
      </c>
      <c r="EK1" s="7" t="s">
        <v>2770</v>
      </c>
      <c r="EL1" s="7" t="s">
        <v>2771</v>
      </c>
      <c r="EM1" s="7" t="s">
        <v>2772</v>
      </c>
      <c r="EN1" s="7" t="s">
        <v>2773</v>
      </c>
      <c r="EO1" s="7" t="s">
        <v>2774</v>
      </c>
      <c r="EP1" s="7" t="s">
        <v>2775</v>
      </c>
      <c r="EQ1" s="7" t="s">
        <v>2776</v>
      </c>
      <c r="ER1" s="7" t="s">
        <v>2777</v>
      </c>
      <c r="ES1" s="7" t="s">
        <v>2778</v>
      </c>
      <c r="ET1" s="7" t="s">
        <v>2779</v>
      </c>
      <c r="EU1" s="7" t="s">
        <v>2780</v>
      </c>
      <c r="EV1" s="7" t="s">
        <v>2781</v>
      </c>
      <c r="EW1" s="7" t="s">
        <v>2782</v>
      </c>
      <c r="EX1" s="7" t="s">
        <v>2783</v>
      </c>
      <c r="EY1" s="7" t="s">
        <v>2784</v>
      </c>
      <c r="EZ1" s="7" t="s">
        <v>2785</v>
      </c>
      <c r="FA1" s="7" t="s">
        <v>2786</v>
      </c>
      <c r="FB1" s="7" t="s">
        <v>2787</v>
      </c>
      <c r="FC1" s="7" t="s">
        <v>2788</v>
      </c>
      <c r="FD1" s="7" t="s">
        <v>2789</v>
      </c>
      <c r="FE1" s="7" t="s">
        <v>2790</v>
      </c>
      <c r="FF1" s="7" t="s">
        <v>2791</v>
      </c>
      <c r="FG1" s="7" t="s">
        <v>2792</v>
      </c>
      <c r="FH1" s="7" t="s">
        <v>2793</v>
      </c>
      <c r="FI1" s="7" t="s">
        <v>2794</v>
      </c>
      <c r="FJ1" s="7" t="s">
        <v>2795</v>
      </c>
      <c r="FK1" s="7" t="s">
        <v>2796</v>
      </c>
      <c r="FL1" s="7" t="s">
        <v>2797</v>
      </c>
      <c r="FM1" s="7" t="s">
        <v>2798</v>
      </c>
      <c r="FN1" s="7" t="s">
        <v>2799</v>
      </c>
      <c r="FO1" s="7" t="s">
        <v>2800</v>
      </c>
      <c r="FP1" s="7" t="s">
        <v>2801</v>
      </c>
      <c r="FQ1" s="7" t="s">
        <v>2802</v>
      </c>
      <c r="FR1" s="7" t="s">
        <v>2803</v>
      </c>
      <c r="FS1" s="7" t="s">
        <v>2804</v>
      </c>
      <c r="FT1" s="7" t="s">
        <v>2805</v>
      </c>
      <c r="FU1" s="7" t="s">
        <v>2806</v>
      </c>
      <c r="FV1" s="7" t="s">
        <v>2807</v>
      </c>
      <c r="FW1" s="7" t="s">
        <v>2808</v>
      </c>
      <c r="FX1" s="7" t="s">
        <v>2809</v>
      </c>
      <c r="FY1" s="7" t="s">
        <v>2810</v>
      </c>
      <c r="FZ1" s="7" t="s">
        <v>2811</v>
      </c>
      <c r="GA1" s="7" t="s">
        <v>2812</v>
      </c>
      <c r="GB1" s="7" t="s">
        <v>2813</v>
      </c>
      <c r="GC1" s="7" t="s">
        <v>2814</v>
      </c>
      <c r="GD1" s="7" t="s">
        <v>2815</v>
      </c>
      <c r="GE1" s="7" t="s">
        <v>2816</v>
      </c>
      <c r="GF1" s="7" t="s">
        <v>2817</v>
      </c>
      <c r="GG1" s="7" t="s">
        <v>2818</v>
      </c>
      <c r="GH1" s="7" t="s">
        <v>2819</v>
      </c>
      <c r="GI1" s="7" t="s">
        <v>2820</v>
      </c>
      <c r="GJ1" s="7" t="s">
        <v>2821</v>
      </c>
      <c r="GK1" s="7" t="s">
        <v>2822</v>
      </c>
      <c r="GL1" s="7" t="s">
        <v>2823</v>
      </c>
      <c r="GM1" s="7" t="s">
        <v>2824</v>
      </c>
      <c r="GN1" s="7" t="s">
        <v>2825</v>
      </c>
      <c r="GO1" s="8" t="s">
        <v>2826</v>
      </c>
      <c r="GP1" s="9"/>
      <c r="GQ1" s="126" t="s">
        <v>2827</v>
      </c>
      <c r="GR1" s="125"/>
      <c r="GS1" s="126" t="s">
        <v>191</v>
      </c>
      <c r="GT1" s="125"/>
      <c r="GU1" s="126" t="s">
        <v>192</v>
      </c>
      <c r="GV1" s="125"/>
      <c r="GW1" s="126" t="s">
        <v>193</v>
      </c>
      <c r="GX1" s="125"/>
      <c r="GY1" s="126" t="s">
        <v>2828</v>
      </c>
      <c r="GZ1" s="125"/>
      <c r="HA1" s="126" t="s">
        <v>2829</v>
      </c>
      <c r="HB1" s="125"/>
      <c r="HC1" s="126" t="s">
        <v>2830</v>
      </c>
      <c r="HD1" s="125"/>
      <c r="HE1" s="6"/>
      <c r="HF1" s="10" t="s">
        <v>5</v>
      </c>
      <c r="HG1" s="7" t="s">
        <v>197</v>
      </c>
      <c r="HH1" s="7" t="s">
        <v>198</v>
      </c>
      <c r="HI1" s="7" t="s">
        <v>199</v>
      </c>
      <c r="HJ1" s="7" t="s">
        <v>200</v>
      </c>
      <c r="HK1" s="7" t="s">
        <v>201</v>
      </c>
      <c r="HL1" s="7" t="s">
        <v>202</v>
      </c>
      <c r="HM1" s="7" t="s">
        <v>203</v>
      </c>
      <c r="HN1" s="7" t="s">
        <v>204</v>
      </c>
      <c r="HO1" s="7" t="s">
        <v>205</v>
      </c>
      <c r="HP1" s="7" t="s">
        <v>206</v>
      </c>
      <c r="HQ1" s="7" t="s">
        <v>207</v>
      </c>
      <c r="HR1" s="7" t="s">
        <v>208</v>
      </c>
      <c r="HS1" s="7" t="s">
        <v>209</v>
      </c>
      <c r="HT1" s="7" t="s">
        <v>210</v>
      </c>
      <c r="HU1" s="6"/>
    </row>
    <row r="2" spans="1:229" ht="18.75" customHeight="1" x14ac:dyDescent="0.3">
      <c r="B2" s="6"/>
      <c r="C2" s="11"/>
      <c r="D2" s="11"/>
      <c r="E2" s="3" t="s">
        <v>211</v>
      </c>
      <c r="F2" s="3" t="s">
        <v>212</v>
      </c>
      <c r="G2" s="3" t="s">
        <v>213</v>
      </c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6"/>
      <c r="AO2" s="126" t="s">
        <v>214</v>
      </c>
      <c r="AP2" s="124"/>
      <c r="AQ2" s="124"/>
      <c r="AR2" s="124"/>
      <c r="AS2" s="125"/>
      <c r="AT2" s="127"/>
      <c r="AU2" s="124"/>
      <c r="AV2" s="124"/>
      <c r="AW2" s="124"/>
      <c r="AX2" s="124"/>
      <c r="AY2" s="124"/>
      <c r="AZ2" s="124"/>
      <c r="BA2" s="124"/>
      <c r="BB2" s="124"/>
      <c r="BC2" s="124"/>
      <c r="BD2" s="124"/>
      <c r="BE2" s="124"/>
      <c r="BF2" s="124"/>
      <c r="BG2" s="124"/>
      <c r="BH2" s="124"/>
      <c r="BI2" s="124"/>
      <c r="BJ2" s="124"/>
      <c r="BK2" s="124"/>
      <c r="BL2" s="124"/>
      <c r="BM2" s="124"/>
      <c r="BN2" s="125"/>
      <c r="BO2" s="127"/>
      <c r="BP2" s="124"/>
      <c r="BQ2" s="124"/>
      <c r="BR2" s="124"/>
      <c r="BS2" s="124"/>
      <c r="BT2" s="124"/>
      <c r="BU2" s="125"/>
      <c r="BV2" s="127"/>
      <c r="BW2" s="124"/>
      <c r="BX2" s="124"/>
      <c r="BY2" s="124"/>
      <c r="BZ2" s="124"/>
      <c r="CA2" s="124"/>
      <c r="CB2" s="124"/>
      <c r="CC2" s="124"/>
      <c r="CD2" s="125"/>
      <c r="CE2" s="6"/>
      <c r="CF2" s="126" t="s">
        <v>215</v>
      </c>
      <c r="CG2" s="124"/>
      <c r="CH2" s="124"/>
      <c r="CI2" s="124"/>
      <c r="CJ2" s="124"/>
      <c r="CK2" s="124"/>
      <c r="CL2" s="125"/>
      <c r="CM2" s="126" t="s">
        <v>216</v>
      </c>
      <c r="CN2" s="124"/>
      <c r="CO2" s="124"/>
      <c r="CP2" s="124"/>
      <c r="CQ2" s="124"/>
      <c r="CR2" s="124"/>
      <c r="CS2" s="125"/>
      <c r="CT2" s="126" t="s">
        <v>217</v>
      </c>
      <c r="CU2" s="124"/>
      <c r="CV2" s="124"/>
      <c r="CW2" s="124"/>
      <c r="CX2" s="124"/>
      <c r="CY2" s="124"/>
      <c r="CZ2" s="125"/>
      <c r="DA2" s="126" t="s">
        <v>218</v>
      </c>
      <c r="DB2" s="124"/>
      <c r="DC2" s="124"/>
      <c r="DD2" s="124"/>
      <c r="DE2" s="124"/>
      <c r="DF2" s="124"/>
      <c r="DG2" s="125"/>
      <c r="DH2" s="126" t="s">
        <v>219</v>
      </c>
      <c r="DI2" s="124"/>
      <c r="DJ2" s="124"/>
      <c r="DK2" s="124"/>
      <c r="DL2" s="124"/>
      <c r="DM2" s="124"/>
      <c r="DN2" s="125"/>
      <c r="DO2" s="12"/>
      <c r="DP2" s="6"/>
      <c r="DQ2" s="126" t="s">
        <v>2831</v>
      </c>
      <c r="DR2" s="124"/>
      <c r="DS2" s="124"/>
      <c r="DT2" s="124"/>
      <c r="DU2" s="124"/>
      <c r="DV2" s="124"/>
      <c r="DW2" s="125"/>
      <c r="DX2" s="126" t="s">
        <v>2832</v>
      </c>
      <c r="DY2" s="124"/>
      <c r="DZ2" s="124"/>
      <c r="EA2" s="124"/>
      <c r="EB2" s="124"/>
      <c r="EC2" s="124"/>
      <c r="ED2" s="125"/>
      <c r="EE2" s="126" t="s">
        <v>222</v>
      </c>
      <c r="EF2" s="124"/>
      <c r="EG2" s="124"/>
      <c r="EH2" s="124"/>
      <c r="EI2" s="124"/>
      <c r="EJ2" s="124"/>
      <c r="EK2" s="125"/>
      <c r="EL2" s="126" t="s">
        <v>223</v>
      </c>
      <c r="EM2" s="124"/>
      <c r="EN2" s="124"/>
      <c r="EO2" s="124"/>
      <c r="EP2" s="124"/>
      <c r="EQ2" s="124"/>
      <c r="ER2" s="125"/>
      <c r="ES2" s="126" t="s">
        <v>224</v>
      </c>
      <c r="ET2" s="124"/>
      <c r="EU2" s="124"/>
      <c r="EV2" s="124"/>
      <c r="EW2" s="124"/>
      <c r="EX2" s="124"/>
      <c r="EY2" s="125"/>
      <c r="EZ2" s="126" t="s">
        <v>225</v>
      </c>
      <c r="FA2" s="124"/>
      <c r="FB2" s="124"/>
      <c r="FC2" s="124"/>
      <c r="FD2" s="124"/>
      <c r="FE2" s="124"/>
      <c r="FF2" s="125"/>
      <c r="FG2" s="126" t="s">
        <v>210</v>
      </c>
      <c r="FH2" s="124"/>
      <c r="FI2" s="124"/>
      <c r="FJ2" s="124"/>
      <c r="FK2" s="124"/>
      <c r="FL2" s="124"/>
      <c r="FM2" s="125"/>
      <c r="FN2" s="126" t="s">
        <v>226</v>
      </c>
      <c r="FO2" s="124"/>
      <c r="FP2" s="124"/>
      <c r="FQ2" s="124"/>
      <c r="FR2" s="124"/>
      <c r="FS2" s="124"/>
      <c r="FT2" s="125"/>
      <c r="FU2" s="126" t="s">
        <v>227</v>
      </c>
      <c r="FV2" s="124"/>
      <c r="FW2" s="124"/>
      <c r="FX2" s="124"/>
      <c r="FY2" s="124"/>
      <c r="FZ2" s="124"/>
      <c r="GA2" s="125"/>
      <c r="GB2" s="126" t="s">
        <v>228</v>
      </c>
      <c r="GC2" s="124"/>
      <c r="GD2" s="124"/>
      <c r="GE2" s="124"/>
      <c r="GF2" s="124"/>
      <c r="GG2" s="124"/>
      <c r="GH2" s="125"/>
      <c r="GI2" s="126" t="s">
        <v>229</v>
      </c>
      <c r="GJ2" s="124"/>
      <c r="GK2" s="124"/>
      <c r="GL2" s="124"/>
      <c r="GM2" s="124"/>
      <c r="GN2" s="124"/>
      <c r="GO2" s="125"/>
      <c r="GP2" s="6"/>
      <c r="GQ2" s="3" t="s">
        <v>230</v>
      </c>
      <c r="GR2" s="3" t="s">
        <v>231</v>
      </c>
      <c r="GS2" s="3" t="s">
        <v>230</v>
      </c>
      <c r="GT2" s="3" t="s">
        <v>231</v>
      </c>
      <c r="GU2" s="3" t="s">
        <v>230</v>
      </c>
      <c r="GV2" s="3" t="s">
        <v>231</v>
      </c>
      <c r="GW2" s="3" t="s">
        <v>230</v>
      </c>
      <c r="GX2" s="3" t="s">
        <v>231</v>
      </c>
      <c r="GY2" s="3" t="s">
        <v>230</v>
      </c>
      <c r="GZ2" s="3" t="s">
        <v>231</v>
      </c>
      <c r="HA2" s="3" t="s">
        <v>230</v>
      </c>
      <c r="HB2" s="3" t="s">
        <v>231</v>
      </c>
      <c r="HC2" s="3" t="s">
        <v>230</v>
      </c>
      <c r="HD2" s="3" t="s">
        <v>231</v>
      </c>
      <c r="HE2" s="6"/>
      <c r="HF2" s="11"/>
      <c r="HG2" s="11"/>
      <c r="HH2" s="11"/>
      <c r="HI2" s="11"/>
      <c r="HJ2" s="11"/>
      <c r="HK2" s="11"/>
      <c r="HL2" s="11"/>
      <c r="HM2" s="11"/>
      <c r="HN2" s="11"/>
      <c r="HO2" s="11"/>
      <c r="HP2" s="11"/>
      <c r="HQ2" s="11"/>
      <c r="HR2" s="11"/>
      <c r="HS2" s="11"/>
      <c r="HT2" s="11"/>
      <c r="HU2" s="6"/>
    </row>
    <row r="3" spans="1:229" ht="15.75" customHeight="1" x14ac:dyDescent="0.3">
      <c r="A3" s="15"/>
      <c r="B3" s="6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6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6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6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3"/>
      <c r="DP3" s="6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  <c r="FV3" s="14"/>
      <c r="FW3" s="14"/>
      <c r="FX3" s="14"/>
      <c r="FY3" s="14"/>
      <c r="FZ3" s="14"/>
      <c r="GA3" s="14"/>
      <c r="GB3" s="14"/>
      <c r="GC3" s="14"/>
      <c r="GD3" s="14"/>
      <c r="GE3" s="14"/>
      <c r="GF3" s="14"/>
      <c r="GG3" s="14"/>
      <c r="GH3" s="14"/>
      <c r="GI3" s="14"/>
      <c r="GJ3" s="14"/>
      <c r="GK3" s="14"/>
      <c r="GL3" s="14"/>
      <c r="GM3" s="14"/>
      <c r="GN3" s="14"/>
      <c r="GO3" s="14"/>
      <c r="GP3" s="6"/>
      <c r="GQ3" s="6"/>
      <c r="GR3" s="6"/>
      <c r="GS3" s="6"/>
      <c r="GT3" s="6"/>
      <c r="GU3" s="6"/>
      <c r="GV3" s="6"/>
      <c r="GW3" s="6"/>
      <c r="GX3" s="6"/>
      <c r="GY3" s="6"/>
      <c r="GZ3" s="6"/>
      <c r="HA3" s="6"/>
      <c r="HB3" s="6"/>
      <c r="HC3" s="6"/>
      <c r="HD3" s="6"/>
      <c r="HE3" s="6"/>
      <c r="HF3" s="6"/>
      <c r="HG3" s="6"/>
      <c r="HH3" s="6"/>
      <c r="HI3" s="6"/>
      <c r="HJ3" s="6"/>
      <c r="HK3" s="6"/>
      <c r="HL3" s="6"/>
      <c r="HM3" s="6"/>
      <c r="HN3" s="6"/>
      <c r="HO3" s="6"/>
      <c r="HP3" s="6"/>
      <c r="HQ3" s="6"/>
      <c r="HR3" s="6"/>
      <c r="HS3" s="6"/>
      <c r="HT3" s="6"/>
      <c r="HU3" s="6"/>
    </row>
    <row r="4" spans="1:229" ht="21" customHeight="1" x14ac:dyDescent="0.4">
      <c r="A4" s="18"/>
      <c r="B4" s="16"/>
      <c r="C4" s="123" t="s">
        <v>232</v>
      </c>
      <c r="D4" s="124"/>
      <c r="E4" s="124"/>
      <c r="F4" s="124"/>
      <c r="G4" s="124"/>
      <c r="H4" s="124"/>
      <c r="I4" s="124"/>
      <c r="J4" s="124"/>
      <c r="K4" s="124"/>
      <c r="L4" s="124"/>
      <c r="M4" s="124"/>
      <c r="N4" s="124"/>
      <c r="O4" s="124"/>
      <c r="P4" s="124"/>
      <c r="Q4" s="124"/>
      <c r="R4" s="124"/>
      <c r="S4" s="124"/>
      <c r="T4" s="124"/>
      <c r="U4" s="124"/>
      <c r="V4" s="124"/>
      <c r="W4" s="124"/>
      <c r="X4" s="124"/>
      <c r="Y4" s="125"/>
      <c r="Z4" s="16"/>
      <c r="AA4" s="123" t="s">
        <v>233</v>
      </c>
      <c r="AB4" s="124"/>
      <c r="AC4" s="124"/>
      <c r="AD4" s="124"/>
      <c r="AE4" s="124"/>
      <c r="AF4" s="124"/>
      <c r="AG4" s="124"/>
      <c r="AH4" s="124"/>
      <c r="AI4" s="124"/>
      <c r="AJ4" s="124"/>
      <c r="AK4" s="124"/>
      <c r="AL4" s="124"/>
      <c r="AM4" s="125"/>
      <c r="AN4" s="16"/>
      <c r="AO4" s="123" t="s">
        <v>234</v>
      </c>
      <c r="AP4" s="124"/>
      <c r="AQ4" s="124"/>
      <c r="AR4" s="124"/>
      <c r="AS4" s="124"/>
      <c r="AT4" s="124"/>
      <c r="AU4" s="124"/>
      <c r="AV4" s="124"/>
      <c r="AW4" s="124"/>
      <c r="AX4" s="124"/>
      <c r="AY4" s="124"/>
      <c r="AZ4" s="124"/>
      <c r="BA4" s="124"/>
      <c r="BB4" s="124"/>
      <c r="BC4" s="124"/>
      <c r="BD4" s="124"/>
      <c r="BE4" s="124"/>
      <c r="BF4" s="124"/>
      <c r="BG4" s="124"/>
      <c r="BH4" s="124"/>
      <c r="BI4" s="124"/>
      <c r="BJ4" s="124"/>
      <c r="BK4" s="124"/>
      <c r="BL4" s="124"/>
      <c r="BM4" s="124"/>
      <c r="BN4" s="124"/>
      <c r="BO4" s="124"/>
      <c r="BP4" s="124"/>
      <c r="BQ4" s="124"/>
      <c r="BR4" s="124"/>
      <c r="BS4" s="124"/>
      <c r="BT4" s="124"/>
      <c r="BU4" s="124"/>
      <c r="BV4" s="124"/>
      <c r="BW4" s="124"/>
      <c r="BX4" s="124"/>
      <c r="BY4" s="124"/>
      <c r="BZ4" s="124"/>
      <c r="CA4" s="124"/>
      <c r="CB4" s="124"/>
      <c r="CC4" s="124"/>
      <c r="CD4" s="125"/>
      <c r="CE4" s="16"/>
      <c r="CF4" s="123" t="s">
        <v>235</v>
      </c>
      <c r="CG4" s="124"/>
      <c r="CH4" s="124"/>
      <c r="CI4" s="124"/>
      <c r="CJ4" s="124"/>
      <c r="CK4" s="124"/>
      <c r="CL4" s="124"/>
      <c r="CM4" s="124"/>
      <c r="CN4" s="124"/>
      <c r="CO4" s="124"/>
      <c r="CP4" s="124"/>
      <c r="CQ4" s="124"/>
      <c r="CR4" s="124"/>
      <c r="CS4" s="124"/>
      <c r="CT4" s="124"/>
      <c r="CU4" s="124"/>
      <c r="CV4" s="124"/>
      <c r="CW4" s="124"/>
      <c r="CX4" s="124"/>
      <c r="CY4" s="124"/>
      <c r="CZ4" s="124"/>
      <c r="DA4" s="124"/>
      <c r="DB4" s="124"/>
      <c r="DC4" s="124"/>
      <c r="DD4" s="124"/>
      <c r="DE4" s="124"/>
      <c r="DF4" s="124"/>
      <c r="DG4" s="124"/>
      <c r="DH4" s="124"/>
      <c r="DI4" s="124"/>
      <c r="DJ4" s="124"/>
      <c r="DK4" s="124"/>
      <c r="DL4" s="124"/>
      <c r="DM4" s="124"/>
      <c r="DN4" s="124"/>
      <c r="DO4" s="125"/>
      <c r="DP4" s="16"/>
      <c r="DQ4" s="123" t="s">
        <v>236</v>
      </c>
      <c r="DR4" s="124"/>
      <c r="DS4" s="124"/>
      <c r="DT4" s="124"/>
      <c r="DU4" s="124"/>
      <c r="DV4" s="124"/>
      <c r="DW4" s="124"/>
      <c r="DX4" s="124"/>
      <c r="DY4" s="124"/>
      <c r="DZ4" s="124"/>
      <c r="EA4" s="124"/>
      <c r="EB4" s="124"/>
      <c r="EC4" s="124"/>
      <c r="ED4" s="124"/>
      <c r="EE4" s="124"/>
      <c r="EF4" s="124"/>
      <c r="EG4" s="124"/>
      <c r="EH4" s="124"/>
      <c r="EI4" s="124"/>
      <c r="EJ4" s="124"/>
      <c r="EK4" s="124"/>
      <c r="EL4" s="124"/>
      <c r="EM4" s="124"/>
      <c r="EN4" s="124"/>
      <c r="EO4" s="124"/>
      <c r="EP4" s="124"/>
      <c r="EQ4" s="124"/>
      <c r="ER4" s="124"/>
      <c r="ES4" s="124"/>
      <c r="ET4" s="124"/>
      <c r="EU4" s="124"/>
      <c r="EV4" s="124"/>
      <c r="EW4" s="124"/>
      <c r="EX4" s="124"/>
      <c r="EY4" s="124"/>
      <c r="EZ4" s="124"/>
      <c r="FA4" s="124"/>
      <c r="FB4" s="124"/>
      <c r="FC4" s="124"/>
      <c r="FD4" s="124"/>
      <c r="FE4" s="124"/>
      <c r="FF4" s="124"/>
      <c r="FG4" s="124"/>
      <c r="FH4" s="124"/>
      <c r="FI4" s="124"/>
      <c r="FJ4" s="124"/>
      <c r="FK4" s="124"/>
      <c r="FL4" s="124"/>
      <c r="FM4" s="124"/>
      <c r="FN4" s="124"/>
      <c r="FO4" s="124"/>
      <c r="FP4" s="124"/>
      <c r="FQ4" s="124"/>
      <c r="FR4" s="124"/>
      <c r="FS4" s="124"/>
      <c r="FT4" s="124"/>
      <c r="FU4" s="124"/>
      <c r="FV4" s="124"/>
      <c r="FW4" s="124"/>
      <c r="FX4" s="124"/>
      <c r="FY4" s="124"/>
      <c r="FZ4" s="124"/>
      <c r="GA4" s="124"/>
      <c r="GB4" s="124"/>
      <c r="GC4" s="124"/>
      <c r="GD4" s="124"/>
      <c r="GE4" s="124"/>
      <c r="GF4" s="124"/>
      <c r="GG4" s="124"/>
      <c r="GH4" s="124"/>
      <c r="GI4" s="124"/>
      <c r="GJ4" s="124"/>
      <c r="GK4" s="124"/>
      <c r="GL4" s="124"/>
      <c r="GM4" s="124"/>
      <c r="GN4" s="124"/>
      <c r="GO4" s="125"/>
      <c r="GP4" s="17"/>
      <c r="GQ4" s="123" t="s">
        <v>237</v>
      </c>
      <c r="GR4" s="124"/>
      <c r="GS4" s="124"/>
      <c r="GT4" s="124"/>
      <c r="GU4" s="124"/>
      <c r="GV4" s="124"/>
      <c r="GW4" s="124"/>
      <c r="GX4" s="124"/>
      <c r="GY4" s="124"/>
      <c r="GZ4" s="124"/>
      <c r="HA4" s="124"/>
      <c r="HB4" s="124"/>
      <c r="HC4" s="124"/>
      <c r="HD4" s="125"/>
      <c r="HE4" s="16"/>
      <c r="HF4" s="123" t="s">
        <v>238</v>
      </c>
      <c r="HG4" s="124"/>
      <c r="HH4" s="124"/>
      <c r="HI4" s="124"/>
      <c r="HJ4" s="124"/>
      <c r="HK4" s="124"/>
      <c r="HL4" s="124"/>
      <c r="HM4" s="124"/>
      <c r="HN4" s="124"/>
      <c r="HO4" s="124"/>
      <c r="HP4" s="124"/>
      <c r="HQ4" s="124"/>
      <c r="HR4" s="124"/>
      <c r="HS4" s="124"/>
      <c r="HT4" s="125"/>
      <c r="HU4" s="16"/>
    </row>
    <row r="5" spans="1:229" ht="15.75" customHeight="1" x14ac:dyDescent="0.3">
      <c r="A5" s="15"/>
      <c r="B5" s="6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6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6"/>
      <c r="AO5" s="6"/>
      <c r="AP5" s="6"/>
      <c r="AQ5" s="6"/>
      <c r="AR5" s="6"/>
      <c r="AS5" s="6"/>
      <c r="AT5" s="19"/>
      <c r="AU5" s="19"/>
      <c r="AV5" s="19"/>
      <c r="AW5" s="19"/>
      <c r="AX5" s="19"/>
      <c r="AY5" s="19"/>
      <c r="AZ5" s="19"/>
      <c r="BA5" s="19"/>
      <c r="BB5" s="19"/>
      <c r="BC5" s="19"/>
      <c r="BD5" s="19"/>
      <c r="BE5" s="19"/>
      <c r="BF5" s="19"/>
      <c r="BG5" s="19"/>
      <c r="BH5" s="19"/>
      <c r="BI5" s="19"/>
      <c r="BJ5" s="19"/>
      <c r="BK5" s="19"/>
      <c r="BL5" s="19"/>
      <c r="BM5" s="19"/>
      <c r="BN5" s="19"/>
      <c r="BO5" s="19"/>
      <c r="BP5" s="19"/>
      <c r="BQ5" s="19"/>
      <c r="BR5" s="19"/>
      <c r="BS5" s="19"/>
      <c r="BT5" s="19"/>
      <c r="BU5" s="19"/>
      <c r="BV5" s="19"/>
      <c r="BW5" s="19"/>
      <c r="BX5" s="19"/>
      <c r="BY5" s="19"/>
      <c r="BZ5" s="19"/>
      <c r="CA5" s="19"/>
      <c r="CB5" s="19"/>
      <c r="CC5" s="19"/>
      <c r="CD5" s="19"/>
      <c r="CE5" s="6"/>
      <c r="CF5" s="19"/>
      <c r="CG5" s="19"/>
      <c r="CH5" s="19"/>
      <c r="CI5" s="19"/>
      <c r="CJ5" s="19"/>
      <c r="CK5" s="19"/>
      <c r="CL5" s="19"/>
      <c r="CM5" s="19"/>
      <c r="CN5" s="19"/>
      <c r="CO5" s="19"/>
      <c r="CP5" s="19"/>
      <c r="CQ5" s="19"/>
      <c r="CR5" s="19"/>
      <c r="CS5" s="19"/>
      <c r="CT5" s="19"/>
      <c r="CU5" s="19"/>
      <c r="CV5" s="19"/>
      <c r="CW5" s="19"/>
      <c r="CX5" s="19"/>
      <c r="CY5" s="19"/>
      <c r="CZ5" s="19"/>
      <c r="DA5" s="19"/>
      <c r="DB5" s="19"/>
      <c r="DC5" s="19"/>
      <c r="DD5" s="19"/>
      <c r="DE5" s="19"/>
      <c r="DF5" s="19"/>
      <c r="DG5" s="19"/>
      <c r="DH5" s="19"/>
      <c r="DI5" s="19"/>
      <c r="DJ5" s="19"/>
      <c r="DK5" s="19"/>
      <c r="DL5" s="19"/>
      <c r="DM5" s="19"/>
      <c r="DN5" s="19"/>
      <c r="DO5" s="19"/>
      <c r="DP5" s="6"/>
      <c r="DQ5" s="19"/>
      <c r="DR5" s="19"/>
      <c r="DS5" s="19"/>
      <c r="DT5" s="19"/>
      <c r="DU5" s="19"/>
      <c r="DV5" s="19"/>
      <c r="DW5" s="19"/>
      <c r="DX5" s="19"/>
      <c r="DY5" s="19"/>
      <c r="DZ5" s="19"/>
      <c r="EA5" s="19"/>
      <c r="EB5" s="19"/>
      <c r="EC5" s="19"/>
      <c r="ED5" s="19"/>
      <c r="EE5" s="19"/>
      <c r="EF5" s="19"/>
      <c r="EG5" s="19"/>
      <c r="EH5" s="19"/>
      <c r="EI5" s="19"/>
      <c r="EJ5" s="19"/>
      <c r="EK5" s="19"/>
      <c r="EL5" s="19"/>
      <c r="EM5" s="19"/>
      <c r="EN5" s="19"/>
      <c r="EO5" s="19"/>
      <c r="EP5" s="19"/>
      <c r="EQ5" s="19"/>
      <c r="ER5" s="19"/>
      <c r="ES5" s="19"/>
      <c r="ET5" s="19"/>
      <c r="EU5" s="19"/>
      <c r="EV5" s="19"/>
      <c r="EW5" s="19"/>
      <c r="EX5" s="19"/>
      <c r="EY5" s="19"/>
      <c r="EZ5" s="19"/>
      <c r="FA5" s="19"/>
      <c r="FB5" s="19"/>
      <c r="FC5" s="19"/>
      <c r="FD5" s="19"/>
      <c r="FE5" s="19"/>
      <c r="FF5" s="19"/>
      <c r="FG5" s="19"/>
      <c r="FH5" s="19"/>
      <c r="FI5" s="19"/>
      <c r="FJ5" s="19"/>
      <c r="FK5" s="19"/>
      <c r="FL5" s="19"/>
      <c r="FM5" s="19"/>
      <c r="FN5" s="19"/>
      <c r="FO5" s="19"/>
      <c r="FP5" s="19"/>
      <c r="FQ5" s="19"/>
      <c r="FR5" s="19"/>
      <c r="FS5" s="19"/>
      <c r="FT5" s="19"/>
      <c r="FU5" s="19"/>
      <c r="FV5" s="19"/>
      <c r="FW5" s="19"/>
      <c r="FX5" s="19"/>
      <c r="FY5" s="19"/>
      <c r="FZ5" s="19"/>
      <c r="GA5" s="19"/>
      <c r="GB5" s="19"/>
      <c r="GC5" s="19"/>
      <c r="GD5" s="19"/>
      <c r="GE5" s="19"/>
      <c r="GF5" s="19"/>
      <c r="GG5" s="19"/>
      <c r="GH5" s="19"/>
      <c r="GI5" s="19"/>
      <c r="GJ5" s="19"/>
      <c r="GK5" s="19"/>
      <c r="GL5" s="19"/>
      <c r="GM5" s="19"/>
      <c r="GN5" s="19"/>
      <c r="GO5" s="19"/>
      <c r="GP5" s="20"/>
      <c r="GQ5" s="6"/>
      <c r="GR5" s="6"/>
      <c r="GS5" s="6"/>
      <c r="GT5" s="6"/>
      <c r="GU5" s="6"/>
      <c r="GV5" s="6"/>
      <c r="GW5" s="6"/>
      <c r="GX5" s="6"/>
      <c r="GY5" s="6"/>
      <c r="GZ5" s="6"/>
      <c r="HA5" s="6"/>
      <c r="HB5" s="6"/>
      <c r="HC5" s="6"/>
      <c r="HD5" s="6"/>
      <c r="HE5" s="6"/>
      <c r="HF5" s="6"/>
      <c r="HG5" s="6"/>
      <c r="HH5" s="6"/>
      <c r="HI5" s="6"/>
      <c r="HJ5" s="6"/>
      <c r="HK5" s="6"/>
      <c r="HL5" s="6"/>
      <c r="HM5" s="6"/>
      <c r="HN5" s="6"/>
      <c r="HO5" s="6"/>
      <c r="HP5" s="6"/>
      <c r="HQ5" s="6"/>
      <c r="HR5" s="6"/>
      <c r="HS5" s="6"/>
      <c r="HT5" s="6"/>
      <c r="HU5" s="6"/>
    </row>
    <row r="6" spans="1:229" ht="15.75" customHeight="1" x14ac:dyDescent="0.3">
      <c r="A6" s="99">
        <v>1</v>
      </c>
      <c r="B6" s="3">
        <v>2</v>
      </c>
      <c r="C6" s="21" t="s">
        <v>259</v>
      </c>
      <c r="D6" s="21">
        <v>1</v>
      </c>
      <c r="E6" s="22">
        <v>41190</v>
      </c>
      <c r="F6" s="22">
        <v>41190</v>
      </c>
      <c r="G6" s="21">
        <f t="shared" ref="G6:G17" si="0">F6-E6</f>
        <v>0</v>
      </c>
      <c r="H6" s="21" t="s">
        <v>240</v>
      </c>
      <c r="I6" s="21"/>
      <c r="J6" s="23">
        <v>13520</v>
      </c>
      <c r="K6" s="21">
        <v>75</v>
      </c>
      <c r="L6" s="21"/>
      <c r="M6" s="21"/>
      <c r="N6" s="21" t="s">
        <v>260</v>
      </c>
      <c r="O6" s="21">
        <v>53</v>
      </c>
      <c r="P6" s="21">
        <v>53</v>
      </c>
      <c r="Q6" s="21">
        <v>18</v>
      </c>
      <c r="R6" s="21" t="s">
        <v>243</v>
      </c>
      <c r="S6" s="21">
        <v>2</v>
      </c>
      <c r="T6" s="21">
        <v>19</v>
      </c>
      <c r="U6" s="21" t="s">
        <v>243</v>
      </c>
      <c r="V6" s="21">
        <v>2</v>
      </c>
      <c r="W6" s="21">
        <v>18</v>
      </c>
      <c r="X6" s="21">
        <v>5</v>
      </c>
      <c r="Y6" s="21">
        <v>5</v>
      </c>
      <c r="Z6" s="6"/>
      <c r="AA6" s="24" t="s">
        <v>244</v>
      </c>
      <c r="AB6" s="21" t="s">
        <v>261</v>
      </c>
      <c r="AC6" s="25"/>
      <c r="AD6" s="25"/>
      <c r="AE6" s="21" t="s">
        <v>249</v>
      </c>
      <c r="AF6" s="21"/>
      <c r="AG6" s="21" t="s">
        <v>246</v>
      </c>
      <c r="AH6" s="21" t="s">
        <v>248</v>
      </c>
      <c r="AI6" s="21" t="s">
        <v>249</v>
      </c>
      <c r="AJ6" s="21" t="s">
        <v>249</v>
      </c>
      <c r="AK6" s="21" t="s">
        <v>249</v>
      </c>
      <c r="AL6" s="21" t="s">
        <v>246</v>
      </c>
      <c r="AM6" s="21">
        <v>0.69</v>
      </c>
      <c r="AN6" s="6"/>
      <c r="AO6" s="26" t="s">
        <v>250</v>
      </c>
      <c r="AP6" s="26" t="s">
        <v>251</v>
      </c>
      <c r="AQ6" s="26"/>
      <c r="AR6" s="26" t="s">
        <v>1904</v>
      </c>
      <c r="AS6" s="26" t="s">
        <v>1905</v>
      </c>
      <c r="AT6" s="117">
        <v>0.69</v>
      </c>
      <c r="AU6" s="34">
        <v>2.63</v>
      </c>
      <c r="AV6" s="34">
        <v>7.6</v>
      </c>
      <c r="AW6" s="34">
        <v>18.52</v>
      </c>
      <c r="AX6" s="34">
        <v>12.01</v>
      </c>
      <c r="AY6" s="34">
        <v>10.27</v>
      </c>
      <c r="AZ6" s="34">
        <v>5.22</v>
      </c>
      <c r="BA6" s="34">
        <v>1.26</v>
      </c>
      <c r="BB6" s="34">
        <v>0.28000000000000003</v>
      </c>
      <c r="BC6" s="28">
        <f t="shared" ref="BC6:BE6" si="1">((AU6/AT6)*100)-100</f>
        <v>281.15942028985506</v>
      </c>
      <c r="BD6" s="28">
        <f t="shared" si="1"/>
        <v>188.97338403041823</v>
      </c>
      <c r="BE6" s="28">
        <f t="shared" si="1"/>
        <v>143.68421052631581</v>
      </c>
      <c r="BF6" s="28">
        <f t="shared" ref="BF6:BF17" si="2">((AV6/AT6)*100)-100</f>
        <v>1001.449275362319</v>
      </c>
      <c r="BG6" s="28">
        <f t="shared" ref="BG6:BG17" si="3">((AW6/AT6)*100)-100</f>
        <v>2584.057971014493</v>
      </c>
      <c r="BH6" s="28">
        <f t="shared" ref="BH6:BH17" si="4">((AW6/AU6)*100)-100</f>
        <v>604.18250950570348</v>
      </c>
      <c r="BI6" s="3">
        <f t="shared" ref="BI6:BK6" si="5">AU6-AT6</f>
        <v>1.94</v>
      </c>
      <c r="BJ6" s="3">
        <f t="shared" si="5"/>
        <v>4.97</v>
      </c>
      <c r="BK6" s="3">
        <f t="shared" si="5"/>
        <v>10.92</v>
      </c>
      <c r="BL6" s="3">
        <f t="shared" ref="BL6:BL17" si="6">AV6-AT6</f>
        <v>6.91</v>
      </c>
      <c r="BM6" s="3">
        <f t="shared" ref="BM6:BM17" si="7">AW6-AT6</f>
        <v>17.829999999999998</v>
      </c>
      <c r="BN6" s="3">
        <f t="shared" ref="BN6:BN17" si="8">AW6-AU6</f>
        <v>15.89</v>
      </c>
      <c r="BO6" s="24">
        <v>117.1</v>
      </c>
      <c r="BP6" s="21">
        <v>127.9</v>
      </c>
      <c r="BQ6" s="21">
        <v>101.9</v>
      </c>
      <c r="BR6" s="21">
        <v>71</v>
      </c>
      <c r="BS6" s="21">
        <v>93.7</v>
      </c>
      <c r="BT6" s="21">
        <v>136</v>
      </c>
      <c r="BU6" s="21">
        <v>171.7</v>
      </c>
      <c r="BV6" s="24">
        <v>34</v>
      </c>
      <c r="BW6" s="21">
        <v>36</v>
      </c>
      <c r="BX6" s="21">
        <v>36</v>
      </c>
      <c r="BY6" s="21">
        <v>36</v>
      </c>
      <c r="BZ6" s="21">
        <v>33.9</v>
      </c>
      <c r="CA6" s="21">
        <v>35</v>
      </c>
      <c r="CB6" s="21">
        <v>36</v>
      </c>
      <c r="CC6" s="21">
        <v>36.5</v>
      </c>
      <c r="CD6" s="21">
        <v>36</v>
      </c>
      <c r="CE6" s="6"/>
      <c r="CF6" s="24" t="s">
        <v>262</v>
      </c>
      <c r="CG6" s="21"/>
      <c r="CH6" s="21"/>
      <c r="CI6" s="21"/>
      <c r="CJ6" s="21"/>
      <c r="CK6" s="21"/>
      <c r="CL6" s="21" t="s">
        <v>263</v>
      </c>
      <c r="CM6" s="24" t="s">
        <v>264</v>
      </c>
      <c r="CN6" s="21"/>
      <c r="CO6" s="21"/>
      <c r="CP6" s="21"/>
      <c r="CQ6" s="21"/>
      <c r="CR6" s="21"/>
      <c r="CS6" s="21" t="s">
        <v>265</v>
      </c>
      <c r="CT6" s="24">
        <v>2</v>
      </c>
      <c r="CU6" s="21"/>
      <c r="CV6" s="21"/>
      <c r="CW6" s="21"/>
      <c r="CX6" s="21"/>
      <c r="CY6" s="21"/>
      <c r="CZ6" s="21" t="s">
        <v>266</v>
      </c>
      <c r="DA6" s="24" t="s">
        <v>267</v>
      </c>
      <c r="DB6" s="21"/>
      <c r="DC6" s="21"/>
      <c r="DD6" s="21"/>
      <c r="DE6" s="21"/>
      <c r="DF6" s="21"/>
      <c r="DG6" s="21" t="s">
        <v>266</v>
      </c>
      <c r="DH6" s="24" t="s">
        <v>268</v>
      </c>
      <c r="DI6" s="21" t="s">
        <v>268</v>
      </c>
      <c r="DJ6" s="21" t="s">
        <v>268</v>
      </c>
      <c r="DK6" s="21"/>
      <c r="DL6" s="21"/>
      <c r="DM6" s="21"/>
      <c r="DN6" s="21"/>
      <c r="DO6" s="26">
        <v>9</v>
      </c>
      <c r="DP6" s="6"/>
      <c r="DQ6" s="24">
        <v>224</v>
      </c>
      <c r="DR6" s="21">
        <v>75.8</v>
      </c>
      <c r="DS6" s="21">
        <v>86.4</v>
      </c>
      <c r="DT6" s="21">
        <v>64.8</v>
      </c>
      <c r="DU6" s="21">
        <v>79.5</v>
      </c>
      <c r="DV6" s="21">
        <v>105.5</v>
      </c>
      <c r="DW6" s="21">
        <v>112.3</v>
      </c>
      <c r="DX6" s="24">
        <v>1</v>
      </c>
      <c r="DY6" s="21">
        <v>0.75</v>
      </c>
      <c r="DZ6" s="21">
        <v>0.5</v>
      </c>
      <c r="EA6" s="21">
        <v>0.7</v>
      </c>
      <c r="EB6" s="21">
        <v>0.65</v>
      </c>
      <c r="EC6" s="21">
        <v>0.6</v>
      </c>
      <c r="ED6" s="21">
        <v>0.6</v>
      </c>
      <c r="EE6" s="29">
        <f t="shared" ref="EE6:EK6" si="9">DQ6/DX6</f>
        <v>224</v>
      </c>
      <c r="EF6" s="30">
        <f t="shared" si="9"/>
        <v>101.06666666666666</v>
      </c>
      <c r="EG6" s="30">
        <f t="shared" si="9"/>
        <v>172.8</v>
      </c>
      <c r="EH6" s="30">
        <f t="shared" si="9"/>
        <v>92.571428571428569</v>
      </c>
      <c r="EI6" s="30">
        <f t="shared" si="9"/>
        <v>122.30769230769231</v>
      </c>
      <c r="EJ6" s="30">
        <f t="shared" si="9"/>
        <v>175.83333333333334</v>
      </c>
      <c r="EK6" s="30">
        <f t="shared" si="9"/>
        <v>187.16666666666666</v>
      </c>
      <c r="EL6" s="24">
        <v>1</v>
      </c>
      <c r="EM6" s="21">
        <v>1</v>
      </c>
      <c r="EN6" s="21">
        <v>1</v>
      </c>
      <c r="EO6" s="21">
        <v>1</v>
      </c>
      <c r="EP6" s="21">
        <v>1</v>
      </c>
      <c r="EQ6" s="21">
        <v>1</v>
      </c>
      <c r="ER6" s="21">
        <v>1</v>
      </c>
      <c r="ES6" s="24">
        <v>222</v>
      </c>
      <c r="ET6" s="21">
        <v>168</v>
      </c>
      <c r="EU6" s="21">
        <v>177</v>
      </c>
      <c r="EV6" s="21">
        <v>156</v>
      </c>
      <c r="EW6" s="21">
        <v>165</v>
      </c>
      <c r="EX6" s="21">
        <v>156</v>
      </c>
      <c r="EY6" s="21">
        <v>152</v>
      </c>
      <c r="EZ6" s="24">
        <v>21.4</v>
      </c>
      <c r="FA6" s="21">
        <v>19.2</v>
      </c>
      <c r="FB6" s="21">
        <v>25.6</v>
      </c>
      <c r="FC6" s="21">
        <v>26.1</v>
      </c>
      <c r="FD6" s="21">
        <v>27.3</v>
      </c>
      <c r="FE6" s="21">
        <v>31.4</v>
      </c>
      <c r="FF6" s="21">
        <v>36</v>
      </c>
      <c r="FG6" s="24">
        <v>14</v>
      </c>
      <c r="FH6" s="21">
        <v>6</v>
      </c>
      <c r="FI6" s="21">
        <v>3</v>
      </c>
      <c r="FJ6" s="21">
        <v>3</v>
      </c>
      <c r="FK6" s="21">
        <v>3</v>
      </c>
      <c r="FL6" s="21">
        <v>3</v>
      </c>
      <c r="FM6" s="21">
        <v>3</v>
      </c>
      <c r="FN6" s="24">
        <v>93</v>
      </c>
      <c r="FO6" s="21">
        <v>97</v>
      </c>
      <c r="FP6" s="21">
        <v>86</v>
      </c>
      <c r="FQ6" s="21">
        <v>83</v>
      </c>
      <c r="FR6" s="21">
        <v>77</v>
      </c>
      <c r="FS6" s="21">
        <v>78</v>
      </c>
      <c r="FT6" s="21">
        <v>86</v>
      </c>
      <c r="FU6" s="24">
        <v>0</v>
      </c>
      <c r="FV6" s="21">
        <v>0</v>
      </c>
      <c r="FW6" s="21">
        <v>0</v>
      </c>
      <c r="FX6" s="21">
        <v>0</v>
      </c>
      <c r="FY6" s="21">
        <v>0</v>
      </c>
      <c r="FZ6" s="21">
        <v>0</v>
      </c>
      <c r="GA6" s="21">
        <v>0</v>
      </c>
      <c r="GB6" s="24">
        <v>187</v>
      </c>
      <c r="GC6" s="21">
        <v>175</v>
      </c>
      <c r="GD6" s="21">
        <v>155</v>
      </c>
      <c r="GE6" s="21">
        <v>144</v>
      </c>
      <c r="GF6" s="21">
        <v>143</v>
      </c>
      <c r="GG6" s="21">
        <v>138</v>
      </c>
      <c r="GH6" s="21">
        <v>126</v>
      </c>
      <c r="GI6" s="24">
        <v>1200</v>
      </c>
      <c r="GJ6" s="21">
        <v>2380</v>
      </c>
      <c r="GK6" s="21">
        <v>1630</v>
      </c>
      <c r="GL6" s="21">
        <v>1450</v>
      </c>
      <c r="GM6" s="21">
        <v>1670</v>
      </c>
      <c r="GN6" s="21">
        <v>1300</v>
      </c>
      <c r="GO6" s="31">
        <v>1900</v>
      </c>
      <c r="GP6" s="9"/>
      <c r="GQ6" s="32">
        <v>11</v>
      </c>
      <c r="GR6" s="21">
        <v>45</v>
      </c>
      <c r="GS6" s="24">
        <v>11</v>
      </c>
      <c r="GT6" s="21">
        <v>45</v>
      </c>
      <c r="GU6" s="24">
        <v>12</v>
      </c>
      <c r="GV6" s="21">
        <v>45</v>
      </c>
      <c r="GW6" s="24">
        <v>12</v>
      </c>
      <c r="GX6" s="21">
        <v>45</v>
      </c>
      <c r="GY6" s="24">
        <v>12</v>
      </c>
      <c r="GZ6" s="21">
        <v>45</v>
      </c>
      <c r="HA6" s="24">
        <v>12</v>
      </c>
      <c r="HB6" s="21">
        <v>45</v>
      </c>
      <c r="HC6" s="24">
        <v>12</v>
      </c>
      <c r="HD6" s="21">
        <v>45</v>
      </c>
      <c r="HE6" s="6"/>
      <c r="HF6" s="21"/>
      <c r="HG6" s="21"/>
      <c r="HH6" s="21"/>
      <c r="HI6" s="21"/>
      <c r="HJ6" s="21"/>
      <c r="HK6" s="21"/>
      <c r="HL6" s="21"/>
      <c r="HM6" s="21"/>
      <c r="HN6" s="21"/>
      <c r="HO6" s="21"/>
      <c r="HP6" s="21"/>
      <c r="HQ6" s="21"/>
      <c r="HR6" s="21"/>
      <c r="HS6" s="21"/>
      <c r="HT6" s="21"/>
      <c r="HU6" s="6"/>
    </row>
    <row r="7" spans="1:229" ht="15.75" customHeight="1" x14ac:dyDescent="0.3">
      <c r="A7" s="99">
        <v>2</v>
      </c>
      <c r="B7" s="3">
        <v>11</v>
      </c>
      <c r="C7" s="21" t="s">
        <v>269</v>
      </c>
      <c r="D7" s="21">
        <v>1</v>
      </c>
      <c r="E7" s="22">
        <v>41210</v>
      </c>
      <c r="F7" s="22">
        <v>41212</v>
      </c>
      <c r="G7" s="21">
        <f t="shared" si="0"/>
        <v>2</v>
      </c>
      <c r="H7" s="21"/>
      <c r="I7" s="21"/>
      <c r="J7" s="23">
        <v>18790</v>
      </c>
      <c r="K7" s="21">
        <v>61</v>
      </c>
      <c r="L7" s="21"/>
      <c r="M7" s="21"/>
      <c r="N7" s="21" t="s">
        <v>367</v>
      </c>
      <c r="O7" s="21">
        <v>56</v>
      </c>
      <c r="P7" s="21">
        <v>59.8</v>
      </c>
      <c r="Q7" s="21">
        <v>11</v>
      </c>
      <c r="R7" s="21" t="s">
        <v>368</v>
      </c>
      <c r="S7" s="21">
        <v>1</v>
      </c>
      <c r="T7" s="21">
        <v>19</v>
      </c>
      <c r="U7" s="21" t="s">
        <v>272</v>
      </c>
      <c r="V7" s="21">
        <v>1</v>
      </c>
      <c r="W7" s="21">
        <v>7</v>
      </c>
      <c r="X7" s="21">
        <v>4</v>
      </c>
      <c r="Y7" s="21">
        <v>4</v>
      </c>
      <c r="Z7" s="6"/>
      <c r="AA7" s="24" t="s">
        <v>369</v>
      </c>
      <c r="AB7" s="21" t="s">
        <v>261</v>
      </c>
      <c r="AC7" s="25"/>
      <c r="AD7" s="25"/>
      <c r="AE7" s="21" t="s">
        <v>246</v>
      </c>
      <c r="AF7" s="21" t="s">
        <v>247</v>
      </c>
      <c r="AG7" s="21" t="s">
        <v>246</v>
      </c>
      <c r="AH7" s="21" t="s">
        <v>248</v>
      </c>
      <c r="AI7" s="21" t="s">
        <v>246</v>
      </c>
      <c r="AJ7" s="21" t="s">
        <v>249</v>
      </c>
      <c r="AK7" s="21" t="s">
        <v>246</v>
      </c>
      <c r="AL7" s="21" t="s">
        <v>246</v>
      </c>
      <c r="AM7" s="21">
        <v>3.69</v>
      </c>
      <c r="AN7" s="6"/>
      <c r="AO7" s="26" t="s">
        <v>250</v>
      </c>
      <c r="AP7" s="26" t="s">
        <v>251</v>
      </c>
      <c r="AQ7" s="38"/>
      <c r="AR7" s="26" t="s">
        <v>1904</v>
      </c>
      <c r="AS7" s="26" t="s">
        <v>1905</v>
      </c>
      <c r="AT7" s="117">
        <v>5.69</v>
      </c>
      <c r="AU7" s="34">
        <v>8.41</v>
      </c>
      <c r="AV7" s="34">
        <v>16.21</v>
      </c>
      <c r="AW7" s="34">
        <v>36.799999999999997</v>
      </c>
      <c r="AX7" s="34">
        <v>30.7</v>
      </c>
      <c r="AY7" s="34"/>
      <c r="AZ7" s="34">
        <v>11.87</v>
      </c>
      <c r="BA7" s="34">
        <v>6.3</v>
      </c>
      <c r="BB7" s="34">
        <v>5.3</v>
      </c>
      <c r="BC7" s="28">
        <f t="shared" ref="BC7:BE7" si="10">((AU7/AT7)*100)-100</f>
        <v>47.803163444639694</v>
      </c>
      <c r="BD7" s="28">
        <f t="shared" si="10"/>
        <v>92.74673008323424</v>
      </c>
      <c r="BE7" s="28">
        <f t="shared" si="10"/>
        <v>127.02035780382479</v>
      </c>
      <c r="BF7" s="28">
        <f t="shared" si="2"/>
        <v>184.88576449912125</v>
      </c>
      <c r="BG7" s="28">
        <f t="shared" si="3"/>
        <v>546.74868189806659</v>
      </c>
      <c r="BH7" s="28">
        <f t="shared" si="4"/>
        <v>337.57431629013075</v>
      </c>
      <c r="BI7" s="3">
        <f t="shared" ref="BI7:BK7" si="11">AU7-AT7</f>
        <v>2.7199999999999998</v>
      </c>
      <c r="BJ7" s="3">
        <f t="shared" si="11"/>
        <v>7.8000000000000007</v>
      </c>
      <c r="BK7" s="3">
        <f t="shared" si="11"/>
        <v>20.589999999999996</v>
      </c>
      <c r="BL7" s="3">
        <f t="shared" si="6"/>
        <v>10.52</v>
      </c>
      <c r="BM7" s="3">
        <f t="shared" si="7"/>
        <v>31.109999999999996</v>
      </c>
      <c r="BN7" s="3">
        <f t="shared" si="8"/>
        <v>28.389999999999997</v>
      </c>
      <c r="BO7" s="24">
        <v>371.1</v>
      </c>
      <c r="BP7" s="21">
        <v>391</v>
      </c>
      <c r="BQ7" s="21">
        <v>405</v>
      </c>
      <c r="BR7" s="21">
        <v>320</v>
      </c>
      <c r="BS7" s="21">
        <v>263</v>
      </c>
      <c r="BT7" s="21">
        <v>110.8</v>
      </c>
      <c r="BU7" s="21">
        <v>11.2</v>
      </c>
      <c r="BV7" s="24">
        <v>37</v>
      </c>
      <c r="BW7" s="21">
        <v>38</v>
      </c>
      <c r="BX7" s="21">
        <v>38</v>
      </c>
      <c r="BY7" s="21">
        <v>37.9</v>
      </c>
      <c r="BZ7" s="21">
        <v>37.6</v>
      </c>
      <c r="CA7" s="21">
        <v>36.6</v>
      </c>
      <c r="CB7" s="21">
        <v>37</v>
      </c>
      <c r="CC7" s="21">
        <v>37</v>
      </c>
      <c r="CD7" s="21">
        <v>36.6</v>
      </c>
      <c r="CE7" s="6"/>
      <c r="CF7" s="24" t="s">
        <v>370</v>
      </c>
      <c r="CG7" s="21"/>
      <c r="CH7" s="21" t="s">
        <v>371</v>
      </c>
      <c r="CI7" s="21"/>
      <c r="CJ7" s="21"/>
      <c r="CK7" s="21"/>
      <c r="CL7" s="21"/>
      <c r="CM7" s="24" t="s">
        <v>372</v>
      </c>
      <c r="CN7" s="21"/>
      <c r="CO7" s="21" t="s">
        <v>303</v>
      </c>
      <c r="CP7" s="21"/>
      <c r="CQ7" s="21"/>
      <c r="CR7" s="21"/>
      <c r="CS7" s="21"/>
      <c r="CT7" s="24">
        <v>2</v>
      </c>
      <c r="CU7" s="21"/>
      <c r="CV7" s="21">
        <v>6</v>
      </c>
      <c r="CW7" s="21"/>
      <c r="CX7" s="21"/>
      <c r="CY7" s="21"/>
      <c r="CZ7" s="21"/>
      <c r="DA7" s="24" t="s">
        <v>373</v>
      </c>
      <c r="DB7" s="21"/>
      <c r="DC7" s="21" t="s">
        <v>266</v>
      </c>
      <c r="DD7" s="21"/>
      <c r="DE7" s="21"/>
      <c r="DF7" s="21"/>
      <c r="DG7" s="21"/>
      <c r="DH7" s="24" t="s">
        <v>374</v>
      </c>
      <c r="DI7" s="21" t="s">
        <v>374</v>
      </c>
      <c r="DJ7" s="21" t="s">
        <v>375</v>
      </c>
      <c r="DK7" s="21" t="s">
        <v>376</v>
      </c>
      <c r="DL7" s="21" t="s">
        <v>377</v>
      </c>
      <c r="DM7" s="21" t="s">
        <v>377</v>
      </c>
      <c r="DN7" s="21" t="s">
        <v>377</v>
      </c>
      <c r="DO7" s="26">
        <v>9</v>
      </c>
      <c r="DP7" s="6"/>
      <c r="DQ7" s="24">
        <v>109.8</v>
      </c>
      <c r="DR7" s="21">
        <v>79</v>
      </c>
      <c r="DS7" s="21">
        <v>116.8</v>
      </c>
      <c r="DT7" s="21">
        <v>106</v>
      </c>
      <c r="DU7" s="21">
        <v>119.3</v>
      </c>
      <c r="DV7" s="21">
        <v>99.2</v>
      </c>
      <c r="DW7" s="21">
        <v>88.4</v>
      </c>
      <c r="DX7" s="24">
        <v>0.4</v>
      </c>
      <c r="DY7" s="21">
        <v>0.5</v>
      </c>
      <c r="DZ7" s="21">
        <v>0.6</v>
      </c>
      <c r="EA7" s="21">
        <v>0.45</v>
      </c>
      <c r="EB7" s="21">
        <v>0.6</v>
      </c>
      <c r="EC7" s="21">
        <v>0.55000000000000004</v>
      </c>
      <c r="ED7" s="21">
        <v>0.55000000000000004</v>
      </c>
      <c r="EE7" s="29">
        <f t="shared" ref="EE7:EK7" si="12">DQ7/DX7</f>
        <v>274.5</v>
      </c>
      <c r="EF7" s="30">
        <f t="shared" si="12"/>
        <v>158</v>
      </c>
      <c r="EG7" s="30">
        <f t="shared" si="12"/>
        <v>194.66666666666666</v>
      </c>
      <c r="EH7" s="30">
        <f t="shared" si="12"/>
        <v>235.55555555555554</v>
      </c>
      <c r="EI7" s="30">
        <f t="shared" si="12"/>
        <v>198.83333333333334</v>
      </c>
      <c r="EJ7" s="30">
        <f t="shared" si="12"/>
        <v>180.36363636363635</v>
      </c>
      <c r="EK7" s="30">
        <f t="shared" si="12"/>
        <v>160.72727272727272</v>
      </c>
      <c r="EL7" s="24">
        <v>1</v>
      </c>
      <c r="EM7" s="21">
        <v>1</v>
      </c>
      <c r="EN7" s="21">
        <v>1</v>
      </c>
      <c r="EO7" s="21">
        <v>1</v>
      </c>
      <c r="EP7" s="21">
        <v>1</v>
      </c>
      <c r="EQ7" s="21">
        <v>1</v>
      </c>
      <c r="ER7" s="21">
        <v>1</v>
      </c>
      <c r="ES7" s="24">
        <v>171</v>
      </c>
      <c r="ET7" s="21">
        <v>154</v>
      </c>
      <c r="EU7" s="21">
        <v>193</v>
      </c>
      <c r="EV7" s="21">
        <v>204</v>
      </c>
      <c r="EW7" s="21">
        <v>263</v>
      </c>
      <c r="EX7" s="21">
        <v>303</v>
      </c>
      <c r="EY7" s="21">
        <v>332</v>
      </c>
      <c r="EZ7" s="24">
        <v>9</v>
      </c>
      <c r="FA7" s="21">
        <v>9</v>
      </c>
      <c r="FB7" s="21">
        <v>11.7</v>
      </c>
      <c r="FC7" s="21">
        <v>13</v>
      </c>
      <c r="FD7" s="21">
        <v>8</v>
      </c>
      <c r="FE7" s="21">
        <v>5.8</v>
      </c>
      <c r="FF7" s="21">
        <v>5.6</v>
      </c>
      <c r="FG7" s="24">
        <v>7</v>
      </c>
      <c r="FH7" s="21">
        <v>7</v>
      </c>
      <c r="FI7" s="21">
        <v>11</v>
      </c>
      <c r="FJ7" s="21">
        <v>14</v>
      </c>
      <c r="FK7" s="21">
        <v>11</v>
      </c>
      <c r="FL7" s="21">
        <v>11</v>
      </c>
      <c r="FM7" s="21">
        <v>11</v>
      </c>
      <c r="FN7" s="24">
        <v>82</v>
      </c>
      <c r="FO7" s="21">
        <v>95</v>
      </c>
      <c r="FP7" s="21">
        <v>99</v>
      </c>
      <c r="FQ7" s="21">
        <v>93</v>
      </c>
      <c r="FR7" s="21">
        <v>115</v>
      </c>
      <c r="FS7" s="21">
        <v>106</v>
      </c>
      <c r="FT7" s="21">
        <v>93</v>
      </c>
      <c r="FU7" s="24" t="s">
        <v>378</v>
      </c>
      <c r="FV7" s="21">
        <v>0</v>
      </c>
      <c r="FW7" s="21">
        <v>0</v>
      </c>
      <c r="FX7" s="21">
        <v>0</v>
      </c>
      <c r="FY7" s="21">
        <v>0</v>
      </c>
      <c r="FZ7" s="21">
        <v>0</v>
      </c>
      <c r="GA7" s="21">
        <v>0</v>
      </c>
      <c r="GB7" s="24">
        <v>80</v>
      </c>
      <c r="GC7" s="21">
        <v>80</v>
      </c>
      <c r="GD7" s="21">
        <v>82</v>
      </c>
      <c r="GE7" s="21">
        <v>83</v>
      </c>
      <c r="GF7" s="21">
        <v>80</v>
      </c>
      <c r="GG7" s="21">
        <v>78</v>
      </c>
      <c r="GH7" s="21">
        <v>70</v>
      </c>
      <c r="GI7" s="24">
        <v>1930</v>
      </c>
      <c r="GJ7" s="21">
        <v>2770</v>
      </c>
      <c r="GK7" s="21">
        <v>1735</v>
      </c>
      <c r="GL7" s="21">
        <v>1630</v>
      </c>
      <c r="GM7" s="21">
        <v>1980</v>
      </c>
      <c r="GN7" s="21">
        <v>3260</v>
      </c>
      <c r="GO7" s="31">
        <v>1940</v>
      </c>
      <c r="GP7" s="9"/>
      <c r="GQ7" s="32">
        <v>14</v>
      </c>
      <c r="GR7" s="21">
        <v>55</v>
      </c>
      <c r="GS7" s="24">
        <v>11</v>
      </c>
      <c r="GT7" s="21">
        <v>45</v>
      </c>
      <c r="GU7" s="24">
        <v>10</v>
      </c>
      <c r="GV7" s="21">
        <v>45</v>
      </c>
      <c r="GW7" s="24">
        <v>11</v>
      </c>
      <c r="GX7" s="21">
        <v>45</v>
      </c>
      <c r="GY7" s="24">
        <v>9</v>
      </c>
      <c r="GZ7" s="21">
        <v>18</v>
      </c>
      <c r="HA7" s="24">
        <v>10</v>
      </c>
      <c r="HB7" s="21">
        <v>45</v>
      </c>
      <c r="HC7" s="24">
        <v>10</v>
      </c>
      <c r="HD7" s="21">
        <v>45</v>
      </c>
      <c r="HE7" s="6"/>
      <c r="HF7" s="21"/>
      <c r="HG7" s="21"/>
      <c r="HH7" s="21"/>
      <c r="HI7" s="21"/>
      <c r="HJ7" s="21"/>
      <c r="HK7" s="21"/>
      <c r="HL7" s="21"/>
      <c r="HM7" s="21"/>
      <c r="HN7" s="21"/>
      <c r="HO7" s="21"/>
      <c r="HP7" s="21"/>
      <c r="HQ7" s="21"/>
      <c r="HR7" s="21"/>
      <c r="HS7" s="21"/>
      <c r="HT7" s="21"/>
      <c r="HU7" s="6"/>
    </row>
    <row r="8" spans="1:229" ht="15.75" customHeight="1" x14ac:dyDescent="0.3">
      <c r="A8" s="99">
        <v>3</v>
      </c>
      <c r="B8" s="3">
        <v>19</v>
      </c>
      <c r="C8" s="21" t="s">
        <v>323</v>
      </c>
      <c r="D8" s="21">
        <v>2</v>
      </c>
      <c r="E8" s="22">
        <v>41221</v>
      </c>
      <c r="F8" s="22">
        <v>41221</v>
      </c>
      <c r="G8" s="21">
        <f t="shared" si="0"/>
        <v>0</v>
      </c>
      <c r="H8" s="21"/>
      <c r="I8" s="21" t="s">
        <v>440</v>
      </c>
      <c r="J8" s="23">
        <v>13713</v>
      </c>
      <c r="K8" s="21">
        <v>75</v>
      </c>
      <c r="L8" s="21"/>
      <c r="M8" s="21"/>
      <c r="N8" s="21" t="s">
        <v>441</v>
      </c>
      <c r="O8" s="21">
        <v>105</v>
      </c>
      <c r="P8" s="21">
        <v>99</v>
      </c>
      <c r="Q8" s="21">
        <v>5</v>
      </c>
      <c r="R8" s="21" t="s">
        <v>243</v>
      </c>
      <c r="S8" s="21">
        <v>2</v>
      </c>
      <c r="T8" s="21">
        <v>8</v>
      </c>
      <c r="U8" s="21" t="s">
        <v>243</v>
      </c>
      <c r="V8" s="21">
        <v>2</v>
      </c>
      <c r="W8" s="21">
        <v>5</v>
      </c>
      <c r="X8" s="21">
        <v>5</v>
      </c>
      <c r="Y8" s="21">
        <v>5</v>
      </c>
      <c r="Z8" s="6"/>
      <c r="AA8" s="24" t="s">
        <v>369</v>
      </c>
      <c r="AB8" s="21" t="s">
        <v>442</v>
      </c>
      <c r="AC8" s="25"/>
      <c r="AD8" s="25"/>
      <c r="AE8" s="21" t="s">
        <v>246</v>
      </c>
      <c r="AF8" s="21" t="s">
        <v>247</v>
      </c>
      <c r="AG8" s="21" t="s">
        <v>246</v>
      </c>
      <c r="AH8" s="21" t="s">
        <v>248</v>
      </c>
      <c r="AI8" s="21" t="s">
        <v>246</v>
      </c>
      <c r="AJ8" s="21" t="s">
        <v>246</v>
      </c>
      <c r="AK8" s="21" t="s">
        <v>246</v>
      </c>
      <c r="AL8" s="21" t="s">
        <v>246</v>
      </c>
      <c r="AM8" s="21">
        <v>2.41</v>
      </c>
      <c r="AN8" s="6"/>
      <c r="AO8" s="26" t="s">
        <v>250</v>
      </c>
      <c r="AP8" s="26" t="s">
        <v>251</v>
      </c>
      <c r="AQ8" s="26"/>
      <c r="AR8" s="26" t="s">
        <v>1906</v>
      </c>
      <c r="AS8" s="26" t="s">
        <v>1912</v>
      </c>
      <c r="AT8" s="117">
        <v>2.41</v>
      </c>
      <c r="AU8" s="34">
        <v>5.67</v>
      </c>
      <c r="AV8" s="34">
        <v>8.6300000000000008</v>
      </c>
      <c r="AW8" s="34">
        <v>13.3</v>
      </c>
      <c r="AX8" s="34">
        <v>5.3</v>
      </c>
      <c r="AY8" s="34">
        <v>1.8</v>
      </c>
      <c r="AZ8" s="34">
        <v>1.41</v>
      </c>
      <c r="BA8" s="21"/>
      <c r="BB8" s="21"/>
      <c r="BC8" s="28">
        <f t="shared" ref="BC8:BE8" si="13">((AU8/AT8)*100)-100</f>
        <v>135.26970954356844</v>
      </c>
      <c r="BD8" s="28">
        <f t="shared" si="13"/>
        <v>52.204585537918888</v>
      </c>
      <c r="BE8" s="28">
        <f t="shared" si="13"/>
        <v>54.113557358053299</v>
      </c>
      <c r="BF8" s="28">
        <f t="shared" si="2"/>
        <v>258.09128630705396</v>
      </c>
      <c r="BG8" s="28">
        <f t="shared" si="3"/>
        <v>451.86721991701245</v>
      </c>
      <c r="BH8" s="28">
        <f t="shared" si="4"/>
        <v>134.56790123456793</v>
      </c>
      <c r="BI8" s="3">
        <f t="shared" ref="BI8:BK8" si="14">AU8-AT8</f>
        <v>3.26</v>
      </c>
      <c r="BJ8" s="3">
        <f t="shared" si="14"/>
        <v>2.9600000000000009</v>
      </c>
      <c r="BK8" s="3">
        <f t="shared" si="14"/>
        <v>4.67</v>
      </c>
      <c r="BL8" s="3">
        <f t="shared" si="6"/>
        <v>6.2200000000000006</v>
      </c>
      <c r="BM8" s="3">
        <f t="shared" si="7"/>
        <v>10.89</v>
      </c>
      <c r="BN8" s="3">
        <f t="shared" si="8"/>
        <v>7.6300000000000008</v>
      </c>
      <c r="BO8" s="24">
        <v>84.7</v>
      </c>
      <c r="BP8" s="21">
        <v>262.3</v>
      </c>
      <c r="BQ8" s="21">
        <v>120.1</v>
      </c>
      <c r="BR8" s="21">
        <v>85.9</v>
      </c>
      <c r="BS8" s="21"/>
      <c r="BT8" s="21"/>
      <c r="BU8" s="21"/>
      <c r="BV8" s="24">
        <v>38.4</v>
      </c>
      <c r="BW8" s="21"/>
      <c r="BX8" s="21">
        <v>38</v>
      </c>
      <c r="BY8" s="21">
        <v>37</v>
      </c>
      <c r="BZ8" s="21">
        <v>37.6</v>
      </c>
      <c r="CA8" s="21">
        <v>38</v>
      </c>
      <c r="CB8" s="21">
        <v>38</v>
      </c>
      <c r="CC8" s="21"/>
      <c r="CD8" s="21"/>
      <c r="CE8" s="6"/>
      <c r="CF8" s="24" t="s">
        <v>443</v>
      </c>
      <c r="CG8" s="21"/>
      <c r="CH8" s="21"/>
      <c r="CI8" s="21"/>
      <c r="CJ8" s="21"/>
      <c r="CK8" s="21"/>
      <c r="CL8" s="21"/>
      <c r="CM8" s="24" t="s">
        <v>318</v>
      </c>
      <c r="CN8" s="21"/>
      <c r="CO8" s="21"/>
      <c r="CP8" s="21"/>
      <c r="CQ8" s="21"/>
      <c r="CR8" s="21"/>
      <c r="CS8" s="21"/>
      <c r="CT8" s="24">
        <v>1</v>
      </c>
      <c r="CU8" s="21"/>
      <c r="CV8" s="21"/>
      <c r="CW8" s="21"/>
      <c r="CX8" s="21"/>
      <c r="CY8" s="21"/>
      <c r="CZ8" s="21"/>
      <c r="DA8" s="24" t="s">
        <v>444</v>
      </c>
      <c r="DB8" s="21"/>
      <c r="DC8" s="21"/>
      <c r="DD8" s="21"/>
      <c r="DE8" s="21"/>
      <c r="DF8" s="21"/>
      <c r="DG8" s="21"/>
      <c r="DH8" s="24" t="s">
        <v>445</v>
      </c>
      <c r="DI8" s="21" t="s">
        <v>446</v>
      </c>
      <c r="DJ8" s="21" t="s">
        <v>445</v>
      </c>
      <c r="DK8" s="21" t="s">
        <v>446</v>
      </c>
      <c r="DL8" s="21" t="s">
        <v>445</v>
      </c>
      <c r="DM8" s="21"/>
      <c r="DN8" s="21"/>
      <c r="DO8" s="26">
        <v>9</v>
      </c>
      <c r="DP8" s="6"/>
      <c r="DQ8" s="24">
        <v>66</v>
      </c>
      <c r="DR8" s="21">
        <v>86.6</v>
      </c>
      <c r="DS8" s="21">
        <v>78.8</v>
      </c>
      <c r="DT8" s="21">
        <v>88.8</v>
      </c>
      <c r="DU8" s="21">
        <v>87.3</v>
      </c>
      <c r="DV8" s="21"/>
      <c r="DW8" s="21"/>
      <c r="DX8" s="24">
        <v>0.6</v>
      </c>
      <c r="DY8" s="21">
        <v>0.6</v>
      </c>
      <c r="DZ8" s="21">
        <v>0.4</v>
      </c>
      <c r="EA8" s="21">
        <v>0.45</v>
      </c>
      <c r="EB8" s="21">
        <v>0.45</v>
      </c>
      <c r="EC8" s="21"/>
      <c r="ED8" s="21"/>
      <c r="EE8" s="29">
        <f t="shared" ref="EE8:EI8" si="15">DQ8/DX8</f>
        <v>110</v>
      </c>
      <c r="EF8" s="30">
        <f t="shared" si="15"/>
        <v>144.33333333333334</v>
      </c>
      <c r="EG8" s="30">
        <f t="shared" si="15"/>
        <v>196.99999999999997</v>
      </c>
      <c r="EH8" s="30">
        <f t="shared" si="15"/>
        <v>197.33333333333331</v>
      </c>
      <c r="EI8" s="30">
        <f t="shared" si="15"/>
        <v>194</v>
      </c>
      <c r="EJ8" s="30"/>
      <c r="EK8" s="30"/>
      <c r="EL8" s="24">
        <v>1</v>
      </c>
      <c r="EM8" s="21">
        <v>1</v>
      </c>
      <c r="EN8" s="21">
        <v>1</v>
      </c>
      <c r="EO8" s="21">
        <v>1</v>
      </c>
      <c r="EP8" s="21">
        <v>1</v>
      </c>
      <c r="EQ8" s="21"/>
      <c r="ER8" s="21"/>
      <c r="ES8" s="24">
        <v>490</v>
      </c>
      <c r="ET8" s="21">
        <v>376</v>
      </c>
      <c r="EU8" s="21">
        <v>314</v>
      </c>
      <c r="EV8" s="21">
        <v>314</v>
      </c>
      <c r="EW8" s="21">
        <v>314</v>
      </c>
      <c r="EX8" s="21"/>
      <c r="EY8" s="21"/>
      <c r="EZ8" s="24">
        <v>10.4</v>
      </c>
      <c r="FA8" s="21">
        <v>8.6</v>
      </c>
      <c r="FB8" s="21">
        <v>8.9</v>
      </c>
      <c r="FC8" s="21">
        <v>9</v>
      </c>
      <c r="FD8" s="21">
        <v>12.9</v>
      </c>
      <c r="FE8" s="21"/>
      <c r="FF8" s="21"/>
      <c r="FG8" s="24">
        <v>3</v>
      </c>
      <c r="FH8" s="21">
        <v>3</v>
      </c>
      <c r="FI8" s="21">
        <v>3</v>
      </c>
      <c r="FJ8" s="21">
        <v>3</v>
      </c>
      <c r="FK8" s="21">
        <v>3</v>
      </c>
      <c r="FL8" s="21"/>
      <c r="FM8" s="21"/>
      <c r="FN8" s="24">
        <v>59</v>
      </c>
      <c r="FO8" s="21">
        <v>74</v>
      </c>
      <c r="FP8" s="21">
        <v>84</v>
      </c>
      <c r="FQ8" s="21">
        <v>76</v>
      </c>
      <c r="FR8" s="21">
        <v>53</v>
      </c>
      <c r="FS8" s="21"/>
      <c r="FT8" s="21"/>
      <c r="FU8" s="24" t="s">
        <v>447</v>
      </c>
      <c r="FV8" s="21" t="s">
        <v>448</v>
      </c>
      <c r="FW8" s="21" t="s">
        <v>257</v>
      </c>
      <c r="FX8" s="21" t="s">
        <v>257</v>
      </c>
      <c r="FY8" s="21" t="s">
        <v>257</v>
      </c>
      <c r="FZ8" s="21"/>
      <c r="GA8" s="21"/>
      <c r="GB8" s="24">
        <v>162</v>
      </c>
      <c r="GC8" s="21">
        <v>156</v>
      </c>
      <c r="GD8" s="21">
        <v>158</v>
      </c>
      <c r="GE8" s="21">
        <v>158</v>
      </c>
      <c r="GF8" s="21">
        <v>191</v>
      </c>
      <c r="GG8" s="21"/>
      <c r="GH8" s="21"/>
      <c r="GI8" s="24">
        <v>1150</v>
      </c>
      <c r="GJ8" s="21">
        <v>1460</v>
      </c>
      <c r="GK8" s="21">
        <v>1350</v>
      </c>
      <c r="GL8" s="21">
        <v>980</v>
      </c>
      <c r="GM8" s="21">
        <v>1150</v>
      </c>
      <c r="GN8" s="21"/>
      <c r="GO8" s="31"/>
      <c r="GP8" s="9"/>
      <c r="GQ8" s="32">
        <v>16</v>
      </c>
      <c r="GR8" s="21">
        <v>90</v>
      </c>
      <c r="GS8" s="24">
        <v>16</v>
      </c>
      <c r="GT8" s="21">
        <v>90</v>
      </c>
      <c r="GU8" s="24">
        <v>16</v>
      </c>
      <c r="GV8" s="21">
        <v>90</v>
      </c>
      <c r="GW8" s="24">
        <v>16</v>
      </c>
      <c r="GX8" s="21">
        <v>90</v>
      </c>
      <c r="GY8" s="24">
        <v>16</v>
      </c>
      <c r="GZ8" s="21">
        <v>90</v>
      </c>
      <c r="HA8" s="24"/>
      <c r="HB8" s="21"/>
      <c r="HC8" s="24"/>
      <c r="HD8" s="21"/>
      <c r="HE8" s="6"/>
      <c r="HF8" s="21"/>
      <c r="HG8" s="21"/>
      <c r="HH8" s="21"/>
      <c r="HI8" s="21"/>
      <c r="HJ8" s="21"/>
      <c r="HK8" s="21"/>
      <c r="HL8" s="21"/>
      <c r="HM8" s="21"/>
      <c r="HN8" s="21"/>
      <c r="HO8" s="21"/>
      <c r="HP8" s="21"/>
      <c r="HQ8" s="21"/>
      <c r="HR8" s="21"/>
      <c r="HS8" s="21"/>
      <c r="HT8" s="21"/>
      <c r="HU8" s="6"/>
    </row>
    <row r="9" spans="1:229" ht="15.75" customHeight="1" x14ac:dyDescent="0.3">
      <c r="A9" s="99">
        <v>4</v>
      </c>
      <c r="B9" s="3">
        <v>24</v>
      </c>
      <c r="C9" s="21" t="s">
        <v>323</v>
      </c>
      <c r="D9" s="21">
        <v>2</v>
      </c>
      <c r="E9" s="22">
        <v>41226</v>
      </c>
      <c r="F9" s="22">
        <v>41227</v>
      </c>
      <c r="G9" s="21">
        <f t="shared" si="0"/>
        <v>1</v>
      </c>
      <c r="H9" s="21"/>
      <c r="I9" s="21"/>
      <c r="J9" s="23">
        <v>14849</v>
      </c>
      <c r="K9" s="21">
        <v>72</v>
      </c>
      <c r="L9" s="21"/>
      <c r="M9" s="21"/>
      <c r="N9" s="21" t="s">
        <v>476</v>
      </c>
      <c r="O9" s="21">
        <v>65</v>
      </c>
      <c r="P9" s="21">
        <v>76</v>
      </c>
      <c r="Q9" s="21">
        <v>9</v>
      </c>
      <c r="R9" s="21" t="s">
        <v>477</v>
      </c>
      <c r="S9" s="21">
        <v>1</v>
      </c>
      <c r="T9" s="21">
        <v>35</v>
      </c>
      <c r="U9" s="21" t="s">
        <v>272</v>
      </c>
      <c r="V9" s="21">
        <v>1</v>
      </c>
      <c r="W9" s="21">
        <v>0</v>
      </c>
      <c r="X9" s="21">
        <v>5</v>
      </c>
      <c r="Y9" s="21">
        <v>5</v>
      </c>
      <c r="Z9" s="6"/>
      <c r="AA9" s="24" t="s">
        <v>298</v>
      </c>
      <c r="AB9" s="21" t="s">
        <v>478</v>
      </c>
      <c r="AC9" s="25"/>
      <c r="AD9" s="25"/>
      <c r="AE9" s="21" t="s">
        <v>246</v>
      </c>
      <c r="AF9" s="21" t="s">
        <v>479</v>
      </c>
      <c r="AG9" s="21" t="s">
        <v>249</v>
      </c>
      <c r="AH9" s="21"/>
      <c r="AI9" s="21" t="s">
        <v>249</v>
      </c>
      <c r="AJ9" s="21" t="s">
        <v>246</v>
      </c>
      <c r="AK9" s="21" t="s">
        <v>246</v>
      </c>
      <c r="AL9" s="21" t="s">
        <v>246</v>
      </c>
      <c r="AM9" s="21">
        <v>8</v>
      </c>
      <c r="AN9" s="6"/>
      <c r="AO9" s="26" t="s">
        <v>250</v>
      </c>
      <c r="AP9" s="26" t="s">
        <v>251</v>
      </c>
      <c r="AQ9" s="26"/>
      <c r="AR9" s="26" t="s">
        <v>1906</v>
      </c>
      <c r="AS9" s="26" t="s">
        <v>1912</v>
      </c>
      <c r="AT9" s="117">
        <v>8</v>
      </c>
      <c r="AU9" s="34">
        <v>16.09</v>
      </c>
      <c r="AV9" s="34">
        <v>23.85</v>
      </c>
      <c r="AW9" s="34">
        <v>46.51</v>
      </c>
      <c r="AX9" s="34">
        <v>35.94</v>
      </c>
      <c r="AY9" s="34">
        <v>42.42</v>
      </c>
      <c r="AZ9" s="34">
        <v>53.83</v>
      </c>
      <c r="BA9" s="34">
        <v>66.58</v>
      </c>
      <c r="BB9" s="34">
        <v>71.66</v>
      </c>
      <c r="BC9" s="28">
        <f t="shared" ref="BC9:BE9" si="16">((AU9/AT9)*100)-100</f>
        <v>101.125</v>
      </c>
      <c r="BD9" s="28">
        <f t="shared" si="16"/>
        <v>48.228713486637673</v>
      </c>
      <c r="BE9" s="28">
        <f t="shared" si="16"/>
        <v>95.010482180293479</v>
      </c>
      <c r="BF9" s="28">
        <f t="shared" si="2"/>
        <v>198.125</v>
      </c>
      <c r="BG9" s="28">
        <f t="shared" si="3"/>
        <v>481.375</v>
      </c>
      <c r="BH9" s="28">
        <f t="shared" si="4"/>
        <v>189.06152889993785</v>
      </c>
      <c r="BI9" s="3">
        <f t="shared" ref="BI9:BK9" si="17">AU9-AT9</f>
        <v>8.09</v>
      </c>
      <c r="BJ9" s="3">
        <f t="shared" si="17"/>
        <v>7.7600000000000016</v>
      </c>
      <c r="BK9" s="3">
        <f t="shared" si="17"/>
        <v>22.659999999999997</v>
      </c>
      <c r="BL9" s="3">
        <f t="shared" si="6"/>
        <v>15.850000000000001</v>
      </c>
      <c r="BM9" s="3">
        <f t="shared" si="7"/>
        <v>38.51</v>
      </c>
      <c r="BN9" s="3">
        <f t="shared" si="8"/>
        <v>30.419999999999998</v>
      </c>
      <c r="BO9" s="24">
        <v>228.4</v>
      </c>
      <c r="BP9" s="21"/>
      <c r="BQ9" s="21">
        <v>259.7</v>
      </c>
      <c r="BR9" s="21">
        <v>145</v>
      </c>
      <c r="BS9" s="21"/>
      <c r="BT9" s="21">
        <v>111.9</v>
      </c>
      <c r="BU9" s="21">
        <v>98.8</v>
      </c>
      <c r="BV9" s="24">
        <v>35</v>
      </c>
      <c r="BW9" s="21">
        <v>36.9</v>
      </c>
      <c r="BX9" s="21">
        <v>37.1</v>
      </c>
      <c r="BY9" s="21">
        <v>36.5</v>
      </c>
      <c r="BZ9" s="21">
        <v>37</v>
      </c>
      <c r="CA9" s="21">
        <v>36.5</v>
      </c>
      <c r="CB9" s="21">
        <v>36</v>
      </c>
      <c r="CC9" s="21">
        <v>36.5</v>
      </c>
      <c r="CD9" s="21">
        <v>36.5</v>
      </c>
      <c r="CE9" s="6"/>
      <c r="CF9" s="24"/>
      <c r="CG9" s="21"/>
      <c r="CH9" s="21"/>
      <c r="CI9" s="21"/>
      <c r="CJ9" s="21" t="s">
        <v>480</v>
      </c>
      <c r="CK9" s="21" t="s">
        <v>316</v>
      </c>
      <c r="CL9" s="21" t="s">
        <v>481</v>
      </c>
      <c r="CM9" s="24"/>
      <c r="CN9" s="21"/>
      <c r="CO9" s="21"/>
      <c r="CP9" s="21"/>
      <c r="CQ9" s="21" t="s">
        <v>482</v>
      </c>
      <c r="CR9" s="21" t="s">
        <v>303</v>
      </c>
      <c r="CS9" s="21" t="s">
        <v>303</v>
      </c>
      <c r="CT9" s="24"/>
      <c r="CU9" s="21"/>
      <c r="CV9" s="21"/>
      <c r="CW9" s="21"/>
      <c r="CX9" s="21">
        <v>3</v>
      </c>
      <c r="CY9" s="21">
        <v>3</v>
      </c>
      <c r="CZ9" s="21">
        <v>3</v>
      </c>
      <c r="DA9" s="24"/>
      <c r="DB9" s="21"/>
      <c r="DC9" s="21"/>
      <c r="DD9" s="40"/>
      <c r="DE9" s="21" t="s">
        <v>256</v>
      </c>
      <c r="DF9" s="21" t="s">
        <v>266</v>
      </c>
      <c r="DG9" s="21" t="s">
        <v>266</v>
      </c>
      <c r="DH9" s="24" t="s">
        <v>483</v>
      </c>
      <c r="DI9" s="21" t="s">
        <v>484</v>
      </c>
      <c r="DJ9" s="21" t="s">
        <v>255</v>
      </c>
      <c r="DK9" s="21" t="s">
        <v>255</v>
      </c>
      <c r="DL9" s="21" t="s">
        <v>255</v>
      </c>
      <c r="DM9" s="21" t="s">
        <v>255</v>
      </c>
      <c r="DN9" s="21" t="s">
        <v>255</v>
      </c>
      <c r="DO9" s="26">
        <v>9</v>
      </c>
      <c r="DP9" s="6"/>
      <c r="DQ9" s="24">
        <v>131</v>
      </c>
      <c r="DR9" s="21">
        <v>128.6</v>
      </c>
      <c r="DS9" s="21">
        <v>82.1</v>
      </c>
      <c r="DT9" s="21">
        <v>90.6</v>
      </c>
      <c r="DU9" s="21">
        <v>72</v>
      </c>
      <c r="DV9" s="21">
        <v>226</v>
      </c>
      <c r="DW9" s="21">
        <v>104.7</v>
      </c>
      <c r="DX9" s="24">
        <v>0.4</v>
      </c>
      <c r="DY9" s="21">
        <v>0.4</v>
      </c>
      <c r="DZ9" s="21">
        <v>0.4</v>
      </c>
      <c r="EA9" s="21">
        <v>0.4</v>
      </c>
      <c r="EB9" s="21">
        <v>0.4</v>
      </c>
      <c r="EC9" s="21">
        <v>0.4</v>
      </c>
      <c r="ED9" s="21">
        <v>0.21</v>
      </c>
      <c r="EE9" s="29">
        <f t="shared" ref="EE9:EK9" si="18">DQ9/DX9</f>
        <v>327.5</v>
      </c>
      <c r="EF9" s="30">
        <f t="shared" si="18"/>
        <v>321.49999999999994</v>
      </c>
      <c r="EG9" s="30">
        <f t="shared" si="18"/>
        <v>205.24999999999997</v>
      </c>
      <c r="EH9" s="30">
        <f t="shared" si="18"/>
        <v>226.49999999999997</v>
      </c>
      <c r="EI9" s="30">
        <f t="shared" si="18"/>
        <v>180</v>
      </c>
      <c r="EJ9" s="30">
        <f t="shared" si="18"/>
        <v>565</v>
      </c>
      <c r="EK9" s="30">
        <f t="shared" si="18"/>
        <v>498.57142857142861</v>
      </c>
      <c r="EL9" s="24">
        <v>1</v>
      </c>
      <c r="EM9" s="21">
        <v>1</v>
      </c>
      <c r="EN9" s="21">
        <v>1</v>
      </c>
      <c r="EO9" s="21">
        <v>1</v>
      </c>
      <c r="EP9" s="21">
        <v>1</v>
      </c>
      <c r="EQ9" s="21">
        <v>1</v>
      </c>
      <c r="ER9" s="21">
        <v>1</v>
      </c>
      <c r="ES9" s="24">
        <v>209</v>
      </c>
      <c r="ET9" s="21">
        <v>223</v>
      </c>
      <c r="EU9" s="21">
        <v>181</v>
      </c>
      <c r="EV9" s="21">
        <v>173</v>
      </c>
      <c r="EW9" s="21">
        <v>188</v>
      </c>
      <c r="EX9" s="21">
        <v>209</v>
      </c>
      <c r="EY9" s="21">
        <v>257</v>
      </c>
      <c r="EZ9" s="24">
        <v>21.4</v>
      </c>
      <c r="FA9" s="21">
        <v>7</v>
      </c>
      <c r="FB9" s="21">
        <v>8</v>
      </c>
      <c r="FC9" s="21">
        <v>9.4</v>
      </c>
      <c r="FD9" s="21">
        <v>8</v>
      </c>
      <c r="FE9" s="21">
        <v>6.5</v>
      </c>
      <c r="FF9" s="21">
        <v>6.7</v>
      </c>
      <c r="FG9" s="24">
        <v>15</v>
      </c>
      <c r="FH9" s="21">
        <v>14</v>
      </c>
      <c r="FI9" s="21">
        <v>14</v>
      </c>
      <c r="FJ9" s="21">
        <v>15</v>
      </c>
      <c r="FK9" s="21">
        <v>15</v>
      </c>
      <c r="FL9" s="21">
        <v>14</v>
      </c>
      <c r="FM9" s="21">
        <v>15</v>
      </c>
      <c r="FN9" s="24">
        <v>80</v>
      </c>
      <c r="FO9" s="21">
        <v>73</v>
      </c>
      <c r="FP9" s="21">
        <v>81</v>
      </c>
      <c r="FQ9" s="21">
        <v>85</v>
      </c>
      <c r="FR9" s="21">
        <v>91</v>
      </c>
      <c r="FS9" s="21">
        <v>86</v>
      </c>
      <c r="FT9" s="21">
        <v>90</v>
      </c>
      <c r="FU9" s="24" t="s">
        <v>346</v>
      </c>
      <c r="FV9" s="21" t="s">
        <v>346</v>
      </c>
      <c r="FW9" s="21" t="s">
        <v>296</v>
      </c>
      <c r="FX9" s="21" t="s">
        <v>334</v>
      </c>
      <c r="FY9" s="21">
        <v>0</v>
      </c>
      <c r="FZ9" s="21">
        <v>0</v>
      </c>
      <c r="GA9" s="21">
        <v>0</v>
      </c>
      <c r="GB9" s="24">
        <v>62</v>
      </c>
      <c r="GC9" s="21">
        <v>70</v>
      </c>
      <c r="GD9" s="21">
        <v>70</v>
      </c>
      <c r="GE9" s="21">
        <v>60</v>
      </c>
      <c r="GF9" s="21">
        <v>60</v>
      </c>
      <c r="GG9" s="21">
        <v>57</v>
      </c>
      <c r="GH9" s="21">
        <v>46</v>
      </c>
      <c r="GI9" s="24">
        <v>1360</v>
      </c>
      <c r="GJ9" s="21">
        <v>1060</v>
      </c>
      <c r="GK9" s="21">
        <v>1230</v>
      </c>
      <c r="GL9" s="21">
        <v>1625</v>
      </c>
      <c r="GM9" s="21">
        <v>500</v>
      </c>
      <c r="GN9" s="21">
        <v>950</v>
      </c>
      <c r="GO9" s="31">
        <v>1050</v>
      </c>
      <c r="GP9" s="9"/>
      <c r="GQ9" s="32">
        <v>12</v>
      </c>
      <c r="GR9" s="21">
        <v>45</v>
      </c>
      <c r="GS9" s="24">
        <v>12</v>
      </c>
      <c r="GT9" s="21">
        <v>45</v>
      </c>
      <c r="GU9" s="24">
        <v>13</v>
      </c>
      <c r="GV9" s="21">
        <v>55</v>
      </c>
      <c r="GW9" s="24">
        <v>11</v>
      </c>
      <c r="GX9" s="21">
        <v>45</v>
      </c>
      <c r="GY9" s="24">
        <v>10</v>
      </c>
      <c r="GZ9" s="21">
        <v>45</v>
      </c>
      <c r="HA9" s="24">
        <v>9</v>
      </c>
      <c r="HB9" s="21">
        <v>18</v>
      </c>
      <c r="HC9" s="24">
        <v>8</v>
      </c>
      <c r="HD9" s="21">
        <v>18</v>
      </c>
      <c r="HE9" s="6"/>
      <c r="HF9" s="21"/>
      <c r="HG9" s="21"/>
      <c r="HH9" s="21"/>
      <c r="HI9" s="21"/>
      <c r="HJ9" s="21"/>
      <c r="HK9" s="21"/>
      <c r="HL9" s="21"/>
      <c r="HM9" s="21"/>
      <c r="HN9" s="21"/>
      <c r="HO9" s="21"/>
      <c r="HP9" s="21"/>
      <c r="HQ9" s="21"/>
      <c r="HR9" s="21"/>
      <c r="HS9" s="21"/>
      <c r="HT9" s="21"/>
      <c r="HU9" s="6"/>
    </row>
    <row r="10" spans="1:229" ht="15.75" customHeight="1" x14ac:dyDescent="0.3">
      <c r="A10" s="99">
        <v>5</v>
      </c>
      <c r="B10" s="3">
        <v>26</v>
      </c>
      <c r="C10" s="21" t="s">
        <v>431</v>
      </c>
      <c r="D10" s="21">
        <v>1</v>
      </c>
      <c r="E10" s="22">
        <v>41213</v>
      </c>
      <c r="F10" s="22">
        <v>41213</v>
      </c>
      <c r="G10" s="21">
        <f t="shared" si="0"/>
        <v>0</v>
      </c>
      <c r="H10" s="21"/>
      <c r="I10" s="21"/>
      <c r="J10" s="23">
        <v>19035</v>
      </c>
      <c r="K10" s="21">
        <v>60</v>
      </c>
      <c r="L10" s="21"/>
      <c r="M10" s="21"/>
      <c r="N10" s="21" t="s">
        <v>496</v>
      </c>
      <c r="O10" s="21">
        <v>77</v>
      </c>
      <c r="P10" s="21">
        <v>90.5</v>
      </c>
      <c r="Q10" s="21">
        <v>21</v>
      </c>
      <c r="R10" s="21" t="s">
        <v>243</v>
      </c>
      <c r="S10" s="21">
        <v>2</v>
      </c>
      <c r="T10" s="21">
        <v>21</v>
      </c>
      <c r="U10" s="21" t="s">
        <v>243</v>
      </c>
      <c r="V10" s="21">
        <v>2</v>
      </c>
      <c r="W10" s="21">
        <v>21</v>
      </c>
      <c r="X10" s="21">
        <v>21</v>
      </c>
      <c r="Y10" s="21">
        <v>21</v>
      </c>
      <c r="Z10" s="6"/>
      <c r="AA10" s="24" t="s">
        <v>462</v>
      </c>
      <c r="AB10" s="21" t="s">
        <v>497</v>
      </c>
      <c r="AC10" s="25"/>
      <c r="AD10" s="25"/>
      <c r="AE10" s="21" t="s">
        <v>249</v>
      </c>
      <c r="AF10" s="21"/>
      <c r="AG10" s="21" t="s">
        <v>246</v>
      </c>
      <c r="AH10" s="21" t="s">
        <v>248</v>
      </c>
      <c r="AI10" s="21" t="s">
        <v>246</v>
      </c>
      <c r="AJ10" s="21" t="s">
        <v>246</v>
      </c>
      <c r="AK10" s="21" t="s">
        <v>246</v>
      </c>
      <c r="AL10" s="21" t="s">
        <v>246</v>
      </c>
      <c r="AM10" s="21">
        <v>126.9</v>
      </c>
      <c r="AN10" s="6"/>
      <c r="AO10" s="26" t="s">
        <v>250</v>
      </c>
      <c r="AP10" s="26" t="s">
        <v>251</v>
      </c>
      <c r="AQ10" s="26"/>
      <c r="AR10" s="26" t="s">
        <v>1906</v>
      </c>
      <c r="AS10" s="26" t="s">
        <v>1905</v>
      </c>
      <c r="AT10" s="117">
        <v>106.9</v>
      </c>
      <c r="AU10" s="34">
        <v>93.2</v>
      </c>
      <c r="AV10" s="34">
        <v>48.26</v>
      </c>
      <c r="AW10" s="34">
        <v>183.4</v>
      </c>
      <c r="AX10" s="34">
        <v>131.6</v>
      </c>
      <c r="AY10" s="34">
        <v>98.4</v>
      </c>
      <c r="AZ10" s="34">
        <v>83.68</v>
      </c>
      <c r="BA10" s="34">
        <v>54.17</v>
      </c>
      <c r="BB10" s="34">
        <v>24.42</v>
      </c>
      <c r="BC10" s="28">
        <f t="shared" ref="BC10:BE10" si="19">((AU10/AT10)*100)-100</f>
        <v>-12.815715622076709</v>
      </c>
      <c r="BD10" s="28">
        <f t="shared" si="19"/>
        <v>-48.21888412017168</v>
      </c>
      <c r="BE10" s="28">
        <f t="shared" si="19"/>
        <v>280.02486531288855</v>
      </c>
      <c r="BF10" s="28">
        <f t="shared" si="2"/>
        <v>-54.855004677268482</v>
      </c>
      <c r="BG10" s="28">
        <f t="shared" si="3"/>
        <v>71.562207670720312</v>
      </c>
      <c r="BH10" s="28">
        <f t="shared" si="4"/>
        <v>96.78111587982832</v>
      </c>
      <c r="BI10" s="3">
        <f t="shared" ref="BI10:BK10" si="20">AU10-AT10</f>
        <v>-13.700000000000003</v>
      </c>
      <c r="BJ10" s="3">
        <f t="shared" si="20"/>
        <v>-44.940000000000005</v>
      </c>
      <c r="BK10" s="3">
        <f t="shared" si="20"/>
        <v>135.14000000000001</v>
      </c>
      <c r="BL10" s="3">
        <f t="shared" si="6"/>
        <v>-58.640000000000008</v>
      </c>
      <c r="BM10" s="3">
        <f t="shared" si="7"/>
        <v>76.5</v>
      </c>
      <c r="BN10" s="3">
        <f t="shared" si="8"/>
        <v>90.2</v>
      </c>
      <c r="BO10" s="24">
        <v>323</v>
      </c>
      <c r="BP10" s="21">
        <v>354</v>
      </c>
      <c r="BQ10" s="21">
        <v>342</v>
      </c>
      <c r="BR10" s="21">
        <v>336.6</v>
      </c>
      <c r="BS10" s="21">
        <v>271.3</v>
      </c>
      <c r="BT10" s="21">
        <v>304.3</v>
      </c>
      <c r="BU10" s="21">
        <v>217.2</v>
      </c>
      <c r="BV10" s="24">
        <v>37</v>
      </c>
      <c r="BW10" s="21">
        <v>37.1</v>
      </c>
      <c r="BX10" s="21">
        <v>37</v>
      </c>
      <c r="BY10" s="21">
        <v>37.6</v>
      </c>
      <c r="BZ10" s="21">
        <v>37.1</v>
      </c>
      <c r="CA10" s="21">
        <v>36.1</v>
      </c>
      <c r="CB10" s="21">
        <v>35.4</v>
      </c>
      <c r="CC10" s="21">
        <v>35</v>
      </c>
      <c r="CD10" s="21">
        <v>35.9</v>
      </c>
      <c r="CE10" s="6"/>
      <c r="CF10" s="24" t="s">
        <v>498</v>
      </c>
      <c r="CG10" s="21"/>
      <c r="CH10" s="21"/>
      <c r="CI10" s="21"/>
      <c r="CJ10" s="21"/>
      <c r="CK10" s="21"/>
      <c r="CL10" s="21"/>
      <c r="CM10" s="24" t="s">
        <v>499</v>
      </c>
      <c r="CN10" s="21"/>
      <c r="CO10" s="21"/>
      <c r="CP10" s="21"/>
      <c r="CQ10" s="21"/>
      <c r="CR10" s="21"/>
      <c r="CS10" s="21"/>
      <c r="CT10" s="24">
        <v>2</v>
      </c>
      <c r="CU10" s="21"/>
      <c r="CV10" s="21"/>
      <c r="CW10" s="21"/>
      <c r="CX10" s="21"/>
      <c r="CY10" s="21"/>
      <c r="CZ10" s="21"/>
      <c r="DA10" s="24" t="s">
        <v>400</v>
      </c>
      <c r="DB10" s="21"/>
      <c r="DC10" s="21"/>
      <c r="DD10" s="21"/>
      <c r="DE10" s="21"/>
      <c r="DF10" s="21"/>
      <c r="DG10" s="21"/>
      <c r="DH10" s="24" t="s">
        <v>500</v>
      </c>
      <c r="DI10" s="21" t="s">
        <v>501</v>
      </c>
      <c r="DJ10" s="21" t="s">
        <v>400</v>
      </c>
      <c r="DK10" s="21" t="s">
        <v>400</v>
      </c>
      <c r="DL10" s="21" t="s">
        <v>400</v>
      </c>
      <c r="DM10" s="21" t="s">
        <v>400</v>
      </c>
      <c r="DN10" s="21" t="s">
        <v>400</v>
      </c>
      <c r="DO10" s="26">
        <v>9</v>
      </c>
      <c r="DP10" s="6"/>
      <c r="DQ10" s="24">
        <v>144</v>
      </c>
      <c r="DR10" s="21">
        <v>108.3</v>
      </c>
      <c r="DS10" s="21">
        <v>73</v>
      </c>
      <c r="DT10" s="21">
        <v>85.3</v>
      </c>
      <c r="DU10" s="21">
        <v>61.8</v>
      </c>
      <c r="DV10" s="21">
        <v>122.1</v>
      </c>
      <c r="DW10" s="21">
        <v>92.4</v>
      </c>
      <c r="DX10" s="24">
        <v>0.6</v>
      </c>
      <c r="DY10" s="21">
        <v>0.4</v>
      </c>
      <c r="DZ10" s="21">
        <v>0.4</v>
      </c>
      <c r="EA10" s="21">
        <v>0.4</v>
      </c>
      <c r="EB10" s="21">
        <v>0.4</v>
      </c>
      <c r="EC10" s="21">
        <v>0.4</v>
      </c>
      <c r="ED10" s="21">
        <v>0.5</v>
      </c>
      <c r="EE10" s="29">
        <f t="shared" ref="EE10:EK10" si="21">DQ10/DX10</f>
        <v>240</v>
      </c>
      <c r="EF10" s="30">
        <f t="shared" si="21"/>
        <v>270.75</v>
      </c>
      <c r="EG10" s="30">
        <f t="shared" si="21"/>
        <v>182.5</v>
      </c>
      <c r="EH10" s="30">
        <f t="shared" si="21"/>
        <v>213.24999999999997</v>
      </c>
      <c r="EI10" s="30">
        <f t="shared" si="21"/>
        <v>154.49999999999997</v>
      </c>
      <c r="EJ10" s="30">
        <f t="shared" si="21"/>
        <v>305.24999999999994</v>
      </c>
      <c r="EK10" s="30">
        <f t="shared" si="21"/>
        <v>184.8</v>
      </c>
      <c r="EL10" s="24">
        <v>1</v>
      </c>
      <c r="EM10" s="21">
        <v>1</v>
      </c>
      <c r="EN10" s="21">
        <v>1</v>
      </c>
      <c r="EO10" s="21">
        <v>1</v>
      </c>
      <c r="EP10" s="21">
        <v>1</v>
      </c>
      <c r="EQ10" s="21">
        <v>1</v>
      </c>
      <c r="ER10" s="21">
        <v>1</v>
      </c>
      <c r="ES10" s="24">
        <v>161</v>
      </c>
      <c r="ET10" s="21">
        <v>151</v>
      </c>
      <c r="EU10" s="21">
        <v>209</v>
      </c>
      <c r="EV10" s="21">
        <v>260</v>
      </c>
      <c r="EW10" s="21">
        <v>333</v>
      </c>
      <c r="EX10" s="21">
        <v>425</v>
      </c>
      <c r="EY10" s="21">
        <v>501</v>
      </c>
      <c r="EZ10" s="24">
        <v>14.7</v>
      </c>
      <c r="FA10" s="21">
        <v>17</v>
      </c>
      <c r="FB10" s="21">
        <v>10.9</v>
      </c>
      <c r="FC10" s="21">
        <v>10</v>
      </c>
      <c r="FD10" s="21">
        <v>9</v>
      </c>
      <c r="FE10" s="21">
        <v>8</v>
      </c>
      <c r="FF10" s="21">
        <v>7.8</v>
      </c>
      <c r="FG10" s="24">
        <v>8</v>
      </c>
      <c r="FH10" s="21">
        <v>8</v>
      </c>
      <c r="FI10" s="21">
        <v>8</v>
      </c>
      <c r="FJ10" s="21">
        <v>5</v>
      </c>
      <c r="FK10" s="21">
        <v>5</v>
      </c>
      <c r="FL10" s="21">
        <v>6</v>
      </c>
      <c r="FM10" s="21">
        <v>6</v>
      </c>
      <c r="FN10" s="24">
        <v>83</v>
      </c>
      <c r="FO10" s="21">
        <v>66</v>
      </c>
      <c r="FP10" s="21">
        <v>67</v>
      </c>
      <c r="FQ10" s="21">
        <v>84</v>
      </c>
      <c r="FR10" s="21">
        <v>87</v>
      </c>
      <c r="FS10" s="21">
        <v>63</v>
      </c>
      <c r="FT10" s="21">
        <v>73</v>
      </c>
      <c r="FU10" s="24" t="s">
        <v>378</v>
      </c>
      <c r="FV10" s="21" t="s">
        <v>311</v>
      </c>
      <c r="FW10" s="21" t="s">
        <v>321</v>
      </c>
      <c r="FX10" s="21" t="s">
        <v>310</v>
      </c>
      <c r="FY10" s="21" t="s">
        <v>310</v>
      </c>
      <c r="FZ10" s="21" t="s">
        <v>430</v>
      </c>
      <c r="GA10" s="21" t="s">
        <v>295</v>
      </c>
      <c r="GB10" s="24">
        <v>83.4</v>
      </c>
      <c r="GC10" s="21">
        <v>544</v>
      </c>
      <c r="GD10" s="21">
        <v>698</v>
      </c>
      <c r="GE10" s="21">
        <v>482</v>
      </c>
      <c r="GF10" s="21">
        <v>597</v>
      </c>
      <c r="GG10" s="21">
        <v>483</v>
      </c>
      <c r="GH10" s="21">
        <v>562</v>
      </c>
      <c r="GI10" s="24">
        <v>0</v>
      </c>
      <c r="GJ10" s="21">
        <v>720</v>
      </c>
      <c r="GK10" s="21">
        <v>600</v>
      </c>
      <c r="GL10" s="21">
        <v>360</v>
      </c>
      <c r="GM10" s="21">
        <v>120</v>
      </c>
      <c r="GN10" s="21">
        <v>10</v>
      </c>
      <c r="GO10" s="31">
        <v>10</v>
      </c>
      <c r="GP10" s="9"/>
      <c r="GQ10" s="32">
        <v>18</v>
      </c>
      <c r="GR10" s="21">
        <v>90</v>
      </c>
      <c r="GS10" s="24">
        <v>14</v>
      </c>
      <c r="GT10" s="21">
        <v>55</v>
      </c>
      <c r="GU10" s="24">
        <v>14</v>
      </c>
      <c r="GV10" s="21">
        <v>55</v>
      </c>
      <c r="GW10" s="24">
        <v>14</v>
      </c>
      <c r="GX10" s="21">
        <v>55</v>
      </c>
      <c r="GY10" s="24">
        <v>16</v>
      </c>
      <c r="GZ10" s="21">
        <v>90</v>
      </c>
      <c r="HA10" s="24">
        <v>14</v>
      </c>
      <c r="HB10" s="21">
        <v>55</v>
      </c>
      <c r="HC10" s="24">
        <v>15</v>
      </c>
      <c r="HD10" s="21">
        <v>80</v>
      </c>
      <c r="HE10" s="6"/>
      <c r="HF10" s="21"/>
      <c r="HG10" s="21"/>
      <c r="HH10" s="21"/>
      <c r="HI10" s="21"/>
      <c r="HJ10" s="21"/>
      <c r="HK10" s="21"/>
      <c r="HL10" s="21"/>
      <c r="HM10" s="21"/>
      <c r="HN10" s="21"/>
      <c r="HO10" s="21"/>
      <c r="HP10" s="21"/>
      <c r="HQ10" s="21"/>
      <c r="HR10" s="21"/>
      <c r="HS10" s="21"/>
      <c r="HT10" s="21"/>
      <c r="HU10" s="6"/>
    </row>
    <row r="11" spans="1:229" ht="15.75" customHeight="1" x14ac:dyDescent="0.3">
      <c r="A11" s="99">
        <v>6</v>
      </c>
      <c r="B11" s="3">
        <v>116</v>
      </c>
      <c r="C11" s="21" t="s">
        <v>626</v>
      </c>
      <c r="D11" s="21">
        <v>2</v>
      </c>
      <c r="E11" s="22">
        <v>41374</v>
      </c>
      <c r="F11" s="22">
        <v>41375</v>
      </c>
      <c r="G11" s="21">
        <f t="shared" si="0"/>
        <v>1</v>
      </c>
      <c r="H11" s="21"/>
      <c r="I11" s="21" t="s">
        <v>599</v>
      </c>
      <c r="J11" s="23">
        <v>22387</v>
      </c>
      <c r="K11" s="21">
        <v>52</v>
      </c>
      <c r="L11" s="21">
        <v>165</v>
      </c>
      <c r="M11" s="21">
        <v>70</v>
      </c>
      <c r="N11" s="21" t="s">
        <v>1143</v>
      </c>
      <c r="O11" s="21">
        <v>84</v>
      </c>
      <c r="P11" s="21">
        <v>94.6</v>
      </c>
      <c r="Q11" s="21">
        <v>7</v>
      </c>
      <c r="R11" s="21" t="s">
        <v>548</v>
      </c>
      <c r="S11" s="21">
        <v>2</v>
      </c>
      <c r="T11" s="21">
        <v>7</v>
      </c>
      <c r="U11" s="21" t="s">
        <v>548</v>
      </c>
      <c r="V11" s="21">
        <v>2</v>
      </c>
      <c r="W11" s="21">
        <v>7</v>
      </c>
      <c r="X11" s="21">
        <v>2</v>
      </c>
      <c r="Y11" s="21">
        <v>1</v>
      </c>
      <c r="Z11" s="6"/>
      <c r="AA11" s="24" t="s">
        <v>884</v>
      </c>
      <c r="AB11" s="21" t="s">
        <v>1144</v>
      </c>
      <c r="AC11" s="25">
        <v>1</v>
      </c>
      <c r="AD11" s="25"/>
      <c r="AE11" s="21" t="s">
        <v>249</v>
      </c>
      <c r="AF11" s="21"/>
      <c r="AG11" s="21" t="s">
        <v>246</v>
      </c>
      <c r="AH11" s="21" t="s">
        <v>248</v>
      </c>
      <c r="AI11" s="21" t="s">
        <v>246</v>
      </c>
      <c r="AJ11" s="21" t="s">
        <v>246</v>
      </c>
      <c r="AK11" s="21" t="s">
        <v>249</v>
      </c>
      <c r="AL11" s="21" t="s">
        <v>246</v>
      </c>
      <c r="AM11" s="21">
        <v>6.72</v>
      </c>
      <c r="AN11" s="6"/>
      <c r="AO11" s="26" t="s">
        <v>250</v>
      </c>
      <c r="AP11" s="26" t="s">
        <v>251</v>
      </c>
      <c r="AQ11" s="26"/>
      <c r="AR11" s="26" t="s">
        <v>1906</v>
      </c>
      <c r="AS11" s="26" t="s">
        <v>1912</v>
      </c>
      <c r="AT11" s="118">
        <v>6.72</v>
      </c>
      <c r="AU11" s="101">
        <v>15.56</v>
      </c>
      <c r="AV11" s="101">
        <v>20.37</v>
      </c>
      <c r="AW11" s="101">
        <v>55.98</v>
      </c>
      <c r="AX11" s="101">
        <v>42</v>
      </c>
      <c r="AY11" s="101">
        <v>26.55</v>
      </c>
      <c r="AZ11" s="101">
        <v>15.91</v>
      </c>
      <c r="BA11" s="21"/>
      <c r="BB11" s="21"/>
      <c r="BC11" s="28">
        <f t="shared" ref="BC11:BE11" si="22">((AU11/AT11)*100)-100</f>
        <v>131.54761904761907</v>
      </c>
      <c r="BD11" s="28">
        <f t="shared" si="22"/>
        <v>30.912596401028281</v>
      </c>
      <c r="BE11" s="28">
        <f t="shared" si="22"/>
        <v>174.81590574374076</v>
      </c>
      <c r="BF11" s="28">
        <f t="shared" si="2"/>
        <v>203.12500000000006</v>
      </c>
      <c r="BG11" s="28">
        <f t="shared" si="3"/>
        <v>733.03571428571422</v>
      </c>
      <c r="BH11" s="28">
        <f t="shared" si="4"/>
        <v>259.76863753213365</v>
      </c>
      <c r="BI11" s="3">
        <f t="shared" ref="BI11:BK11" si="23">AU11-AT11</f>
        <v>8.84</v>
      </c>
      <c r="BJ11" s="3">
        <f t="shared" si="23"/>
        <v>4.8100000000000005</v>
      </c>
      <c r="BK11" s="3">
        <f t="shared" si="23"/>
        <v>35.61</v>
      </c>
      <c r="BL11" s="3">
        <f t="shared" si="6"/>
        <v>13.650000000000002</v>
      </c>
      <c r="BM11" s="3">
        <f t="shared" si="7"/>
        <v>49.26</v>
      </c>
      <c r="BN11" s="3">
        <f t="shared" si="8"/>
        <v>40.419999999999995</v>
      </c>
      <c r="BO11" s="24"/>
      <c r="BP11" s="21">
        <v>183.2</v>
      </c>
      <c r="BQ11" s="21"/>
      <c r="BR11" s="21"/>
      <c r="BS11" s="21"/>
      <c r="BT11" s="21"/>
      <c r="BU11" s="21"/>
      <c r="BV11" s="24">
        <v>37</v>
      </c>
      <c r="BW11" s="21">
        <v>37</v>
      </c>
      <c r="BX11" s="21">
        <v>36</v>
      </c>
      <c r="BY11" s="21">
        <v>36.5</v>
      </c>
      <c r="BZ11" s="21">
        <v>36</v>
      </c>
      <c r="CA11" s="21">
        <v>38.1</v>
      </c>
      <c r="CB11" s="21">
        <v>36</v>
      </c>
      <c r="CC11" s="21"/>
      <c r="CD11" s="21"/>
      <c r="CE11" s="6"/>
      <c r="CF11" s="24" t="s">
        <v>1145</v>
      </c>
      <c r="CG11" s="21"/>
      <c r="CH11" s="21"/>
      <c r="CI11" s="21"/>
      <c r="CJ11" s="21"/>
      <c r="CK11" s="21"/>
      <c r="CL11" s="21"/>
      <c r="CM11" s="24" t="s">
        <v>1146</v>
      </c>
      <c r="CN11" s="21"/>
      <c r="CO11" s="21"/>
      <c r="CP11" s="21"/>
      <c r="CQ11" s="21"/>
      <c r="CR11" s="21"/>
      <c r="CS11" s="21"/>
      <c r="CT11" s="24">
        <v>1</v>
      </c>
      <c r="CU11" s="21"/>
      <c r="CV11" s="21"/>
      <c r="CW11" s="21"/>
      <c r="CX11" s="21"/>
      <c r="CY11" s="21"/>
      <c r="CZ11" s="21"/>
      <c r="DA11" s="24" t="s">
        <v>1147</v>
      </c>
      <c r="DB11" s="21"/>
      <c r="DC11" s="21"/>
      <c r="DD11" s="21"/>
      <c r="DE11" s="21"/>
      <c r="DF11" s="21"/>
      <c r="DG11" s="21"/>
      <c r="DH11" s="24" t="s">
        <v>1148</v>
      </c>
      <c r="DI11" s="21" t="s">
        <v>1149</v>
      </c>
      <c r="DJ11" s="21" t="s">
        <v>1150</v>
      </c>
      <c r="DK11" s="21" t="s">
        <v>1150</v>
      </c>
      <c r="DL11" s="21" t="s">
        <v>1150</v>
      </c>
      <c r="DM11" s="21"/>
      <c r="DN11" s="21"/>
      <c r="DO11" s="26">
        <v>9</v>
      </c>
      <c r="DP11" s="6"/>
      <c r="DQ11" s="24">
        <v>108.7</v>
      </c>
      <c r="DR11" s="21">
        <v>111.7</v>
      </c>
      <c r="DS11" s="21">
        <v>124.2</v>
      </c>
      <c r="DT11" s="21">
        <v>115.2</v>
      </c>
      <c r="DU11" s="21">
        <v>128</v>
      </c>
      <c r="DV11" s="21"/>
      <c r="DW11" s="21"/>
      <c r="DX11" s="24">
        <v>0.5</v>
      </c>
      <c r="DY11" s="21">
        <v>0.5</v>
      </c>
      <c r="DZ11" s="21">
        <v>0.4</v>
      </c>
      <c r="EA11" s="21">
        <v>0.4</v>
      </c>
      <c r="EB11" s="21">
        <v>0.4</v>
      </c>
      <c r="EC11" s="21"/>
      <c r="ED11" s="21"/>
      <c r="EE11" s="78">
        <f t="shared" ref="EE11:EI11" si="24">DQ11/DX11</f>
        <v>217.4</v>
      </c>
      <c r="EF11" s="79">
        <f t="shared" si="24"/>
        <v>223.4</v>
      </c>
      <c r="EG11" s="79">
        <f t="shared" si="24"/>
        <v>310.5</v>
      </c>
      <c r="EH11" s="79">
        <f t="shared" si="24"/>
        <v>288</v>
      </c>
      <c r="EI11" s="79">
        <f t="shared" si="24"/>
        <v>320</v>
      </c>
      <c r="EJ11" s="79"/>
      <c r="EK11" s="79"/>
      <c r="EL11" s="24">
        <v>1</v>
      </c>
      <c r="EM11" s="21">
        <v>1</v>
      </c>
      <c r="EN11" s="21">
        <v>1</v>
      </c>
      <c r="EO11" s="21">
        <v>1</v>
      </c>
      <c r="EP11" s="21">
        <v>1</v>
      </c>
      <c r="EQ11" s="21"/>
      <c r="ER11" s="21"/>
      <c r="ES11" s="24">
        <v>325</v>
      </c>
      <c r="ET11" s="21">
        <v>126</v>
      </c>
      <c r="EU11" s="21">
        <v>132</v>
      </c>
      <c r="EV11" s="21">
        <v>114</v>
      </c>
      <c r="EW11" s="21">
        <v>95</v>
      </c>
      <c r="EX11" s="21"/>
      <c r="EY11" s="21"/>
      <c r="EZ11" s="24">
        <v>27.7</v>
      </c>
      <c r="FA11" s="21">
        <v>28</v>
      </c>
      <c r="FB11" s="21">
        <v>28.6</v>
      </c>
      <c r="FC11" s="21">
        <v>28.6</v>
      </c>
      <c r="FD11" s="21">
        <v>19.3</v>
      </c>
      <c r="FE11" s="21"/>
      <c r="FF11" s="21"/>
      <c r="FG11" s="24">
        <v>3</v>
      </c>
      <c r="FH11" s="21">
        <v>3</v>
      </c>
      <c r="FI11" s="21">
        <v>3</v>
      </c>
      <c r="FJ11" s="21">
        <v>3</v>
      </c>
      <c r="FK11" s="21">
        <v>3</v>
      </c>
      <c r="FL11" s="21"/>
      <c r="FM11" s="21"/>
      <c r="FN11" s="24">
        <v>68</v>
      </c>
      <c r="FO11" s="21">
        <v>62</v>
      </c>
      <c r="FP11" s="21">
        <v>66</v>
      </c>
      <c r="FQ11" s="21">
        <v>57</v>
      </c>
      <c r="FR11" s="21">
        <v>69</v>
      </c>
      <c r="FS11" s="21"/>
      <c r="FT11" s="21"/>
      <c r="FU11" s="24">
        <v>0</v>
      </c>
      <c r="FV11" s="21">
        <v>0</v>
      </c>
      <c r="FW11" s="21">
        <v>0</v>
      </c>
      <c r="FX11" s="21">
        <v>0</v>
      </c>
      <c r="FY11" s="21">
        <v>0</v>
      </c>
      <c r="FZ11" s="21"/>
      <c r="GA11" s="21"/>
      <c r="GB11" s="24">
        <v>221</v>
      </c>
      <c r="GC11" s="21">
        <v>226</v>
      </c>
      <c r="GD11" s="21">
        <v>186</v>
      </c>
      <c r="GE11" s="21">
        <v>170</v>
      </c>
      <c r="GF11" s="21">
        <v>254</v>
      </c>
      <c r="GG11" s="21"/>
      <c r="GH11" s="21"/>
      <c r="GI11" s="24">
        <v>165</v>
      </c>
      <c r="GJ11" s="21">
        <v>95</v>
      </c>
      <c r="GK11" s="21">
        <v>32</v>
      </c>
      <c r="GL11" s="21">
        <v>28</v>
      </c>
      <c r="GM11" s="21">
        <v>165</v>
      </c>
      <c r="GN11" s="21"/>
      <c r="GO11" s="21"/>
      <c r="GP11" s="6"/>
      <c r="GQ11" s="24">
        <v>15</v>
      </c>
      <c r="GR11" s="21">
        <v>80</v>
      </c>
      <c r="GS11" s="24">
        <v>16</v>
      </c>
      <c r="GT11" s="21">
        <v>90</v>
      </c>
      <c r="GU11" s="24">
        <v>15</v>
      </c>
      <c r="GV11" s="21">
        <v>80</v>
      </c>
      <c r="GW11" s="24">
        <v>16</v>
      </c>
      <c r="GX11" s="21">
        <v>90</v>
      </c>
      <c r="GY11" s="24">
        <v>16</v>
      </c>
      <c r="GZ11" s="21">
        <v>90</v>
      </c>
      <c r="HA11" s="24"/>
      <c r="HB11" s="21"/>
      <c r="HC11" s="24"/>
      <c r="HD11" s="21"/>
      <c r="HE11" s="6"/>
      <c r="HF11" s="21">
        <v>52</v>
      </c>
      <c r="HG11" s="21">
        <v>54</v>
      </c>
      <c r="HH11" s="21">
        <v>93</v>
      </c>
      <c r="HI11" s="21">
        <v>34</v>
      </c>
      <c r="HJ11" s="21">
        <v>1</v>
      </c>
      <c r="HK11" s="21">
        <v>75.8</v>
      </c>
      <c r="HL11" s="21">
        <v>0.5</v>
      </c>
      <c r="HM11" s="21">
        <v>0</v>
      </c>
      <c r="HN11" s="21">
        <v>38</v>
      </c>
      <c r="HO11" s="21">
        <v>12.65</v>
      </c>
      <c r="HP11" s="21">
        <v>2.91</v>
      </c>
      <c r="HQ11" s="21">
        <v>135</v>
      </c>
      <c r="HR11" s="21">
        <v>22.4</v>
      </c>
      <c r="HS11" s="21">
        <v>27.7</v>
      </c>
      <c r="HT11" s="21">
        <v>3</v>
      </c>
      <c r="HU11" s="6"/>
    </row>
    <row r="12" spans="1:229" ht="15.75" customHeight="1" x14ac:dyDescent="0.3">
      <c r="A12" s="99">
        <v>7</v>
      </c>
      <c r="B12" s="3">
        <v>120</v>
      </c>
      <c r="C12" s="21" t="s">
        <v>635</v>
      </c>
      <c r="D12" s="21">
        <v>2</v>
      </c>
      <c r="E12" s="22">
        <v>41380</v>
      </c>
      <c r="F12" s="22">
        <v>41380</v>
      </c>
      <c r="G12" s="21">
        <f t="shared" si="0"/>
        <v>0</v>
      </c>
      <c r="H12" s="21"/>
      <c r="I12" s="21" t="s">
        <v>1175</v>
      </c>
      <c r="J12" s="23">
        <v>14898</v>
      </c>
      <c r="K12" s="21">
        <v>72</v>
      </c>
      <c r="L12" s="21">
        <v>160</v>
      </c>
      <c r="M12" s="21">
        <v>60</v>
      </c>
      <c r="N12" s="21" t="s">
        <v>1176</v>
      </c>
      <c r="O12" s="21">
        <v>49</v>
      </c>
      <c r="P12" s="21">
        <v>43.8</v>
      </c>
      <c r="Q12" s="21">
        <v>4</v>
      </c>
      <c r="R12" s="21" t="s">
        <v>695</v>
      </c>
      <c r="S12" s="21">
        <v>1</v>
      </c>
      <c r="T12" s="21">
        <v>11</v>
      </c>
      <c r="U12" s="21" t="s">
        <v>272</v>
      </c>
      <c r="V12" s="21">
        <v>1</v>
      </c>
      <c r="W12" s="21">
        <v>0</v>
      </c>
      <c r="X12" s="21">
        <v>0</v>
      </c>
      <c r="Y12" s="21">
        <v>0</v>
      </c>
      <c r="Z12" s="6"/>
      <c r="AA12" s="24" t="s">
        <v>513</v>
      </c>
      <c r="AB12" s="21" t="s">
        <v>1144</v>
      </c>
      <c r="AC12" s="25">
        <v>1</v>
      </c>
      <c r="AD12" s="25"/>
      <c r="AE12" s="21" t="s">
        <v>249</v>
      </c>
      <c r="AF12" s="21"/>
      <c r="AG12" s="21" t="s">
        <v>246</v>
      </c>
      <c r="AH12" s="21" t="s">
        <v>248</v>
      </c>
      <c r="AI12" s="21" t="s">
        <v>249</v>
      </c>
      <c r="AJ12" s="21" t="s">
        <v>249</v>
      </c>
      <c r="AK12" s="21" t="s">
        <v>249</v>
      </c>
      <c r="AL12" s="21" t="s">
        <v>246</v>
      </c>
      <c r="AM12" s="21">
        <v>1.87</v>
      </c>
      <c r="AN12" s="6"/>
      <c r="AO12" s="26" t="s">
        <v>250</v>
      </c>
      <c r="AP12" s="26" t="s">
        <v>251</v>
      </c>
      <c r="AQ12" s="26"/>
      <c r="AR12" s="26" t="s">
        <v>1906</v>
      </c>
      <c r="AS12" s="26" t="s">
        <v>1912</v>
      </c>
      <c r="AT12" s="117">
        <v>1.87</v>
      </c>
      <c r="AU12" s="34">
        <v>3.46</v>
      </c>
      <c r="AV12" s="34">
        <v>5.17</v>
      </c>
      <c r="AW12" s="34">
        <v>17.05</v>
      </c>
      <c r="AX12" s="34">
        <v>18.3</v>
      </c>
      <c r="AY12" s="21"/>
      <c r="AZ12" s="21"/>
      <c r="BA12" s="21"/>
      <c r="BB12" s="21"/>
      <c r="BC12" s="28">
        <f t="shared" ref="BC12:BE12" si="25">((AU12/AT12)*100)-100</f>
        <v>85.026737967914414</v>
      </c>
      <c r="BD12" s="28">
        <f t="shared" si="25"/>
        <v>49.421965317919074</v>
      </c>
      <c r="BE12" s="28">
        <f t="shared" si="25"/>
        <v>229.78723404255322</v>
      </c>
      <c r="BF12" s="28">
        <f t="shared" si="2"/>
        <v>176.47058823529409</v>
      </c>
      <c r="BG12" s="28">
        <f t="shared" si="3"/>
        <v>811.76470588235293</v>
      </c>
      <c r="BH12" s="28">
        <f t="shared" si="4"/>
        <v>392.77456647398844</v>
      </c>
      <c r="BI12" s="3">
        <f t="shared" ref="BI12:BK12" si="26">AU12-AT12</f>
        <v>1.5899999999999999</v>
      </c>
      <c r="BJ12" s="3">
        <f t="shared" si="26"/>
        <v>1.71</v>
      </c>
      <c r="BK12" s="3">
        <f t="shared" si="26"/>
        <v>11.88</v>
      </c>
      <c r="BL12" s="3">
        <f t="shared" si="6"/>
        <v>3.3</v>
      </c>
      <c r="BM12" s="3">
        <f t="shared" si="7"/>
        <v>15.18</v>
      </c>
      <c r="BN12" s="3">
        <f t="shared" si="8"/>
        <v>13.59</v>
      </c>
      <c r="BO12" s="24">
        <v>307</v>
      </c>
      <c r="BP12" s="21"/>
      <c r="BQ12" s="21">
        <v>246</v>
      </c>
      <c r="BR12" s="21">
        <v>117.3</v>
      </c>
      <c r="BS12" s="21"/>
      <c r="BT12" s="21"/>
      <c r="BU12" s="21"/>
      <c r="BV12" s="24">
        <v>36.5</v>
      </c>
      <c r="BW12" s="21">
        <v>37</v>
      </c>
      <c r="BX12" s="21">
        <v>36.9</v>
      </c>
      <c r="BY12" s="21">
        <v>36</v>
      </c>
      <c r="BZ12" s="21">
        <v>36.6</v>
      </c>
      <c r="CA12" s="21">
        <v>36.9</v>
      </c>
      <c r="CB12" s="21"/>
      <c r="CC12" s="21"/>
      <c r="CD12" s="21"/>
      <c r="CE12" s="6"/>
      <c r="CF12" s="24" t="s">
        <v>981</v>
      </c>
      <c r="CG12" s="21" t="s">
        <v>1177</v>
      </c>
      <c r="CH12" s="21"/>
      <c r="CI12" s="21"/>
      <c r="CJ12" s="21"/>
      <c r="CK12" s="21"/>
      <c r="CL12" s="21"/>
      <c r="CM12" s="24" t="s">
        <v>1178</v>
      </c>
      <c r="CN12" s="21"/>
      <c r="CO12" s="21"/>
      <c r="CP12" s="21"/>
      <c r="CQ12" s="21"/>
      <c r="CR12" s="21"/>
      <c r="CS12" s="21"/>
      <c r="CT12" s="24">
        <v>2</v>
      </c>
      <c r="CU12" s="21">
        <v>1</v>
      </c>
      <c r="CV12" s="21"/>
      <c r="CW12" s="21"/>
      <c r="CX12" s="21"/>
      <c r="CY12" s="21"/>
      <c r="CZ12" s="21"/>
      <c r="DA12" s="60" t="s">
        <v>1179</v>
      </c>
      <c r="DB12" s="21" t="s">
        <v>331</v>
      </c>
      <c r="DC12" s="21"/>
      <c r="DD12" s="21"/>
      <c r="DE12" s="21"/>
      <c r="DF12" s="21"/>
      <c r="DG12" s="21"/>
      <c r="DH12" s="24" t="s">
        <v>445</v>
      </c>
      <c r="DI12" s="21" t="s">
        <v>1180</v>
      </c>
      <c r="DJ12" s="21" t="s">
        <v>1181</v>
      </c>
      <c r="DK12" s="21" t="s">
        <v>1182</v>
      </c>
      <c r="DL12" s="21"/>
      <c r="DM12" s="21"/>
      <c r="DN12" s="21"/>
      <c r="DO12" s="26"/>
      <c r="DP12" s="6"/>
      <c r="DQ12" s="24">
        <v>102</v>
      </c>
      <c r="DR12" s="21">
        <v>63</v>
      </c>
      <c r="DS12" s="21">
        <v>66</v>
      </c>
      <c r="DT12" s="21">
        <v>79.7</v>
      </c>
      <c r="DU12" s="21"/>
      <c r="DV12" s="21"/>
      <c r="DW12" s="21"/>
      <c r="DX12" s="24">
        <v>0.4</v>
      </c>
      <c r="DY12" s="21">
        <v>0.35</v>
      </c>
      <c r="DZ12" s="21">
        <v>0.35</v>
      </c>
      <c r="EA12" s="21">
        <v>0.35</v>
      </c>
      <c r="EB12" s="21"/>
      <c r="EC12" s="21"/>
      <c r="ED12" s="21"/>
      <c r="EE12" s="78">
        <f t="shared" ref="EE12:EH12" si="27">DQ12/DX12</f>
        <v>255</v>
      </c>
      <c r="EF12" s="79">
        <f t="shared" si="27"/>
        <v>180</v>
      </c>
      <c r="EG12" s="79">
        <f t="shared" si="27"/>
        <v>188.57142857142858</v>
      </c>
      <c r="EH12" s="79">
        <f t="shared" si="27"/>
        <v>227.71428571428575</v>
      </c>
      <c r="EI12" s="79"/>
      <c r="EJ12" s="79"/>
      <c r="EK12" s="79"/>
      <c r="EL12" s="24">
        <v>0</v>
      </c>
      <c r="EM12" s="21">
        <v>0</v>
      </c>
      <c r="EN12" s="21">
        <v>0</v>
      </c>
      <c r="EO12" s="21">
        <v>0</v>
      </c>
      <c r="EP12" s="21"/>
      <c r="EQ12" s="21"/>
      <c r="ER12" s="21"/>
      <c r="ES12" s="24">
        <v>224</v>
      </c>
      <c r="ET12" s="21">
        <v>254</v>
      </c>
      <c r="EU12" s="21">
        <v>267</v>
      </c>
      <c r="EV12" s="21">
        <v>336</v>
      </c>
      <c r="EW12" s="21"/>
      <c r="EX12" s="21"/>
      <c r="EY12" s="21"/>
      <c r="EZ12" s="24">
        <v>6.1</v>
      </c>
      <c r="FA12" s="21">
        <v>6.1</v>
      </c>
      <c r="FB12" s="21">
        <v>4.7</v>
      </c>
      <c r="FC12" s="21">
        <v>6.1</v>
      </c>
      <c r="FD12" s="21"/>
      <c r="FE12" s="21"/>
      <c r="FF12" s="21"/>
      <c r="FG12" s="24">
        <v>15</v>
      </c>
      <c r="FH12" s="21">
        <v>15</v>
      </c>
      <c r="FI12" s="21">
        <v>15</v>
      </c>
      <c r="FJ12" s="21">
        <v>15</v>
      </c>
      <c r="FK12" s="21"/>
      <c r="FL12" s="21"/>
      <c r="FM12" s="21"/>
      <c r="FN12" s="24">
        <v>79</v>
      </c>
      <c r="FO12" s="21">
        <v>66</v>
      </c>
      <c r="FP12" s="21">
        <v>93</v>
      </c>
      <c r="FQ12" s="21">
        <v>100</v>
      </c>
      <c r="FR12" s="21"/>
      <c r="FS12" s="21"/>
      <c r="FT12" s="21"/>
      <c r="FU12" s="24">
        <v>0</v>
      </c>
      <c r="FV12" s="21">
        <v>0</v>
      </c>
      <c r="FW12" s="21">
        <v>0</v>
      </c>
      <c r="FX12" s="21">
        <v>0</v>
      </c>
      <c r="FY12" s="21"/>
      <c r="FZ12" s="21"/>
      <c r="GA12" s="21"/>
      <c r="GB12" s="24">
        <v>66</v>
      </c>
      <c r="GC12" s="21">
        <v>90</v>
      </c>
      <c r="GD12" s="21">
        <v>75</v>
      </c>
      <c r="GE12" s="21">
        <v>65</v>
      </c>
      <c r="GF12" s="21"/>
      <c r="GG12" s="21"/>
      <c r="GH12" s="21"/>
      <c r="GI12" s="24">
        <v>860</v>
      </c>
      <c r="GJ12" s="21">
        <v>1670</v>
      </c>
      <c r="GK12" s="21">
        <v>2160</v>
      </c>
      <c r="GL12" s="21">
        <v>570</v>
      </c>
      <c r="GM12" s="21"/>
      <c r="GN12" s="21"/>
      <c r="GO12" s="21"/>
      <c r="GP12" s="6"/>
      <c r="GQ12" s="24">
        <v>9</v>
      </c>
      <c r="GR12" s="21">
        <v>18</v>
      </c>
      <c r="GS12" s="24">
        <v>10</v>
      </c>
      <c r="GT12" s="21">
        <v>45</v>
      </c>
      <c r="GU12" s="24">
        <v>8</v>
      </c>
      <c r="GV12" s="21">
        <v>18</v>
      </c>
      <c r="GW12" s="24">
        <v>9</v>
      </c>
      <c r="GX12" s="21">
        <v>18</v>
      </c>
      <c r="GY12" s="24"/>
      <c r="GZ12" s="21"/>
      <c r="HA12" s="24"/>
      <c r="HB12" s="21"/>
      <c r="HC12" s="24"/>
      <c r="HD12" s="21"/>
      <c r="HE12" s="6"/>
      <c r="HF12" s="21">
        <v>72</v>
      </c>
      <c r="HG12" s="21">
        <v>70</v>
      </c>
      <c r="HH12" s="21">
        <v>87</v>
      </c>
      <c r="HI12" s="21">
        <v>37</v>
      </c>
      <c r="HJ12" s="21">
        <v>2</v>
      </c>
      <c r="HK12" s="21">
        <v>97</v>
      </c>
      <c r="HL12" s="21">
        <v>0.35</v>
      </c>
      <c r="HM12" s="21">
        <v>0</v>
      </c>
      <c r="HN12" s="21">
        <v>19.04</v>
      </c>
      <c r="HO12" s="21">
        <v>14.17</v>
      </c>
      <c r="HP12" s="21">
        <v>3.55</v>
      </c>
      <c r="HQ12" s="21">
        <v>139.1</v>
      </c>
      <c r="HR12" s="21">
        <v>18.5</v>
      </c>
      <c r="HS12" s="21">
        <v>6.1</v>
      </c>
      <c r="HT12" s="21">
        <v>15</v>
      </c>
      <c r="HU12" s="6"/>
    </row>
    <row r="13" spans="1:229" ht="15.75" customHeight="1" x14ac:dyDescent="0.3">
      <c r="A13" s="99">
        <v>8</v>
      </c>
      <c r="B13" s="3">
        <v>125</v>
      </c>
      <c r="C13" s="21" t="s">
        <v>635</v>
      </c>
      <c r="D13" s="21">
        <v>2</v>
      </c>
      <c r="E13" s="22">
        <v>41388</v>
      </c>
      <c r="F13" s="22">
        <v>41388</v>
      </c>
      <c r="G13" s="21">
        <f t="shared" si="0"/>
        <v>0</v>
      </c>
      <c r="H13" s="21"/>
      <c r="I13" s="21" t="s">
        <v>989</v>
      </c>
      <c r="J13" s="23">
        <v>13537</v>
      </c>
      <c r="K13" s="21">
        <v>76</v>
      </c>
      <c r="L13" s="21">
        <v>156</v>
      </c>
      <c r="M13" s="21">
        <v>82</v>
      </c>
      <c r="N13" s="21" t="s">
        <v>1205</v>
      </c>
      <c r="O13" s="21">
        <v>75</v>
      </c>
      <c r="P13" s="21">
        <v>88.9</v>
      </c>
      <c r="Q13" s="21">
        <v>5</v>
      </c>
      <c r="R13" s="21" t="s">
        <v>695</v>
      </c>
      <c r="S13" s="21">
        <v>1</v>
      </c>
      <c r="T13" s="21">
        <v>12</v>
      </c>
      <c r="U13" s="21" t="s">
        <v>912</v>
      </c>
      <c r="V13" s="21">
        <v>1</v>
      </c>
      <c r="W13" s="21">
        <v>1</v>
      </c>
      <c r="X13" s="21">
        <v>5</v>
      </c>
      <c r="Y13" s="21">
        <v>0</v>
      </c>
      <c r="Z13" s="6"/>
      <c r="AA13" s="24" t="s">
        <v>513</v>
      </c>
      <c r="AB13" s="21" t="s">
        <v>1144</v>
      </c>
      <c r="AC13" s="25">
        <v>1</v>
      </c>
      <c r="AD13" s="25"/>
      <c r="AE13" s="21" t="s">
        <v>249</v>
      </c>
      <c r="AF13" s="21"/>
      <c r="AG13" s="21" t="s">
        <v>249</v>
      </c>
      <c r="AH13" s="21"/>
      <c r="AI13" s="21" t="s">
        <v>249</v>
      </c>
      <c r="AJ13" s="21" t="s">
        <v>249</v>
      </c>
      <c r="AK13" s="21" t="s">
        <v>246</v>
      </c>
      <c r="AL13" s="21" t="s">
        <v>246</v>
      </c>
      <c r="AM13" s="21">
        <v>5.91</v>
      </c>
      <c r="AN13" s="6"/>
      <c r="AO13" s="26" t="s">
        <v>250</v>
      </c>
      <c r="AP13" s="26" t="s">
        <v>251</v>
      </c>
      <c r="AQ13" s="26"/>
      <c r="AR13" s="26" t="s">
        <v>1906</v>
      </c>
      <c r="AS13" s="26" t="s">
        <v>1912</v>
      </c>
      <c r="AT13" s="117">
        <v>5.91</v>
      </c>
      <c r="AU13" s="34">
        <v>7.11</v>
      </c>
      <c r="AV13" s="34">
        <v>10.119999999999999</v>
      </c>
      <c r="AW13" s="34">
        <v>19.079999999999998</v>
      </c>
      <c r="AX13" s="34">
        <v>21.46</v>
      </c>
      <c r="AY13" s="34">
        <v>15.26</v>
      </c>
      <c r="AZ13" s="34">
        <v>8.7899999999999991</v>
      </c>
      <c r="BA13" s="34">
        <v>2.4500000000000002</v>
      </c>
      <c r="BB13" s="21"/>
      <c r="BC13" s="28">
        <f t="shared" ref="BC13:BE13" si="28">((AU13/AT13)*100)-100</f>
        <v>20.304568527918775</v>
      </c>
      <c r="BD13" s="28">
        <f t="shared" si="28"/>
        <v>42.334739803094209</v>
      </c>
      <c r="BE13" s="28">
        <f t="shared" si="28"/>
        <v>88.537549407114625</v>
      </c>
      <c r="BF13" s="28">
        <f t="shared" si="2"/>
        <v>71.235194585448369</v>
      </c>
      <c r="BG13" s="28">
        <f t="shared" si="3"/>
        <v>222.84263959390859</v>
      </c>
      <c r="BH13" s="28">
        <f t="shared" si="4"/>
        <v>168.35443037974682</v>
      </c>
      <c r="BI13" s="3">
        <f t="shared" ref="BI13:BK13" si="29">AU13-AT13</f>
        <v>1.2000000000000002</v>
      </c>
      <c r="BJ13" s="3">
        <f t="shared" si="29"/>
        <v>3.0099999999999989</v>
      </c>
      <c r="BK13" s="3">
        <f t="shared" si="29"/>
        <v>8.9599999999999991</v>
      </c>
      <c r="BL13" s="3">
        <f t="shared" si="6"/>
        <v>4.2099999999999991</v>
      </c>
      <c r="BM13" s="3">
        <f t="shared" si="7"/>
        <v>13.169999999999998</v>
      </c>
      <c r="BN13" s="3">
        <f t="shared" si="8"/>
        <v>11.969999999999999</v>
      </c>
      <c r="BO13" s="24"/>
      <c r="BP13" s="21">
        <v>457.5</v>
      </c>
      <c r="BQ13" s="21">
        <v>279</v>
      </c>
      <c r="BR13" s="21">
        <v>224.7</v>
      </c>
      <c r="BS13" s="21"/>
      <c r="BT13" s="21"/>
      <c r="BU13" s="21"/>
      <c r="BV13" s="24">
        <v>36</v>
      </c>
      <c r="BW13" s="21">
        <v>37.5</v>
      </c>
      <c r="BX13" s="21">
        <v>37.6</v>
      </c>
      <c r="BY13" s="21">
        <v>36</v>
      </c>
      <c r="BZ13" s="21">
        <v>36.4</v>
      </c>
      <c r="CA13" s="21">
        <v>36</v>
      </c>
      <c r="CB13" s="21">
        <v>37</v>
      </c>
      <c r="CC13" s="21">
        <v>37</v>
      </c>
      <c r="CD13" s="21"/>
      <c r="CE13" s="6"/>
      <c r="CF13" s="24" t="s">
        <v>981</v>
      </c>
      <c r="CG13" s="21"/>
      <c r="CH13" s="21" t="s">
        <v>1206</v>
      </c>
      <c r="CI13" s="21"/>
      <c r="CJ13" s="21"/>
      <c r="CK13" s="21" t="s">
        <v>1207</v>
      </c>
      <c r="CL13" s="21"/>
      <c r="CM13" s="24" t="s">
        <v>1208</v>
      </c>
      <c r="CN13" s="21"/>
      <c r="CO13" s="21" t="s">
        <v>1209</v>
      </c>
      <c r="CP13" s="21"/>
      <c r="CQ13" s="21"/>
      <c r="CR13" s="21"/>
      <c r="CS13" s="21"/>
      <c r="CT13" s="24">
        <v>1</v>
      </c>
      <c r="CU13" s="21"/>
      <c r="CV13" s="21">
        <v>1</v>
      </c>
      <c r="CW13" s="21"/>
      <c r="CX13" s="21"/>
      <c r="CY13" s="21"/>
      <c r="CZ13" s="21"/>
      <c r="DA13" s="24" t="s">
        <v>1210</v>
      </c>
      <c r="DB13" s="21"/>
      <c r="DC13" s="21" t="s">
        <v>331</v>
      </c>
      <c r="DD13" s="21"/>
      <c r="DE13" s="21"/>
      <c r="DF13" s="21"/>
      <c r="DG13" s="21"/>
      <c r="DH13" s="24" t="s">
        <v>606</v>
      </c>
      <c r="DI13" s="21" t="s">
        <v>1211</v>
      </c>
      <c r="DJ13" s="21" t="s">
        <v>1211</v>
      </c>
      <c r="DK13" s="21" t="s">
        <v>1211</v>
      </c>
      <c r="DL13" s="21" t="s">
        <v>1211</v>
      </c>
      <c r="DM13" s="21" t="s">
        <v>1211</v>
      </c>
      <c r="DN13" s="21"/>
      <c r="DO13" s="26"/>
      <c r="DP13" s="6"/>
      <c r="DQ13" s="24">
        <v>178</v>
      </c>
      <c r="DR13" s="21">
        <v>116.7</v>
      </c>
      <c r="DS13" s="21">
        <v>122.6</v>
      </c>
      <c r="DT13" s="21">
        <v>88.1</v>
      </c>
      <c r="DU13" s="21">
        <v>96.6</v>
      </c>
      <c r="DV13" s="21">
        <v>99.5</v>
      </c>
      <c r="DW13" s="21"/>
      <c r="DX13" s="24">
        <v>0.4</v>
      </c>
      <c r="DY13" s="21">
        <v>0.45</v>
      </c>
      <c r="DZ13" s="21">
        <v>0.45</v>
      </c>
      <c r="EA13" s="21">
        <v>0.4</v>
      </c>
      <c r="EB13" s="21">
        <v>0.3</v>
      </c>
      <c r="EC13" s="21">
        <v>0.3</v>
      </c>
      <c r="ED13" s="21"/>
      <c r="EE13" s="78">
        <f t="shared" ref="EE13:EJ13" si="30">DQ13/DX13</f>
        <v>445</v>
      </c>
      <c r="EF13" s="79">
        <f t="shared" si="30"/>
        <v>259.33333333333331</v>
      </c>
      <c r="EG13" s="79">
        <f t="shared" si="30"/>
        <v>272.4444444444444</v>
      </c>
      <c r="EH13" s="79">
        <f t="shared" si="30"/>
        <v>220.24999999999997</v>
      </c>
      <c r="EI13" s="79">
        <f t="shared" si="30"/>
        <v>322</v>
      </c>
      <c r="EJ13" s="79">
        <f t="shared" si="30"/>
        <v>331.66666666666669</v>
      </c>
      <c r="EK13" s="79"/>
      <c r="EL13" s="24">
        <v>1</v>
      </c>
      <c r="EM13" s="21">
        <v>0</v>
      </c>
      <c r="EN13" s="21">
        <v>0</v>
      </c>
      <c r="EO13" s="21">
        <v>0</v>
      </c>
      <c r="EP13" s="21">
        <v>0</v>
      </c>
      <c r="EQ13" s="21">
        <v>0</v>
      </c>
      <c r="ER13" s="21"/>
      <c r="ES13" s="24">
        <v>371</v>
      </c>
      <c r="ET13" s="21">
        <v>352</v>
      </c>
      <c r="EU13" s="21">
        <v>274</v>
      </c>
      <c r="EV13" s="21">
        <v>251</v>
      </c>
      <c r="EW13" s="21">
        <v>280</v>
      </c>
      <c r="EX13" s="21">
        <v>296</v>
      </c>
      <c r="EY13" s="21"/>
      <c r="EZ13" s="24">
        <v>6.4</v>
      </c>
      <c r="FA13" s="21">
        <v>6.4</v>
      </c>
      <c r="FB13" s="21">
        <v>10.5</v>
      </c>
      <c r="FC13" s="21">
        <v>10.5</v>
      </c>
      <c r="FD13" s="21">
        <v>6.7</v>
      </c>
      <c r="FE13" s="21">
        <v>6.7</v>
      </c>
      <c r="FF13" s="21"/>
      <c r="FG13" s="24">
        <v>15</v>
      </c>
      <c r="FH13" s="21">
        <v>8</v>
      </c>
      <c r="FI13" s="21">
        <v>15</v>
      </c>
      <c r="FJ13" s="21">
        <v>15</v>
      </c>
      <c r="FK13" s="21">
        <v>15</v>
      </c>
      <c r="FL13" s="21">
        <v>15</v>
      </c>
      <c r="FM13" s="21"/>
      <c r="FN13" s="24">
        <v>59</v>
      </c>
      <c r="FO13" s="21">
        <v>82</v>
      </c>
      <c r="FP13" s="21">
        <v>72</v>
      </c>
      <c r="FQ13" s="21">
        <v>64</v>
      </c>
      <c r="FR13" s="21">
        <v>75</v>
      </c>
      <c r="FS13" s="21">
        <v>75</v>
      </c>
      <c r="FT13" s="21"/>
      <c r="FU13" s="24" t="s">
        <v>1212</v>
      </c>
      <c r="FV13" s="21" t="s">
        <v>310</v>
      </c>
      <c r="FW13" s="21" t="s">
        <v>1213</v>
      </c>
      <c r="FX13" s="21" t="s">
        <v>625</v>
      </c>
      <c r="FY13" s="21" t="s">
        <v>1214</v>
      </c>
      <c r="FZ13" s="21" t="s">
        <v>1215</v>
      </c>
      <c r="GA13" s="21"/>
      <c r="GB13" s="24">
        <v>206</v>
      </c>
      <c r="GC13" s="21">
        <v>153</v>
      </c>
      <c r="GD13" s="21">
        <v>103</v>
      </c>
      <c r="GE13" s="21">
        <v>68</v>
      </c>
      <c r="GF13" s="21">
        <v>61</v>
      </c>
      <c r="GG13" s="21">
        <v>61</v>
      </c>
      <c r="GH13" s="21"/>
      <c r="GI13" s="24">
        <v>1300</v>
      </c>
      <c r="GJ13" s="21">
        <v>1695</v>
      </c>
      <c r="GK13" s="21">
        <v>620</v>
      </c>
      <c r="GL13" s="21">
        <v>630</v>
      </c>
      <c r="GM13" s="21">
        <v>1150</v>
      </c>
      <c r="GN13" s="21">
        <v>900</v>
      </c>
      <c r="GO13" s="21"/>
      <c r="GP13" s="6"/>
      <c r="GQ13" s="24">
        <v>10</v>
      </c>
      <c r="GR13" s="21">
        <v>45</v>
      </c>
      <c r="GS13" s="24">
        <v>15</v>
      </c>
      <c r="GT13" s="21">
        <v>80</v>
      </c>
      <c r="GU13" s="24">
        <v>12</v>
      </c>
      <c r="GV13" s="21">
        <v>45</v>
      </c>
      <c r="GW13" s="24">
        <v>12</v>
      </c>
      <c r="GX13" s="21">
        <v>45</v>
      </c>
      <c r="GY13" s="24">
        <v>11</v>
      </c>
      <c r="GZ13" s="21">
        <v>45</v>
      </c>
      <c r="HA13" s="24">
        <v>11</v>
      </c>
      <c r="HB13" s="21">
        <v>45</v>
      </c>
      <c r="HC13" s="24"/>
      <c r="HD13" s="21"/>
      <c r="HE13" s="6"/>
      <c r="HF13" s="21">
        <v>76</v>
      </c>
      <c r="HG13" s="21">
        <v>83</v>
      </c>
      <c r="HH13" s="21">
        <v>78</v>
      </c>
      <c r="HI13" s="21">
        <v>38</v>
      </c>
      <c r="HJ13" s="21">
        <v>1</v>
      </c>
      <c r="HK13" s="21">
        <v>126.1</v>
      </c>
      <c r="HL13" s="21">
        <v>0.45</v>
      </c>
      <c r="HM13" s="21">
        <v>20</v>
      </c>
      <c r="HN13" s="21">
        <v>56.02</v>
      </c>
      <c r="HO13" s="21">
        <v>10.36</v>
      </c>
      <c r="HP13" s="21">
        <v>4.26</v>
      </c>
      <c r="HQ13" s="21">
        <v>135</v>
      </c>
      <c r="HR13" s="21">
        <v>17</v>
      </c>
      <c r="HS13" s="21">
        <v>6.4</v>
      </c>
      <c r="HT13" s="21">
        <v>7</v>
      </c>
      <c r="HU13" s="6"/>
    </row>
    <row r="14" spans="1:229" ht="15.75" customHeight="1" x14ac:dyDescent="0.3">
      <c r="A14" s="99">
        <v>9</v>
      </c>
      <c r="B14" s="3">
        <v>138</v>
      </c>
      <c r="C14" s="21" t="s">
        <v>431</v>
      </c>
      <c r="D14" s="21">
        <v>2</v>
      </c>
      <c r="E14" s="22">
        <v>41385</v>
      </c>
      <c r="F14" s="22">
        <v>41385</v>
      </c>
      <c r="G14" s="21">
        <f t="shared" si="0"/>
        <v>0</v>
      </c>
      <c r="H14" s="21" t="s">
        <v>240</v>
      </c>
      <c r="I14" s="21"/>
      <c r="J14" s="23">
        <v>24551</v>
      </c>
      <c r="K14" s="21">
        <v>46</v>
      </c>
      <c r="L14" s="21">
        <v>156</v>
      </c>
      <c r="M14" s="21">
        <v>52</v>
      </c>
      <c r="N14" s="21" t="s">
        <v>1281</v>
      </c>
      <c r="O14" s="21">
        <v>66</v>
      </c>
      <c r="P14" s="21">
        <v>78.5</v>
      </c>
      <c r="Q14" s="21">
        <v>31</v>
      </c>
      <c r="R14" s="21" t="s">
        <v>1282</v>
      </c>
      <c r="S14" s="21">
        <v>1</v>
      </c>
      <c r="T14" s="21">
        <v>31</v>
      </c>
      <c r="U14" s="21" t="s">
        <v>1282</v>
      </c>
      <c r="V14" s="21">
        <v>1</v>
      </c>
      <c r="W14" s="21">
        <v>21</v>
      </c>
      <c r="X14" s="21">
        <v>2</v>
      </c>
      <c r="Y14" s="21">
        <v>11</v>
      </c>
      <c r="Z14" s="6"/>
      <c r="AA14" s="24" t="s">
        <v>513</v>
      </c>
      <c r="AB14" s="21" t="s">
        <v>549</v>
      </c>
      <c r="AC14" s="25">
        <v>1</v>
      </c>
      <c r="AD14" s="25"/>
      <c r="AE14" s="21" t="s">
        <v>246</v>
      </c>
      <c r="AF14" s="21" t="s">
        <v>479</v>
      </c>
      <c r="AG14" s="21" t="s">
        <v>246</v>
      </c>
      <c r="AH14" s="21" t="s">
        <v>248</v>
      </c>
      <c r="AI14" s="21" t="s">
        <v>246</v>
      </c>
      <c r="AJ14" s="21" t="s">
        <v>246</v>
      </c>
      <c r="AK14" s="21" t="s">
        <v>249</v>
      </c>
      <c r="AL14" s="21" t="s">
        <v>246</v>
      </c>
      <c r="AM14" s="21">
        <v>3.52</v>
      </c>
      <c r="AN14" s="6"/>
      <c r="AO14" s="26" t="s">
        <v>250</v>
      </c>
      <c r="AP14" s="26" t="s">
        <v>251</v>
      </c>
      <c r="AQ14" s="26"/>
      <c r="AR14" s="26" t="s">
        <v>1906</v>
      </c>
      <c r="AS14" s="26" t="s">
        <v>1905</v>
      </c>
      <c r="AT14" s="119">
        <v>3.52</v>
      </c>
      <c r="AU14" s="109">
        <v>4.07</v>
      </c>
      <c r="AV14" s="109">
        <v>5.15</v>
      </c>
      <c r="AW14" s="109">
        <v>9.35</v>
      </c>
      <c r="AX14" s="109">
        <v>4.08</v>
      </c>
      <c r="AY14" s="109">
        <v>3.44</v>
      </c>
      <c r="AZ14" s="109">
        <v>2.99</v>
      </c>
      <c r="BA14" s="109">
        <v>2.17</v>
      </c>
      <c r="BB14" s="109">
        <v>2.41</v>
      </c>
      <c r="BC14" s="28">
        <f t="shared" ref="BC14:BE14" si="31">((AU14/AT14)*100)-100</f>
        <v>15.625</v>
      </c>
      <c r="BD14" s="28">
        <f t="shared" si="31"/>
        <v>26.535626535626534</v>
      </c>
      <c r="BE14" s="28">
        <f t="shared" si="31"/>
        <v>81.553398058252412</v>
      </c>
      <c r="BF14" s="28">
        <f t="shared" si="2"/>
        <v>46.306818181818187</v>
      </c>
      <c r="BG14" s="28">
        <f t="shared" si="3"/>
        <v>165.625</v>
      </c>
      <c r="BH14" s="28">
        <f t="shared" si="4"/>
        <v>129.72972972972968</v>
      </c>
      <c r="BI14" s="3">
        <f t="shared" ref="BI14:BK14" si="32">AU14-AT14</f>
        <v>0.55000000000000027</v>
      </c>
      <c r="BJ14" s="3">
        <f t="shared" si="32"/>
        <v>1.08</v>
      </c>
      <c r="BK14" s="3">
        <f t="shared" si="32"/>
        <v>4.1999999999999993</v>
      </c>
      <c r="BL14" s="3">
        <f t="shared" si="6"/>
        <v>1.6300000000000003</v>
      </c>
      <c r="BM14" s="3">
        <f t="shared" si="7"/>
        <v>5.83</v>
      </c>
      <c r="BN14" s="3">
        <f t="shared" si="8"/>
        <v>5.2799999999999994</v>
      </c>
      <c r="BO14" s="24">
        <v>241.2</v>
      </c>
      <c r="BP14" s="21">
        <v>174.4</v>
      </c>
      <c r="BQ14" s="21">
        <v>141</v>
      </c>
      <c r="BR14" s="21">
        <v>185</v>
      </c>
      <c r="BS14" s="21">
        <v>179</v>
      </c>
      <c r="BT14" s="21">
        <v>111.3</v>
      </c>
      <c r="BU14" s="21">
        <v>88.1</v>
      </c>
      <c r="BV14" s="24">
        <v>36.6</v>
      </c>
      <c r="BW14" s="21">
        <v>36.4</v>
      </c>
      <c r="BX14" s="21">
        <v>36.4</v>
      </c>
      <c r="BY14" s="21">
        <v>36</v>
      </c>
      <c r="BZ14" s="21">
        <v>36.5</v>
      </c>
      <c r="CA14" s="21">
        <v>38.1</v>
      </c>
      <c r="CB14" s="21">
        <v>37</v>
      </c>
      <c r="CC14" s="21">
        <v>37</v>
      </c>
      <c r="CD14" s="21">
        <v>37</v>
      </c>
      <c r="CE14" s="6"/>
      <c r="CF14" s="24" t="s">
        <v>1283</v>
      </c>
      <c r="CG14" s="21"/>
      <c r="CH14" s="21"/>
      <c r="CI14" s="21" t="s">
        <v>1284</v>
      </c>
      <c r="CJ14" s="21"/>
      <c r="CK14" s="21" t="s">
        <v>1285</v>
      </c>
      <c r="CL14" s="21"/>
      <c r="CM14" s="24" t="s">
        <v>1286</v>
      </c>
      <c r="CN14" s="21"/>
      <c r="CO14" s="21"/>
      <c r="CP14" s="21" t="s">
        <v>1287</v>
      </c>
      <c r="CQ14" s="21"/>
      <c r="CR14" s="21" t="s">
        <v>1287</v>
      </c>
      <c r="CS14" s="21"/>
      <c r="CT14" s="24">
        <v>2</v>
      </c>
      <c r="CU14" s="21"/>
      <c r="CV14" s="21"/>
      <c r="CW14" s="21">
        <v>2</v>
      </c>
      <c r="CX14" s="21"/>
      <c r="CY14" s="21">
        <v>2</v>
      </c>
      <c r="CZ14" s="21"/>
      <c r="DA14" s="24" t="s">
        <v>1288</v>
      </c>
      <c r="DB14" s="21"/>
      <c r="DC14" s="21"/>
      <c r="DD14" s="21"/>
      <c r="DE14" s="21"/>
      <c r="DF14" s="21"/>
      <c r="DG14" s="21"/>
      <c r="DH14" s="24" t="s">
        <v>517</v>
      </c>
      <c r="DI14" s="21" t="s">
        <v>631</v>
      </c>
      <c r="DJ14" s="21" t="s">
        <v>631</v>
      </c>
      <c r="DK14" s="21" t="s">
        <v>1289</v>
      </c>
      <c r="DL14" s="21" t="s">
        <v>965</v>
      </c>
      <c r="DM14" s="21" t="s">
        <v>782</v>
      </c>
      <c r="DN14" s="21" t="s">
        <v>782</v>
      </c>
      <c r="DO14" s="26"/>
      <c r="DP14" s="6"/>
      <c r="DQ14" s="24">
        <v>119</v>
      </c>
      <c r="DR14" s="21">
        <v>122</v>
      </c>
      <c r="DS14" s="21">
        <v>111.9</v>
      </c>
      <c r="DT14" s="21">
        <v>133</v>
      </c>
      <c r="DU14" s="21">
        <v>113.8</v>
      </c>
      <c r="DV14" s="21">
        <v>118.5</v>
      </c>
      <c r="DW14" s="21">
        <v>120.8</v>
      </c>
      <c r="DX14" s="24">
        <v>0.5</v>
      </c>
      <c r="DY14" s="21">
        <v>0.4</v>
      </c>
      <c r="DZ14" s="21">
        <v>0.4</v>
      </c>
      <c r="EA14" s="21">
        <v>0.5</v>
      </c>
      <c r="EB14" s="21">
        <v>0.4</v>
      </c>
      <c r="EC14" s="21">
        <v>0.4</v>
      </c>
      <c r="ED14" s="21">
        <v>0.4</v>
      </c>
      <c r="EE14" s="29">
        <f t="shared" ref="EE14:EK14" si="33">DQ14/DX14</f>
        <v>238</v>
      </c>
      <c r="EF14" s="30">
        <f t="shared" si="33"/>
        <v>305</v>
      </c>
      <c r="EG14" s="30">
        <f t="shared" si="33"/>
        <v>279.75</v>
      </c>
      <c r="EH14" s="30">
        <f t="shared" si="33"/>
        <v>266</v>
      </c>
      <c r="EI14" s="30">
        <f t="shared" si="33"/>
        <v>284.5</v>
      </c>
      <c r="EJ14" s="30">
        <f t="shared" si="33"/>
        <v>296.25</v>
      </c>
      <c r="EK14" s="30">
        <f t="shared" si="33"/>
        <v>302</v>
      </c>
      <c r="EL14" s="24">
        <v>1</v>
      </c>
      <c r="EM14" s="21">
        <v>1</v>
      </c>
      <c r="EN14" s="21">
        <v>1</v>
      </c>
      <c r="EO14" s="21">
        <v>1</v>
      </c>
      <c r="EP14" s="21">
        <v>1</v>
      </c>
      <c r="EQ14" s="21">
        <v>1</v>
      </c>
      <c r="ER14" s="21">
        <v>1</v>
      </c>
      <c r="ES14" s="24">
        <v>725</v>
      </c>
      <c r="ET14" s="21">
        <v>496</v>
      </c>
      <c r="EU14" s="21">
        <v>424</v>
      </c>
      <c r="EV14" s="21">
        <v>276</v>
      </c>
      <c r="EW14" s="21">
        <v>252</v>
      </c>
      <c r="EX14" s="21">
        <v>262</v>
      </c>
      <c r="EY14" s="21">
        <v>279</v>
      </c>
      <c r="EZ14" s="24">
        <v>14.1</v>
      </c>
      <c r="FA14" s="21">
        <v>6.3</v>
      </c>
      <c r="FB14" s="21">
        <v>6.4</v>
      </c>
      <c r="FC14" s="21">
        <v>6.4</v>
      </c>
      <c r="FD14" s="21">
        <v>6.4</v>
      </c>
      <c r="FE14" s="21">
        <v>8.4</v>
      </c>
      <c r="FF14" s="21">
        <v>8.4</v>
      </c>
      <c r="FG14" s="24">
        <v>15</v>
      </c>
      <c r="FH14" s="21">
        <v>15</v>
      </c>
      <c r="FI14" s="21">
        <v>10</v>
      </c>
      <c r="FJ14" s="21">
        <v>7</v>
      </c>
      <c r="FK14" s="21">
        <v>7</v>
      </c>
      <c r="FL14" s="21">
        <v>3</v>
      </c>
      <c r="FM14" s="21">
        <v>3</v>
      </c>
      <c r="FN14" s="24">
        <v>85</v>
      </c>
      <c r="FO14" s="21">
        <v>74</v>
      </c>
      <c r="FP14" s="21">
        <v>70</v>
      </c>
      <c r="FQ14" s="21">
        <v>63</v>
      </c>
      <c r="FR14" s="21">
        <v>75</v>
      </c>
      <c r="FS14" s="21">
        <v>81</v>
      </c>
      <c r="FT14" s="21">
        <v>68</v>
      </c>
      <c r="FU14" s="24">
        <v>0</v>
      </c>
      <c r="FV14" s="21">
        <v>0</v>
      </c>
      <c r="FW14" s="21">
        <v>0</v>
      </c>
      <c r="FX14" s="21" t="s">
        <v>1214</v>
      </c>
      <c r="FY14" s="21">
        <v>0</v>
      </c>
      <c r="FZ14" s="21">
        <v>0</v>
      </c>
      <c r="GA14" s="21" t="s">
        <v>1214</v>
      </c>
      <c r="GB14" s="24">
        <v>91</v>
      </c>
      <c r="GC14" s="21">
        <v>37</v>
      </c>
      <c r="GD14" s="21">
        <v>37</v>
      </c>
      <c r="GE14" s="21">
        <v>71</v>
      </c>
      <c r="GF14" s="21">
        <v>76</v>
      </c>
      <c r="GG14" s="21">
        <v>65</v>
      </c>
      <c r="GH14" s="21">
        <v>89</v>
      </c>
      <c r="GI14" s="24">
        <v>1570</v>
      </c>
      <c r="GJ14" s="21">
        <v>1015</v>
      </c>
      <c r="GK14" s="21">
        <v>530</v>
      </c>
      <c r="GL14" s="21">
        <v>790</v>
      </c>
      <c r="GM14" s="21">
        <v>870</v>
      </c>
      <c r="GN14" s="21">
        <v>690</v>
      </c>
      <c r="GO14" s="21">
        <v>995</v>
      </c>
      <c r="GP14" s="6"/>
      <c r="GQ14" s="24">
        <v>10</v>
      </c>
      <c r="GR14" s="21">
        <v>45</v>
      </c>
      <c r="GS14" s="24">
        <v>8</v>
      </c>
      <c r="GT14" s="21">
        <v>18</v>
      </c>
      <c r="GU14" s="24">
        <v>11</v>
      </c>
      <c r="GV14" s="21">
        <v>45</v>
      </c>
      <c r="GW14" s="24">
        <v>15</v>
      </c>
      <c r="GX14" s="21">
        <v>80</v>
      </c>
      <c r="GY14" s="24">
        <v>12</v>
      </c>
      <c r="GZ14" s="21">
        <v>45</v>
      </c>
      <c r="HA14" s="24">
        <v>13</v>
      </c>
      <c r="HB14" s="21">
        <v>55</v>
      </c>
      <c r="HC14" s="24">
        <v>15</v>
      </c>
      <c r="HD14" s="21">
        <v>80</v>
      </c>
      <c r="HE14" s="6"/>
      <c r="HF14" s="21">
        <v>46</v>
      </c>
      <c r="HG14" s="21">
        <v>130</v>
      </c>
      <c r="HH14" s="21">
        <v>89</v>
      </c>
      <c r="HI14" s="21">
        <v>35</v>
      </c>
      <c r="HJ14" s="21">
        <v>1</v>
      </c>
      <c r="HK14" s="21">
        <v>97</v>
      </c>
      <c r="HL14" s="21">
        <v>0.8</v>
      </c>
      <c r="HM14" s="21">
        <v>40</v>
      </c>
      <c r="HN14" s="21">
        <v>65</v>
      </c>
      <c r="HO14" s="21">
        <v>32</v>
      </c>
      <c r="HP14" s="21">
        <v>6.31</v>
      </c>
      <c r="HQ14" s="21">
        <v>133</v>
      </c>
      <c r="HR14" s="21">
        <v>17.7</v>
      </c>
      <c r="HS14" s="21">
        <v>14.1</v>
      </c>
      <c r="HT14" s="21">
        <v>10</v>
      </c>
      <c r="HU14" s="6"/>
    </row>
    <row r="15" spans="1:229" ht="15.75" customHeight="1" x14ac:dyDescent="0.3">
      <c r="A15" s="99">
        <v>10</v>
      </c>
      <c r="B15" s="3">
        <v>151</v>
      </c>
      <c r="C15" s="21" t="s">
        <v>635</v>
      </c>
      <c r="D15" s="21">
        <v>2</v>
      </c>
      <c r="E15" s="22">
        <v>41387</v>
      </c>
      <c r="F15" s="22">
        <v>41403</v>
      </c>
      <c r="G15" s="21">
        <f t="shared" si="0"/>
        <v>16</v>
      </c>
      <c r="H15" s="21"/>
      <c r="I15" s="21" t="s">
        <v>432</v>
      </c>
      <c r="J15" s="23">
        <v>15835</v>
      </c>
      <c r="K15" s="21">
        <v>70</v>
      </c>
      <c r="L15" s="21">
        <v>162</v>
      </c>
      <c r="M15" s="21">
        <v>85</v>
      </c>
      <c r="N15" s="21" t="s">
        <v>1381</v>
      </c>
      <c r="O15" s="21">
        <v>52</v>
      </c>
      <c r="P15" s="21">
        <v>50.7</v>
      </c>
      <c r="Q15" s="21">
        <v>66</v>
      </c>
      <c r="R15" s="21" t="s">
        <v>548</v>
      </c>
      <c r="S15" s="21">
        <v>2</v>
      </c>
      <c r="T15" s="21">
        <v>66</v>
      </c>
      <c r="U15" s="21" t="s">
        <v>548</v>
      </c>
      <c r="V15" s="21">
        <v>2</v>
      </c>
      <c r="W15" s="21">
        <v>38</v>
      </c>
      <c r="X15" s="21">
        <v>26</v>
      </c>
      <c r="Y15" s="21">
        <v>4</v>
      </c>
      <c r="Z15" s="6"/>
      <c r="AA15" s="24" t="s">
        <v>884</v>
      </c>
      <c r="AB15" s="21" t="s">
        <v>486</v>
      </c>
      <c r="AC15" s="25">
        <v>2</v>
      </c>
      <c r="AD15" s="25" t="s">
        <v>549</v>
      </c>
      <c r="AE15" s="21" t="s">
        <v>246</v>
      </c>
      <c r="AF15" s="21" t="s">
        <v>247</v>
      </c>
      <c r="AG15" s="21" t="s">
        <v>246</v>
      </c>
      <c r="AH15" s="21" t="s">
        <v>248</v>
      </c>
      <c r="AI15" s="21" t="s">
        <v>246</v>
      </c>
      <c r="AJ15" s="21" t="s">
        <v>249</v>
      </c>
      <c r="AK15" s="21" t="s">
        <v>246</v>
      </c>
      <c r="AL15" s="21" t="s">
        <v>246</v>
      </c>
      <c r="AM15" s="21">
        <v>1.18</v>
      </c>
      <c r="AN15" s="6"/>
      <c r="AO15" s="26" t="s">
        <v>250</v>
      </c>
      <c r="AP15" s="26" t="s">
        <v>251</v>
      </c>
      <c r="AQ15" s="26"/>
      <c r="AR15" s="26" t="s">
        <v>1906</v>
      </c>
      <c r="AS15" s="26" t="s">
        <v>1905</v>
      </c>
      <c r="AT15" s="117">
        <v>1.18</v>
      </c>
      <c r="AU15" s="34">
        <v>1.66</v>
      </c>
      <c r="AV15" s="34">
        <v>4.62</v>
      </c>
      <c r="AW15" s="34">
        <v>12.62</v>
      </c>
      <c r="AX15" s="34">
        <v>5.08</v>
      </c>
      <c r="AY15" s="34">
        <v>1.6</v>
      </c>
      <c r="AZ15" s="34">
        <v>1.1399999999999999</v>
      </c>
      <c r="BA15" s="34">
        <v>0.8</v>
      </c>
      <c r="BB15" s="34">
        <v>0.69</v>
      </c>
      <c r="BC15" s="28">
        <f t="shared" ref="BC15:BE15" si="34">((AU15/AT15)*100)-100</f>
        <v>40.677966101694921</v>
      </c>
      <c r="BD15" s="28">
        <f t="shared" si="34"/>
        <v>178.31325301204822</v>
      </c>
      <c r="BE15" s="28">
        <f t="shared" si="34"/>
        <v>173.16017316017314</v>
      </c>
      <c r="BF15" s="28">
        <f t="shared" si="2"/>
        <v>291.52542372881356</v>
      </c>
      <c r="BG15" s="28">
        <f t="shared" si="3"/>
        <v>969.49152542372872</v>
      </c>
      <c r="BH15" s="28">
        <f t="shared" si="4"/>
        <v>660.24096385542168</v>
      </c>
      <c r="BI15" s="3">
        <f t="shared" ref="BI15:BK15" si="35">AU15-AT15</f>
        <v>0.48</v>
      </c>
      <c r="BJ15" s="3">
        <f t="shared" si="35"/>
        <v>2.96</v>
      </c>
      <c r="BK15" s="3">
        <f t="shared" si="35"/>
        <v>7.9999999999999991</v>
      </c>
      <c r="BL15" s="3">
        <f t="shared" si="6"/>
        <v>3.4400000000000004</v>
      </c>
      <c r="BM15" s="3">
        <f t="shared" si="7"/>
        <v>11.44</v>
      </c>
      <c r="BN15" s="3">
        <f t="shared" si="8"/>
        <v>10.959999999999999</v>
      </c>
      <c r="BO15" s="24">
        <v>223.1</v>
      </c>
      <c r="BP15" s="21">
        <v>201.4</v>
      </c>
      <c r="BQ15" s="21">
        <v>383.7</v>
      </c>
      <c r="BR15" s="21">
        <v>419</v>
      </c>
      <c r="BS15" s="21">
        <v>363</v>
      </c>
      <c r="BT15" s="21">
        <v>382.8</v>
      </c>
      <c r="BU15" s="21">
        <v>333.7</v>
      </c>
      <c r="BV15" s="24">
        <v>38</v>
      </c>
      <c r="BW15" s="21">
        <v>36</v>
      </c>
      <c r="BX15" s="21">
        <v>36</v>
      </c>
      <c r="BY15" s="21">
        <v>36</v>
      </c>
      <c r="BZ15" s="21">
        <v>36.1</v>
      </c>
      <c r="CA15" s="21">
        <v>36</v>
      </c>
      <c r="CB15" s="21">
        <v>36</v>
      </c>
      <c r="CC15" s="21">
        <v>36.5</v>
      </c>
      <c r="CD15" s="21">
        <v>36.4</v>
      </c>
      <c r="CE15" s="6"/>
      <c r="CF15" s="24" t="s">
        <v>1366</v>
      </c>
      <c r="CG15" s="21"/>
      <c r="CH15" s="21"/>
      <c r="CI15" s="21"/>
      <c r="CJ15" s="21"/>
      <c r="CK15" s="21"/>
      <c r="CL15" s="21" t="s">
        <v>1382</v>
      </c>
      <c r="CM15" s="24" t="s">
        <v>2833</v>
      </c>
      <c r="CN15" s="21"/>
      <c r="CO15" s="21"/>
      <c r="CP15" s="21"/>
      <c r="CQ15" s="21"/>
      <c r="CR15" s="21"/>
      <c r="CS15" s="21" t="s">
        <v>1384</v>
      </c>
      <c r="CT15" s="24">
        <v>4</v>
      </c>
      <c r="CU15" s="21"/>
      <c r="CV15" s="21"/>
      <c r="CW15" s="21"/>
      <c r="CX15" s="21"/>
      <c r="CY15" s="21"/>
      <c r="CZ15" s="21">
        <v>2</v>
      </c>
      <c r="DA15" s="24" t="s">
        <v>1385</v>
      </c>
      <c r="DB15" s="21"/>
      <c r="DC15" s="21"/>
      <c r="DD15" s="21"/>
      <c r="DE15" s="21"/>
      <c r="DF15" s="21"/>
      <c r="DG15" s="21" t="s">
        <v>1386</v>
      </c>
      <c r="DH15" s="24" t="s">
        <v>1387</v>
      </c>
      <c r="DI15" s="21" t="s">
        <v>1388</v>
      </c>
      <c r="DJ15" s="21" t="s">
        <v>1388</v>
      </c>
      <c r="DK15" s="21" t="s">
        <v>1388</v>
      </c>
      <c r="DL15" s="21" t="s">
        <v>1203</v>
      </c>
      <c r="DM15" s="21" t="s">
        <v>1203</v>
      </c>
      <c r="DN15" s="21" t="s">
        <v>1203</v>
      </c>
      <c r="DO15" s="26"/>
      <c r="DP15" s="6"/>
      <c r="DQ15" s="24">
        <v>59.5</v>
      </c>
      <c r="DR15" s="21">
        <v>87.4</v>
      </c>
      <c r="DS15" s="21">
        <v>88.2</v>
      </c>
      <c r="DT15" s="21">
        <v>76.7</v>
      </c>
      <c r="DU15" s="21">
        <v>78</v>
      </c>
      <c r="DV15" s="21">
        <v>80</v>
      </c>
      <c r="DW15" s="21">
        <v>64</v>
      </c>
      <c r="DX15" s="24">
        <v>0.4</v>
      </c>
      <c r="DY15" s="21">
        <v>0.4</v>
      </c>
      <c r="DZ15" s="21">
        <v>0.4</v>
      </c>
      <c r="EA15" s="21">
        <v>0.5</v>
      </c>
      <c r="EB15" s="21">
        <v>0.5</v>
      </c>
      <c r="EC15" s="21">
        <v>0.4</v>
      </c>
      <c r="ED15" s="21">
        <v>0.45</v>
      </c>
      <c r="EE15" s="78">
        <f t="shared" ref="EE15:EK15" si="36">DQ15/DX15</f>
        <v>148.75</v>
      </c>
      <c r="EF15" s="79">
        <f t="shared" si="36"/>
        <v>218.5</v>
      </c>
      <c r="EG15" s="79">
        <f t="shared" si="36"/>
        <v>220.5</v>
      </c>
      <c r="EH15" s="79">
        <f t="shared" si="36"/>
        <v>153.4</v>
      </c>
      <c r="EI15" s="79">
        <f t="shared" si="36"/>
        <v>156</v>
      </c>
      <c r="EJ15" s="79">
        <f t="shared" si="36"/>
        <v>200</v>
      </c>
      <c r="EK15" s="79">
        <f t="shared" si="36"/>
        <v>142.22222222222223</v>
      </c>
      <c r="EL15" s="24">
        <v>1</v>
      </c>
      <c r="EM15" s="21">
        <v>1</v>
      </c>
      <c r="EN15" s="21">
        <v>1</v>
      </c>
      <c r="EO15" s="21">
        <v>1</v>
      </c>
      <c r="EP15" s="21">
        <v>1</v>
      </c>
      <c r="EQ15" s="21">
        <v>1</v>
      </c>
      <c r="ER15" s="21">
        <v>1</v>
      </c>
      <c r="ES15" s="24">
        <v>332</v>
      </c>
      <c r="ET15" s="21">
        <v>269</v>
      </c>
      <c r="EU15" s="21">
        <v>219</v>
      </c>
      <c r="EV15" s="21">
        <v>194</v>
      </c>
      <c r="EW15" s="21">
        <v>177</v>
      </c>
      <c r="EX15" s="21">
        <v>172</v>
      </c>
      <c r="EY15" s="21">
        <v>143</v>
      </c>
      <c r="EZ15" s="24">
        <v>51.4</v>
      </c>
      <c r="FA15" s="21">
        <v>65</v>
      </c>
      <c r="FB15" s="21">
        <v>54.6</v>
      </c>
      <c r="FC15" s="21">
        <v>43.4</v>
      </c>
      <c r="FD15" s="21">
        <v>47.7</v>
      </c>
      <c r="FE15" s="21">
        <v>53.1</v>
      </c>
      <c r="FF15" s="21">
        <v>77.7</v>
      </c>
      <c r="FG15" s="24">
        <v>15</v>
      </c>
      <c r="FH15" s="21">
        <v>15</v>
      </c>
      <c r="FI15" s="21">
        <v>15</v>
      </c>
      <c r="FJ15" s="21">
        <v>15</v>
      </c>
      <c r="FK15" s="21">
        <v>15</v>
      </c>
      <c r="FL15" s="21">
        <v>15</v>
      </c>
      <c r="FM15" s="21">
        <v>15</v>
      </c>
      <c r="FN15" s="24">
        <v>75</v>
      </c>
      <c r="FO15" s="21">
        <v>68</v>
      </c>
      <c r="FP15" s="21">
        <v>64</v>
      </c>
      <c r="FQ15" s="21">
        <v>62</v>
      </c>
      <c r="FR15" s="21">
        <v>67</v>
      </c>
      <c r="FS15" s="21">
        <v>65</v>
      </c>
      <c r="FT15" s="21">
        <v>67</v>
      </c>
      <c r="FU15" s="24" t="s">
        <v>1194</v>
      </c>
      <c r="FV15" s="21" t="s">
        <v>859</v>
      </c>
      <c r="FW15" s="21">
        <v>0</v>
      </c>
      <c r="FX15" s="21">
        <v>0</v>
      </c>
      <c r="FY15" s="21" t="s">
        <v>1194</v>
      </c>
      <c r="FZ15" s="21">
        <v>0</v>
      </c>
      <c r="GA15" s="21">
        <v>0</v>
      </c>
      <c r="GB15" s="24">
        <v>145</v>
      </c>
      <c r="GC15" s="21">
        <v>205</v>
      </c>
      <c r="GD15" s="21">
        <v>232</v>
      </c>
      <c r="GE15" s="21">
        <v>249</v>
      </c>
      <c r="GF15" s="21">
        <v>265</v>
      </c>
      <c r="GG15" s="21">
        <v>290</v>
      </c>
      <c r="GH15" s="21">
        <v>271</v>
      </c>
      <c r="GI15" s="24">
        <v>1280</v>
      </c>
      <c r="GJ15" s="21">
        <v>1620</v>
      </c>
      <c r="GK15" s="21">
        <v>1920</v>
      </c>
      <c r="GL15" s="21">
        <v>1660</v>
      </c>
      <c r="GM15" s="21">
        <v>1535</v>
      </c>
      <c r="GN15" s="21">
        <v>1220</v>
      </c>
      <c r="GO15" s="21">
        <v>780</v>
      </c>
      <c r="GP15" s="6"/>
      <c r="GQ15" s="24">
        <v>14</v>
      </c>
      <c r="GR15" s="21">
        <v>55</v>
      </c>
      <c r="GS15" s="24">
        <v>13</v>
      </c>
      <c r="GT15" s="21">
        <v>55</v>
      </c>
      <c r="GU15" s="24">
        <v>11</v>
      </c>
      <c r="GV15" s="21">
        <v>45</v>
      </c>
      <c r="GW15" s="24">
        <v>12</v>
      </c>
      <c r="GX15" s="21">
        <v>45</v>
      </c>
      <c r="GY15" s="24">
        <v>14</v>
      </c>
      <c r="GZ15" s="21">
        <v>55</v>
      </c>
      <c r="HA15" s="24">
        <v>12</v>
      </c>
      <c r="HB15" s="21">
        <v>45</v>
      </c>
      <c r="HC15" s="24">
        <v>13</v>
      </c>
      <c r="HD15" s="21">
        <v>55</v>
      </c>
      <c r="HE15" s="6"/>
      <c r="HF15" s="21">
        <v>69</v>
      </c>
      <c r="HG15" s="21">
        <v>102</v>
      </c>
      <c r="HH15" s="21">
        <v>96</v>
      </c>
      <c r="HI15" s="21">
        <v>35.4</v>
      </c>
      <c r="HJ15" s="21">
        <v>2</v>
      </c>
      <c r="HK15" s="21">
        <v>47.4</v>
      </c>
      <c r="HL15" s="21">
        <v>0.35</v>
      </c>
      <c r="HM15" s="21">
        <v>10</v>
      </c>
      <c r="HN15" s="21">
        <v>34</v>
      </c>
      <c r="HO15" s="21">
        <v>34</v>
      </c>
      <c r="HP15" s="21">
        <v>3.08</v>
      </c>
      <c r="HQ15" s="21">
        <v>137.1</v>
      </c>
      <c r="HR15" s="21">
        <v>21.4</v>
      </c>
      <c r="HS15" s="21">
        <v>7.9</v>
      </c>
      <c r="HT15" s="21">
        <v>15</v>
      </c>
      <c r="HU15" s="6"/>
    </row>
    <row r="16" spans="1:229" ht="15.75" customHeight="1" x14ac:dyDescent="0.3">
      <c r="A16" s="99">
        <v>11</v>
      </c>
      <c r="B16" s="3">
        <v>160</v>
      </c>
      <c r="C16" s="21" t="s">
        <v>431</v>
      </c>
      <c r="D16" s="21">
        <v>1</v>
      </c>
      <c r="E16" s="22">
        <v>41473</v>
      </c>
      <c r="F16" s="22">
        <v>41473</v>
      </c>
      <c r="G16" s="21">
        <f t="shared" si="0"/>
        <v>0</v>
      </c>
      <c r="H16" s="21"/>
      <c r="I16" s="21" t="s">
        <v>907</v>
      </c>
      <c r="J16" s="23">
        <v>19563</v>
      </c>
      <c r="K16" s="21">
        <v>60</v>
      </c>
      <c r="L16" s="21">
        <v>185</v>
      </c>
      <c r="M16" s="21">
        <v>80</v>
      </c>
      <c r="N16" s="21" t="s">
        <v>776</v>
      </c>
      <c r="O16" s="21">
        <v>76</v>
      </c>
      <c r="P16" s="21">
        <v>89.7</v>
      </c>
      <c r="Q16" s="21">
        <v>3</v>
      </c>
      <c r="R16" s="21" t="s">
        <v>548</v>
      </c>
      <c r="S16" s="21">
        <v>2</v>
      </c>
      <c r="T16" s="21">
        <v>3</v>
      </c>
      <c r="U16" s="21" t="s">
        <v>548</v>
      </c>
      <c r="V16" s="21">
        <v>2</v>
      </c>
      <c r="W16" s="21">
        <v>2</v>
      </c>
      <c r="X16" s="21">
        <v>2</v>
      </c>
      <c r="Y16" s="21">
        <v>0</v>
      </c>
      <c r="Z16" s="6"/>
      <c r="AA16" s="24" t="s">
        <v>462</v>
      </c>
      <c r="AB16" s="21" t="s">
        <v>497</v>
      </c>
      <c r="AC16" s="25">
        <v>2</v>
      </c>
      <c r="AD16" s="25" t="s">
        <v>1010</v>
      </c>
      <c r="AE16" s="21" t="s">
        <v>246</v>
      </c>
      <c r="AF16" s="21" t="s">
        <v>247</v>
      </c>
      <c r="AG16" s="21" t="s">
        <v>246</v>
      </c>
      <c r="AH16" s="21" t="s">
        <v>248</v>
      </c>
      <c r="AI16" s="21" t="s">
        <v>246</v>
      </c>
      <c r="AJ16" s="21" t="s">
        <v>249</v>
      </c>
      <c r="AK16" s="21" t="s">
        <v>246</v>
      </c>
      <c r="AL16" s="21" t="s">
        <v>246</v>
      </c>
      <c r="AM16" s="21">
        <v>78.05</v>
      </c>
      <c r="AN16" s="6"/>
      <c r="AO16" s="26" t="s">
        <v>250</v>
      </c>
      <c r="AP16" s="26" t="s">
        <v>251</v>
      </c>
      <c r="AQ16" s="26"/>
      <c r="AR16" s="26" t="s">
        <v>1906</v>
      </c>
      <c r="AS16" s="26" t="s">
        <v>1905</v>
      </c>
      <c r="AT16" s="117">
        <v>78.05</v>
      </c>
      <c r="AU16" s="34">
        <v>96.15</v>
      </c>
      <c r="AV16" s="34">
        <v>101.05</v>
      </c>
      <c r="AW16" s="34">
        <v>251.48</v>
      </c>
      <c r="AX16" s="34">
        <v>361.25</v>
      </c>
      <c r="AY16" s="21"/>
      <c r="AZ16" s="21"/>
      <c r="BA16" s="21"/>
      <c r="BB16" s="21"/>
      <c r="BC16" s="28">
        <f t="shared" ref="BC16:BE16" si="37">((AU16/AT16)*100)-100</f>
        <v>23.190262652146075</v>
      </c>
      <c r="BD16" s="28">
        <f t="shared" si="37"/>
        <v>5.0962038481539196</v>
      </c>
      <c r="BE16" s="28">
        <f t="shared" si="37"/>
        <v>148.86689757545767</v>
      </c>
      <c r="BF16" s="28">
        <f t="shared" si="2"/>
        <v>29.46828955797568</v>
      </c>
      <c r="BG16" s="28">
        <f t="shared" si="3"/>
        <v>222.20371556694425</v>
      </c>
      <c r="BH16" s="28">
        <f t="shared" si="4"/>
        <v>161.54966198647946</v>
      </c>
      <c r="BI16" s="3">
        <f t="shared" ref="BI16:BK16" si="38">AU16-AT16</f>
        <v>18.100000000000009</v>
      </c>
      <c r="BJ16" s="3">
        <f t="shared" si="38"/>
        <v>4.8999999999999915</v>
      </c>
      <c r="BK16" s="3">
        <f t="shared" si="38"/>
        <v>150.43</v>
      </c>
      <c r="BL16" s="3">
        <f t="shared" si="6"/>
        <v>23</v>
      </c>
      <c r="BM16" s="3">
        <f t="shared" si="7"/>
        <v>173.43</v>
      </c>
      <c r="BN16" s="3">
        <f t="shared" si="8"/>
        <v>155.32999999999998</v>
      </c>
      <c r="BO16" s="24"/>
      <c r="BP16" s="21">
        <v>419.8</v>
      </c>
      <c r="BQ16" s="21"/>
      <c r="BR16" s="21"/>
      <c r="BS16" s="21"/>
      <c r="BT16" s="21"/>
      <c r="BU16" s="21"/>
      <c r="BV16" s="24">
        <v>38.4</v>
      </c>
      <c r="BW16" s="21">
        <v>39.1</v>
      </c>
      <c r="BX16" s="21">
        <v>39</v>
      </c>
      <c r="BY16" s="21">
        <v>38.4</v>
      </c>
      <c r="BZ16" s="21"/>
      <c r="CA16" s="21"/>
      <c r="CB16" s="21"/>
      <c r="CC16" s="21"/>
      <c r="CD16" s="21"/>
      <c r="CE16" s="6"/>
      <c r="CF16" s="24" t="s">
        <v>1461</v>
      </c>
      <c r="CG16" s="21"/>
      <c r="CH16" s="21"/>
      <c r="CI16" s="21"/>
      <c r="CJ16" s="21"/>
      <c r="CK16" s="21"/>
      <c r="CL16" s="21"/>
      <c r="CM16" s="24" t="s">
        <v>2834</v>
      </c>
      <c r="CN16" s="21"/>
      <c r="CO16" s="21"/>
      <c r="CP16" s="21"/>
      <c r="CQ16" s="21"/>
      <c r="CR16" s="21"/>
      <c r="CS16" s="21"/>
      <c r="CT16" s="24">
        <v>1</v>
      </c>
      <c r="CU16" s="21"/>
      <c r="CV16" s="21"/>
      <c r="CW16" s="21"/>
      <c r="CX16" s="21"/>
      <c r="CY16" s="21"/>
      <c r="CZ16" s="21"/>
      <c r="DA16" s="24" t="s">
        <v>1463</v>
      </c>
      <c r="DB16" s="21"/>
      <c r="DC16" s="21"/>
      <c r="DD16" s="21"/>
      <c r="DE16" s="21"/>
      <c r="DF16" s="21"/>
      <c r="DG16" s="21"/>
      <c r="DH16" s="24" t="s">
        <v>948</v>
      </c>
      <c r="DI16" s="21" t="s">
        <v>1464</v>
      </c>
      <c r="DJ16" s="21"/>
      <c r="DK16" s="21"/>
      <c r="DL16" s="21"/>
      <c r="DM16" s="21"/>
      <c r="DN16" s="21"/>
      <c r="DO16" s="26"/>
      <c r="DP16" s="6"/>
      <c r="DQ16" s="24">
        <v>67.7</v>
      </c>
      <c r="DR16" s="21">
        <v>124.4</v>
      </c>
      <c r="DS16" s="21"/>
      <c r="DT16" s="21"/>
      <c r="DU16" s="21"/>
      <c r="DV16" s="21"/>
      <c r="DW16" s="21"/>
      <c r="DX16" s="24">
        <v>0.7</v>
      </c>
      <c r="DY16" s="21">
        <v>0.8</v>
      </c>
      <c r="DZ16" s="21"/>
      <c r="EA16" s="21"/>
      <c r="EB16" s="21"/>
      <c r="EC16" s="21"/>
      <c r="ED16" s="21"/>
      <c r="EE16" s="29">
        <f t="shared" ref="EE16:EF16" si="39">DQ16/DX16</f>
        <v>96.714285714285722</v>
      </c>
      <c r="EF16" s="30">
        <f t="shared" si="39"/>
        <v>155.5</v>
      </c>
      <c r="EG16" s="30"/>
      <c r="EH16" s="30"/>
      <c r="EI16" s="30"/>
      <c r="EJ16" s="30"/>
      <c r="EK16" s="30"/>
      <c r="EL16" s="24">
        <v>0</v>
      </c>
      <c r="EM16" s="21">
        <v>1</v>
      </c>
      <c r="EN16" s="21"/>
      <c r="EO16" s="21"/>
      <c r="EP16" s="21"/>
      <c r="EQ16" s="21"/>
      <c r="ER16" s="21"/>
      <c r="ES16" s="24">
        <v>5</v>
      </c>
      <c r="ET16" s="21">
        <v>2</v>
      </c>
      <c r="EU16" s="21"/>
      <c r="EV16" s="21"/>
      <c r="EW16" s="21"/>
      <c r="EX16" s="21"/>
      <c r="EY16" s="21"/>
      <c r="EZ16" s="24">
        <v>85.7</v>
      </c>
      <c r="FA16" s="21">
        <v>118.5</v>
      </c>
      <c r="FB16" s="21"/>
      <c r="FC16" s="21"/>
      <c r="FD16" s="21"/>
      <c r="FE16" s="21"/>
      <c r="FF16" s="21"/>
      <c r="FG16" s="24">
        <v>15</v>
      </c>
      <c r="FH16" s="21">
        <v>7</v>
      </c>
      <c r="FI16" s="21"/>
      <c r="FJ16" s="21"/>
      <c r="FK16" s="21"/>
      <c r="FL16" s="21"/>
      <c r="FM16" s="21"/>
      <c r="FN16" s="24">
        <v>67</v>
      </c>
      <c r="FO16" s="21">
        <v>68</v>
      </c>
      <c r="FP16" s="21"/>
      <c r="FQ16" s="21"/>
      <c r="FR16" s="21"/>
      <c r="FS16" s="21"/>
      <c r="FT16" s="21"/>
      <c r="FU16" s="24" t="s">
        <v>1237</v>
      </c>
      <c r="FV16" s="21" t="s">
        <v>1465</v>
      </c>
      <c r="FW16" s="21"/>
      <c r="FX16" s="21"/>
      <c r="FY16" s="21"/>
      <c r="FZ16" s="21"/>
      <c r="GA16" s="21"/>
      <c r="GB16" s="24">
        <v>134</v>
      </c>
      <c r="GC16" s="21">
        <v>196</v>
      </c>
      <c r="GD16" s="21"/>
      <c r="GE16" s="21"/>
      <c r="GF16" s="21"/>
      <c r="GG16" s="21"/>
      <c r="GH16" s="21"/>
      <c r="GI16" s="24">
        <v>2540</v>
      </c>
      <c r="GJ16" s="21">
        <v>310</v>
      </c>
      <c r="GK16" s="21"/>
      <c r="GL16" s="21"/>
      <c r="GM16" s="21"/>
      <c r="GN16" s="21"/>
      <c r="GO16" s="21"/>
      <c r="GP16" s="6"/>
      <c r="GQ16" s="24">
        <v>17</v>
      </c>
      <c r="GR16" s="21">
        <v>90</v>
      </c>
      <c r="GS16" s="24">
        <v>21</v>
      </c>
      <c r="GT16" s="21">
        <v>90</v>
      </c>
      <c r="GU16" s="24"/>
      <c r="GV16" s="21"/>
      <c r="GW16" s="24"/>
      <c r="GX16" s="21"/>
      <c r="GY16" s="24"/>
      <c r="GZ16" s="21"/>
      <c r="HA16" s="24"/>
      <c r="HB16" s="21"/>
      <c r="HC16" s="24"/>
      <c r="HD16" s="21"/>
      <c r="HE16" s="6"/>
      <c r="HF16" s="21">
        <v>60</v>
      </c>
      <c r="HG16" s="21">
        <v>151</v>
      </c>
      <c r="HH16" s="21">
        <v>78</v>
      </c>
      <c r="HI16" s="21">
        <v>39.9</v>
      </c>
      <c r="HJ16" s="21">
        <v>1</v>
      </c>
      <c r="HK16" s="21">
        <v>63.5</v>
      </c>
      <c r="HL16" s="21">
        <v>1</v>
      </c>
      <c r="HM16" s="21">
        <v>20</v>
      </c>
      <c r="HN16" s="21">
        <v>62.18</v>
      </c>
      <c r="HO16" s="21">
        <v>111.13</v>
      </c>
      <c r="HP16" s="21">
        <v>2.86</v>
      </c>
      <c r="HQ16" s="21">
        <v>142.9</v>
      </c>
      <c r="HR16" s="21">
        <v>18</v>
      </c>
      <c r="HS16" s="21">
        <v>118.5</v>
      </c>
      <c r="HT16" s="21">
        <v>15</v>
      </c>
      <c r="HU16" s="6"/>
    </row>
    <row r="17" spans="1:229" ht="15.75" customHeight="1" x14ac:dyDescent="0.3">
      <c r="A17" s="99">
        <v>12</v>
      </c>
      <c r="B17" s="3">
        <v>175</v>
      </c>
      <c r="C17" s="21" t="s">
        <v>874</v>
      </c>
      <c r="D17" s="21">
        <v>2</v>
      </c>
      <c r="E17" s="22">
        <v>41491</v>
      </c>
      <c r="F17" s="22">
        <v>41491</v>
      </c>
      <c r="G17" s="21">
        <f t="shared" si="0"/>
        <v>0</v>
      </c>
      <c r="H17" s="21"/>
      <c r="I17" s="21" t="s">
        <v>432</v>
      </c>
      <c r="J17" s="23">
        <v>11973</v>
      </c>
      <c r="K17" s="21">
        <v>81</v>
      </c>
      <c r="L17" s="21">
        <v>158</v>
      </c>
      <c r="M17" s="21">
        <v>76</v>
      </c>
      <c r="N17" s="21" t="s">
        <v>1549</v>
      </c>
      <c r="O17" s="21">
        <v>97</v>
      </c>
      <c r="P17" s="21">
        <v>98.1</v>
      </c>
      <c r="Q17" s="21">
        <v>9</v>
      </c>
      <c r="R17" s="21" t="s">
        <v>818</v>
      </c>
      <c r="S17" s="21">
        <v>1</v>
      </c>
      <c r="T17" s="21">
        <v>17</v>
      </c>
      <c r="U17" s="21" t="s">
        <v>272</v>
      </c>
      <c r="V17" s="21">
        <v>1</v>
      </c>
      <c r="W17" s="21">
        <v>2</v>
      </c>
      <c r="X17" s="21">
        <v>3</v>
      </c>
      <c r="Y17" s="21">
        <v>0</v>
      </c>
      <c r="Z17" s="6"/>
      <c r="AA17" s="24" t="s">
        <v>244</v>
      </c>
      <c r="AB17" s="21" t="s">
        <v>819</v>
      </c>
      <c r="AC17" s="25">
        <v>1</v>
      </c>
      <c r="AD17" s="25"/>
      <c r="AE17" s="21" t="s">
        <v>246</v>
      </c>
      <c r="AF17" s="21" t="s">
        <v>479</v>
      </c>
      <c r="AG17" s="21" t="s">
        <v>249</v>
      </c>
      <c r="AH17" s="21"/>
      <c r="AI17" s="21" t="s">
        <v>246</v>
      </c>
      <c r="AJ17" s="21" t="s">
        <v>246</v>
      </c>
      <c r="AK17" s="21" t="s">
        <v>246</v>
      </c>
      <c r="AL17" s="21" t="s">
        <v>246</v>
      </c>
      <c r="AM17" s="21">
        <v>233.25</v>
      </c>
      <c r="AN17" s="6"/>
      <c r="AO17" s="26" t="s">
        <v>250</v>
      </c>
      <c r="AP17" s="26" t="s">
        <v>251</v>
      </c>
      <c r="AQ17" s="26"/>
      <c r="AR17" s="26" t="s">
        <v>1906</v>
      </c>
      <c r="AS17" s="26" t="s">
        <v>1903</v>
      </c>
      <c r="AT17" s="117">
        <v>33.25</v>
      </c>
      <c r="AU17" s="34">
        <v>48.5</v>
      </c>
      <c r="AV17" s="34">
        <v>62.2</v>
      </c>
      <c r="AW17" s="34">
        <v>102.3</v>
      </c>
      <c r="AX17" s="34">
        <v>69.400000000000006</v>
      </c>
      <c r="AY17" s="34">
        <v>16.11</v>
      </c>
      <c r="AZ17" s="34">
        <v>12.19</v>
      </c>
      <c r="BA17" s="34">
        <v>8.34</v>
      </c>
      <c r="BB17" s="34">
        <v>5.36</v>
      </c>
      <c r="BC17" s="28">
        <f t="shared" ref="BC17:BE17" si="40">((AU17/AT17)*100)-100</f>
        <v>45.864661654135347</v>
      </c>
      <c r="BD17" s="28">
        <f t="shared" si="40"/>
        <v>28.24742268041237</v>
      </c>
      <c r="BE17" s="28">
        <f t="shared" si="40"/>
        <v>64.469453376205763</v>
      </c>
      <c r="BF17" s="28">
        <f t="shared" si="2"/>
        <v>87.067669172932341</v>
      </c>
      <c r="BG17" s="28">
        <f t="shared" si="3"/>
        <v>207.66917293233081</v>
      </c>
      <c r="BH17" s="28">
        <f t="shared" si="4"/>
        <v>110.9278350515464</v>
      </c>
      <c r="BI17" s="3">
        <f t="shared" ref="BI17:BK17" si="41">AU17-AT17</f>
        <v>15.25</v>
      </c>
      <c r="BJ17" s="3">
        <f t="shared" si="41"/>
        <v>13.700000000000003</v>
      </c>
      <c r="BK17" s="3">
        <f t="shared" si="41"/>
        <v>40.099999999999994</v>
      </c>
      <c r="BL17" s="3">
        <f t="shared" si="6"/>
        <v>28.950000000000003</v>
      </c>
      <c r="BM17" s="3">
        <f t="shared" si="7"/>
        <v>69.05</v>
      </c>
      <c r="BN17" s="3">
        <f t="shared" si="8"/>
        <v>53.8</v>
      </c>
      <c r="BO17" s="24"/>
      <c r="BP17" s="21">
        <v>345.4</v>
      </c>
      <c r="BQ17" s="21">
        <v>301</v>
      </c>
      <c r="BR17" s="21">
        <v>131.1</v>
      </c>
      <c r="BS17" s="21">
        <v>80</v>
      </c>
      <c r="BT17" s="21">
        <v>69</v>
      </c>
      <c r="BU17" s="21">
        <v>63.2</v>
      </c>
      <c r="BV17" s="24">
        <v>35.4</v>
      </c>
      <c r="BW17" s="21">
        <v>35.9</v>
      </c>
      <c r="BX17" s="21">
        <v>36.9</v>
      </c>
      <c r="BY17" s="21">
        <v>37.1</v>
      </c>
      <c r="BZ17" s="21">
        <v>37</v>
      </c>
      <c r="CA17" s="21">
        <v>36.9</v>
      </c>
      <c r="CB17" s="21">
        <v>36.6</v>
      </c>
      <c r="CC17" s="21">
        <v>36.6</v>
      </c>
      <c r="CD17" s="21">
        <v>36</v>
      </c>
      <c r="CE17" s="6"/>
      <c r="CF17" s="24" t="s">
        <v>962</v>
      </c>
      <c r="CG17" s="21"/>
      <c r="CH17" s="21"/>
      <c r="CI17" s="21"/>
      <c r="CJ17" s="21"/>
      <c r="CK17" s="21"/>
      <c r="CL17" s="21"/>
      <c r="CM17" s="24" t="s">
        <v>1550</v>
      </c>
      <c r="CN17" s="21"/>
      <c r="CO17" s="21"/>
      <c r="CP17" s="21"/>
      <c r="CQ17" s="21"/>
      <c r="CR17" s="21"/>
      <c r="CS17" s="21"/>
      <c r="CT17" s="24">
        <v>2</v>
      </c>
      <c r="CU17" s="21"/>
      <c r="CV17" s="21"/>
      <c r="CW17" s="21"/>
      <c r="CX17" s="21"/>
      <c r="CY17" s="21"/>
      <c r="CZ17" s="21"/>
      <c r="DA17" s="24" t="s">
        <v>1551</v>
      </c>
      <c r="DB17" s="21"/>
      <c r="DC17" s="21"/>
      <c r="DD17" s="21"/>
      <c r="DE17" s="21"/>
      <c r="DF17" s="21"/>
      <c r="DG17" s="21"/>
      <c r="DH17" s="24" t="s">
        <v>540</v>
      </c>
      <c r="DI17" s="21" t="s">
        <v>540</v>
      </c>
      <c r="DJ17" s="21" t="s">
        <v>1552</v>
      </c>
      <c r="DK17" s="21" t="s">
        <v>1553</v>
      </c>
      <c r="DL17" s="21" t="s">
        <v>1553</v>
      </c>
      <c r="DM17" s="21" t="s">
        <v>1553</v>
      </c>
      <c r="DN17" s="21" t="s">
        <v>1553</v>
      </c>
      <c r="DO17" s="26"/>
      <c r="DP17" s="6"/>
      <c r="DQ17" s="24">
        <v>51.2</v>
      </c>
      <c r="DR17" s="21">
        <v>117.5</v>
      </c>
      <c r="DS17" s="21">
        <v>98.7</v>
      </c>
      <c r="DT17" s="21">
        <v>116.8</v>
      </c>
      <c r="DU17" s="21">
        <v>76.5</v>
      </c>
      <c r="DV17" s="21">
        <v>74</v>
      </c>
      <c r="DW17" s="21">
        <v>108.4</v>
      </c>
      <c r="DX17" s="24">
        <v>0.5</v>
      </c>
      <c r="DY17" s="21">
        <v>0.4</v>
      </c>
      <c r="DZ17" s="21">
        <v>0.35</v>
      </c>
      <c r="EA17" s="21">
        <v>0.4</v>
      </c>
      <c r="EB17" s="21">
        <v>0.4</v>
      </c>
      <c r="EC17" s="21">
        <v>0.35</v>
      </c>
      <c r="ED17" s="21">
        <v>0.35</v>
      </c>
      <c r="EE17" s="78">
        <f t="shared" ref="EE17:EK17" si="42">DQ17/DX17</f>
        <v>102.4</v>
      </c>
      <c r="EF17" s="79">
        <f t="shared" si="42"/>
        <v>293.75</v>
      </c>
      <c r="EG17" s="79">
        <f t="shared" si="42"/>
        <v>282</v>
      </c>
      <c r="EH17" s="79">
        <f t="shared" si="42"/>
        <v>292</v>
      </c>
      <c r="EI17" s="79">
        <f t="shared" si="42"/>
        <v>191.25</v>
      </c>
      <c r="EJ17" s="79">
        <f t="shared" si="42"/>
        <v>211.42857142857144</v>
      </c>
      <c r="EK17" s="79">
        <f t="shared" si="42"/>
        <v>309.71428571428572</v>
      </c>
      <c r="EL17" s="24">
        <v>1</v>
      </c>
      <c r="EM17" s="21">
        <v>1</v>
      </c>
      <c r="EN17" s="21">
        <v>1</v>
      </c>
      <c r="EO17" s="21">
        <v>0</v>
      </c>
      <c r="EP17" s="21">
        <v>0</v>
      </c>
      <c r="EQ17" s="21">
        <v>0</v>
      </c>
      <c r="ER17" s="21">
        <v>0</v>
      </c>
      <c r="ES17" s="24">
        <v>120</v>
      </c>
      <c r="ET17" s="21">
        <v>132</v>
      </c>
      <c r="EU17" s="21">
        <v>130</v>
      </c>
      <c r="EV17" s="21">
        <v>111</v>
      </c>
      <c r="EW17" s="21">
        <v>107</v>
      </c>
      <c r="EX17" s="21">
        <v>160</v>
      </c>
      <c r="EY17" s="21">
        <v>187</v>
      </c>
      <c r="EZ17" s="24">
        <v>17.7</v>
      </c>
      <c r="FA17" s="21">
        <v>10.8</v>
      </c>
      <c r="FB17" s="21">
        <v>9</v>
      </c>
      <c r="FC17" s="21">
        <v>7.6</v>
      </c>
      <c r="FD17" s="21">
        <v>6.3</v>
      </c>
      <c r="FE17" s="21">
        <v>5.5</v>
      </c>
      <c r="FF17" s="21">
        <v>5.5</v>
      </c>
      <c r="FG17" s="24">
        <v>3</v>
      </c>
      <c r="FH17" s="21">
        <v>8</v>
      </c>
      <c r="FI17" s="21">
        <v>10</v>
      </c>
      <c r="FJ17" s="21">
        <v>15</v>
      </c>
      <c r="FK17" s="21">
        <v>15</v>
      </c>
      <c r="FL17" s="21">
        <v>15</v>
      </c>
      <c r="FM17" s="21">
        <v>15</v>
      </c>
      <c r="FN17" s="24">
        <v>75</v>
      </c>
      <c r="FO17" s="21">
        <v>86</v>
      </c>
      <c r="FP17" s="21">
        <v>95</v>
      </c>
      <c r="FQ17" s="21">
        <v>80</v>
      </c>
      <c r="FR17" s="21">
        <v>89</v>
      </c>
      <c r="FS17" s="21">
        <v>95</v>
      </c>
      <c r="FT17" s="21">
        <v>90</v>
      </c>
      <c r="FU17" s="24" t="s">
        <v>1214</v>
      </c>
      <c r="FV17" s="21" t="s">
        <v>1214</v>
      </c>
      <c r="FW17" s="21" t="s">
        <v>834</v>
      </c>
      <c r="FX17" s="21">
        <v>0</v>
      </c>
      <c r="FY17" s="21">
        <v>0</v>
      </c>
      <c r="FZ17" s="21">
        <v>0</v>
      </c>
      <c r="GA17" s="21">
        <v>0</v>
      </c>
      <c r="GB17" s="24">
        <v>275</v>
      </c>
      <c r="GC17" s="21">
        <v>241</v>
      </c>
      <c r="GD17" s="21">
        <v>210</v>
      </c>
      <c r="GE17" s="21">
        <v>160</v>
      </c>
      <c r="GF17" s="21">
        <v>115</v>
      </c>
      <c r="GG17" s="21">
        <v>86</v>
      </c>
      <c r="GH17" s="21">
        <v>82</v>
      </c>
      <c r="GI17" s="24">
        <v>440</v>
      </c>
      <c r="GJ17" s="21">
        <v>2500</v>
      </c>
      <c r="GK17" s="21">
        <v>4350</v>
      </c>
      <c r="GL17" s="21">
        <v>1920</v>
      </c>
      <c r="GM17" s="21">
        <v>2640</v>
      </c>
      <c r="GN17" s="21">
        <v>2820</v>
      </c>
      <c r="GO17" s="21">
        <v>2960</v>
      </c>
      <c r="GP17" s="6"/>
      <c r="GQ17" s="24">
        <v>19</v>
      </c>
      <c r="GR17" s="21">
        <v>90</v>
      </c>
      <c r="GS17" s="24">
        <v>16</v>
      </c>
      <c r="GT17" s="21">
        <v>90</v>
      </c>
      <c r="GU17" s="24">
        <v>15</v>
      </c>
      <c r="GV17" s="21">
        <v>80</v>
      </c>
      <c r="GW17" s="24">
        <v>10</v>
      </c>
      <c r="GX17" s="21">
        <v>45</v>
      </c>
      <c r="GY17" s="24">
        <v>10</v>
      </c>
      <c r="GZ17" s="21">
        <v>45</v>
      </c>
      <c r="HA17" s="24">
        <v>8</v>
      </c>
      <c r="HB17" s="21">
        <v>18</v>
      </c>
      <c r="HC17" s="24">
        <v>7</v>
      </c>
      <c r="HD17" s="21">
        <v>18</v>
      </c>
      <c r="HE17" s="6"/>
      <c r="HF17" s="21">
        <v>81</v>
      </c>
      <c r="HG17" s="21">
        <v>122</v>
      </c>
      <c r="HH17" s="21">
        <v>88</v>
      </c>
      <c r="HI17" s="21">
        <v>37</v>
      </c>
      <c r="HJ17" s="21">
        <v>1</v>
      </c>
      <c r="HK17" s="21">
        <v>51.2</v>
      </c>
      <c r="HL17" s="21">
        <v>0.5</v>
      </c>
      <c r="HM17" s="21">
        <v>10</v>
      </c>
      <c r="HN17" s="21">
        <v>57.42</v>
      </c>
      <c r="HO17" s="21">
        <v>40.32</v>
      </c>
      <c r="HP17" s="21">
        <v>3.78</v>
      </c>
      <c r="HQ17" s="21">
        <v>134.1</v>
      </c>
      <c r="HR17" s="21">
        <v>14.7</v>
      </c>
      <c r="HS17" s="21">
        <v>17.7</v>
      </c>
      <c r="HT17" s="21">
        <v>3</v>
      </c>
      <c r="HU17" s="6"/>
    </row>
    <row r="18" spans="1:229" ht="15.75" customHeight="1" x14ac:dyDescent="0.3"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6"/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</row>
    <row r="19" spans="1:229" ht="14.4" x14ac:dyDescent="0.3"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  <c r="DY19" s="15"/>
      <c r="DZ19" s="15"/>
      <c r="EA19" s="15"/>
      <c r="EB19" s="15"/>
      <c r="EC19" s="15"/>
      <c r="ED19" s="15"/>
      <c r="EE19" s="15"/>
      <c r="EF19" s="15"/>
      <c r="EG19" s="15"/>
      <c r="EH19" s="15"/>
      <c r="EI19" s="15"/>
      <c r="EJ19" s="15"/>
      <c r="EK19" s="15"/>
      <c r="EL19" s="15"/>
      <c r="EM19" s="15"/>
      <c r="EN19" s="15"/>
      <c r="EO19" s="15"/>
      <c r="EP19" s="15"/>
      <c r="EQ19" s="15"/>
      <c r="ER19" s="15"/>
      <c r="ES19" s="15"/>
      <c r="ET19" s="15"/>
      <c r="EU19" s="15"/>
      <c r="EV19" s="15"/>
      <c r="EW19" s="15"/>
      <c r="EX19" s="15"/>
      <c r="EY19" s="15"/>
      <c r="EZ19" s="15"/>
      <c r="FA19" s="15"/>
      <c r="FB19" s="15"/>
      <c r="FC19" s="15"/>
      <c r="FD19" s="15"/>
      <c r="FE19" s="15"/>
      <c r="FF19" s="15"/>
      <c r="FG19" s="15"/>
      <c r="FH19" s="15"/>
      <c r="FI19" s="15"/>
      <c r="FJ19" s="15"/>
      <c r="FK19" s="15"/>
      <c r="FL19" s="15"/>
      <c r="FM19" s="15"/>
      <c r="FN19" s="15"/>
      <c r="FO19" s="15"/>
      <c r="FP19" s="15"/>
      <c r="FQ19" s="15"/>
      <c r="FR19" s="15"/>
      <c r="FS19" s="15"/>
      <c r="FT19" s="15"/>
      <c r="FU19" s="15"/>
      <c r="FV19" s="15"/>
      <c r="FW19" s="15"/>
      <c r="FX19" s="15"/>
      <c r="FY19" s="15"/>
      <c r="FZ19" s="15"/>
      <c r="GA19" s="15"/>
      <c r="GB19" s="15"/>
      <c r="GC19" s="15"/>
      <c r="GD19" s="15"/>
      <c r="GE19" s="15"/>
      <c r="GF19" s="15"/>
      <c r="GG19" s="15"/>
      <c r="GH19" s="15"/>
      <c r="GI19" s="15"/>
      <c r="GJ19" s="15"/>
      <c r="GK19" s="15"/>
      <c r="GL19" s="15"/>
      <c r="GM19" s="15"/>
      <c r="GN19" s="15"/>
      <c r="GO19" s="15"/>
      <c r="GP19" s="15"/>
      <c r="GQ19" s="15"/>
      <c r="GR19" s="15"/>
      <c r="GS19" s="15"/>
      <c r="GT19" s="15"/>
      <c r="GU19" s="15"/>
      <c r="GV19" s="15"/>
      <c r="GW19" s="15"/>
      <c r="GX19" s="15"/>
      <c r="GY19" s="15"/>
      <c r="GZ19" s="15"/>
      <c r="HA19" s="15"/>
      <c r="HB19" s="15"/>
      <c r="HC19" s="15"/>
      <c r="HD19" s="15"/>
      <c r="HE19" s="15"/>
      <c r="HF19" s="15"/>
      <c r="HG19" s="15"/>
      <c r="HH19" s="15"/>
      <c r="HI19" s="15"/>
      <c r="HJ19" s="15"/>
      <c r="HK19" s="15"/>
      <c r="HL19" s="15"/>
      <c r="HM19" s="15"/>
      <c r="HN19" s="15"/>
      <c r="HO19" s="15"/>
      <c r="HP19" s="15"/>
      <c r="HQ19" s="15"/>
      <c r="HR19" s="15"/>
      <c r="HS19" s="15"/>
      <c r="HT19" s="15"/>
    </row>
    <row r="20" spans="1:229" ht="15.75" customHeight="1" x14ac:dyDescent="0.3"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>
        <f>COUNTIFS(AO6:AO17,"Yes")</f>
        <v>12</v>
      </c>
      <c r="AP20" s="15">
        <f>COUNTIFS(AP6:AP17,"Eff")</f>
        <v>0</v>
      </c>
      <c r="AQ20" s="15">
        <f>COUNTIFS(AQ6:AQ17,"Csak neg.")</f>
        <v>0</v>
      </c>
      <c r="AR20" s="15">
        <f>COUNTIFS(AR6:AR17,"B")</f>
        <v>0</v>
      </c>
      <c r="AS20" s="6" t="s">
        <v>2082</v>
      </c>
      <c r="AT20" s="110">
        <f t="shared" ref="AT20:CD20" si="43">AVERAGE(AT6:AT17)</f>
        <v>21.182500000000001</v>
      </c>
      <c r="AU20" s="110">
        <f t="shared" si="43"/>
        <v>25.209166666666665</v>
      </c>
      <c r="AV20" s="110">
        <f t="shared" si="43"/>
        <v>26.102500000000003</v>
      </c>
      <c r="AW20" s="110">
        <f t="shared" si="43"/>
        <v>63.865833333333335</v>
      </c>
      <c r="AX20" s="110">
        <f t="shared" si="43"/>
        <v>61.426666666666655</v>
      </c>
      <c r="AY20" s="110">
        <f t="shared" si="43"/>
        <v>23.983333333333334</v>
      </c>
      <c r="AZ20" s="110">
        <f t="shared" si="43"/>
        <v>19.702999999999996</v>
      </c>
      <c r="BA20" s="110">
        <f t="shared" si="43"/>
        <v>17.758749999999999</v>
      </c>
      <c r="BB20" s="110">
        <f t="shared" si="43"/>
        <v>15.73142857142857</v>
      </c>
      <c r="BC20" s="110">
        <f t="shared" si="43"/>
        <v>76.231532800617913</v>
      </c>
      <c r="BD20" s="110">
        <f t="shared" si="43"/>
        <v>57.899694718026659</v>
      </c>
      <c r="BE20" s="110">
        <f t="shared" si="43"/>
        <v>138.42034037873947</v>
      </c>
      <c r="BF20" s="110">
        <f t="shared" si="43"/>
        <v>207.74127541279233</v>
      </c>
      <c r="BG20" s="110">
        <f t="shared" si="43"/>
        <v>622.35362951543925</v>
      </c>
      <c r="BH20" s="110">
        <f t="shared" si="43"/>
        <v>270.45943306826786</v>
      </c>
      <c r="BI20" s="110">
        <f t="shared" si="43"/>
        <v>4.0266666666666673</v>
      </c>
      <c r="BJ20" s="110">
        <f t="shared" si="43"/>
        <v>0.89333333333333265</v>
      </c>
      <c r="BK20" s="110">
        <f t="shared" si="43"/>
        <v>37.763333333333328</v>
      </c>
      <c r="BL20" s="110">
        <f t="shared" si="43"/>
        <v>4.92</v>
      </c>
      <c r="BM20" s="110">
        <f t="shared" si="43"/>
        <v>42.68333333333333</v>
      </c>
      <c r="BN20" s="110">
        <f t="shared" si="43"/>
        <v>38.656666666666666</v>
      </c>
      <c r="BO20" s="110">
        <f t="shared" si="43"/>
        <v>236.95000000000002</v>
      </c>
      <c r="BP20" s="110">
        <f t="shared" si="43"/>
        <v>291.69000000000005</v>
      </c>
      <c r="BQ20" s="110">
        <f t="shared" si="43"/>
        <v>257.94</v>
      </c>
      <c r="BR20" s="110">
        <f t="shared" si="43"/>
        <v>203.56</v>
      </c>
      <c r="BS20" s="110">
        <f t="shared" si="43"/>
        <v>208.33333333333334</v>
      </c>
      <c r="BT20" s="110">
        <f t="shared" si="43"/>
        <v>175.15714285714284</v>
      </c>
      <c r="BU20" s="110">
        <f t="shared" si="43"/>
        <v>140.55714285714288</v>
      </c>
      <c r="BV20" s="110">
        <f t="shared" si="43"/>
        <v>36.608333333333327</v>
      </c>
      <c r="BW20" s="110">
        <f t="shared" si="43"/>
        <v>36.990909090909092</v>
      </c>
      <c r="BX20" s="110">
        <f t="shared" si="43"/>
        <v>37.074999999999996</v>
      </c>
      <c r="BY20" s="110">
        <f t="shared" si="43"/>
        <v>36.75</v>
      </c>
      <c r="BZ20" s="110">
        <f t="shared" si="43"/>
        <v>36.527272727272731</v>
      </c>
      <c r="CA20" s="110">
        <f t="shared" si="43"/>
        <v>36.745454545454542</v>
      </c>
      <c r="CB20" s="110">
        <f t="shared" si="43"/>
        <v>36.5</v>
      </c>
      <c r="CC20" s="110">
        <f t="shared" si="43"/>
        <v>36.512500000000003</v>
      </c>
      <c r="CD20" s="110">
        <f t="shared" si="43"/>
        <v>36.342857142857142</v>
      </c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  <c r="DY20" s="15"/>
      <c r="DZ20" s="15"/>
      <c r="EA20" s="15"/>
      <c r="EB20" s="15"/>
      <c r="EC20" s="15"/>
      <c r="ED20" s="15"/>
      <c r="EE20" s="15"/>
      <c r="EF20" s="15"/>
      <c r="EG20" s="15"/>
      <c r="EH20" s="15"/>
      <c r="EI20" s="15"/>
      <c r="EJ20" s="15"/>
      <c r="EK20" s="15"/>
      <c r="EL20" s="15"/>
      <c r="EM20" s="15"/>
      <c r="EN20" s="15"/>
      <c r="EO20" s="15"/>
      <c r="EP20" s="15"/>
      <c r="EQ20" s="15"/>
      <c r="ER20" s="15"/>
      <c r="ES20" s="15"/>
      <c r="ET20" s="15"/>
      <c r="EU20" s="15"/>
      <c r="EV20" s="15"/>
      <c r="EW20" s="15"/>
      <c r="EX20" s="15"/>
      <c r="EY20" s="15"/>
      <c r="EZ20" s="15"/>
      <c r="FA20" s="15"/>
      <c r="FB20" s="15"/>
      <c r="FC20" s="15"/>
      <c r="FD20" s="15"/>
      <c r="FE20" s="15"/>
      <c r="FF20" s="15"/>
      <c r="FG20" s="15"/>
      <c r="FH20" s="15"/>
      <c r="FI20" s="15"/>
      <c r="FJ20" s="15"/>
      <c r="FK20" s="15"/>
      <c r="FL20" s="15"/>
      <c r="FM20" s="15"/>
      <c r="FN20" s="15"/>
      <c r="FO20" s="15"/>
      <c r="FP20" s="15"/>
      <c r="FQ20" s="15"/>
      <c r="FR20" s="15"/>
      <c r="FS20" s="15"/>
      <c r="FT20" s="15"/>
      <c r="FU20" s="15"/>
      <c r="FV20" s="15"/>
      <c r="FW20" s="15"/>
      <c r="FX20" s="15"/>
      <c r="FY20" s="15"/>
      <c r="FZ20" s="15"/>
      <c r="GA20" s="15"/>
      <c r="GB20" s="15"/>
      <c r="GC20" s="15"/>
      <c r="GD20" s="15"/>
      <c r="GE20" s="15"/>
      <c r="GF20" s="15"/>
      <c r="GG20" s="15"/>
      <c r="GH20" s="15"/>
      <c r="GI20" s="15"/>
      <c r="GJ20" s="15"/>
      <c r="GK20" s="15"/>
      <c r="GL20" s="15"/>
      <c r="GM20" s="15"/>
      <c r="GN20" s="15"/>
      <c r="GO20" s="15"/>
      <c r="GP20" s="15"/>
      <c r="GQ20" s="15"/>
      <c r="GR20" s="15"/>
      <c r="GS20" s="15"/>
      <c r="GT20" s="15"/>
      <c r="GU20" s="15"/>
      <c r="GV20" s="15"/>
      <c r="GW20" s="15"/>
      <c r="GX20" s="15"/>
      <c r="GY20" s="15"/>
      <c r="GZ20" s="15"/>
      <c r="HA20" s="15"/>
      <c r="HB20" s="15"/>
      <c r="HC20" s="15"/>
      <c r="HD20" s="15"/>
      <c r="HE20" s="15"/>
      <c r="HF20" s="15"/>
      <c r="HG20" s="15"/>
      <c r="HH20" s="15"/>
      <c r="HI20" s="15"/>
      <c r="HJ20" s="15"/>
      <c r="HK20" s="15"/>
      <c r="HL20" s="15"/>
      <c r="HM20" s="15"/>
      <c r="HN20" s="15"/>
      <c r="HO20" s="15"/>
      <c r="HP20" s="15"/>
      <c r="HQ20" s="15"/>
      <c r="HR20" s="15"/>
      <c r="HS20" s="15"/>
      <c r="HT20" s="15"/>
    </row>
    <row r="21" spans="1:229" ht="15.75" customHeight="1" x14ac:dyDescent="0.3"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>
        <f>COUNTIFS(AP6:AP17,"Ineff")</f>
        <v>12</v>
      </c>
      <c r="AQ21" s="15"/>
      <c r="AR21" s="15">
        <f>COUNTIFS(AR6:AR17,"S")</f>
        <v>10</v>
      </c>
      <c r="AS21" s="6" t="s">
        <v>2083</v>
      </c>
      <c r="AT21" s="15">
        <f t="shared" ref="AT21:CD21" si="44">MEDIAN(AT6:AT17)</f>
        <v>5.8000000000000007</v>
      </c>
      <c r="AU21" s="15">
        <f t="shared" si="44"/>
        <v>7.76</v>
      </c>
      <c r="AV21" s="15">
        <f t="shared" si="44"/>
        <v>13.164999999999999</v>
      </c>
      <c r="AW21" s="15">
        <f t="shared" si="44"/>
        <v>27.939999999999998</v>
      </c>
      <c r="AX21" s="15">
        <f t="shared" si="44"/>
        <v>26.08</v>
      </c>
      <c r="AY21" s="15">
        <f t="shared" si="44"/>
        <v>15.26</v>
      </c>
      <c r="AZ21" s="15">
        <f t="shared" si="44"/>
        <v>10.329999999999998</v>
      </c>
      <c r="BA21" s="15">
        <f t="shared" si="44"/>
        <v>4.375</v>
      </c>
      <c r="BB21" s="15">
        <f t="shared" si="44"/>
        <v>5.3</v>
      </c>
      <c r="BC21" s="110">
        <f t="shared" si="44"/>
        <v>46.83391254938752</v>
      </c>
      <c r="BD21" s="110">
        <f t="shared" si="44"/>
        <v>45.281726644865941</v>
      </c>
      <c r="BE21" s="110">
        <f t="shared" si="44"/>
        <v>135.3522841650703</v>
      </c>
      <c r="BF21" s="110">
        <f t="shared" si="44"/>
        <v>180.67817636720767</v>
      </c>
      <c r="BG21" s="110">
        <f t="shared" si="44"/>
        <v>466.62110995850622</v>
      </c>
      <c r="BH21" s="110">
        <f t="shared" si="44"/>
        <v>178.70797963984234</v>
      </c>
      <c r="BI21" s="15">
        <f t="shared" si="44"/>
        <v>2.33</v>
      </c>
      <c r="BJ21" s="15">
        <f t="shared" si="44"/>
        <v>3.9099999999999997</v>
      </c>
      <c r="BK21" s="15">
        <f t="shared" si="44"/>
        <v>16.234999999999999</v>
      </c>
      <c r="BL21" s="15">
        <f t="shared" si="44"/>
        <v>6.5650000000000004</v>
      </c>
      <c r="BM21" s="15">
        <f t="shared" si="44"/>
        <v>24.47</v>
      </c>
      <c r="BN21" s="15">
        <f t="shared" si="44"/>
        <v>22.14</v>
      </c>
      <c r="BO21" s="15">
        <f t="shared" si="44"/>
        <v>234.8</v>
      </c>
      <c r="BP21" s="15">
        <f t="shared" si="44"/>
        <v>303.85000000000002</v>
      </c>
      <c r="BQ21" s="15">
        <f t="shared" si="44"/>
        <v>269.35000000000002</v>
      </c>
      <c r="BR21" s="15">
        <f t="shared" si="44"/>
        <v>165</v>
      </c>
      <c r="BS21" s="15">
        <f t="shared" si="44"/>
        <v>221</v>
      </c>
      <c r="BT21" s="15">
        <f t="shared" si="44"/>
        <v>111.9</v>
      </c>
      <c r="BU21" s="15">
        <f t="shared" si="44"/>
        <v>98.8</v>
      </c>
      <c r="BV21" s="15">
        <f t="shared" si="44"/>
        <v>36.799999999999997</v>
      </c>
      <c r="BW21" s="15">
        <f t="shared" si="44"/>
        <v>37</v>
      </c>
      <c r="BX21" s="15">
        <f t="shared" si="44"/>
        <v>36.950000000000003</v>
      </c>
      <c r="BY21" s="15">
        <f t="shared" si="44"/>
        <v>36.5</v>
      </c>
      <c r="BZ21" s="15">
        <f t="shared" si="44"/>
        <v>36.6</v>
      </c>
      <c r="CA21" s="15">
        <f t="shared" si="44"/>
        <v>36.6</v>
      </c>
      <c r="CB21" s="15">
        <f t="shared" si="44"/>
        <v>36.299999999999997</v>
      </c>
      <c r="CC21" s="15">
        <f t="shared" si="44"/>
        <v>36.549999999999997</v>
      </c>
      <c r="CD21" s="15">
        <f t="shared" si="44"/>
        <v>36.4</v>
      </c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  <c r="DY21" s="15"/>
      <c r="DZ21" s="15"/>
      <c r="EA21" s="15"/>
      <c r="EB21" s="15"/>
      <c r="EC21" s="15"/>
      <c r="ED21" s="15"/>
      <c r="EE21" s="15"/>
      <c r="EF21" s="15"/>
      <c r="EG21" s="15"/>
      <c r="EH21" s="15"/>
      <c r="EI21" s="15"/>
      <c r="EJ21" s="15"/>
      <c r="EK21" s="15"/>
      <c r="EL21" s="15"/>
      <c r="EM21" s="15"/>
      <c r="EN21" s="15"/>
      <c r="EO21" s="15"/>
      <c r="EP21" s="15"/>
      <c r="EQ21" s="15"/>
      <c r="ER21" s="15"/>
      <c r="ES21" s="15"/>
      <c r="ET21" s="15"/>
      <c r="EU21" s="15"/>
      <c r="EV21" s="15"/>
      <c r="EW21" s="15"/>
      <c r="EX21" s="15"/>
      <c r="EY21" s="15"/>
      <c r="EZ21" s="15"/>
      <c r="FA21" s="15"/>
      <c r="FB21" s="15"/>
      <c r="FC21" s="15"/>
      <c r="FD21" s="15"/>
      <c r="FE21" s="15"/>
      <c r="FF21" s="15"/>
      <c r="FG21" s="15"/>
      <c r="FH21" s="15"/>
      <c r="FI21" s="15"/>
      <c r="FJ21" s="15"/>
      <c r="FK21" s="15"/>
      <c r="FL21" s="15"/>
      <c r="FM21" s="15"/>
      <c r="FN21" s="15"/>
      <c r="FO21" s="15"/>
      <c r="FP21" s="15"/>
      <c r="FQ21" s="15"/>
      <c r="FR21" s="15"/>
      <c r="FS21" s="15"/>
      <c r="FT21" s="15"/>
      <c r="FU21" s="15"/>
      <c r="FV21" s="15"/>
      <c r="FW21" s="15"/>
      <c r="FX21" s="15"/>
      <c r="FY21" s="15"/>
      <c r="FZ21" s="15"/>
      <c r="GA21" s="15"/>
      <c r="GB21" s="15"/>
      <c r="GC21" s="15"/>
      <c r="GD21" s="15"/>
      <c r="GE21" s="15"/>
      <c r="GF21" s="15"/>
      <c r="GG21" s="15"/>
      <c r="GH21" s="15"/>
      <c r="GI21" s="15"/>
      <c r="GJ21" s="15"/>
      <c r="GK21" s="15"/>
      <c r="GL21" s="15"/>
      <c r="GM21" s="15"/>
      <c r="GN21" s="15"/>
      <c r="GO21" s="15"/>
      <c r="GP21" s="15"/>
      <c r="GQ21" s="15"/>
      <c r="GR21" s="15"/>
      <c r="GS21" s="15"/>
      <c r="GT21" s="15"/>
      <c r="GU21" s="15"/>
      <c r="GV21" s="15"/>
      <c r="GW21" s="15"/>
      <c r="GX21" s="15"/>
      <c r="GY21" s="15"/>
      <c r="GZ21" s="15"/>
      <c r="HA21" s="15"/>
      <c r="HB21" s="15"/>
      <c r="HC21" s="15"/>
      <c r="HD21" s="15"/>
      <c r="HE21" s="15"/>
      <c r="HF21" s="15"/>
      <c r="HG21" s="15"/>
      <c r="HH21" s="15"/>
      <c r="HI21" s="15"/>
      <c r="HJ21" s="15"/>
      <c r="HK21" s="15"/>
      <c r="HL21" s="15"/>
      <c r="HM21" s="15"/>
      <c r="HN21" s="15"/>
      <c r="HO21" s="15"/>
      <c r="HP21" s="15"/>
      <c r="HQ21" s="15"/>
      <c r="HR21" s="15"/>
      <c r="HS21" s="15"/>
      <c r="HT21" s="15"/>
    </row>
    <row r="22" spans="1:229" ht="15.75" customHeight="1" x14ac:dyDescent="0.3"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>
        <f>COUNTIFS(AO6:AO17,"No")</f>
        <v>0</v>
      </c>
      <c r="AP22" s="15"/>
      <c r="AQ22" s="15"/>
      <c r="AR22" s="15">
        <f>COUNTIFS(AR6:AR17,"T")</f>
        <v>2</v>
      </c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  <c r="DY22" s="15"/>
      <c r="DZ22" s="15"/>
      <c r="EA22" s="15"/>
      <c r="EB22" s="15"/>
      <c r="EC22" s="15"/>
      <c r="ED22" s="15"/>
      <c r="EE22" s="15"/>
      <c r="EF22" s="15"/>
      <c r="EG22" s="15"/>
      <c r="EH22" s="15"/>
      <c r="EI22" s="15"/>
      <c r="EJ22" s="15"/>
      <c r="EK22" s="15"/>
      <c r="EL22" s="15"/>
      <c r="EM22" s="15"/>
      <c r="EN22" s="15"/>
      <c r="EO22" s="15"/>
      <c r="EP22" s="15"/>
      <c r="EQ22" s="15"/>
      <c r="ER22" s="15"/>
      <c r="ES22" s="15"/>
      <c r="ET22" s="15"/>
      <c r="EU22" s="15"/>
      <c r="EV22" s="15"/>
      <c r="EW22" s="15"/>
      <c r="EX22" s="15"/>
      <c r="EY22" s="15"/>
      <c r="EZ22" s="15"/>
      <c r="FA22" s="15"/>
      <c r="FB22" s="15"/>
      <c r="FC22" s="15"/>
      <c r="FD22" s="15"/>
      <c r="FE22" s="15"/>
      <c r="FF22" s="15"/>
      <c r="FG22" s="15"/>
      <c r="FH22" s="15"/>
      <c r="FI22" s="15"/>
      <c r="FJ22" s="15"/>
      <c r="FK22" s="15"/>
      <c r="FL22" s="15"/>
      <c r="FM22" s="15"/>
      <c r="FN22" s="15"/>
      <c r="FO22" s="15"/>
      <c r="FP22" s="15"/>
      <c r="FQ22" s="15"/>
      <c r="FR22" s="15"/>
      <c r="FS22" s="15"/>
      <c r="FT22" s="15"/>
      <c r="FU22" s="15"/>
      <c r="FV22" s="15"/>
      <c r="FW22" s="15"/>
      <c r="FX22" s="15"/>
      <c r="FY22" s="15"/>
      <c r="FZ22" s="15"/>
      <c r="GA22" s="15"/>
      <c r="GB22" s="15"/>
      <c r="GC22" s="15"/>
      <c r="GD22" s="15"/>
      <c r="GE22" s="15"/>
      <c r="GF22" s="15"/>
      <c r="GG22" s="15"/>
      <c r="GH22" s="15"/>
      <c r="GI22" s="15"/>
      <c r="GJ22" s="15"/>
      <c r="GK22" s="15"/>
      <c r="GL22" s="15"/>
      <c r="GM22" s="15"/>
      <c r="GN22" s="15"/>
      <c r="GO22" s="15"/>
      <c r="GP22" s="15"/>
      <c r="GQ22" s="15"/>
      <c r="GR22" s="15"/>
      <c r="GS22" s="15"/>
      <c r="GT22" s="15"/>
      <c r="GU22" s="15"/>
      <c r="GV22" s="15"/>
      <c r="GW22" s="15"/>
      <c r="GX22" s="15"/>
      <c r="GY22" s="15"/>
      <c r="GZ22" s="15"/>
      <c r="HA22" s="15"/>
      <c r="HB22" s="15"/>
      <c r="HC22" s="15"/>
      <c r="HD22" s="15"/>
      <c r="HE22" s="15"/>
      <c r="HF22" s="15"/>
      <c r="HG22" s="15"/>
      <c r="HH22" s="15"/>
      <c r="HI22" s="15"/>
      <c r="HJ22" s="15"/>
      <c r="HK22" s="15"/>
      <c r="HL22" s="15"/>
      <c r="HM22" s="15"/>
      <c r="HN22" s="15"/>
      <c r="HO22" s="15"/>
      <c r="HP22" s="15"/>
      <c r="HQ22" s="15"/>
      <c r="HR22" s="15"/>
      <c r="HS22" s="15"/>
      <c r="HT22" s="15"/>
    </row>
    <row r="23" spans="1:229" ht="15.75" customHeight="1" x14ac:dyDescent="0.3"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>
        <f t="shared" ref="AO23:AP23" si="45">SUM(AO20:AO22)</f>
        <v>12</v>
      </c>
      <c r="AP23" s="15">
        <f t="shared" si="45"/>
        <v>12</v>
      </c>
      <c r="AQ23" s="15"/>
      <c r="AR23" s="15">
        <f>SUM(AR20:AR22)</f>
        <v>12</v>
      </c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  <c r="DY23" s="15"/>
      <c r="DZ23" s="15"/>
      <c r="EA23" s="15"/>
      <c r="EB23" s="15"/>
      <c r="EC23" s="15"/>
      <c r="ED23" s="15"/>
      <c r="EE23" s="15"/>
      <c r="EF23" s="15"/>
      <c r="EG23" s="15"/>
      <c r="EH23" s="15"/>
      <c r="EI23" s="15"/>
      <c r="EJ23" s="15"/>
      <c r="EK23" s="15"/>
      <c r="EL23" s="15"/>
      <c r="EM23" s="15"/>
      <c r="EN23" s="15"/>
      <c r="EO23" s="15"/>
      <c r="EP23" s="15"/>
      <c r="EQ23" s="15"/>
      <c r="ER23" s="15"/>
      <c r="ES23" s="15"/>
      <c r="ET23" s="15"/>
      <c r="EU23" s="15"/>
      <c r="EV23" s="15"/>
      <c r="EW23" s="15"/>
      <c r="EX23" s="15"/>
      <c r="EY23" s="15"/>
      <c r="EZ23" s="15"/>
      <c r="FA23" s="15"/>
      <c r="FB23" s="15"/>
      <c r="FC23" s="15"/>
      <c r="FD23" s="15"/>
      <c r="FE23" s="15"/>
      <c r="FF23" s="15"/>
      <c r="FG23" s="15"/>
      <c r="FH23" s="15"/>
      <c r="FI23" s="15"/>
      <c r="FJ23" s="15"/>
      <c r="FK23" s="15"/>
      <c r="FL23" s="15"/>
      <c r="FM23" s="15"/>
      <c r="FN23" s="15"/>
      <c r="FO23" s="15"/>
      <c r="FP23" s="15"/>
      <c r="FQ23" s="15"/>
      <c r="FR23" s="15"/>
      <c r="FS23" s="15"/>
      <c r="FT23" s="15"/>
      <c r="FU23" s="15"/>
      <c r="FV23" s="15"/>
      <c r="FW23" s="15"/>
      <c r="FX23" s="15"/>
      <c r="FY23" s="15"/>
      <c r="FZ23" s="15"/>
      <c r="GA23" s="15"/>
      <c r="GB23" s="15"/>
      <c r="GC23" s="15"/>
      <c r="GD23" s="15"/>
      <c r="GE23" s="15"/>
      <c r="GF23" s="15"/>
      <c r="GG23" s="15"/>
      <c r="GH23" s="15"/>
      <c r="GI23" s="15"/>
      <c r="GJ23" s="15"/>
      <c r="GK23" s="15"/>
      <c r="GL23" s="15"/>
      <c r="GM23" s="15"/>
      <c r="GN23" s="15"/>
      <c r="GO23" s="15"/>
      <c r="GP23" s="15"/>
      <c r="GQ23" s="15"/>
      <c r="GR23" s="15"/>
      <c r="GS23" s="15"/>
      <c r="GT23" s="15"/>
      <c r="GU23" s="15"/>
      <c r="GV23" s="15"/>
      <c r="GW23" s="15"/>
      <c r="GX23" s="15"/>
      <c r="GY23" s="15"/>
      <c r="GZ23" s="15"/>
      <c r="HA23" s="15"/>
      <c r="HB23" s="15"/>
      <c r="HC23" s="15"/>
      <c r="HD23" s="15"/>
      <c r="HE23" s="15"/>
      <c r="HF23" s="15"/>
      <c r="HG23" s="15"/>
      <c r="HH23" s="15"/>
      <c r="HI23" s="15"/>
      <c r="HJ23" s="15"/>
      <c r="HK23" s="15"/>
      <c r="HL23" s="15"/>
      <c r="HM23" s="15"/>
      <c r="HN23" s="15"/>
      <c r="HO23" s="15"/>
      <c r="HP23" s="15"/>
      <c r="HQ23" s="15"/>
      <c r="HR23" s="15"/>
      <c r="HS23" s="15"/>
      <c r="HT23" s="15"/>
      <c r="HU23" s="92"/>
    </row>
    <row r="24" spans="1:229" ht="15.75" customHeight="1" x14ac:dyDescent="0.3"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  <c r="DY24" s="15"/>
      <c r="DZ24" s="15"/>
      <c r="EA24" s="15"/>
      <c r="EB24" s="15"/>
      <c r="EC24" s="15"/>
      <c r="ED24" s="15"/>
      <c r="EE24" s="15"/>
      <c r="EF24" s="15"/>
      <c r="EG24" s="15"/>
      <c r="EH24" s="15"/>
      <c r="EI24" s="15"/>
      <c r="EJ24" s="15"/>
      <c r="EK24" s="15"/>
      <c r="EL24" s="15"/>
      <c r="EM24" s="15"/>
      <c r="EN24" s="15"/>
      <c r="EO24" s="15"/>
      <c r="EP24" s="15"/>
      <c r="EQ24" s="15"/>
      <c r="ER24" s="15"/>
      <c r="ES24" s="15"/>
      <c r="ET24" s="15"/>
      <c r="EU24" s="15"/>
      <c r="EV24" s="15"/>
      <c r="EW24" s="15"/>
      <c r="EX24" s="15"/>
      <c r="EY24" s="15"/>
      <c r="EZ24" s="15"/>
      <c r="FA24" s="15"/>
      <c r="FB24" s="15"/>
      <c r="FC24" s="15"/>
      <c r="FD24" s="15"/>
      <c r="FE24" s="15"/>
      <c r="FF24" s="15"/>
      <c r="FG24" s="15"/>
      <c r="FH24" s="15"/>
      <c r="FI24" s="15"/>
      <c r="FJ24" s="15"/>
      <c r="FK24" s="15"/>
      <c r="FL24" s="15"/>
      <c r="FM24" s="15"/>
      <c r="FN24" s="15"/>
      <c r="FO24" s="15"/>
      <c r="FP24" s="15"/>
      <c r="FQ24" s="15"/>
      <c r="FR24" s="15"/>
      <c r="FS24" s="15"/>
      <c r="FT24" s="15"/>
      <c r="FU24" s="15"/>
      <c r="FV24" s="15"/>
      <c r="FW24" s="15"/>
      <c r="FX24" s="15"/>
      <c r="FY24" s="15"/>
      <c r="FZ24" s="15"/>
      <c r="GA24" s="15"/>
      <c r="GB24" s="15"/>
      <c r="GC24" s="15"/>
      <c r="GD24" s="15"/>
      <c r="GE24" s="15"/>
      <c r="GF24" s="15"/>
      <c r="GG24" s="15"/>
      <c r="GH24" s="15"/>
      <c r="GI24" s="15"/>
      <c r="GJ24" s="15"/>
      <c r="GK24" s="15"/>
      <c r="GL24" s="15"/>
      <c r="GM24" s="15"/>
      <c r="GN24" s="15"/>
      <c r="GO24" s="15"/>
      <c r="GP24" s="15"/>
      <c r="GQ24" s="15"/>
      <c r="GR24" s="15"/>
      <c r="GS24" s="15"/>
      <c r="GT24" s="15"/>
      <c r="GU24" s="15"/>
      <c r="GV24" s="15"/>
      <c r="GW24" s="15"/>
      <c r="GX24" s="15"/>
      <c r="GY24" s="15"/>
      <c r="GZ24" s="15"/>
      <c r="HA24" s="15"/>
      <c r="HB24" s="15"/>
      <c r="HC24" s="15"/>
      <c r="HD24" s="15"/>
      <c r="HE24" s="15"/>
      <c r="HF24" s="15"/>
      <c r="HG24" s="15"/>
      <c r="HH24" s="15"/>
      <c r="HI24" s="15"/>
      <c r="HJ24" s="15"/>
      <c r="HK24" s="15"/>
      <c r="HL24" s="15"/>
      <c r="HM24" s="15"/>
      <c r="HN24" s="15"/>
      <c r="HO24" s="15"/>
      <c r="HP24" s="15"/>
      <c r="HQ24" s="15"/>
      <c r="HR24" s="15"/>
      <c r="HS24" s="15"/>
      <c r="HT24" s="15"/>
    </row>
    <row r="25" spans="1:229" ht="15.75" customHeight="1" x14ac:dyDescent="0.3"/>
    <row r="26" spans="1:229" ht="15.75" customHeight="1" x14ac:dyDescent="0.3"/>
    <row r="27" spans="1:229" ht="15.75" customHeight="1" x14ac:dyDescent="0.3"/>
    <row r="28" spans="1:229" ht="15.75" customHeight="1" x14ac:dyDescent="0.3"/>
    <row r="29" spans="1:229" ht="15.75" customHeight="1" x14ac:dyDescent="0.3"/>
    <row r="30" spans="1:229" ht="15.75" customHeight="1" x14ac:dyDescent="0.3"/>
    <row r="31" spans="1:229" ht="15.75" customHeight="1" x14ac:dyDescent="0.3"/>
    <row r="32" spans="1:229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mergeCells count="35">
    <mergeCell ref="HA1:HB1"/>
    <mergeCell ref="HC1:HD1"/>
    <mergeCell ref="ES2:EY2"/>
    <mergeCell ref="EZ2:FF2"/>
    <mergeCell ref="FG2:FM2"/>
    <mergeCell ref="FN2:FT2"/>
    <mergeCell ref="FU2:GA2"/>
    <mergeCell ref="GB2:GH2"/>
    <mergeCell ref="GI2:GO2"/>
    <mergeCell ref="GQ1:GR1"/>
    <mergeCell ref="GS1:GT1"/>
    <mergeCell ref="GU1:GV1"/>
    <mergeCell ref="GW1:GX1"/>
    <mergeCell ref="GY1:GZ1"/>
    <mergeCell ref="CT2:CZ2"/>
    <mergeCell ref="DA2:DG2"/>
    <mergeCell ref="DH2:DN2"/>
    <mergeCell ref="DQ2:DW2"/>
    <mergeCell ref="DX2:ED2"/>
    <mergeCell ref="GQ4:HD4"/>
    <mergeCell ref="HF4:HT4"/>
    <mergeCell ref="C4:Y4"/>
    <mergeCell ref="E1:G1"/>
    <mergeCell ref="AO2:AS2"/>
    <mergeCell ref="AT2:BN2"/>
    <mergeCell ref="BO2:BU2"/>
    <mergeCell ref="BV2:CD2"/>
    <mergeCell ref="CF2:CL2"/>
    <mergeCell ref="CM2:CS2"/>
    <mergeCell ref="EE2:EK2"/>
    <mergeCell ref="EL2:ER2"/>
    <mergeCell ref="AA4:AM4"/>
    <mergeCell ref="AO4:CD4"/>
    <mergeCell ref="CF4:DO4"/>
    <mergeCell ref="DQ4:GO4"/>
  </mergeCells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3366"/>
  </sheetPr>
  <dimension ref="A1:HV1000"/>
  <sheetViews>
    <sheetView workbookViewId="0">
      <pane ySplit="1" topLeftCell="A2" activePane="bottomLeft" state="frozen"/>
      <selection pane="bottomLeft" activeCell="B3" sqref="B3"/>
    </sheetView>
  </sheetViews>
  <sheetFormatPr defaultColWidth="14.44140625" defaultRowHeight="15" customHeight="1" x14ac:dyDescent="0.3"/>
  <cols>
    <col min="1" max="230" width="8" customWidth="1"/>
  </cols>
  <sheetData>
    <row r="1" spans="1:230" ht="18.75" customHeight="1" x14ac:dyDescent="0.3">
      <c r="B1" s="1"/>
      <c r="C1" s="2" t="s">
        <v>0</v>
      </c>
      <c r="D1" s="2" t="s">
        <v>1753</v>
      </c>
      <c r="E1" s="126" t="s">
        <v>1</v>
      </c>
      <c r="F1" s="124"/>
      <c r="G1" s="125"/>
      <c r="H1" s="2" t="s">
        <v>2</v>
      </c>
      <c r="I1" s="2" t="s">
        <v>3</v>
      </c>
      <c r="J1" s="2" t="s">
        <v>4</v>
      </c>
      <c r="K1" s="2" t="s">
        <v>5</v>
      </c>
      <c r="L1" s="2" t="s">
        <v>6</v>
      </c>
      <c r="M1" s="2" t="s">
        <v>7</v>
      </c>
      <c r="N1" s="2" t="s">
        <v>8</v>
      </c>
      <c r="O1" s="2" t="s">
        <v>9</v>
      </c>
      <c r="P1" s="2" t="s">
        <v>10</v>
      </c>
      <c r="Q1" s="2" t="s">
        <v>11</v>
      </c>
      <c r="R1" s="2" t="s">
        <v>12</v>
      </c>
      <c r="S1" s="2" t="s">
        <v>13</v>
      </c>
      <c r="T1" s="2" t="s">
        <v>14</v>
      </c>
      <c r="U1" s="2" t="s">
        <v>15</v>
      </c>
      <c r="V1" s="2" t="s">
        <v>13</v>
      </c>
      <c r="W1" s="2" t="s">
        <v>16</v>
      </c>
      <c r="X1" s="2" t="s">
        <v>17</v>
      </c>
      <c r="Y1" s="2" t="s">
        <v>18</v>
      </c>
      <c r="Z1" s="1"/>
      <c r="AA1" s="2" t="s">
        <v>19</v>
      </c>
      <c r="AB1" s="2" t="s">
        <v>1754</v>
      </c>
      <c r="AC1" s="2" t="s">
        <v>21</v>
      </c>
      <c r="AD1" s="2" t="s">
        <v>22</v>
      </c>
      <c r="AE1" s="2" t="s">
        <v>23</v>
      </c>
      <c r="AF1" s="2" t="s">
        <v>2835</v>
      </c>
      <c r="AG1" s="2" t="s">
        <v>25</v>
      </c>
      <c r="AH1" s="2" t="s">
        <v>26</v>
      </c>
      <c r="AI1" s="2" t="s">
        <v>27</v>
      </c>
      <c r="AJ1" s="2" t="s">
        <v>28</v>
      </c>
      <c r="AK1" s="2" t="s">
        <v>29</v>
      </c>
      <c r="AL1" s="2" t="s">
        <v>30</v>
      </c>
      <c r="AM1" s="2" t="s">
        <v>31</v>
      </c>
      <c r="AN1" s="1"/>
      <c r="AO1" s="3" t="s">
        <v>32</v>
      </c>
      <c r="AP1" s="3" t="s">
        <v>33</v>
      </c>
      <c r="AQ1" s="5" t="s">
        <v>1756</v>
      </c>
      <c r="AR1" s="2" t="s">
        <v>1757</v>
      </c>
      <c r="AS1" s="2" t="s">
        <v>1758</v>
      </c>
      <c r="AT1" s="2" t="s">
        <v>2836</v>
      </c>
      <c r="AU1" s="2" t="s">
        <v>2837</v>
      </c>
      <c r="AV1" s="2" t="s">
        <v>2838</v>
      </c>
      <c r="AW1" s="2" t="s">
        <v>2839</v>
      </c>
      <c r="AX1" s="2" t="s">
        <v>2840</v>
      </c>
      <c r="AY1" s="2" t="s">
        <v>2841</v>
      </c>
      <c r="AZ1" s="2" t="s">
        <v>2842</v>
      </c>
      <c r="BA1" s="2" t="s">
        <v>2843</v>
      </c>
      <c r="BB1" s="2" t="s">
        <v>2844</v>
      </c>
      <c r="BC1" s="2" t="s">
        <v>49</v>
      </c>
      <c r="BD1" s="2" t="s">
        <v>50</v>
      </c>
      <c r="BE1" s="2" t="s">
        <v>51</v>
      </c>
      <c r="BF1" s="2" t="s">
        <v>52</v>
      </c>
      <c r="BG1" s="2" t="s">
        <v>53</v>
      </c>
      <c r="BH1" s="2" t="s">
        <v>54</v>
      </c>
      <c r="BI1" s="5" t="s">
        <v>55</v>
      </c>
      <c r="BJ1" s="5" t="s">
        <v>56</v>
      </c>
      <c r="BK1" s="5" t="s">
        <v>57</v>
      </c>
      <c r="BL1" s="5" t="s">
        <v>58</v>
      </c>
      <c r="BM1" s="5" t="s">
        <v>59</v>
      </c>
      <c r="BN1" s="5" t="s">
        <v>60</v>
      </c>
      <c r="BO1" s="2" t="s">
        <v>2845</v>
      </c>
      <c r="BP1" s="2" t="s">
        <v>2846</v>
      </c>
      <c r="BQ1" s="2" t="s">
        <v>2847</v>
      </c>
      <c r="BR1" s="2" t="s">
        <v>2848</v>
      </c>
      <c r="BS1" s="2" t="s">
        <v>2849</v>
      </c>
      <c r="BT1" s="2" t="s">
        <v>2850</v>
      </c>
      <c r="BU1" s="2" t="s">
        <v>2851</v>
      </c>
      <c r="BV1" s="2" t="s">
        <v>2852</v>
      </c>
      <c r="BW1" s="2" t="s">
        <v>2853</v>
      </c>
      <c r="BX1" s="2" t="s">
        <v>2854</v>
      </c>
      <c r="BY1" s="2" t="s">
        <v>2855</v>
      </c>
      <c r="BZ1" s="2" t="s">
        <v>2856</v>
      </c>
      <c r="CA1" s="2" t="s">
        <v>2857</v>
      </c>
      <c r="CB1" s="2" t="s">
        <v>2858</v>
      </c>
      <c r="CC1" s="2" t="s">
        <v>2859</v>
      </c>
      <c r="CD1" s="2" t="s">
        <v>2860</v>
      </c>
      <c r="CE1" s="1"/>
      <c r="CF1" s="2" t="s">
        <v>2861</v>
      </c>
      <c r="CG1" s="2" t="s">
        <v>2862</v>
      </c>
      <c r="CH1" s="2" t="s">
        <v>2863</v>
      </c>
      <c r="CI1" s="2" t="s">
        <v>2864</v>
      </c>
      <c r="CJ1" s="2" t="s">
        <v>2865</v>
      </c>
      <c r="CK1" s="2" t="s">
        <v>2866</v>
      </c>
      <c r="CL1" s="2" t="s">
        <v>2867</v>
      </c>
      <c r="CM1" s="2" t="s">
        <v>2868</v>
      </c>
      <c r="CN1" s="2" t="s">
        <v>2869</v>
      </c>
      <c r="CO1" s="2" t="s">
        <v>2870</v>
      </c>
      <c r="CP1" s="2" t="s">
        <v>2871</v>
      </c>
      <c r="CQ1" s="2" t="s">
        <v>2872</v>
      </c>
      <c r="CR1" s="2" t="s">
        <v>2873</v>
      </c>
      <c r="CS1" s="2" t="s">
        <v>2874</v>
      </c>
      <c r="CT1" s="2" t="s">
        <v>2875</v>
      </c>
      <c r="CU1" s="2" t="s">
        <v>2876</v>
      </c>
      <c r="CV1" s="2" t="s">
        <v>2877</v>
      </c>
      <c r="CW1" s="2" t="s">
        <v>2878</v>
      </c>
      <c r="CX1" s="2" t="s">
        <v>2879</v>
      </c>
      <c r="CY1" s="2" t="s">
        <v>2880</v>
      </c>
      <c r="CZ1" s="2" t="s">
        <v>2881</v>
      </c>
      <c r="DA1" s="2" t="s">
        <v>2882</v>
      </c>
      <c r="DB1" s="2" t="s">
        <v>2883</v>
      </c>
      <c r="DC1" s="2" t="s">
        <v>2884</v>
      </c>
      <c r="DD1" s="2" t="s">
        <v>2885</v>
      </c>
      <c r="DE1" s="2" t="s">
        <v>2886</v>
      </c>
      <c r="DF1" s="2" t="s">
        <v>2887</v>
      </c>
      <c r="DG1" s="2" t="s">
        <v>2888</v>
      </c>
      <c r="DH1" s="2" t="s">
        <v>2889</v>
      </c>
      <c r="DI1" s="2" t="s">
        <v>2890</v>
      </c>
      <c r="DJ1" s="2" t="s">
        <v>2891</v>
      </c>
      <c r="DK1" s="2" t="s">
        <v>2892</v>
      </c>
      <c r="DL1" s="2" t="s">
        <v>2893</v>
      </c>
      <c r="DM1" s="2" t="s">
        <v>2894</v>
      </c>
      <c r="DN1" s="5" t="s">
        <v>2895</v>
      </c>
      <c r="DO1" s="5" t="s">
        <v>112</v>
      </c>
      <c r="DP1" s="6"/>
      <c r="DQ1" s="7" t="s">
        <v>2896</v>
      </c>
      <c r="DR1" s="7" t="s">
        <v>2897</v>
      </c>
      <c r="DS1" s="7" t="s">
        <v>2898</v>
      </c>
      <c r="DT1" s="7" t="s">
        <v>2899</v>
      </c>
      <c r="DU1" s="7" t="s">
        <v>2900</v>
      </c>
      <c r="DV1" s="7" t="s">
        <v>2901</v>
      </c>
      <c r="DW1" s="7" t="s">
        <v>2902</v>
      </c>
      <c r="DX1" s="7" t="s">
        <v>2903</v>
      </c>
      <c r="DY1" s="7" t="s">
        <v>2904</v>
      </c>
      <c r="DZ1" s="7" t="s">
        <v>2905</v>
      </c>
      <c r="EA1" s="7" t="s">
        <v>2906</v>
      </c>
      <c r="EB1" s="7" t="s">
        <v>2907</v>
      </c>
      <c r="EC1" s="7" t="s">
        <v>2908</v>
      </c>
      <c r="ED1" s="7" t="s">
        <v>2909</v>
      </c>
      <c r="EE1" s="7" t="s">
        <v>2910</v>
      </c>
      <c r="EF1" s="7" t="s">
        <v>2911</v>
      </c>
      <c r="EG1" s="7" t="s">
        <v>2912</v>
      </c>
      <c r="EH1" s="7" t="s">
        <v>2913</v>
      </c>
      <c r="EI1" s="7" t="s">
        <v>2914</v>
      </c>
      <c r="EJ1" s="7" t="s">
        <v>2915</v>
      </c>
      <c r="EK1" s="7" t="s">
        <v>2916</v>
      </c>
      <c r="EL1" s="7" t="s">
        <v>2917</v>
      </c>
      <c r="EM1" s="7" t="s">
        <v>2918</v>
      </c>
      <c r="EN1" s="7" t="s">
        <v>2919</v>
      </c>
      <c r="EO1" s="7" t="s">
        <v>2920</v>
      </c>
      <c r="EP1" s="7" t="s">
        <v>2921</v>
      </c>
      <c r="EQ1" s="7" t="s">
        <v>2922</v>
      </c>
      <c r="ER1" s="7" t="s">
        <v>2923</v>
      </c>
      <c r="ES1" s="7" t="s">
        <v>2924</v>
      </c>
      <c r="ET1" s="7" t="s">
        <v>2925</v>
      </c>
      <c r="EU1" s="7" t="s">
        <v>2926</v>
      </c>
      <c r="EV1" s="7" t="s">
        <v>2927</v>
      </c>
      <c r="EW1" s="7" t="s">
        <v>2928</v>
      </c>
      <c r="EX1" s="7" t="s">
        <v>2929</v>
      </c>
      <c r="EY1" s="7" t="s">
        <v>2930</v>
      </c>
      <c r="EZ1" s="7" t="s">
        <v>2931</v>
      </c>
      <c r="FA1" s="7" t="s">
        <v>2932</v>
      </c>
      <c r="FB1" s="7" t="s">
        <v>2933</v>
      </c>
      <c r="FC1" s="7" t="s">
        <v>2934</v>
      </c>
      <c r="FD1" s="7" t="s">
        <v>2935</v>
      </c>
      <c r="FE1" s="7" t="s">
        <v>2936</v>
      </c>
      <c r="FF1" s="7" t="s">
        <v>2937</v>
      </c>
      <c r="FG1" s="7" t="s">
        <v>2938</v>
      </c>
      <c r="FH1" s="7" t="s">
        <v>2939</v>
      </c>
      <c r="FI1" s="7" t="s">
        <v>2940</v>
      </c>
      <c r="FJ1" s="7" t="s">
        <v>2941</v>
      </c>
      <c r="FK1" s="7" t="s">
        <v>2942</v>
      </c>
      <c r="FL1" s="7" t="s">
        <v>2943</v>
      </c>
      <c r="FM1" s="7" t="s">
        <v>2944</v>
      </c>
      <c r="FN1" s="7" t="s">
        <v>2945</v>
      </c>
      <c r="FO1" s="7" t="s">
        <v>2946</v>
      </c>
      <c r="FP1" s="7" t="s">
        <v>2947</v>
      </c>
      <c r="FQ1" s="7" t="s">
        <v>2948</v>
      </c>
      <c r="FR1" s="7" t="s">
        <v>2949</v>
      </c>
      <c r="FS1" s="7" t="s">
        <v>2950</v>
      </c>
      <c r="FT1" s="7" t="s">
        <v>2951</v>
      </c>
      <c r="FU1" s="7" t="s">
        <v>2952</v>
      </c>
      <c r="FV1" s="7" t="s">
        <v>2953</v>
      </c>
      <c r="FW1" s="7" t="s">
        <v>2954</v>
      </c>
      <c r="FX1" s="7" t="s">
        <v>2955</v>
      </c>
      <c r="FY1" s="7" t="s">
        <v>2956</v>
      </c>
      <c r="FZ1" s="7" t="s">
        <v>2957</v>
      </c>
      <c r="GA1" s="7" t="s">
        <v>2958</v>
      </c>
      <c r="GB1" s="7" t="s">
        <v>2959</v>
      </c>
      <c r="GC1" s="7" t="s">
        <v>2960</v>
      </c>
      <c r="GD1" s="7" t="s">
        <v>2961</v>
      </c>
      <c r="GE1" s="7" t="s">
        <v>2962</v>
      </c>
      <c r="GF1" s="7" t="s">
        <v>2963</v>
      </c>
      <c r="GG1" s="7" t="s">
        <v>2964</v>
      </c>
      <c r="GH1" s="7" t="s">
        <v>2965</v>
      </c>
      <c r="GI1" s="7" t="s">
        <v>2966</v>
      </c>
      <c r="GJ1" s="7" t="s">
        <v>2967</v>
      </c>
      <c r="GK1" s="7" t="s">
        <v>2968</v>
      </c>
      <c r="GL1" s="7" t="s">
        <v>2969</v>
      </c>
      <c r="GM1" s="7" t="s">
        <v>2970</v>
      </c>
      <c r="GN1" s="7" t="s">
        <v>2971</v>
      </c>
      <c r="GO1" s="8" t="s">
        <v>2972</v>
      </c>
      <c r="GP1" s="9"/>
      <c r="GQ1" s="126" t="s">
        <v>2973</v>
      </c>
      <c r="GR1" s="125"/>
      <c r="GS1" s="126" t="s">
        <v>191</v>
      </c>
      <c r="GT1" s="125"/>
      <c r="GU1" s="126" t="s">
        <v>192</v>
      </c>
      <c r="GV1" s="125"/>
      <c r="GW1" s="126" t="s">
        <v>193</v>
      </c>
      <c r="GX1" s="125"/>
      <c r="GY1" s="126" t="s">
        <v>2974</v>
      </c>
      <c r="GZ1" s="125"/>
      <c r="HA1" s="126" t="s">
        <v>2975</v>
      </c>
      <c r="HB1" s="125"/>
      <c r="HC1" s="126" t="s">
        <v>2976</v>
      </c>
      <c r="HD1" s="125"/>
      <c r="HE1" s="6"/>
      <c r="HF1" s="10" t="s">
        <v>5</v>
      </c>
      <c r="HG1" s="7" t="s">
        <v>197</v>
      </c>
      <c r="HH1" s="7" t="s">
        <v>198</v>
      </c>
      <c r="HI1" s="7" t="s">
        <v>199</v>
      </c>
      <c r="HJ1" s="7" t="s">
        <v>200</v>
      </c>
      <c r="HK1" s="7" t="s">
        <v>201</v>
      </c>
      <c r="HL1" s="7" t="s">
        <v>202</v>
      </c>
      <c r="HM1" s="7" t="s">
        <v>203</v>
      </c>
      <c r="HN1" s="7" t="s">
        <v>204</v>
      </c>
      <c r="HO1" s="7" t="s">
        <v>205</v>
      </c>
      <c r="HP1" s="7" t="s">
        <v>206</v>
      </c>
      <c r="HQ1" s="7" t="s">
        <v>207</v>
      </c>
      <c r="HR1" s="7" t="s">
        <v>208</v>
      </c>
      <c r="HS1" s="7" t="s">
        <v>209</v>
      </c>
      <c r="HT1" s="7" t="s">
        <v>210</v>
      </c>
      <c r="HU1" s="6"/>
    </row>
    <row r="2" spans="1:230" ht="18.75" customHeight="1" x14ac:dyDescent="0.3">
      <c r="B2" s="6"/>
      <c r="C2" s="11"/>
      <c r="D2" s="11"/>
      <c r="E2" s="3" t="s">
        <v>211</v>
      </c>
      <c r="F2" s="3" t="s">
        <v>212</v>
      </c>
      <c r="G2" s="3" t="s">
        <v>213</v>
      </c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6"/>
      <c r="AO2" s="126" t="s">
        <v>214</v>
      </c>
      <c r="AP2" s="124"/>
      <c r="AQ2" s="124"/>
      <c r="AR2" s="124"/>
      <c r="AS2" s="125"/>
      <c r="AT2" s="127"/>
      <c r="AU2" s="124"/>
      <c r="AV2" s="124"/>
      <c r="AW2" s="124"/>
      <c r="AX2" s="124"/>
      <c r="AY2" s="124"/>
      <c r="AZ2" s="124"/>
      <c r="BA2" s="124"/>
      <c r="BB2" s="124"/>
      <c r="BC2" s="124"/>
      <c r="BD2" s="124"/>
      <c r="BE2" s="124"/>
      <c r="BF2" s="124"/>
      <c r="BG2" s="124"/>
      <c r="BH2" s="124"/>
      <c r="BI2" s="124"/>
      <c r="BJ2" s="124"/>
      <c r="BK2" s="124"/>
      <c r="BL2" s="124"/>
      <c r="BM2" s="124"/>
      <c r="BN2" s="125"/>
      <c r="BO2" s="127"/>
      <c r="BP2" s="124"/>
      <c r="BQ2" s="124"/>
      <c r="BR2" s="124"/>
      <c r="BS2" s="124"/>
      <c r="BT2" s="124"/>
      <c r="BU2" s="125"/>
      <c r="BV2" s="127"/>
      <c r="BW2" s="124"/>
      <c r="BX2" s="124"/>
      <c r="BY2" s="124"/>
      <c r="BZ2" s="124"/>
      <c r="CA2" s="124"/>
      <c r="CB2" s="124"/>
      <c r="CC2" s="124"/>
      <c r="CD2" s="125"/>
      <c r="CE2" s="6"/>
      <c r="CF2" s="126" t="s">
        <v>215</v>
      </c>
      <c r="CG2" s="124"/>
      <c r="CH2" s="124"/>
      <c r="CI2" s="124"/>
      <c r="CJ2" s="124"/>
      <c r="CK2" s="124"/>
      <c r="CL2" s="125"/>
      <c r="CM2" s="126" t="s">
        <v>216</v>
      </c>
      <c r="CN2" s="124"/>
      <c r="CO2" s="124"/>
      <c r="CP2" s="124"/>
      <c r="CQ2" s="124"/>
      <c r="CR2" s="124"/>
      <c r="CS2" s="125"/>
      <c r="CT2" s="126" t="s">
        <v>217</v>
      </c>
      <c r="CU2" s="124"/>
      <c r="CV2" s="124"/>
      <c r="CW2" s="124"/>
      <c r="CX2" s="124"/>
      <c r="CY2" s="124"/>
      <c r="CZ2" s="125"/>
      <c r="DA2" s="126" t="s">
        <v>218</v>
      </c>
      <c r="DB2" s="124"/>
      <c r="DC2" s="124"/>
      <c r="DD2" s="124"/>
      <c r="DE2" s="124"/>
      <c r="DF2" s="124"/>
      <c r="DG2" s="125"/>
      <c r="DH2" s="126" t="s">
        <v>219</v>
      </c>
      <c r="DI2" s="124"/>
      <c r="DJ2" s="124"/>
      <c r="DK2" s="124"/>
      <c r="DL2" s="124"/>
      <c r="DM2" s="124"/>
      <c r="DN2" s="125"/>
      <c r="DO2" s="12"/>
      <c r="DP2" s="6"/>
      <c r="DQ2" s="126" t="s">
        <v>2977</v>
      </c>
      <c r="DR2" s="124"/>
      <c r="DS2" s="124"/>
      <c r="DT2" s="124"/>
      <c r="DU2" s="124"/>
      <c r="DV2" s="124"/>
      <c r="DW2" s="125"/>
      <c r="DX2" s="126" t="s">
        <v>2978</v>
      </c>
      <c r="DY2" s="124"/>
      <c r="DZ2" s="124"/>
      <c r="EA2" s="124"/>
      <c r="EB2" s="124"/>
      <c r="EC2" s="124"/>
      <c r="ED2" s="125"/>
      <c r="EE2" s="126" t="s">
        <v>222</v>
      </c>
      <c r="EF2" s="124"/>
      <c r="EG2" s="124"/>
      <c r="EH2" s="124"/>
      <c r="EI2" s="124"/>
      <c r="EJ2" s="124"/>
      <c r="EK2" s="125"/>
      <c r="EL2" s="126" t="s">
        <v>223</v>
      </c>
      <c r="EM2" s="124"/>
      <c r="EN2" s="124"/>
      <c r="EO2" s="124"/>
      <c r="EP2" s="124"/>
      <c r="EQ2" s="124"/>
      <c r="ER2" s="125"/>
      <c r="ES2" s="126" t="s">
        <v>224</v>
      </c>
      <c r="ET2" s="124"/>
      <c r="EU2" s="124"/>
      <c r="EV2" s="124"/>
      <c r="EW2" s="124"/>
      <c r="EX2" s="124"/>
      <c r="EY2" s="125"/>
      <c r="EZ2" s="126" t="s">
        <v>225</v>
      </c>
      <c r="FA2" s="124"/>
      <c r="FB2" s="124"/>
      <c r="FC2" s="124"/>
      <c r="FD2" s="124"/>
      <c r="FE2" s="124"/>
      <c r="FF2" s="125"/>
      <c r="FG2" s="126" t="s">
        <v>210</v>
      </c>
      <c r="FH2" s="124"/>
      <c r="FI2" s="124"/>
      <c r="FJ2" s="124"/>
      <c r="FK2" s="124"/>
      <c r="FL2" s="124"/>
      <c r="FM2" s="125"/>
      <c r="FN2" s="126" t="s">
        <v>226</v>
      </c>
      <c r="FO2" s="124"/>
      <c r="FP2" s="124"/>
      <c r="FQ2" s="124"/>
      <c r="FR2" s="124"/>
      <c r="FS2" s="124"/>
      <c r="FT2" s="125"/>
      <c r="FU2" s="126" t="s">
        <v>227</v>
      </c>
      <c r="FV2" s="124"/>
      <c r="FW2" s="124"/>
      <c r="FX2" s="124"/>
      <c r="FY2" s="124"/>
      <c r="FZ2" s="124"/>
      <c r="GA2" s="125"/>
      <c r="GB2" s="126" t="s">
        <v>228</v>
      </c>
      <c r="GC2" s="124"/>
      <c r="GD2" s="124"/>
      <c r="GE2" s="124"/>
      <c r="GF2" s="124"/>
      <c r="GG2" s="124"/>
      <c r="GH2" s="125"/>
      <c r="GI2" s="126" t="s">
        <v>229</v>
      </c>
      <c r="GJ2" s="124"/>
      <c r="GK2" s="124"/>
      <c r="GL2" s="124"/>
      <c r="GM2" s="124"/>
      <c r="GN2" s="124"/>
      <c r="GO2" s="125"/>
      <c r="GP2" s="6"/>
      <c r="GQ2" s="3" t="s">
        <v>230</v>
      </c>
      <c r="GR2" s="3" t="s">
        <v>231</v>
      </c>
      <c r="GS2" s="3" t="s">
        <v>230</v>
      </c>
      <c r="GT2" s="3" t="s">
        <v>231</v>
      </c>
      <c r="GU2" s="3" t="s">
        <v>230</v>
      </c>
      <c r="GV2" s="3" t="s">
        <v>231</v>
      </c>
      <c r="GW2" s="3" t="s">
        <v>230</v>
      </c>
      <c r="GX2" s="3" t="s">
        <v>231</v>
      </c>
      <c r="GY2" s="3" t="s">
        <v>230</v>
      </c>
      <c r="GZ2" s="3" t="s">
        <v>231</v>
      </c>
      <c r="HA2" s="3" t="s">
        <v>230</v>
      </c>
      <c r="HB2" s="3" t="s">
        <v>231</v>
      </c>
      <c r="HC2" s="3" t="s">
        <v>230</v>
      </c>
      <c r="HD2" s="3" t="s">
        <v>231</v>
      </c>
      <c r="HE2" s="6"/>
      <c r="HF2" s="11"/>
      <c r="HG2" s="11"/>
      <c r="HH2" s="11"/>
      <c r="HI2" s="11"/>
      <c r="HJ2" s="11"/>
      <c r="HK2" s="11"/>
      <c r="HL2" s="11"/>
      <c r="HM2" s="11"/>
      <c r="HN2" s="11"/>
      <c r="HO2" s="11"/>
      <c r="HP2" s="11"/>
      <c r="HQ2" s="11"/>
      <c r="HR2" s="11"/>
      <c r="HS2" s="11"/>
      <c r="HT2" s="11"/>
      <c r="HU2" s="6"/>
    </row>
    <row r="3" spans="1:230" ht="15.75" customHeight="1" x14ac:dyDescent="0.3">
      <c r="A3" s="15"/>
      <c r="B3" s="6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6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6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6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3"/>
      <c r="DP3" s="6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  <c r="FV3" s="14"/>
      <c r="FW3" s="14"/>
      <c r="FX3" s="14"/>
      <c r="FY3" s="14"/>
      <c r="FZ3" s="14"/>
      <c r="GA3" s="14"/>
      <c r="GB3" s="14"/>
      <c r="GC3" s="14"/>
      <c r="GD3" s="14"/>
      <c r="GE3" s="14"/>
      <c r="GF3" s="14"/>
      <c r="GG3" s="14"/>
      <c r="GH3" s="14"/>
      <c r="GI3" s="14"/>
      <c r="GJ3" s="14"/>
      <c r="GK3" s="14"/>
      <c r="GL3" s="14"/>
      <c r="GM3" s="14"/>
      <c r="GN3" s="14"/>
      <c r="GO3" s="14"/>
      <c r="GP3" s="6"/>
      <c r="GQ3" s="6"/>
      <c r="GR3" s="6"/>
      <c r="GS3" s="6"/>
      <c r="GT3" s="6"/>
      <c r="GU3" s="6"/>
      <c r="GV3" s="6"/>
      <c r="GW3" s="6"/>
      <c r="GX3" s="6"/>
      <c r="GY3" s="6"/>
      <c r="GZ3" s="6"/>
      <c r="HA3" s="6"/>
      <c r="HB3" s="6"/>
      <c r="HC3" s="6"/>
      <c r="HD3" s="6"/>
      <c r="HE3" s="6"/>
      <c r="HF3" s="6"/>
      <c r="HG3" s="6"/>
      <c r="HH3" s="6"/>
      <c r="HI3" s="6"/>
      <c r="HJ3" s="6"/>
      <c r="HK3" s="6"/>
      <c r="HL3" s="6"/>
      <c r="HM3" s="6"/>
      <c r="HN3" s="6"/>
      <c r="HO3" s="6"/>
      <c r="HP3" s="6"/>
      <c r="HQ3" s="6"/>
      <c r="HR3" s="6"/>
      <c r="HS3" s="6"/>
      <c r="HT3" s="6"/>
      <c r="HU3" s="6"/>
      <c r="HV3" s="15"/>
    </row>
    <row r="4" spans="1:230" ht="21" customHeight="1" x14ac:dyDescent="0.4">
      <c r="A4" s="18"/>
      <c r="B4" s="16"/>
      <c r="C4" s="123" t="s">
        <v>232</v>
      </c>
      <c r="D4" s="124"/>
      <c r="E4" s="124"/>
      <c r="F4" s="124"/>
      <c r="G4" s="124"/>
      <c r="H4" s="124"/>
      <c r="I4" s="124"/>
      <c r="J4" s="124"/>
      <c r="K4" s="124"/>
      <c r="L4" s="124"/>
      <c r="M4" s="124"/>
      <c r="N4" s="124"/>
      <c r="O4" s="124"/>
      <c r="P4" s="124"/>
      <c r="Q4" s="124"/>
      <c r="R4" s="124"/>
      <c r="S4" s="124"/>
      <c r="T4" s="124"/>
      <c r="U4" s="124"/>
      <c r="V4" s="124"/>
      <c r="W4" s="124"/>
      <c r="X4" s="124"/>
      <c r="Y4" s="125"/>
      <c r="Z4" s="16"/>
      <c r="AA4" s="123" t="s">
        <v>233</v>
      </c>
      <c r="AB4" s="124"/>
      <c r="AC4" s="124"/>
      <c r="AD4" s="124"/>
      <c r="AE4" s="124"/>
      <c r="AF4" s="124"/>
      <c r="AG4" s="124"/>
      <c r="AH4" s="124"/>
      <c r="AI4" s="124"/>
      <c r="AJ4" s="124"/>
      <c r="AK4" s="124"/>
      <c r="AL4" s="124"/>
      <c r="AM4" s="125"/>
      <c r="AN4" s="16"/>
      <c r="AO4" s="123" t="s">
        <v>234</v>
      </c>
      <c r="AP4" s="124"/>
      <c r="AQ4" s="124"/>
      <c r="AR4" s="124"/>
      <c r="AS4" s="124"/>
      <c r="AT4" s="124"/>
      <c r="AU4" s="124"/>
      <c r="AV4" s="124"/>
      <c r="AW4" s="124"/>
      <c r="AX4" s="124"/>
      <c r="AY4" s="124"/>
      <c r="AZ4" s="124"/>
      <c r="BA4" s="124"/>
      <c r="BB4" s="124"/>
      <c r="BC4" s="124"/>
      <c r="BD4" s="124"/>
      <c r="BE4" s="124"/>
      <c r="BF4" s="124"/>
      <c r="BG4" s="124"/>
      <c r="BH4" s="124"/>
      <c r="BI4" s="124"/>
      <c r="BJ4" s="124"/>
      <c r="BK4" s="124"/>
      <c r="BL4" s="124"/>
      <c r="BM4" s="124"/>
      <c r="BN4" s="124"/>
      <c r="BO4" s="124"/>
      <c r="BP4" s="124"/>
      <c r="BQ4" s="124"/>
      <c r="BR4" s="124"/>
      <c r="BS4" s="124"/>
      <c r="BT4" s="124"/>
      <c r="BU4" s="124"/>
      <c r="BV4" s="124"/>
      <c r="BW4" s="124"/>
      <c r="BX4" s="124"/>
      <c r="BY4" s="124"/>
      <c r="BZ4" s="124"/>
      <c r="CA4" s="124"/>
      <c r="CB4" s="124"/>
      <c r="CC4" s="124"/>
      <c r="CD4" s="125"/>
      <c r="CE4" s="16"/>
      <c r="CF4" s="123" t="s">
        <v>235</v>
      </c>
      <c r="CG4" s="124"/>
      <c r="CH4" s="124"/>
      <c r="CI4" s="124"/>
      <c r="CJ4" s="124"/>
      <c r="CK4" s="124"/>
      <c r="CL4" s="124"/>
      <c r="CM4" s="124"/>
      <c r="CN4" s="124"/>
      <c r="CO4" s="124"/>
      <c r="CP4" s="124"/>
      <c r="CQ4" s="124"/>
      <c r="CR4" s="124"/>
      <c r="CS4" s="124"/>
      <c r="CT4" s="124"/>
      <c r="CU4" s="124"/>
      <c r="CV4" s="124"/>
      <c r="CW4" s="124"/>
      <c r="CX4" s="124"/>
      <c r="CY4" s="124"/>
      <c r="CZ4" s="124"/>
      <c r="DA4" s="124"/>
      <c r="DB4" s="124"/>
      <c r="DC4" s="124"/>
      <c r="DD4" s="124"/>
      <c r="DE4" s="124"/>
      <c r="DF4" s="124"/>
      <c r="DG4" s="124"/>
      <c r="DH4" s="124"/>
      <c r="DI4" s="124"/>
      <c r="DJ4" s="124"/>
      <c r="DK4" s="124"/>
      <c r="DL4" s="124"/>
      <c r="DM4" s="124"/>
      <c r="DN4" s="124"/>
      <c r="DO4" s="125"/>
      <c r="DP4" s="16"/>
      <c r="DQ4" s="123" t="s">
        <v>236</v>
      </c>
      <c r="DR4" s="124"/>
      <c r="DS4" s="124"/>
      <c r="DT4" s="124"/>
      <c r="DU4" s="124"/>
      <c r="DV4" s="124"/>
      <c r="DW4" s="124"/>
      <c r="DX4" s="124"/>
      <c r="DY4" s="124"/>
      <c r="DZ4" s="124"/>
      <c r="EA4" s="124"/>
      <c r="EB4" s="124"/>
      <c r="EC4" s="124"/>
      <c r="ED4" s="124"/>
      <c r="EE4" s="124"/>
      <c r="EF4" s="124"/>
      <c r="EG4" s="124"/>
      <c r="EH4" s="124"/>
      <c r="EI4" s="124"/>
      <c r="EJ4" s="124"/>
      <c r="EK4" s="124"/>
      <c r="EL4" s="124"/>
      <c r="EM4" s="124"/>
      <c r="EN4" s="124"/>
      <c r="EO4" s="124"/>
      <c r="EP4" s="124"/>
      <c r="EQ4" s="124"/>
      <c r="ER4" s="124"/>
      <c r="ES4" s="124"/>
      <c r="ET4" s="124"/>
      <c r="EU4" s="124"/>
      <c r="EV4" s="124"/>
      <c r="EW4" s="124"/>
      <c r="EX4" s="124"/>
      <c r="EY4" s="124"/>
      <c r="EZ4" s="124"/>
      <c r="FA4" s="124"/>
      <c r="FB4" s="124"/>
      <c r="FC4" s="124"/>
      <c r="FD4" s="124"/>
      <c r="FE4" s="124"/>
      <c r="FF4" s="124"/>
      <c r="FG4" s="124"/>
      <c r="FH4" s="124"/>
      <c r="FI4" s="124"/>
      <c r="FJ4" s="124"/>
      <c r="FK4" s="124"/>
      <c r="FL4" s="124"/>
      <c r="FM4" s="124"/>
      <c r="FN4" s="124"/>
      <c r="FO4" s="124"/>
      <c r="FP4" s="124"/>
      <c r="FQ4" s="124"/>
      <c r="FR4" s="124"/>
      <c r="FS4" s="124"/>
      <c r="FT4" s="124"/>
      <c r="FU4" s="124"/>
      <c r="FV4" s="124"/>
      <c r="FW4" s="124"/>
      <c r="FX4" s="124"/>
      <c r="FY4" s="124"/>
      <c r="FZ4" s="124"/>
      <c r="GA4" s="124"/>
      <c r="GB4" s="124"/>
      <c r="GC4" s="124"/>
      <c r="GD4" s="124"/>
      <c r="GE4" s="124"/>
      <c r="GF4" s="124"/>
      <c r="GG4" s="124"/>
      <c r="GH4" s="124"/>
      <c r="GI4" s="124"/>
      <c r="GJ4" s="124"/>
      <c r="GK4" s="124"/>
      <c r="GL4" s="124"/>
      <c r="GM4" s="124"/>
      <c r="GN4" s="124"/>
      <c r="GO4" s="125"/>
      <c r="GP4" s="17"/>
      <c r="GQ4" s="123" t="s">
        <v>237</v>
      </c>
      <c r="GR4" s="124"/>
      <c r="GS4" s="124"/>
      <c r="GT4" s="124"/>
      <c r="GU4" s="124"/>
      <c r="GV4" s="124"/>
      <c r="GW4" s="124"/>
      <c r="GX4" s="124"/>
      <c r="GY4" s="124"/>
      <c r="GZ4" s="124"/>
      <c r="HA4" s="124"/>
      <c r="HB4" s="124"/>
      <c r="HC4" s="124"/>
      <c r="HD4" s="125"/>
      <c r="HE4" s="16"/>
      <c r="HF4" s="123" t="s">
        <v>238</v>
      </c>
      <c r="HG4" s="124"/>
      <c r="HH4" s="124"/>
      <c r="HI4" s="124"/>
      <c r="HJ4" s="124"/>
      <c r="HK4" s="124"/>
      <c r="HL4" s="124"/>
      <c r="HM4" s="124"/>
      <c r="HN4" s="124"/>
      <c r="HO4" s="124"/>
      <c r="HP4" s="124"/>
      <c r="HQ4" s="124"/>
      <c r="HR4" s="124"/>
      <c r="HS4" s="124"/>
      <c r="HT4" s="125"/>
      <c r="HU4" s="16"/>
      <c r="HV4" s="18"/>
    </row>
    <row r="5" spans="1:230" ht="15.75" customHeight="1" x14ac:dyDescent="0.3">
      <c r="A5" s="15"/>
      <c r="B5" s="6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6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6"/>
      <c r="AO5" s="6"/>
      <c r="AP5" s="6"/>
      <c r="AQ5" s="6"/>
      <c r="AR5" s="6"/>
      <c r="AS5" s="6"/>
      <c r="AT5" s="19"/>
      <c r="AU5" s="19"/>
      <c r="AV5" s="19"/>
      <c r="AW5" s="19"/>
      <c r="AX5" s="19"/>
      <c r="AY5" s="19"/>
      <c r="AZ5" s="19"/>
      <c r="BA5" s="19"/>
      <c r="BB5" s="19"/>
      <c r="BC5" s="19"/>
      <c r="BD5" s="19"/>
      <c r="BE5" s="19"/>
      <c r="BF5" s="19"/>
      <c r="BG5" s="19"/>
      <c r="BH5" s="19"/>
      <c r="BI5" s="19"/>
      <c r="BJ5" s="19"/>
      <c r="BK5" s="19"/>
      <c r="BL5" s="19"/>
      <c r="BM5" s="19"/>
      <c r="BN5" s="19"/>
      <c r="BO5" s="19"/>
      <c r="BP5" s="19"/>
      <c r="BQ5" s="19"/>
      <c r="BR5" s="19"/>
      <c r="BS5" s="19"/>
      <c r="BT5" s="19"/>
      <c r="BU5" s="19"/>
      <c r="BV5" s="19"/>
      <c r="BW5" s="19"/>
      <c r="BX5" s="19"/>
      <c r="BY5" s="19"/>
      <c r="BZ5" s="19"/>
      <c r="CA5" s="19"/>
      <c r="CB5" s="19"/>
      <c r="CC5" s="19"/>
      <c r="CD5" s="19"/>
      <c r="CE5" s="6"/>
      <c r="CF5" s="19"/>
      <c r="CG5" s="19"/>
      <c r="CH5" s="19"/>
      <c r="CI5" s="19"/>
      <c r="CJ5" s="19"/>
      <c r="CK5" s="19"/>
      <c r="CL5" s="19"/>
      <c r="CM5" s="19"/>
      <c r="CN5" s="19"/>
      <c r="CO5" s="19"/>
      <c r="CP5" s="19"/>
      <c r="CQ5" s="19"/>
      <c r="CR5" s="19"/>
      <c r="CS5" s="19"/>
      <c r="CT5" s="19"/>
      <c r="CU5" s="19"/>
      <c r="CV5" s="19"/>
      <c r="CW5" s="19"/>
      <c r="CX5" s="19"/>
      <c r="CY5" s="19"/>
      <c r="CZ5" s="19"/>
      <c r="DA5" s="19"/>
      <c r="DB5" s="19"/>
      <c r="DC5" s="19"/>
      <c r="DD5" s="19"/>
      <c r="DE5" s="19"/>
      <c r="DF5" s="19"/>
      <c r="DG5" s="19"/>
      <c r="DH5" s="19"/>
      <c r="DI5" s="19"/>
      <c r="DJ5" s="19"/>
      <c r="DK5" s="19"/>
      <c r="DL5" s="19"/>
      <c r="DM5" s="19"/>
      <c r="DN5" s="19"/>
      <c r="DO5" s="19"/>
      <c r="DP5" s="6"/>
      <c r="DQ5" s="19"/>
      <c r="DR5" s="19"/>
      <c r="DS5" s="19"/>
      <c r="DT5" s="19"/>
      <c r="DU5" s="19"/>
      <c r="DV5" s="19"/>
      <c r="DW5" s="19"/>
      <c r="DX5" s="19"/>
      <c r="DY5" s="19"/>
      <c r="DZ5" s="19"/>
      <c r="EA5" s="19"/>
      <c r="EB5" s="19"/>
      <c r="EC5" s="19"/>
      <c r="ED5" s="19"/>
      <c r="EE5" s="19"/>
      <c r="EF5" s="19"/>
      <c r="EG5" s="19"/>
      <c r="EH5" s="19"/>
      <c r="EI5" s="19"/>
      <c r="EJ5" s="19"/>
      <c r="EK5" s="19"/>
      <c r="EL5" s="19"/>
      <c r="EM5" s="19"/>
      <c r="EN5" s="19"/>
      <c r="EO5" s="19"/>
      <c r="EP5" s="19"/>
      <c r="EQ5" s="19"/>
      <c r="ER5" s="19"/>
      <c r="ES5" s="19"/>
      <c r="ET5" s="19"/>
      <c r="EU5" s="19"/>
      <c r="EV5" s="19"/>
      <c r="EW5" s="19"/>
      <c r="EX5" s="19"/>
      <c r="EY5" s="19"/>
      <c r="EZ5" s="19"/>
      <c r="FA5" s="19"/>
      <c r="FB5" s="19"/>
      <c r="FC5" s="19"/>
      <c r="FD5" s="19"/>
      <c r="FE5" s="19"/>
      <c r="FF5" s="19"/>
      <c r="FG5" s="19"/>
      <c r="FH5" s="19"/>
      <c r="FI5" s="19"/>
      <c r="FJ5" s="19"/>
      <c r="FK5" s="19"/>
      <c r="FL5" s="19"/>
      <c r="FM5" s="19"/>
      <c r="FN5" s="19"/>
      <c r="FO5" s="19"/>
      <c r="FP5" s="19"/>
      <c r="FQ5" s="19"/>
      <c r="FR5" s="19"/>
      <c r="FS5" s="19"/>
      <c r="FT5" s="19"/>
      <c r="FU5" s="19"/>
      <c r="FV5" s="19"/>
      <c r="FW5" s="19"/>
      <c r="FX5" s="19"/>
      <c r="FY5" s="19"/>
      <c r="FZ5" s="19"/>
      <c r="GA5" s="19"/>
      <c r="GB5" s="19"/>
      <c r="GC5" s="19"/>
      <c r="GD5" s="19"/>
      <c r="GE5" s="19"/>
      <c r="GF5" s="19"/>
      <c r="GG5" s="19"/>
      <c r="GH5" s="19"/>
      <c r="GI5" s="19"/>
      <c r="GJ5" s="19"/>
      <c r="GK5" s="19"/>
      <c r="GL5" s="19"/>
      <c r="GM5" s="19"/>
      <c r="GN5" s="19"/>
      <c r="GO5" s="19"/>
      <c r="GP5" s="20"/>
      <c r="GQ5" s="6"/>
      <c r="GR5" s="6"/>
      <c r="GS5" s="6"/>
      <c r="GT5" s="6"/>
      <c r="GU5" s="6"/>
      <c r="GV5" s="6"/>
      <c r="GW5" s="6"/>
      <c r="GX5" s="6"/>
      <c r="GY5" s="6"/>
      <c r="GZ5" s="6"/>
      <c r="HA5" s="6"/>
      <c r="HB5" s="6"/>
      <c r="HC5" s="6"/>
      <c r="HD5" s="6"/>
      <c r="HE5" s="6"/>
      <c r="HF5" s="6"/>
      <c r="HG5" s="6"/>
      <c r="HH5" s="6"/>
      <c r="HI5" s="6"/>
      <c r="HJ5" s="6"/>
      <c r="HK5" s="6"/>
      <c r="HL5" s="6"/>
      <c r="HM5" s="6"/>
      <c r="HN5" s="6"/>
      <c r="HO5" s="6"/>
      <c r="HP5" s="6"/>
      <c r="HQ5" s="6"/>
      <c r="HR5" s="6"/>
      <c r="HS5" s="6"/>
      <c r="HT5" s="6"/>
      <c r="HU5" s="6"/>
      <c r="HV5" s="15"/>
    </row>
    <row r="6" spans="1:230" ht="15.75" customHeight="1" x14ac:dyDescent="0.3">
      <c r="A6" s="99">
        <v>1</v>
      </c>
      <c r="B6" s="3">
        <v>6</v>
      </c>
      <c r="C6" s="21" t="s">
        <v>239</v>
      </c>
      <c r="D6" s="21">
        <v>1</v>
      </c>
      <c r="E6" s="22">
        <v>41199</v>
      </c>
      <c r="F6" s="22">
        <v>41199</v>
      </c>
      <c r="G6" s="21">
        <f t="shared" ref="G6:G75" si="0">F6-E6</f>
        <v>0</v>
      </c>
      <c r="H6" s="21" t="s">
        <v>240</v>
      </c>
      <c r="I6" s="21"/>
      <c r="J6" s="23">
        <v>20232</v>
      </c>
      <c r="K6" s="21">
        <v>57</v>
      </c>
      <c r="L6" s="21"/>
      <c r="M6" s="21"/>
      <c r="N6" s="21" t="s">
        <v>312</v>
      </c>
      <c r="O6" s="21">
        <v>49</v>
      </c>
      <c r="P6" s="21">
        <v>43.8</v>
      </c>
      <c r="Q6" s="21">
        <v>15</v>
      </c>
      <c r="R6" s="21" t="s">
        <v>313</v>
      </c>
      <c r="S6" s="21">
        <v>1</v>
      </c>
      <c r="T6" s="21">
        <v>45</v>
      </c>
      <c r="U6" s="21" t="s">
        <v>272</v>
      </c>
      <c r="V6" s="21">
        <v>1</v>
      </c>
      <c r="W6" s="21">
        <v>4</v>
      </c>
      <c r="X6" s="21">
        <v>4</v>
      </c>
      <c r="Y6" s="21">
        <v>4</v>
      </c>
      <c r="Z6" s="6"/>
      <c r="AA6" s="24" t="s">
        <v>298</v>
      </c>
      <c r="AB6" s="21" t="s">
        <v>299</v>
      </c>
      <c r="AC6" s="25"/>
      <c r="AD6" s="25"/>
      <c r="AE6" s="21" t="s">
        <v>249</v>
      </c>
      <c r="AF6" s="21"/>
      <c r="AG6" s="21" t="s">
        <v>246</v>
      </c>
      <c r="AH6" s="21" t="s">
        <v>248</v>
      </c>
      <c r="AI6" s="21" t="s">
        <v>249</v>
      </c>
      <c r="AJ6" s="21" t="s">
        <v>246</v>
      </c>
      <c r="AK6" s="21" t="s">
        <v>249</v>
      </c>
      <c r="AL6" s="21" t="s">
        <v>246</v>
      </c>
      <c r="AM6" s="21">
        <v>2.99</v>
      </c>
      <c r="AN6" s="6"/>
      <c r="AO6" s="26" t="s">
        <v>250</v>
      </c>
      <c r="AP6" s="26" t="s">
        <v>274</v>
      </c>
      <c r="AQ6" s="26"/>
      <c r="AR6" s="26" t="s">
        <v>1902</v>
      </c>
      <c r="AS6" s="26" t="s">
        <v>299</v>
      </c>
      <c r="AT6" s="115">
        <v>2.99</v>
      </c>
      <c r="AU6" s="21">
        <v>3.71</v>
      </c>
      <c r="AV6" s="21">
        <v>4.58</v>
      </c>
      <c r="AW6" s="21">
        <v>2.52</v>
      </c>
      <c r="AX6" s="21">
        <v>1.89</v>
      </c>
      <c r="AY6" s="21">
        <v>1.28</v>
      </c>
      <c r="AZ6" s="21">
        <v>1.04</v>
      </c>
      <c r="BA6" s="21">
        <v>0.5</v>
      </c>
      <c r="BB6" s="21">
        <v>0.37</v>
      </c>
      <c r="BC6" s="28">
        <f t="shared" ref="BC6:BE6" si="1">((AU6/AT6)*100)-100</f>
        <v>24.080267558528419</v>
      </c>
      <c r="BD6" s="28">
        <f t="shared" si="1"/>
        <v>23.450134770889491</v>
      </c>
      <c r="BE6" s="28">
        <f t="shared" si="1"/>
        <v>-44.978165938864635</v>
      </c>
      <c r="BF6" s="28">
        <f t="shared" ref="BF6:BF75" si="2">((AV6/AT6)*100)-100</f>
        <v>53.177257525083604</v>
      </c>
      <c r="BG6" s="28">
        <f t="shared" ref="BG6:BG75" si="3">((AW6/AT6)*100)-100</f>
        <v>-15.719063545150505</v>
      </c>
      <c r="BH6" s="28">
        <f t="shared" ref="BH6:BH75" si="4">((AW6/AU6)*100)-100</f>
        <v>-32.075471698113205</v>
      </c>
      <c r="BI6" s="3">
        <f t="shared" ref="BI6:BK6" si="5">AU6-AT6</f>
        <v>0.71999999999999975</v>
      </c>
      <c r="BJ6" s="3">
        <f t="shared" si="5"/>
        <v>0.87000000000000011</v>
      </c>
      <c r="BK6" s="3">
        <f t="shared" si="5"/>
        <v>-2.06</v>
      </c>
      <c r="BL6" s="3">
        <f t="shared" ref="BL6:BL75" si="6">AV6-AT6</f>
        <v>1.5899999999999999</v>
      </c>
      <c r="BM6" s="3">
        <f t="shared" ref="BM6:BM75" si="7">AW6-AT6</f>
        <v>-0.4700000000000002</v>
      </c>
      <c r="BN6" s="3">
        <f t="shared" ref="BN6:BN75" si="8">AW6-AU6</f>
        <v>-1.19</v>
      </c>
      <c r="BO6" s="24">
        <v>179.5</v>
      </c>
      <c r="BP6" s="21">
        <v>180</v>
      </c>
      <c r="BQ6" s="21"/>
      <c r="BR6" s="21"/>
      <c r="BS6" s="21">
        <v>167</v>
      </c>
      <c r="BT6" s="21">
        <v>171.9</v>
      </c>
      <c r="BU6" s="21"/>
      <c r="BV6" s="24">
        <v>36.4</v>
      </c>
      <c r="BW6" s="21">
        <v>36</v>
      </c>
      <c r="BX6" s="21">
        <v>37.6</v>
      </c>
      <c r="BY6" s="21">
        <v>38.1</v>
      </c>
      <c r="BZ6" s="21">
        <v>38.1</v>
      </c>
      <c r="CA6" s="21">
        <v>38</v>
      </c>
      <c r="CB6" s="21">
        <v>36</v>
      </c>
      <c r="CC6" s="21">
        <v>36.9</v>
      </c>
      <c r="CD6" s="21">
        <v>37.4</v>
      </c>
      <c r="CE6" s="6"/>
      <c r="CF6" s="24" t="s">
        <v>314</v>
      </c>
      <c r="CG6" s="21"/>
      <c r="CH6" s="21"/>
      <c r="CI6" s="21"/>
      <c r="CJ6" s="21" t="s">
        <v>315</v>
      </c>
      <c r="CK6" s="21" t="s">
        <v>316</v>
      </c>
      <c r="CL6" s="21"/>
      <c r="CM6" s="24" t="s">
        <v>317</v>
      </c>
      <c r="CN6" s="21"/>
      <c r="CO6" s="21"/>
      <c r="CP6" s="21"/>
      <c r="CQ6" s="21" t="s">
        <v>318</v>
      </c>
      <c r="CR6" s="21" t="s">
        <v>303</v>
      </c>
      <c r="CS6" s="21"/>
      <c r="CT6" s="24">
        <v>2</v>
      </c>
      <c r="CU6" s="21"/>
      <c r="CV6" s="21"/>
      <c r="CW6" s="21"/>
      <c r="CX6" s="21">
        <v>1</v>
      </c>
      <c r="CY6" s="21">
        <v>1</v>
      </c>
      <c r="CZ6" s="21"/>
      <c r="DA6" s="24" t="s">
        <v>266</v>
      </c>
      <c r="DB6" s="21"/>
      <c r="DC6" s="21"/>
      <c r="DD6" s="21"/>
      <c r="DE6" s="21" t="s">
        <v>266</v>
      </c>
      <c r="DF6" s="21" t="s">
        <v>266</v>
      </c>
      <c r="DG6" s="21"/>
      <c r="DH6" s="24" t="s">
        <v>307</v>
      </c>
      <c r="DI6" s="21" t="s">
        <v>307</v>
      </c>
      <c r="DJ6" s="21" t="s">
        <v>319</v>
      </c>
      <c r="DK6" s="21" t="s">
        <v>320</v>
      </c>
      <c r="DL6" s="21" t="s">
        <v>320</v>
      </c>
      <c r="DM6" s="21" t="s">
        <v>320</v>
      </c>
      <c r="DN6" s="21" t="s">
        <v>320</v>
      </c>
      <c r="DO6" s="26">
        <v>9</v>
      </c>
      <c r="DP6" s="6"/>
      <c r="DQ6" s="24">
        <v>96.1</v>
      </c>
      <c r="DR6" s="21">
        <v>101.3</v>
      </c>
      <c r="DS6" s="21">
        <v>106.1</v>
      </c>
      <c r="DT6" s="21">
        <v>106.5</v>
      </c>
      <c r="DU6" s="21">
        <v>120.5</v>
      </c>
      <c r="DV6" s="21">
        <v>100.1</v>
      </c>
      <c r="DW6" s="21">
        <v>108.9</v>
      </c>
      <c r="DX6" s="24">
        <v>0.6</v>
      </c>
      <c r="DY6" s="21">
        <v>0.5</v>
      </c>
      <c r="DZ6" s="21">
        <v>0.45</v>
      </c>
      <c r="EA6" s="21">
        <v>0.4</v>
      </c>
      <c r="EB6" s="21">
        <v>0.4</v>
      </c>
      <c r="EC6" s="21">
        <v>0.4</v>
      </c>
      <c r="ED6" s="21">
        <v>0.4</v>
      </c>
      <c r="EE6" s="29">
        <f t="shared" ref="EE6:EK6" si="9">DQ6/DX6</f>
        <v>160.16666666666666</v>
      </c>
      <c r="EF6" s="30">
        <f t="shared" si="9"/>
        <v>202.6</v>
      </c>
      <c r="EG6" s="30">
        <f t="shared" si="9"/>
        <v>235.77777777777777</v>
      </c>
      <c r="EH6" s="30">
        <f t="shared" si="9"/>
        <v>266.25</v>
      </c>
      <c r="EI6" s="30">
        <f t="shared" si="9"/>
        <v>301.25</v>
      </c>
      <c r="EJ6" s="30">
        <f t="shared" si="9"/>
        <v>250.24999999999997</v>
      </c>
      <c r="EK6" s="30">
        <f t="shared" si="9"/>
        <v>272.25</v>
      </c>
      <c r="EL6" s="24">
        <v>1</v>
      </c>
      <c r="EM6" s="21">
        <v>1</v>
      </c>
      <c r="EN6" s="21">
        <v>1</v>
      </c>
      <c r="EO6" s="21">
        <v>1</v>
      </c>
      <c r="EP6" s="21">
        <v>1</v>
      </c>
      <c r="EQ6" s="21">
        <v>1</v>
      </c>
      <c r="ER6" s="21">
        <v>1</v>
      </c>
      <c r="ES6" s="24">
        <v>168</v>
      </c>
      <c r="ET6" s="21">
        <v>133</v>
      </c>
      <c r="EU6" s="21">
        <v>142</v>
      </c>
      <c r="EV6" s="21">
        <v>148</v>
      </c>
      <c r="EW6" s="21">
        <v>154</v>
      </c>
      <c r="EX6" s="21">
        <v>202</v>
      </c>
      <c r="EY6" s="21">
        <v>226</v>
      </c>
      <c r="EZ6" s="24">
        <v>37.9</v>
      </c>
      <c r="FA6" s="21">
        <v>60</v>
      </c>
      <c r="FB6" s="21">
        <v>62.8</v>
      </c>
      <c r="FC6" s="21">
        <v>75</v>
      </c>
      <c r="FD6" s="21">
        <v>53.4</v>
      </c>
      <c r="FE6" s="21">
        <v>43.7</v>
      </c>
      <c r="FF6" s="21">
        <v>38</v>
      </c>
      <c r="FG6" s="24">
        <v>3</v>
      </c>
      <c r="FH6" s="21">
        <v>4</v>
      </c>
      <c r="FI6" s="21">
        <v>9</v>
      </c>
      <c r="FJ6" s="21">
        <v>11</v>
      </c>
      <c r="FK6" s="21">
        <v>14</v>
      </c>
      <c r="FL6" s="21">
        <v>14</v>
      </c>
      <c r="FM6" s="21">
        <v>14</v>
      </c>
      <c r="FN6" s="24">
        <v>85</v>
      </c>
      <c r="FO6" s="21">
        <v>66</v>
      </c>
      <c r="FP6" s="21">
        <v>99</v>
      </c>
      <c r="FQ6" s="21">
        <v>111</v>
      </c>
      <c r="FR6" s="21">
        <v>76</v>
      </c>
      <c r="FS6" s="21">
        <v>81</v>
      </c>
      <c r="FT6" s="21">
        <v>71</v>
      </c>
      <c r="FU6" s="24" t="s">
        <v>321</v>
      </c>
      <c r="FV6" s="21" t="s">
        <v>322</v>
      </c>
      <c r="FW6" s="21">
        <v>0</v>
      </c>
      <c r="FX6" s="21">
        <v>0</v>
      </c>
      <c r="FY6" s="21">
        <v>0</v>
      </c>
      <c r="FZ6" s="21">
        <v>0</v>
      </c>
      <c r="GA6" s="21">
        <v>0</v>
      </c>
      <c r="GB6" s="24">
        <v>180</v>
      </c>
      <c r="GC6" s="21">
        <v>176</v>
      </c>
      <c r="GD6" s="21">
        <v>171</v>
      </c>
      <c r="GE6" s="21">
        <v>161</v>
      </c>
      <c r="GF6" s="21">
        <v>155</v>
      </c>
      <c r="GG6" s="21">
        <v>143</v>
      </c>
      <c r="GH6" s="21">
        <v>146</v>
      </c>
      <c r="GI6" s="24">
        <v>1920</v>
      </c>
      <c r="GJ6" s="21">
        <v>1350</v>
      </c>
      <c r="GK6" s="21">
        <v>4380</v>
      </c>
      <c r="GL6" s="21">
        <v>5980</v>
      </c>
      <c r="GM6" s="21">
        <v>4240</v>
      </c>
      <c r="GN6" s="21">
        <v>2250</v>
      </c>
      <c r="GO6" s="31">
        <v>1780</v>
      </c>
      <c r="GP6" s="9"/>
      <c r="GQ6" s="32">
        <v>15</v>
      </c>
      <c r="GR6" s="21">
        <v>80</v>
      </c>
      <c r="GS6" s="24">
        <v>17</v>
      </c>
      <c r="GT6" s="21">
        <v>90</v>
      </c>
      <c r="GU6" s="24">
        <v>12</v>
      </c>
      <c r="GV6" s="21">
        <v>45</v>
      </c>
      <c r="GW6" s="24">
        <v>11</v>
      </c>
      <c r="GX6" s="21">
        <v>45</v>
      </c>
      <c r="GY6" s="24">
        <v>9</v>
      </c>
      <c r="GZ6" s="21">
        <v>18</v>
      </c>
      <c r="HA6" s="24">
        <v>9</v>
      </c>
      <c r="HB6" s="21">
        <v>18</v>
      </c>
      <c r="HC6" s="24">
        <v>9</v>
      </c>
      <c r="HD6" s="21">
        <v>18</v>
      </c>
      <c r="HE6" s="6"/>
      <c r="HF6" s="21"/>
      <c r="HG6" s="21"/>
      <c r="HH6" s="21"/>
      <c r="HI6" s="21"/>
      <c r="HJ6" s="21"/>
      <c r="HK6" s="21"/>
      <c r="HL6" s="21"/>
      <c r="HM6" s="21"/>
      <c r="HN6" s="21"/>
      <c r="HO6" s="21"/>
      <c r="HP6" s="21"/>
      <c r="HQ6" s="21"/>
      <c r="HR6" s="21"/>
      <c r="HS6" s="21"/>
      <c r="HT6" s="21"/>
      <c r="HU6" s="6"/>
    </row>
    <row r="7" spans="1:230" ht="15.75" customHeight="1" x14ac:dyDescent="0.3">
      <c r="A7" s="99">
        <v>2</v>
      </c>
      <c r="B7" s="3">
        <v>7</v>
      </c>
      <c r="C7" s="21" t="s">
        <v>323</v>
      </c>
      <c r="D7" s="21">
        <v>1</v>
      </c>
      <c r="E7" s="22">
        <v>41201</v>
      </c>
      <c r="F7" s="22">
        <v>41202</v>
      </c>
      <c r="G7" s="21">
        <f t="shared" si="0"/>
        <v>1</v>
      </c>
      <c r="H7" s="21"/>
      <c r="I7" s="21" t="s">
        <v>324</v>
      </c>
      <c r="J7" s="23">
        <v>17507</v>
      </c>
      <c r="K7" s="21">
        <v>64</v>
      </c>
      <c r="L7" s="21"/>
      <c r="M7" s="21"/>
      <c r="N7" s="21" t="s">
        <v>325</v>
      </c>
      <c r="O7" s="21">
        <v>38</v>
      </c>
      <c r="P7" s="21">
        <v>21.3</v>
      </c>
      <c r="Q7" s="21">
        <v>6</v>
      </c>
      <c r="R7" s="21" t="s">
        <v>326</v>
      </c>
      <c r="S7" s="21">
        <v>1</v>
      </c>
      <c r="T7" s="21">
        <v>10</v>
      </c>
      <c r="U7" s="21" t="s">
        <v>272</v>
      </c>
      <c r="V7" s="21">
        <v>1</v>
      </c>
      <c r="W7" s="21">
        <v>0</v>
      </c>
      <c r="X7" s="21">
        <v>5</v>
      </c>
      <c r="Y7" s="21">
        <v>5</v>
      </c>
      <c r="Z7" s="6"/>
      <c r="AA7" s="24" t="s">
        <v>298</v>
      </c>
      <c r="AB7" s="21" t="s">
        <v>327</v>
      </c>
      <c r="AC7" s="25"/>
      <c r="AD7" s="25"/>
      <c r="AE7" s="21" t="s">
        <v>246</v>
      </c>
      <c r="AF7" s="21" t="s">
        <v>247</v>
      </c>
      <c r="AG7" s="21" t="s">
        <v>246</v>
      </c>
      <c r="AH7" s="21" t="s">
        <v>328</v>
      </c>
      <c r="AI7" s="21" t="s">
        <v>249</v>
      </c>
      <c r="AJ7" s="21" t="s">
        <v>249</v>
      </c>
      <c r="AK7" s="21" t="s">
        <v>246</v>
      </c>
      <c r="AL7" s="21" t="s">
        <v>246</v>
      </c>
      <c r="AM7" s="21">
        <v>9.6</v>
      </c>
      <c r="AN7" s="6"/>
      <c r="AO7" s="26" t="s">
        <v>250</v>
      </c>
      <c r="AP7" s="26" t="s">
        <v>274</v>
      </c>
      <c r="AQ7" s="26"/>
      <c r="AR7" s="26" t="s">
        <v>1902</v>
      </c>
      <c r="AS7" s="26" t="s">
        <v>1910</v>
      </c>
      <c r="AT7" s="115">
        <v>6.6</v>
      </c>
      <c r="AU7" s="21">
        <v>8.66</v>
      </c>
      <c r="AV7" s="21">
        <v>8.7100000000000009</v>
      </c>
      <c r="AW7" s="21">
        <v>3.25</v>
      </c>
      <c r="AX7" s="21">
        <v>2.56</v>
      </c>
      <c r="AY7" s="21">
        <v>1</v>
      </c>
      <c r="AZ7" s="21">
        <v>0.93</v>
      </c>
      <c r="BA7" s="21">
        <v>0.46</v>
      </c>
      <c r="BB7" s="21"/>
      <c r="BC7" s="28">
        <f t="shared" ref="BC7:BE7" si="10">((AU7/AT7)*100)-100</f>
        <v>31.212121212121218</v>
      </c>
      <c r="BD7" s="28">
        <f t="shared" si="10"/>
        <v>0.57736720554272836</v>
      </c>
      <c r="BE7" s="28">
        <f t="shared" si="10"/>
        <v>-62.68656716417911</v>
      </c>
      <c r="BF7" s="28">
        <f t="shared" si="2"/>
        <v>31.969696969696969</v>
      </c>
      <c r="BG7" s="28">
        <f t="shared" si="3"/>
        <v>-50.757575757575758</v>
      </c>
      <c r="BH7" s="28">
        <f t="shared" si="4"/>
        <v>-62.471131639722863</v>
      </c>
      <c r="BI7" s="3">
        <f t="shared" ref="BI7:BK7" si="11">AU7-AT7</f>
        <v>2.0600000000000005</v>
      </c>
      <c r="BJ7" s="3">
        <f t="shared" si="11"/>
        <v>5.0000000000000711E-2</v>
      </c>
      <c r="BK7" s="3">
        <f t="shared" si="11"/>
        <v>-5.4600000000000009</v>
      </c>
      <c r="BL7" s="3">
        <f t="shared" si="6"/>
        <v>2.1100000000000012</v>
      </c>
      <c r="BM7" s="3">
        <f t="shared" si="7"/>
        <v>-3.3499999999999996</v>
      </c>
      <c r="BN7" s="3">
        <f t="shared" si="8"/>
        <v>-5.41</v>
      </c>
      <c r="BO7" s="24">
        <v>339.3</v>
      </c>
      <c r="BP7" s="21">
        <v>345.2</v>
      </c>
      <c r="BQ7" s="21">
        <v>260</v>
      </c>
      <c r="BR7" s="21"/>
      <c r="BS7" s="21"/>
      <c r="BT7" s="21"/>
      <c r="BU7" s="21"/>
      <c r="BV7" s="24">
        <v>38.6</v>
      </c>
      <c r="BW7" s="21">
        <v>37.4</v>
      </c>
      <c r="BX7" s="21">
        <v>36.5</v>
      </c>
      <c r="BY7" s="21">
        <v>36.6</v>
      </c>
      <c r="BZ7" s="21">
        <v>38.1</v>
      </c>
      <c r="CA7" s="21">
        <v>36</v>
      </c>
      <c r="CB7" s="21">
        <v>37</v>
      </c>
      <c r="CC7" s="21">
        <v>37.4</v>
      </c>
      <c r="CD7" s="21"/>
      <c r="CE7" s="6"/>
      <c r="CF7" s="24" t="s">
        <v>329</v>
      </c>
      <c r="CG7" s="21" t="s">
        <v>276</v>
      </c>
      <c r="CH7" s="21"/>
      <c r="CI7" s="21" t="s">
        <v>276</v>
      </c>
      <c r="CJ7" s="21" t="s">
        <v>276</v>
      </c>
      <c r="CK7" s="21"/>
      <c r="CL7" s="21"/>
      <c r="CM7" s="24" t="s">
        <v>330</v>
      </c>
      <c r="CN7" s="21" t="s">
        <v>303</v>
      </c>
      <c r="CO7" s="21"/>
      <c r="CP7" s="21" t="s">
        <v>303</v>
      </c>
      <c r="CQ7" s="21" t="s">
        <v>331</v>
      </c>
      <c r="CR7" s="21"/>
      <c r="CS7" s="21"/>
      <c r="CT7" s="24">
        <v>2</v>
      </c>
      <c r="CU7" s="21">
        <v>3</v>
      </c>
      <c r="CV7" s="21"/>
      <c r="CW7" s="21">
        <v>2</v>
      </c>
      <c r="CX7" s="21">
        <v>2</v>
      </c>
      <c r="CY7" s="21"/>
      <c r="CZ7" s="21"/>
      <c r="DA7" s="24" t="s">
        <v>332</v>
      </c>
      <c r="DB7" s="21" t="s">
        <v>266</v>
      </c>
      <c r="DC7" s="21"/>
      <c r="DD7" s="21" t="s">
        <v>266</v>
      </c>
      <c r="DE7" s="21" t="s">
        <v>266</v>
      </c>
      <c r="DF7" s="21"/>
      <c r="DG7" s="21"/>
      <c r="DH7" s="24" t="s">
        <v>333</v>
      </c>
      <c r="DI7" s="21" t="s">
        <v>333</v>
      </c>
      <c r="DJ7" s="21" t="s">
        <v>333</v>
      </c>
      <c r="DK7" s="21" t="s">
        <v>333</v>
      </c>
      <c r="DL7" s="21" t="s">
        <v>333</v>
      </c>
      <c r="DM7" s="21" t="s">
        <v>333</v>
      </c>
      <c r="DN7" s="21"/>
      <c r="DO7" s="26">
        <v>8</v>
      </c>
      <c r="DP7" s="6"/>
      <c r="DQ7" s="24">
        <v>90</v>
      </c>
      <c r="DR7" s="21">
        <v>68</v>
      </c>
      <c r="DS7" s="21">
        <v>64</v>
      </c>
      <c r="DT7" s="21">
        <v>59.2</v>
      </c>
      <c r="DU7" s="21">
        <v>59</v>
      </c>
      <c r="DV7" s="21">
        <v>72.5</v>
      </c>
      <c r="DW7" s="21"/>
      <c r="DX7" s="24">
        <v>0.21</v>
      </c>
      <c r="DY7" s="21">
        <v>0.35</v>
      </c>
      <c r="DZ7" s="21">
        <v>0.21</v>
      </c>
      <c r="EA7" s="21">
        <v>0.35</v>
      </c>
      <c r="EB7" s="21">
        <v>0.35</v>
      </c>
      <c r="EC7" s="21">
        <v>0.21</v>
      </c>
      <c r="ED7" s="21"/>
      <c r="EE7" s="29">
        <f t="shared" ref="EE7:EJ7" si="12">DQ7/DX7</f>
        <v>428.57142857142861</v>
      </c>
      <c r="EF7" s="30">
        <f t="shared" si="12"/>
        <v>194.28571428571431</v>
      </c>
      <c r="EG7" s="30">
        <f t="shared" si="12"/>
        <v>304.76190476190476</v>
      </c>
      <c r="EH7" s="30">
        <f t="shared" si="12"/>
        <v>169.14285714285717</v>
      </c>
      <c r="EI7" s="30">
        <f t="shared" si="12"/>
        <v>168.57142857142858</v>
      </c>
      <c r="EJ7" s="30">
        <f t="shared" si="12"/>
        <v>345.23809523809524</v>
      </c>
      <c r="EK7" s="30"/>
      <c r="EL7" s="24">
        <v>1</v>
      </c>
      <c r="EM7" s="21">
        <v>1</v>
      </c>
      <c r="EN7" s="21">
        <v>1</v>
      </c>
      <c r="EO7" s="21">
        <v>1</v>
      </c>
      <c r="EP7" s="21">
        <v>1</v>
      </c>
      <c r="EQ7" s="21">
        <v>1</v>
      </c>
      <c r="ER7" s="21"/>
      <c r="ES7" s="24">
        <v>134</v>
      </c>
      <c r="ET7" s="21">
        <v>130</v>
      </c>
      <c r="EU7" s="21">
        <v>115</v>
      </c>
      <c r="EV7" s="21">
        <v>141</v>
      </c>
      <c r="EW7" s="21">
        <v>166</v>
      </c>
      <c r="EX7" s="21">
        <v>213</v>
      </c>
      <c r="EY7" s="21"/>
      <c r="EZ7" s="24">
        <v>16</v>
      </c>
      <c r="FA7" s="21">
        <v>12.8</v>
      </c>
      <c r="FB7" s="21">
        <v>13.8</v>
      </c>
      <c r="FC7" s="21">
        <v>11.9</v>
      </c>
      <c r="FD7" s="21">
        <v>10.5</v>
      </c>
      <c r="FE7" s="21">
        <v>11.2</v>
      </c>
      <c r="FF7" s="21"/>
      <c r="FG7" s="24">
        <v>15</v>
      </c>
      <c r="FH7" s="21">
        <v>15</v>
      </c>
      <c r="FI7" s="21">
        <v>15</v>
      </c>
      <c r="FJ7" s="21">
        <v>15</v>
      </c>
      <c r="FK7" s="21">
        <v>15</v>
      </c>
      <c r="FL7" s="21">
        <v>15</v>
      </c>
      <c r="FM7" s="21"/>
      <c r="FN7" s="24">
        <v>71</v>
      </c>
      <c r="FO7" s="21">
        <v>61</v>
      </c>
      <c r="FP7" s="21">
        <v>70</v>
      </c>
      <c r="FQ7" s="21">
        <v>74</v>
      </c>
      <c r="FR7" s="21">
        <v>75</v>
      </c>
      <c r="FS7" s="21">
        <v>70</v>
      </c>
      <c r="FT7" s="21"/>
      <c r="FU7" s="24" t="s">
        <v>311</v>
      </c>
      <c r="FV7" s="21" t="s">
        <v>311</v>
      </c>
      <c r="FW7" s="21" t="s">
        <v>322</v>
      </c>
      <c r="FX7" s="21" t="s">
        <v>334</v>
      </c>
      <c r="FY7" s="21" t="s">
        <v>335</v>
      </c>
      <c r="FZ7" s="21" t="s">
        <v>311</v>
      </c>
      <c r="GA7" s="21"/>
      <c r="GB7" s="24">
        <v>120</v>
      </c>
      <c r="GC7" s="21">
        <v>66</v>
      </c>
      <c r="GD7" s="21">
        <v>66</v>
      </c>
      <c r="GE7" s="21">
        <v>52</v>
      </c>
      <c r="GF7" s="21">
        <v>56</v>
      </c>
      <c r="GG7" s="21">
        <v>54</v>
      </c>
      <c r="GH7" s="21"/>
      <c r="GI7" s="24">
        <v>1040</v>
      </c>
      <c r="GJ7" s="21">
        <v>1910</v>
      </c>
      <c r="GK7" s="21">
        <v>2420</v>
      </c>
      <c r="GL7" s="21">
        <v>1240</v>
      </c>
      <c r="GM7" s="21">
        <v>1300</v>
      </c>
      <c r="GN7" s="21">
        <v>1240</v>
      </c>
      <c r="GO7" s="31"/>
      <c r="GP7" s="9"/>
      <c r="GQ7" s="32">
        <v>12</v>
      </c>
      <c r="GR7" s="21">
        <v>45</v>
      </c>
      <c r="GS7" s="24">
        <v>12</v>
      </c>
      <c r="GT7" s="21">
        <v>45</v>
      </c>
      <c r="GU7" s="24">
        <v>12</v>
      </c>
      <c r="GV7" s="21">
        <v>45</v>
      </c>
      <c r="GW7" s="24">
        <v>12</v>
      </c>
      <c r="GX7" s="21">
        <v>45</v>
      </c>
      <c r="GY7" s="24">
        <v>13</v>
      </c>
      <c r="GZ7" s="21">
        <v>55</v>
      </c>
      <c r="HA7" s="24">
        <v>11</v>
      </c>
      <c r="HB7" s="21">
        <v>45</v>
      </c>
      <c r="HC7" s="24"/>
      <c r="HD7" s="21"/>
      <c r="HE7" s="6"/>
      <c r="HF7" s="21"/>
      <c r="HG7" s="21"/>
      <c r="HH7" s="21"/>
      <c r="HI7" s="21"/>
      <c r="HJ7" s="21"/>
      <c r="HK7" s="21"/>
      <c r="HL7" s="21"/>
      <c r="HM7" s="21"/>
      <c r="HN7" s="21"/>
      <c r="HO7" s="21"/>
      <c r="HP7" s="21"/>
      <c r="HQ7" s="21"/>
      <c r="HR7" s="21"/>
      <c r="HS7" s="21"/>
      <c r="HT7" s="21"/>
      <c r="HU7" s="6"/>
    </row>
    <row r="8" spans="1:230" ht="15.75" customHeight="1" x14ac:dyDescent="0.3">
      <c r="A8" s="99">
        <v>3</v>
      </c>
      <c r="B8" s="3">
        <v>12</v>
      </c>
      <c r="C8" s="21" t="s">
        <v>323</v>
      </c>
      <c r="D8" s="21">
        <v>2</v>
      </c>
      <c r="E8" s="22">
        <v>41215</v>
      </c>
      <c r="F8" s="22">
        <v>41218</v>
      </c>
      <c r="G8" s="21">
        <f t="shared" si="0"/>
        <v>3</v>
      </c>
      <c r="H8" s="21"/>
      <c r="I8" s="21" t="s">
        <v>379</v>
      </c>
      <c r="J8" s="23">
        <v>10545</v>
      </c>
      <c r="K8" s="21">
        <v>84</v>
      </c>
      <c r="L8" s="21"/>
      <c r="M8" s="21"/>
      <c r="N8" s="21" t="s">
        <v>380</v>
      </c>
      <c r="O8" s="21">
        <v>102</v>
      </c>
      <c r="P8" s="21">
        <v>98.8</v>
      </c>
      <c r="Q8" s="21">
        <v>7</v>
      </c>
      <c r="R8" s="21" t="s">
        <v>271</v>
      </c>
      <c r="S8" s="21">
        <v>1</v>
      </c>
      <c r="T8" s="21">
        <v>42</v>
      </c>
      <c r="U8" s="21" t="s">
        <v>243</v>
      </c>
      <c r="V8" s="21">
        <v>2</v>
      </c>
      <c r="W8" s="21">
        <v>4</v>
      </c>
      <c r="X8" s="21">
        <v>2</v>
      </c>
      <c r="Y8" s="21">
        <v>2</v>
      </c>
      <c r="Z8" s="6"/>
      <c r="AA8" s="24" t="s">
        <v>369</v>
      </c>
      <c r="AB8" s="21" t="s">
        <v>261</v>
      </c>
      <c r="AC8" s="25"/>
      <c r="AD8" s="25"/>
      <c r="AE8" s="21" t="s">
        <v>246</v>
      </c>
      <c r="AF8" s="21" t="s">
        <v>247</v>
      </c>
      <c r="AG8" s="21" t="s">
        <v>249</v>
      </c>
      <c r="AH8" s="21"/>
      <c r="AI8" s="21" t="s">
        <v>249</v>
      </c>
      <c r="AJ8" s="21" t="s">
        <v>246</v>
      </c>
      <c r="AK8" s="21" t="s">
        <v>249</v>
      </c>
      <c r="AL8" s="21" t="s">
        <v>246</v>
      </c>
      <c r="AM8" s="21">
        <v>6.1</v>
      </c>
      <c r="AN8" s="6"/>
      <c r="AO8" s="26" t="s">
        <v>250</v>
      </c>
      <c r="AP8" s="26" t="s">
        <v>274</v>
      </c>
      <c r="AQ8" s="26"/>
      <c r="AR8" s="26" t="s">
        <v>1902</v>
      </c>
      <c r="AS8" s="26" t="s">
        <v>1905</v>
      </c>
      <c r="AT8" s="115">
        <v>5.0999999999999996</v>
      </c>
      <c r="AU8" s="21">
        <v>6.63</v>
      </c>
      <c r="AV8" s="21">
        <v>8.1999999999999993</v>
      </c>
      <c r="AW8" s="21">
        <v>5.7</v>
      </c>
      <c r="AX8" s="21">
        <v>4.41</v>
      </c>
      <c r="AY8" s="21"/>
      <c r="AZ8" s="21"/>
      <c r="BA8" s="21"/>
      <c r="BB8" s="21"/>
      <c r="BC8" s="28">
        <f t="shared" ref="BC8:BE8" si="13">((AU8/AT8)*100)-100</f>
        <v>30</v>
      </c>
      <c r="BD8" s="28">
        <f t="shared" si="13"/>
        <v>23.680241327300138</v>
      </c>
      <c r="BE8" s="28">
        <f t="shared" si="13"/>
        <v>-30.487804878048777</v>
      </c>
      <c r="BF8" s="28">
        <f t="shared" si="2"/>
        <v>60.784313725490193</v>
      </c>
      <c r="BG8" s="28">
        <f t="shared" si="3"/>
        <v>11.764705882352942</v>
      </c>
      <c r="BH8" s="28">
        <f t="shared" si="4"/>
        <v>-14.027149321266961</v>
      </c>
      <c r="BI8" s="3">
        <f t="shared" ref="BI8:BK8" si="14">AU8-AT8</f>
        <v>1.5300000000000002</v>
      </c>
      <c r="BJ8" s="3">
        <f t="shared" si="14"/>
        <v>1.5699999999999994</v>
      </c>
      <c r="BK8" s="3">
        <f t="shared" si="14"/>
        <v>-2.4999999999999991</v>
      </c>
      <c r="BL8" s="3">
        <f t="shared" si="6"/>
        <v>3.0999999999999996</v>
      </c>
      <c r="BM8" s="3">
        <f t="shared" si="7"/>
        <v>0.60000000000000053</v>
      </c>
      <c r="BN8" s="3">
        <f t="shared" si="8"/>
        <v>-0.92999999999999972</v>
      </c>
      <c r="BO8" s="24">
        <v>326</v>
      </c>
      <c r="BP8" s="21">
        <v>332.6</v>
      </c>
      <c r="BQ8" s="21">
        <v>235.7</v>
      </c>
      <c r="BR8" s="21"/>
      <c r="BS8" s="21"/>
      <c r="BT8" s="21"/>
      <c r="BU8" s="21"/>
      <c r="BV8" s="24">
        <v>37.6</v>
      </c>
      <c r="BW8" s="21">
        <v>37.1</v>
      </c>
      <c r="BX8" s="21">
        <v>37</v>
      </c>
      <c r="BY8" s="21">
        <v>37</v>
      </c>
      <c r="BZ8" s="21">
        <v>36.6</v>
      </c>
      <c r="CA8" s="21"/>
      <c r="CB8" s="21"/>
      <c r="CC8" s="21"/>
      <c r="CD8" s="21"/>
      <c r="CE8" s="6"/>
      <c r="CF8" s="24" t="s">
        <v>381</v>
      </c>
      <c r="CG8" s="21"/>
      <c r="CH8" s="21"/>
      <c r="CI8" s="21"/>
      <c r="CJ8" s="21"/>
      <c r="CK8" s="21"/>
      <c r="CL8" s="21"/>
      <c r="CM8" s="24" t="s">
        <v>382</v>
      </c>
      <c r="CN8" s="21"/>
      <c r="CO8" s="21"/>
      <c r="CP8" s="21"/>
      <c r="CQ8" s="21"/>
      <c r="CR8" s="21"/>
      <c r="CS8" s="21"/>
      <c r="CT8" s="24">
        <v>2</v>
      </c>
      <c r="CU8" s="21"/>
      <c r="CV8" s="21"/>
      <c r="CW8" s="21"/>
      <c r="CX8" s="21"/>
      <c r="CY8" s="21"/>
      <c r="CZ8" s="21"/>
      <c r="DA8" s="24" t="s">
        <v>383</v>
      </c>
      <c r="DB8" s="21"/>
      <c r="DC8" s="21"/>
      <c r="DD8" s="21"/>
      <c r="DE8" s="21"/>
      <c r="DF8" s="21"/>
      <c r="DG8" s="21"/>
      <c r="DH8" s="24" t="s">
        <v>384</v>
      </c>
      <c r="DI8" s="21" t="s">
        <v>384</v>
      </c>
      <c r="DJ8" s="21" t="s">
        <v>385</v>
      </c>
      <c r="DK8" s="21"/>
      <c r="DL8" s="21"/>
      <c r="DM8" s="21"/>
      <c r="DN8" s="21"/>
      <c r="DO8" s="26">
        <v>8</v>
      </c>
      <c r="DP8" s="6"/>
      <c r="DQ8" s="24">
        <v>158.9</v>
      </c>
      <c r="DR8" s="21">
        <v>93.1</v>
      </c>
      <c r="DS8" s="21">
        <v>72</v>
      </c>
      <c r="DT8" s="21"/>
      <c r="DU8" s="21"/>
      <c r="DV8" s="21"/>
      <c r="DW8" s="21"/>
      <c r="DX8" s="24">
        <v>0.5</v>
      </c>
      <c r="DY8" s="21">
        <v>0.4</v>
      </c>
      <c r="DZ8" s="21">
        <v>0.4</v>
      </c>
      <c r="EA8" s="21"/>
      <c r="EB8" s="21"/>
      <c r="EC8" s="21"/>
      <c r="ED8" s="21"/>
      <c r="EE8" s="29">
        <f t="shared" ref="EE8:EG8" si="15">DQ8/DX8</f>
        <v>317.8</v>
      </c>
      <c r="EF8" s="30">
        <f t="shared" si="15"/>
        <v>232.74999999999997</v>
      </c>
      <c r="EG8" s="30">
        <f t="shared" si="15"/>
        <v>180</v>
      </c>
      <c r="EH8" s="30"/>
      <c r="EI8" s="30"/>
      <c r="EJ8" s="30"/>
      <c r="EK8" s="30"/>
      <c r="EL8" s="24">
        <v>1</v>
      </c>
      <c r="EM8" s="21">
        <v>1</v>
      </c>
      <c r="EN8" s="21">
        <v>1</v>
      </c>
      <c r="EO8" s="21"/>
      <c r="EP8" s="21"/>
      <c r="EQ8" s="21"/>
      <c r="ER8" s="21"/>
      <c r="ES8" s="24">
        <v>215</v>
      </c>
      <c r="ET8" s="21">
        <v>195</v>
      </c>
      <c r="EU8" s="21">
        <v>156</v>
      </c>
      <c r="EV8" s="21"/>
      <c r="EW8" s="21"/>
      <c r="EX8" s="21"/>
      <c r="EY8" s="21"/>
      <c r="EZ8" s="24">
        <v>18.3</v>
      </c>
      <c r="FA8" s="21">
        <v>11.2</v>
      </c>
      <c r="FB8" s="21">
        <v>8.9</v>
      </c>
      <c r="FC8" s="21"/>
      <c r="FD8" s="21"/>
      <c r="FE8" s="21"/>
      <c r="FF8" s="21"/>
      <c r="FG8" s="24">
        <v>9</v>
      </c>
      <c r="FH8" s="21">
        <v>11</v>
      </c>
      <c r="FI8" s="21">
        <v>11</v>
      </c>
      <c r="FJ8" s="21"/>
      <c r="FK8" s="21"/>
      <c r="FL8" s="21"/>
      <c r="FM8" s="21"/>
      <c r="FN8" s="24">
        <v>68</v>
      </c>
      <c r="FO8" s="21">
        <v>94</v>
      </c>
      <c r="FP8" s="21">
        <v>71</v>
      </c>
      <c r="FQ8" s="21"/>
      <c r="FR8" s="21"/>
      <c r="FS8" s="21"/>
      <c r="FT8" s="21"/>
      <c r="FU8" s="24" t="s">
        <v>334</v>
      </c>
      <c r="FV8" s="21">
        <v>0</v>
      </c>
      <c r="FW8" s="21">
        <v>0</v>
      </c>
      <c r="FX8" s="21"/>
      <c r="FY8" s="21"/>
      <c r="FZ8" s="21"/>
      <c r="GA8" s="21"/>
      <c r="GB8" s="24">
        <v>61</v>
      </c>
      <c r="GC8" s="21">
        <v>64</v>
      </c>
      <c r="GD8" s="21">
        <v>56</v>
      </c>
      <c r="GE8" s="21"/>
      <c r="GF8" s="21"/>
      <c r="GG8" s="21"/>
      <c r="GH8" s="21"/>
      <c r="GI8" s="24">
        <v>1180</v>
      </c>
      <c r="GJ8" s="21">
        <v>1210</v>
      </c>
      <c r="GK8" s="21">
        <v>1430</v>
      </c>
      <c r="GL8" s="21"/>
      <c r="GM8" s="21"/>
      <c r="GN8" s="21"/>
      <c r="GO8" s="31"/>
      <c r="GP8" s="9"/>
      <c r="GQ8" s="32">
        <v>14</v>
      </c>
      <c r="GR8" s="21">
        <v>55</v>
      </c>
      <c r="GS8" s="24">
        <v>10</v>
      </c>
      <c r="GT8" s="21">
        <v>45</v>
      </c>
      <c r="GU8" s="24">
        <v>10</v>
      </c>
      <c r="GV8" s="21">
        <v>45</v>
      </c>
      <c r="GW8" s="24">
        <v>12</v>
      </c>
      <c r="GX8" s="21">
        <v>45</v>
      </c>
      <c r="GY8" s="24"/>
      <c r="GZ8" s="21"/>
      <c r="HA8" s="24"/>
      <c r="HB8" s="21"/>
      <c r="HC8" s="24"/>
      <c r="HD8" s="21"/>
      <c r="HE8" s="6"/>
      <c r="HF8" s="21"/>
      <c r="HG8" s="21"/>
      <c r="HH8" s="21"/>
      <c r="HI8" s="21"/>
      <c r="HJ8" s="21"/>
      <c r="HK8" s="21"/>
      <c r="HL8" s="21"/>
      <c r="HM8" s="21"/>
      <c r="HN8" s="21"/>
      <c r="HO8" s="21"/>
      <c r="HP8" s="21"/>
      <c r="HQ8" s="21"/>
      <c r="HR8" s="21"/>
      <c r="HS8" s="21"/>
      <c r="HT8" s="21"/>
      <c r="HU8" s="6"/>
    </row>
    <row r="9" spans="1:230" ht="15.75" customHeight="1" x14ac:dyDescent="0.3">
      <c r="A9" s="99">
        <v>4</v>
      </c>
      <c r="B9" s="3">
        <v>15</v>
      </c>
      <c r="C9" s="21" t="s">
        <v>239</v>
      </c>
      <c r="D9" s="21">
        <v>1</v>
      </c>
      <c r="E9" s="22">
        <v>41210</v>
      </c>
      <c r="F9" s="22">
        <v>41211</v>
      </c>
      <c r="G9" s="21">
        <f t="shared" si="0"/>
        <v>1</v>
      </c>
      <c r="H9" s="21" t="s">
        <v>240</v>
      </c>
      <c r="I9" s="21"/>
      <c r="J9" s="23">
        <v>10264</v>
      </c>
      <c r="K9" s="21">
        <v>84</v>
      </c>
      <c r="L9" s="21"/>
      <c r="M9" s="21"/>
      <c r="N9" s="21" t="s">
        <v>404</v>
      </c>
      <c r="O9" s="21">
        <v>69</v>
      </c>
      <c r="P9" s="21">
        <v>82.6</v>
      </c>
      <c r="Q9" s="21">
        <v>4</v>
      </c>
      <c r="R9" s="21" t="s">
        <v>405</v>
      </c>
      <c r="S9" s="21">
        <v>1</v>
      </c>
      <c r="T9" s="21">
        <v>33</v>
      </c>
      <c r="U9" s="21" t="s">
        <v>272</v>
      </c>
      <c r="V9" s="21">
        <v>1</v>
      </c>
      <c r="W9" s="21">
        <v>0</v>
      </c>
      <c r="X9" s="21">
        <v>0</v>
      </c>
      <c r="Y9" s="21">
        <v>0</v>
      </c>
      <c r="Z9" s="6"/>
      <c r="AA9" s="24" t="s">
        <v>369</v>
      </c>
      <c r="AB9" s="21" t="s">
        <v>245</v>
      </c>
      <c r="AC9" s="25"/>
      <c r="AD9" s="25"/>
      <c r="AE9" s="21" t="s">
        <v>246</v>
      </c>
      <c r="AF9" s="21"/>
      <c r="AG9" s="21" t="s">
        <v>246</v>
      </c>
      <c r="AH9" s="21" t="s">
        <v>248</v>
      </c>
      <c r="AI9" s="21" t="s">
        <v>249</v>
      </c>
      <c r="AJ9" s="21" t="s">
        <v>246</v>
      </c>
      <c r="AK9" s="21" t="s">
        <v>249</v>
      </c>
      <c r="AL9" s="21" t="s">
        <v>246</v>
      </c>
      <c r="AM9" s="21">
        <v>1</v>
      </c>
      <c r="AN9" s="6"/>
      <c r="AO9" s="26" t="s">
        <v>250</v>
      </c>
      <c r="AP9" s="26" t="s">
        <v>274</v>
      </c>
      <c r="AQ9" s="26"/>
      <c r="AR9" s="26" t="s">
        <v>1902</v>
      </c>
      <c r="AS9" s="26" t="s">
        <v>1903</v>
      </c>
      <c r="AT9" s="115">
        <v>9.52</v>
      </c>
      <c r="AU9" s="21">
        <v>8.9</v>
      </c>
      <c r="AV9" s="21">
        <v>10.83</v>
      </c>
      <c r="AW9" s="21">
        <v>9.18</v>
      </c>
      <c r="AX9" s="21">
        <v>6.52</v>
      </c>
      <c r="AY9" s="21"/>
      <c r="AZ9" s="21"/>
      <c r="BA9" s="21"/>
      <c r="BB9" s="21"/>
      <c r="BC9" s="28">
        <f t="shared" ref="BC9:BE9" si="16">((AU9/AT9)*100)-100</f>
        <v>-6.5126050420168013</v>
      </c>
      <c r="BD9" s="28">
        <f t="shared" si="16"/>
        <v>21.685393258426956</v>
      </c>
      <c r="BE9" s="28">
        <f t="shared" si="16"/>
        <v>-15.235457063711905</v>
      </c>
      <c r="BF9" s="28">
        <f t="shared" si="2"/>
        <v>13.760504201680675</v>
      </c>
      <c r="BG9" s="28">
        <f t="shared" si="3"/>
        <v>-3.5714285714285694</v>
      </c>
      <c r="BH9" s="28">
        <f t="shared" si="4"/>
        <v>3.1460674157303288</v>
      </c>
      <c r="BI9" s="3">
        <f t="shared" ref="BI9:BK9" si="17">AU9-AT9</f>
        <v>-0.61999999999999922</v>
      </c>
      <c r="BJ9" s="3">
        <f t="shared" si="17"/>
        <v>1.9299999999999997</v>
      </c>
      <c r="BK9" s="3">
        <f t="shared" si="17"/>
        <v>-1.6500000000000004</v>
      </c>
      <c r="BL9" s="3">
        <f t="shared" si="6"/>
        <v>1.3100000000000005</v>
      </c>
      <c r="BM9" s="3">
        <f t="shared" si="7"/>
        <v>-0.33999999999999986</v>
      </c>
      <c r="BN9" s="3">
        <f t="shared" si="8"/>
        <v>0.27999999999999936</v>
      </c>
      <c r="BO9" s="24">
        <v>138.9</v>
      </c>
      <c r="BP9" s="21">
        <v>176.5</v>
      </c>
      <c r="BQ9" s="21">
        <v>205.3</v>
      </c>
      <c r="BR9" s="21"/>
      <c r="BS9" s="21"/>
      <c r="BT9" s="21"/>
      <c r="BU9" s="21"/>
      <c r="BV9" s="24">
        <v>37.4</v>
      </c>
      <c r="BW9" s="21">
        <v>34</v>
      </c>
      <c r="BX9" s="21">
        <v>38</v>
      </c>
      <c r="BY9" s="21">
        <v>36</v>
      </c>
      <c r="BZ9" s="21">
        <v>37</v>
      </c>
      <c r="CA9" s="21"/>
      <c r="CB9" s="21"/>
      <c r="CC9" s="21"/>
      <c r="CD9" s="21"/>
      <c r="CE9" s="6"/>
      <c r="CF9" s="24" t="s">
        <v>406</v>
      </c>
      <c r="CG9" s="21" t="s">
        <v>407</v>
      </c>
      <c r="CH9" s="21"/>
      <c r="CI9" s="21"/>
      <c r="CJ9" s="21"/>
      <c r="CK9" s="21"/>
      <c r="CL9" s="21"/>
      <c r="CM9" s="24" t="s">
        <v>408</v>
      </c>
      <c r="CN9" s="21" t="s">
        <v>303</v>
      </c>
      <c r="CO9" s="21"/>
      <c r="CP9" s="21"/>
      <c r="CQ9" s="21"/>
      <c r="CR9" s="21"/>
      <c r="CS9" s="21"/>
      <c r="CT9" s="24">
        <v>3</v>
      </c>
      <c r="CU9" s="21">
        <v>2</v>
      </c>
      <c r="CV9" s="21"/>
      <c r="CW9" s="21"/>
      <c r="CX9" s="21"/>
      <c r="CY9" s="21"/>
      <c r="CZ9" s="21"/>
      <c r="DA9" s="24" t="s">
        <v>409</v>
      </c>
      <c r="DB9" s="21" t="s">
        <v>266</v>
      </c>
      <c r="DC9" s="21"/>
      <c r="DD9" s="21"/>
      <c r="DE9" s="21"/>
      <c r="DF9" s="21"/>
      <c r="DG9" s="21"/>
      <c r="DH9" s="24" t="s">
        <v>255</v>
      </c>
      <c r="DI9" s="21" t="s">
        <v>255</v>
      </c>
      <c r="DJ9" s="21" t="s">
        <v>255</v>
      </c>
      <c r="DK9" s="21"/>
      <c r="DL9" s="21"/>
      <c r="DM9" s="21"/>
      <c r="DN9" s="21"/>
      <c r="DO9" s="26">
        <v>8</v>
      </c>
      <c r="DP9" s="6"/>
      <c r="DQ9" s="24">
        <v>99.8</v>
      </c>
      <c r="DR9" s="21">
        <v>84.7</v>
      </c>
      <c r="DS9" s="21">
        <v>96.5</v>
      </c>
      <c r="DT9" s="21"/>
      <c r="DU9" s="21"/>
      <c r="DV9" s="21"/>
      <c r="DW9" s="21"/>
      <c r="DX9" s="24">
        <v>0.4</v>
      </c>
      <c r="DY9" s="21">
        <v>0.4</v>
      </c>
      <c r="DZ9" s="21">
        <v>0.4</v>
      </c>
      <c r="EA9" s="21"/>
      <c r="EB9" s="21"/>
      <c r="EC9" s="21"/>
      <c r="ED9" s="21"/>
      <c r="EE9" s="29">
        <f t="shared" ref="EE9:EG9" si="18">DQ9/DX9</f>
        <v>249.49999999999997</v>
      </c>
      <c r="EF9" s="30">
        <f t="shared" si="18"/>
        <v>211.75</v>
      </c>
      <c r="EG9" s="30">
        <f t="shared" si="18"/>
        <v>241.25</v>
      </c>
      <c r="EH9" s="30"/>
      <c r="EI9" s="30"/>
      <c r="EJ9" s="30"/>
      <c r="EK9" s="30"/>
      <c r="EL9" s="24">
        <v>1</v>
      </c>
      <c r="EM9" s="21">
        <v>1</v>
      </c>
      <c r="EN9" s="21">
        <v>1</v>
      </c>
      <c r="EO9" s="21"/>
      <c r="EP9" s="21"/>
      <c r="EQ9" s="21"/>
      <c r="ER9" s="21"/>
      <c r="ES9" s="24">
        <v>297</v>
      </c>
      <c r="ET9" s="21">
        <v>241</v>
      </c>
      <c r="EU9" s="21">
        <v>209</v>
      </c>
      <c r="EV9" s="21"/>
      <c r="EW9" s="21"/>
      <c r="EX9" s="21"/>
      <c r="EY9" s="21"/>
      <c r="EZ9" s="24">
        <v>13.4</v>
      </c>
      <c r="FA9" s="21">
        <v>17</v>
      </c>
      <c r="FB9" s="21">
        <v>17</v>
      </c>
      <c r="FC9" s="21"/>
      <c r="FD9" s="21"/>
      <c r="FE9" s="21"/>
      <c r="FF9" s="21"/>
      <c r="FG9" s="24">
        <v>14</v>
      </c>
      <c r="FH9" s="21">
        <v>15</v>
      </c>
      <c r="FI9" s="21">
        <v>15</v>
      </c>
      <c r="FJ9" s="21"/>
      <c r="FK9" s="21"/>
      <c r="FL9" s="21"/>
      <c r="FM9" s="21"/>
      <c r="FN9" s="24">
        <v>80</v>
      </c>
      <c r="FO9" s="21">
        <v>66</v>
      </c>
      <c r="FP9" s="21">
        <v>90</v>
      </c>
      <c r="FQ9" s="21"/>
      <c r="FR9" s="21"/>
      <c r="FS9" s="21"/>
      <c r="FT9" s="21"/>
      <c r="FU9" s="24">
        <v>0</v>
      </c>
      <c r="FV9" s="21">
        <v>0</v>
      </c>
      <c r="FW9" s="21">
        <v>0</v>
      </c>
      <c r="FX9" s="21"/>
      <c r="FY9" s="21"/>
      <c r="FZ9" s="21"/>
      <c r="GA9" s="21"/>
      <c r="GB9" s="24">
        <v>811</v>
      </c>
      <c r="GC9" s="21">
        <v>538</v>
      </c>
      <c r="GD9" s="21">
        <v>370</v>
      </c>
      <c r="GE9" s="21"/>
      <c r="GF9" s="21"/>
      <c r="GG9" s="21"/>
      <c r="GH9" s="21"/>
      <c r="GI9" s="24">
        <v>500</v>
      </c>
      <c r="GJ9" s="21">
        <v>1000</v>
      </c>
      <c r="GK9" s="21">
        <v>1800</v>
      </c>
      <c r="GL9" s="21"/>
      <c r="GM9" s="21"/>
      <c r="GN9" s="21"/>
      <c r="GO9" s="31"/>
      <c r="GP9" s="9"/>
      <c r="GQ9" s="32">
        <v>11</v>
      </c>
      <c r="GR9" s="21">
        <v>45</v>
      </c>
      <c r="GS9" s="24">
        <v>11</v>
      </c>
      <c r="GT9" s="21">
        <v>45</v>
      </c>
      <c r="GU9" s="24">
        <v>10</v>
      </c>
      <c r="GV9" s="21">
        <v>45</v>
      </c>
      <c r="GW9" s="24"/>
      <c r="GX9" s="21"/>
      <c r="GY9" s="24"/>
      <c r="GZ9" s="21"/>
      <c r="HA9" s="24"/>
      <c r="HB9" s="21"/>
      <c r="HC9" s="24"/>
      <c r="HD9" s="21"/>
      <c r="HE9" s="6"/>
      <c r="HF9" s="21"/>
      <c r="HG9" s="21"/>
      <c r="HH9" s="21"/>
      <c r="HI9" s="21"/>
      <c r="HJ9" s="21"/>
      <c r="HK9" s="21"/>
      <c r="HL9" s="21"/>
      <c r="HM9" s="21"/>
      <c r="HN9" s="21"/>
      <c r="HO9" s="21"/>
      <c r="HP9" s="21"/>
      <c r="HQ9" s="21"/>
      <c r="HR9" s="21"/>
      <c r="HS9" s="21"/>
      <c r="HT9" s="21"/>
      <c r="HU9" s="6"/>
    </row>
    <row r="10" spans="1:230" ht="15.75" customHeight="1" x14ac:dyDescent="0.3">
      <c r="A10" s="99">
        <v>5</v>
      </c>
      <c r="B10" s="3">
        <v>20</v>
      </c>
      <c r="C10" s="21" t="s">
        <v>431</v>
      </c>
      <c r="D10" s="21">
        <v>1</v>
      </c>
      <c r="E10" s="22">
        <v>41187</v>
      </c>
      <c r="F10" s="22">
        <v>41210</v>
      </c>
      <c r="G10" s="21">
        <f t="shared" si="0"/>
        <v>23</v>
      </c>
      <c r="H10" s="21" t="s">
        <v>410</v>
      </c>
      <c r="I10" s="21"/>
      <c r="J10" s="23">
        <v>23469</v>
      </c>
      <c r="K10" s="21">
        <v>58</v>
      </c>
      <c r="L10" s="21"/>
      <c r="M10" s="21"/>
      <c r="N10" s="21" t="s">
        <v>449</v>
      </c>
      <c r="O10" s="21">
        <v>80</v>
      </c>
      <c r="P10" s="21">
        <v>92.5</v>
      </c>
      <c r="Q10" s="21">
        <v>41</v>
      </c>
      <c r="R10" s="21" t="s">
        <v>450</v>
      </c>
      <c r="S10" s="21">
        <v>1</v>
      </c>
      <c r="T10" s="21">
        <v>41</v>
      </c>
      <c r="U10" s="21" t="s">
        <v>243</v>
      </c>
      <c r="V10" s="21">
        <v>2</v>
      </c>
      <c r="W10" s="21">
        <v>22</v>
      </c>
      <c r="X10" s="21">
        <v>2</v>
      </c>
      <c r="Y10" s="21">
        <v>2</v>
      </c>
      <c r="Z10" s="6"/>
      <c r="AA10" s="24" t="s">
        <v>298</v>
      </c>
      <c r="AB10" s="21" t="s">
        <v>451</v>
      </c>
      <c r="AC10" s="25"/>
      <c r="AD10" s="25"/>
      <c r="AE10" s="21" t="s">
        <v>246</v>
      </c>
      <c r="AF10" s="21" t="s">
        <v>247</v>
      </c>
      <c r="AG10" s="21" t="s">
        <v>246</v>
      </c>
      <c r="AH10" s="21" t="s">
        <v>248</v>
      </c>
      <c r="AI10" s="21" t="s">
        <v>249</v>
      </c>
      <c r="AJ10" s="21" t="s">
        <v>246</v>
      </c>
      <c r="AK10" s="21" t="s">
        <v>249</v>
      </c>
      <c r="AL10" s="21" t="s">
        <v>246</v>
      </c>
      <c r="AM10" s="21">
        <v>2.91</v>
      </c>
      <c r="AN10" s="6"/>
      <c r="AO10" s="26" t="s">
        <v>250</v>
      </c>
      <c r="AP10" s="26" t="s">
        <v>274</v>
      </c>
      <c r="AQ10" s="26"/>
      <c r="AR10" s="26" t="s">
        <v>1902</v>
      </c>
      <c r="AS10" s="26" t="s">
        <v>1913</v>
      </c>
      <c r="AT10" s="115">
        <v>2.91</v>
      </c>
      <c r="AU10" s="21">
        <v>3.59</v>
      </c>
      <c r="AV10" s="21">
        <v>4.79</v>
      </c>
      <c r="AW10" s="39">
        <v>3.25</v>
      </c>
      <c r="AX10" s="21">
        <v>2.52</v>
      </c>
      <c r="AY10" s="21">
        <v>1.91</v>
      </c>
      <c r="AZ10" s="21">
        <v>1</v>
      </c>
      <c r="BA10" s="21">
        <v>0.48</v>
      </c>
      <c r="BB10" s="21">
        <v>0.27</v>
      </c>
      <c r="BC10" s="28">
        <f t="shared" ref="BC10:BE10" si="19">((AU10/AT10)*100)-100</f>
        <v>23.367697594501706</v>
      </c>
      <c r="BD10" s="28">
        <f t="shared" si="19"/>
        <v>33.426183844011149</v>
      </c>
      <c r="BE10" s="28">
        <f t="shared" si="19"/>
        <v>-32.150313152400827</v>
      </c>
      <c r="BF10" s="28">
        <f t="shared" si="2"/>
        <v>64.604810996563572</v>
      </c>
      <c r="BG10" s="28">
        <f t="shared" si="3"/>
        <v>11.68384879725086</v>
      </c>
      <c r="BH10" s="28">
        <f t="shared" si="4"/>
        <v>-9.4707520891364965</v>
      </c>
      <c r="BI10" s="3">
        <f t="shared" ref="BI10:BK10" si="20">AU10-AT10</f>
        <v>0.67999999999999972</v>
      </c>
      <c r="BJ10" s="3">
        <f t="shared" si="20"/>
        <v>1.2000000000000002</v>
      </c>
      <c r="BK10" s="3">
        <f t="shared" si="20"/>
        <v>-1.54</v>
      </c>
      <c r="BL10" s="3">
        <f t="shared" si="6"/>
        <v>1.88</v>
      </c>
      <c r="BM10" s="3">
        <f t="shared" si="7"/>
        <v>0.33999999999999986</v>
      </c>
      <c r="BN10" s="3">
        <f t="shared" si="8"/>
        <v>-0.33999999999999986</v>
      </c>
      <c r="BO10" s="24">
        <v>147</v>
      </c>
      <c r="BP10" s="21">
        <v>132.6</v>
      </c>
      <c r="BQ10" s="21">
        <v>82.3</v>
      </c>
      <c r="BR10" s="21">
        <v>62.9</v>
      </c>
      <c r="BS10" s="21">
        <v>43.5</v>
      </c>
      <c r="BT10" s="21">
        <v>32</v>
      </c>
      <c r="BU10" s="21">
        <v>36</v>
      </c>
      <c r="BV10" s="24">
        <v>38.1</v>
      </c>
      <c r="BW10" s="21">
        <v>37</v>
      </c>
      <c r="BX10" s="21">
        <v>38</v>
      </c>
      <c r="BY10" s="21">
        <v>36</v>
      </c>
      <c r="BZ10" s="21">
        <v>37.1</v>
      </c>
      <c r="CA10" s="21">
        <v>37</v>
      </c>
      <c r="CB10" s="21">
        <v>36.6</v>
      </c>
      <c r="CC10" s="21">
        <v>36</v>
      </c>
      <c r="CD10" s="21">
        <v>36</v>
      </c>
      <c r="CE10" s="6"/>
      <c r="CF10" s="24" t="s">
        <v>452</v>
      </c>
      <c r="CG10" s="21"/>
      <c r="CH10" s="21"/>
      <c r="CI10" s="21" t="s">
        <v>316</v>
      </c>
      <c r="CJ10" s="21" t="s">
        <v>453</v>
      </c>
      <c r="CK10" s="21"/>
      <c r="CL10" s="21"/>
      <c r="CM10" s="24" t="s">
        <v>454</v>
      </c>
      <c r="CN10" s="21"/>
      <c r="CO10" s="21"/>
      <c r="CP10" s="21" t="s">
        <v>303</v>
      </c>
      <c r="CQ10" s="21" t="s">
        <v>303</v>
      </c>
      <c r="CR10" s="21"/>
      <c r="CS10" s="21"/>
      <c r="CT10" s="24">
        <v>2</v>
      </c>
      <c r="CU10" s="21"/>
      <c r="CV10" s="21"/>
      <c r="CW10" s="21"/>
      <c r="CX10" s="21"/>
      <c r="CY10" s="21"/>
      <c r="CZ10" s="21"/>
      <c r="DA10" s="24" t="s">
        <v>455</v>
      </c>
      <c r="DB10" s="21"/>
      <c r="DC10" s="21"/>
      <c r="DD10" s="21"/>
      <c r="DE10" s="21"/>
      <c r="DF10" s="21"/>
      <c r="DG10" s="21"/>
      <c r="DH10" s="24" t="s">
        <v>384</v>
      </c>
      <c r="DI10" s="21" t="s">
        <v>384</v>
      </c>
      <c r="DJ10" s="21" t="s">
        <v>384</v>
      </c>
      <c r="DK10" s="21" t="s">
        <v>384</v>
      </c>
      <c r="DL10" s="21" t="s">
        <v>384</v>
      </c>
      <c r="DM10" s="21" t="s">
        <v>384</v>
      </c>
      <c r="DN10" s="21"/>
      <c r="DO10" s="26">
        <v>8</v>
      </c>
      <c r="DP10" s="6"/>
      <c r="DQ10" s="24">
        <v>207</v>
      </c>
      <c r="DR10" s="21">
        <v>78</v>
      </c>
      <c r="DS10" s="21">
        <v>67</v>
      </c>
      <c r="DT10" s="21">
        <v>60.8</v>
      </c>
      <c r="DU10" s="21">
        <v>103.4</v>
      </c>
      <c r="DV10" s="21">
        <v>100.5</v>
      </c>
      <c r="DW10" s="21">
        <v>64</v>
      </c>
      <c r="DX10" s="24">
        <v>0.4</v>
      </c>
      <c r="DY10" s="21">
        <v>0.4</v>
      </c>
      <c r="DZ10" s="21">
        <v>0.4</v>
      </c>
      <c r="EA10" s="21">
        <v>0.4</v>
      </c>
      <c r="EB10" s="21">
        <v>0.4</v>
      </c>
      <c r="EC10" s="21">
        <v>0.4</v>
      </c>
      <c r="ED10" s="21">
        <v>0.4</v>
      </c>
      <c r="EE10" s="29">
        <f t="shared" ref="EE10:EK10" si="21">DQ10/DX10</f>
        <v>517.5</v>
      </c>
      <c r="EF10" s="30">
        <f t="shared" si="21"/>
        <v>195</v>
      </c>
      <c r="EG10" s="30">
        <f t="shared" si="21"/>
        <v>167.5</v>
      </c>
      <c r="EH10" s="30">
        <f t="shared" si="21"/>
        <v>151.99999999999997</v>
      </c>
      <c r="EI10" s="30">
        <f t="shared" si="21"/>
        <v>258.5</v>
      </c>
      <c r="EJ10" s="30">
        <f t="shared" si="21"/>
        <v>251.25</v>
      </c>
      <c r="EK10" s="30">
        <f t="shared" si="21"/>
        <v>160</v>
      </c>
      <c r="EL10" s="24">
        <v>1</v>
      </c>
      <c r="EM10" s="21">
        <v>1</v>
      </c>
      <c r="EN10" s="21">
        <v>1</v>
      </c>
      <c r="EO10" s="21">
        <v>1</v>
      </c>
      <c r="EP10" s="21">
        <v>1</v>
      </c>
      <c r="EQ10" s="21">
        <v>1</v>
      </c>
      <c r="ER10" s="21">
        <v>1</v>
      </c>
      <c r="ES10" s="24">
        <v>260</v>
      </c>
      <c r="ET10" s="21">
        <v>264</v>
      </c>
      <c r="EU10" s="21">
        <v>247</v>
      </c>
      <c r="EV10" s="21">
        <v>266</v>
      </c>
      <c r="EW10" s="21">
        <v>266</v>
      </c>
      <c r="EX10" s="21">
        <v>257</v>
      </c>
      <c r="EY10" s="21">
        <v>273</v>
      </c>
      <c r="EZ10" s="24">
        <v>6.2</v>
      </c>
      <c r="FA10" s="21">
        <v>5.7</v>
      </c>
      <c r="FB10" s="21">
        <v>5.6</v>
      </c>
      <c r="FC10" s="21">
        <v>5.5</v>
      </c>
      <c r="FD10" s="21">
        <v>5.5</v>
      </c>
      <c r="FE10" s="21">
        <v>4</v>
      </c>
      <c r="FF10" s="21">
        <v>4.2</v>
      </c>
      <c r="FG10" s="24">
        <v>14</v>
      </c>
      <c r="FH10" s="21">
        <v>14</v>
      </c>
      <c r="FI10" s="21">
        <v>15</v>
      </c>
      <c r="FJ10" s="21">
        <v>15</v>
      </c>
      <c r="FK10" s="21">
        <v>10</v>
      </c>
      <c r="FL10" s="21">
        <v>15</v>
      </c>
      <c r="FM10" s="21">
        <v>15</v>
      </c>
      <c r="FN10" s="24">
        <v>67</v>
      </c>
      <c r="FO10" s="21">
        <v>78</v>
      </c>
      <c r="FP10" s="21">
        <v>79</v>
      </c>
      <c r="FQ10" s="21">
        <v>70</v>
      </c>
      <c r="FR10" s="21">
        <v>77</v>
      </c>
      <c r="FS10" s="21">
        <v>90</v>
      </c>
      <c r="FT10" s="21">
        <v>91</v>
      </c>
      <c r="FU10" s="24">
        <v>0</v>
      </c>
      <c r="FV10" s="21">
        <v>0</v>
      </c>
      <c r="FW10" s="21">
        <v>0</v>
      </c>
      <c r="FX10" s="21">
        <v>0</v>
      </c>
      <c r="FY10" s="21">
        <v>0</v>
      </c>
      <c r="FZ10" s="21">
        <v>0</v>
      </c>
      <c r="GA10" s="21">
        <v>0</v>
      </c>
      <c r="GB10" s="24">
        <v>396</v>
      </c>
      <c r="GC10" s="21">
        <v>450</v>
      </c>
      <c r="GD10" s="21">
        <v>293</v>
      </c>
      <c r="GE10" s="21">
        <v>365</v>
      </c>
      <c r="GF10" s="21">
        <v>296</v>
      </c>
      <c r="GG10" s="21">
        <v>361</v>
      </c>
      <c r="GH10" s="21">
        <v>306</v>
      </c>
      <c r="GI10" s="24">
        <v>240</v>
      </c>
      <c r="GJ10" s="21">
        <v>430</v>
      </c>
      <c r="GK10" s="21">
        <v>655</v>
      </c>
      <c r="GL10" s="21">
        <v>720</v>
      </c>
      <c r="GM10" s="21">
        <v>480</v>
      </c>
      <c r="GN10" s="21">
        <v>980</v>
      </c>
      <c r="GO10" s="31">
        <v>1550</v>
      </c>
      <c r="GP10" s="9"/>
      <c r="GQ10" s="32">
        <v>10</v>
      </c>
      <c r="GR10" s="21">
        <v>45</v>
      </c>
      <c r="GS10" s="24">
        <v>10</v>
      </c>
      <c r="GT10" s="21">
        <v>45</v>
      </c>
      <c r="GU10" s="24">
        <v>8</v>
      </c>
      <c r="GV10" s="21">
        <v>15</v>
      </c>
      <c r="GW10" s="24">
        <v>8</v>
      </c>
      <c r="GX10" s="21">
        <v>18</v>
      </c>
      <c r="GY10" s="24">
        <v>10</v>
      </c>
      <c r="GZ10" s="21">
        <v>45</v>
      </c>
      <c r="HA10" s="24">
        <v>8</v>
      </c>
      <c r="HB10" s="21">
        <v>18</v>
      </c>
      <c r="HC10" s="24">
        <v>8</v>
      </c>
      <c r="HD10" s="21">
        <v>18</v>
      </c>
      <c r="HE10" s="6"/>
      <c r="HF10" s="21"/>
      <c r="HG10" s="21"/>
      <c r="HH10" s="21"/>
      <c r="HI10" s="21"/>
      <c r="HJ10" s="21"/>
      <c r="HK10" s="21"/>
      <c r="HL10" s="21"/>
      <c r="HM10" s="21"/>
      <c r="HN10" s="21"/>
      <c r="HO10" s="21"/>
      <c r="HP10" s="21"/>
      <c r="HQ10" s="21"/>
      <c r="HR10" s="21"/>
      <c r="HS10" s="21"/>
      <c r="HT10" s="21"/>
      <c r="HU10" s="6"/>
    </row>
    <row r="11" spans="1:230" ht="15.75" customHeight="1" x14ac:dyDescent="0.3">
      <c r="A11" s="99">
        <v>6</v>
      </c>
      <c r="B11" s="3">
        <v>28</v>
      </c>
      <c r="C11" s="21" t="s">
        <v>431</v>
      </c>
      <c r="D11" s="21">
        <v>2</v>
      </c>
      <c r="E11" s="22">
        <v>41237</v>
      </c>
      <c r="F11" s="22">
        <v>41237</v>
      </c>
      <c r="G11" s="21">
        <f t="shared" si="0"/>
        <v>0</v>
      </c>
      <c r="H11" s="21" t="s">
        <v>509</v>
      </c>
      <c r="I11" s="21" t="s">
        <v>510</v>
      </c>
      <c r="J11" s="23">
        <v>20455</v>
      </c>
      <c r="K11" s="21">
        <v>56</v>
      </c>
      <c r="L11" s="21"/>
      <c r="M11" s="21"/>
      <c r="N11" s="21" t="s">
        <v>511</v>
      </c>
      <c r="O11" s="21">
        <v>39</v>
      </c>
      <c r="P11" s="21">
        <v>23</v>
      </c>
      <c r="Q11" s="21">
        <v>2</v>
      </c>
      <c r="R11" s="21" t="s">
        <v>512</v>
      </c>
      <c r="S11" s="21">
        <v>1</v>
      </c>
      <c r="T11" s="21">
        <v>2</v>
      </c>
      <c r="U11" s="21" t="s">
        <v>512</v>
      </c>
      <c r="V11" s="21">
        <v>1</v>
      </c>
      <c r="W11" s="21">
        <v>0</v>
      </c>
      <c r="X11" s="21">
        <v>1</v>
      </c>
      <c r="Y11" s="21">
        <v>1</v>
      </c>
      <c r="Z11" s="6"/>
      <c r="AA11" s="24" t="s">
        <v>513</v>
      </c>
      <c r="AB11" s="21" t="s">
        <v>497</v>
      </c>
      <c r="AC11" s="25"/>
      <c r="AD11" s="25"/>
      <c r="AE11" s="21" t="s">
        <v>249</v>
      </c>
      <c r="AF11" s="21"/>
      <c r="AG11" s="21" t="s">
        <v>246</v>
      </c>
      <c r="AH11" s="21" t="s">
        <v>248</v>
      </c>
      <c r="AI11" s="21" t="s">
        <v>246</v>
      </c>
      <c r="AJ11" s="21" t="s">
        <v>249</v>
      </c>
      <c r="AK11" s="21" t="s">
        <v>246</v>
      </c>
      <c r="AL11" s="21" t="s">
        <v>246</v>
      </c>
      <c r="AM11" s="21">
        <v>21.24</v>
      </c>
      <c r="AN11" s="6"/>
      <c r="AO11" s="26" t="s">
        <v>250</v>
      </c>
      <c r="AP11" s="26" t="s">
        <v>274</v>
      </c>
      <c r="AQ11" s="26"/>
      <c r="AR11" s="26" t="s">
        <v>1902</v>
      </c>
      <c r="AS11" s="26" t="s">
        <v>1905</v>
      </c>
      <c r="AT11" s="115">
        <v>11.24</v>
      </c>
      <c r="AU11" s="21">
        <v>25.97</v>
      </c>
      <c r="AV11" s="21">
        <v>21.8</v>
      </c>
      <c r="AW11" s="21">
        <v>15.7</v>
      </c>
      <c r="AX11" s="21">
        <v>8.44</v>
      </c>
      <c r="AY11" s="21"/>
      <c r="AZ11" s="21"/>
      <c r="BA11" s="21"/>
      <c r="BB11" s="21"/>
      <c r="BC11" s="28">
        <f t="shared" ref="BC11:BE11" si="22">((AU11/AT11)*100)-100</f>
        <v>131.04982206405694</v>
      </c>
      <c r="BD11" s="28">
        <f t="shared" si="22"/>
        <v>-16.056988833269145</v>
      </c>
      <c r="BE11" s="28">
        <f t="shared" si="22"/>
        <v>-27.9816513761468</v>
      </c>
      <c r="BF11" s="28">
        <f t="shared" si="2"/>
        <v>93.95017793594306</v>
      </c>
      <c r="BG11" s="28">
        <f t="shared" si="3"/>
        <v>39.679715302491104</v>
      </c>
      <c r="BH11" s="28">
        <f t="shared" si="4"/>
        <v>-39.545629572583749</v>
      </c>
      <c r="BI11" s="3">
        <f t="shared" ref="BI11:BK11" si="23">AU11-AT11</f>
        <v>14.729999999999999</v>
      </c>
      <c r="BJ11" s="3">
        <f t="shared" si="23"/>
        <v>-4.1699999999999982</v>
      </c>
      <c r="BK11" s="3">
        <f t="shared" si="23"/>
        <v>-6.1000000000000014</v>
      </c>
      <c r="BL11" s="3">
        <f t="shared" si="6"/>
        <v>10.56</v>
      </c>
      <c r="BM11" s="3">
        <f t="shared" si="7"/>
        <v>4.4599999999999991</v>
      </c>
      <c r="BN11" s="3">
        <f t="shared" si="8"/>
        <v>-10.27</v>
      </c>
      <c r="BO11" s="24">
        <v>473.4</v>
      </c>
      <c r="BP11" s="21">
        <v>465.8</v>
      </c>
      <c r="BQ11" s="21">
        <v>357.5</v>
      </c>
      <c r="BR11" s="21"/>
      <c r="BS11" s="21"/>
      <c r="BT11" s="21"/>
      <c r="BU11" s="21"/>
      <c r="BV11" s="24">
        <v>35</v>
      </c>
      <c r="BW11" s="21">
        <v>37</v>
      </c>
      <c r="BX11" s="21">
        <v>36</v>
      </c>
      <c r="BY11" s="21">
        <v>37</v>
      </c>
      <c r="BZ11" s="21">
        <v>36</v>
      </c>
      <c r="CA11" s="21"/>
      <c r="CB11" s="21"/>
      <c r="CC11" s="21"/>
      <c r="CD11" s="21"/>
      <c r="CE11" s="6"/>
      <c r="CF11" s="24" t="s">
        <v>514</v>
      </c>
      <c r="CG11" s="21"/>
      <c r="CH11" s="21"/>
      <c r="CI11" s="21"/>
      <c r="CJ11" s="21"/>
      <c r="CK11" s="21"/>
      <c r="CL11" s="21"/>
      <c r="CM11" s="24" t="s">
        <v>515</v>
      </c>
      <c r="CN11" s="21"/>
      <c r="CO11" s="21"/>
      <c r="CP11" s="21"/>
      <c r="CQ11" s="21"/>
      <c r="CR11" s="21"/>
      <c r="CS11" s="21"/>
      <c r="CT11" s="24">
        <v>5</v>
      </c>
      <c r="CU11" s="21"/>
      <c r="CV11" s="21"/>
      <c r="CW11" s="21"/>
      <c r="CX11" s="21"/>
      <c r="CY11" s="21"/>
      <c r="CZ11" s="21"/>
      <c r="DA11" s="24" t="s">
        <v>516</v>
      </c>
      <c r="DB11" s="21"/>
      <c r="DC11" s="21"/>
      <c r="DD11" s="21"/>
      <c r="DE11" s="21"/>
      <c r="DF11" s="21"/>
      <c r="DG11" s="21"/>
      <c r="DH11" s="24" t="s">
        <v>517</v>
      </c>
      <c r="DI11" s="21" t="s">
        <v>518</v>
      </c>
      <c r="DJ11" s="21" t="s">
        <v>518</v>
      </c>
      <c r="DK11" s="21"/>
      <c r="DL11" s="21"/>
      <c r="DM11" s="21"/>
      <c r="DN11" s="21"/>
      <c r="DO11" s="26">
        <v>8</v>
      </c>
      <c r="DP11" s="6"/>
      <c r="DQ11" s="24">
        <v>81.8</v>
      </c>
      <c r="DR11" s="21">
        <v>67</v>
      </c>
      <c r="DS11" s="21">
        <v>98.5</v>
      </c>
      <c r="DT11" s="21"/>
      <c r="DU11" s="21"/>
      <c r="DV11" s="21"/>
      <c r="DW11" s="21"/>
      <c r="DX11" s="24">
        <v>0.5</v>
      </c>
      <c r="DY11" s="21">
        <v>0.4</v>
      </c>
      <c r="DZ11" s="21">
        <v>0.3</v>
      </c>
      <c r="EA11" s="21"/>
      <c r="EB11" s="21"/>
      <c r="EC11" s="21"/>
      <c r="ED11" s="21"/>
      <c r="EE11" s="29">
        <f t="shared" ref="EE11:EG11" si="24">DQ11/DX11</f>
        <v>163.6</v>
      </c>
      <c r="EF11" s="30">
        <f t="shared" si="24"/>
        <v>167.5</v>
      </c>
      <c r="EG11" s="30">
        <f t="shared" si="24"/>
        <v>328.33333333333337</v>
      </c>
      <c r="EH11" s="30"/>
      <c r="EI11" s="30"/>
      <c r="EJ11" s="30"/>
      <c r="EK11" s="30"/>
      <c r="EL11" s="24">
        <v>1</v>
      </c>
      <c r="EM11" s="21">
        <v>1</v>
      </c>
      <c r="EN11" s="21">
        <v>1</v>
      </c>
      <c r="EO11" s="21"/>
      <c r="EP11" s="21"/>
      <c r="EQ11" s="21"/>
      <c r="ER11" s="21"/>
      <c r="ES11" s="24">
        <v>303</v>
      </c>
      <c r="ET11" s="21">
        <v>222</v>
      </c>
      <c r="EU11" s="21">
        <v>207</v>
      </c>
      <c r="EV11" s="21"/>
      <c r="EW11" s="21"/>
      <c r="EX11" s="21"/>
      <c r="EY11" s="21"/>
      <c r="EZ11" s="24">
        <v>22.7</v>
      </c>
      <c r="FA11" s="21">
        <v>7.5</v>
      </c>
      <c r="FB11" s="21">
        <v>5.7</v>
      </c>
      <c r="FC11" s="21"/>
      <c r="FD11" s="21"/>
      <c r="FE11" s="21"/>
      <c r="FF11" s="21"/>
      <c r="FG11" s="24">
        <v>15</v>
      </c>
      <c r="FH11" s="21">
        <v>15</v>
      </c>
      <c r="FI11" s="21">
        <v>15</v>
      </c>
      <c r="FJ11" s="21"/>
      <c r="FK11" s="21"/>
      <c r="FL11" s="21"/>
      <c r="FM11" s="21"/>
      <c r="FN11" s="24">
        <v>67</v>
      </c>
      <c r="FO11" s="21">
        <v>80</v>
      </c>
      <c r="FP11" s="21">
        <v>90</v>
      </c>
      <c r="FQ11" s="21"/>
      <c r="FR11" s="21"/>
      <c r="FS11" s="21"/>
      <c r="FT11" s="21"/>
      <c r="FU11" s="24" t="s">
        <v>295</v>
      </c>
      <c r="FV11" s="21" t="s">
        <v>311</v>
      </c>
      <c r="FW11" s="21">
        <v>0</v>
      </c>
      <c r="FX11" s="21"/>
      <c r="FY11" s="21"/>
      <c r="FZ11" s="21"/>
      <c r="GA11" s="21"/>
      <c r="GB11" s="24">
        <v>175</v>
      </c>
      <c r="GC11" s="21">
        <v>59</v>
      </c>
      <c r="GD11" s="21">
        <v>43</v>
      </c>
      <c r="GE11" s="21"/>
      <c r="GF11" s="21"/>
      <c r="GG11" s="21"/>
      <c r="GH11" s="21"/>
      <c r="GI11" s="24">
        <v>760</v>
      </c>
      <c r="GJ11" s="21">
        <v>700</v>
      </c>
      <c r="GK11" s="21">
        <v>800</v>
      </c>
      <c r="GL11" s="21"/>
      <c r="GM11" s="21"/>
      <c r="GN11" s="21"/>
      <c r="GO11" s="31"/>
      <c r="GP11" s="9"/>
      <c r="GQ11" s="32">
        <v>12</v>
      </c>
      <c r="GR11" s="21">
        <v>45</v>
      </c>
      <c r="GS11" s="24">
        <v>11</v>
      </c>
      <c r="GT11" s="21">
        <v>45</v>
      </c>
      <c r="GU11" s="24">
        <v>8</v>
      </c>
      <c r="GV11" s="21">
        <v>18</v>
      </c>
      <c r="GW11" s="24"/>
      <c r="GX11" s="21"/>
      <c r="GY11" s="24"/>
      <c r="GZ11" s="21"/>
      <c r="HA11" s="24"/>
      <c r="HB11" s="21"/>
      <c r="HC11" s="24"/>
      <c r="HD11" s="21"/>
      <c r="HE11" s="6"/>
      <c r="HF11" s="21"/>
      <c r="HG11" s="21"/>
      <c r="HH11" s="21"/>
      <c r="HI11" s="21"/>
      <c r="HJ11" s="21"/>
      <c r="HK11" s="21"/>
      <c r="HL11" s="21"/>
      <c r="HM11" s="21"/>
      <c r="HN11" s="21"/>
      <c r="HO11" s="21"/>
      <c r="HP11" s="21"/>
      <c r="HQ11" s="21"/>
      <c r="HR11" s="21"/>
      <c r="HS11" s="21"/>
      <c r="HT11" s="21"/>
      <c r="HU11" s="6"/>
    </row>
    <row r="12" spans="1:230" ht="15.75" customHeight="1" x14ac:dyDescent="0.3">
      <c r="A12" s="99">
        <v>7</v>
      </c>
      <c r="B12" s="3">
        <v>32</v>
      </c>
      <c r="C12" s="21" t="s">
        <v>525</v>
      </c>
      <c r="D12" s="21">
        <v>2</v>
      </c>
      <c r="E12" s="22">
        <v>41234</v>
      </c>
      <c r="F12" s="22">
        <v>41235</v>
      </c>
      <c r="G12" s="21">
        <f t="shared" si="0"/>
        <v>1</v>
      </c>
      <c r="H12" s="21"/>
      <c r="I12" s="21"/>
      <c r="J12" s="23">
        <v>7632</v>
      </c>
      <c r="K12" s="21">
        <v>92</v>
      </c>
      <c r="L12" s="21"/>
      <c r="M12" s="21"/>
      <c r="N12" s="21" t="s">
        <v>541</v>
      </c>
      <c r="O12" s="21">
        <v>63</v>
      </c>
      <c r="P12" s="21">
        <v>73</v>
      </c>
      <c r="Q12" s="21">
        <v>8</v>
      </c>
      <c r="R12" s="21" t="s">
        <v>542</v>
      </c>
      <c r="S12" s="21">
        <v>1</v>
      </c>
      <c r="T12" s="21">
        <v>17</v>
      </c>
      <c r="U12" s="21" t="s">
        <v>272</v>
      </c>
      <c r="V12" s="21">
        <v>1</v>
      </c>
      <c r="W12" s="21">
        <v>0</v>
      </c>
      <c r="X12" s="21">
        <v>5</v>
      </c>
      <c r="Y12" s="21">
        <v>5</v>
      </c>
      <c r="Z12" s="6"/>
      <c r="AA12" s="24" t="s">
        <v>462</v>
      </c>
      <c r="AB12" s="21" t="s">
        <v>497</v>
      </c>
      <c r="AC12" s="25"/>
      <c r="AD12" s="25"/>
      <c r="AE12" s="21" t="s">
        <v>246</v>
      </c>
      <c r="AF12" s="21" t="s">
        <v>479</v>
      </c>
      <c r="AG12" s="21" t="s">
        <v>249</v>
      </c>
      <c r="AH12" s="21"/>
      <c r="AI12" s="21" t="s">
        <v>249</v>
      </c>
      <c r="AJ12" s="21" t="s">
        <v>246</v>
      </c>
      <c r="AK12" s="21" t="s">
        <v>246</v>
      </c>
      <c r="AL12" s="21" t="s">
        <v>246</v>
      </c>
      <c r="AM12" s="21">
        <v>0.87</v>
      </c>
      <c r="AN12" s="6"/>
      <c r="AO12" s="26" t="s">
        <v>250</v>
      </c>
      <c r="AP12" s="26" t="s">
        <v>274</v>
      </c>
      <c r="AQ12" s="26"/>
      <c r="AR12" s="26" t="s">
        <v>1902</v>
      </c>
      <c r="AS12" s="26" t="s">
        <v>1905</v>
      </c>
      <c r="AT12" s="115">
        <v>0.87</v>
      </c>
      <c r="AU12" s="21">
        <v>1.78</v>
      </c>
      <c r="AV12" s="21">
        <v>2.5099999999999998</v>
      </c>
      <c r="AW12" s="21">
        <v>1</v>
      </c>
      <c r="AX12" s="21">
        <v>0.8</v>
      </c>
      <c r="AY12" s="21">
        <v>0.43</v>
      </c>
      <c r="AZ12" s="21">
        <v>0.26</v>
      </c>
      <c r="BA12" s="21">
        <v>0.19</v>
      </c>
      <c r="BB12" s="21">
        <v>0.1</v>
      </c>
      <c r="BC12" s="28">
        <f t="shared" ref="BC12:BE12" si="25">((AU12/AT12)*100)-100</f>
        <v>104.59770114942529</v>
      </c>
      <c r="BD12" s="28">
        <f t="shared" si="25"/>
        <v>41.011235955056151</v>
      </c>
      <c r="BE12" s="28">
        <f t="shared" si="25"/>
        <v>-60.159362549800797</v>
      </c>
      <c r="BF12" s="28">
        <f t="shared" si="2"/>
        <v>188.50574712643675</v>
      </c>
      <c r="BG12" s="28">
        <f t="shared" si="3"/>
        <v>14.94252873563218</v>
      </c>
      <c r="BH12" s="28">
        <f t="shared" si="4"/>
        <v>-43.82022471910112</v>
      </c>
      <c r="BI12" s="3">
        <f t="shared" ref="BI12:BK12" si="26">AU12-AT12</f>
        <v>0.91</v>
      </c>
      <c r="BJ12" s="3">
        <f t="shared" si="26"/>
        <v>0.72999999999999976</v>
      </c>
      <c r="BK12" s="3">
        <f t="shared" si="26"/>
        <v>-1.5099999999999998</v>
      </c>
      <c r="BL12" s="3">
        <f t="shared" si="6"/>
        <v>1.6399999999999997</v>
      </c>
      <c r="BM12" s="3">
        <f t="shared" si="7"/>
        <v>0.13</v>
      </c>
      <c r="BN12" s="3">
        <f t="shared" si="8"/>
        <v>-0.78</v>
      </c>
      <c r="BO12" s="24">
        <v>111.8</v>
      </c>
      <c r="BP12" s="21">
        <v>131.1</v>
      </c>
      <c r="BQ12" s="21">
        <v>78</v>
      </c>
      <c r="BR12" s="21">
        <v>37.9</v>
      </c>
      <c r="BS12" s="21">
        <v>19.2</v>
      </c>
      <c r="BT12" s="21">
        <v>18</v>
      </c>
      <c r="BU12" s="21">
        <v>32.6</v>
      </c>
      <c r="BV12" s="24"/>
      <c r="BW12" s="21"/>
      <c r="BX12" s="21"/>
      <c r="BY12" s="21">
        <v>36.5</v>
      </c>
      <c r="BZ12" s="21">
        <v>36.6</v>
      </c>
      <c r="CA12" s="21">
        <v>36.6</v>
      </c>
      <c r="CB12" s="21"/>
      <c r="CC12" s="21"/>
      <c r="CD12" s="21">
        <v>36.5</v>
      </c>
      <c r="CE12" s="6"/>
      <c r="CF12" s="24" t="s">
        <v>543</v>
      </c>
      <c r="CG12" s="21"/>
      <c r="CH12" s="21"/>
      <c r="CI12" s="21"/>
      <c r="CJ12" s="21"/>
      <c r="CK12" s="21"/>
      <c r="CL12" s="21"/>
      <c r="CM12" s="24" t="s">
        <v>280</v>
      </c>
      <c r="CN12" s="21"/>
      <c r="CO12" s="21"/>
      <c r="CP12" s="21"/>
      <c r="CQ12" s="21"/>
      <c r="CR12" s="21"/>
      <c r="CS12" s="21"/>
      <c r="CT12" s="24">
        <v>1</v>
      </c>
      <c r="CU12" s="21"/>
      <c r="CV12" s="21"/>
      <c r="CW12" s="21"/>
      <c r="CX12" s="21"/>
      <c r="CY12" s="21"/>
      <c r="CZ12" s="21"/>
      <c r="DA12" s="24" t="s">
        <v>465</v>
      </c>
      <c r="DB12" s="21"/>
      <c r="DC12" s="21"/>
      <c r="DD12" s="21"/>
      <c r="DE12" s="21"/>
      <c r="DF12" s="21"/>
      <c r="DG12" s="21"/>
      <c r="DH12" s="24" t="s">
        <v>377</v>
      </c>
      <c r="DI12" s="21" t="s">
        <v>377</v>
      </c>
      <c r="DJ12" s="21" t="s">
        <v>377</v>
      </c>
      <c r="DK12" s="21" t="s">
        <v>377</v>
      </c>
      <c r="DL12" s="21" t="s">
        <v>377</v>
      </c>
      <c r="DM12" s="21" t="s">
        <v>544</v>
      </c>
      <c r="DN12" s="21" t="s">
        <v>544</v>
      </c>
      <c r="DO12" s="26">
        <v>8</v>
      </c>
      <c r="DP12" s="6"/>
      <c r="DQ12" s="24">
        <v>165.7</v>
      </c>
      <c r="DR12" s="21">
        <v>117.6</v>
      </c>
      <c r="DS12" s="21">
        <v>111.6</v>
      </c>
      <c r="DT12" s="21">
        <v>113.2</v>
      </c>
      <c r="DU12" s="21">
        <v>89.9</v>
      </c>
      <c r="DV12" s="21">
        <v>139</v>
      </c>
      <c r="DW12" s="21">
        <v>56.8</v>
      </c>
      <c r="DX12" s="24">
        <v>0.4</v>
      </c>
      <c r="DY12" s="21">
        <v>0.4</v>
      </c>
      <c r="DZ12" s="21">
        <v>0.4</v>
      </c>
      <c r="EA12" s="21">
        <v>0.4</v>
      </c>
      <c r="EB12" s="21">
        <v>0.4</v>
      </c>
      <c r="EC12" s="21">
        <v>0.4</v>
      </c>
      <c r="ED12" s="21">
        <v>0.21</v>
      </c>
      <c r="EE12" s="29">
        <f t="shared" ref="EE12:EK12" si="27">DQ12/DX12</f>
        <v>414.24999999999994</v>
      </c>
      <c r="EF12" s="30">
        <f t="shared" si="27"/>
        <v>293.99999999999994</v>
      </c>
      <c r="EG12" s="30">
        <f t="shared" si="27"/>
        <v>278.99999999999994</v>
      </c>
      <c r="EH12" s="30">
        <f t="shared" si="27"/>
        <v>283</v>
      </c>
      <c r="EI12" s="30">
        <f t="shared" si="27"/>
        <v>224.75</v>
      </c>
      <c r="EJ12" s="30">
        <f t="shared" si="27"/>
        <v>347.5</v>
      </c>
      <c r="EK12" s="30">
        <f t="shared" si="27"/>
        <v>270.47619047619048</v>
      </c>
      <c r="EL12" s="24">
        <v>1</v>
      </c>
      <c r="EM12" s="21">
        <v>1</v>
      </c>
      <c r="EN12" s="21">
        <v>1</v>
      </c>
      <c r="EO12" s="21">
        <v>1</v>
      </c>
      <c r="EP12" s="21">
        <v>1</v>
      </c>
      <c r="EQ12" s="21">
        <v>1</v>
      </c>
      <c r="ER12" s="21">
        <v>1</v>
      </c>
      <c r="ES12" s="24">
        <v>112</v>
      </c>
      <c r="ET12" s="21">
        <v>107</v>
      </c>
      <c r="EU12" s="21">
        <v>81</v>
      </c>
      <c r="EV12" s="21">
        <v>74</v>
      </c>
      <c r="EW12" s="21">
        <v>71</v>
      </c>
      <c r="EX12" s="21">
        <v>64</v>
      </c>
      <c r="EY12" s="21">
        <v>55</v>
      </c>
      <c r="EZ12" s="24">
        <v>6</v>
      </c>
      <c r="FA12" s="21">
        <v>6</v>
      </c>
      <c r="FB12" s="21">
        <v>7</v>
      </c>
      <c r="FC12" s="21">
        <v>8</v>
      </c>
      <c r="FD12" s="21">
        <v>9</v>
      </c>
      <c r="FE12" s="21">
        <v>9.9</v>
      </c>
      <c r="FF12" s="21">
        <v>10</v>
      </c>
      <c r="FG12" s="24">
        <v>14</v>
      </c>
      <c r="FH12" s="21">
        <v>14</v>
      </c>
      <c r="FI12" s="21">
        <v>14</v>
      </c>
      <c r="FJ12" s="21">
        <v>14</v>
      </c>
      <c r="FK12" s="21">
        <v>14</v>
      </c>
      <c r="FL12" s="21">
        <v>14</v>
      </c>
      <c r="FM12" s="21">
        <v>14</v>
      </c>
      <c r="FN12" s="24">
        <v>76</v>
      </c>
      <c r="FO12" s="21">
        <v>75</v>
      </c>
      <c r="FP12" s="21">
        <v>80</v>
      </c>
      <c r="FQ12" s="21">
        <v>81</v>
      </c>
      <c r="FR12" s="21">
        <v>75</v>
      </c>
      <c r="FS12" s="21">
        <v>83</v>
      </c>
      <c r="FT12" s="21">
        <v>90</v>
      </c>
      <c r="FU12" s="24" t="s">
        <v>294</v>
      </c>
      <c r="FV12" s="21" t="s">
        <v>295</v>
      </c>
      <c r="FW12" s="21" t="s">
        <v>345</v>
      </c>
      <c r="FX12" s="21" t="s">
        <v>545</v>
      </c>
      <c r="FY12" s="21" t="s">
        <v>394</v>
      </c>
      <c r="FZ12" s="21">
        <v>0</v>
      </c>
      <c r="GA12" s="21">
        <v>0</v>
      </c>
      <c r="GB12" s="24">
        <v>119</v>
      </c>
      <c r="GC12" s="21">
        <v>211</v>
      </c>
      <c r="GD12" s="21">
        <v>216</v>
      </c>
      <c r="GE12" s="21">
        <v>163</v>
      </c>
      <c r="GF12" s="21">
        <v>119</v>
      </c>
      <c r="GG12" s="21">
        <v>93</v>
      </c>
      <c r="GH12" s="21">
        <v>90</v>
      </c>
      <c r="GI12" s="24">
        <v>820</v>
      </c>
      <c r="GJ12" s="21">
        <v>2200</v>
      </c>
      <c r="GK12" s="21">
        <v>3350</v>
      </c>
      <c r="GL12" s="21">
        <v>2750</v>
      </c>
      <c r="GM12" s="21">
        <v>1650</v>
      </c>
      <c r="GN12" s="21">
        <v>1220</v>
      </c>
      <c r="GO12" s="31">
        <v>1220</v>
      </c>
      <c r="GP12" s="9"/>
      <c r="GQ12" s="32">
        <v>12</v>
      </c>
      <c r="GR12" s="40">
        <v>45</v>
      </c>
      <c r="GS12" s="24">
        <v>15</v>
      </c>
      <c r="GT12" s="21">
        <v>80</v>
      </c>
      <c r="GU12" s="24">
        <v>19</v>
      </c>
      <c r="GV12" s="21">
        <v>90</v>
      </c>
      <c r="GW12" s="24">
        <v>15</v>
      </c>
      <c r="GX12" s="21">
        <v>80</v>
      </c>
      <c r="GY12" s="24">
        <v>13</v>
      </c>
      <c r="GZ12" s="21">
        <v>55</v>
      </c>
      <c r="HA12" s="24">
        <v>10</v>
      </c>
      <c r="HB12" s="21">
        <v>45</v>
      </c>
      <c r="HC12" s="24">
        <v>12</v>
      </c>
      <c r="HD12" s="21">
        <v>45</v>
      </c>
      <c r="HE12" s="6"/>
      <c r="HF12" s="21"/>
      <c r="HG12" s="21"/>
      <c r="HH12" s="21"/>
      <c r="HI12" s="21"/>
      <c r="HJ12" s="21"/>
      <c r="HK12" s="21"/>
      <c r="HL12" s="21"/>
      <c r="HM12" s="21"/>
      <c r="HN12" s="21"/>
      <c r="HO12" s="21"/>
      <c r="HP12" s="21"/>
      <c r="HQ12" s="21"/>
      <c r="HR12" s="21"/>
      <c r="HS12" s="21"/>
      <c r="HT12" s="21"/>
      <c r="HU12" s="6"/>
    </row>
    <row r="13" spans="1:230" ht="15.75" customHeight="1" x14ac:dyDescent="0.3">
      <c r="A13" s="99">
        <v>8</v>
      </c>
      <c r="B13" s="3">
        <v>33</v>
      </c>
      <c r="C13" s="21" t="s">
        <v>525</v>
      </c>
      <c r="D13" s="21">
        <v>1</v>
      </c>
      <c r="E13" s="22">
        <v>41235</v>
      </c>
      <c r="F13" s="22">
        <v>41235</v>
      </c>
      <c r="G13" s="21">
        <f t="shared" si="0"/>
        <v>0</v>
      </c>
      <c r="H13" s="21" t="s">
        <v>240</v>
      </c>
      <c r="I13" s="21"/>
      <c r="J13" s="23">
        <v>19815</v>
      </c>
      <c r="K13" s="21">
        <v>58</v>
      </c>
      <c r="L13" s="21"/>
      <c r="M13" s="21"/>
      <c r="N13" s="21" t="s">
        <v>546</v>
      </c>
      <c r="O13" s="21">
        <v>90</v>
      </c>
      <c r="P13" s="21">
        <v>96.7</v>
      </c>
      <c r="Q13" s="21">
        <v>7</v>
      </c>
      <c r="R13" s="21" t="s">
        <v>547</v>
      </c>
      <c r="S13" s="21">
        <v>1</v>
      </c>
      <c r="T13" s="21">
        <v>9</v>
      </c>
      <c r="U13" s="21" t="s">
        <v>548</v>
      </c>
      <c r="V13" s="21">
        <v>2</v>
      </c>
      <c r="W13" s="21">
        <v>6</v>
      </c>
      <c r="X13" s="21">
        <v>6</v>
      </c>
      <c r="Y13" s="21">
        <v>6</v>
      </c>
      <c r="Z13" s="6"/>
      <c r="AA13" s="24" t="s">
        <v>462</v>
      </c>
      <c r="AB13" s="21" t="s">
        <v>549</v>
      </c>
      <c r="AC13" s="25"/>
      <c r="AD13" s="25"/>
      <c r="AE13" s="21" t="s">
        <v>246</v>
      </c>
      <c r="AF13" s="21" t="s">
        <v>247</v>
      </c>
      <c r="AG13" s="21" t="s">
        <v>246</v>
      </c>
      <c r="AH13" s="21" t="s">
        <v>248</v>
      </c>
      <c r="AI13" s="21" t="s">
        <v>246</v>
      </c>
      <c r="AJ13" s="21" t="s">
        <v>246</v>
      </c>
      <c r="AK13" s="21" t="s">
        <v>246</v>
      </c>
      <c r="AL13" s="21" t="s">
        <v>246</v>
      </c>
      <c r="AM13" s="21">
        <v>8.86</v>
      </c>
      <c r="AN13" s="6"/>
      <c r="AO13" s="26" t="s">
        <v>250</v>
      </c>
      <c r="AP13" s="26" t="s">
        <v>274</v>
      </c>
      <c r="AQ13" s="26"/>
      <c r="AR13" s="26" t="s">
        <v>1902</v>
      </c>
      <c r="AS13" s="26" t="s">
        <v>1905</v>
      </c>
      <c r="AT13" s="115">
        <v>7.86</v>
      </c>
      <c r="AU13" s="21">
        <v>9.06</v>
      </c>
      <c r="AV13" s="21">
        <v>12.8</v>
      </c>
      <c r="AW13" s="21">
        <v>8</v>
      </c>
      <c r="AX13" s="21">
        <v>5.07</v>
      </c>
      <c r="AY13" s="21">
        <v>2.7</v>
      </c>
      <c r="AZ13" s="21">
        <v>1.69</v>
      </c>
      <c r="BA13" s="21">
        <v>1.21</v>
      </c>
      <c r="BB13" s="21">
        <v>0.43</v>
      </c>
      <c r="BC13" s="28">
        <f t="shared" ref="BC13:BE13" si="28">((AU13/AT13)*100)-100</f>
        <v>15.267175572519093</v>
      </c>
      <c r="BD13" s="28">
        <f t="shared" si="28"/>
        <v>41.280353200883013</v>
      </c>
      <c r="BE13" s="28">
        <f t="shared" si="28"/>
        <v>-37.5</v>
      </c>
      <c r="BF13" s="28">
        <f t="shared" si="2"/>
        <v>62.849872773536902</v>
      </c>
      <c r="BG13" s="28">
        <f t="shared" si="3"/>
        <v>1.7811704834605564</v>
      </c>
      <c r="BH13" s="28">
        <f t="shared" si="4"/>
        <v>-11.699779249448127</v>
      </c>
      <c r="BI13" s="3">
        <f t="shared" ref="BI13:BK13" si="29">AU13-AT13</f>
        <v>1.2000000000000002</v>
      </c>
      <c r="BJ13" s="3">
        <f t="shared" si="29"/>
        <v>3.74</v>
      </c>
      <c r="BK13" s="3">
        <f t="shared" si="29"/>
        <v>-4.8000000000000007</v>
      </c>
      <c r="BL13" s="3">
        <f t="shared" si="6"/>
        <v>4.9400000000000004</v>
      </c>
      <c r="BM13" s="3">
        <f t="shared" si="7"/>
        <v>0.13999999999999968</v>
      </c>
      <c r="BN13" s="3">
        <f t="shared" si="8"/>
        <v>-1.0600000000000005</v>
      </c>
      <c r="BO13" s="24"/>
      <c r="BP13" s="21">
        <v>235.5</v>
      </c>
      <c r="BQ13" s="21">
        <v>156.4</v>
      </c>
      <c r="BR13" s="21">
        <v>97.7</v>
      </c>
      <c r="BS13" s="21">
        <v>66</v>
      </c>
      <c r="BT13" s="21">
        <v>57.3</v>
      </c>
      <c r="BU13" s="21">
        <v>77</v>
      </c>
      <c r="BV13" s="24">
        <v>35</v>
      </c>
      <c r="BW13" s="21">
        <v>36</v>
      </c>
      <c r="BX13" s="21">
        <v>36</v>
      </c>
      <c r="BY13" s="21">
        <v>36</v>
      </c>
      <c r="BZ13" s="21">
        <v>37</v>
      </c>
      <c r="CA13" s="21">
        <v>38</v>
      </c>
      <c r="CB13" s="21">
        <v>39.1</v>
      </c>
      <c r="CC13" s="21">
        <v>36</v>
      </c>
      <c r="CD13" s="21">
        <v>36.5</v>
      </c>
      <c r="CE13" s="6"/>
      <c r="CF13" s="24" t="s">
        <v>550</v>
      </c>
      <c r="CG13" s="21"/>
      <c r="CH13" s="21"/>
      <c r="CI13" s="21"/>
      <c r="CJ13" s="21" t="s">
        <v>551</v>
      </c>
      <c r="CK13" s="21" t="s">
        <v>552</v>
      </c>
      <c r="CL13" s="21"/>
      <c r="CM13" s="24" t="s">
        <v>553</v>
      </c>
      <c r="CN13" s="21"/>
      <c r="CO13" s="21"/>
      <c r="CP13" s="21" t="s">
        <v>554</v>
      </c>
      <c r="CQ13" s="21" t="s">
        <v>555</v>
      </c>
      <c r="CR13" s="21"/>
      <c r="CS13" s="21"/>
      <c r="CT13" s="24">
        <v>1</v>
      </c>
      <c r="CU13" s="21"/>
      <c r="CV13" s="21"/>
      <c r="CW13" s="21">
        <v>3</v>
      </c>
      <c r="CX13" s="21">
        <v>4</v>
      </c>
      <c r="CY13" s="21"/>
      <c r="CZ13" s="21"/>
      <c r="DA13" s="24" t="s">
        <v>556</v>
      </c>
      <c r="DB13" s="21"/>
      <c r="DC13" s="21"/>
      <c r="DD13" s="21" t="s">
        <v>266</v>
      </c>
      <c r="DE13" s="21" t="s">
        <v>557</v>
      </c>
      <c r="DF13" s="21"/>
      <c r="DG13" s="21"/>
      <c r="DH13" s="24" t="s">
        <v>418</v>
      </c>
      <c r="DI13" s="21" t="s">
        <v>558</v>
      </c>
      <c r="DJ13" s="21" t="s">
        <v>418</v>
      </c>
      <c r="DK13" s="21" t="s">
        <v>418</v>
      </c>
      <c r="DL13" s="21" t="s">
        <v>557</v>
      </c>
      <c r="DM13" s="21" t="s">
        <v>557</v>
      </c>
      <c r="DN13" s="21" t="s">
        <v>557</v>
      </c>
      <c r="DO13" s="26">
        <v>8</v>
      </c>
      <c r="DP13" s="41"/>
      <c r="DQ13" s="24">
        <v>173.7</v>
      </c>
      <c r="DR13" s="21">
        <v>194.9</v>
      </c>
      <c r="DS13" s="21">
        <v>108.5</v>
      </c>
      <c r="DT13" s="21">
        <v>116.6</v>
      </c>
      <c r="DU13" s="21">
        <v>104.2</v>
      </c>
      <c r="DV13" s="21">
        <v>118.8</v>
      </c>
      <c r="DW13" s="21">
        <v>130</v>
      </c>
      <c r="DX13" s="24">
        <v>0.4</v>
      </c>
      <c r="DY13" s="21">
        <v>0.4</v>
      </c>
      <c r="DZ13" s="21">
        <v>0.3</v>
      </c>
      <c r="EA13" s="21">
        <v>0.3</v>
      </c>
      <c r="EB13" s="21">
        <v>0.3</v>
      </c>
      <c r="EC13" s="21">
        <v>0.3</v>
      </c>
      <c r="ED13" s="21">
        <v>0.3</v>
      </c>
      <c r="EE13" s="29">
        <f t="shared" ref="EE13:EK13" si="30">DQ13/DX13</f>
        <v>434.24999999999994</v>
      </c>
      <c r="EF13" s="30">
        <f t="shared" si="30"/>
        <v>487.25</v>
      </c>
      <c r="EG13" s="30">
        <f t="shared" si="30"/>
        <v>361.66666666666669</v>
      </c>
      <c r="EH13" s="30">
        <f t="shared" si="30"/>
        <v>388.66666666666669</v>
      </c>
      <c r="EI13" s="30">
        <f t="shared" si="30"/>
        <v>347.33333333333337</v>
      </c>
      <c r="EJ13" s="30">
        <f t="shared" si="30"/>
        <v>396</v>
      </c>
      <c r="EK13" s="30">
        <f t="shared" si="30"/>
        <v>433.33333333333337</v>
      </c>
      <c r="EL13" s="24">
        <v>1</v>
      </c>
      <c r="EM13" s="21">
        <v>1</v>
      </c>
      <c r="EN13" s="21">
        <v>1</v>
      </c>
      <c r="EO13" s="21">
        <v>1</v>
      </c>
      <c r="EP13" s="21">
        <v>1</v>
      </c>
      <c r="EQ13" s="21">
        <v>1</v>
      </c>
      <c r="ER13" s="21">
        <v>1</v>
      </c>
      <c r="ES13" s="24">
        <v>166</v>
      </c>
      <c r="ET13" s="21">
        <v>144</v>
      </c>
      <c r="EU13" s="21">
        <v>248</v>
      </c>
      <c r="EV13" s="21">
        <v>147</v>
      </c>
      <c r="EW13" s="21">
        <v>162</v>
      </c>
      <c r="EX13" s="21">
        <v>154</v>
      </c>
      <c r="EY13" s="21">
        <v>177</v>
      </c>
      <c r="EZ13" s="24">
        <v>161</v>
      </c>
      <c r="FA13" s="21">
        <v>165</v>
      </c>
      <c r="FB13" s="21">
        <v>118</v>
      </c>
      <c r="FC13" s="21">
        <v>82.4</v>
      </c>
      <c r="FD13" s="21">
        <v>64.7</v>
      </c>
      <c r="FE13" s="21">
        <v>54.2</v>
      </c>
      <c r="FF13" s="21">
        <v>43.3</v>
      </c>
      <c r="FG13" s="24">
        <v>3</v>
      </c>
      <c r="FH13" s="21">
        <v>3</v>
      </c>
      <c r="FI13" s="21">
        <v>3</v>
      </c>
      <c r="FJ13" s="21">
        <v>3</v>
      </c>
      <c r="FK13" s="21">
        <v>3</v>
      </c>
      <c r="FL13" s="21">
        <v>11</v>
      </c>
      <c r="FM13" s="21">
        <v>11</v>
      </c>
      <c r="FN13" s="24">
        <v>66</v>
      </c>
      <c r="FO13" s="21">
        <v>72</v>
      </c>
      <c r="FP13" s="21">
        <v>76</v>
      </c>
      <c r="FQ13" s="21">
        <v>66</v>
      </c>
      <c r="FR13" s="21">
        <v>87</v>
      </c>
      <c r="FS13" s="21">
        <v>76</v>
      </c>
      <c r="FT13" s="21">
        <v>70</v>
      </c>
      <c r="FU13" s="24" t="s">
        <v>559</v>
      </c>
      <c r="FV13" s="21" t="s">
        <v>560</v>
      </c>
      <c r="FW13" s="21" t="s">
        <v>310</v>
      </c>
      <c r="FX13" s="21" t="s">
        <v>494</v>
      </c>
      <c r="FY13" s="21" t="s">
        <v>494</v>
      </c>
      <c r="FZ13" s="21" t="s">
        <v>334</v>
      </c>
      <c r="GA13" s="21">
        <v>0</v>
      </c>
      <c r="GB13" s="24">
        <v>352</v>
      </c>
      <c r="GC13" s="21">
        <v>371</v>
      </c>
      <c r="GD13" s="21">
        <v>241</v>
      </c>
      <c r="GE13" s="21">
        <v>238</v>
      </c>
      <c r="GF13" s="21">
        <v>205</v>
      </c>
      <c r="GG13" s="21">
        <v>141</v>
      </c>
      <c r="GH13" s="21">
        <v>124</v>
      </c>
      <c r="GI13" s="24">
        <v>1880</v>
      </c>
      <c r="GJ13" s="21">
        <v>3540</v>
      </c>
      <c r="GK13" s="21">
        <v>4390</v>
      </c>
      <c r="GL13" s="21">
        <v>4340</v>
      </c>
      <c r="GM13" s="21">
        <v>4430</v>
      </c>
      <c r="GN13" s="21">
        <v>2300</v>
      </c>
      <c r="GO13" s="31">
        <v>2140</v>
      </c>
      <c r="GP13" s="9"/>
      <c r="GQ13" s="32">
        <v>14</v>
      </c>
      <c r="GR13" s="21">
        <v>55</v>
      </c>
      <c r="GS13" s="24">
        <v>17</v>
      </c>
      <c r="GT13" s="21">
        <v>90</v>
      </c>
      <c r="GU13" s="24">
        <v>17</v>
      </c>
      <c r="GV13" s="21">
        <v>90</v>
      </c>
      <c r="GW13" s="24">
        <v>18</v>
      </c>
      <c r="GX13" s="21">
        <v>90</v>
      </c>
      <c r="GY13" s="24">
        <v>17</v>
      </c>
      <c r="GZ13" s="21">
        <v>90</v>
      </c>
      <c r="HA13" s="24">
        <v>13</v>
      </c>
      <c r="HB13" s="21">
        <v>55</v>
      </c>
      <c r="HC13" s="24">
        <v>10</v>
      </c>
      <c r="HD13" s="21">
        <v>45</v>
      </c>
      <c r="HE13" s="6"/>
      <c r="HF13" s="21"/>
      <c r="HG13" s="21"/>
      <c r="HH13" s="21"/>
      <c r="HI13" s="21"/>
      <c r="HJ13" s="21"/>
      <c r="HK13" s="21"/>
      <c r="HL13" s="21"/>
      <c r="HM13" s="21"/>
      <c r="HN13" s="21"/>
      <c r="HO13" s="21"/>
      <c r="HP13" s="21"/>
      <c r="HQ13" s="21"/>
      <c r="HR13" s="21"/>
      <c r="HS13" s="21"/>
      <c r="HT13" s="21"/>
      <c r="HU13" s="6"/>
    </row>
    <row r="14" spans="1:230" ht="15.75" customHeight="1" x14ac:dyDescent="0.3">
      <c r="A14" s="99">
        <v>9</v>
      </c>
      <c r="B14" s="3">
        <v>34</v>
      </c>
      <c r="C14" s="42" t="s">
        <v>525</v>
      </c>
      <c r="D14" s="42">
        <v>2</v>
      </c>
      <c r="E14" s="43">
        <v>41241</v>
      </c>
      <c r="F14" s="43">
        <v>41241</v>
      </c>
      <c r="G14" s="21">
        <f t="shared" si="0"/>
        <v>0</v>
      </c>
      <c r="H14" s="42"/>
      <c r="I14" s="42" t="s">
        <v>561</v>
      </c>
      <c r="J14" s="44">
        <v>13963</v>
      </c>
      <c r="K14" s="42">
        <v>74</v>
      </c>
      <c r="L14" s="42"/>
      <c r="M14" s="42"/>
      <c r="N14" s="42" t="s">
        <v>562</v>
      </c>
      <c r="O14" s="42">
        <v>99</v>
      </c>
      <c r="P14" s="42">
        <v>98.4</v>
      </c>
      <c r="Q14" s="42">
        <v>6</v>
      </c>
      <c r="R14" s="42" t="s">
        <v>548</v>
      </c>
      <c r="S14" s="42">
        <v>2</v>
      </c>
      <c r="T14" s="42">
        <v>6</v>
      </c>
      <c r="U14" s="42" t="s">
        <v>548</v>
      </c>
      <c r="V14" s="42">
        <v>2</v>
      </c>
      <c r="W14" s="42">
        <v>6</v>
      </c>
      <c r="X14" s="42">
        <v>4</v>
      </c>
      <c r="Y14" s="42">
        <v>4</v>
      </c>
      <c r="Z14" s="9"/>
      <c r="AA14" s="45" t="s">
        <v>462</v>
      </c>
      <c r="AB14" s="42" t="s">
        <v>563</v>
      </c>
      <c r="AC14" s="46"/>
      <c r="AD14" s="46"/>
      <c r="AE14" s="42" t="s">
        <v>249</v>
      </c>
      <c r="AF14" s="42"/>
      <c r="AG14" s="42" t="s">
        <v>246</v>
      </c>
      <c r="AH14" s="42" t="s">
        <v>248</v>
      </c>
      <c r="AI14" s="42" t="s">
        <v>246</v>
      </c>
      <c r="AJ14" s="42" t="s">
        <v>246</v>
      </c>
      <c r="AK14" s="42" t="s">
        <v>246</v>
      </c>
      <c r="AL14" s="42" t="s">
        <v>249</v>
      </c>
      <c r="AM14" s="42">
        <v>0.35</v>
      </c>
      <c r="AN14" s="47"/>
      <c r="AO14" s="26" t="s">
        <v>250</v>
      </c>
      <c r="AP14" s="48" t="s">
        <v>274</v>
      </c>
      <c r="AQ14" s="48"/>
      <c r="AR14" s="48" t="s">
        <v>1902</v>
      </c>
      <c r="AS14" s="48" t="s">
        <v>299</v>
      </c>
      <c r="AT14" s="116">
        <v>0.31</v>
      </c>
      <c r="AU14" s="42">
        <v>0.34</v>
      </c>
      <c r="AV14" s="42">
        <v>0.37</v>
      </c>
      <c r="AW14" s="42">
        <v>0.48</v>
      </c>
      <c r="AX14" s="42">
        <v>0.51</v>
      </c>
      <c r="AY14" s="42">
        <v>0.52</v>
      </c>
      <c r="AZ14" s="42">
        <v>0.28000000000000003</v>
      </c>
      <c r="BA14" s="42">
        <v>0.06</v>
      </c>
      <c r="BB14" s="42"/>
      <c r="BC14" s="28">
        <f t="shared" ref="BC14:BE14" si="31">((AU14/AT14)*100)-100</f>
        <v>9.6774193548387188</v>
      </c>
      <c r="BD14" s="28">
        <f t="shared" si="31"/>
        <v>8.8235294117646959</v>
      </c>
      <c r="BE14" s="28">
        <f t="shared" si="31"/>
        <v>29.72972972972974</v>
      </c>
      <c r="BF14" s="28">
        <f t="shared" si="2"/>
        <v>19.354838709677423</v>
      </c>
      <c r="BG14" s="28">
        <f t="shared" si="3"/>
        <v>54.838709677419359</v>
      </c>
      <c r="BH14" s="28">
        <f t="shared" si="4"/>
        <v>41.176470588235276</v>
      </c>
      <c r="BI14" s="3">
        <f t="shared" ref="BI14:BK14" si="32">AU14-AT14</f>
        <v>3.0000000000000027E-2</v>
      </c>
      <c r="BJ14" s="3">
        <f t="shared" si="32"/>
        <v>2.9999999999999971E-2</v>
      </c>
      <c r="BK14" s="3">
        <f t="shared" si="32"/>
        <v>0.10999999999999999</v>
      </c>
      <c r="BL14" s="3">
        <f t="shared" si="6"/>
        <v>0.06</v>
      </c>
      <c r="BM14" s="3">
        <f t="shared" si="7"/>
        <v>0.16999999999999998</v>
      </c>
      <c r="BN14" s="3">
        <f t="shared" si="8"/>
        <v>0.13999999999999996</v>
      </c>
      <c r="BO14" s="45">
        <v>117.4</v>
      </c>
      <c r="BP14" s="42">
        <v>181.2</v>
      </c>
      <c r="BQ14" s="42">
        <v>112.1</v>
      </c>
      <c r="BR14" s="42">
        <v>101.8</v>
      </c>
      <c r="BS14" s="42">
        <v>53.8</v>
      </c>
      <c r="BT14" s="42">
        <v>19</v>
      </c>
      <c r="BU14" s="42"/>
      <c r="BV14" s="45">
        <v>36</v>
      </c>
      <c r="BW14" s="42">
        <v>36</v>
      </c>
      <c r="BX14" s="42">
        <v>36</v>
      </c>
      <c r="BY14" s="42">
        <v>36.9</v>
      </c>
      <c r="BZ14" s="42">
        <v>36.4</v>
      </c>
      <c r="CA14" s="42">
        <v>36.9</v>
      </c>
      <c r="CB14" s="42">
        <v>35</v>
      </c>
      <c r="CC14" s="42">
        <v>36</v>
      </c>
      <c r="CD14" s="42"/>
      <c r="CE14" s="6"/>
      <c r="CF14" s="45" t="s">
        <v>564</v>
      </c>
      <c r="CG14" s="42"/>
      <c r="CH14" s="42"/>
      <c r="CI14" s="42"/>
      <c r="CJ14" s="42"/>
      <c r="CK14" s="42"/>
      <c r="CL14" s="42"/>
      <c r="CM14" s="45" t="s">
        <v>565</v>
      </c>
      <c r="CN14" s="42"/>
      <c r="CO14" s="42"/>
      <c r="CP14" s="42"/>
      <c r="CQ14" s="42"/>
      <c r="CR14" s="42"/>
      <c r="CS14" s="42"/>
      <c r="CT14" s="45">
        <v>3</v>
      </c>
      <c r="CU14" s="42"/>
      <c r="CV14" s="42"/>
      <c r="CW14" s="42"/>
      <c r="CX14" s="42"/>
      <c r="CY14" s="42"/>
      <c r="CZ14" s="42"/>
      <c r="DA14" s="45" t="s">
        <v>566</v>
      </c>
      <c r="DB14" s="42"/>
      <c r="DC14" s="42"/>
      <c r="DD14" s="42"/>
      <c r="DE14" s="42"/>
      <c r="DF14" s="42"/>
      <c r="DG14" s="42"/>
      <c r="DH14" s="45" t="s">
        <v>567</v>
      </c>
      <c r="DI14" s="42" t="s">
        <v>568</v>
      </c>
      <c r="DJ14" s="42" t="s">
        <v>569</v>
      </c>
      <c r="DK14" s="42" t="s">
        <v>570</v>
      </c>
      <c r="DL14" s="42" t="s">
        <v>570</v>
      </c>
      <c r="DM14" s="42" t="s">
        <v>570</v>
      </c>
      <c r="DN14" s="42"/>
      <c r="DO14" s="26">
        <v>8</v>
      </c>
      <c r="DP14" s="41"/>
      <c r="DQ14" s="45">
        <v>79.2</v>
      </c>
      <c r="DR14" s="42">
        <v>81</v>
      </c>
      <c r="DS14" s="42">
        <v>57.9</v>
      </c>
      <c r="DT14" s="42">
        <v>99.5</v>
      </c>
      <c r="DU14" s="42">
        <v>128.5</v>
      </c>
      <c r="DV14" s="42">
        <v>109.6</v>
      </c>
      <c r="DW14" s="42"/>
      <c r="DX14" s="45">
        <v>0.7</v>
      </c>
      <c r="DY14" s="42">
        <v>0.6</v>
      </c>
      <c r="DZ14" s="42">
        <v>0.5</v>
      </c>
      <c r="EA14" s="42">
        <v>0.3</v>
      </c>
      <c r="EB14" s="42">
        <v>0.35</v>
      </c>
      <c r="EC14" s="42">
        <v>0.35</v>
      </c>
      <c r="ED14" s="42"/>
      <c r="EE14" s="29">
        <f t="shared" ref="EE14:EJ14" si="33">DQ14/DX14</f>
        <v>113.14285714285715</v>
      </c>
      <c r="EF14" s="30">
        <f t="shared" si="33"/>
        <v>135</v>
      </c>
      <c r="EG14" s="30">
        <f t="shared" si="33"/>
        <v>115.8</v>
      </c>
      <c r="EH14" s="30">
        <f t="shared" si="33"/>
        <v>331.66666666666669</v>
      </c>
      <c r="EI14" s="30">
        <f t="shared" si="33"/>
        <v>367.14285714285717</v>
      </c>
      <c r="EJ14" s="30">
        <f t="shared" si="33"/>
        <v>313.14285714285717</v>
      </c>
      <c r="EK14" s="30"/>
      <c r="EL14" s="24">
        <v>1</v>
      </c>
      <c r="EM14" s="21">
        <v>1</v>
      </c>
      <c r="EN14" s="21">
        <v>1</v>
      </c>
      <c r="EO14" s="21">
        <v>1</v>
      </c>
      <c r="EP14" s="21">
        <v>1</v>
      </c>
      <c r="EQ14" s="21">
        <v>1</v>
      </c>
      <c r="ER14" s="21"/>
      <c r="ES14" s="45">
        <v>216</v>
      </c>
      <c r="ET14" s="42">
        <v>279</v>
      </c>
      <c r="EU14" s="42">
        <v>141</v>
      </c>
      <c r="EV14" s="42">
        <v>142</v>
      </c>
      <c r="EW14" s="42">
        <v>141</v>
      </c>
      <c r="EX14" s="42">
        <v>290</v>
      </c>
      <c r="EY14" s="42"/>
      <c r="EZ14" s="45">
        <v>9</v>
      </c>
      <c r="FA14" s="42">
        <v>9</v>
      </c>
      <c r="FB14" s="42">
        <v>8</v>
      </c>
      <c r="FC14" s="42">
        <v>11.2</v>
      </c>
      <c r="FD14" s="42">
        <v>11</v>
      </c>
      <c r="FE14" s="42">
        <v>8.9</v>
      </c>
      <c r="FF14" s="42"/>
      <c r="FG14" s="45">
        <v>3</v>
      </c>
      <c r="FH14" s="42">
        <v>3</v>
      </c>
      <c r="FI14" s="42">
        <v>3</v>
      </c>
      <c r="FJ14" s="42">
        <v>3</v>
      </c>
      <c r="FK14" s="42">
        <v>3</v>
      </c>
      <c r="FL14" s="42">
        <v>3</v>
      </c>
      <c r="FM14" s="42"/>
      <c r="FN14" s="45">
        <v>50</v>
      </c>
      <c r="FO14" s="42">
        <v>78</v>
      </c>
      <c r="FP14" s="42">
        <v>63</v>
      </c>
      <c r="FQ14" s="42">
        <v>87</v>
      </c>
      <c r="FR14" s="42">
        <v>95</v>
      </c>
      <c r="FS14" s="42">
        <v>82</v>
      </c>
      <c r="FT14" s="42"/>
      <c r="FU14" s="45" t="s">
        <v>392</v>
      </c>
      <c r="FV14" s="42" t="s">
        <v>430</v>
      </c>
      <c r="FW14" s="42" t="s">
        <v>321</v>
      </c>
      <c r="FX14" s="42" t="s">
        <v>345</v>
      </c>
      <c r="FY14" s="42">
        <v>0</v>
      </c>
      <c r="FZ14" s="42">
        <v>0</v>
      </c>
      <c r="GA14" s="42"/>
      <c r="GB14" s="45">
        <v>66</v>
      </c>
      <c r="GC14" s="42">
        <v>62</v>
      </c>
      <c r="GD14" s="42">
        <v>67</v>
      </c>
      <c r="GE14" s="42">
        <v>64</v>
      </c>
      <c r="GF14" s="42">
        <v>56</v>
      </c>
      <c r="GG14" s="42">
        <v>119</v>
      </c>
      <c r="GH14" s="42"/>
      <c r="GI14" s="45">
        <v>3590</v>
      </c>
      <c r="GJ14" s="42">
        <v>3010</v>
      </c>
      <c r="GK14" s="42">
        <v>3370</v>
      </c>
      <c r="GL14" s="42">
        <v>4200</v>
      </c>
      <c r="GM14" s="42">
        <v>3160</v>
      </c>
      <c r="GN14" s="42">
        <v>1880</v>
      </c>
      <c r="GO14" s="49"/>
      <c r="GP14" s="9"/>
      <c r="GQ14" s="50">
        <v>16</v>
      </c>
      <c r="GR14" s="42">
        <v>90</v>
      </c>
      <c r="GS14" s="45">
        <v>18</v>
      </c>
      <c r="GT14" s="42">
        <v>90</v>
      </c>
      <c r="GU14" s="45">
        <v>13</v>
      </c>
      <c r="GV14" s="42">
        <v>55</v>
      </c>
      <c r="GW14" s="45">
        <v>18</v>
      </c>
      <c r="GX14" s="42">
        <v>90</v>
      </c>
      <c r="GY14" s="45">
        <v>13</v>
      </c>
      <c r="GZ14" s="42">
        <v>55</v>
      </c>
      <c r="HA14" s="45">
        <v>13</v>
      </c>
      <c r="HB14" s="42">
        <v>55</v>
      </c>
      <c r="HC14" s="45"/>
      <c r="HD14" s="42"/>
      <c r="HE14" s="6"/>
      <c r="HF14" s="21"/>
      <c r="HG14" s="21"/>
      <c r="HH14" s="21"/>
      <c r="HI14" s="21"/>
      <c r="HJ14" s="21"/>
      <c r="HK14" s="21"/>
      <c r="HL14" s="21"/>
      <c r="HM14" s="21"/>
      <c r="HN14" s="21"/>
      <c r="HO14" s="21"/>
      <c r="HP14" s="21"/>
      <c r="HQ14" s="21"/>
      <c r="HR14" s="21"/>
      <c r="HS14" s="21"/>
      <c r="HT14" s="21"/>
      <c r="HU14" s="6"/>
    </row>
    <row r="15" spans="1:230" ht="15.75" customHeight="1" x14ac:dyDescent="0.3">
      <c r="A15" s="99">
        <v>10</v>
      </c>
      <c r="B15" s="3">
        <v>35</v>
      </c>
      <c r="C15" s="21" t="s">
        <v>431</v>
      </c>
      <c r="D15" s="21">
        <v>1</v>
      </c>
      <c r="E15" s="22">
        <v>41228</v>
      </c>
      <c r="F15" s="22">
        <v>41235</v>
      </c>
      <c r="G15" s="21">
        <f t="shared" si="0"/>
        <v>7</v>
      </c>
      <c r="H15" s="21"/>
      <c r="I15" s="21"/>
      <c r="J15" s="23">
        <v>18535</v>
      </c>
      <c r="K15" s="21">
        <v>62</v>
      </c>
      <c r="L15" s="21"/>
      <c r="M15" s="21"/>
      <c r="N15" s="21" t="s">
        <v>571</v>
      </c>
      <c r="O15" s="21">
        <v>41</v>
      </c>
      <c r="P15" s="21">
        <v>26.6</v>
      </c>
      <c r="Q15" s="21">
        <v>20</v>
      </c>
      <c r="R15" s="21" t="s">
        <v>547</v>
      </c>
      <c r="S15" s="21">
        <v>1</v>
      </c>
      <c r="T15" s="21">
        <v>45</v>
      </c>
      <c r="U15" s="21" t="s">
        <v>272</v>
      </c>
      <c r="V15" s="21">
        <v>1</v>
      </c>
      <c r="W15" s="21">
        <v>9</v>
      </c>
      <c r="X15" s="21">
        <v>2</v>
      </c>
      <c r="Y15" s="21">
        <v>2</v>
      </c>
      <c r="Z15" s="9"/>
      <c r="AA15" s="24" t="s">
        <v>513</v>
      </c>
      <c r="AB15" s="21" t="s">
        <v>572</v>
      </c>
      <c r="AC15" s="25"/>
      <c r="AD15" s="25"/>
      <c r="AE15" s="21" t="s">
        <v>246</v>
      </c>
      <c r="AF15" s="21" t="s">
        <v>247</v>
      </c>
      <c r="AG15" s="21" t="s">
        <v>246</v>
      </c>
      <c r="AH15" s="21" t="s">
        <v>248</v>
      </c>
      <c r="AI15" s="21" t="s">
        <v>246</v>
      </c>
      <c r="AJ15" s="21" t="s">
        <v>246</v>
      </c>
      <c r="AK15" s="21" t="s">
        <v>249</v>
      </c>
      <c r="AL15" s="21" t="s">
        <v>246</v>
      </c>
      <c r="AM15" s="21">
        <v>1.93</v>
      </c>
      <c r="AN15" s="47"/>
      <c r="AO15" s="26" t="s">
        <v>250</v>
      </c>
      <c r="AP15" s="26" t="s">
        <v>274</v>
      </c>
      <c r="AQ15" s="26"/>
      <c r="AR15" s="26" t="s">
        <v>1902</v>
      </c>
      <c r="AS15" s="26" t="s">
        <v>1905</v>
      </c>
      <c r="AT15" s="115">
        <v>1.93</v>
      </c>
      <c r="AU15" s="21">
        <v>26.3</v>
      </c>
      <c r="AV15" s="21">
        <v>41.42</v>
      </c>
      <c r="AW15" s="21">
        <v>29.38</v>
      </c>
      <c r="AX15" s="21">
        <v>22.2</v>
      </c>
      <c r="AY15" s="21">
        <v>8.93</v>
      </c>
      <c r="AZ15" s="21">
        <v>4</v>
      </c>
      <c r="BA15" s="21">
        <v>2.42</v>
      </c>
      <c r="BB15" s="21">
        <v>1.36</v>
      </c>
      <c r="BC15" s="28">
        <f t="shared" ref="BC15:BE15" si="34">((AU15/AT15)*100)-100</f>
        <v>1262.6943005181347</v>
      </c>
      <c r="BD15" s="28">
        <f t="shared" si="34"/>
        <v>57.490494296577964</v>
      </c>
      <c r="BE15" s="28">
        <f t="shared" si="34"/>
        <v>-29.068083051665866</v>
      </c>
      <c r="BF15" s="28">
        <f t="shared" si="2"/>
        <v>2046.1139896373061</v>
      </c>
      <c r="BG15" s="28">
        <f t="shared" si="3"/>
        <v>1422.279792746114</v>
      </c>
      <c r="BH15" s="28">
        <f t="shared" si="4"/>
        <v>11.711026615969573</v>
      </c>
      <c r="BI15" s="3">
        <f t="shared" ref="BI15:BK15" si="35">AU15-AT15</f>
        <v>24.37</v>
      </c>
      <c r="BJ15" s="3">
        <f t="shared" si="35"/>
        <v>15.120000000000001</v>
      </c>
      <c r="BK15" s="3">
        <f t="shared" si="35"/>
        <v>-12.040000000000003</v>
      </c>
      <c r="BL15" s="3">
        <f t="shared" si="6"/>
        <v>39.49</v>
      </c>
      <c r="BM15" s="3">
        <f t="shared" si="7"/>
        <v>27.45</v>
      </c>
      <c r="BN15" s="3">
        <f t="shared" si="8"/>
        <v>3.0799999999999983</v>
      </c>
      <c r="BO15" s="24"/>
      <c r="BP15" s="21">
        <v>213.8</v>
      </c>
      <c r="BQ15" s="21">
        <v>261.2</v>
      </c>
      <c r="BR15" s="21">
        <v>147.5</v>
      </c>
      <c r="BS15" s="21">
        <v>89.1</v>
      </c>
      <c r="BT15" s="21">
        <v>63.9</v>
      </c>
      <c r="BU15" s="21">
        <v>38.1</v>
      </c>
      <c r="BV15" s="24">
        <v>37</v>
      </c>
      <c r="BW15" s="21"/>
      <c r="BX15" s="21">
        <v>39.4</v>
      </c>
      <c r="BY15" s="21">
        <v>37.5</v>
      </c>
      <c r="BZ15" s="21">
        <v>36.4</v>
      </c>
      <c r="CA15" s="21">
        <v>36</v>
      </c>
      <c r="CB15" s="21">
        <v>35.9</v>
      </c>
      <c r="CC15" s="21">
        <v>36.4</v>
      </c>
      <c r="CD15" s="21">
        <v>36.5</v>
      </c>
      <c r="CE15" s="9"/>
      <c r="CF15" s="24" t="s">
        <v>573</v>
      </c>
      <c r="CG15" s="21"/>
      <c r="CH15" s="21"/>
      <c r="CI15" s="21"/>
      <c r="CJ15" s="21"/>
      <c r="CK15" s="21"/>
      <c r="CL15" s="21"/>
      <c r="CM15" s="24" t="s">
        <v>574</v>
      </c>
      <c r="CN15" s="21"/>
      <c r="CO15" s="21"/>
      <c r="CP15" s="21"/>
      <c r="CQ15" s="21"/>
      <c r="CR15" s="21"/>
      <c r="CS15" s="21"/>
      <c r="CT15" s="24">
        <v>2</v>
      </c>
      <c r="CU15" s="21"/>
      <c r="CV15" s="21"/>
      <c r="CW15" s="21"/>
      <c r="CX15" s="21"/>
      <c r="CY15" s="21"/>
      <c r="CZ15" s="21"/>
      <c r="DA15" s="24" t="s">
        <v>575</v>
      </c>
      <c r="DB15" s="21"/>
      <c r="DC15" s="21"/>
      <c r="DD15" s="21"/>
      <c r="DE15" s="21"/>
      <c r="DF15" s="21"/>
      <c r="DG15" s="21"/>
      <c r="DH15" s="24" t="s">
        <v>576</v>
      </c>
      <c r="DI15" s="21" t="s">
        <v>577</v>
      </c>
      <c r="DJ15" s="21" t="s">
        <v>578</v>
      </c>
      <c r="DK15" s="21" t="s">
        <v>578</v>
      </c>
      <c r="DL15" s="21" t="s">
        <v>578</v>
      </c>
      <c r="DM15" s="21" t="s">
        <v>352</v>
      </c>
      <c r="DN15" s="21" t="s">
        <v>352</v>
      </c>
      <c r="DO15" s="26">
        <v>8</v>
      </c>
      <c r="DP15" s="41"/>
      <c r="DQ15" s="24">
        <v>99.3</v>
      </c>
      <c r="DR15" s="21">
        <v>82.3</v>
      </c>
      <c r="DS15" s="21">
        <v>107.8</v>
      </c>
      <c r="DT15" s="21">
        <v>71.5</v>
      </c>
      <c r="DU15" s="21">
        <v>72.2</v>
      </c>
      <c r="DV15" s="21">
        <v>88.6</v>
      </c>
      <c r="DW15" s="21">
        <v>93.3</v>
      </c>
      <c r="DX15" s="24">
        <v>0.5</v>
      </c>
      <c r="DY15" s="21">
        <v>0.5</v>
      </c>
      <c r="DZ15" s="21">
        <v>0.4</v>
      </c>
      <c r="EA15" s="21">
        <v>0.3</v>
      </c>
      <c r="EB15" s="21">
        <v>0.3</v>
      </c>
      <c r="EC15" s="21">
        <v>0.21</v>
      </c>
      <c r="ED15" s="21">
        <v>0.21</v>
      </c>
      <c r="EE15" s="29">
        <f t="shared" ref="EE15:EK15" si="36">DQ15/DX15</f>
        <v>198.6</v>
      </c>
      <c r="EF15" s="30">
        <f t="shared" si="36"/>
        <v>164.6</v>
      </c>
      <c r="EG15" s="30">
        <f t="shared" si="36"/>
        <v>269.5</v>
      </c>
      <c r="EH15" s="30">
        <f t="shared" si="36"/>
        <v>238.33333333333334</v>
      </c>
      <c r="EI15" s="30">
        <f t="shared" si="36"/>
        <v>240.66666666666669</v>
      </c>
      <c r="EJ15" s="30">
        <f t="shared" si="36"/>
        <v>421.90476190476187</v>
      </c>
      <c r="EK15" s="30">
        <f t="shared" si="36"/>
        <v>444.28571428571428</v>
      </c>
      <c r="EL15" s="24">
        <v>1</v>
      </c>
      <c r="EM15" s="21">
        <v>1</v>
      </c>
      <c r="EN15" s="21">
        <v>1</v>
      </c>
      <c r="EO15" s="21">
        <v>1</v>
      </c>
      <c r="EP15" s="21">
        <v>1</v>
      </c>
      <c r="EQ15" s="21">
        <v>1</v>
      </c>
      <c r="ER15" s="21">
        <v>1</v>
      </c>
      <c r="ES15" s="24">
        <v>511</v>
      </c>
      <c r="ET15" s="21">
        <v>450</v>
      </c>
      <c r="EU15" s="21">
        <v>437</v>
      </c>
      <c r="EV15" s="21">
        <v>420</v>
      </c>
      <c r="EW15" s="21">
        <v>355</v>
      </c>
      <c r="EX15" s="21">
        <v>391</v>
      </c>
      <c r="EY15" s="21">
        <v>418</v>
      </c>
      <c r="EZ15" s="24">
        <v>22.4</v>
      </c>
      <c r="FA15" s="21">
        <v>22.4</v>
      </c>
      <c r="FB15" s="21">
        <v>10.6</v>
      </c>
      <c r="FC15" s="21">
        <v>8</v>
      </c>
      <c r="FD15" s="21">
        <v>7.7</v>
      </c>
      <c r="FE15" s="21">
        <v>7.2</v>
      </c>
      <c r="FF15" s="21">
        <v>6.6</v>
      </c>
      <c r="FG15" s="24">
        <v>9</v>
      </c>
      <c r="FH15" s="21">
        <v>10</v>
      </c>
      <c r="FI15" s="21">
        <v>10</v>
      </c>
      <c r="FJ15" s="21">
        <v>10</v>
      </c>
      <c r="FK15" s="21">
        <v>11</v>
      </c>
      <c r="FL15" s="21">
        <v>11</v>
      </c>
      <c r="FM15" s="21">
        <v>15</v>
      </c>
      <c r="FN15" s="24">
        <v>66</v>
      </c>
      <c r="FO15" s="21">
        <v>70</v>
      </c>
      <c r="FP15" s="21">
        <v>67</v>
      </c>
      <c r="FQ15" s="21">
        <v>71</v>
      </c>
      <c r="FR15" s="21">
        <v>71</v>
      </c>
      <c r="FS15" s="21">
        <v>80</v>
      </c>
      <c r="FT15" s="21">
        <v>82</v>
      </c>
      <c r="FU15" s="24" t="s">
        <v>295</v>
      </c>
      <c r="FV15" s="21" t="s">
        <v>295</v>
      </c>
      <c r="FW15" s="21" t="s">
        <v>310</v>
      </c>
      <c r="FX15" s="21">
        <v>0</v>
      </c>
      <c r="FY15" s="21">
        <v>0</v>
      </c>
      <c r="FZ15" s="21">
        <v>0</v>
      </c>
      <c r="GA15" s="21">
        <v>0</v>
      </c>
      <c r="GB15" s="24">
        <v>113</v>
      </c>
      <c r="GC15" s="21">
        <v>172</v>
      </c>
      <c r="GD15" s="21">
        <v>117</v>
      </c>
      <c r="GE15" s="21">
        <v>95</v>
      </c>
      <c r="GF15" s="21">
        <v>85</v>
      </c>
      <c r="GG15" s="21">
        <v>101</v>
      </c>
      <c r="GH15" s="21">
        <v>92</v>
      </c>
      <c r="GI15" s="24">
        <v>1090</v>
      </c>
      <c r="GJ15" s="21">
        <v>1140</v>
      </c>
      <c r="GK15" s="21">
        <v>2160</v>
      </c>
      <c r="GL15" s="21">
        <v>2880</v>
      </c>
      <c r="GM15" s="21">
        <v>2950</v>
      </c>
      <c r="GN15" s="21">
        <v>2730</v>
      </c>
      <c r="GO15" s="31">
        <v>1400</v>
      </c>
      <c r="GP15" s="9"/>
      <c r="GQ15" s="32">
        <v>12</v>
      </c>
      <c r="GR15" s="21">
        <v>40</v>
      </c>
      <c r="GS15" s="24">
        <v>17</v>
      </c>
      <c r="GT15" s="21">
        <v>90</v>
      </c>
      <c r="GU15" s="24">
        <v>13</v>
      </c>
      <c r="GV15" s="21">
        <v>55</v>
      </c>
      <c r="GW15" s="24">
        <v>11</v>
      </c>
      <c r="GX15" s="21">
        <v>55</v>
      </c>
      <c r="GY15" s="24">
        <v>10</v>
      </c>
      <c r="GZ15" s="21">
        <v>55</v>
      </c>
      <c r="HA15" s="24">
        <v>9</v>
      </c>
      <c r="HB15" s="21">
        <v>20</v>
      </c>
      <c r="HC15" s="24">
        <v>7</v>
      </c>
      <c r="HD15" s="21">
        <v>15</v>
      </c>
      <c r="HE15" s="6"/>
      <c r="HF15" s="21"/>
      <c r="HG15" s="21"/>
      <c r="HH15" s="21"/>
      <c r="HI15" s="21"/>
      <c r="HJ15" s="21"/>
      <c r="HK15" s="21"/>
      <c r="HL15" s="21"/>
      <c r="HM15" s="21"/>
      <c r="HN15" s="21"/>
      <c r="HO15" s="21"/>
      <c r="HP15" s="21"/>
      <c r="HQ15" s="21"/>
      <c r="HR15" s="21"/>
      <c r="HS15" s="21"/>
      <c r="HT15" s="21"/>
      <c r="HU15" s="6"/>
    </row>
    <row r="16" spans="1:230" ht="15.75" customHeight="1" x14ac:dyDescent="0.3">
      <c r="A16" s="99">
        <v>11</v>
      </c>
      <c r="B16" s="3">
        <v>37</v>
      </c>
      <c r="C16" s="21" t="s">
        <v>431</v>
      </c>
      <c r="D16" s="21">
        <v>1</v>
      </c>
      <c r="E16" s="22">
        <v>41249</v>
      </c>
      <c r="F16" s="22">
        <v>41249</v>
      </c>
      <c r="G16" s="21">
        <f t="shared" si="0"/>
        <v>0</v>
      </c>
      <c r="H16" s="21"/>
      <c r="I16" s="21" t="s">
        <v>440</v>
      </c>
      <c r="J16" s="23">
        <v>17372</v>
      </c>
      <c r="K16" s="21">
        <v>65</v>
      </c>
      <c r="L16" s="21"/>
      <c r="M16" s="21"/>
      <c r="N16" s="21" t="s">
        <v>588</v>
      </c>
      <c r="O16" s="21">
        <v>48</v>
      </c>
      <c r="P16" s="21">
        <v>41.5</v>
      </c>
      <c r="Q16" s="21">
        <v>4</v>
      </c>
      <c r="R16" s="21" t="s">
        <v>589</v>
      </c>
      <c r="S16" s="21">
        <v>1</v>
      </c>
      <c r="T16" s="21">
        <v>13</v>
      </c>
      <c r="U16" s="21" t="s">
        <v>272</v>
      </c>
      <c r="V16" s="21">
        <v>1</v>
      </c>
      <c r="W16" s="21">
        <v>0</v>
      </c>
      <c r="X16" s="21">
        <v>1</v>
      </c>
      <c r="Y16" s="21">
        <v>4</v>
      </c>
      <c r="Z16" s="6"/>
      <c r="AA16" s="24" t="s">
        <v>462</v>
      </c>
      <c r="AB16" s="21" t="s">
        <v>590</v>
      </c>
      <c r="AC16" s="25"/>
      <c r="AD16" s="25"/>
      <c r="AE16" s="21" t="s">
        <v>246</v>
      </c>
      <c r="AF16" s="21" t="s">
        <v>247</v>
      </c>
      <c r="AG16" s="21" t="s">
        <v>249</v>
      </c>
      <c r="AH16" s="21"/>
      <c r="AI16" s="21" t="s">
        <v>246</v>
      </c>
      <c r="AJ16" s="21" t="s">
        <v>249</v>
      </c>
      <c r="AK16" s="21" t="s">
        <v>249</v>
      </c>
      <c r="AL16" s="21" t="s">
        <v>246</v>
      </c>
      <c r="AM16" s="21">
        <v>4</v>
      </c>
      <c r="AN16" s="6"/>
      <c r="AO16" s="26" t="s">
        <v>250</v>
      </c>
      <c r="AP16" s="26" t="s">
        <v>274</v>
      </c>
      <c r="AQ16" s="26"/>
      <c r="AR16" s="26" t="s">
        <v>1902</v>
      </c>
      <c r="AS16" s="26" t="s">
        <v>1913</v>
      </c>
      <c r="AT16" s="115">
        <v>4</v>
      </c>
      <c r="AU16" s="21">
        <v>4.59</v>
      </c>
      <c r="AV16" s="21">
        <v>5</v>
      </c>
      <c r="AW16" s="21">
        <v>3.26</v>
      </c>
      <c r="AX16" s="21">
        <v>3.09</v>
      </c>
      <c r="AY16" s="21">
        <v>2.2999999999999998</v>
      </c>
      <c r="AZ16" s="21">
        <v>1.38</v>
      </c>
      <c r="BA16" s="21"/>
      <c r="BB16" s="21"/>
      <c r="BC16" s="28">
        <f t="shared" ref="BC16:BE16" si="37">((AU16/AT16)*100)-100</f>
        <v>14.75</v>
      </c>
      <c r="BD16" s="28">
        <f t="shared" si="37"/>
        <v>8.9324618736383457</v>
      </c>
      <c r="BE16" s="28">
        <f t="shared" si="37"/>
        <v>-34.800000000000011</v>
      </c>
      <c r="BF16" s="28">
        <f t="shared" si="2"/>
        <v>25</v>
      </c>
      <c r="BG16" s="28">
        <f t="shared" si="3"/>
        <v>-18.5</v>
      </c>
      <c r="BH16" s="28">
        <f t="shared" si="4"/>
        <v>-28.976034858387806</v>
      </c>
      <c r="BI16" s="3">
        <f t="shared" ref="BI16:BK16" si="38">AU16-AT16</f>
        <v>0.58999999999999986</v>
      </c>
      <c r="BJ16" s="3">
        <f t="shared" si="38"/>
        <v>0.41000000000000014</v>
      </c>
      <c r="BK16" s="3">
        <f t="shared" si="38"/>
        <v>-1.7400000000000002</v>
      </c>
      <c r="BL16" s="3">
        <f t="shared" si="6"/>
        <v>1</v>
      </c>
      <c r="BM16" s="3">
        <f t="shared" si="7"/>
        <v>-0.74000000000000021</v>
      </c>
      <c r="BN16" s="3">
        <f t="shared" si="8"/>
        <v>-1.33</v>
      </c>
      <c r="BO16" s="24">
        <v>50</v>
      </c>
      <c r="BP16" s="21">
        <v>109.1</v>
      </c>
      <c r="BQ16" s="21">
        <v>97.8</v>
      </c>
      <c r="BR16" s="21">
        <v>55.9</v>
      </c>
      <c r="BS16" s="21">
        <v>35</v>
      </c>
      <c r="BT16" s="21"/>
      <c r="BU16" s="21"/>
      <c r="BV16" s="24">
        <v>37</v>
      </c>
      <c r="BW16" s="21">
        <v>37</v>
      </c>
      <c r="BX16" s="21">
        <v>37</v>
      </c>
      <c r="BY16" s="21">
        <v>37</v>
      </c>
      <c r="BZ16" s="21">
        <v>36.9</v>
      </c>
      <c r="CA16" s="21">
        <v>36.6</v>
      </c>
      <c r="CB16" s="21">
        <v>36.4</v>
      </c>
      <c r="CC16" s="21"/>
      <c r="CD16" s="21"/>
      <c r="CE16" s="6"/>
      <c r="CF16" s="24" t="s">
        <v>591</v>
      </c>
      <c r="CG16" s="21"/>
      <c r="CH16" s="21"/>
      <c r="CI16" s="21"/>
      <c r="CJ16" s="21"/>
      <c r="CK16" s="21"/>
      <c r="CL16" s="21"/>
      <c r="CM16" s="24" t="s">
        <v>592</v>
      </c>
      <c r="CN16" s="21"/>
      <c r="CO16" s="21"/>
      <c r="CP16" s="21"/>
      <c r="CQ16" s="21"/>
      <c r="CR16" s="21"/>
      <c r="CS16" s="21"/>
      <c r="CT16" s="24">
        <v>2</v>
      </c>
      <c r="CU16" s="21"/>
      <c r="CV16" s="21"/>
      <c r="CW16" s="21"/>
      <c r="CX16" s="21"/>
      <c r="CY16" s="21"/>
      <c r="CZ16" s="21"/>
      <c r="DA16" s="24" t="s">
        <v>593</v>
      </c>
      <c r="DB16" s="21"/>
      <c r="DC16" s="21"/>
      <c r="DD16" s="21"/>
      <c r="DE16" s="21"/>
      <c r="DF16" s="21"/>
      <c r="DG16" s="21"/>
      <c r="DH16" s="24" t="s">
        <v>594</v>
      </c>
      <c r="DI16" s="21" t="s">
        <v>595</v>
      </c>
      <c r="DJ16" s="21" t="s">
        <v>594</v>
      </c>
      <c r="DK16" s="21" t="s">
        <v>594</v>
      </c>
      <c r="DL16" s="21" t="s">
        <v>596</v>
      </c>
      <c r="DM16" s="21" t="s">
        <v>597</v>
      </c>
      <c r="DN16" s="21"/>
      <c r="DO16" s="26">
        <v>8</v>
      </c>
      <c r="DP16" s="41"/>
      <c r="DQ16" s="24">
        <v>209</v>
      </c>
      <c r="DR16" s="21">
        <v>114.1</v>
      </c>
      <c r="DS16" s="21">
        <v>150</v>
      </c>
      <c r="DT16" s="21">
        <v>91.3</v>
      </c>
      <c r="DU16" s="21">
        <v>115.7</v>
      </c>
      <c r="DV16" s="21"/>
      <c r="DW16" s="21"/>
      <c r="DX16" s="24">
        <v>0.8</v>
      </c>
      <c r="DY16" s="21">
        <v>0.8</v>
      </c>
      <c r="DZ16" s="21">
        <v>0.4</v>
      </c>
      <c r="EA16" s="21">
        <v>0.4</v>
      </c>
      <c r="EB16" s="21">
        <v>0.21</v>
      </c>
      <c r="EC16" s="21"/>
      <c r="ED16" s="21"/>
      <c r="EE16" s="29">
        <f t="shared" ref="EE16:EI16" si="39">DQ16/DX16</f>
        <v>261.25</v>
      </c>
      <c r="EF16" s="30">
        <f t="shared" si="39"/>
        <v>142.62499999999997</v>
      </c>
      <c r="EG16" s="30">
        <f t="shared" si="39"/>
        <v>375</v>
      </c>
      <c r="EH16" s="30">
        <f t="shared" si="39"/>
        <v>228.24999999999997</v>
      </c>
      <c r="EI16" s="30">
        <f t="shared" si="39"/>
        <v>550.95238095238096</v>
      </c>
      <c r="EJ16" s="30"/>
      <c r="EK16" s="30"/>
      <c r="EL16" s="24">
        <v>1</v>
      </c>
      <c r="EM16" s="21">
        <v>1</v>
      </c>
      <c r="EN16" s="21">
        <v>1</v>
      </c>
      <c r="EO16" s="21">
        <v>1</v>
      </c>
      <c r="EP16" s="21">
        <v>1</v>
      </c>
      <c r="EQ16" s="21"/>
      <c r="ER16" s="21"/>
      <c r="ES16" s="24">
        <v>134</v>
      </c>
      <c r="ET16" s="21">
        <v>145</v>
      </c>
      <c r="EU16" s="21">
        <v>321</v>
      </c>
      <c r="EV16" s="21">
        <v>154</v>
      </c>
      <c r="EW16" s="21">
        <v>148</v>
      </c>
      <c r="EX16" s="21"/>
      <c r="EY16" s="21"/>
      <c r="EZ16" s="24">
        <v>15.8</v>
      </c>
      <c r="FA16" s="21">
        <v>15.6</v>
      </c>
      <c r="FB16" s="21">
        <v>13.9</v>
      </c>
      <c r="FC16" s="21">
        <v>12.5</v>
      </c>
      <c r="FD16" s="21">
        <v>13.1</v>
      </c>
      <c r="FE16" s="21"/>
      <c r="FF16" s="21"/>
      <c r="FG16" s="24">
        <v>15</v>
      </c>
      <c r="FH16" s="21">
        <v>15</v>
      </c>
      <c r="FI16" s="21">
        <v>15</v>
      </c>
      <c r="FJ16" s="21">
        <v>15</v>
      </c>
      <c r="FK16" s="21">
        <v>15</v>
      </c>
      <c r="FL16" s="21"/>
      <c r="FM16" s="21"/>
      <c r="FN16" s="24">
        <v>78</v>
      </c>
      <c r="FO16" s="21">
        <v>66</v>
      </c>
      <c r="FP16" s="21">
        <v>77</v>
      </c>
      <c r="FQ16" s="21">
        <v>79</v>
      </c>
      <c r="FR16" s="21">
        <v>76</v>
      </c>
      <c r="FS16" s="21"/>
      <c r="FT16" s="21"/>
      <c r="FU16" s="24">
        <v>0</v>
      </c>
      <c r="FV16" s="21" t="s">
        <v>311</v>
      </c>
      <c r="FW16" s="21">
        <v>0</v>
      </c>
      <c r="FX16" s="21">
        <v>0</v>
      </c>
      <c r="FY16" s="21">
        <v>0</v>
      </c>
      <c r="FZ16" s="21"/>
      <c r="GA16" s="21"/>
      <c r="GB16" s="24">
        <v>858</v>
      </c>
      <c r="GC16" s="21">
        <v>546</v>
      </c>
      <c r="GD16" s="21">
        <v>698</v>
      </c>
      <c r="GE16" s="21">
        <v>480</v>
      </c>
      <c r="GF16" s="21">
        <v>645</v>
      </c>
      <c r="GG16" s="21"/>
      <c r="GH16" s="21"/>
      <c r="GI16" s="24">
        <v>35</v>
      </c>
      <c r="GJ16" s="21">
        <v>20</v>
      </c>
      <c r="GK16" s="21">
        <v>100</v>
      </c>
      <c r="GL16" s="21">
        <v>100</v>
      </c>
      <c r="GM16" s="21">
        <v>0</v>
      </c>
      <c r="GN16" s="21"/>
      <c r="GO16" s="31"/>
      <c r="GP16" s="9"/>
      <c r="GQ16" s="32">
        <v>11</v>
      </c>
      <c r="GR16" s="21">
        <v>45</v>
      </c>
      <c r="GS16" s="24">
        <v>14</v>
      </c>
      <c r="GT16" s="21">
        <v>55</v>
      </c>
      <c r="GU16" s="24">
        <v>9</v>
      </c>
      <c r="GV16" s="21">
        <v>20</v>
      </c>
      <c r="GW16" s="24">
        <v>10</v>
      </c>
      <c r="GX16" s="21">
        <v>45</v>
      </c>
      <c r="GY16" s="24">
        <v>9</v>
      </c>
      <c r="GZ16" s="21">
        <v>20</v>
      </c>
      <c r="HA16" s="24"/>
      <c r="HB16" s="21"/>
      <c r="HC16" s="24"/>
      <c r="HD16" s="21"/>
      <c r="HE16" s="6"/>
      <c r="HF16" s="21"/>
      <c r="HG16" s="21"/>
      <c r="HH16" s="21"/>
      <c r="HI16" s="21"/>
      <c r="HJ16" s="21"/>
      <c r="HK16" s="21"/>
      <c r="HL16" s="21"/>
      <c r="HM16" s="21"/>
      <c r="HN16" s="21"/>
      <c r="HO16" s="21"/>
      <c r="HP16" s="21"/>
      <c r="HQ16" s="21"/>
      <c r="HR16" s="21"/>
      <c r="HS16" s="21"/>
      <c r="HT16" s="21"/>
      <c r="HU16" s="6"/>
    </row>
    <row r="17" spans="1:230" ht="15.75" customHeight="1" x14ac:dyDescent="0.3">
      <c r="A17" s="99">
        <v>12</v>
      </c>
      <c r="B17" s="3">
        <v>41</v>
      </c>
      <c r="C17" s="21" t="s">
        <v>626</v>
      </c>
      <c r="D17" s="21">
        <v>1</v>
      </c>
      <c r="E17" s="22">
        <v>41250</v>
      </c>
      <c r="F17" s="22">
        <v>41254</v>
      </c>
      <c r="G17" s="21">
        <f t="shared" si="0"/>
        <v>4</v>
      </c>
      <c r="H17" s="21"/>
      <c r="I17" s="21" t="s">
        <v>440</v>
      </c>
      <c r="J17" s="23">
        <v>26175</v>
      </c>
      <c r="K17" s="21">
        <v>41</v>
      </c>
      <c r="L17" s="21"/>
      <c r="M17" s="21"/>
      <c r="N17" s="21" t="s">
        <v>627</v>
      </c>
      <c r="O17" s="21">
        <v>70</v>
      </c>
      <c r="P17" s="21">
        <v>83.8</v>
      </c>
      <c r="Q17" s="21">
        <v>9</v>
      </c>
      <c r="R17" s="21" t="s">
        <v>548</v>
      </c>
      <c r="S17" s="21">
        <v>2</v>
      </c>
      <c r="T17" s="21">
        <v>9</v>
      </c>
      <c r="U17" s="21" t="s">
        <v>548</v>
      </c>
      <c r="V17" s="21">
        <v>2</v>
      </c>
      <c r="W17" s="21">
        <v>9</v>
      </c>
      <c r="X17" s="21">
        <v>8</v>
      </c>
      <c r="Y17" s="21">
        <v>3</v>
      </c>
      <c r="Z17" s="6"/>
      <c r="AA17" s="24" t="s">
        <v>244</v>
      </c>
      <c r="AB17" s="21" t="s">
        <v>549</v>
      </c>
      <c r="AC17" s="25"/>
      <c r="AD17" s="25"/>
      <c r="AE17" s="21" t="s">
        <v>246</v>
      </c>
      <c r="AF17" s="21" t="s">
        <v>247</v>
      </c>
      <c r="AG17" s="21" t="s">
        <v>246</v>
      </c>
      <c r="AH17" s="21" t="s">
        <v>248</v>
      </c>
      <c r="AI17" s="21" t="s">
        <v>246</v>
      </c>
      <c r="AJ17" s="21" t="s">
        <v>246</v>
      </c>
      <c r="AK17" s="21" t="s">
        <v>246</v>
      </c>
      <c r="AL17" s="21" t="s">
        <v>246</v>
      </c>
      <c r="AM17" s="21">
        <v>0.94</v>
      </c>
      <c r="AN17" s="6"/>
      <c r="AO17" s="26" t="s">
        <v>250</v>
      </c>
      <c r="AP17" s="26" t="s">
        <v>274</v>
      </c>
      <c r="AQ17" s="26"/>
      <c r="AR17" s="26" t="s">
        <v>1902</v>
      </c>
      <c r="AS17" s="26" t="s">
        <v>1905</v>
      </c>
      <c r="AT17" s="115">
        <v>0.94</v>
      </c>
      <c r="AU17" s="21">
        <v>9.23</v>
      </c>
      <c r="AV17" s="21">
        <v>17.28</v>
      </c>
      <c r="AW17" s="21">
        <v>16</v>
      </c>
      <c r="AX17" s="21">
        <v>13.6</v>
      </c>
      <c r="AY17" s="21">
        <v>12.65</v>
      </c>
      <c r="AZ17" s="21">
        <v>15.04</v>
      </c>
      <c r="BA17" s="21"/>
      <c r="BB17" s="21"/>
      <c r="BC17" s="28">
        <f t="shared" ref="BC17:BE17" si="40">((AU17/AT17)*100)-100</f>
        <v>881.91489361702133</v>
      </c>
      <c r="BD17" s="28">
        <f t="shared" si="40"/>
        <v>87.215601300108347</v>
      </c>
      <c r="BE17" s="28">
        <f t="shared" si="40"/>
        <v>-7.407407407407419</v>
      </c>
      <c r="BF17" s="28">
        <f t="shared" si="2"/>
        <v>1738.2978723404258</v>
      </c>
      <c r="BG17" s="28">
        <f t="shared" si="3"/>
        <v>1602.127659574468</v>
      </c>
      <c r="BH17" s="28">
        <f t="shared" si="4"/>
        <v>73.347778981581797</v>
      </c>
      <c r="BI17" s="3">
        <f t="shared" ref="BI17:BK17" si="41">AU17-AT17</f>
        <v>8.2900000000000009</v>
      </c>
      <c r="BJ17" s="3">
        <f t="shared" si="41"/>
        <v>8.0500000000000007</v>
      </c>
      <c r="BK17" s="3">
        <f t="shared" si="41"/>
        <v>-1.2800000000000011</v>
      </c>
      <c r="BL17" s="3">
        <f t="shared" si="6"/>
        <v>16.34</v>
      </c>
      <c r="BM17" s="3">
        <f t="shared" si="7"/>
        <v>15.06</v>
      </c>
      <c r="BN17" s="3">
        <f t="shared" si="8"/>
        <v>6.77</v>
      </c>
      <c r="BO17" s="24">
        <v>336</v>
      </c>
      <c r="BP17" s="21">
        <v>336</v>
      </c>
      <c r="BQ17" s="21">
        <v>336</v>
      </c>
      <c r="BR17" s="21">
        <v>336</v>
      </c>
      <c r="BS17" s="21">
        <v>336</v>
      </c>
      <c r="BT17" s="21"/>
      <c r="BU17" s="21"/>
      <c r="BV17" s="24">
        <v>38</v>
      </c>
      <c r="BW17" s="21">
        <v>38</v>
      </c>
      <c r="BX17" s="21">
        <v>37.5</v>
      </c>
      <c r="BY17" s="21">
        <v>37</v>
      </c>
      <c r="BZ17" s="21">
        <v>37</v>
      </c>
      <c r="CA17" s="21">
        <v>37.9</v>
      </c>
      <c r="CB17" s="21">
        <v>37</v>
      </c>
      <c r="CC17" s="21"/>
      <c r="CD17" s="21"/>
      <c r="CE17" s="6"/>
      <c r="CF17" s="24" t="s">
        <v>628</v>
      </c>
      <c r="CG17" s="21"/>
      <c r="CH17" s="21"/>
      <c r="CI17" s="21"/>
      <c r="CJ17" s="21"/>
      <c r="CK17" s="21"/>
      <c r="CL17" s="21"/>
      <c r="CM17" s="24" t="s">
        <v>629</v>
      </c>
      <c r="CN17" s="21"/>
      <c r="CO17" s="21"/>
      <c r="CP17" s="21"/>
      <c r="CQ17" s="21"/>
      <c r="CR17" s="21"/>
      <c r="CS17" s="21"/>
      <c r="CT17" s="24">
        <v>2</v>
      </c>
      <c r="CU17" s="21"/>
      <c r="CV17" s="21"/>
      <c r="CW17" s="21"/>
      <c r="CX17" s="21"/>
      <c r="CY17" s="21"/>
      <c r="CZ17" s="21"/>
      <c r="DA17" s="24" t="s">
        <v>630</v>
      </c>
      <c r="DB17" s="21"/>
      <c r="DC17" s="21"/>
      <c r="DD17" s="21"/>
      <c r="DE17" s="21"/>
      <c r="DF17" s="21"/>
      <c r="DG17" s="21"/>
      <c r="DH17" s="24" t="s">
        <v>631</v>
      </c>
      <c r="DI17" s="21" t="s">
        <v>632</v>
      </c>
      <c r="DJ17" s="21" t="s">
        <v>632</v>
      </c>
      <c r="DK17" s="21" t="s">
        <v>633</v>
      </c>
      <c r="DL17" s="21" t="s">
        <v>634</v>
      </c>
      <c r="DM17" s="21"/>
      <c r="DN17" s="21"/>
      <c r="DO17" s="26">
        <v>8</v>
      </c>
      <c r="DP17" s="6"/>
      <c r="DQ17" s="24">
        <v>63.7</v>
      </c>
      <c r="DR17" s="21">
        <v>124.8</v>
      </c>
      <c r="DS17" s="21">
        <v>166.7</v>
      </c>
      <c r="DT17" s="21">
        <v>146</v>
      </c>
      <c r="DU17" s="21">
        <v>137</v>
      </c>
      <c r="DV17" s="21"/>
      <c r="DW17" s="21"/>
      <c r="DX17" s="24">
        <v>0.65</v>
      </c>
      <c r="DY17" s="21">
        <v>0.7</v>
      </c>
      <c r="DZ17" s="21">
        <v>0.7</v>
      </c>
      <c r="EA17" s="21">
        <v>0.5</v>
      </c>
      <c r="EB17" s="21">
        <v>0.5</v>
      </c>
      <c r="EC17" s="21"/>
      <c r="ED17" s="21"/>
      <c r="EE17" s="29">
        <f t="shared" ref="EE17:EI17" si="42">DQ17/DX17</f>
        <v>98</v>
      </c>
      <c r="EF17" s="30">
        <f t="shared" si="42"/>
        <v>178.28571428571431</v>
      </c>
      <c r="EG17" s="30">
        <f t="shared" si="42"/>
        <v>238.14285714285714</v>
      </c>
      <c r="EH17" s="30">
        <f t="shared" si="42"/>
        <v>292</v>
      </c>
      <c r="EI17" s="30">
        <f t="shared" si="42"/>
        <v>274</v>
      </c>
      <c r="EJ17" s="30"/>
      <c r="EK17" s="30"/>
      <c r="EL17" s="24">
        <v>1</v>
      </c>
      <c r="EM17" s="21">
        <v>1</v>
      </c>
      <c r="EN17" s="21">
        <v>1</v>
      </c>
      <c r="EO17" s="21">
        <v>1</v>
      </c>
      <c r="EP17" s="21">
        <v>1</v>
      </c>
      <c r="EQ17" s="21"/>
      <c r="ER17" s="21"/>
      <c r="ES17" s="24">
        <v>259</v>
      </c>
      <c r="ET17" s="21">
        <v>183</v>
      </c>
      <c r="EU17" s="21">
        <v>164</v>
      </c>
      <c r="EV17" s="21">
        <v>148</v>
      </c>
      <c r="EW17" s="21">
        <v>149</v>
      </c>
      <c r="EX17" s="21"/>
      <c r="EY17" s="21"/>
      <c r="EZ17" s="24">
        <v>9.1</v>
      </c>
      <c r="FA17" s="21">
        <v>7.8</v>
      </c>
      <c r="FB17" s="21">
        <v>6.1</v>
      </c>
      <c r="FC17" s="21">
        <v>6.1</v>
      </c>
      <c r="FD17" s="21">
        <v>6.1</v>
      </c>
      <c r="FE17" s="21"/>
      <c r="FF17" s="21"/>
      <c r="FG17" s="24">
        <v>3</v>
      </c>
      <c r="FH17" s="21">
        <v>3</v>
      </c>
      <c r="FI17" s="21">
        <v>3</v>
      </c>
      <c r="FJ17" s="21">
        <v>3</v>
      </c>
      <c r="FK17" s="21">
        <v>3</v>
      </c>
      <c r="FL17" s="21"/>
      <c r="FM17" s="21"/>
      <c r="FN17" s="24">
        <v>77</v>
      </c>
      <c r="FO17" s="21">
        <v>98</v>
      </c>
      <c r="FP17" s="21">
        <v>98</v>
      </c>
      <c r="FQ17" s="21">
        <v>84</v>
      </c>
      <c r="FR17" s="21">
        <v>94</v>
      </c>
      <c r="FS17" s="21"/>
      <c r="FT17" s="21"/>
      <c r="FU17" s="24" t="s">
        <v>495</v>
      </c>
      <c r="FV17" s="21" t="s">
        <v>321</v>
      </c>
      <c r="FW17" s="21" t="s">
        <v>296</v>
      </c>
      <c r="FX17" s="21" t="s">
        <v>295</v>
      </c>
      <c r="FY17" s="21" t="s">
        <v>345</v>
      </c>
      <c r="FZ17" s="21"/>
      <c r="GA17" s="21"/>
      <c r="GB17" s="24">
        <v>312</v>
      </c>
      <c r="GC17" s="21">
        <v>362</v>
      </c>
      <c r="GD17" s="21">
        <v>511</v>
      </c>
      <c r="GE17" s="21">
        <v>457</v>
      </c>
      <c r="GF17" s="21">
        <v>689</v>
      </c>
      <c r="GG17" s="21"/>
      <c r="GH17" s="21"/>
      <c r="GI17" s="24">
        <v>2375</v>
      </c>
      <c r="GJ17" s="21">
        <v>2480</v>
      </c>
      <c r="GK17" s="21">
        <v>620</v>
      </c>
      <c r="GL17" s="21">
        <v>165</v>
      </c>
      <c r="GM17" s="21">
        <v>50</v>
      </c>
      <c r="GN17" s="21"/>
      <c r="GO17" s="31"/>
      <c r="GP17" s="9"/>
      <c r="GQ17" s="32">
        <v>16</v>
      </c>
      <c r="GR17" s="21">
        <v>90</v>
      </c>
      <c r="GS17" s="24">
        <v>15</v>
      </c>
      <c r="GT17" s="21">
        <v>80</v>
      </c>
      <c r="GU17" s="24">
        <v>16</v>
      </c>
      <c r="GV17" s="21">
        <v>90</v>
      </c>
      <c r="GW17" s="24">
        <v>17</v>
      </c>
      <c r="GX17" s="21">
        <v>90</v>
      </c>
      <c r="GY17" s="24">
        <v>17</v>
      </c>
      <c r="GZ17" s="21">
        <v>90</v>
      </c>
      <c r="HA17" s="24"/>
      <c r="HB17" s="21"/>
      <c r="HC17" s="24"/>
      <c r="HD17" s="21"/>
      <c r="HE17" s="6"/>
      <c r="HF17" s="21"/>
      <c r="HG17" s="21"/>
      <c r="HH17" s="21"/>
      <c r="HI17" s="21"/>
      <c r="HJ17" s="21"/>
      <c r="HK17" s="21"/>
      <c r="HL17" s="21"/>
      <c r="HM17" s="21"/>
      <c r="HN17" s="21"/>
      <c r="HO17" s="21"/>
      <c r="HP17" s="21"/>
      <c r="HQ17" s="21"/>
      <c r="HR17" s="21"/>
      <c r="HS17" s="21"/>
      <c r="HT17" s="21"/>
      <c r="HU17" s="6"/>
      <c r="HV17" s="15"/>
    </row>
    <row r="18" spans="1:230" ht="15.75" customHeight="1" x14ac:dyDescent="0.3">
      <c r="A18" s="99">
        <v>13</v>
      </c>
      <c r="B18" s="51">
        <v>43</v>
      </c>
      <c r="C18" s="52" t="s">
        <v>626</v>
      </c>
      <c r="D18" s="52">
        <v>1</v>
      </c>
      <c r="E18" s="53">
        <v>41169</v>
      </c>
      <c r="F18" s="53">
        <v>41199</v>
      </c>
      <c r="G18" s="52">
        <f t="shared" si="0"/>
        <v>30</v>
      </c>
      <c r="H18" s="52"/>
      <c r="I18" s="52"/>
      <c r="J18" s="54">
        <v>30147</v>
      </c>
      <c r="K18" s="52">
        <v>30</v>
      </c>
      <c r="L18" s="52"/>
      <c r="M18" s="52"/>
      <c r="N18" s="52" t="s">
        <v>642</v>
      </c>
      <c r="O18" s="52">
        <v>40</v>
      </c>
      <c r="P18" s="52">
        <v>24.7</v>
      </c>
      <c r="Q18" s="52">
        <v>154</v>
      </c>
      <c r="R18" s="52" t="s">
        <v>643</v>
      </c>
      <c r="S18" s="52">
        <v>1</v>
      </c>
      <c r="T18" s="52">
        <v>154</v>
      </c>
      <c r="U18" s="52" t="s">
        <v>272</v>
      </c>
      <c r="V18" s="52">
        <v>1</v>
      </c>
      <c r="W18" s="52">
        <v>154</v>
      </c>
      <c r="X18" s="52">
        <v>63</v>
      </c>
      <c r="Y18" s="52">
        <v>0</v>
      </c>
      <c r="Z18" s="6"/>
      <c r="AA18" s="55" t="s">
        <v>244</v>
      </c>
      <c r="AB18" s="52" t="s">
        <v>644</v>
      </c>
      <c r="AC18" s="56"/>
      <c r="AD18" s="56"/>
      <c r="AE18" s="52" t="s">
        <v>246</v>
      </c>
      <c r="AF18" s="52" t="s">
        <v>247</v>
      </c>
      <c r="AG18" s="52" t="s">
        <v>246</v>
      </c>
      <c r="AH18" s="52" t="s">
        <v>248</v>
      </c>
      <c r="AI18" s="52" t="s">
        <v>249</v>
      </c>
      <c r="AJ18" s="52" t="s">
        <v>249</v>
      </c>
      <c r="AK18" s="52" t="s">
        <v>249</v>
      </c>
      <c r="AL18" s="52" t="s">
        <v>246</v>
      </c>
      <c r="AM18" s="52">
        <v>108.5</v>
      </c>
      <c r="AN18" s="6"/>
      <c r="AO18" s="57" t="s">
        <v>250</v>
      </c>
      <c r="AP18" s="57" t="s">
        <v>274</v>
      </c>
      <c r="AQ18" s="57"/>
      <c r="AR18" s="57" t="s">
        <v>1902</v>
      </c>
      <c r="AS18" s="57" t="s">
        <v>1913</v>
      </c>
      <c r="AT18" s="120">
        <v>48.5</v>
      </c>
      <c r="AU18" s="52">
        <v>54.2</v>
      </c>
      <c r="AV18" s="52">
        <v>68.2</v>
      </c>
      <c r="AW18" s="52">
        <v>38.26</v>
      </c>
      <c r="AX18" s="52">
        <v>22</v>
      </c>
      <c r="AY18" s="52">
        <v>8</v>
      </c>
      <c r="AZ18" s="52">
        <v>3.77</v>
      </c>
      <c r="BA18" s="52">
        <v>1.95</v>
      </c>
      <c r="BB18" s="52">
        <v>0.99</v>
      </c>
      <c r="BC18" s="77">
        <f t="shared" ref="BC18:BE18" si="43">((AU18/AT18)*100)-100</f>
        <v>11.75257731958763</v>
      </c>
      <c r="BD18" s="77">
        <f t="shared" si="43"/>
        <v>25.830258302583033</v>
      </c>
      <c r="BE18" s="77">
        <f t="shared" si="43"/>
        <v>-43.90029325513197</v>
      </c>
      <c r="BF18" s="77">
        <f t="shared" si="2"/>
        <v>40.61855670103094</v>
      </c>
      <c r="BG18" s="77">
        <f t="shared" si="3"/>
        <v>-21.11340206185568</v>
      </c>
      <c r="BH18" s="77">
        <f t="shared" si="4"/>
        <v>-29.409594095940975</v>
      </c>
      <c r="BI18" s="51">
        <f t="shared" ref="BI18:BK18" si="44">AU18-AT18</f>
        <v>5.7000000000000028</v>
      </c>
      <c r="BJ18" s="51">
        <f t="shared" si="44"/>
        <v>14</v>
      </c>
      <c r="BK18" s="51">
        <f t="shared" si="44"/>
        <v>-29.940000000000005</v>
      </c>
      <c r="BL18" s="51">
        <f t="shared" si="6"/>
        <v>19.700000000000003</v>
      </c>
      <c r="BM18" s="51">
        <f t="shared" si="7"/>
        <v>-10.240000000000002</v>
      </c>
      <c r="BN18" s="51">
        <f t="shared" si="8"/>
        <v>-15.940000000000005</v>
      </c>
      <c r="BO18" s="55">
        <v>127.3</v>
      </c>
      <c r="BP18" s="52"/>
      <c r="BQ18" s="52">
        <v>101.9</v>
      </c>
      <c r="BR18" s="52"/>
      <c r="BS18" s="52">
        <v>27.8</v>
      </c>
      <c r="BT18" s="52"/>
      <c r="BU18" s="52"/>
      <c r="BV18" s="55">
        <v>38.1</v>
      </c>
      <c r="BW18" s="52">
        <v>36.9</v>
      </c>
      <c r="BX18" s="52">
        <v>38</v>
      </c>
      <c r="BY18" s="52">
        <v>37</v>
      </c>
      <c r="BZ18" s="52">
        <v>37.9</v>
      </c>
      <c r="CA18" s="52">
        <v>36.6</v>
      </c>
      <c r="CB18" s="52">
        <v>37</v>
      </c>
      <c r="CC18" s="52">
        <v>36.4</v>
      </c>
      <c r="CD18" s="52">
        <v>36</v>
      </c>
      <c r="CE18" s="6"/>
      <c r="CF18" s="55" t="s">
        <v>645</v>
      </c>
      <c r="CG18" s="52"/>
      <c r="CH18" s="52"/>
      <c r="CI18" s="52"/>
      <c r="CJ18" s="52"/>
      <c r="CK18" s="52"/>
      <c r="CL18" s="52"/>
      <c r="CM18" s="55" t="s">
        <v>646</v>
      </c>
      <c r="CN18" s="52"/>
      <c r="CO18" s="52"/>
      <c r="CP18" s="52"/>
      <c r="CQ18" s="52"/>
      <c r="CR18" s="52"/>
      <c r="CS18" s="52"/>
      <c r="CT18" s="55">
        <v>3</v>
      </c>
      <c r="CU18" s="52"/>
      <c r="CV18" s="52"/>
      <c r="CW18" s="52"/>
      <c r="CX18" s="52"/>
      <c r="CY18" s="52"/>
      <c r="CZ18" s="52"/>
      <c r="DA18" s="55" t="s">
        <v>647</v>
      </c>
      <c r="DB18" s="52"/>
      <c r="DC18" s="52"/>
      <c r="DD18" s="52"/>
      <c r="DE18" s="52"/>
      <c r="DF18" s="52"/>
      <c r="DG18" s="52"/>
      <c r="DH18" s="55" t="s">
        <v>255</v>
      </c>
      <c r="DI18" s="52" t="s">
        <v>255</v>
      </c>
      <c r="DJ18" s="52" t="s">
        <v>255</v>
      </c>
      <c r="DK18" s="52" t="s">
        <v>255</v>
      </c>
      <c r="DL18" s="52" t="s">
        <v>255</v>
      </c>
      <c r="DM18" s="52" t="s">
        <v>255</v>
      </c>
      <c r="DN18" s="52" t="s">
        <v>255</v>
      </c>
      <c r="DO18" s="57">
        <v>8</v>
      </c>
      <c r="DP18" s="6"/>
      <c r="DQ18" s="55">
        <v>126.9</v>
      </c>
      <c r="DR18" s="52">
        <v>143</v>
      </c>
      <c r="DS18" s="52">
        <v>136</v>
      </c>
      <c r="DT18" s="52">
        <v>128</v>
      </c>
      <c r="DU18" s="52">
        <v>137.9</v>
      </c>
      <c r="DV18" s="52">
        <v>155.4</v>
      </c>
      <c r="DW18" s="52">
        <v>186.3</v>
      </c>
      <c r="DX18" s="55">
        <v>0.35</v>
      </c>
      <c r="DY18" s="52">
        <v>0.35</v>
      </c>
      <c r="DZ18" s="52">
        <v>0.35</v>
      </c>
      <c r="EA18" s="52">
        <v>0.35</v>
      </c>
      <c r="EB18" s="52">
        <v>0.35</v>
      </c>
      <c r="EC18" s="52">
        <v>0.35</v>
      </c>
      <c r="ED18" s="52">
        <v>0.5</v>
      </c>
      <c r="EE18" s="78">
        <f t="shared" ref="EE18:EK18" si="45">DQ18/DX18</f>
        <v>362.57142857142861</v>
      </c>
      <c r="EF18" s="79">
        <f t="shared" si="45"/>
        <v>408.57142857142861</v>
      </c>
      <c r="EG18" s="79">
        <f t="shared" si="45"/>
        <v>388.57142857142861</v>
      </c>
      <c r="EH18" s="79">
        <f t="shared" si="45"/>
        <v>365.71428571428572</v>
      </c>
      <c r="EI18" s="79">
        <f t="shared" si="45"/>
        <v>394.00000000000006</v>
      </c>
      <c r="EJ18" s="79">
        <f t="shared" si="45"/>
        <v>444.00000000000006</v>
      </c>
      <c r="EK18" s="79">
        <f t="shared" si="45"/>
        <v>372.6</v>
      </c>
      <c r="EL18" s="55">
        <v>1</v>
      </c>
      <c r="EM18" s="52">
        <v>1</v>
      </c>
      <c r="EN18" s="52">
        <v>1</v>
      </c>
      <c r="EO18" s="52">
        <v>1</v>
      </c>
      <c r="EP18" s="52">
        <v>1</v>
      </c>
      <c r="EQ18" s="52">
        <v>1</v>
      </c>
      <c r="ER18" s="52">
        <v>1</v>
      </c>
      <c r="ES18" s="55">
        <v>636</v>
      </c>
      <c r="ET18" s="52">
        <v>394</v>
      </c>
      <c r="EU18" s="52">
        <v>365</v>
      </c>
      <c r="EV18" s="52">
        <v>345</v>
      </c>
      <c r="EW18" s="52">
        <v>318</v>
      </c>
      <c r="EX18" s="52">
        <v>303</v>
      </c>
      <c r="EY18" s="52">
        <v>356</v>
      </c>
      <c r="EZ18" s="55">
        <v>11.4</v>
      </c>
      <c r="FA18" s="52">
        <v>6.7</v>
      </c>
      <c r="FB18" s="52">
        <v>3.6</v>
      </c>
      <c r="FC18" s="52">
        <v>5.6</v>
      </c>
      <c r="FD18" s="52">
        <v>4</v>
      </c>
      <c r="FE18" s="52">
        <v>4</v>
      </c>
      <c r="FF18" s="52">
        <v>4</v>
      </c>
      <c r="FG18" s="55">
        <v>15</v>
      </c>
      <c r="FH18" s="52">
        <v>15</v>
      </c>
      <c r="FI18" s="52">
        <v>15</v>
      </c>
      <c r="FJ18" s="52">
        <v>15</v>
      </c>
      <c r="FK18" s="52">
        <v>15</v>
      </c>
      <c r="FL18" s="52">
        <v>15</v>
      </c>
      <c r="FM18" s="52">
        <v>15</v>
      </c>
      <c r="FN18" s="55">
        <v>59</v>
      </c>
      <c r="FO18" s="52">
        <v>73</v>
      </c>
      <c r="FP18" s="52">
        <v>94</v>
      </c>
      <c r="FQ18" s="52">
        <v>78</v>
      </c>
      <c r="FR18" s="52">
        <v>72</v>
      </c>
      <c r="FS18" s="52">
        <v>74</v>
      </c>
      <c r="FT18" s="52">
        <v>76</v>
      </c>
      <c r="FU18" s="55">
        <v>0</v>
      </c>
      <c r="FV18" s="52">
        <v>0</v>
      </c>
      <c r="FW18" s="52">
        <v>0</v>
      </c>
      <c r="FX18" s="52">
        <v>0</v>
      </c>
      <c r="FY18" s="52">
        <v>0</v>
      </c>
      <c r="FZ18" s="52">
        <v>0</v>
      </c>
      <c r="GA18" s="52">
        <v>0</v>
      </c>
      <c r="GB18" s="55">
        <v>190</v>
      </c>
      <c r="GC18" s="52">
        <v>56</v>
      </c>
      <c r="GD18" s="52">
        <v>75</v>
      </c>
      <c r="GE18" s="52">
        <v>55</v>
      </c>
      <c r="GF18" s="52">
        <v>55</v>
      </c>
      <c r="GG18" s="52">
        <v>55</v>
      </c>
      <c r="GH18" s="52">
        <v>55</v>
      </c>
      <c r="GI18" s="55">
        <v>1210</v>
      </c>
      <c r="GJ18" s="52">
        <v>3250</v>
      </c>
      <c r="GK18" s="52">
        <v>3725</v>
      </c>
      <c r="GL18" s="52">
        <v>3300</v>
      </c>
      <c r="GM18" s="52">
        <v>3410</v>
      </c>
      <c r="GN18" s="52">
        <v>2720</v>
      </c>
      <c r="GO18" s="58">
        <v>3100</v>
      </c>
      <c r="GP18" s="9"/>
      <c r="GQ18" s="59">
        <v>9</v>
      </c>
      <c r="GR18" s="52">
        <v>18</v>
      </c>
      <c r="GS18" s="55">
        <v>8</v>
      </c>
      <c r="GT18" s="52">
        <v>18</v>
      </c>
      <c r="GU18" s="55">
        <v>8</v>
      </c>
      <c r="GV18" s="52">
        <v>18</v>
      </c>
      <c r="GW18" s="55">
        <v>8</v>
      </c>
      <c r="GX18" s="52">
        <v>18</v>
      </c>
      <c r="GY18" s="55">
        <v>8</v>
      </c>
      <c r="GZ18" s="52">
        <v>18</v>
      </c>
      <c r="HA18" s="55">
        <v>8</v>
      </c>
      <c r="HB18" s="52">
        <v>18</v>
      </c>
      <c r="HC18" s="55">
        <v>8</v>
      </c>
      <c r="HD18" s="52">
        <v>18</v>
      </c>
      <c r="HE18" s="6"/>
      <c r="HF18" s="52"/>
      <c r="HG18" s="52"/>
      <c r="HH18" s="52"/>
      <c r="HI18" s="52"/>
      <c r="HJ18" s="52"/>
      <c r="HK18" s="52"/>
      <c r="HL18" s="52"/>
      <c r="HM18" s="52"/>
      <c r="HN18" s="52"/>
      <c r="HO18" s="52"/>
      <c r="HP18" s="52"/>
      <c r="HQ18" s="52"/>
      <c r="HR18" s="52"/>
      <c r="HS18" s="52"/>
      <c r="HT18" s="52"/>
      <c r="HU18" s="6"/>
    </row>
    <row r="19" spans="1:230" ht="15.75" customHeight="1" x14ac:dyDescent="0.3">
      <c r="A19" s="99">
        <v>14</v>
      </c>
      <c r="B19" s="3">
        <v>49</v>
      </c>
      <c r="C19" s="21" t="s">
        <v>239</v>
      </c>
      <c r="D19" s="21">
        <v>2</v>
      </c>
      <c r="E19" s="22">
        <v>41257</v>
      </c>
      <c r="F19" s="22">
        <v>41257</v>
      </c>
      <c r="G19" s="21">
        <f t="shared" si="0"/>
        <v>0</v>
      </c>
      <c r="H19" s="21"/>
      <c r="I19" s="21" t="s">
        <v>680</v>
      </c>
      <c r="J19" s="23">
        <v>22686</v>
      </c>
      <c r="K19" s="21">
        <v>50</v>
      </c>
      <c r="L19" s="21"/>
      <c r="M19" s="21">
        <v>50</v>
      </c>
      <c r="N19" s="21" t="s">
        <v>681</v>
      </c>
      <c r="O19" s="21">
        <v>83</v>
      </c>
      <c r="P19" s="21">
        <v>94.1</v>
      </c>
      <c r="Q19" s="21">
        <v>6</v>
      </c>
      <c r="R19" s="21" t="s">
        <v>682</v>
      </c>
      <c r="S19" s="21">
        <v>1</v>
      </c>
      <c r="T19" s="21">
        <v>11</v>
      </c>
      <c r="U19" s="21" t="s">
        <v>548</v>
      </c>
      <c r="V19" s="21">
        <v>2</v>
      </c>
      <c r="W19" s="21">
        <v>4</v>
      </c>
      <c r="X19" s="21">
        <v>2</v>
      </c>
      <c r="Y19" s="21">
        <v>2</v>
      </c>
      <c r="Z19" s="6"/>
      <c r="AA19" s="24" t="s">
        <v>244</v>
      </c>
      <c r="AB19" s="21" t="s">
        <v>639</v>
      </c>
      <c r="AC19" s="25"/>
      <c r="AD19" s="25"/>
      <c r="AE19" s="21" t="s">
        <v>249</v>
      </c>
      <c r="AF19" s="21"/>
      <c r="AG19" s="21" t="s">
        <v>249</v>
      </c>
      <c r="AH19" s="21"/>
      <c r="AI19" s="21" t="s">
        <v>246</v>
      </c>
      <c r="AJ19" s="21" t="s">
        <v>246</v>
      </c>
      <c r="AK19" s="21" t="s">
        <v>249</v>
      </c>
      <c r="AL19" s="21" t="s">
        <v>246</v>
      </c>
      <c r="AM19" s="21">
        <v>0.94</v>
      </c>
      <c r="AN19" s="6"/>
      <c r="AO19" s="26" t="s">
        <v>250</v>
      </c>
      <c r="AP19" s="26" t="s">
        <v>274</v>
      </c>
      <c r="AQ19" s="26"/>
      <c r="AR19" s="26" t="s">
        <v>1902</v>
      </c>
      <c r="AS19" s="26" t="s">
        <v>1905</v>
      </c>
      <c r="AT19" s="115">
        <v>0.94</v>
      </c>
      <c r="AU19" s="21">
        <v>1.17</v>
      </c>
      <c r="AV19" s="21">
        <v>2.71</v>
      </c>
      <c r="AW19" s="21">
        <v>0.85</v>
      </c>
      <c r="AX19" s="21">
        <v>0.53</v>
      </c>
      <c r="AY19" s="21">
        <v>0.31</v>
      </c>
      <c r="AZ19" s="21">
        <v>0.2</v>
      </c>
      <c r="BA19" s="21"/>
      <c r="BB19" s="21"/>
      <c r="BC19" s="28">
        <f t="shared" ref="BC19:BE19" si="46">((AU19/AT19)*100)-100</f>
        <v>24.468085106382986</v>
      </c>
      <c r="BD19" s="28">
        <f t="shared" si="46"/>
        <v>131.62393162393164</v>
      </c>
      <c r="BE19" s="28">
        <f t="shared" si="46"/>
        <v>-68.634686346863475</v>
      </c>
      <c r="BF19" s="28">
        <f t="shared" si="2"/>
        <v>188.29787234042556</v>
      </c>
      <c r="BG19" s="28">
        <f t="shared" si="3"/>
        <v>-9.5744680851063748</v>
      </c>
      <c r="BH19" s="28">
        <f t="shared" si="4"/>
        <v>-27.350427350427353</v>
      </c>
      <c r="BI19" s="3">
        <f t="shared" ref="BI19:BK19" si="47">AU19-AT19</f>
        <v>0.22999999999999998</v>
      </c>
      <c r="BJ19" s="3">
        <f t="shared" si="47"/>
        <v>1.54</v>
      </c>
      <c r="BK19" s="3">
        <f t="shared" si="47"/>
        <v>-1.8599999999999999</v>
      </c>
      <c r="BL19" s="3">
        <f t="shared" si="6"/>
        <v>1.77</v>
      </c>
      <c r="BM19" s="3">
        <f t="shared" si="7"/>
        <v>-8.9999999999999969E-2</v>
      </c>
      <c r="BN19" s="3">
        <f t="shared" si="8"/>
        <v>-0.31999999999999995</v>
      </c>
      <c r="BO19" s="24">
        <v>60.8</v>
      </c>
      <c r="BP19" s="21">
        <v>121</v>
      </c>
      <c r="BQ19" s="21"/>
      <c r="BR19" s="21"/>
      <c r="BS19" s="21"/>
      <c r="BT19" s="21"/>
      <c r="BU19" s="21"/>
      <c r="BV19" s="24">
        <v>36</v>
      </c>
      <c r="BW19" s="21">
        <v>36</v>
      </c>
      <c r="BX19" s="21">
        <v>36</v>
      </c>
      <c r="BY19" s="21">
        <v>36.5</v>
      </c>
      <c r="BZ19" s="21">
        <v>36.1</v>
      </c>
      <c r="CA19" s="21">
        <v>36</v>
      </c>
      <c r="CB19" s="21">
        <v>36.5</v>
      </c>
      <c r="CC19" s="21"/>
      <c r="CD19" s="21"/>
      <c r="CE19" s="6"/>
      <c r="CF19" s="24" t="s">
        <v>683</v>
      </c>
      <c r="CG19" s="21"/>
      <c r="CH19" s="21"/>
      <c r="CI19" s="21"/>
      <c r="CJ19" s="21"/>
      <c r="CK19" s="21"/>
      <c r="CL19" s="21"/>
      <c r="CM19" s="24" t="s">
        <v>684</v>
      </c>
      <c r="CN19" s="21"/>
      <c r="CO19" s="21"/>
      <c r="CP19" s="21"/>
      <c r="CQ19" s="21"/>
      <c r="CR19" s="21"/>
      <c r="CS19" s="21"/>
      <c r="CT19" s="24">
        <v>2</v>
      </c>
      <c r="CU19" s="21"/>
      <c r="CV19" s="21"/>
      <c r="CW19" s="21"/>
      <c r="CX19" s="21"/>
      <c r="CY19" s="21"/>
      <c r="CZ19" s="21"/>
      <c r="DA19" s="24" t="s">
        <v>409</v>
      </c>
      <c r="DB19" s="21"/>
      <c r="DC19" s="21"/>
      <c r="DD19" s="21"/>
      <c r="DE19" s="21"/>
      <c r="DF19" s="21"/>
      <c r="DG19" s="21"/>
      <c r="DH19" s="24" t="s">
        <v>255</v>
      </c>
      <c r="DI19" s="21" t="s">
        <v>255</v>
      </c>
      <c r="DJ19" s="21" t="s">
        <v>255</v>
      </c>
      <c r="DK19" s="21" t="s">
        <v>255</v>
      </c>
      <c r="DL19" s="21" t="s">
        <v>255</v>
      </c>
      <c r="DM19" s="21"/>
      <c r="DN19" s="21"/>
      <c r="DO19" s="26">
        <v>8</v>
      </c>
      <c r="DP19" s="6"/>
      <c r="DQ19" s="24">
        <v>69.2</v>
      </c>
      <c r="DR19" s="21">
        <v>69.5</v>
      </c>
      <c r="DS19" s="21">
        <v>123.9</v>
      </c>
      <c r="DT19" s="21">
        <v>241</v>
      </c>
      <c r="DU19" s="21">
        <v>695</v>
      </c>
      <c r="DV19" s="21"/>
      <c r="DW19" s="21"/>
      <c r="DX19" s="24">
        <v>0.4</v>
      </c>
      <c r="DY19" s="21">
        <v>0.4</v>
      </c>
      <c r="DZ19" s="21">
        <v>0.32</v>
      </c>
      <c r="EA19" s="21">
        <v>0.5</v>
      </c>
      <c r="EB19" s="21">
        <v>0.5</v>
      </c>
      <c r="EC19" s="21"/>
      <c r="ED19" s="21"/>
      <c r="EE19" s="29">
        <f t="shared" ref="EE19:EI19" si="48">DQ19/DX19</f>
        <v>173</v>
      </c>
      <c r="EF19" s="30">
        <f t="shared" si="48"/>
        <v>173.75</v>
      </c>
      <c r="EG19" s="30">
        <f t="shared" si="48"/>
        <v>387.1875</v>
      </c>
      <c r="EH19" s="30">
        <f t="shared" si="48"/>
        <v>482</v>
      </c>
      <c r="EI19" s="30">
        <f t="shared" si="48"/>
        <v>1390</v>
      </c>
      <c r="EJ19" s="30"/>
      <c r="EK19" s="30"/>
      <c r="EL19" s="24">
        <v>1</v>
      </c>
      <c r="EM19" s="21">
        <v>1</v>
      </c>
      <c r="EN19" s="21">
        <v>1</v>
      </c>
      <c r="EO19" s="21">
        <v>1</v>
      </c>
      <c r="EP19" s="21">
        <v>1</v>
      </c>
      <c r="EQ19" s="21"/>
      <c r="ER19" s="21"/>
      <c r="ES19" s="24">
        <v>213</v>
      </c>
      <c r="ET19" s="21">
        <v>189</v>
      </c>
      <c r="EU19" s="21">
        <v>121</v>
      </c>
      <c r="EV19" s="21">
        <v>97</v>
      </c>
      <c r="EW19" s="21">
        <v>106</v>
      </c>
      <c r="EX19" s="21"/>
      <c r="EY19" s="21"/>
      <c r="EZ19" s="24">
        <v>10.1</v>
      </c>
      <c r="FA19" s="21">
        <v>6.7</v>
      </c>
      <c r="FB19" s="21">
        <v>6.5</v>
      </c>
      <c r="FC19" s="21">
        <v>6.4</v>
      </c>
      <c r="FD19" s="21">
        <v>6.4</v>
      </c>
      <c r="FE19" s="21"/>
      <c r="FF19" s="21"/>
      <c r="FG19" s="24">
        <v>4</v>
      </c>
      <c r="FH19" s="21">
        <v>5</v>
      </c>
      <c r="FI19" s="21">
        <v>10</v>
      </c>
      <c r="FJ19" s="21">
        <v>14</v>
      </c>
      <c r="FK19" s="21">
        <v>14</v>
      </c>
      <c r="FL19" s="21"/>
      <c r="FM19" s="21"/>
      <c r="FN19" s="24">
        <v>85</v>
      </c>
      <c r="FO19" s="21">
        <v>127</v>
      </c>
      <c r="FP19" s="21">
        <v>129</v>
      </c>
      <c r="FQ19" s="21">
        <v>117</v>
      </c>
      <c r="FR19" s="21">
        <v>110</v>
      </c>
      <c r="FS19" s="21"/>
      <c r="FT19" s="21"/>
      <c r="FU19" s="24">
        <v>0</v>
      </c>
      <c r="FV19" s="21">
        <v>0</v>
      </c>
      <c r="FW19" s="21">
        <v>0</v>
      </c>
      <c r="FX19" s="21">
        <v>0</v>
      </c>
      <c r="FY19" s="21">
        <v>0</v>
      </c>
      <c r="FZ19" s="21"/>
      <c r="GA19" s="21"/>
      <c r="GB19" s="24">
        <v>181</v>
      </c>
      <c r="GC19" s="21">
        <v>211</v>
      </c>
      <c r="GD19" s="21">
        <v>233</v>
      </c>
      <c r="GE19" s="21">
        <v>178</v>
      </c>
      <c r="GF19" s="21">
        <v>196</v>
      </c>
      <c r="GG19" s="21"/>
      <c r="GH19" s="21"/>
      <c r="GI19" s="24">
        <v>340</v>
      </c>
      <c r="GJ19" s="21">
        <v>42</v>
      </c>
      <c r="GK19" s="21">
        <v>290</v>
      </c>
      <c r="GL19" s="21">
        <v>234</v>
      </c>
      <c r="GM19" s="21">
        <v>237</v>
      </c>
      <c r="GN19" s="21"/>
      <c r="GO19" s="31"/>
      <c r="GP19" s="9"/>
      <c r="GQ19" s="32">
        <v>12</v>
      </c>
      <c r="GR19" s="21">
        <v>45</v>
      </c>
      <c r="GS19" s="24">
        <v>12</v>
      </c>
      <c r="GT19" s="21">
        <v>45</v>
      </c>
      <c r="GU19" s="24">
        <v>11</v>
      </c>
      <c r="GV19" s="21">
        <v>45</v>
      </c>
      <c r="GW19" s="24">
        <v>11</v>
      </c>
      <c r="GX19" s="21">
        <v>45</v>
      </c>
      <c r="GY19" s="24">
        <v>10</v>
      </c>
      <c r="GZ19" s="21">
        <v>45</v>
      </c>
      <c r="HA19" s="24"/>
      <c r="HB19" s="21"/>
      <c r="HC19" s="24"/>
      <c r="HD19" s="21"/>
      <c r="HE19" s="6"/>
      <c r="HF19" s="21">
        <v>50</v>
      </c>
      <c r="HG19" s="21">
        <v>48</v>
      </c>
      <c r="HH19" s="21">
        <v>116</v>
      </c>
      <c r="HI19" s="21">
        <v>36</v>
      </c>
      <c r="HJ19" s="21">
        <v>1</v>
      </c>
      <c r="HK19" s="21">
        <v>69.2</v>
      </c>
      <c r="HL19" s="21">
        <v>0.35</v>
      </c>
      <c r="HM19" s="21">
        <v>0</v>
      </c>
      <c r="HN19" s="21">
        <v>4.2</v>
      </c>
      <c r="HO19" s="21">
        <v>10.71</v>
      </c>
      <c r="HP19" s="21">
        <v>3.6</v>
      </c>
      <c r="HQ19" s="21">
        <v>138</v>
      </c>
      <c r="HR19" s="21">
        <v>10.1</v>
      </c>
      <c r="HS19" s="21">
        <v>25.3</v>
      </c>
      <c r="HT19" s="21">
        <v>3</v>
      </c>
      <c r="HU19" s="6"/>
    </row>
    <row r="20" spans="1:230" ht="15.75" customHeight="1" x14ac:dyDescent="0.3">
      <c r="A20" s="99">
        <v>15</v>
      </c>
      <c r="B20" s="51">
        <v>57</v>
      </c>
      <c r="C20" s="21" t="s">
        <v>626</v>
      </c>
      <c r="D20" s="21">
        <v>1</v>
      </c>
      <c r="E20" s="22">
        <v>41294</v>
      </c>
      <c r="F20" s="22">
        <v>41294</v>
      </c>
      <c r="G20" s="21">
        <f t="shared" si="0"/>
        <v>0</v>
      </c>
      <c r="H20" s="21" t="s">
        <v>410</v>
      </c>
      <c r="I20" s="21" t="s">
        <v>732</v>
      </c>
      <c r="J20" s="23">
        <v>8667</v>
      </c>
      <c r="K20" s="21">
        <v>89</v>
      </c>
      <c r="L20" s="21">
        <v>176</v>
      </c>
      <c r="M20" s="21">
        <v>60</v>
      </c>
      <c r="N20" s="21" t="s">
        <v>733</v>
      </c>
      <c r="O20" s="21">
        <v>69</v>
      </c>
      <c r="P20" s="21">
        <v>82.6</v>
      </c>
      <c r="Q20" s="21">
        <v>1</v>
      </c>
      <c r="R20" s="21" t="s">
        <v>512</v>
      </c>
      <c r="S20" s="21">
        <v>1</v>
      </c>
      <c r="T20" s="21">
        <v>1</v>
      </c>
      <c r="U20" s="21" t="s">
        <v>512</v>
      </c>
      <c r="V20" s="21">
        <v>1</v>
      </c>
      <c r="W20" s="21">
        <v>1</v>
      </c>
      <c r="X20" s="21">
        <v>0</v>
      </c>
      <c r="Y20" s="21">
        <v>0</v>
      </c>
      <c r="Z20" s="6"/>
      <c r="AA20" s="24" t="s">
        <v>244</v>
      </c>
      <c r="AB20" s="21" t="s">
        <v>337</v>
      </c>
      <c r="AC20" s="25"/>
      <c r="AD20" s="25"/>
      <c r="AE20" s="21" t="s">
        <v>249</v>
      </c>
      <c r="AF20" s="21"/>
      <c r="AG20" s="21" t="s">
        <v>246</v>
      </c>
      <c r="AH20" s="21" t="s">
        <v>248</v>
      </c>
      <c r="AI20" s="21" t="s">
        <v>246</v>
      </c>
      <c r="AJ20" s="21" t="s">
        <v>246</v>
      </c>
      <c r="AK20" s="21" t="s">
        <v>249</v>
      </c>
      <c r="AL20" s="21" t="s">
        <v>246</v>
      </c>
      <c r="AM20" s="21">
        <v>2.08</v>
      </c>
      <c r="AN20" s="6"/>
      <c r="AO20" s="26" t="s">
        <v>250</v>
      </c>
      <c r="AP20" s="26" t="s">
        <v>274</v>
      </c>
      <c r="AQ20" s="26"/>
      <c r="AR20" s="26" t="s">
        <v>1902</v>
      </c>
      <c r="AS20" s="26" t="s">
        <v>1905</v>
      </c>
      <c r="AT20" s="115">
        <v>2.08</v>
      </c>
      <c r="AU20" s="21">
        <v>1.37</v>
      </c>
      <c r="AV20" s="21">
        <v>0.96</v>
      </c>
      <c r="AW20" s="21">
        <v>0.53</v>
      </c>
      <c r="AX20" s="21"/>
      <c r="AY20" s="21"/>
      <c r="AZ20" s="21"/>
      <c r="BA20" s="21"/>
      <c r="BB20" s="21"/>
      <c r="BC20" s="28">
        <f t="shared" ref="BC20:BE20" si="49">((AU20/AT20)*100)-100</f>
        <v>-34.134615384615387</v>
      </c>
      <c r="BD20" s="28">
        <f t="shared" si="49"/>
        <v>-29.927007299270088</v>
      </c>
      <c r="BE20" s="28">
        <f t="shared" si="49"/>
        <v>-44.791666666666664</v>
      </c>
      <c r="BF20" s="28">
        <f t="shared" si="2"/>
        <v>-53.846153846153847</v>
      </c>
      <c r="BG20" s="28">
        <f t="shared" si="3"/>
        <v>-74.519230769230774</v>
      </c>
      <c r="BH20" s="28">
        <f t="shared" si="4"/>
        <v>-61.313868613138688</v>
      </c>
      <c r="BI20" s="3">
        <f t="shared" ref="BI20:BK20" si="50">AU20-AT20</f>
        <v>-0.71</v>
      </c>
      <c r="BJ20" s="3">
        <f t="shared" si="50"/>
        <v>-0.41000000000000014</v>
      </c>
      <c r="BK20" s="3">
        <f t="shared" si="50"/>
        <v>-0.42999999999999994</v>
      </c>
      <c r="BL20" s="3">
        <f t="shared" si="6"/>
        <v>-1.1200000000000001</v>
      </c>
      <c r="BM20" s="3">
        <f t="shared" si="7"/>
        <v>-1.55</v>
      </c>
      <c r="BN20" s="3">
        <f t="shared" si="8"/>
        <v>-0.84000000000000008</v>
      </c>
      <c r="BO20" s="24">
        <v>267</v>
      </c>
      <c r="BP20" s="21"/>
      <c r="BQ20" s="21"/>
      <c r="BR20" s="21"/>
      <c r="BS20" s="21"/>
      <c r="BT20" s="21"/>
      <c r="BU20" s="21"/>
      <c r="BV20" s="24">
        <v>36</v>
      </c>
      <c r="BW20" s="21">
        <v>36</v>
      </c>
      <c r="BX20" s="21">
        <v>36</v>
      </c>
      <c r="BY20" s="21"/>
      <c r="BZ20" s="21"/>
      <c r="CA20" s="21"/>
      <c r="CB20" s="21"/>
      <c r="CC20" s="21"/>
      <c r="CD20" s="21"/>
      <c r="CE20" s="6"/>
      <c r="CF20" s="24" t="s">
        <v>734</v>
      </c>
      <c r="CG20" s="21"/>
      <c r="CH20" s="21"/>
      <c r="CI20" s="21"/>
      <c r="CJ20" s="21"/>
      <c r="CK20" s="21"/>
      <c r="CL20" s="21"/>
      <c r="CM20" s="24" t="s">
        <v>280</v>
      </c>
      <c r="CN20" s="21"/>
      <c r="CO20" s="21"/>
      <c r="CP20" s="21"/>
      <c r="CQ20" s="21"/>
      <c r="CR20" s="21"/>
      <c r="CS20" s="21"/>
      <c r="CT20" s="24">
        <v>1</v>
      </c>
      <c r="CU20" s="21"/>
      <c r="CV20" s="21"/>
      <c r="CW20" s="21"/>
      <c r="CX20" s="21"/>
      <c r="CY20" s="21"/>
      <c r="CZ20" s="21"/>
      <c r="DA20" s="24" t="s">
        <v>735</v>
      </c>
      <c r="DB20" s="21"/>
      <c r="DC20" s="21"/>
      <c r="DD20" s="21"/>
      <c r="DE20" s="21"/>
      <c r="DF20" s="21"/>
      <c r="DG20" s="21"/>
      <c r="DH20" s="24" t="s">
        <v>518</v>
      </c>
      <c r="DI20" s="21"/>
      <c r="DJ20" s="21"/>
      <c r="DK20" s="21"/>
      <c r="DL20" s="21"/>
      <c r="DM20" s="21"/>
      <c r="DN20" s="21"/>
      <c r="DO20" s="26">
        <v>9</v>
      </c>
      <c r="DP20" s="6"/>
      <c r="DQ20" s="24">
        <v>53.6</v>
      </c>
      <c r="DR20" s="21"/>
      <c r="DS20" s="21"/>
      <c r="DT20" s="21"/>
      <c r="DU20" s="21"/>
      <c r="DV20" s="21"/>
      <c r="DW20" s="21"/>
      <c r="DX20" s="24">
        <v>0.6</v>
      </c>
      <c r="DY20" s="21"/>
      <c r="DZ20" s="21"/>
      <c r="EA20" s="21"/>
      <c r="EB20" s="21"/>
      <c r="EC20" s="21"/>
      <c r="ED20" s="21"/>
      <c r="EE20" s="29">
        <f t="shared" ref="EE20:EE75" si="51">DQ20/DX20</f>
        <v>89.333333333333343</v>
      </c>
      <c r="EF20" s="79"/>
      <c r="EG20" s="79"/>
      <c r="EH20" s="79"/>
      <c r="EI20" s="79"/>
      <c r="EJ20" s="79"/>
      <c r="EK20" s="79"/>
      <c r="EL20" s="24">
        <v>1</v>
      </c>
      <c r="EM20" s="21"/>
      <c r="EN20" s="21"/>
      <c r="EO20" s="21"/>
      <c r="EP20" s="21"/>
      <c r="EQ20" s="21"/>
      <c r="ER20" s="21"/>
      <c r="ES20" s="24">
        <v>316</v>
      </c>
      <c r="ET20" s="21"/>
      <c r="EU20" s="21"/>
      <c r="EV20" s="21"/>
      <c r="EW20" s="21"/>
      <c r="EX20" s="21"/>
      <c r="EY20" s="21"/>
      <c r="EZ20" s="24">
        <v>9.9</v>
      </c>
      <c r="FA20" s="21"/>
      <c r="FB20" s="21"/>
      <c r="FC20" s="21"/>
      <c r="FD20" s="21"/>
      <c r="FE20" s="21"/>
      <c r="FF20" s="21"/>
      <c r="FG20" s="24">
        <v>14</v>
      </c>
      <c r="FH20" s="21"/>
      <c r="FI20" s="21"/>
      <c r="FJ20" s="21"/>
      <c r="FK20" s="21"/>
      <c r="FL20" s="21"/>
      <c r="FM20" s="21"/>
      <c r="FN20" s="24">
        <v>63</v>
      </c>
      <c r="FO20" s="21"/>
      <c r="FP20" s="21"/>
      <c r="FQ20" s="21"/>
      <c r="FR20" s="21"/>
      <c r="FS20" s="21"/>
      <c r="FT20" s="21"/>
      <c r="FU20" s="24">
        <v>0</v>
      </c>
      <c r="FV20" s="21"/>
      <c r="FW20" s="21"/>
      <c r="FX20" s="21"/>
      <c r="FY20" s="21"/>
      <c r="FZ20" s="21"/>
      <c r="GA20" s="21"/>
      <c r="GB20" s="24">
        <v>147</v>
      </c>
      <c r="GC20" s="21"/>
      <c r="GD20" s="21"/>
      <c r="GE20" s="21"/>
      <c r="GF20" s="21"/>
      <c r="GG20" s="21"/>
      <c r="GH20" s="21"/>
      <c r="GI20" s="24">
        <v>650</v>
      </c>
      <c r="GJ20" s="21"/>
      <c r="GK20" s="21"/>
      <c r="GL20" s="21"/>
      <c r="GM20" s="21"/>
      <c r="GN20" s="21"/>
      <c r="GO20" s="21"/>
      <c r="GP20" s="6"/>
      <c r="GQ20" s="24">
        <v>13</v>
      </c>
      <c r="GR20" s="21">
        <v>55</v>
      </c>
      <c r="GS20" s="24"/>
      <c r="GT20" s="21"/>
      <c r="GU20" s="24"/>
      <c r="GV20" s="21"/>
      <c r="GW20" s="24"/>
      <c r="GX20" s="21"/>
      <c r="GY20" s="24"/>
      <c r="GZ20" s="21"/>
      <c r="HA20" s="24"/>
      <c r="HB20" s="21"/>
      <c r="HC20" s="24"/>
      <c r="HD20" s="21"/>
      <c r="HE20" s="6"/>
      <c r="HF20" s="21">
        <v>89</v>
      </c>
      <c r="HG20" s="21">
        <v>104</v>
      </c>
      <c r="HH20" s="21">
        <v>77</v>
      </c>
      <c r="HI20" s="21">
        <v>36</v>
      </c>
      <c r="HJ20" s="21">
        <v>1</v>
      </c>
      <c r="HK20" s="21">
        <v>53.6</v>
      </c>
      <c r="HL20" s="21">
        <v>0.6</v>
      </c>
      <c r="HM20" s="21">
        <v>10</v>
      </c>
      <c r="HN20" s="21">
        <v>60.22</v>
      </c>
      <c r="HO20" s="21">
        <v>17</v>
      </c>
      <c r="HP20" s="21">
        <v>3.38</v>
      </c>
      <c r="HQ20" s="21">
        <v>134</v>
      </c>
      <c r="HR20" s="21">
        <v>18.8</v>
      </c>
      <c r="HS20" s="21">
        <v>9.9</v>
      </c>
      <c r="HT20" s="21">
        <v>14</v>
      </c>
      <c r="HU20" s="6"/>
    </row>
    <row r="21" spans="1:230" ht="15.75" customHeight="1" x14ac:dyDescent="0.3">
      <c r="A21" s="99">
        <v>16</v>
      </c>
      <c r="B21" s="51">
        <v>58</v>
      </c>
      <c r="C21" s="21" t="s">
        <v>626</v>
      </c>
      <c r="D21" s="21">
        <v>2</v>
      </c>
      <c r="E21" s="22">
        <v>41279</v>
      </c>
      <c r="F21" s="22">
        <v>41279</v>
      </c>
      <c r="G21" s="21">
        <f t="shared" si="0"/>
        <v>0</v>
      </c>
      <c r="H21" s="21"/>
      <c r="I21" s="21" t="s">
        <v>548</v>
      </c>
      <c r="J21" s="23">
        <v>15055</v>
      </c>
      <c r="K21" s="21">
        <v>71</v>
      </c>
      <c r="L21" s="21">
        <v>170</v>
      </c>
      <c r="M21" s="21">
        <v>90</v>
      </c>
      <c r="N21" s="21" t="s">
        <v>736</v>
      </c>
      <c r="O21" s="21">
        <v>94</v>
      </c>
      <c r="P21" s="21">
        <v>97.6</v>
      </c>
      <c r="Q21" s="21">
        <v>2</v>
      </c>
      <c r="R21" s="21" t="s">
        <v>548</v>
      </c>
      <c r="S21" s="21">
        <v>2</v>
      </c>
      <c r="T21" s="21">
        <v>13</v>
      </c>
      <c r="U21" s="21" t="s">
        <v>548</v>
      </c>
      <c r="V21" s="21">
        <v>2</v>
      </c>
      <c r="W21" s="21">
        <v>8</v>
      </c>
      <c r="X21" s="21">
        <v>6</v>
      </c>
      <c r="Y21" s="21">
        <v>5</v>
      </c>
      <c r="Z21" s="6"/>
      <c r="AA21" s="24" t="s">
        <v>513</v>
      </c>
      <c r="AB21" s="21" t="s">
        <v>497</v>
      </c>
      <c r="AC21" s="25"/>
      <c r="AD21" s="25"/>
      <c r="AE21" s="21" t="s">
        <v>246</v>
      </c>
      <c r="AF21" s="21" t="s">
        <v>247</v>
      </c>
      <c r="AG21" s="21" t="s">
        <v>246</v>
      </c>
      <c r="AH21" s="21" t="s">
        <v>248</v>
      </c>
      <c r="AI21" s="21" t="s">
        <v>246</v>
      </c>
      <c r="AJ21" s="21" t="s">
        <v>246</v>
      </c>
      <c r="AK21" s="21" t="s">
        <v>246</v>
      </c>
      <c r="AL21" s="21" t="s">
        <v>246</v>
      </c>
      <c r="AM21" s="21">
        <v>39</v>
      </c>
      <c r="AN21" s="6"/>
      <c r="AO21" s="26" t="s">
        <v>250</v>
      </c>
      <c r="AP21" s="26" t="s">
        <v>274</v>
      </c>
      <c r="AQ21" s="26"/>
      <c r="AR21" s="26" t="s">
        <v>1902</v>
      </c>
      <c r="AS21" s="26" t="s">
        <v>1905</v>
      </c>
      <c r="AT21" s="115">
        <v>39</v>
      </c>
      <c r="AU21" s="21">
        <v>79.41</v>
      </c>
      <c r="AV21" s="21">
        <v>112.55</v>
      </c>
      <c r="AW21" s="21">
        <v>139</v>
      </c>
      <c r="AX21" s="21">
        <v>127.1</v>
      </c>
      <c r="AY21" s="21">
        <v>113</v>
      </c>
      <c r="AZ21" s="21">
        <v>77.08</v>
      </c>
      <c r="BA21" s="21">
        <v>48.63</v>
      </c>
      <c r="BB21" s="21">
        <v>27.16</v>
      </c>
      <c r="BC21" s="28">
        <f t="shared" ref="BC21:BE21" si="52">((AU21/AT21)*100)-100</f>
        <v>103.61538461538461</v>
      </c>
      <c r="BD21" s="28">
        <f t="shared" si="52"/>
        <v>41.732779246946222</v>
      </c>
      <c r="BE21" s="28">
        <f t="shared" si="52"/>
        <v>23.500666370502017</v>
      </c>
      <c r="BF21" s="28">
        <f t="shared" si="2"/>
        <v>188.58974358974359</v>
      </c>
      <c r="BG21" s="28">
        <f t="shared" si="3"/>
        <v>256.41025641025641</v>
      </c>
      <c r="BH21" s="28">
        <f t="shared" si="4"/>
        <v>75.04092683541117</v>
      </c>
      <c r="BI21" s="3">
        <f t="shared" ref="BI21:BK21" si="53">AU21-AT21</f>
        <v>40.409999999999997</v>
      </c>
      <c r="BJ21" s="3">
        <f t="shared" si="53"/>
        <v>33.14</v>
      </c>
      <c r="BK21" s="3">
        <f t="shared" si="53"/>
        <v>26.450000000000003</v>
      </c>
      <c r="BL21" s="3">
        <f t="shared" si="6"/>
        <v>73.55</v>
      </c>
      <c r="BM21" s="3">
        <f t="shared" si="7"/>
        <v>100</v>
      </c>
      <c r="BN21" s="3">
        <f t="shared" si="8"/>
        <v>59.59</v>
      </c>
      <c r="BO21" s="24">
        <v>481.8</v>
      </c>
      <c r="BP21" s="21"/>
      <c r="BQ21" s="21">
        <v>233.6</v>
      </c>
      <c r="BR21" s="21">
        <v>398.1</v>
      </c>
      <c r="BS21" s="21"/>
      <c r="BT21" s="21"/>
      <c r="BU21" s="21"/>
      <c r="BV21" s="24">
        <v>37.5</v>
      </c>
      <c r="BW21" s="21">
        <v>38.1</v>
      </c>
      <c r="BX21" s="21">
        <v>37.5</v>
      </c>
      <c r="BY21" s="21">
        <v>37.9</v>
      </c>
      <c r="BZ21" s="21">
        <v>37</v>
      </c>
      <c r="CA21" s="21">
        <v>37.6</v>
      </c>
      <c r="CB21" s="21">
        <v>36.5</v>
      </c>
      <c r="CC21" s="21">
        <v>36</v>
      </c>
      <c r="CD21" s="21">
        <v>37.5</v>
      </c>
      <c r="CE21" s="6"/>
      <c r="CF21" s="24" t="s">
        <v>737</v>
      </c>
      <c r="CG21" s="21"/>
      <c r="CH21" s="21"/>
      <c r="CI21" s="21"/>
      <c r="CJ21" s="21"/>
      <c r="CK21" s="21"/>
      <c r="CL21" s="21" t="s">
        <v>738</v>
      </c>
      <c r="CM21" s="24" t="s">
        <v>499</v>
      </c>
      <c r="CN21" s="21"/>
      <c r="CO21" s="21"/>
      <c r="CP21" s="21"/>
      <c r="CQ21" s="21"/>
      <c r="CR21" s="21"/>
      <c r="CS21" s="21" t="s">
        <v>266</v>
      </c>
      <c r="CT21" s="24">
        <v>2</v>
      </c>
      <c r="CU21" s="21"/>
      <c r="CV21" s="21"/>
      <c r="CW21" s="21"/>
      <c r="CX21" s="21"/>
      <c r="CY21" s="21"/>
      <c r="CZ21" s="21" t="s">
        <v>266</v>
      </c>
      <c r="DA21" s="24" t="s">
        <v>739</v>
      </c>
      <c r="DB21" s="21"/>
      <c r="DC21" s="21"/>
      <c r="DD21" s="21"/>
      <c r="DE21" s="21"/>
      <c r="DF21" s="21"/>
      <c r="DG21" s="21"/>
      <c r="DH21" s="24" t="s">
        <v>740</v>
      </c>
      <c r="DI21" s="21" t="s">
        <v>741</v>
      </c>
      <c r="DJ21" s="21" t="s">
        <v>742</v>
      </c>
      <c r="DK21" s="21" t="s">
        <v>743</v>
      </c>
      <c r="DL21" s="21" t="s">
        <v>400</v>
      </c>
      <c r="DM21" s="21" t="s">
        <v>400</v>
      </c>
      <c r="DN21" s="21" t="s">
        <v>427</v>
      </c>
      <c r="DO21" s="26">
        <v>8</v>
      </c>
      <c r="DP21" s="6"/>
      <c r="DQ21" s="24">
        <v>151</v>
      </c>
      <c r="DR21" s="21">
        <v>138</v>
      </c>
      <c r="DS21" s="21">
        <v>121.8</v>
      </c>
      <c r="DT21" s="21">
        <v>140</v>
      </c>
      <c r="DU21" s="21">
        <v>157</v>
      </c>
      <c r="DV21" s="21">
        <v>106.4</v>
      </c>
      <c r="DW21" s="21">
        <v>135.5</v>
      </c>
      <c r="DX21" s="24">
        <v>0.8</v>
      </c>
      <c r="DY21" s="21">
        <v>0.7</v>
      </c>
      <c r="DZ21" s="21">
        <v>0.6</v>
      </c>
      <c r="EA21" s="21">
        <v>0.5</v>
      </c>
      <c r="EB21" s="21">
        <v>0.5</v>
      </c>
      <c r="EC21" s="21">
        <v>0.5</v>
      </c>
      <c r="ED21" s="21">
        <v>0.7</v>
      </c>
      <c r="EE21" s="29">
        <f t="shared" si="51"/>
        <v>188.75</v>
      </c>
      <c r="EF21" s="79">
        <f t="shared" ref="EF21:EK21" si="54">DR21/DY21</f>
        <v>197.14285714285717</v>
      </c>
      <c r="EG21" s="79">
        <f t="shared" si="54"/>
        <v>203</v>
      </c>
      <c r="EH21" s="79">
        <f t="shared" si="54"/>
        <v>280</v>
      </c>
      <c r="EI21" s="79">
        <f t="shared" si="54"/>
        <v>314</v>
      </c>
      <c r="EJ21" s="79">
        <f t="shared" si="54"/>
        <v>212.8</v>
      </c>
      <c r="EK21" s="79">
        <f t="shared" si="54"/>
        <v>193.57142857142858</v>
      </c>
      <c r="EL21" s="24">
        <v>1</v>
      </c>
      <c r="EM21" s="21">
        <v>1</v>
      </c>
      <c r="EN21" s="21">
        <v>1</v>
      </c>
      <c r="EO21" s="21">
        <v>1</v>
      </c>
      <c r="EP21" s="21">
        <v>1</v>
      </c>
      <c r="EQ21" s="21">
        <v>1</v>
      </c>
      <c r="ER21" s="21">
        <v>1</v>
      </c>
      <c r="ES21" s="24">
        <v>347</v>
      </c>
      <c r="ET21" s="21">
        <v>345</v>
      </c>
      <c r="EU21" s="21">
        <v>246</v>
      </c>
      <c r="EV21" s="21">
        <v>227</v>
      </c>
      <c r="EW21" s="21">
        <v>146</v>
      </c>
      <c r="EX21" s="21">
        <v>125</v>
      </c>
      <c r="EY21" s="21">
        <v>159</v>
      </c>
      <c r="EZ21" s="24">
        <v>90.7</v>
      </c>
      <c r="FA21" s="21">
        <v>85.5</v>
      </c>
      <c r="FB21" s="21">
        <v>5.9</v>
      </c>
      <c r="FC21" s="21">
        <v>69</v>
      </c>
      <c r="FD21" s="21">
        <v>34</v>
      </c>
      <c r="FE21" s="21">
        <v>24.9</v>
      </c>
      <c r="FF21" s="21">
        <v>29.8</v>
      </c>
      <c r="FG21" s="24">
        <v>3</v>
      </c>
      <c r="FH21" s="21">
        <v>3</v>
      </c>
      <c r="FI21" s="21">
        <v>3</v>
      </c>
      <c r="FJ21" s="21">
        <v>3</v>
      </c>
      <c r="FK21" s="21">
        <v>3</v>
      </c>
      <c r="FL21" s="21">
        <v>3</v>
      </c>
      <c r="FM21" s="21">
        <v>3</v>
      </c>
      <c r="FN21" s="24">
        <v>68</v>
      </c>
      <c r="FO21" s="21">
        <v>71</v>
      </c>
      <c r="FP21" s="21">
        <v>80</v>
      </c>
      <c r="FQ21" s="21">
        <v>62</v>
      </c>
      <c r="FR21" s="21">
        <v>74</v>
      </c>
      <c r="FS21" s="21">
        <v>70</v>
      </c>
      <c r="FT21" s="21">
        <v>92</v>
      </c>
      <c r="FU21" s="24" t="s">
        <v>392</v>
      </c>
      <c r="FV21" s="21" t="s">
        <v>294</v>
      </c>
      <c r="FW21" s="21" t="s">
        <v>403</v>
      </c>
      <c r="FX21" s="21" t="s">
        <v>296</v>
      </c>
      <c r="FY21" s="21" t="s">
        <v>310</v>
      </c>
      <c r="FZ21" s="21" t="s">
        <v>744</v>
      </c>
      <c r="GA21" s="21" t="s">
        <v>296</v>
      </c>
      <c r="GB21" s="24">
        <v>445</v>
      </c>
      <c r="GC21" s="21">
        <v>519</v>
      </c>
      <c r="GD21" s="21">
        <v>414</v>
      </c>
      <c r="GE21" s="21">
        <v>326</v>
      </c>
      <c r="GF21" s="21">
        <v>300</v>
      </c>
      <c r="GG21" s="21">
        <v>285</v>
      </c>
      <c r="GH21" s="21">
        <v>283</v>
      </c>
      <c r="GI21" s="24">
        <v>100</v>
      </c>
      <c r="GJ21" s="21">
        <v>10</v>
      </c>
      <c r="GK21" s="21">
        <v>50</v>
      </c>
      <c r="GL21" s="21">
        <v>0</v>
      </c>
      <c r="GM21" s="21">
        <v>15</v>
      </c>
      <c r="GN21" s="21">
        <v>140</v>
      </c>
      <c r="GO21" s="21">
        <v>30</v>
      </c>
      <c r="GP21" s="6"/>
      <c r="GQ21" s="24">
        <v>19</v>
      </c>
      <c r="GR21" s="21">
        <v>90</v>
      </c>
      <c r="GS21" s="24">
        <v>19</v>
      </c>
      <c r="GT21" s="21">
        <v>90</v>
      </c>
      <c r="GU21" s="24">
        <v>16</v>
      </c>
      <c r="GV21" s="21">
        <v>90</v>
      </c>
      <c r="GW21" s="24">
        <v>17</v>
      </c>
      <c r="GX21" s="21">
        <v>90</v>
      </c>
      <c r="GY21" s="24">
        <v>17</v>
      </c>
      <c r="GZ21" s="21">
        <v>90</v>
      </c>
      <c r="HA21" s="24">
        <v>18</v>
      </c>
      <c r="HB21" s="21">
        <v>90</v>
      </c>
      <c r="HC21" s="24">
        <v>18</v>
      </c>
      <c r="HD21" s="21">
        <v>90</v>
      </c>
      <c r="HE21" s="6"/>
      <c r="HF21" s="21">
        <v>71</v>
      </c>
      <c r="HG21" s="21">
        <v>131</v>
      </c>
      <c r="HH21" s="21">
        <v>80</v>
      </c>
      <c r="HI21" s="21">
        <v>38</v>
      </c>
      <c r="HJ21" s="21">
        <v>1</v>
      </c>
      <c r="HK21" s="21">
        <v>111.2</v>
      </c>
      <c r="HL21" s="21">
        <v>0.8</v>
      </c>
      <c r="HM21" s="21">
        <v>0</v>
      </c>
      <c r="HN21" s="21">
        <v>74.22</v>
      </c>
      <c r="HO21" s="21">
        <v>19</v>
      </c>
      <c r="HP21" s="21">
        <v>3.59</v>
      </c>
      <c r="HQ21" s="21">
        <v>137.1</v>
      </c>
      <c r="HR21" s="21">
        <v>16</v>
      </c>
      <c r="HS21" s="21">
        <v>90.7</v>
      </c>
      <c r="HT21" s="21">
        <v>3</v>
      </c>
      <c r="HU21" s="6"/>
      <c r="HV21" s="15"/>
    </row>
    <row r="22" spans="1:230" ht="15.75" customHeight="1" x14ac:dyDescent="0.3">
      <c r="A22" s="99">
        <v>17</v>
      </c>
      <c r="B22" s="51">
        <v>60</v>
      </c>
      <c r="C22" s="42" t="s">
        <v>431</v>
      </c>
      <c r="D22" s="42">
        <v>1</v>
      </c>
      <c r="E22" s="43">
        <v>41293</v>
      </c>
      <c r="F22" s="43">
        <v>41293</v>
      </c>
      <c r="G22" s="21">
        <f t="shared" si="0"/>
        <v>0</v>
      </c>
      <c r="H22" s="42" t="s">
        <v>240</v>
      </c>
      <c r="I22" s="42" t="s">
        <v>347</v>
      </c>
      <c r="J22" s="44">
        <v>20448</v>
      </c>
      <c r="K22" s="42">
        <v>57</v>
      </c>
      <c r="L22" s="42">
        <v>188</v>
      </c>
      <c r="M22" s="42">
        <v>94</v>
      </c>
      <c r="N22" s="42" t="s">
        <v>749</v>
      </c>
      <c r="O22" s="42">
        <v>32</v>
      </c>
      <c r="P22" s="42">
        <v>12.8</v>
      </c>
      <c r="Q22" s="42">
        <v>1</v>
      </c>
      <c r="R22" s="42" t="s">
        <v>750</v>
      </c>
      <c r="S22" s="42">
        <v>1</v>
      </c>
      <c r="T22" s="42">
        <v>16</v>
      </c>
      <c r="U22" s="42" t="s">
        <v>272</v>
      </c>
      <c r="V22" s="42">
        <v>1</v>
      </c>
      <c r="W22" s="42">
        <v>0</v>
      </c>
      <c r="X22" s="42">
        <v>1</v>
      </c>
      <c r="Y22" s="42">
        <v>0</v>
      </c>
      <c r="Z22" s="6"/>
      <c r="AA22" s="45" t="s">
        <v>513</v>
      </c>
      <c r="AB22" s="42" t="s">
        <v>751</v>
      </c>
      <c r="AC22" s="46"/>
      <c r="AD22" s="46"/>
      <c r="AE22" s="42" t="s">
        <v>249</v>
      </c>
      <c r="AF22" s="42"/>
      <c r="AG22" s="42" t="s">
        <v>246</v>
      </c>
      <c r="AH22" s="42"/>
      <c r="AI22" s="42" t="s">
        <v>249</v>
      </c>
      <c r="AJ22" s="42" t="s">
        <v>249</v>
      </c>
      <c r="AK22" s="42" t="s">
        <v>246</v>
      </c>
      <c r="AL22" s="42" t="s">
        <v>246</v>
      </c>
      <c r="AM22" s="42">
        <v>3.98</v>
      </c>
      <c r="AN22" s="6"/>
      <c r="AO22" s="48" t="s">
        <v>250</v>
      </c>
      <c r="AP22" s="48" t="s">
        <v>274</v>
      </c>
      <c r="AQ22" s="48"/>
      <c r="AR22" s="48" t="s">
        <v>1902</v>
      </c>
      <c r="AS22" s="48" t="s">
        <v>299</v>
      </c>
      <c r="AT22" s="116">
        <v>3.98</v>
      </c>
      <c r="AU22" s="42">
        <v>3.76</v>
      </c>
      <c r="AV22" s="42">
        <v>2.8</v>
      </c>
      <c r="AW22" s="42">
        <v>1.46</v>
      </c>
      <c r="AX22" s="42">
        <v>0.63</v>
      </c>
      <c r="AY22" s="42">
        <v>0.28000000000000003</v>
      </c>
      <c r="AZ22" s="42"/>
      <c r="BA22" s="42"/>
      <c r="BB22" s="42"/>
      <c r="BC22" s="28">
        <f t="shared" ref="BC22:BE22" si="55">((AU22/AT22)*100)-100</f>
        <v>-5.5276381909547752</v>
      </c>
      <c r="BD22" s="28">
        <f t="shared" si="55"/>
        <v>-25.531914893617028</v>
      </c>
      <c r="BE22" s="28">
        <f t="shared" si="55"/>
        <v>-47.857142857142854</v>
      </c>
      <c r="BF22" s="28">
        <f t="shared" si="2"/>
        <v>-29.64824120603015</v>
      </c>
      <c r="BG22" s="28">
        <f t="shared" si="3"/>
        <v>-63.316582914572869</v>
      </c>
      <c r="BH22" s="28">
        <f t="shared" si="4"/>
        <v>-61.170212765957444</v>
      </c>
      <c r="BI22" s="3">
        <f t="shared" ref="BI22:BK22" si="56">AU22-AT22</f>
        <v>-0.2200000000000002</v>
      </c>
      <c r="BJ22" s="3">
        <f t="shared" si="56"/>
        <v>-0.96</v>
      </c>
      <c r="BK22" s="3">
        <f t="shared" si="56"/>
        <v>-1.3399999999999999</v>
      </c>
      <c r="BL22" s="3">
        <f t="shared" si="6"/>
        <v>-1.1800000000000002</v>
      </c>
      <c r="BM22" s="3">
        <f t="shared" si="7"/>
        <v>-2.52</v>
      </c>
      <c r="BN22" s="3">
        <f t="shared" si="8"/>
        <v>-2.2999999999999998</v>
      </c>
      <c r="BO22" s="45">
        <v>194.8</v>
      </c>
      <c r="BP22" s="42"/>
      <c r="BQ22" s="42">
        <v>120.9</v>
      </c>
      <c r="BR22" s="42">
        <v>45</v>
      </c>
      <c r="BS22" s="42"/>
      <c r="BT22" s="42"/>
      <c r="BU22" s="42"/>
      <c r="BV22" s="45">
        <v>36</v>
      </c>
      <c r="BW22" s="42">
        <v>36</v>
      </c>
      <c r="BX22" s="42">
        <v>36</v>
      </c>
      <c r="BY22" s="42">
        <v>36</v>
      </c>
      <c r="BZ22" s="42">
        <v>37</v>
      </c>
      <c r="CA22" s="42">
        <v>36.5</v>
      </c>
      <c r="CB22" s="42"/>
      <c r="CC22" s="42"/>
      <c r="CD22" s="42"/>
      <c r="CE22" s="6"/>
      <c r="CF22" s="45" t="s">
        <v>752</v>
      </c>
      <c r="CG22" s="42"/>
      <c r="CH22" s="42"/>
      <c r="CI22" s="42"/>
      <c r="CJ22" s="42"/>
      <c r="CK22" s="42"/>
      <c r="CL22" s="42"/>
      <c r="CM22" s="45" t="s">
        <v>753</v>
      </c>
      <c r="CN22" s="42"/>
      <c r="CO22" s="42"/>
      <c r="CP22" s="42"/>
      <c r="CQ22" s="42"/>
      <c r="CR22" s="42"/>
      <c r="CS22" s="42"/>
      <c r="CT22" s="45">
        <v>2</v>
      </c>
      <c r="CU22" s="42"/>
      <c r="CV22" s="42"/>
      <c r="CW22" s="42"/>
      <c r="CX22" s="42"/>
      <c r="CY22" s="42"/>
      <c r="CZ22" s="42"/>
      <c r="DA22" s="45" t="s">
        <v>754</v>
      </c>
      <c r="DB22" s="42"/>
      <c r="DC22" s="42"/>
      <c r="DD22" s="42"/>
      <c r="DE22" s="42"/>
      <c r="DF22" s="42"/>
      <c r="DG22" s="42"/>
      <c r="DH22" s="45" t="s">
        <v>755</v>
      </c>
      <c r="DI22" s="42" t="s">
        <v>756</v>
      </c>
      <c r="DJ22" s="42" t="s">
        <v>756</v>
      </c>
      <c r="DK22" s="42" t="s">
        <v>757</v>
      </c>
      <c r="DL22" s="42"/>
      <c r="DM22" s="42"/>
      <c r="DN22" s="42"/>
      <c r="DO22" s="48">
        <v>8</v>
      </c>
      <c r="DP22" s="6"/>
      <c r="DQ22" s="45">
        <v>75.2</v>
      </c>
      <c r="DR22" s="42">
        <v>103</v>
      </c>
      <c r="DS22" s="42">
        <v>53.8</v>
      </c>
      <c r="DT22" s="42">
        <v>93.3</v>
      </c>
      <c r="DU22" s="42"/>
      <c r="DV22" s="42"/>
      <c r="DW22" s="42"/>
      <c r="DX22" s="45">
        <v>0.21</v>
      </c>
      <c r="DY22" s="42">
        <v>0.21</v>
      </c>
      <c r="DZ22" s="42">
        <v>0.21</v>
      </c>
      <c r="EA22" s="42">
        <v>0.21</v>
      </c>
      <c r="EB22" s="42"/>
      <c r="EC22" s="42"/>
      <c r="ED22" s="42"/>
      <c r="EE22" s="80">
        <f t="shared" si="51"/>
        <v>358.09523809523813</v>
      </c>
      <c r="EF22" s="79">
        <f t="shared" ref="EF22:EH22" si="57">DR22/DY22</f>
        <v>490.47619047619048</v>
      </c>
      <c r="EG22" s="79">
        <f t="shared" si="57"/>
        <v>256.1904761904762</v>
      </c>
      <c r="EH22" s="79">
        <f t="shared" si="57"/>
        <v>444.28571428571428</v>
      </c>
      <c r="EI22" s="79"/>
      <c r="EJ22" s="79"/>
      <c r="EK22" s="79"/>
      <c r="EL22" s="45">
        <v>0</v>
      </c>
      <c r="EM22" s="42">
        <v>0</v>
      </c>
      <c r="EN22" s="42">
        <v>0</v>
      </c>
      <c r="EO22" s="42">
        <v>0</v>
      </c>
      <c r="EP22" s="42"/>
      <c r="EQ22" s="42"/>
      <c r="ER22" s="42"/>
      <c r="ES22" s="45">
        <v>151</v>
      </c>
      <c r="ET22" s="42">
        <v>165</v>
      </c>
      <c r="EU22" s="42">
        <v>145</v>
      </c>
      <c r="EV22" s="42">
        <v>171</v>
      </c>
      <c r="EW22" s="42"/>
      <c r="EX22" s="42"/>
      <c r="EY22" s="42"/>
      <c r="EZ22" s="45">
        <v>8.9</v>
      </c>
      <c r="FA22" s="42">
        <v>6.1</v>
      </c>
      <c r="FB22" s="42">
        <v>5.3</v>
      </c>
      <c r="FC22" s="42">
        <v>4.7</v>
      </c>
      <c r="FD22" s="42"/>
      <c r="FE22" s="42"/>
      <c r="FF22" s="42"/>
      <c r="FG22" s="45">
        <v>15</v>
      </c>
      <c r="FH22" s="42">
        <v>15</v>
      </c>
      <c r="FI22" s="42">
        <v>15</v>
      </c>
      <c r="FJ22" s="42">
        <v>15</v>
      </c>
      <c r="FK22" s="42"/>
      <c r="FL22" s="42"/>
      <c r="FM22" s="42"/>
      <c r="FN22" s="45">
        <v>69</v>
      </c>
      <c r="FO22" s="42">
        <v>75</v>
      </c>
      <c r="FP22" s="42">
        <v>107</v>
      </c>
      <c r="FQ22" s="42">
        <v>96</v>
      </c>
      <c r="FR22" s="42"/>
      <c r="FS22" s="42"/>
      <c r="FT22" s="42"/>
      <c r="FU22" s="45" t="s">
        <v>310</v>
      </c>
      <c r="FV22" s="42">
        <v>0</v>
      </c>
      <c r="FW22" s="42">
        <v>0</v>
      </c>
      <c r="FX22" s="42">
        <v>0</v>
      </c>
      <c r="FY22" s="42"/>
      <c r="FZ22" s="42"/>
      <c r="GA22" s="42"/>
      <c r="GB22" s="45">
        <v>262</v>
      </c>
      <c r="GC22" s="42">
        <v>72</v>
      </c>
      <c r="GD22" s="42">
        <v>64</v>
      </c>
      <c r="GE22" s="42">
        <v>64</v>
      </c>
      <c r="GF22" s="42"/>
      <c r="GG22" s="42"/>
      <c r="GH22" s="42"/>
      <c r="GI22" s="45">
        <v>800</v>
      </c>
      <c r="GJ22" s="42">
        <v>2890</v>
      </c>
      <c r="GK22" s="42">
        <v>3140</v>
      </c>
      <c r="GL22" s="42">
        <v>560</v>
      </c>
      <c r="GM22" s="42"/>
      <c r="GN22" s="42"/>
      <c r="GO22" s="42"/>
      <c r="GP22" s="6"/>
      <c r="GQ22" s="45">
        <v>10</v>
      </c>
      <c r="GR22" s="42">
        <v>45</v>
      </c>
      <c r="GS22" s="45">
        <v>7</v>
      </c>
      <c r="GT22" s="42">
        <v>18</v>
      </c>
      <c r="GU22" s="45">
        <v>9</v>
      </c>
      <c r="GV22" s="42">
        <v>18</v>
      </c>
      <c r="GW22" s="45">
        <v>7</v>
      </c>
      <c r="GX22" s="42">
        <v>18</v>
      </c>
      <c r="GY22" s="45"/>
      <c r="GZ22" s="42"/>
      <c r="HA22" s="45"/>
      <c r="HB22" s="42"/>
      <c r="HC22" s="45"/>
      <c r="HD22" s="42"/>
      <c r="HE22" s="6"/>
      <c r="HF22" s="42">
        <v>57</v>
      </c>
      <c r="HG22" s="42">
        <v>81</v>
      </c>
      <c r="HH22" s="42">
        <v>141</v>
      </c>
      <c r="HI22" s="42">
        <v>35.9</v>
      </c>
      <c r="HJ22" s="42">
        <v>2</v>
      </c>
      <c r="HK22" s="42">
        <v>75.2</v>
      </c>
      <c r="HL22" s="42">
        <v>0.21</v>
      </c>
      <c r="HM22" s="42">
        <v>30</v>
      </c>
      <c r="HN22" s="42">
        <v>56</v>
      </c>
      <c r="HO22" s="42">
        <v>11.76</v>
      </c>
      <c r="HP22" s="42">
        <v>3.79</v>
      </c>
      <c r="HQ22" s="42">
        <v>136</v>
      </c>
      <c r="HR22" s="42">
        <v>27.6</v>
      </c>
      <c r="HS22" s="42">
        <v>7.2</v>
      </c>
      <c r="HT22" s="42">
        <v>15</v>
      </c>
      <c r="HU22" s="6"/>
    </row>
    <row r="23" spans="1:230" ht="15.75" customHeight="1" x14ac:dyDescent="0.3">
      <c r="A23" s="99">
        <v>18</v>
      </c>
      <c r="B23" s="51">
        <v>65</v>
      </c>
      <c r="C23" s="21" t="s">
        <v>431</v>
      </c>
      <c r="D23" s="21">
        <v>2</v>
      </c>
      <c r="E23" s="22">
        <v>41295</v>
      </c>
      <c r="F23" s="22">
        <v>41295</v>
      </c>
      <c r="G23" s="21">
        <f t="shared" si="0"/>
        <v>0</v>
      </c>
      <c r="H23" s="21"/>
      <c r="I23" s="21" t="s">
        <v>783</v>
      </c>
      <c r="J23" s="23">
        <v>8817</v>
      </c>
      <c r="K23" s="21">
        <v>88</v>
      </c>
      <c r="L23" s="21">
        <v>152</v>
      </c>
      <c r="M23" s="21">
        <v>56</v>
      </c>
      <c r="N23" s="21" t="s">
        <v>784</v>
      </c>
      <c r="O23" s="21">
        <v>101</v>
      </c>
      <c r="P23" s="21">
        <v>98.7</v>
      </c>
      <c r="Q23" s="21">
        <v>5</v>
      </c>
      <c r="R23" s="21" t="s">
        <v>450</v>
      </c>
      <c r="S23" s="21">
        <v>1</v>
      </c>
      <c r="T23" s="21">
        <v>23</v>
      </c>
      <c r="U23" s="21" t="s">
        <v>272</v>
      </c>
      <c r="V23" s="21">
        <v>1</v>
      </c>
      <c r="W23" s="21">
        <v>3</v>
      </c>
      <c r="X23" s="21">
        <v>3</v>
      </c>
      <c r="Y23" s="21">
        <v>0</v>
      </c>
      <c r="Z23" s="6"/>
      <c r="AA23" s="24" t="s">
        <v>244</v>
      </c>
      <c r="AB23" s="21" t="s">
        <v>337</v>
      </c>
      <c r="AC23" s="25"/>
      <c r="AD23" s="25"/>
      <c r="AE23" s="21" t="s">
        <v>246</v>
      </c>
      <c r="AF23" s="21" t="s">
        <v>247</v>
      </c>
      <c r="AG23" s="21" t="s">
        <v>246</v>
      </c>
      <c r="AH23" s="21" t="s">
        <v>248</v>
      </c>
      <c r="AI23" s="21" t="s">
        <v>246</v>
      </c>
      <c r="AJ23" s="21" t="s">
        <v>246</v>
      </c>
      <c r="AK23" s="21" t="s">
        <v>246</v>
      </c>
      <c r="AL23" s="21" t="s">
        <v>246</v>
      </c>
      <c r="AM23" s="21">
        <v>3.52</v>
      </c>
      <c r="AN23" s="6"/>
      <c r="AO23" s="26" t="s">
        <v>250</v>
      </c>
      <c r="AP23" s="26" t="s">
        <v>274</v>
      </c>
      <c r="AQ23" s="26"/>
      <c r="AR23" s="26" t="s">
        <v>1902</v>
      </c>
      <c r="AS23" s="26" t="s">
        <v>1905</v>
      </c>
      <c r="AT23" s="115">
        <v>2.52</v>
      </c>
      <c r="AU23" s="21">
        <v>3.51</v>
      </c>
      <c r="AV23" s="21">
        <v>4.55</v>
      </c>
      <c r="AW23" s="21">
        <v>2.13</v>
      </c>
      <c r="AX23" s="21">
        <v>1</v>
      </c>
      <c r="AY23" s="21">
        <v>0.48</v>
      </c>
      <c r="AZ23" s="21">
        <v>0.31</v>
      </c>
      <c r="BA23" s="21"/>
      <c r="BB23" s="21"/>
      <c r="BC23" s="28">
        <f t="shared" ref="BC23:BE23" si="58">((AU23/AT23)*100)-100</f>
        <v>39.285714285714278</v>
      </c>
      <c r="BD23" s="28">
        <f t="shared" si="58"/>
        <v>29.629629629629619</v>
      </c>
      <c r="BE23" s="28">
        <f t="shared" si="58"/>
        <v>-53.18681318681319</v>
      </c>
      <c r="BF23" s="28">
        <f t="shared" si="2"/>
        <v>80.555555555555571</v>
      </c>
      <c r="BG23" s="28">
        <f t="shared" si="3"/>
        <v>-15.476190476190482</v>
      </c>
      <c r="BH23" s="28">
        <f t="shared" si="4"/>
        <v>-39.316239316239319</v>
      </c>
      <c r="BI23" s="3">
        <f t="shared" ref="BI23:BK23" si="59">AU23-AT23</f>
        <v>0.98999999999999977</v>
      </c>
      <c r="BJ23" s="3">
        <f t="shared" si="59"/>
        <v>1.04</v>
      </c>
      <c r="BK23" s="3">
        <f t="shared" si="59"/>
        <v>-2.42</v>
      </c>
      <c r="BL23" s="3">
        <f t="shared" si="6"/>
        <v>2.0299999999999998</v>
      </c>
      <c r="BM23" s="3">
        <f t="shared" si="7"/>
        <v>-0.39000000000000012</v>
      </c>
      <c r="BN23" s="3">
        <f t="shared" si="8"/>
        <v>-1.38</v>
      </c>
      <c r="BO23" s="24"/>
      <c r="BP23" s="21">
        <v>43.4</v>
      </c>
      <c r="BQ23" s="21"/>
      <c r="BR23" s="21">
        <v>53.6</v>
      </c>
      <c r="BS23" s="21">
        <v>19.7</v>
      </c>
      <c r="BT23" s="21"/>
      <c r="BU23" s="21"/>
      <c r="BV23" s="24">
        <v>38.4</v>
      </c>
      <c r="BW23" s="21">
        <v>37.6</v>
      </c>
      <c r="BX23" s="21">
        <v>38.6</v>
      </c>
      <c r="BY23" s="21">
        <v>37</v>
      </c>
      <c r="BZ23" s="21">
        <v>36.9</v>
      </c>
      <c r="CA23" s="21">
        <v>36.1</v>
      </c>
      <c r="CB23" s="21">
        <v>35</v>
      </c>
      <c r="CC23" s="21"/>
      <c r="CD23" s="21"/>
      <c r="CE23" s="6"/>
      <c r="CF23" s="24" t="s">
        <v>628</v>
      </c>
      <c r="CG23" s="21"/>
      <c r="CH23" s="21"/>
      <c r="CI23" s="21"/>
      <c r="CJ23" s="21"/>
      <c r="CK23" s="21"/>
      <c r="CL23" s="21"/>
      <c r="CM23" s="24" t="s">
        <v>785</v>
      </c>
      <c r="CN23" s="21"/>
      <c r="CO23" s="21"/>
      <c r="CP23" s="21"/>
      <c r="CQ23" s="21"/>
      <c r="CR23" s="21"/>
      <c r="CS23" s="21"/>
      <c r="CT23" s="24">
        <v>1</v>
      </c>
      <c r="CU23" s="21"/>
      <c r="CV23" s="21"/>
      <c r="CW23" s="21"/>
      <c r="CX23" s="21"/>
      <c r="CY23" s="21"/>
      <c r="CZ23" s="21"/>
      <c r="DA23" s="24" t="s">
        <v>748</v>
      </c>
      <c r="DB23" s="21"/>
      <c r="DC23" s="21"/>
      <c r="DD23" s="21"/>
      <c r="DE23" s="21"/>
      <c r="DF23" s="21"/>
      <c r="DG23" s="21"/>
      <c r="DH23" s="24" t="s">
        <v>786</v>
      </c>
      <c r="DI23" s="21" t="s">
        <v>787</v>
      </c>
      <c r="DJ23" s="21" t="s">
        <v>787</v>
      </c>
      <c r="DK23" s="21" t="s">
        <v>787</v>
      </c>
      <c r="DL23" s="21" t="s">
        <v>787</v>
      </c>
      <c r="DM23" s="21"/>
      <c r="DN23" s="21"/>
      <c r="DO23" s="26">
        <v>8</v>
      </c>
      <c r="DP23" s="6"/>
      <c r="DQ23" s="24">
        <v>121.9</v>
      </c>
      <c r="DR23" s="21">
        <v>142.6</v>
      </c>
      <c r="DS23" s="21">
        <v>106.1</v>
      </c>
      <c r="DT23" s="21">
        <v>138</v>
      </c>
      <c r="DU23" s="21">
        <v>113.5</v>
      </c>
      <c r="DV23" s="21"/>
      <c r="DW23" s="21"/>
      <c r="DX23" s="24">
        <v>0.5</v>
      </c>
      <c r="DY23" s="21">
        <v>0.4</v>
      </c>
      <c r="DZ23" s="21">
        <v>0.21</v>
      </c>
      <c r="EA23" s="21">
        <v>0.21</v>
      </c>
      <c r="EB23" s="21">
        <v>0.21</v>
      </c>
      <c r="EC23" s="21"/>
      <c r="ED23" s="21"/>
      <c r="EE23" s="29">
        <f t="shared" si="51"/>
        <v>243.8</v>
      </c>
      <c r="EF23" s="79">
        <f t="shared" ref="EF23:EI23" si="60">DR23/DY23</f>
        <v>356.49999999999994</v>
      </c>
      <c r="EG23" s="79">
        <f t="shared" si="60"/>
        <v>505.23809523809524</v>
      </c>
      <c r="EH23" s="79">
        <f t="shared" si="60"/>
        <v>657.14285714285711</v>
      </c>
      <c r="EI23" s="79">
        <f t="shared" si="60"/>
        <v>540.47619047619048</v>
      </c>
      <c r="EJ23" s="79"/>
      <c r="EK23" s="79"/>
      <c r="EL23" s="24">
        <v>1</v>
      </c>
      <c r="EM23" s="21">
        <v>1</v>
      </c>
      <c r="EN23" s="21">
        <v>0</v>
      </c>
      <c r="EO23" s="21">
        <v>0</v>
      </c>
      <c r="EP23" s="21">
        <v>0</v>
      </c>
      <c r="EQ23" s="21"/>
      <c r="ER23" s="21"/>
      <c r="ES23" s="24">
        <v>238</v>
      </c>
      <c r="ET23" s="21">
        <v>184</v>
      </c>
      <c r="EU23" s="21">
        <v>143</v>
      </c>
      <c r="EV23" s="21">
        <v>155</v>
      </c>
      <c r="EW23" s="21">
        <v>191</v>
      </c>
      <c r="EX23" s="21"/>
      <c r="EY23" s="21"/>
      <c r="EZ23" s="24">
        <v>12.3</v>
      </c>
      <c r="FA23" s="21">
        <v>10.7</v>
      </c>
      <c r="FB23" s="21">
        <v>10.7</v>
      </c>
      <c r="FC23" s="21">
        <v>7.5</v>
      </c>
      <c r="FD23" s="21">
        <v>7.5</v>
      </c>
      <c r="FE23" s="21"/>
      <c r="FF23" s="21"/>
      <c r="FG23" s="24">
        <v>3</v>
      </c>
      <c r="FH23" s="21">
        <v>8</v>
      </c>
      <c r="FI23" s="21">
        <v>11</v>
      </c>
      <c r="FJ23" s="21">
        <v>15</v>
      </c>
      <c r="FK23" s="21">
        <v>15</v>
      </c>
      <c r="FL23" s="21"/>
      <c r="FM23" s="21"/>
      <c r="FN23" s="24">
        <v>90</v>
      </c>
      <c r="FO23" s="21">
        <v>76</v>
      </c>
      <c r="FP23" s="21">
        <v>73</v>
      </c>
      <c r="FQ23" s="21">
        <v>85</v>
      </c>
      <c r="FR23" s="21">
        <v>75</v>
      </c>
      <c r="FS23" s="21"/>
      <c r="FT23" s="21"/>
      <c r="FU23" s="24" t="s">
        <v>345</v>
      </c>
      <c r="FV23" s="21">
        <v>0</v>
      </c>
      <c r="FW23" s="21">
        <v>0</v>
      </c>
      <c r="FX23" s="21">
        <v>0</v>
      </c>
      <c r="FY23" s="21">
        <v>0</v>
      </c>
      <c r="FZ23" s="21"/>
      <c r="GA23" s="21"/>
      <c r="GB23" s="24">
        <v>200</v>
      </c>
      <c r="GC23" s="21">
        <v>170</v>
      </c>
      <c r="GD23" s="21">
        <v>87</v>
      </c>
      <c r="GE23" s="21">
        <v>61</v>
      </c>
      <c r="GF23" s="21">
        <v>51</v>
      </c>
      <c r="GG23" s="21"/>
      <c r="GH23" s="21"/>
      <c r="GI23" s="24">
        <v>310</v>
      </c>
      <c r="GJ23" s="21">
        <v>1640</v>
      </c>
      <c r="GK23" s="21">
        <v>1600</v>
      </c>
      <c r="GL23" s="21">
        <v>1730</v>
      </c>
      <c r="GM23" s="21">
        <v>600</v>
      </c>
      <c r="GN23" s="21"/>
      <c r="GO23" s="21"/>
      <c r="GP23" s="6"/>
      <c r="GQ23" s="24">
        <v>17</v>
      </c>
      <c r="GR23" s="21">
        <v>90</v>
      </c>
      <c r="GS23" s="24">
        <v>11</v>
      </c>
      <c r="GT23" s="21">
        <v>45</v>
      </c>
      <c r="GU23" s="24">
        <v>11</v>
      </c>
      <c r="GV23" s="21">
        <v>45</v>
      </c>
      <c r="GW23" s="24">
        <v>7</v>
      </c>
      <c r="GX23" s="21">
        <v>18</v>
      </c>
      <c r="GY23" s="24">
        <v>8</v>
      </c>
      <c r="GZ23" s="21">
        <v>18</v>
      </c>
      <c r="HA23" s="24"/>
      <c r="HB23" s="21"/>
      <c r="HC23" s="24"/>
      <c r="HD23" s="21"/>
      <c r="HE23" s="6"/>
      <c r="HF23" s="21">
        <v>89</v>
      </c>
      <c r="HG23" s="21">
        <v>151</v>
      </c>
      <c r="HH23" s="21">
        <v>92</v>
      </c>
      <c r="HI23" s="21">
        <v>38.5</v>
      </c>
      <c r="HJ23" s="21">
        <v>1</v>
      </c>
      <c r="HK23" s="21">
        <v>70.2</v>
      </c>
      <c r="HL23" s="21">
        <v>0.5</v>
      </c>
      <c r="HM23" s="21">
        <v>5</v>
      </c>
      <c r="HN23" s="21">
        <v>53.5</v>
      </c>
      <c r="HO23" s="21">
        <v>22.9</v>
      </c>
      <c r="HP23" s="21">
        <v>3.07</v>
      </c>
      <c r="HQ23" s="21">
        <v>153</v>
      </c>
      <c r="HR23" s="21">
        <v>19.3</v>
      </c>
      <c r="HS23" s="21">
        <v>14.2</v>
      </c>
      <c r="HT23" s="21">
        <v>3</v>
      </c>
      <c r="HU23" s="6"/>
    </row>
    <row r="24" spans="1:230" ht="15.75" customHeight="1" x14ac:dyDescent="0.3">
      <c r="A24" s="99">
        <v>19</v>
      </c>
      <c r="B24" s="51">
        <v>66</v>
      </c>
      <c r="C24" s="21" t="s">
        <v>626</v>
      </c>
      <c r="D24" s="21">
        <v>1</v>
      </c>
      <c r="E24" s="22">
        <v>41293</v>
      </c>
      <c r="F24" s="22">
        <v>41296</v>
      </c>
      <c r="G24" s="21">
        <f t="shared" si="0"/>
        <v>3</v>
      </c>
      <c r="H24" s="21"/>
      <c r="I24" s="21" t="s">
        <v>324</v>
      </c>
      <c r="J24" s="23">
        <v>24279</v>
      </c>
      <c r="K24" s="21">
        <v>47</v>
      </c>
      <c r="L24" s="21">
        <v>170</v>
      </c>
      <c r="M24" s="21">
        <v>80</v>
      </c>
      <c r="N24" s="21" t="s">
        <v>788</v>
      </c>
      <c r="O24" s="21">
        <v>68</v>
      </c>
      <c r="P24" s="21">
        <v>81.3</v>
      </c>
      <c r="Q24" s="21">
        <v>9</v>
      </c>
      <c r="R24" s="21" t="s">
        <v>450</v>
      </c>
      <c r="S24" s="21">
        <v>1</v>
      </c>
      <c r="T24" s="21">
        <v>18</v>
      </c>
      <c r="U24" s="21" t="s">
        <v>272</v>
      </c>
      <c r="V24" s="21">
        <v>1</v>
      </c>
      <c r="W24" s="21">
        <v>1</v>
      </c>
      <c r="X24" s="21">
        <v>2</v>
      </c>
      <c r="Y24" s="21">
        <v>0</v>
      </c>
      <c r="Z24" s="6"/>
      <c r="AA24" s="24" t="s">
        <v>244</v>
      </c>
      <c r="AB24" s="21" t="s">
        <v>337</v>
      </c>
      <c r="AC24" s="25"/>
      <c r="AD24" s="25"/>
      <c r="AE24" s="21" t="s">
        <v>249</v>
      </c>
      <c r="AF24" s="21"/>
      <c r="AG24" s="21" t="s">
        <v>249</v>
      </c>
      <c r="AH24" s="21"/>
      <c r="AI24" s="21" t="s">
        <v>246</v>
      </c>
      <c r="AJ24" s="21" t="s">
        <v>246</v>
      </c>
      <c r="AK24" s="21" t="s">
        <v>246</v>
      </c>
      <c r="AL24" s="21" t="s">
        <v>246</v>
      </c>
      <c r="AM24" s="21">
        <v>2.84</v>
      </c>
      <c r="AN24" s="6"/>
      <c r="AO24" s="26" t="s">
        <v>250</v>
      </c>
      <c r="AP24" s="26" t="s">
        <v>274</v>
      </c>
      <c r="AQ24" s="26"/>
      <c r="AR24" s="26" t="s">
        <v>1902</v>
      </c>
      <c r="AS24" s="26" t="s">
        <v>1905</v>
      </c>
      <c r="AT24" s="115">
        <v>2.84</v>
      </c>
      <c r="AU24" s="21">
        <v>2.91</v>
      </c>
      <c r="AV24" s="21">
        <v>5.84</v>
      </c>
      <c r="AW24" s="21">
        <v>4.1399999999999997</v>
      </c>
      <c r="AX24" s="21">
        <v>3.86</v>
      </c>
      <c r="AY24" s="21">
        <v>2.68</v>
      </c>
      <c r="AZ24" s="21">
        <v>1</v>
      </c>
      <c r="BA24" s="21">
        <v>0.49</v>
      </c>
      <c r="BB24" s="21"/>
      <c r="BC24" s="28">
        <f t="shared" ref="BC24:BE24" si="61">((AU24/AT24)*100)-100</f>
        <v>2.4647887323943678</v>
      </c>
      <c r="BD24" s="28">
        <f t="shared" si="61"/>
        <v>100.6872852233677</v>
      </c>
      <c r="BE24" s="28">
        <f t="shared" si="61"/>
        <v>-29.109589041095902</v>
      </c>
      <c r="BF24" s="28">
        <f t="shared" si="2"/>
        <v>105.63380281690141</v>
      </c>
      <c r="BG24" s="28">
        <f t="shared" si="3"/>
        <v>45.774647887323937</v>
      </c>
      <c r="BH24" s="28">
        <f t="shared" si="4"/>
        <v>42.26804123711338</v>
      </c>
      <c r="BI24" s="3">
        <f t="shared" ref="BI24:BK24" si="62">AU24-AT24</f>
        <v>7.0000000000000284E-2</v>
      </c>
      <c r="BJ24" s="3">
        <f t="shared" si="62"/>
        <v>2.9299999999999997</v>
      </c>
      <c r="BK24" s="3">
        <f t="shared" si="62"/>
        <v>-1.7000000000000002</v>
      </c>
      <c r="BL24" s="3">
        <f t="shared" si="6"/>
        <v>3</v>
      </c>
      <c r="BM24" s="3">
        <f t="shared" si="7"/>
        <v>1.2999999999999998</v>
      </c>
      <c r="BN24" s="3">
        <f t="shared" si="8"/>
        <v>1.2299999999999995</v>
      </c>
      <c r="BO24" s="24"/>
      <c r="BP24" s="21"/>
      <c r="BQ24" s="21">
        <v>303.8</v>
      </c>
      <c r="BR24" s="21">
        <v>239.5</v>
      </c>
      <c r="BS24" s="21">
        <v>174.6</v>
      </c>
      <c r="BT24" s="21"/>
      <c r="BU24" s="21"/>
      <c r="BV24" s="24">
        <v>36.6</v>
      </c>
      <c r="BW24" s="21">
        <v>36.9</v>
      </c>
      <c r="BX24" s="21">
        <v>37</v>
      </c>
      <c r="BY24" s="21">
        <v>36</v>
      </c>
      <c r="BZ24" s="21">
        <v>36.5</v>
      </c>
      <c r="CA24" s="21">
        <v>36.4</v>
      </c>
      <c r="CB24" s="21">
        <v>36.5</v>
      </c>
      <c r="CC24" s="21">
        <v>36</v>
      </c>
      <c r="CD24" s="21"/>
      <c r="CE24" s="6"/>
      <c r="CF24" s="24" t="s">
        <v>789</v>
      </c>
      <c r="CG24" s="21"/>
      <c r="CH24" s="21"/>
      <c r="CI24" s="21"/>
      <c r="CJ24" s="21"/>
      <c r="CK24" s="21"/>
      <c r="CL24" s="21"/>
      <c r="CM24" s="24" t="s">
        <v>537</v>
      </c>
      <c r="CN24" s="21"/>
      <c r="CO24" s="21"/>
      <c r="CP24" s="21"/>
      <c r="CQ24" s="21"/>
      <c r="CR24" s="21"/>
      <c r="CS24" s="21"/>
      <c r="CT24" s="24">
        <v>3</v>
      </c>
      <c r="CU24" s="21"/>
      <c r="CV24" s="21"/>
      <c r="CW24" s="21"/>
      <c r="CX24" s="21"/>
      <c r="CY24" s="21"/>
      <c r="CZ24" s="21"/>
      <c r="DA24" s="24" t="s">
        <v>790</v>
      </c>
      <c r="DB24" s="21"/>
      <c r="DC24" s="21"/>
      <c r="DD24" s="21"/>
      <c r="DE24" s="21"/>
      <c r="DF24" s="21"/>
      <c r="DG24" s="21"/>
      <c r="DH24" s="24" t="s">
        <v>791</v>
      </c>
      <c r="DI24" s="21" t="s">
        <v>792</v>
      </c>
      <c r="DJ24" s="21" t="s">
        <v>792</v>
      </c>
      <c r="DK24" s="21" t="s">
        <v>792</v>
      </c>
      <c r="DL24" s="21" t="s">
        <v>793</v>
      </c>
      <c r="DM24" s="21" t="s">
        <v>792</v>
      </c>
      <c r="DN24" s="21"/>
      <c r="DO24" s="26">
        <v>8</v>
      </c>
      <c r="DP24" s="6"/>
      <c r="DQ24" s="24">
        <v>240.8</v>
      </c>
      <c r="DR24" s="21">
        <v>116.4</v>
      </c>
      <c r="DS24" s="21">
        <v>86.4</v>
      </c>
      <c r="DT24" s="21">
        <v>96.6</v>
      </c>
      <c r="DU24" s="21">
        <v>77</v>
      </c>
      <c r="DV24" s="21">
        <v>150.6</v>
      </c>
      <c r="DW24" s="21"/>
      <c r="DX24" s="24">
        <v>0.4</v>
      </c>
      <c r="DY24" s="21">
        <v>0.4</v>
      </c>
      <c r="DZ24" s="21">
        <v>0.3</v>
      </c>
      <c r="EA24" s="21">
        <v>0.3</v>
      </c>
      <c r="EB24" s="21">
        <v>0.3</v>
      </c>
      <c r="EC24" s="21">
        <v>0.3</v>
      </c>
      <c r="ED24" s="21"/>
      <c r="EE24" s="29">
        <f t="shared" si="51"/>
        <v>602</v>
      </c>
      <c r="EF24" s="79">
        <f t="shared" ref="EF24:EJ24" si="63">DR24/DY24</f>
        <v>291</v>
      </c>
      <c r="EG24" s="79">
        <f t="shared" si="63"/>
        <v>288.00000000000006</v>
      </c>
      <c r="EH24" s="79">
        <f t="shared" si="63"/>
        <v>322</v>
      </c>
      <c r="EI24" s="79">
        <f t="shared" si="63"/>
        <v>256.66666666666669</v>
      </c>
      <c r="EJ24" s="79">
        <f t="shared" si="63"/>
        <v>502</v>
      </c>
      <c r="EK24" s="79"/>
      <c r="EL24" s="24">
        <v>0</v>
      </c>
      <c r="EM24" s="21">
        <v>0</v>
      </c>
      <c r="EN24" s="21">
        <v>0</v>
      </c>
      <c r="EO24" s="21">
        <v>0</v>
      </c>
      <c r="EP24" s="21">
        <v>0</v>
      </c>
      <c r="EQ24" s="21">
        <v>0</v>
      </c>
      <c r="ER24" s="21"/>
      <c r="ES24" s="24">
        <v>48</v>
      </c>
      <c r="ET24" s="21">
        <v>61</v>
      </c>
      <c r="EU24" s="21">
        <v>78</v>
      </c>
      <c r="EV24" s="21">
        <v>103</v>
      </c>
      <c r="EW24" s="21">
        <v>103</v>
      </c>
      <c r="EX24" s="21">
        <v>119</v>
      </c>
      <c r="EY24" s="21"/>
      <c r="EZ24" s="24">
        <v>25.6</v>
      </c>
      <c r="FA24" s="21">
        <v>19</v>
      </c>
      <c r="FB24" s="21">
        <v>15</v>
      </c>
      <c r="FC24" s="21">
        <v>16</v>
      </c>
      <c r="FD24" s="21">
        <v>14.2</v>
      </c>
      <c r="FE24" s="21">
        <v>13</v>
      </c>
      <c r="FF24" s="21"/>
      <c r="FG24" s="24">
        <v>13</v>
      </c>
      <c r="FH24" s="21">
        <v>15</v>
      </c>
      <c r="FI24" s="21">
        <v>15</v>
      </c>
      <c r="FJ24" s="21">
        <v>15</v>
      </c>
      <c r="FK24" s="21">
        <v>15</v>
      </c>
      <c r="FL24" s="21">
        <v>15</v>
      </c>
      <c r="FM24" s="21"/>
      <c r="FN24" s="24">
        <v>81</v>
      </c>
      <c r="FO24" s="21">
        <v>88</v>
      </c>
      <c r="FP24" s="21">
        <v>75</v>
      </c>
      <c r="FQ24" s="21">
        <v>102</v>
      </c>
      <c r="FR24" s="21">
        <v>100</v>
      </c>
      <c r="FS24" s="21">
        <v>120</v>
      </c>
      <c r="FT24" s="21"/>
      <c r="FU24" s="24">
        <v>0</v>
      </c>
      <c r="FV24" s="21">
        <v>0</v>
      </c>
      <c r="FW24" s="21" t="s">
        <v>334</v>
      </c>
      <c r="FX24" s="21">
        <v>0</v>
      </c>
      <c r="FY24" s="21">
        <v>0</v>
      </c>
      <c r="FZ24" s="21">
        <v>0</v>
      </c>
      <c r="GA24" s="21"/>
      <c r="GB24" s="24">
        <v>457</v>
      </c>
      <c r="GC24" s="21">
        <v>481</v>
      </c>
      <c r="GD24" s="21">
        <v>403</v>
      </c>
      <c r="GE24" s="21">
        <v>337</v>
      </c>
      <c r="GF24" s="21">
        <v>254</v>
      </c>
      <c r="GG24" s="21">
        <v>192</v>
      </c>
      <c r="GH24" s="21"/>
      <c r="GI24" s="24">
        <v>2795</v>
      </c>
      <c r="GJ24" s="21">
        <v>2910</v>
      </c>
      <c r="GK24" s="21">
        <v>4500</v>
      </c>
      <c r="GL24" s="21">
        <v>6140</v>
      </c>
      <c r="GM24" s="21">
        <v>5610</v>
      </c>
      <c r="GN24" s="21">
        <v>1140</v>
      </c>
      <c r="GO24" s="21"/>
      <c r="GP24" s="6"/>
      <c r="GQ24" s="24">
        <v>12</v>
      </c>
      <c r="GR24" s="21">
        <v>45</v>
      </c>
      <c r="GS24" s="24">
        <v>12</v>
      </c>
      <c r="GT24" s="21">
        <v>45</v>
      </c>
      <c r="GU24" s="24">
        <v>15</v>
      </c>
      <c r="GV24" s="21">
        <v>80</v>
      </c>
      <c r="GW24" s="24">
        <v>10</v>
      </c>
      <c r="GX24" s="21">
        <v>45</v>
      </c>
      <c r="GY24" s="24">
        <v>11</v>
      </c>
      <c r="GZ24" s="21">
        <v>45</v>
      </c>
      <c r="HA24" s="24">
        <v>9</v>
      </c>
      <c r="HB24" s="21">
        <v>18</v>
      </c>
      <c r="HC24" s="24"/>
      <c r="HD24" s="21"/>
      <c r="HE24" s="6"/>
      <c r="HF24" s="21">
        <v>47</v>
      </c>
      <c r="HG24" s="21">
        <v>112</v>
      </c>
      <c r="HH24" s="21">
        <v>168</v>
      </c>
      <c r="HI24" s="21">
        <v>34</v>
      </c>
      <c r="HJ24" s="21">
        <v>1</v>
      </c>
      <c r="HK24" s="21">
        <v>85.8</v>
      </c>
      <c r="HL24" s="21">
        <v>0.3</v>
      </c>
      <c r="HM24" s="21">
        <v>5</v>
      </c>
      <c r="HN24" s="21">
        <v>12.88</v>
      </c>
      <c r="HO24" s="21">
        <v>10.28</v>
      </c>
      <c r="HP24" s="21">
        <v>2.4</v>
      </c>
      <c r="HQ24" s="21">
        <v>134</v>
      </c>
      <c r="HR24" s="21">
        <v>22.1</v>
      </c>
      <c r="HS24" s="21">
        <v>28.4</v>
      </c>
      <c r="HT24" s="21">
        <v>5</v>
      </c>
      <c r="HU24" s="6"/>
    </row>
    <row r="25" spans="1:230" ht="15.75" customHeight="1" x14ac:dyDescent="0.3">
      <c r="A25" s="99">
        <v>20</v>
      </c>
      <c r="B25" s="51">
        <v>69</v>
      </c>
      <c r="C25" s="21" t="s">
        <v>239</v>
      </c>
      <c r="D25" s="21">
        <v>2</v>
      </c>
      <c r="E25" s="22">
        <v>41304</v>
      </c>
      <c r="F25" s="22">
        <v>41304</v>
      </c>
      <c r="G25" s="21">
        <f t="shared" si="0"/>
        <v>0</v>
      </c>
      <c r="H25" s="21" t="s">
        <v>240</v>
      </c>
      <c r="I25" s="21" t="s">
        <v>324</v>
      </c>
      <c r="J25" s="23">
        <v>12674</v>
      </c>
      <c r="K25" s="21">
        <v>78</v>
      </c>
      <c r="L25" s="21">
        <v>155</v>
      </c>
      <c r="M25" s="21">
        <v>60</v>
      </c>
      <c r="N25" s="21" t="s">
        <v>817</v>
      </c>
      <c r="O25" s="21">
        <v>44</v>
      </c>
      <c r="P25" s="21">
        <v>32.6</v>
      </c>
      <c r="Q25" s="21">
        <v>6</v>
      </c>
      <c r="R25" s="21" t="s">
        <v>818</v>
      </c>
      <c r="S25" s="21">
        <v>1</v>
      </c>
      <c r="T25" s="21">
        <v>7</v>
      </c>
      <c r="U25" s="21" t="s">
        <v>272</v>
      </c>
      <c r="V25" s="21">
        <v>1</v>
      </c>
      <c r="W25" s="21">
        <v>0</v>
      </c>
      <c r="X25" s="21">
        <v>2</v>
      </c>
      <c r="Y25" s="21">
        <v>0</v>
      </c>
      <c r="Z25" s="6"/>
      <c r="AA25" s="24" t="s">
        <v>244</v>
      </c>
      <c r="AB25" s="21" t="s">
        <v>819</v>
      </c>
      <c r="AC25" s="25"/>
      <c r="AD25" s="25"/>
      <c r="AE25" s="21" t="s">
        <v>249</v>
      </c>
      <c r="AF25" s="21"/>
      <c r="AG25" s="21" t="s">
        <v>249</v>
      </c>
      <c r="AH25" s="21"/>
      <c r="AI25" s="21" t="s">
        <v>249</v>
      </c>
      <c r="AJ25" s="21" t="s">
        <v>246</v>
      </c>
      <c r="AK25" s="21" t="s">
        <v>246</v>
      </c>
      <c r="AL25" s="21" t="s">
        <v>246</v>
      </c>
      <c r="AM25" s="21">
        <v>36</v>
      </c>
      <c r="AN25" s="6"/>
      <c r="AO25" s="26" t="s">
        <v>250</v>
      </c>
      <c r="AP25" s="26" t="s">
        <v>274</v>
      </c>
      <c r="AQ25" s="26"/>
      <c r="AR25" s="48" t="s">
        <v>1902</v>
      </c>
      <c r="AS25" s="48" t="s">
        <v>1903</v>
      </c>
      <c r="AT25" s="115">
        <v>37.68</v>
      </c>
      <c r="AU25" s="21">
        <v>36.43</v>
      </c>
      <c r="AV25" s="21">
        <v>29.84</v>
      </c>
      <c r="AW25" s="21">
        <v>18</v>
      </c>
      <c r="AX25" s="21">
        <v>18</v>
      </c>
      <c r="AY25" s="21">
        <v>5.37</v>
      </c>
      <c r="AZ25" s="21">
        <v>2.78</v>
      </c>
      <c r="BA25" s="21">
        <v>0.5</v>
      </c>
      <c r="BB25" s="21"/>
      <c r="BC25" s="28">
        <f t="shared" ref="BC25:BE25" si="64">((AU25/AT25)*100)-100</f>
        <v>-3.3174097664543467</v>
      </c>
      <c r="BD25" s="28">
        <f t="shared" si="64"/>
        <v>-18.08948668679659</v>
      </c>
      <c r="BE25" s="28">
        <f t="shared" si="64"/>
        <v>-39.678284182305632</v>
      </c>
      <c r="BF25" s="28">
        <f t="shared" si="2"/>
        <v>-20.806794055201692</v>
      </c>
      <c r="BG25" s="28">
        <f t="shared" si="3"/>
        <v>-52.229299363057322</v>
      </c>
      <c r="BH25" s="28">
        <f t="shared" si="4"/>
        <v>-50.59017293439473</v>
      </c>
      <c r="BI25" s="3">
        <f t="shared" ref="BI25:BK25" si="65">AU25-AT25</f>
        <v>-1.25</v>
      </c>
      <c r="BJ25" s="3">
        <f t="shared" si="65"/>
        <v>-6.59</v>
      </c>
      <c r="BK25" s="3">
        <f t="shared" si="65"/>
        <v>-11.84</v>
      </c>
      <c r="BL25" s="3">
        <f t="shared" si="6"/>
        <v>-7.84</v>
      </c>
      <c r="BM25" s="3">
        <f t="shared" si="7"/>
        <v>-19.68</v>
      </c>
      <c r="BN25" s="3">
        <f t="shared" si="8"/>
        <v>-18.43</v>
      </c>
      <c r="BO25" s="24">
        <v>134</v>
      </c>
      <c r="BP25" s="21">
        <v>145</v>
      </c>
      <c r="BQ25" s="21">
        <v>145</v>
      </c>
      <c r="BR25" s="21">
        <v>63.5</v>
      </c>
      <c r="BS25" s="21">
        <v>39.1</v>
      </c>
      <c r="BT25" s="21">
        <v>23.2</v>
      </c>
      <c r="BU25" s="21"/>
      <c r="BV25" s="24">
        <v>35</v>
      </c>
      <c r="BW25" s="21">
        <v>36</v>
      </c>
      <c r="BX25" s="21">
        <v>36.9</v>
      </c>
      <c r="BY25" s="21">
        <v>36.1</v>
      </c>
      <c r="BZ25" s="21">
        <v>36.1</v>
      </c>
      <c r="CA25" s="21">
        <v>36</v>
      </c>
      <c r="CB25" s="21">
        <v>36</v>
      </c>
      <c r="CC25" s="21">
        <v>36.1</v>
      </c>
      <c r="CD25" s="21"/>
      <c r="CE25" s="6"/>
      <c r="CF25" s="24" t="s">
        <v>820</v>
      </c>
      <c r="CG25" s="21"/>
      <c r="CH25" s="21"/>
      <c r="CI25" s="21"/>
      <c r="CJ25" s="21"/>
      <c r="CK25" s="21"/>
      <c r="CL25" s="21"/>
      <c r="CM25" s="24" t="s">
        <v>821</v>
      </c>
      <c r="CN25" s="21"/>
      <c r="CO25" s="21"/>
      <c r="CP25" s="21"/>
      <c r="CQ25" s="21"/>
      <c r="CR25" s="21"/>
      <c r="CS25" s="21"/>
      <c r="CT25" s="24">
        <v>2</v>
      </c>
      <c r="CU25" s="21"/>
      <c r="CV25" s="21"/>
      <c r="CW25" s="21"/>
      <c r="CX25" s="21"/>
      <c r="CY25" s="21"/>
      <c r="CZ25" s="21"/>
      <c r="DA25" s="24" t="s">
        <v>822</v>
      </c>
      <c r="DB25" s="21"/>
      <c r="DC25" s="21"/>
      <c r="DD25" s="21"/>
      <c r="DE25" s="21"/>
      <c r="DF25" s="21"/>
      <c r="DG25" s="21"/>
      <c r="DH25" s="24" t="s">
        <v>255</v>
      </c>
      <c r="DI25" s="21" t="s">
        <v>255</v>
      </c>
      <c r="DJ25" s="21" t="s">
        <v>255</v>
      </c>
      <c r="DK25" s="21" t="s">
        <v>400</v>
      </c>
      <c r="DL25" s="21" t="s">
        <v>400</v>
      </c>
      <c r="DM25" s="21" t="s">
        <v>400</v>
      </c>
      <c r="DN25" s="21"/>
      <c r="DO25" s="26">
        <v>8</v>
      </c>
      <c r="DP25" s="6"/>
      <c r="DQ25" s="24">
        <v>85.8</v>
      </c>
      <c r="DR25" s="21">
        <v>85.8</v>
      </c>
      <c r="DS25" s="21">
        <v>115.1</v>
      </c>
      <c r="DT25" s="21">
        <v>70</v>
      </c>
      <c r="DU25" s="21">
        <v>87</v>
      </c>
      <c r="DV25" s="21">
        <v>92.8</v>
      </c>
      <c r="DW25" s="21"/>
      <c r="DX25" s="24">
        <v>0.3</v>
      </c>
      <c r="DY25" s="21">
        <v>0.3</v>
      </c>
      <c r="DZ25" s="21">
        <v>0.3</v>
      </c>
      <c r="EA25" s="21">
        <v>0.3</v>
      </c>
      <c r="EB25" s="21">
        <v>0.3</v>
      </c>
      <c r="EC25" s="21">
        <v>0.3</v>
      </c>
      <c r="ED25" s="21"/>
      <c r="EE25" s="29">
        <f t="shared" si="51"/>
        <v>286</v>
      </c>
      <c r="EF25" s="30">
        <f t="shared" ref="EF25:EJ25" si="66">DR25/DY25</f>
        <v>286</v>
      </c>
      <c r="EG25" s="30">
        <f t="shared" si="66"/>
        <v>383.66666666666669</v>
      </c>
      <c r="EH25" s="30">
        <f t="shared" si="66"/>
        <v>233.33333333333334</v>
      </c>
      <c r="EI25" s="30">
        <f t="shared" si="66"/>
        <v>290</v>
      </c>
      <c r="EJ25" s="30">
        <f t="shared" si="66"/>
        <v>309.33333333333331</v>
      </c>
      <c r="EK25" s="30"/>
      <c r="EL25" s="24">
        <v>0</v>
      </c>
      <c r="EM25" s="21">
        <v>0</v>
      </c>
      <c r="EN25" s="21">
        <v>0</v>
      </c>
      <c r="EO25" s="21">
        <v>0</v>
      </c>
      <c r="EP25" s="21">
        <v>0</v>
      </c>
      <c r="EQ25" s="21">
        <v>0</v>
      </c>
      <c r="ER25" s="21"/>
      <c r="ES25" s="24">
        <v>370</v>
      </c>
      <c r="ET25" s="21">
        <v>319</v>
      </c>
      <c r="EU25" s="21">
        <v>281</v>
      </c>
      <c r="EV25" s="21">
        <v>267</v>
      </c>
      <c r="EW25" s="21">
        <v>252</v>
      </c>
      <c r="EX25" s="21">
        <v>235</v>
      </c>
      <c r="EY25" s="21"/>
      <c r="EZ25" s="24">
        <v>9</v>
      </c>
      <c r="FA25" s="21">
        <v>8.4</v>
      </c>
      <c r="FB25" s="21">
        <v>8.4</v>
      </c>
      <c r="FC25" s="21">
        <v>5.4</v>
      </c>
      <c r="FD25" s="21">
        <v>5.4</v>
      </c>
      <c r="FE25" s="21">
        <v>4</v>
      </c>
      <c r="FF25" s="21"/>
      <c r="FG25" s="24">
        <v>15</v>
      </c>
      <c r="FH25" s="21">
        <v>15</v>
      </c>
      <c r="FI25" s="21">
        <v>15</v>
      </c>
      <c r="FJ25" s="21">
        <v>15</v>
      </c>
      <c r="FK25" s="21">
        <v>15</v>
      </c>
      <c r="FL25" s="21">
        <v>15</v>
      </c>
      <c r="FM25" s="21"/>
      <c r="FN25" s="24">
        <v>85</v>
      </c>
      <c r="FO25" s="21">
        <v>85</v>
      </c>
      <c r="FP25" s="21">
        <v>74</v>
      </c>
      <c r="FQ25" s="21">
        <v>89</v>
      </c>
      <c r="FR25" s="21">
        <v>79</v>
      </c>
      <c r="FS25" s="21">
        <v>81</v>
      </c>
      <c r="FT25" s="21"/>
      <c r="FU25" s="24" t="s">
        <v>378</v>
      </c>
      <c r="FV25" s="21" t="s">
        <v>310</v>
      </c>
      <c r="FW25" s="21">
        <v>0</v>
      </c>
      <c r="FX25" s="21">
        <v>0</v>
      </c>
      <c r="FY25" s="21">
        <v>0</v>
      </c>
      <c r="FZ25" s="21">
        <v>0</v>
      </c>
      <c r="GA25" s="21"/>
      <c r="GB25" s="24">
        <v>246</v>
      </c>
      <c r="GC25" s="21">
        <v>218</v>
      </c>
      <c r="GD25" s="21">
        <v>219</v>
      </c>
      <c r="GE25" s="21">
        <v>181</v>
      </c>
      <c r="GF25" s="21">
        <v>209</v>
      </c>
      <c r="GG25" s="21">
        <v>195</v>
      </c>
      <c r="GH25" s="21"/>
      <c r="GI25" s="24">
        <v>990</v>
      </c>
      <c r="GJ25" s="21">
        <v>3420</v>
      </c>
      <c r="GK25" s="21">
        <v>2750</v>
      </c>
      <c r="GL25" s="21">
        <v>1580</v>
      </c>
      <c r="GM25" s="21">
        <v>1280</v>
      </c>
      <c r="GN25" s="21">
        <v>560</v>
      </c>
      <c r="GO25" s="21"/>
      <c r="GP25" s="6"/>
      <c r="GQ25" s="24">
        <v>12</v>
      </c>
      <c r="GR25" s="21">
        <v>45</v>
      </c>
      <c r="GS25" s="24">
        <v>12</v>
      </c>
      <c r="GT25" s="21">
        <v>45</v>
      </c>
      <c r="GU25" s="24">
        <v>8</v>
      </c>
      <c r="GV25" s="21">
        <v>18</v>
      </c>
      <c r="GW25" s="24">
        <v>8</v>
      </c>
      <c r="GX25" s="21">
        <v>18</v>
      </c>
      <c r="GY25" s="24">
        <v>8</v>
      </c>
      <c r="GZ25" s="21">
        <v>18</v>
      </c>
      <c r="HA25" s="24">
        <v>6</v>
      </c>
      <c r="HB25" s="21">
        <v>10</v>
      </c>
      <c r="HC25" s="24"/>
      <c r="HD25" s="21"/>
      <c r="HE25" s="6"/>
      <c r="HF25" s="21">
        <v>78</v>
      </c>
      <c r="HG25" s="21">
        <v>101</v>
      </c>
      <c r="HH25" s="21">
        <v>131</v>
      </c>
      <c r="HI25" s="21">
        <v>35.4</v>
      </c>
      <c r="HJ25" s="21">
        <v>2</v>
      </c>
      <c r="HK25" s="21">
        <v>85.8</v>
      </c>
      <c r="HL25" s="21">
        <v>0.3</v>
      </c>
      <c r="HM25" s="21">
        <v>30</v>
      </c>
      <c r="HN25" s="21">
        <v>71.7</v>
      </c>
      <c r="HO25" s="21">
        <v>13.99</v>
      </c>
      <c r="HP25" s="21">
        <v>3.88</v>
      </c>
      <c r="HQ25" s="21">
        <v>139.4</v>
      </c>
      <c r="HR25" s="21">
        <v>15.4</v>
      </c>
      <c r="HS25" s="21">
        <v>9</v>
      </c>
      <c r="HT25" s="21">
        <v>15</v>
      </c>
      <c r="HU25" s="6"/>
    </row>
    <row r="26" spans="1:230" ht="15.75" customHeight="1" x14ac:dyDescent="0.3">
      <c r="A26" s="99">
        <v>21</v>
      </c>
      <c r="B26" s="3">
        <v>71</v>
      </c>
      <c r="C26" s="21" t="s">
        <v>239</v>
      </c>
      <c r="D26" s="21">
        <v>2</v>
      </c>
      <c r="E26" s="22">
        <v>41308</v>
      </c>
      <c r="F26" s="22">
        <v>41308</v>
      </c>
      <c r="G26" s="21">
        <f t="shared" si="0"/>
        <v>0</v>
      </c>
      <c r="H26" s="21" t="s">
        <v>775</v>
      </c>
      <c r="I26" s="21" t="s">
        <v>701</v>
      </c>
      <c r="J26" s="23">
        <v>14340</v>
      </c>
      <c r="K26" s="21">
        <v>74</v>
      </c>
      <c r="L26" s="21">
        <v>163</v>
      </c>
      <c r="M26" s="21">
        <v>80</v>
      </c>
      <c r="N26" s="21" t="s">
        <v>830</v>
      </c>
      <c r="O26" s="21">
        <v>92</v>
      </c>
      <c r="P26" s="21">
        <v>97.2</v>
      </c>
      <c r="Q26" s="21">
        <v>10</v>
      </c>
      <c r="R26" s="21" t="s">
        <v>548</v>
      </c>
      <c r="S26" s="21">
        <v>2</v>
      </c>
      <c r="T26" s="21">
        <v>11</v>
      </c>
      <c r="U26" s="21" t="s">
        <v>548</v>
      </c>
      <c r="V26" s="21">
        <v>2</v>
      </c>
      <c r="W26" s="21">
        <v>7</v>
      </c>
      <c r="X26" s="21">
        <v>4</v>
      </c>
      <c r="Y26" s="21">
        <v>0</v>
      </c>
      <c r="Z26" s="6"/>
      <c r="AA26" s="24" t="s">
        <v>244</v>
      </c>
      <c r="AB26" s="21" t="s">
        <v>337</v>
      </c>
      <c r="AC26" s="25"/>
      <c r="AD26" s="25"/>
      <c r="AE26" s="21" t="s">
        <v>249</v>
      </c>
      <c r="AF26" s="21"/>
      <c r="AG26" s="21" t="s">
        <v>246</v>
      </c>
      <c r="AH26" s="21" t="s">
        <v>248</v>
      </c>
      <c r="AI26" s="21" t="s">
        <v>246</v>
      </c>
      <c r="AJ26" s="21" t="s">
        <v>246</v>
      </c>
      <c r="AK26" s="21" t="s">
        <v>246</v>
      </c>
      <c r="AL26" s="21" t="s">
        <v>246</v>
      </c>
      <c r="AM26" s="21">
        <v>52.98</v>
      </c>
      <c r="AN26" s="6"/>
      <c r="AO26" s="26" t="s">
        <v>250</v>
      </c>
      <c r="AP26" s="26" t="s">
        <v>274</v>
      </c>
      <c r="AQ26" s="26"/>
      <c r="AR26" s="26" t="s">
        <v>1902</v>
      </c>
      <c r="AS26" s="26" t="s">
        <v>1905</v>
      </c>
      <c r="AT26" s="115">
        <v>52.98</v>
      </c>
      <c r="AU26" s="21">
        <v>42.65</v>
      </c>
      <c r="AV26" s="21">
        <v>29.53</v>
      </c>
      <c r="AW26" s="21">
        <v>23.06</v>
      </c>
      <c r="AX26" s="21">
        <v>15.57</v>
      </c>
      <c r="AY26" s="21">
        <v>7.24</v>
      </c>
      <c r="AZ26" s="21">
        <v>4.93</v>
      </c>
      <c r="BA26" s="21">
        <v>3.35</v>
      </c>
      <c r="BB26" s="21">
        <v>1.93</v>
      </c>
      <c r="BC26" s="28">
        <f t="shared" ref="BC26:BE26" si="67">((AU26/AT26)*100)-100</f>
        <v>-19.49792374480937</v>
      </c>
      <c r="BD26" s="28">
        <f t="shared" si="67"/>
        <v>-30.762016412661183</v>
      </c>
      <c r="BE26" s="28">
        <f t="shared" si="67"/>
        <v>-21.909922113105324</v>
      </c>
      <c r="BF26" s="28">
        <f t="shared" si="2"/>
        <v>-44.261985654964128</v>
      </c>
      <c r="BG26" s="28">
        <f t="shared" si="3"/>
        <v>-56.474141185352963</v>
      </c>
      <c r="BH26" s="28">
        <f t="shared" si="4"/>
        <v>-45.932004689331777</v>
      </c>
      <c r="BI26" s="3">
        <f t="shared" ref="BI26:BK26" si="68">AU26-AT26</f>
        <v>-10.329999999999998</v>
      </c>
      <c r="BJ26" s="3">
        <f t="shared" si="68"/>
        <v>-13.119999999999997</v>
      </c>
      <c r="BK26" s="3">
        <f t="shared" si="68"/>
        <v>-6.4700000000000024</v>
      </c>
      <c r="BL26" s="3">
        <f t="shared" si="6"/>
        <v>-23.449999999999996</v>
      </c>
      <c r="BM26" s="3">
        <f t="shared" si="7"/>
        <v>-29.919999999999998</v>
      </c>
      <c r="BN26" s="3">
        <f t="shared" si="8"/>
        <v>-19.59</v>
      </c>
      <c r="BO26" s="24">
        <v>268.8</v>
      </c>
      <c r="BP26" s="21">
        <v>212.5</v>
      </c>
      <c r="BQ26" s="21">
        <v>139</v>
      </c>
      <c r="BR26" s="21">
        <v>83.8</v>
      </c>
      <c r="BS26" s="21">
        <v>118.5</v>
      </c>
      <c r="BT26" s="21">
        <v>99.2</v>
      </c>
      <c r="BU26" s="21">
        <v>73.7</v>
      </c>
      <c r="BV26" s="24"/>
      <c r="BW26" s="21">
        <v>37.1</v>
      </c>
      <c r="BX26" s="21">
        <v>37</v>
      </c>
      <c r="BY26" s="21">
        <v>36</v>
      </c>
      <c r="BZ26" s="21">
        <v>38.1</v>
      </c>
      <c r="CA26" s="21">
        <v>36.4</v>
      </c>
      <c r="CB26" s="21">
        <v>36.6</v>
      </c>
      <c r="CC26" s="21">
        <v>37</v>
      </c>
      <c r="CD26" s="21">
        <v>36.5</v>
      </c>
      <c r="CE26" s="6"/>
      <c r="CF26" s="24" t="s">
        <v>831</v>
      </c>
      <c r="CG26" s="21"/>
      <c r="CH26" s="21"/>
      <c r="CI26" s="21"/>
      <c r="CJ26" s="21"/>
      <c r="CK26" s="21"/>
      <c r="CL26" s="21"/>
      <c r="CM26" s="24" t="s">
        <v>712</v>
      </c>
      <c r="CN26" s="21"/>
      <c r="CO26" s="21"/>
      <c r="CP26" s="21"/>
      <c r="CQ26" s="21"/>
      <c r="CR26" s="21"/>
      <c r="CS26" s="21"/>
      <c r="CT26" s="24">
        <v>1</v>
      </c>
      <c r="CU26" s="21"/>
      <c r="CV26" s="21"/>
      <c r="CW26" s="21"/>
      <c r="CX26" s="21"/>
      <c r="CY26" s="21"/>
      <c r="CZ26" s="21"/>
      <c r="DA26" s="24" t="s">
        <v>832</v>
      </c>
      <c r="DB26" s="21"/>
      <c r="DC26" s="21"/>
      <c r="DD26" s="21"/>
      <c r="DE26" s="21"/>
      <c r="DF26" s="21"/>
      <c r="DG26" s="21"/>
      <c r="DH26" s="24" t="s">
        <v>833</v>
      </c>
      <c r="DI26" s="21" t="s">
        <v>833</v>
      </c>
      <c r="DJ26" s="21" t="s">
        <v>833</v>
      </c>
      <c r="DK26" s="21" t="s">
        <v>268</v>
      </c>
      <c r="DL26" s="21" t="s">
        <v>268</v>
      </c>
      <c r="DM26" s="21" t="s">
        <v>268</v>
      </c>
      <c r="DN26" s="21">
        <v>0</v>
      </c>
      <c r="DO26" s="26">
        <v>9</v>
      </c>
      <c r="DP26" s="6"/>
      <c r="DQ26" s="24">
        <v>67</v>
      </c>
      <c r="DR26" s="21">
        <v>92.1</v>
      </c>
      <c r="DS26" s="21">
        <v>117.4</v>
      </c>
      <c r="DT26" s="21">
        <v>112.4</v>
      </c>
      <c r="DU26" s="21">
        <v>105.1</v>
      </c>
      <c r="DV26" s="21">
        <v>161</v>
      </c>
      <c r="DW26" s="21">
        <v>103.5</v>
      </c>
      <c r="DX26" s="24">
        <v>0.1</v>
      </c>
      <c r="DY26" s="21">
        <v>0.3</v>
      </c>
      <c r="DZ26" s="21">
        <v>0.4</v>
      </c>
      <c r="EA26" s="21">
        <v>0.3</v>
      </c>
      <c r="EB26" s="21">
        <v>0.45</v>
      </c>
      <c r="EC26" s="21">
        <v>0.5</v>
      </c>
      <c r="ED26" s="21">
        <v>0.4</v>
      </c>
      <c r="EE26" s="78">
        <f t="shared" si="51"/>
        <v>670</v>
      </c>
      <c r="EF26" s="79">
        <f t="shared" ref="EF26:EK26" si="69">DR26/DY26</f>
        <v>307</v>
      </c>
      <c r="EG26" s="79">
        <f t="shared" si="69"/>
        <v>293.5</v>
      </c>
      <c r="EH26" s="79">
        <f t="shared" si="69"/>
        <v>374.66666666666669</v>
      </c>
      <c r="EI26" s="79">
        <f t="shared" si="69"/>
        <v>233.55555555555554</v>
      </c>
      <c r="EJ26" s="79">
        <f t="shared" si="69"/>
        <v>322</v>
      </c>
      <c r="EK26" s="79">
        <f t="shared" si="69"/>
        <v>258.75</v>
      </c>
      <c r="EL26" s="24">
        <v>1</v>
      </c>
      <c r="EM26" s="21">
        <v>1</v>
      </c>
      <c r="EN26" s="21">
        <v>1</v>
      </c>
      <c r="EO26" s="21">
        <v>0</v>
      </c>
      <c r="EP26" s="21">
        <v>1</v>
      </c>
      <c r="EQ26" s="21">
        <v>1</v>
      </c>
      <c r="ER26" s="21">
        <v>1</v>
      </c>
      <c r="ES26" s="24">
        <v>170</v>
      </c>
      <c r="ET26" s="21">
        <v>178</v>
      </c>
      <c r="EU26" s="21">
        <v>141</v>
      </c>
      <c r="EV26" s="21">
        <v>113</v>
      </c>
      <c r="EW26" s="21">
        <v>148</v>
      </c>
      <c r="EX26" s="21">
        <v>171</v>
      </c>
      <c r="EY26" s="21">
        <v>144</v>
      </c>
      <c r="EZ26" s="24">
        <v>13.3</v>
      </c>
      <c r="FA26" s="21">
        <v>7.3</v>
      </c>
      <c r="FB26" s="21">
        <v>5.2</v>
      </c>
      <c r="FC26" s="21">
        <v>5.2</v>
      </c>
      <c r="FD26" s="21">
        <v>5</v>
      </c>
      <c r="FE26" s="21">
        <v>3.9</v>
      </c>
      <c r="FF26" s="21">
        <v>4.3</v>
      </c>
      <c r="FG26" s="24">
        <v>15</v>
      </c>
      <c r="FH26" s="21">
        <v>3</v>
      </c>
      <c r="FI26" s="21">
        <v>3</v>
      </c>
      <c r="FJ26" s="21">
        <v>11</v>
      </c>
      <c r="FK26" s="21">
        <v>4</v>
      </c>
      <c r="FL26" s="21">
        <v>11</v>
      </c>
      <c r="FM26" s="21">
        <v>15</v>
      </c>
      <c r="FN26" s="24">
        <v>97</v>
      </c>
      <c r="FO26" s="21">
        <v>78</v>
      </c>
      <c r="FP26" s="21">
        <v>70</v>
      </c>
      <c r="FQ26" s="21">
        <v>87</v>
      </c>
      <c r="FR26" s="21">
        <v>71</v>
      </c>
      <c r="FS26" s="21">
        <v>85</v>
      </c>
      <c r="FT26" s="21">
        <v>72</v>
      </c>
      <c r="FU26" s="24">
        <v>0</v>
      </c>
      <c r="FV26" s="21" t="s">
        <v>834</v>
      </c>
      <c r="FW26" s="21" t="s">
        <v>345</v>
      </c>
      <c r="FX26" s="21">
        <v>0</v>
      </c>
      <c r="FY26" s="21" t="s">
        <v>311</v>
      </c>
      <c r="FZ26" s="21" t="s">
        <v>345</v>
      </c>
      <c r="GA26" s="21">
        <v>0</v>
      </c>
      <c r="GB26" s="24">
        <v>345</v>
      </c>
      <c r="GC26" s="21">
        <v>302</v>
      </c>
      <c r="GD26" s="21">
        <v>240</v>
      </c>
      <c r="GE26" s="21">
        <v>198</v>
      </c>
      <c r="GF26" s="21">
        <v>195</v>
      </c>
      <c r="GG26" s="21">
        <v>206</v>
      </c>
      <c r="GH26" s="21">
        <v>193</v>
      </c>
      <c r="GI26" s="24">
        <v>920</v>
      </c>
      <c r="GJ26" s="21">
        <v>1640</v>
      </c>
      <c r="GK26" s="21">
        <v>1730</v>
      </c>
      <c r="GL26" s="21">
        <v>2200</v>
      </c>
      <c r="GM26" s="21">
        <v>1430</v>
      </c>
      <c r="GN26" s="21">
        <v>2060</v>
      </c>
      <c r="GO26" s="21">
        <v>1910</v>
      </c>
      <c r="GP26" s="6"/>
      <c r="GQ26" s="24">
        <v>12</v>
      </c>
      <c r="GR26" s="21">
        <v>45</v>
      </c>
      <c r="GS26" s="24">
        <v>15</v>
      </c>
      <c r="GT26" s="21">
        <v>80</v>
      </c>
      <c r="GU26" s="24">
        <v>16</v>
      </c>
      <c r="GV26" s="21">
        <v>90</v>
      </c>
      <c r="GW26" s="24">
        <v>10</v>
      </c>
      <c r="GX26" s="21">
        <v>45</v>
      </c>
      <c r="GY26" s="24">
        <v>16</v>
      </c>
      <c r="GZ26" s="21">
        <v>90</v>
      </c>
      <c r="HA26" s="24">
        <v>12</v>
      </c>
      <c r="HB26" s="21">
        <v>45</v>
      </c>
      <c r="HC26" s="24">
        <v>9</v>
      </c>
      <c r="HD26" s="21">
        <v>18</v>
      </c>
      <c r="HE26" s="6"/>
      <c r="HF26" s="21">
        <v>74</v>
      </c>
      <c r="HG26" s="21">
        <v>128</v>
      </c>
      <c r="HH26" s="21">
        <v>148</v>
      </c>
      <c r="HI26" s="21">
        <v>37</v>
      </c>
      <c r="HJ26" s="21">
        <v>1</v>
      </c>
      <c r="HK26" s="21">
        <v>67</v>
      </c>
      <c r="HL26" s="21">
        <v>1</v>
      </c>
      <c r="HM26" s="21">
        <v>10</v>
      </c>
      <c r="HN26" s="21">
        <v>81</v>
      </c>
      <c r="HO26" s="21">
        <v>14.89</v>
      </c>
      <c r="HP26" s="21">
        <v>4</v>
      </c>
      <c r="HQ26" s="21">
        <v>147.1</v>
      </c>
      <c r="HR26" s="21">
        <v>14.9</v>
      </c>
      <c r="HS26" s="21">
        <v>13.3</v>
      </c>
      <c r="HT26" s="21">
        <v>3</v>
      </c>
      <c r="HU26" s="6"/>
      <c r="HV26" s="15"/>
    </row>
    <row r="27" spans="1:230" ht="15.75" customHeight="1" x14ac:dyDescent="0.3">
      <c r="A27" s="99">
        <v>22</v>
      </c>
      <c r="B27" s="3">
        <v>77</v>
      </c>
      <c r="C27" s="21" t="s">
        <v>431</v>
      </c>
      <c r="D27" s="21">
        <v>2</v>
      </c>
      <c r="E27" s="22">
        <v>41303</v>
      </c>
      <c r="F27" s="22">
        <v>41303</v>
      </c>
      <c r="G27" s="21">
        <f t="shared" si="0"/>
        <v>0</v>
      </c>
      <c r="H27" s="21"/>
      <c r="I27" s="21"/>
      <c r="J27" s="23">
        <v>15226</v>
      </c>
      <c r="K27" s="21">
        <v>72</v>
      </c>
      <c r="L27" s="21">
        <v>152</v>
      </c>
      <c r="M27" s="21">
        <v>48</v>
      </c>
      <c r="N27" s="21" t="s">
        <v>856</v>
      </c>
      <c r="O27" s="21">
        <v>51</v>
      </c>
      <c r="P27" s="21">
        <v>48.4</v>
      </c>
      <c r="Q27" s="21">
        <v>12</v>
      </c>
      <c r="R27" s="21" t="s">
        <v>450</v>
      </c>
      <c r="S27" s="21">
        <v>1</v>
      </c>
      <c r="T27" s="21">
        <v>14</v>
      </c>
      <c r="U27" s="21" t="s">
        <v>512</v>
      </c>
      <c r="V27" s="21">
        <v>1</v>
      </c>
      <c r="W27" s="21">
        <v>2</v>
      </c>
      <c r="X27" s="21">
        <v>1</v>
      </c>
      <c r="Y27" s="21">
        <v>0</v>
      </c>
      <c r="Z27" s="6"/>
      <c r="AA27" s="24" t="s">
        <v>244</v>
      </c>
      <c r="AB27" s="21" t="s">
        <v>497</v>
      </c>
      <c r="AC27" s="25"/>
      <c r="AD27" s="25"/>
      <c r="AE27" s="21" t="s">
        <v>249</v>
      </c>
      <c r="AF27" s="21"/>
      <c r="AG27" s="21" t="s">
        <v>249</v>
      </c>
      <c r="AH27" s="21"/>
      <c r="AI27" s="21" t="s">
        <v>249</v>
      </c>
      <c r="AJ27" s="21" t="s">
        <v>249</v>
      </c>
      <c r="AK27" s="21" t="s">
        <v>246</v>
      </c>
      <c r="AL27" s="21" t="s">
        <v>246</v>
      </c>
      <c r="AM27" s="21">
        <v>120.3</v>
      </c>
      <c r="AN27" s="6"/>
      <c r="AO27" s="26" t="s">
        <v>250</v>
      </c>
      <c r="AP27" s="26" t="s">
        <v>274</v>
      </c>
      <c r="AQ27" s="26"/>
      <c r="AR27" s="26" t="s">
        <v>1902</v>
      </c>
      <c r="AS27" s="26" t="s">
        <v>1905</v>
      </c>
      <c r="AT27" s="115">
        <v>20.3</v>
      </c>
      <c r="AU27" s="21">
        <v>55.8</v>
      </c>
      <c r="AV27" s="21">
        <v>35</v>
      </c>
      <c r="AW27" s="21">
        <v>19.64</v>
      </c>
      <c r="AX27" s="21">
        <v>10.88</v>
      </c>
      <c r="AY27" s="21">
        <v>4.95</v>
      </c>
      <c r="AZ27" s="21">
        <v>2.64</v>
      </c>
      <c r="BA27" s="21">
        <v>1.54</v>
      </c>
      <c r="BB27" s="21">
        <v>0.93</v>
      </c>
      <c r="BC27" s="28">
        <f t="shared" ref="BC27:BE27" si="70">((AU27/AT27)*100)-100</f>
        <v>174.8768472906404</v>
      </c>
      <c r="BD27" s="28">
        <f t="shared" si="70"/>
        <v>-37.275985663082437</v>
      </c>
      <c r="BE27" s="28">
        <f t="shared" si="70"/>
        <v>-43.885714285714286</v>
      </c>
      <c r="BF27" s="28">
        <f t="shared" si="2"/>
        <v>72.413793103448256</v>
      </c>
      <c r="BG27" s="28">
        <f t="shared" si="3"/>
        <v>-3.2512315270935943</v>
      </c>
      <c r="BH27" s="28">
        <f t="shared" si="4"/>
        <v>-64.802867383512535</v>
      </c>
      <c r="BI27" s="3">
        <f t="shared" ref="BI27:BK27" si="71">AU27-AT27</f>
        <v>35.5</v>
      </c>
      <c r="BJ27" s="3">
        <f t="shared" si="71"/>
        <v>-20.799999999999997</v>
      </c>
      <c r="BK27" s="3">
        <f t="shared" si="71"/>
        <v>-15.36</v>
      </c>
      <c r="BL27" s="3">
        <f t="shared" si="6"/>
        <v>14.7</v>
      </c>
      <c r="BM27" s="3">
        <f t="shared" si="7"/>
        <v>-0.66000000000000014</v>
      </c>
      <c r="BN27" s="3">
        <f t="shared" si="8"/>
        <v>-36.159999999999997</v>
      </c>
      <c r="BO27" s="24">
        <v>470</v>
      </c>
      <c r="BP27" s="21">
        <v>485.9</v>
      </c>
      <c r="BQ27" s="21">
        <v>350.9</v>
      </c>
      <c r="BR27" s="21">
        <v>209.3</v>
      </c>
      <c r="BS27" s="21">
        <v>129.5</v>
      </c>
      <c r="BT27" s="21">
        <v>89.6</v>
      </c>
      <c r="BU27" s="21">
        <v>55.8</v>
      </c>
      <c r="BV27" s="24">
        <v>37</v>
      </c>
      <c r="BW27" s="21">
        <v>37</v>
      </c>
      <c r="BX27" s="21">
        <v>37.6</v>
      </c>
      <c r="BY27" s="21">
        <v>36</v>
      </c>
      <c r="BZ27" s="21">
        <v>36.5</v>
      </c>
      <c r="CA27" s="21">
        <v>36</v>
      </c>
      <c r="CB27" s="21">
        <v>37</v>
      </c>
      <c r="CC27" s="21">
        <v>37.1</v>
      </c>
      <c r="CD27" s="21">
        <v>36.4</v>
      </c>
      <c r="CE27" s="6"/>
      <c r="CF27" s="24" t="s">
        <v>853</v>
      </c>
      <c r="CG27" s="21"/>
      <c r="CH27" s="21"/>
      <c r="CI27" s="21"/>
      <c r="CJ27" s="21"/>
      <c r="CK27" s="21"/>
      <c r="CL27" s="21"/>
      <c r="CM27" s="24" t="s">
        <v>857</v>
      </c>
      <c r="CN27" s="21"/>
      <c r="CO27" s="21"/>
      <c r="CP27" s="21"/>
      <c r="CQ27" s="21"/>
      <c r="CR27" s="21"/>
      <c r="CS27" s="21"/>
      <c r="CT27" s="24">
        <v>2</v>
      </c>
      <c r="CU27" s="21"/>
      <c r="CV27" s="21"/>
      <c r="CW27" s="21"/>
      <c r="CX27" s="21"/>
      <c r="CY27" s="21"/>
      <c r="CZ27" s="21"/>
      <c r="DA27" s="24" t="s">
        <v>735</v>
      </c>
      <c r="DB27" s="21"/>
      <c r="DC27" s="21"/>
      <c r="DD27" s="21"/>
      <c r="DE27" s="21"/>
      <c r="DF27" s="21"/>
      <c r="DG27" s="21"/>
      <c r="DH27" s="24" t="s">
        <v>858</v>
      </c>
      <c r="DI27" s="21" t="s">
        <v>400</v>
      </c>
      <c r="DJ27" s="21" t="s">
        <v>400</v>
      </c>
      <c r="DK27" s="21" t="s">
        <v>400</v>
      </c>
      <c r="DL27" s="21" t="s">
        <v>400</v>
      </c>
      <c r="DM27" s="21" t="s">
        <v>400</v>
      </c>
      <c r="DN27" s="21">
        <v>0</v>
      </c>
      <c r="DO27" s="26">
        <v>8</v>
      </c>
      <c r="DP27" s="6"/>
      <c r="DQ27" s="24">
        <v>57.4</v>
      </c>
      <c r="DR27" s="21">
        <v>73</v>
      </c>
      <c r="DS27" s="21">
        <v>72.2</v>
      </c>
      <c r="DT27" s="21">
        <v>126.4</v>
      </c>
      <c r="DU27" s="21">
        <v>111.9</v>
      </c>
      <c r="DV27" s="21">
        <v>73.5</v>
      </c>
      <c r="DW27" s="21">
        <v>73.5</v>
      </c>
      <c r="DX27" s="24">
        <v>0.3</v>
      </c>
      <c r="DY27" s="21">
        <v>0.4</v>
      </c>
      <c r="DZ27" s="21">
        <v>0.5</v>
      </c>
      <c r="EA27" s="21">
        <v>0.45</v>
      </c>
      <c r="EB27" s="21">
        <v>0.45</v>
      </c>
      <c r="EC27" s="21">
        <v>0.45</v>
      </c>
      <c r="ED27" s="21">
        <v>0.3</v>
      </c>
      <c r="EE27" s="78">
        <f t="shared" si="51"/>
        <v>191.33333333333334</v>
      </c>
      <c r="EF27" s="79">
        <f t="shared" ref="EF27:EK27" si="72">DR27/DY27</f>
        <v>182.5</v>
      </c>
      <c r="EG27" s="79">
        <f t="shared" si="72"/>
        <v>144.4</v>
      </c>
      <c r="EH27" s="79">
        <f t="shared" si="72"/>
        <v>280.88888888888891</v>
      </c>
      <c r="EI27" s="79">
        <f t="shared" si="72"/>
        <v>248.66666666666669</v>
      </c>
      <c r="EJ27" s="79">
        <f t="shared" si="72"/>
        <v>163.33333333333334</v>
      </c>
      <c r="EK27" s="79">
        <f t="shared" si="72"/>
        <v>245</v>
      </c>
      <c r="EL27" s="24">
        <v>0</v>
      </c>
      <c r="EM27" s="21">
        <v>0</v>
      </c>
      <c r="EN27" s="21">
        <v>1</v>
      </c>
      <c r="EO27" s="21">
        <v>0</v>
      </c>
      <c r="EP27" s="21">
        <v>0</v>
      </c>
      <c r="EQ27" s="21">
        <v>0</v>
      </c>
      <c r="ER27" s="21">
        <v>0</v>
      </c>
      <c r="ES27" s="24">
        <v>180</v>
      </c>
      <c r="ET27" s="21">
        <v>116</v>
      </c>
      <c r="EU27" s="21">
        <v>148</v>
      </c>
      <c r="EV27" s="21">
        <v>100</v>
      </c>
      <c r="EW27" s="21">
        <v>133</v>
      </c>
      <c r="EX27" s="21">
        <v>181</v>
      </c>
      <c r="EY27" s="21">
        <v>234</v>
      </c>
      <c r="EZ27" s="24">
        <v>11.2</v>
      </c>
      <c r="FA27" s="21">
        <v>8.1</v>
      </c>
      <c r="FB27" s="21">
        <v>3.7</v>
      </c>
      <c r="FC27" s="21">
        <v>6.2</v>
      </c>
      <c r="FD27" s="21">
        <v>6.1</v>
      </c>
      <c r="FE27" s="21">
        <v>7.1</v>
      </c>
      <c r="FF27" s="21">
        <v>5.6</v>
      </c>
      <c r="FG27" s="24">
        <v>15</v>
      </c>
      <c r="FH27" s="21">
        <v>15</v>
      </c>
      <c r="FI27" s="21">
        <v>15</v>
      </c>
      <c r="FJ27" s="21">
        <v>15</v>
      </c>
      <c r="FK27" s="21">
        <v>15</v>
      </c>
      <c r="FL27" s="21">
        <v>15</v>
      </c>
      <c r="FM27" s="21">
        <v>15</v>
      </c>
      <c r="FN27" s="24">
        <v>59</v>
      </c>
      <c r="FO27" s="21">
        <v>62</v>
      </c>
      <c r="FP27" s="21">
        <v>85</v>
      </c>
      <c r="FQ27" s="21">
        <v>91</v>
      </c>
      <c r="FR27" s="21">
        <v>92</v>
      </c>
      <c r="FS27" s="21">
        <v>79</v>
      </c>
      <c r="FT27" s="21">
        <v>65</v>
      </c>
      <c r="FU27" s="24" t="s">
        <v>859</v>
      </c>
      <c r="FV27" s="21">
        <v>0</v>
      </c>
      <c r="FW27" s="21" t="s">
        <v>311</v>
      </c>
      <c r="FX27" s="21">
        <v>0</v>
      </c>
      <c r="FY27" s="21">
        <v>0</v>
      </c>
      <c r="FZ27" s="21">
        <v>0</v>
      </c>
      <c r="GA27" s="21">
        <v>0</v>
      </c>
      <c r="GB27" s="24">
        <v>307</v>
      </c>
      <c r="GC27" s="21">
        <v>88</v>
      </c>
      <c r="GD27" s="21">
        <v>77</v>
      </c>
      <c r="GE27" s="21">
        <v>56</v>
      </c>
      <c r="GF27" s="21">
        <v>37</v>
      </c>
      <c r="GG27" s="21">
        <v>34</v>
      </c>
      <c r="GH27" s="21">
        <v>25</v>
      </c>
      <c r="GI27" s="24">
        <v>1570</v>
      </c>
      <c r="GJ27" s="21">
        <v>2040</v>
      </c>
      <c r="GK27" s="21">
        <v>1445</v>
      </c>
      <c r="GL27" s="21">
        <v>1060</v>
      </c>
      <c r="GM27" s="21">
        <v>1625</v>
      </c>
      <c r="GN27" s="21">
        <v>1210</v>
      </c>
      <c r="GO27" s="21">
        <v>1260</v>
      </c>
      <c r="GP27" s="6"/>
      <c r="GQ27" s="24">
        <v>13</v>
      </c>
      <c r="GR27" s="21">
        <v>55</v>
      </c>
      <c r="GS27" s="24">
        <v>11</v>
      </c>
      <c r="GT27" s="21">
        <v>45</v>
      </c>
      <c r="GU27" s="24">
        <v>13</v>
      </c>
      <c r="GV27" s="21">
        <v>55</v>
      </c>
      <c r="GW27" s="24">
        <v>11</v>
      </c>
      <c r="GX27" s="21">
        <v>45</v>
      </c>
      <c r="GY27" s="24">
        <v>10</v>
      </c>
      <c r="GZ27" s="21">
        <v>45</v>
      </c>
      <c r="HA27" s="24">
        <v>9</v>
      </c>
      <c r="HB27" s="21">
        <v>18</v>
      </c>
      <c r="HC27" s="24">
        <v>9</v>
      </c>
      <c r="HD27" s="21">
        <v>18</v>
      </c>
      <c r="HE27" s="6"/>
      <c r="HF27" s="21">
        <v>72</v>
      </c>
      <c r="HG27" s="21">
        <v>125</v>
      </c>
      <c r="HH27" s="21">
        <v>116</v>
      </c>
      <c r="HI27" s="21">
        <v>37</v>
      </c>
      <c r="HJ27" s="21">
        <v>2</v>
      </c>
      <c r="HK27" s="21">
        <v>57.4</v>
      </c>
      <c r="HL27" s="21">
        <v>0.4</v>
      </c>
      <c r="HM27" s="21">
        <v>0</v>
      </c>
      <c r="HN27" s="21">
        <v>62.4</v>
      </c>
      <c r="HO27" s="21">
        <v>16.32</v>
      </c>
      <c r="HP27" s="21">
        <v>3.75</v>
      </c>
      <c r="HQ27" s="21">
        <v>125.9</v>
      </c>
      <c r="HR27" s="21">
        <v>20.7</v>
      </c>
      <c r="HS27" s="21">
        <v>11.2</v>
      </c>
      <c r="HT27" s="21">
        <v>15</v>
      </c>
      <c r="HU27" s="6"/>
    </row>
    <row r="28" spans="1:230" ht="15.75" customHeight="1" x14ac:dyDescent="0.3">
      <c r="A28" s="99">
        <v>23</v>
      </c>
      <c r="B28" s="3">
        <v>78</v>
      </c>
      <c r="C28" s="21" t="s">
        <v>431</v>
      </c>
      <c r="D28" s="21">
        <v>2</v>
      </c>
      <c r="E28" s="22">
        <v>41310</v>
      </c>
      <c r="F28" s="22">
        <v>41312</v>
      </c>
      <c r="G28" s="21">
        <f t="shared" si="0"/>
        <v>2</v>
      </c>
      <c r="H28" s="21"/>
      <c r="I28" s="21" t="s">
        <v>324</v>
      </c>
      <c r="J28" s="23">
        <v>11764</v>
      </c>
      <c r="K28" s="21">
        <v>81</v>
      </c>
      <c r="L28" s="21">
        <v>152</v>
      </c>
      <c r="M28" s="21">
        <v>70</v>
      </c>
      <c r="N28" s="21" t="s">
        <v>860</v>
      </c>
      <c r="O28" s="21">
        <v>64</v>
      </c>
      <c r="P28" s="21">
        <v>75.3</v>
      </c>
      <c r="Q28" s="21">
        <v>8</v>
      </c>
      <c r="R28" s="21" t="s">
        <v>861</v>
      </c>
      <c r="S28" s="21">
        <v>1</v>
      </c>
      <c r="T28" s="21">
        <v>11</v>
      </c>
      <c r="U28" s="21" t="s">
        <v>861</v>
      </c>
      <c r="V28" s="21">
        <v>1</v>
      </c>
      <c r="W28" s="21">
        <v>0</v>
      </c>
      <c r="X28" s="21">
        <v>0</v>
      </c>
      <c r="Y28" s="21">
        <v>7</v>
      </c>
      <c r="Z28" s="6"/>
      <c r="AA28" s="24" t="s">
        <v>244</v>
      </c>
      <c r="AB28" s="21" t="s">
        <v>862</v>
      </c>
      <c r="AC28" s="25"/>
      <c r="AD28" s="25"/>
      <c r="AE28" s="21" t="s">
        <v>246</v>
      </c>
      <c r="AF28" s="21" t="s">
        <v>247</v>
      </c>
      <c r="AG28" s="21" t="s">
        <v>246</v>
      </c>
      <c r="AH28" s="21" t="s">
        <v>248</v>
      </c>
      <c r="AI28" s="21" t="s">
        <v>246</v>
      </c>
      <c r="AJ28" s="21" t="s">
        <v>249</v>
      </c>
      <c r="AK28" s="21" t="s">
        <v>246</v>
      </c>
      <c r="AL28" s="21" t="s">
        <v>246</v>
      </c>
      <c r="AM28" s="21">
        <v>3.69</v>
      </c>
      <c r="AN28" s="6"/>
      <c r="AO28" s="26" t="s">
        <v>250</v>
      </c>
      <c r="AP28" s="26" t="s">
        <v>274</v>
      </c>
      <c r="AQ28" s="26"/>
      <c r="AR28" s="26" t="s">
        <v>1902</v>
      </c>
      <c r="AS28" s="26" t="s">
        <v>1918</v>
      </c>
      <c r="AT28" s="115">
        <v>2.69</v>
      </c>
      <c r="AU28" s="21">
        <v>2.82</v>
      </c>
      <c r="AV28" s="21">
        <v>3.29</v>
      </c>
      <c r="AW28" s="21">
        <v>2.73</v>
      </c>
      <c r="AX28" s="21">
        <v>1.86</v>
      </c>
      <c r="AY28" s="21">
        <v>1.46</v>
      </c>
      <c r="AZ28" s="21">
        <v>1.27</v>
      </c>
      <c r="BA28" s="21">
        <v>0.32</v>
      </c>
      <c r="BB28" s="21"/>
      <c r="BC28" s="28">
        <f t="shared" ref="BC28:BE28" si="73">((AU28/AT28)*100)-100</f>
        <v>4.8327137546468464</v>
      </c>
      <c r="BD28" s="28">
        <f t="shared" si="73"/>
        <v>16.666666666666671</v>
      </c>
      <c r="BE28" s="28">
        <f t="shared" si="73"/>
        <v>-17.021276595744681</v>
      </c>
      <c r="BF28" s="28">
        <f t="shared" si="2"/>
        <v>22.304832713754649</v>
      </c>
      <c r="BG28" s="28">
        <f t="shared" si="3"/>
        <v>1.4869888475836461</v>
      </c>
      <c r="BH28" s="28">
        <f t="shared" si="4"/>
        <v>-3.1914893617021249</v>
      </c>
      <c r="BI28" s="3">
        <f t="shared" ref="BI28:BK28" si="74">AU28-AT28</f>
        <v>0.12999999999999989</v>
      </c>
      <c r="BJ28" s="3">
        <f t="shared" si="74"/>
        <v>0.4700000000000002</v>
      </c>
      <c r="BK28" s="3">
        <f t="shared" si="74"/>
        <v>-0.56000000000000005</v>
      </c>
      <c r="BL28" s="3">
        <f t="shared" si="6"/>
        <v>0.60000000000000009</v>
      </c>
      <c r="BM28" s="3">
        <f t="shared" si="7"/>
        <v>4.0000000000000036E-2</v>
      </c>
      <c r="BN28" s="3">
        <f t="shared" si="8"/>
        <v>-8.9999999999999858E-2</v>
      </c>
      <c r="BO28" s="24"/>
      <c r="BP28" s="21">
        <v>78</v>
      </c>
      <c r="BQ28" s="21">
        <v>71</v>
      </c>
      <c r="BR28" s="21">
        <v>61</v>
      </c>
      <c r="BS28" s="21"/>
      <c r="BT28" s="21"/>
      <c r="BU28" s="21"/>
      <c r="BV28" s="24">
        <v>37.4</v>
      </c>
      <c r="BW28" s="21">
        <v>37</v>
      </c>
      <c r="BX28" s="21">
        <v>36.9</v>
      </c>
      <c r="BY28" s="21">
        <v>36</v>
      </c>
      <c r="BZ28" s="21">
        <v>36.6</v>
      </c>
      <c r="CA28" s="21">
        <v>36.9</v>
      </c>
      <c r="CB28" s="21">
        <v>37</v>
      </c>
      <c r="CC28" s="21">
        <v>37.1</v>
      </c>
      <c r="CD28" s="21"/>
      <c r="CE28" s="6"/>
      <c r="CF28" s="24" t="s">
        <v>809</v>
      </c>
      <c r="CG28" s="21"/>
      <c r="CH28" s="21"/>
      <c r="CI28" s="21"/>
      <c r="CJ28" s="21"/>
      <c r="CK28" s="21"/>
      <c r="CL28" s="21"/>
      <c r="CM28" s="24" t="s">
        <v>863</v>
      </c>
      <c r="CN28" s="21"/>
      <c r="CO28" s="21"/>
      <c r="CP28" s="21"/>
      <c r="CQ28" s="21"/>
      <c r="CR28" s="21"/>
      <c r="CS28" s="21"/>
      <c r="CT28" s="24">
        <v>1</v>
      </c>
      <c r="CU28" s="21"/>
      <c r="CV28" s="21"/>
      <c r="CW28" s="21"/>
      <c r="CX28" s="21"/>
      <c r="CY28" s="21"/>
      <c r="CZ28" s="21"/>
      <c r="DA28" s="24" t="s">
        <v>735</v>
      </c>
      <c r="DB28" s="21"/>
      <c r="DC28" s="21"/>
      <c r="DD28" s="21"/>
      <c r="DE28" s="21"/>
      <c r="DF28" s="21"/>
      <c r="DG28" s="21"/>
      <c r="DH28" s="24" t="s">
        <v>864</v>
      </c>
      <c r="DI28" s="21" t="s">
        <v>864</v>
      </c>
      <c r="DJ28" s="21" t="s">
        <v>864</v>
      </c>
      <c r="DK28" s="21" t="s">
        <v>865</v>
      </c>
      <c r="DL28" s="21" t="s">
        <v>865</v>
      </c>
      <c r="DM28" s="21" t="s">
        <v>865</v>
      </c>
      <c r="DN28" s="21"/>
      <c r="DO28" s="26">
        <v>8</v>
      </c>
      <c r="DP28" s="6"/>
      <c r="DQ28" s="24">
        <v>82.6</v>
      </c>
      <c r="DR28" s="21">
        <v>86</v>
      </c>
      <c r="DS28" s="21">
        <v>66</v>
      </c>
      <c r="DT28" s="21">
        <v>135</v>
      </c>
      <c r="DU28" s="21">
        <v>77.7</v>
      </c>
      <c r="DV28" s="21">
        <v>82.8</v>
      </c>
      <c r="DW28" s="21"/>
      <c r="DX28" s="24">
        <v>0.3</v>
      </c>
      <c r="DY28" s="21">
        <v>0.25</v>
      </c>
      <c r="DZ28" s="21">
        <v>0.25</v>
      </c>
      <c r="EA28" s="21">
        <v>0.25</v>
      </c>
      <c r="EB28" s="21">
        <v>0.25</v>
      </c>
      <c r="EC28" s="21">
        <v>0.4</v>
      </c>
      <c r="ED28" s="21"/>
      <c r="EE28" s="78">
        <f t="shared" si="51"/>
        <v>275.33333333333331</v>
      </c>
      <c r="EF28" s="79">
        <f t="shared" ref="EF28:EJ28" si="75">DR28/DY28</f>
        <v>344</v>
      </c>
      <c r="EG28" s="79">
        <f t="shared" si="75"/>
        <v>264</v>
      </c>
      <c r="EH28" s="79">
        <f t="shared" si="75"/>
        <v>540</v>
      </c>
      <c r="EI28" s="79">
        <f t="shared" si="75"/>
        <v>310.8</v>
      </c>
      <c r="EJ28" s="79">
        <f t="shared" si="75"/>
        <v>206.99999999999997</v>
      </c>
      <c r="EK28" s="79"/>
      <c r="EL28" s="24">
        <v>0</v>
      </c>
      <c r="EM28" s="21">
        <v>0</v>
      </c>
      <c r="EN28" s="21">
        <v>0</v>
      </c>
      <c r="EO28" s="21">
        <v>0</v>
      </c>
      <c r="EP28" s="21">
        <v>0</v>
      </c>
      <c r="EQ28" s="21">
        <v>0</v>
      </c>
      <c r="ER28" s="21"/>
      <c r="ES28" s="24">
        <v>273</v>
      </c>
      <c r="ET28" s="21">
        <v>255</v>
      </c>
      <c r="EU28" s="21">
        <v>232</v>
      </c>
      <c r="EV28" s="21">
        <v>215</v>
      </c>
      <c r="EW28" s="21">
        <v>218</v>
      </c>
      <c r="EX28" s="21">
        <v>235</v>
      </c>
      <c r="EY28" s="21"/>
      <c r="EZ28" s="24">
        <v>7.8</v>
      </c>
      <c r="FA28" s="21">
        <v>6.5</v>
      </c>
      <c r="FB28" s="21">
        <v>6.8</v>
      </c>
      <c r="FC28" s="21">
        <v>8</v>
      </c>
      <c r="FD28" s="21">
        <v>8</v>
      </c>
      <c r="FE28" s="21">
        <v>8</v>
      </c>
      <c r="FF28" s="21"/>
      <c r="FG28" s="24">
        <v>15</v>
      </c>
      <c r="FH28" s="21">
        <v>15</v>
      </c>
      <c r="FI28" s="21">
        <v>15</v>
      </c>
      <c r="FJ28" s="21">
        <v>15</v>
      </c>
      <c r="FK28" s="21">
        <v>15</v>
      </c>
      <c r="FL28" s="21">
        <v>15</v>
      </c>
      <c r="FM28" s="21"/>
      <c r="FN28" s="24">
        <v>69</v>
      </c>
      <c r="FO28" s="21">
        <v>72</v>
      </c>
      <c r="FP28" s="21">
        <v>69</v>
      </c>
      <c r="FQ28" s="21">
        <v>87</v>
      </c>
      <c r="FR28" s="21">
        <v>79</v>
      </c>
      <c r="FS28" s="21">
        <v>76</v>
      </c>
      <c r="FT28" s="21"/>
      <c r="FU28" s="24" t="s">
        <v>311</v>
      </c>
      <c r="FV28" s="21">
        <v>0</v>
      </c>
      <c r="FW28" s="21">
        <v>0</v>
      </c>
      <c r="FX28" s="21">
        <v>0</v>
      </c>
      <c r="FY28" s="21">
        <v>0</v>
      </c>
      <c r="FZ28" s="21">
        <v>0</v>
      </c>
      <c r="GA28" s="21"/>
      <c r="GB28" s="24">
        <v>192</v>
      </c>
      <c r="GC28" s="21">
        <v>171</v>
      </c>
      <c r="GD28" s="21">
        <v>158</v>
      </c>
      <c r="GE28" s="21">
        <v>229</v>
      </c>
      <c r="GF28" s="21">
        <v>170</v>
      </c>
      <c r="GG28" s="21">
        <v>145</v>
      </c>
      <c r="GH28" s="21"/>
      <c r="GI28" s="24">
        <v>25</v>
      </c>
      <c r="GJ28" s="21">
        <v>295</v>
      </c>
      <c r="GK28" s="21">
        <v>295</v>
      </c>
      <c r="GL28" s="21">
        <v>260</v>
      </c>
      <c r="GM28" s="21">
        <v>150</v>
      </c>
      <c r="GN28" s="21">
        <v>35</v>
      </c>
      <c r="GO28" s="21"/>
      <c r="GP28" s="6"/>
      <c r="GQ28" s="24">
        <v>12</v>
      </c>
      <c r="GR28" s="21">
        <v>45</v>
      </c>
      <c r="GS28" s="24">
        <v>8</v>
      </c>
      <c r="GT28" s="21">
        <v>18</v>
      </c>
      <c r="GU28" s="24">
        <v>10</v>
      </c>
      <c r="GV28" s="21">
        <v>45</v>
      </c>
      <c r="GW28" s="24">
        <v>7</v>
      </c>
      <c r="GX28" s="21">
        <v>18</v>
      </c>
      <c r="GY28" s="24">
        <v>8</v>
      </c>
      <c r="GZ28" s="21">
        <v>18</v>
      </c>
      <c r="HA28" s="24">
        <v>9</v>
      </c>
      <c r="HB28" s="21">
        <v>18</v>
      </c>
      <c r="HC28" s="24"/>
      <c r="HD28" s="21"/>
      <c r="HE28" s="6"/>
      <c r="HF28" s="21">
        <v>81</v>
      </c>
      <c r="HG28" s="21">
        <v>64</v>
      </c>
      <c r="HH28" s="21">
        <v>140</v>
      </c>
      <c r="HI28" s="21">
        <v>37.5</v>
      </c>
      <c r="HJ28" s="21">
        <v>2</v>
      </c>
      <c r="HK28" s="21">
        <v>69.7</v>
      </c>
      <c r="HL28" s="21">
        <v>0.3</v>
      </c>
      <c r="HM28" s="21">
        <v>0</v>
      </c>
      <c r="HN28" s="21">
        <v>47.05</v>
      </c>
      <c r="HO28" s="21">
        <v>20.2</v>
      </c>
      <c r="HP28" s="21">
        <v>6.69</v>
      </c>
      <c r="HQ28" s="21">
        <v>133</v>
      </c>
      <c r="HR28" s="21">
        <v>5.9</v>
      </c>
      <c r="HS28" s="21">
        <v>6.9</v>
      </c>
      <c r="HT28" s="21">
        <v>15</v>
      </c>
      <c r="HU28" s="6"/>
      <c r="HV28" s="15"/>
    </row>
    <row r="29" spans="1:230" ht="15.75" customHeight="1" x14ac:dyDescent="0.3">
      <c r="A29" s="99">
        <v>24</v>
      </c>
      <c r="B29" s="3">
        <v>80</v>
      </c>
      <c r="C29" s="21" t="s">
        <v>874</v>
      </c>
      <c r="D29" s="21">
        <v>1</v>
      </c>
      <c r="E29" s="22">
        <v>41317</v>
      </c>
      <c r="F29" s="22">
        <v>41317</v>
      </c>
      <c r="G29" s="21">
        <f t="shared" si="0"/>
        <v>0</v>
      </c>
      <c r="H29" s="21" t="s">
        <v>875</v>
      </c>
      <c r="I29" s="21" t="s">
        <v>876</v>
      </c>
      <c r="J29" s="23">
        <v>19939</v>
      </c>
      <c r="K29" s="21">
        <v>58</v>
      </c>
      <c r="L29" s="21">
        <v>165</v>
      </c>
      <c r="M29" s="21">
        <v>80</v>
      </c>
      <c r="N29" s="21" t="s">
        <v>877</v>
      </c>
      <c r="O29" s="21">
        <v>85</v>
      </c>
      <c r="P29" s="21">
        <v>95</v>
      </c>
      <c r="Q29" s="21">
        <v>14</v>
      </c>
      <c r="R29" s="21" t="s">
        <v>512</v>
      </c>
      <c r="S29" s="21">
        <v>1</v>
      </c>
      <c r="T29" s="21">
        <v>15</v>
      </c>
      <c r="U29" s="21" t="s">
        <v>512</v>
      </c>
      <c r="V29" s="21">
        <v>1</v>
      </c>
      <c r="W29" s="21">
        <v>9</v>
      </c>
      <c r="X29" s="21">
        <v>5</v>
      </c>
      <c r="Y29" s="21">
        <v>0</v>
      </c>
      <c r="Z29" s="6"/>
      <c r="AA29" s="24" t="s">
        <v>298</v>
      </c>
      <c r="AB29" s="21" t="s">
        <v>497</v>
      </c>
      <c r="AC29" s="25">
        <v>1</v>
      </c>
      <c r="AD29" s="25"/>
      <c r="AE29" s="21" t="s">
        <v>246</v>
      </c>
      <c r="AF29" s="21" t="s">
        <v>247</v>
      </c>
      <c r="AG29" s="21" t="s">
        <v>249</v>
      </c>
      <c r="AH29" s="21"/>
      <c r="AI29" s="21" t="s">
        <v>246</v>
      </c>
      <c r="AJ29" s="21" t="s">
        <v>246</v>
      </c>
      <c r="AK29" s="21" t="s">
        <v>246</v>
      </c>
      <c r="AL29" s="21" t="s">
        <v>249</v>
      </c>
      <c r="AM29" s="21">
        <v>0.12</v>
      </c>
      <c r="AN29" s="6"/>
      <c r="AO29" s="26" t="s">
        <v>250</v>
      </c>
      <c r="AP29" s="26" t="s">
        <v>274</v>
      </c>
      <c r="AQ29" s="26"/>
      <c r="AR29" s="26" t="s">
        <v>1902</v>
      </c>
      <c r="AS29" s="26" t="s">
        <v>1905</v>
      </c>
      <c r="AT29" s="115">
        <v>0.12</v>
      </c>
      <c r="AU29" s="21">
        <v>0.19</v>
      </c>
      <c r="AV29" s="21">
        <v>0.32</v>
      </c>
      <c r="AW29" s="21">
        <v>0.19</v>
      </c>
      <c r="AX29" s="21">
        <v>0.15</v>
      </c>
      <c r="AY29" s="21">
        <v>0.08</v>
      </c>
      <c r="AZ29" s="21">
        <v>0.06</v>
      </c>
      <c r="BA29" s="21">
        <v>0.06</v>
      </c>
      <c r="BB29" s="21">
        <v>0.06</v>
      </c>
      <c r="BC29" s="28">
        <f t="shared" ref="BC29:BE29" si="76">((AU29/AT29)*100)-100</f>
        <v>58.333333333333343</v>
      </c>
      <c r="BD29" s="28">
        <f t="shared" si="76"/>
        <v>68.421052631578931</v>
      </c>
      <c r="BE29" s="28">
        <f t="shared" si="76"/>
        <v>-40.625</v>
      </c>
      <c r="BF29" s="28">
        <f t="shared" si="2"/>
        <v>166.66666666666669</v>
      </c>
      <c r="BG29" s="28">
        <f t="shared" si="3"/>
        <v>58.333333333333343</v>
      </c>
      <c r="BH29" s="28">
        <f t="shared" si="4"/>
        <v>0</v>
      </c>
      <c r="BI29" s="3">
        <f t="shared" ref="BI29:BK29" si="77">AU29-AT29</f>
        <v>7.0000000000000007E-2</v>
      </c>
      <c r="BJ29" s="3">
        <f t="shared" si="77"/>
        <v>0.13</v>
      </c>
      <c r="BK29" s="3">
        <f t="shared" si="77"/>
        <v>-0.13</v>
      </c>
      <c r="BL29" s="3">
        <f t="shared" si="6"/>
        <v>0.2</v>
      </c>
      <c r="BM29" s="3">
        <f t="shared" si="7"/>
        <v>7.0000000000000007E-2</v>
      </c>
      <c r="BN29" s="3">
        <f t="shared" si="8"/>
        <v>0</v>
      </c>
      <c r="BO29" s="24">
        <v>87.4</v>
      </c>
      <c r="BP29" s="21">
        <v>47</v>
      </c>
      <c r="BQ29" s="21">
        <v>80.2</v>
      </c>
      <c r="BR29" s="21"/>
      <c r="BS29" s="21">
        <v>104.6</v>
      </c>
      <c r="BT29" s="21">
        <v>90.2</v>
      </c>
      <c r="BU29" s="21">
        <v>67</v>
      </c>
      <c r="BV29" s="24">
        <v>36</v>
      </c>
      <c r="BW29" s="21">
        <v>37.4</v>
      </c>
      <c r="BX29" s="21">
        <v>37.4</v>
      </c>
      <c r="BY29" s="21">
        <v>37.6</v>
      </c>
      <c r="BZ29" s="21">
        <v>36.1</v>
      </c>
      <c r="CA29" s="21">
        <v>37.4</v>
      </c>
      <c r="CB29" s="21">
        <v>36.1</v>
      </c>
      <c r="CC29" s="21">
        <v>36</v>
      </c>
      <c r="CD29" s="21">
        <v>37.4</v>
      </c>
      <c r="CE29" s="6"/>
      <c r="CF29" s="24" t="s">
        <v>878</v>
      </c>
      <c r="CG29" s="21"/>
      <c r="CH29" s="21" t="s">
        <v>879</v>
      </c>
      <c r="CI29" s="21"/>
      <c r="CJ29" s="21"/>
      <c r="CK29" s="21"/>
      <c r="CL29" s="21"/>
      <c r="CM29" s="24" t="s">
        <v>880</v>
      </c>
      <c r="CN29" s="21"/>
      <c r="CO29" s="21" t="s">
        <v>607</v>
      </c>
      <c r="CP29" s="21"/>
      <c r="CQ29" s="21"/>
      <c r="CR29" s="21"/>
      <c r="CS29" s="21"/>
      <c r="CT29" s="24">
        <v>0</v>
      </c>
      <c r="CU29" s="21"/>
      <c r="CV29" s="21">
        <v>4</v>
      </c>
      <c r="CW29" s="21"/>
      <c r="CX29" s="21"/>
      <c r="CY29" s="21"/>
      <c r="CZ29" s="21"/>
      <c r="DA29" s="24" t="s">
        <v>735</v>
      </c>
      <c r="DB29" s="21"/>
      <c r="DC29" s="21"/>
      <c r="DD29" s="21"/>
      <c r="DE29" s="21"/>
      <c r="DF29" s="21"/>
      <c r="DG29" s="21"/>
      <c r="DH29" s="24" t="s">
        <v>558</v>
      </c>
      <c r="DI29" s="21" t="s">
        <v>558</v>
      </c>
      <c r="DJ29" s="21" t="s">
        <v>558</v>
      </c>
      <c r="DK29" s="21" t="s">
        <v>558</v>
      </c>
      <c r="DL29" s="21" t="s">
        <v>558</v>
      </c>
      <c r="DM29" s="21">
        <v>0</v>
      </c>
      <c r="DN29" s="21">
        <v>0</v>
      </c>
      <c r="DO29" s="26">
        <v>8</v>
      </c>
      <c r="DP29" s="6"/>
      <c r="DQ29" s="24">
        <v>54.2</v>
      </c>
      <c r="DR29" s="21">
        <v>102.2</v>
      </c>
      <c r="DS29" s="21">
        <v>79</v>
      </c>
      <c r="DT29" s="21">
        <v>118.4</v>
      </c>
      <c r="DU29" s="21">
        <v>70</v>
      </c>
      <c r="DV29" s="21">
        <v>67</v>
      </c>
      <c r="DW29" s="21">
        <v>67</v>
      </c>
      <c r="DX29" s="24">
        <v>0.1</v>
      </c>
      <c r="DY29" s="21">
        <v>0.6</v>
      </c>
      <c r="DZ29" s="21">
        <v>0.4</v>
      </c>
      <c r="EA29" s="21">
        <v>0.4</v>
      </c>
      <c r="EB29" s="21">
        <v>0.4</v>
      </c>
      <c r="EC29" s="21">
        <v>0.4</v>
      </c>
      <c r="ED29" s="21">
        <v>0.4</v>
      </c>
      <c r="EE29" s="78">
        <f t="shared" si="51"/>
        <v>542</v>
      </c>
      <c r="EF29" s="79">
        <f t="shared" ref="EF29:EK29" si="78">DR29/DY29</f>
        <v>170.33333333333334</v>
      </c>
      <c r="EG29" s="79">
        <f t="shared" si="78"/>
        <v>197.5</v>
      </c>
      <c r="EH29" s="79">
        <f t="shared" si="78"/>
        <v>296</v>
      </c>
      <c r="EI29" s="79">
        <f t="shared" si="78"/>
        <v>175</v>
      </c>
      <c r="EJ29" s="79">
        <f t="shared" si="78"/>
        <v>167.5</v>
      </c>
      <c r="EK29" s="79">
        <f t="shared" si="78"/>
        <v>167.5</v>
      </c>
      <c r="EL29" s="24">
        <v>1</v>
      </c>
      <c r="EM29" s="21">
        <v>1</v>
      </c>
      <c r="EN29" s="21">
        <v>1</v>
      </c>
      <c r="EO29" s="21">
        <v>1</v>
      </c>
      <c r="EP29" s="21">
        <v>1</v>
      </c>
      <c r="EQ29" s="21">
        <v>1</v>
      </c>
      <c r="ER29" s="21">
        <v>1</v>
      </c>
      <c r="ES29" s="24">
        <v>438</v>
      </c>
      <c r="ET29" s="21">
        <v>458</v>
      </c>
      <c r="EU29" s="21">
        <v>447</v>
      </c>
      <c r="EV29" s="21">
        <v>459</v>
      </c>
      <c r="EW29" s="21">
        <v>440</v>
      </c>
      <c r="EX29" s="21">
        <v>475</v>
      </c>
      <c r="EY29" s="21">
        <v>496</v>
      </c>
      <c r="EZ29" s="24">
        <v>3.7</v>
      </c>
      <c r="FA29" s="21">
        <v>3.9</v>
      </c>
      <c r="FB29" s="21">
        <v>6</v>
      </c>
      <c r="FC29" s="21">
        <v>6</v>
      </c>
      <c r="FD29" s="21">
        <v>6.7</v>
      </c>
      <c r="FE29" s="21">
        <v>7.4</v>
      </c>
      <c r="FF29" s="21">
        <v>7.8</v>
      </c>
      <c r="FG29" s="24">
        <v>3</v>
      </c>
      <c r="FH29" s="21">
        <v>3</v>
      </c>
      <c r="FI29" s="21">
        <v>5</v>
      </c>
      <c r="FJ29" s="21">
        <v>5</v>
      </c>
      <c r="FK29" s="21">
        <v>10</v>
      </c>
      <c r="FL29" s="21">
        <v>11</v>
      </c>
      <c r="FM29" s="21">
        <v>11</v>
      </c>
      <c r="FN29" s="24">
        <v>60</v>
      </c>
      <c r="FO29" s="21">
        <v>66</v>
      </c>
      <c r="FP29" s="21">
        <v>71</v>
      </c>
      <c r="FQ29" s="21">
        <v>74</v>
      </c>
      <c r="FR29" s="21">
        <v>100</v>
      </c>
      <c r="FS29" s="21">
        <v>85</v>
      </c>
      <c r="FT29" s="21">
        <v>82</v>
      </c>
      <c r="FU29" s="24" t="s">
        <v>345</v>
      </c>
      <c r="FV29" s="21" t="s">
        <v>430</v>
      </c>
      <c r="FW29" s="21" t="s">
        <v>345</v>
      </c>
      <c r="FX29" s="21" t="s">
        <v>311</v>
      </c>
      <c r="FY29" s="21" t="s">
        <v>334</v>
      </c>
      <c r="FZ29" s="21">
        <v>0</v>
      </c>
      <c r="GA29" s="21">
        <v>0</v>
      </c>
      <c r="GB29" s="24">
        <v>75</v>
      </c>
      <c r="GC29" s="21">
        <v>107</v>
      </c>
      <c r="GD29" s="21">
        <v>117</v>
      </c>
      <c r="GE29" s="21">
        <v>82</v>
      </c>
      <c r="GF29" s="21">
        <v>58</v>
      </c>
      <c r="GG29" s="21">
        <v>56</v>
      </c>
      <c r="GH29" s="21">
        <v>64</v>
      </c>
      <c r="GI29" s="24">
        <v>830</v>
      </c>
      <c r="GJ29" s="21">
        <v>1330</v>
      </c>
      <c r="GK29" s="21">
        <v>2440</v>
      </c>
      <c r="GL29" s="21">
        <v>1820</v>
      </c>
      <c r="GM29" s="21">
        <v>2020</v>
      </c>
      <c r="GN29" s="21">
        <v>2660</v>
      </c>
      <c r="GO29" s="21">
        <v>2000</v>
      </c>
      <c r="GP29" s="6"/>
      <c r="GQ29" s="24">
        <v>17</v>
      </c>
      <c r="GR29" s="21">
        <v>90</v>
      </c>
      <c r="GS29" s="24">
        <v>17</v>
      </c>
      <c r="GT29" s="21">
        <v>90</v>
      </c>
      <c r="GU29" s="24">
        <v>18</v>
      </c>
      <c r="GV29" s="21">
        <v>90</v>
      </c>
      <c r="GW29" s="24">
        <v>16</v>
      </c>
      <c r="GX29" s="21">
        <v>90</v>
      </c>
      <c r="GY29" s="24">
        <v>15</v>
      </c>
      <c r="GZ29" s="21">
        <v>80</v>
      </c>
      <c r="HA29" s="24">
        <v>12</v>
      </c>
      <c r="HB29" s="21">
        <v>45</v>
      </c>
      <c r="HC29" s="24">
        <v>12</v>
      </c>
      <c r="HD29" s="21">
        <v>45</v>
      </c>
      <c r="HE29" s="6"/>
      <c r="HF29" s="21">
        <v>58</v>
      </c>
      <c r="HG29" s="21">
        <v>59</v>
      </c>
      <c r="HH29" s="21">
        <v>64</v>
      </c>
      <c r="HI29" s="21">
        <v>37.6</v>
      </c>
      <c r="HJ29" s="21">
        <v>1</v>
      </c>
      <c r="HK29" s="21">
        <v>54.2</v>
      </c>
      <c r="HL29" s="21">
        <v>0.7</v>
      </c>
      <c r="HM29" s="21">
        <v>10</v>
      </c>
      <c r="HN29" s="21">
        <v>44.53</v>
      </c>
      <c r="HO29" s="21">
        <v>10.45</v>
      </c>
      <c r="HP29" s="21">
        <v>5.32</v>
      </c>
      <c r="HQ29" s="21">
        <v>133.1</v>
      </c>
      <c r="HR29" s="21">
        <v>28.4</v>
      </c>
      <c r="HS29" s="21">
        <v>3.7</v>
      </c>
      <c r="HT29" s="21">
        <v>3</v>
      </c>
      <c r="HU29" s="6"/>
    </row>
    <row r="30" spans="1:230" ht="15.75" customHeight="1" x14ac:dyDescent="0.3">
      <c r="A30" s="99">
        <v>25</v>
      </c>
      <c r="B30" s="3">
        <v>83</v>
      </c>
      <c r="C30" s="21" t="s">
        <v>431</v>
      </c>
      <c r="D30" s="21">
        <v>1</v>
      </c>
      <c r="E30" s="22">
        <v>41331</v>
      </c>
      <c r="F30" s="22">
        <v>41331</v>
      </c>
      <c r="G30" s="21">
        <f t="shared" si="0"/>
        <v>0</v>
      </c>
      <c r="H30" s="21" t="s">
        <v>890</v>
      </c>
      <c r="I30" s="21" t="s">
        <v>869</v>
      </c>
      <c r="J30" s="23">
        <v>19212</v>
      </c>
      <c r="K30" s="21">
        <v>60</v>
      </c>
      <c r="L30" s="21">
        <v>162</v>
      </c>
      <c r="M30" s="21">
        <v>71</v>
      </c>
      <c r="N30" s="21" t="s">
        <v>899</v>
      </c>
      <c r="O30" s="21">
        <v>45</v>
      </c>
      <c r="P30" s="21">
        <v>34</v>
      </c>
      <c r="Q30" s="21">
        <v>3</v>
      </c>
      <c r="R30" s="21" t="s">
        <v>900</v>
      </c>
      <c r="S30" s="21">
        <v>1</v>
      </c>
      <c r="T30" s="21">
        <v>7</v>
      </c>
      <c r="U30" s="21" t="s">
        <v>548</v>
      </c>
      <c r="V30" s="21">
        <v>2</v>
      </c>
      <c r="W30" s="21">
        <v>0</v>
      </c>
      <c r="X30" s="21">
        <v>2</v>
      </c>
      <c r="Y30" s="21">
        <v>0</v>
      </c>
      <c r="Z30" s="6"/>
      <c r="AA30" s="24" t="s">
        <v>884</v>
      </c>
      <c r="AB30" s="21" t="s">
        <v>901</v>
      </c>
      <c r="AC30" s="25"/>
      <c r="AD30" s="25"/>
      <c r="AE30" s="21" t="s">
        <v>249</v>
      </c>
      <c r="AF30" s="21"/>
      <c r="AG30" s="21" t="s">
        <v>246</v>
      </c>
      <c r="AH30" s="21" t="s">
        <v>328</v>
      </c>
      <c r="AI30" s="21" t="s">
        <v>249</v>
      </c>
      <c r="AJ30" s="21" t="s">
        <v>249</v>
      </c>
      <c r="AK30" s="21" t="s">
        <v>246</v>
      </c>
      <c r="AL30" s="21" t="s">
        <v>246</v>
      </c>
      <c r="AM30" s="21">
        <v>28.72</v>
      </c>
      <c r="AN30" s="6"/>
      <c r="AO30" s="26" t="s">
        <v>250</v>
      </c>
      <c r="AP30" s="26" t="s">
        <v>274</v>
      </c>
      <c r="AQ30" s="26"/>
      <c r="AR30" s="26" t="s">
        <v>1902</v>
      </c>
      <c r="AS30" s="26" t="s">
        <v>1913</v>
      </c>
      <c r="AT30" s="115">
        <v>28.72</v>
      </c>
      <c r="AU30" s="21">
        <v>26.25</v>
      </c>
      <c r="AV30" s="21">
        <v>23.71</v>
      </c>
      <c r="AW30" s="21">
        <v>15.6</v>
      </c>
      <c r="AX30" s="21">
        <v>10</v>
      </c>
      <c r="AY30" s="21"/>
      <c r="AZ30" s="21"/>
      <c r="BA30" s="21"/>
      <c r="BB30" s="21"/>
      <c r="BC30" s="28">
        <f t="shared" ref="BC30:BE30" si="79">((AU30/AT30)*100)-100</f>
        <v>-8.6002785515320284</v>
      </c>
      <c r="BD30" s="28">
        <f t="shared" si="79"/>
        <v>-9.6761904761904702</v>
      </c>
      <c r="BE30" s="28">
        <f t="shared" si="79"/>
        <v>-34.204976803036701</v>
      </c>
      <c r="BF30" s="28">
        <f t="shared" si="2"/>
        <v>-17.444289693593305</v>
      </c>
      <c r="BG30" s="28">
        <f t="shared" si="3"/>
        <v>-45.682451253481894</v>
      </c>
      <c r="BH30" s="28">
        <f t="shared" si="4"/>
        <v>-40.571428571428569</v>
      </c>
      <c r="BI30" s="3">
        <f t="shared" ref="BI30:BK30" si="80">AU30-AT30</f>
        <v>-2.4699999999999989</v>
      </c>
      <c r="BJ30" s="3">
        <f t="shared" si="80"/>
        <v>-2.5399999999999991</v>
      </c>
      <c r="BK30" s="3">
        <f t="shared" si="80"/>
        <v>-8.1100000000000012</v>
      </c>
      <c r="BL30" s="3">
        <f t="shared" si="6"/>
        <v>-5.009999999999998</v>
      </c>
      <c r="BM30" s="3">
        <f t="shared" si="7"/>
        <v>-13.12</v>
      </c>
      <c r="BN30" s="3">
        <f t="shared" si="8"/>
        <v>-10.65</v>
      </c>
      <c r="BO30" s="24">
        <v>128</v>
      </c>
      <c r="BP30" s="21">
        <v>144.9</v>
      </c>
      <c r="BQ30" s="21">
        <v>147.6</v>
      </c>
      <c r="BR30" s="21"/>
      <c r="BS30" s="21"/>
      <c r="BT30" s="21"/>
      <c r="BU30" s="21"/>
      <c r="BV30" s="24">
        <v>37.4</v>
      </c>
      <c r="BW30" s="21">
        <v>36.4</v>
      </c>
      <c r="BX30" s="21">
        <v>36.1</v>
      </c>
      <c r="BY30" s="21">
        <v>36.4</v>
      </c>
      <c r="BZ30" s="21">
        <v>36.6</v>
      </c>
      <c r="CA30" s="21"/>
      <c r="CB30" s="21"/>
      <c r="CC30" s="21"/>
      <c r="CD30" s="21"/>
      <c r="CE30" s="6"/>
      <c r="CF30" s="24" t="s">
        <v>902</v>
      </c>
      <c r="CG30" s="21"/>
      <c r="CH30" s="21"/>
      <c r="CI30" s="21"/>
      <c r="CJ30" s="21"/>
      <c r="CK30" s="21"/>
      <c r="CL30" s="21"/>
      <c r="CM30" s="24" t="s">
        <v>903</v>
      </c>
      <c r="CN30" s="21"/>
      <c r="CO30" s="21"/>
      <c r="CP30" s="21"/>
      <c r="CQ30" s="21"/>
      <c r="CR30" s="21"/>
      <c r="CS30" s="21"/>
      <c r="CT30" s="24">
        <v>1</v>
      </c>
      <c r="CU30" s="21"/>
      <c r="CV30" s="21"/>
      <c r="CW30" s="21"/>
      <c r="CX30" s="21"/>
      <c r="CY30" s="21"/>
      <c r="CZ30" s="21"/>
      <c r="DA30" s="24" t="s">
        <v>735</v>
      </c>
      <c r="DB30" s="21"/>
      <c r="DC30" s="21"/>
      <c r="DD30" s="21"/>
      <c r="DE30" s="21"/>
      <c r="DF30" s="21"/>
      <c r="DG30" s="21"/>
      <c r="DH30" s="24" t="s">
        <v>904</v>
      </c>
      <c r="DI30" s="21" t="s">
        <v>905</v>
      </c>
      <c r="DJ30" s="21" t="s">
        <v>906</v>
      </c>
      <c r="DK30" s="21"/>
      <c r="DL30" s="21"/>
      <c r="DM30" s="21"/>
      <c r="DN30" s="21"/>
      <c r="DO30" s="26">
        <v>8</v>
      </c>
      <c r="DP30" s="6"/>
      <c r="DQ30" s="24">
        <v>81.5</v>
      </c>
      <c r="DR30" s="21">
        <v>120.5</v>
      </c>
      <c r="DS30" s="21">
        <v>105.5</v>
      </c>
      <c r="DT30" s="21"/>
      <c r="DU30" s="21"/>
      <c r="DV30" s="21"/>
      <c r="DW30" s="21"/>
      <c r="DX30" s="24">
        <v>0.35</v>
      </c>
      <c r="DY30" s="21">
        <v>0.21</v>
      </c>
      <c r="DZ30" s="21">
        <v>0.21</v>
      </c>
      <c r="EA30" s="21"/>
      <c r="EB30" s="21"/>
      <c r="EC30" s="21"/>
      <c r="ED30" s="21"/>
      <c r="EE30" s="29">
        <f t="shared" si="51"/>
        <v>232.85714285714286</v>
      </c>
      <c r="EF30" s="30">
        <f t="shared" ref="EF30:EG30" si="81">DR30/DY30</f>
        <v>573.80952380952385</v>
      </c>
      <c r="EG30" s="30">
        <f t="shared" si="81"/>
        <v>502.38095238095241</v>
      </c>
      <c r="EH30" s="30"/>
      <c r="EI30" s="30"/>
      <c r="EJ30" s="30"/>
      <c r="EK30" s="30"/>
      <c r="EL30" s="24">
        <v>0</v>
      </c>
      <c r="EM30" s="21">
        <v>0</v>
      </c>
      <c r="EN30" s="21">
        <v>0</v>
      </c>
      <c r="EO30" s="21"/>
      <c r="EP30" s="21"/>
      <c r="EQ30" s="21"/>
      <c r="ER30" s="21"/>
      <c r="ES30" s="24">
        <v>8</v>
      </c>
      <c r="ET30" s="21">
        <v>11</v>
      </c>
      <c r="EU30" s="21">
        <v>12</v>
      </c>
      <c r="EV30" s="21"/>
      <c r="EW30" s="21"/>
      <c r="EX30" s="21"/>
      <c r="EY30" s="21"/>
      <c r="EZ30" s="24">
        <v>14.8</v>
      </c>
      <c r="FA30" s="21">
        <v>19.3</v>
      </c>
      <c r="FB30" s="21">
        <v>19.3</v>
      </c>
      <c r="FC30" s="21"/>
      <c r="FD30" s="21"/>
      <c r="FE30" s="21"/>
      <c r="FF30" s="21"/>
      <c r="FG30" s="24">
        <v>15</v>
      </c>
      <c r="FH30" s="21">
        <v>15</v>
      </c>
      <c r="FI30" s="21">
        <v>15</v>
      </c>
      <c r="FJ30" s="21"/>
      <c r="FK30" s="21"/>
      <c r="FL30" s="21"/>
      <c r="FM30" s="21"/>
      <c r="FN30" s="24">
        <v>61</v>
      </c>
      <c r="FO30" s="21">
        <v>67</v>
      </c>
      <c r="FP30" s="21">
        <v>65</v>
      </c>
      <c r="FQ30" s="21"/>
      <c r="FR30" s="21"/>
      <c r="FS30" s="21"/>
      <c r="FT30" s="21"/>
      <c r="FU30" s="24" t="s">
        <v>345</v>
      </c>
      <c r="FV30" s="21" t="s">
        <v>311</v>
      </c>
      <c r="FW30" s="21" t="s">
        <v>430</v>
      </c>
      <c r="FX30" s="21"/>
      <c r="FY30" s="21"/>
      <c r="FZ30" s="21"/>
      <c r="GA30" s="21"/>
      <c r="GB30" s="24">
        <v>294</v>
      </c>
      <c r="GC30" s="21">
        <v>278</v>
      </c>
      <c r="GD30" s="21">
        <v>257</v>
      </c>
      <c r="GE30" s="21"/>
      <c r="GF30" s="21"/>
      <c r="GG30" s="21"/>
      <c r="GH30" s="21"/>
      <c r="GI30" s="24">
        <v>730</v>
      </c>
      <c r="GJ30" s="21">
        <v>1820</v>
      </c>
      <c r="GK30" s="21">
        <v>1700</v>
      </c>
      <c r="GL30" s="21"/>
      <c r="GM30" s="21"/>
      <c r="GN30" s="21"/>
      <c r="GO30" s="21"/>
      <c r="GP30" s="6"/>
      <c r="GQ30" s="24">
        <v>17</v>
      </c>
      <c r="GR30" s="21">
        <v>90</v>
      </c>
      <c r="GS30" s="24">
        <v>15</v>
      </c>
      <c r="GT30" s="21">
        <v>80</v>
      </c>
      <c r="GU30" s="24">
        <v>15</v>
      </c>
      <c r="GV30" s="21">
        <v>80</v>
      </c>
      <c r="GW30" s="24"/>
      <c r="GX30" s="21"/>
      <c r="GY30" s="24"/>
      <c r="GZ30" s="21"/>
      <c r="HA30" s="24"/>
      <c r="HB30" s="21"/>
      <c r="HC30" s="24"/>
      <c r="HD30" s="21"/>
      <c r="HE30" s="6"/>
      <c r="HF30" s="21">
        <v>60</v>
      </c>
      <c r="HG30" s="21">
        <v>101</v>
      </c>
      <c r="HH30" s="21">
        <v>82</v>
      </c>
      <c r="HI30" s="21">
        <v>36.6</v>
      </c>
      <c r="HJ30" s="21">
        <v>2</v>
      </c>
      <c r="HK30" s="21">
        <v>81.5</v>
      </c>
      <c r="HL30" s="21">
        <v>0.21</v>
      </c>
      <c r="HM30" s="21">
        <v>30</v>
      </c>
      <c r="HN30" s="21">
        <v>47.61</v>
      </c>
      <c r="HO30" s="21">
        <v>6.08</v>
      </c>
      <c r="HP30" s="21">
        <v>3.27</v>
      </c>
      <c r="HQ30" s="21">
        <v>138</v>
      </c>
      <c r="HR30" s="21">
        <v>16</v>
      </c>
      <c r="HS30" s="21">
        <v>14.8</v>
      </c>
      <c r="HT30" s="21">
        <v>15</v>
      </c>
      <c r="HU30" s="6"/>
    </row>
    <row r="31" spans="1:230" ht="15.75" customHeight="1" x14ac:dyDescent="0.3">
      <c r="A31" s="99">
        <v>26</v>
      </c>
      <c r="B31" s="3">
        <v>85</v>
      </c>
      <c r="C31" s="21" t="s">
        <v>626</v>
      </c>
      <c r="D31" s="21">
        <v>1</v>
      </c>
      <c r="E31" s="22">
        <v>41322</v>
      </c>
      <c r="F31" s="22">
        <v>41325</v>
      </c>
      <c r="G31" s="21">
        <f t="shared" si="0"/>
        <v>3</v>
      </c>
      <c r="H31" s="21"/>
      <c r="I31" s="21" t="s">
        <v>432</v>
      </c>
      <c r="J31" s="23">
        <v>11015</v>
      </c>
      <c r="K31" s="21">
        <v>83</v>
      </c>
      <c r="L31" s="21">
        <v>175</v>
      </c>
      <c r="M31" s="21">
        <v>75</v>
      </c>
      <c r="N31" s="21" t="s">
        <v>911</v>
      </c>
      <c r="O31" s="21">
        <v>74</v>
      </c>
      <c r="P31" s="21">
        <v>88</v>
      </c>
      <c r="Q31" s="21">
        <v>9</v>
      </c>
      <c r="R31" s="21" t="s">
        <v>912</v>
      </c>
      <c r="S31" s="21">
        <v>1</v>
      </c>
      <c r="T31" s="21">
        <v>9</v>
      </c>
      <c r="U31" s="21" t="s">
        <v>912</v>
      </c>
      <c r="V31" s="21">
        <v>1</v>
      </c>
      <c r="W31" s="21">
        <v>4</v>
      </c>
      <c r="X31" s="21">
        <v>5</v>
      </c>
      <c r="Y31" s="21">
        <v>0</v>
      </c>
      <c r="Z31" s="6"/>
      <c r="AA31" s="24" t="s">
        <v>884</v>
      </c>
      <c r="AB31" s="21" t="s">
        <v>549</v>
      </c>
      <c r="AC31" s="25"/>
      <c r="AD31" s="25"/>
      <c r="AE31" s="21" t="s">
        <v>249</v>
      </c>
      <c r="AF31" s="21"/>
      <c r="AG31" s="21" t="s">
        <v>246</v>
      </c>
      <c r="AH31" s="21" t="s">
        <v>248</v>
      </c>
      <c r="AI31" s="21" t="s">
        <v>246</v>
      </c>
      <c r="AJ31" s="21" t="s">
        <v>246</v>
      </c>
      <c r="AK31" s="21" t="s">
        <v>246</v>
      </c>
      <c r="AL31" s="21" t="s">
        <v>249</v>
      </c>
      <c r="AM31" s="21">
        <v>0.6</v>
      </c>
      <c r="AN31" s="6"/>
      <c r="AO31" s="26" t="s">
        <v>250</v>
      </c>
      <c r="AP31" s="26" t="s">
        <v>274</v>
      </c>
      <c r="AQ31" s="26"/>
      <c r="AR31" s="26" t="s">
        <v>1902</v>
      </c>
      <c r="AS31" s="26" t="s">
        <v>1905</v>
      </c>
      <c r="AT31" s="115">
        <v>0.6</v>
      </c>
      <c r="AU31" s="21">
        <v>1.05</v>
      </c>
      <c r="AV31" s="21">
        <v>1.89</v>
      </c>
      <c r="AW31" s="21">
        <v>0.96</v>
      </c>
      <c r="AX31" s="21">
        <v>0.9</v>
      </c>
      <c r="AY31" s="21">
        <v>0.73</v>
      </c>
      <c r="AZ31" s="21">
        <v>0.5</v>
      </c>
      <c r="BA31" s="21">
        <v>0.37</v>
      </c>
      <c r="BB31" s="21">
        <v>0.37</v>
      </c>
      <c r="BC31" s="28">
        <f t="shared" ref="BC31:BE31" si="82">((AU31/AT31)*100)-100</f>
        <v>75.000000000000028</v>
      </c>
      <c r="BD31" s="28">
        <f t="shared" si="82"/>
        <v>79.999999999999972</v>
      </c>
      <c r="BE31" s="28">
        <f t="shared" si="82"/>
        <v>-49.206349206349209</v>
      </c>
      <c r="BF31" s="28">
        <f t="shared" si="2"/>
        <v>215</v>
      </c>
      <c r="BG31" s="28">
        <f t="shared" si="3"/>
        <v>60</v>
      </c>
      <c r="BH31" s="28">
        <f t="shared" si="4"/>
        <v>-8.5714285714285694</v>
      </c>
      <c r="BI31" s="3">
        <f t="shared" ref="BI31:BK31" si="83">AU31-AT31</f>
        <v>0.45000000000000007</v>
      </c>
      <c r="BJ31" s="3">
        <f t="shared" si="83"/>
        <v>0.83999999999999986</v>
      </c>
      <c r="BK31" s="3">
        <f t="shared" si="83"/>
        <v>-0.92999999999999994</v>
      </c>
      <c r="BL31" s="3">
        <f t="shared" si="6"/>
        <v>1.29</v>
      </c>
      <c r="BM31" s="3">
        <f t="shared" si="7"/>
        <v>0.36</v>
      </c>
      <c r="BN31" s="3">
        <f t="shared" si="8"/>
        <v>-9.000000000000008E-2</v>
      </c>
      <c r="BO31" s="24"/>
      <c r="BP31" s="21"/>
      <c r="BQ31" s="21"/>
      <c r="BR31" s="21">
        <v>190</v>
      </c>
      <c r="BS31" s="21"/>
      <c r="BT31" s="21"/>
      <c r="BU31" s="21"/>
      <c r="BV31" s="24">
        <v>37.1</v>
      </c>
      <c r="BW31" s="21">
        <v>36.6</v>
      </c>
      <c r="BX31" s="21">
        <v>36.6</v>
      </c>
      <c r="BY31" s="21">
        <v>36.5</v>
      </c>
      <c r="BZ31" s="21">
        <v>36</v>
      </c>
      <c r="CA31" s="21">
        <v>36.4</v>
      </c>
      <c r="CB31" s="21">
        <v>36</v>
      </c>
      <c r="CC31" s="21">
        <v>37.1</v>
      </c>
      <c r="CD31" s="21">
        <v>37</v>
      </c>
      <c r="CE31" s="6"/>
      <c r="CF31" s="24" t="s">
        <v>913</v>
      </c>
      <c r="CG31" s="21"/>
      <c r="CH31" s="21"/>
      <c r="CI31" s="21"/>
      <c r="CJ31" s="21"/>
      <c r="CK31" s="21" t="s">
        <v>914</v>
      </c>
      <c r="CL31" s="21"/>
      <c r="CM31" s="24" t="s">
        <v>915</v>
      </c>
      <c r="CN31" s="21"/>
      <c r="CO31" s="21"/>
      <c r="CP31" s="21"/>
      <c r="CQ31" s="21"/>
      <c r="CR31" s="21" t="s">
        <v>916</v>
      </c>
      <c r="CS31" s="21"/>
      <c r="CT31" s="24">
        <v>2</v>
      </c>
      <c r="CU31" s="21"/>
      <c r="CV31" s="21"/>
      <c r="CW31" s="21"/>
      <c r="CX31" s="21"/>
      <c r="CY31" s="21">
        <v>1</v>
      </c>
      <c r="CZ31" s="21"/>
      <c r="DA31" s="24" t="s">
        <v>735</v>
      </c>
      <c r="DB31" s="21"/>
      <c r="DC31" s="21"/>
      <c r="DD31" s="21"/>
      <c r="DE31" s="21"/>
      <c r="DF31" s="21" t="s">
        <v>303</v>
      </c>
      <c r="DG31" s="21"/>
      <c r="DH31" s="24" t="s">
        <v>917</v>
      </c>
      <c r="DI31" s="21" t="s">
        <v>917</v>
      </c>
      <c r="DJ31" s="21" t="s">
        <v>918</v>
      </c>
      <c r="DK31" s="21" t="s">
        <v>917</v>
      </c>
      <c r="DL31" s="21" t="s">
        <v>855</v>
      </c>
      <c r="DM31" s="21" t="s">
        <v>465</v>
      </c>
      <c r="DN31" s="21" t="s">
        <v>465</v>
      </c>
      <c r="DO31" s="26">
        <v>8</v>
      </c>
      <c r="DP31" s="6"/>
      <c r="DQ31" s="24">
        <v>102.9</v>
      </c>
      <c r="DR31" s="21">
        <v>81.8</v>
      </c>
      <c r="DS31" s="21">
        <v>134.4</v>
      </c>
      <c r="DT31" s="21">
        <v>111</v>
      </c>
      <c r="DU31" s="21">
        <v>86.2</v>
      </c>
      <c r="DV31" s="21">
        <v>100</v>
      </c>
      <c r="DW31" s="21">
        <v>95</v>
      </c>
      <c r="DX31" s="24">
        <v>0.6</v>
      </c>
      <c r="DY31" s="21">
        <v>0.6</v>
      </c>
      <c r="DZ31" s="21">
        <v>0.7</v>
      </c>
      <c r="EA31" s="21">
        <v>0.4</v>
      </c>
      <c r="EB31" s="21">
        <v>0.5</v>
      </c>
      <c r="EC31" s="21">
        <v>0.4</v>
      </c>
      <c r="ED31" s="21">
        <v>0.4</v>
      </c>
      <c r="EE31" s="29">
        <f t="shared" si="51"/>
        <v>171.50000000000003</v>
      </c>
      <c r="EF31" s="30">
        <f t="shared" ref="EF31:EK31" si="84">DR31/DY31</f>
        <v>136.33333333333334</v>
      </c>
      <c r="EG31" s="30">
        <f t="shared" si="84"/>
        <v>192.00000000000003</v>
      </c>
      <c r="EH31" s="30">
        <f t="shared" si="84"/>
        <v>277.5</v>
      </c>
      <c r="EI31" s="30">
        <f t="shared" si="84"/>
        <v>172.4</v>
      </c>
      <c r="EJ31" s="30">
        <f t="shared" si="84"/>
        <v>250</v>
      </c>
      <c r="EK31" s="30">
        <f t="shared" si="84"/>
        <v>237.5</v>
      </c>
      <c r="EL31" s="24">
        <v>1</v>
      </c>
      <c r="EM31" s="21">
        <v>1</v>
      </c>
      <c r="EN31" s="21">
        <v>1</v>
      </c>
      <c r="EO31" s="21">
        <v>1</v>
      </c>
      <c r="EP31" s="21">
        <v>1</v>
      </c>
      <c r="EQ31" s="21">
        <v>0</v>
      </c>
      <c r="ER31" s="21">
        <v>0</v>
      </c>
      <c r="ES31" s="24">
        <v>122</v>
      </c>
      <c r="ET31" s="21">
        <v>141</v>
      </c>
      <c r="EU31" s="21">
        <v>127</v>
      </c>
      <c r="EV31" s="21">
        <v>185</v>
      </c>
      <c r="EW31" s="21">
        <v>196</v>
      </c>
      <c r="EX31" s="21">
        <v>188</v>
      </c>
      <c r="EY31" s="21">
        <v>188</v>
      </c>
      <c r="EZ31" s="24">
        <v>4.8</v>
      </c>
      <c r="FA31" s="21">
        <v>4.8</v>
      </c>
      <c r="FB31" s="21">
        <v>4.8</v>
      </c>
      <c r="FC31" s="21">
        <v>4.8</v>
      </c>
      <c r="FD31" s="21">
        <v>4.8</v>
      </c>
      <c r="FE31" s="21">
        <v>4.8</v>
      </c>
      <c r="FF31" s="21">
        <v>4.8</v>
      </c>
      <c r="FG31" s="24">
        <v>3</v>
      </c>
      <c r="FH31" s="21">
        <v>3</v>
      </c>
      <c r="FI31" s="21">
        <v>3</v>
      </c>
      <c r="FJ31" s="21">
        <v>4</v>
      </c>
      <c r="FK31" s="21">
        <v>5</v>
      </c>
      <c r="FL31" s="21">
        <v>7</v>
      </c>
      <c r="FM31" s="21">
        <v>8</v>
      </c>
      <c r="FN31" s="24">
        <v>66</v>
      </c>
      <c r="FO31" s="21">
        <v>70</v>
      </c>
      <c r="FP31" s="21">
        <v>57</v>
      </c>
      <c r="FQ31" s="21">
        <v>91</v>
      </c>
      <c r="FR31" s="21">
        <v>77</v>
      </c>
      <c r="FS31" s="21">
        <v>79</v>
      </c>
      <c r="FT31" s="21">
        <v>90</v>
      </c>
      <c r="FU31" s="24" t="s">
        <v>310</v>
      </c>
      <c r="FV31" s="21" t="s">
        <v>392</v>
      </c>
      <c r="FW31" s="21" t="s">
        <v>311</v>
      </c>
      <c r="FX31" s="21" t="s">
        <v>334</v>
      </c>
      <c r="FY31" s="21">
        <v>0</v>
      </c>
      <c r="FZ31" s="21">
        <v>0</v>
      </c>
      <c r="GA31" s="21">
        <v>0</v>
      </c>
      <c r="GB31" s="24">
        <v>84</v>
      </c>
      <c r="GC31" s="21">
        <v>80</v>
      </c>
      <c r="GD31" s="21">
        <v>91</v>
      </c>
      <c r="GE31" s="21">
        <v>78</v>
      </c>
      <c r="GF31" s="21">
        <v>64</v>
      </c>
      <c r="GG31" s="21">
        <v>65</v>
      </c>
      <c r="GH31" s="21">
        <v>65</v>
      </c>
      <c r="GI31" s="24">
        <v>1390</v>
      </c>
      <c r="GJ31" s="21">
        <v>2295</v>
      </c>
      <c r="GK31" s="21">
        <v>1125</v>
      </c>
      <c r="GL31" s="21">
        <v>1525</v>
      </c>
      <c r="GM31" s="21">
        <v>1900</v>
      </c>
      <c r="GN31" s="21">
        <v>3670</v>
      </c>
      <c r="GO31" s="21">
        <v>1110</v>
      </c>
      <c r="GP31" s="6"/>
      <c r="GQ31" s="24">
        <v>17</v>
      </c>
      <c r="GR31" s="21">
        <v>90</v>
      </c>
      <c r="GS31" s="24">
        <v>17</v>
      </c>
      <c r="GT31" s="21">
        <v>90</v>
      </c>
      <c r="GU31" s="24">
        <v>17</v>
      </c>
      <c r="GV31" s="21">
        <v>90</v>
      </c>
      <c r="GW31" s="24">
        <v>15</v>
      </c>
      <c r="GX31" s="21">
        <v>80</v>
      </c>
      <c r="GY31" s="24">
        <v>13</v>
      </c>
      <c r="GZ31" s="21">
        <v>55</v>
      </c>
      <c r="HA31" s="24">
        <v>11</v>
      </c>
      <c r="HB31" s="21">
        <v>45</v>
      </c>
      <c r="HC31" s="24">
        <v>11</v>
      </c>
      <c r="HD31" s="21">
        <v>45</v>
      </c>
      <c r="HE31" s="6"/>
      <c r="HF31" s="21">
        <v>83</v>
      </c>
      <c r="HG31" s="21">
        <v>114</v>
      </c>
      <c r="HH31" s="21">
        <v>174</v>
      </c>
      <c r="HI31" s="21">
        <v>35.1</v>
      </c>
      <c r="HJ31" s="21">
        <v>1</v>
      </c>
      <c r="HK31" s="21">
        <v>60.3</v>
      </c>
      <c r="HL31" s="21">
        <v>0.5</v>
      </c>
      <c r="HM31" s="21">
        <v>0</v>
      </c>
      <c r="HN31" s="21">
        <v>10.64</v>
      </c>
      <c r="HO31" s="21">
        <v>13.64</v>
      </c>
      <c r="HP31" s="21">
        <v>3.13</v>
      </c>
      <c r="HQ31" s="21">
        <v>138</v>
      </c>
      <c r="HR31" s="21">
        <v>23.3</v>
      </c>
      <c r="HS31" s="21">
        <v>5.2</v>
      </c>
      <c r="HT31" s="21">
        <v>3</v>
      </c>
      <c r="HU31" s="6"/>
    </row>
    <row r="32" spans="1:230" ht="15.75" customHeight="1" x14ac:dyDescent="0.3">
      <c r="A32" s="99">
        <v>27</v>
      </c>
      <c r="B32" s="3">
        <v>86</v>
      </c>
      <c r="C32" s="21" t="s">
        <v>431</v>
      </c>
      <c r="D32" s="21">
        <v>2</v>
      </c>
      <c r="E32" s="22">
        <v>41326</v>
      </c>
      <c r="F32" s="22">
        <v>41326</v>
      </c>
      <c r="G32" s="21">
        <f t="shared" si="0"/>
        <v>0</v>
      </c>
      <c r="H32" s="21"/>
      <c r="I32" s="21" t="s">
        <v>432</v>
      </c>
      <c r="J32" s="23">
        <v>15255</v>
      </c>
      <c r="K32" s="21">
        <v>71</v>
      </c>
      <c r="L32" s="21">
        <v>174</v>
      </c>
      <c r="M32" s="21">
        <v>78</v>
      </c>
      <c r="N32" s="21" t="s">
        <v>919</v>
      </c>
      <c r="O32" s="21">
        <v>50</v>
      </c>
      <c r="P32" s="21">
        <v>46.1</v>
      </c>
      <c r="Q32" s="21">
        <v>8</v>
      </c>
      <c r="R32" s="21" t="s">
        <v>920</v>
      </c>
      <c r="S32" s="21">
        <v>1</v>
      </c>
      <c r="T32" s="21">
        <v>16</v>
      </c>
      <c r="U32" s="21" t="s">
        <v>272</v>
      </c>
      <c r="V32" s="21">
        <v>1</v>
      </c>
      <c r="W32" s="21">
        <v>0</v>
      </c>
      <c r="X32" s="21">
        <v>0</v>
      </c>
      <c r="Y32" s="21">
        <v>7</v>
      </c>
      <c r="Z32" s="6"/>
      <c r="AA32" s="24" t="s">
        <v>513</v>
      </c>
      <c r="AB32" s="21" t="s">
        <v>819</v>
      </c>
      <c r="AC32" s="25">
        <v>1</v>
      </c>
      <c r="AD32" s="25"/>
      <c r="AE32" s="21" t="s">
        <v>249</v>
      </c>
      <c r="AF32" s="21"/>
      <c r="AG32" s="21" t="s">
        <v>249</v>
      </c>
      <c r="AH32" s="21"/>
      <c r="AI32" s="21" t="s">
        <v>249</v>
      </c>
      <c r="AJ32" s="21" t="s">
        <v>246</v>
      </c>
      <c r="AK32" s="21" t="s">
        <v>249</v>
      </c>
      <c r="AL32" s="21" t="s">
        <v>246</v>
      </c>
      <c r="AM32" s="21">
        <v>52.6</v>
      </c>
      <c r="AN32" s="6"/>
      <c r="AO32" s="26" t="s">
        <v>250</v>
      </c>
      <c r="AP32" s="26" t="s">
        <v>274</v>
      </c>
      <c r="AQ32" s="26"/>
      <c r="AR32" s="26" t="s">
        <v>1902</v>
      </c>
      <c r="AS32" s="26" t="s">
        <v>1903</v>
      </c>
      <c r="AT32" s="115">
        <v>52.6</v>
      </c>
      <c r="AU32" s="21">
        <v>55.17</v>
      </c>
      <c r="AV32" s="21">
        <v>59.1</v>
      </c>
      <c r="AW32" s="21">
        <v>52.01</v>
      </c>
      <c r="AX32" s="21">
        <v>28.5</v>
      </c>
      <c r="AY32" s="21">
        <v>18.04</v>
      </c>
      <c r="AZ32" s="21">
        <v>10</v>
      </c>
      <c r="BA32" s="21">
        <v>5.53</v>
      </c>
      <c r="BB32" s="21">
        <v>3.09</v>
      </c>
      <c r="BC32" s="28">
        <f t="shared" ref="BC32:BE32" si="85">((AU32/AT32)*100)-100</f>
        <v>4.8859315589353542</v>
      </c>
      <c r="BD32" s="28">
        <f t="shared" si="85"/>
        <v>7.1234366503534403</v>
      </c>
      <c r="BE32" s="28">
        <f t="shared" si="85"/>
        <v>-11.996615905245349</v>
      </c>
      <c r="BF32" s="28">
        <f t="shared" si="2"/>
        <v>12.357414448669203</v>
      </c>
      <c r="BG32" s="28">
        <f t="shared" si="3"/>
        <v>-1.121673003802286</v>
      </c>
      <c r="BH32" s="28">
        <f t="shared" si="4"/>
        <v>-5.7277505890882736</v>
      </c>
      <c r="BI32" s="3">
        <f t="shared" ref="BI32:BK32" si="86">AU32-AT32</f>
        <v>2.5700000000000003</v>
      </c>
      <c r="BJ32" s="3">
        <f t="shared" si="86"/>
        <v>3.9299999999999997</v>
      </c>
      <c r="BK32" s="3">
        <f t="shared" si="86"/>
        <v>-7.0900000000000034</v>
      </c>
      <c r="BL32" s="3">
        <f t="shared" si="6"/>
        <v>6.5</v>
      </c>
      <c r="BM32" s="3">
        <f t="shared" si="7"/>
        <v>-0.59000000000000341</v>
      </c>
      <c r="BN32" s="3">
        <f t="shared" si="8"/>
        <v>-3.1600000000000037</v>
      </c>
      <c r="BO32" s="24">
        <v>276</v>
      </c>
      <c r="BP32" s="21">
        <v>268.2</v>
      </c>
      <c r="BQ32" s="21">
        <v>213</v>
      </c>
      <c r="BR32" s="21">
        <v>154.6</v>
      </c>
      <c r="BS32" s="21">
        <v>126</v>
      </c>
      <c r="BT32" s="21"/>
      <c r="BU32" s="21">
        <v>81</v>
      </c>
      <c r="BV32" s="24">
        <v>37</v>
      </c>
      <c r="BW32" s="21">
        <v>36</v>
      </c>
      <c r="BX32" s="21">
        <v>37.4</v>
      </c>
      <c r="BY32" s="21">
        <v>36.9</v>
      </c>
      <c r="BZ32" s="21">
        <v>36</v>
      </c>
      <c r="CA32" s="21">
        <v>35</v>
      </c>
      <c r="CB32" s="21">
        <v>36</v>
      </c>
      <c r="CC32" s="21">
        <v>35.9</v>
      </c>
      <c r="CD32" s="21">
        <v>35</v>
      </c>
      <c r="CE32" s="6"/>
      <c r="CF32" s="24" t="s">
        <v>871</v>
      </c>
      <c r="CG32" s="21"/>
      <c r="CH32" s="21"/>
      <c r="CI32" s="21"/>
      <c r="CJ32" s="21"/>
      <c r="CK32" s="21"/>
      <c r="CL32" s="21"/>
      <c r="CM32" s="24" t="s">
        <v>921</v>
      </c>
      <c r="CN32" s="21"/>
      <c r="CO32" s="21"/>
      <c r="CP32" s="21"/>
      <c r="CQ32" s="21"/>
      <c r="CR32" s="21"/>
      <c r="CS32" s="21"/>
      <c r="CT32" s="24">
        <v>1</v>
      </c>
      <c r="CU32" s="21"/>
      <c r="CV32" s="21"/>
      <c r="CW32" s="21"/>
      <c r="CX32" s="21"/>
      <c r="CY32" s="21"/>
      <c r="CZ32" s="21"/>
      <c r="DA32" s="24" t="s">
        <v>735</v>
      </c>
      <c r="DB32" s="21"/>
      <c r="DC32" s="21"/>
      <c r="DD32" s="21"/>
      <c r="DE32" s="21"/>
      <c r="DF32" s="21"/>
      <c r="DG32" s="21"/>
      <c r="DH32" s="24" t="s">
        <v>922</v>
      </c>
      <c r="DI32" s="21" t="s">
        <v>593</v>
      </c>
      <c r="DJ32" s="21" t="s">
        <v>593</v>
      </c>
      <c r="DK32" s="21" t="s">
        <v>593</v>
      </c>
      <c r="DL32" s="21" t="s">
        <v>284</v>
      </c>
      <c r="DM32" s="21" t="s">
        <v>284</v>
      </c>
      <c r="DN32" s="21" t="s">
        <v>284</v>
      </c>
      <c r="DO32" s="26">
        <v>8</v>
      </c>
      <c r="DP32" s="6"/>
      <c r="DQ32" s="24">
        <v>181.8</v>
      </c>
      <c r="DR32" s="21">
        <v>86.4</v>
      </c>
      <c r="DS32" s="21">
        <v>78.8</v>
      </c>
      <c r="DT32" s="21">
        <v>59</v>
      </c>
      <c r="DU32" s="21">
        <v>116.5</v>
      </c>
      <c r="DV32" s="21">
        <v>126</v>
      </c>
      <c r="DW32" s="21">
        <v>150</v>
      </c>
      <c r="DX32" s="24">
        <v>0.3</v>
      </c>
      <c r="DY32" s="21">
        <v>0.3</v>
      </c>
      <c r="DZ32" s="21">
        <v>0.3</v>
      </c>
      <c r="EA32" s="21">
        <v>0.3</v>
      </c>
      <c r="EB32" s="21">
        <v>0.3</v>
      </c>
      <c r="EC32" s="21">
        <v>0.3</v>
      </c>
      <c r="ED32" s="21">
        <v>0.3</v>
      </c>
      <c r="EE32" s="29">
        <f t="shared" si="51"/>
        <v>606.00000000000011</v>
      </c>
      <c r="EF32" s="30">
        <f t="shared" ref="EF32:EK32" si="87">DR32/DY32</f>
        <v>288.00000000000006</v>
      </c>
      <c r="EG32" s="30">
        <f t="shared" si="87"/>
        <v>262.66666666666669</v>
      </c>
      <c r="EH32" s="30">
        <f t="shared" si="87"/>
        <v>196.66666666666669</v>
      </c>
      <c r="EI32" s="30">
        <f t="shared" si="87"/>
        <v>388.33333333333337</v>
      </c>
      <c r="EJ32" s="30">
        <f t="shared" si="87"/>
        <v>420</v>
      </c>
      <c r="EK32" s="30">
        <f t="shared" si="87"/>
        <v>500</v>
      </c>
      <c r="EL32" s="24">
        <v>0</v>
      </c>
      <c r="EM32" s="21">
        <v>0</v>
      </c>
      <c r="EN32" s="21">
        <v>0</v>
      </c>
      <c r="EO32" s="21">
        <v>0</v>
      </c>
      <c r="EP32" s="21">
        <v>0</v>
      </c>
      <c r="EQ32" s="21">
        <v>0</v>
      </c>
      <c r="ER32" s="21">
        <v>0</v>
      </c>
      <c r="ES32" s="24">
        <v>132</v>
      </c>
      <c r="ET32" s="21">
        <v>129</v>
      </c>
      <c r="EU32" s="21">
        <v>161</v>
      </c>
      <c r="EV32" s="21">
        <v>204</v>
      </c>
      <c r="EW32" s="21">
        <v>197</v>
      </c>
      <c r="EX32" s="21">
        <v>144</v>
      </c>
      <c r="EY32" s="21">
        <v>111</v>
      </c>
      <c r="EZ32" s="24">
        <v>9</v>
      </c>
      <c r="FA32" s="21">
        <v>10.8</v>
      </c>
      <c r="FB32" s="21">
        <v>10.6</v>
      </c>
      <c r="FC32" s="21">
        <v>10.7</v>
      </c>
      <c r="FD32" s="21">
        <v>10.1</v>
      </c>
      <c r="FE32" s="21">
        <v>10.1</v>
      </c>
      <c r="FF32" s="21">
        <v>8</v>
      </c>
      <c r="FG32" s="24">
        <v>15</v>
      </c>
      <c r="FH32" s="21">
        <v>15</v>
      </c>
      <c r="FI32" s="21">
        <v>15</v>
      </c>
      <c r="FJ32" s="21">
        <v>15</v>
      </c>
      <c r="FK32" s="21">
        <v>15</v>
      </c>
      <c r="FL32" s="21">
        <v>15</v>
      </c>
      <c r="FM32" s="21">
        <v>15</v>
      </c>
      <c r="FN32" s="24">
        <v>93</v>
      </c>
      <c r="FO32" s="21">
        <v>76</v>
      </c>
      <c r="FP32" s="21">
        <v>77</v>
      </c>
      <c r="FQ32" s="21">
        <v>83</v>
      </c>
      <c r="FR32" s="21">
        <v>58</v>
      </c>
      <c r="FS32" s="21">
        <v>90</v>
      </c>
      <c r="FT32" s="21">
        <v>78</v>
      </c>
      <c r="FU32" s="24">
        <v>0</v>
      </c>
      <c r="FV32" s="21">
        <v>0</v>
      </c>
      <c r="FW32" s="21">
        <v>0</v>
      </c>
      <c r="FX32" s="21">
        <v>0</v>
      </c>
      <c r="FY32" s="21">
        <v>0</v>
      </c>
      <c r="FZ32" s="21">
        <v>0</v>
      </c>
      <c r="GA32" s="21">
        <v>0</v>
      </c>
      <c r="GB32" s="24">
        <v>354</v>
      </c>
      <c r="GC32" s="21">
        <v>428</v>
      </c>
      <c r="GD32" s="21">
        <v>313</v>
      </c>
      <c r="GE32" s="21">
        <v>306</v>
      </c>
      <c r="GF32" s="21">
        <v>273</v>
      </c>
      <c r="GG32" s="21">
        <v>280</v>
      </c>
      <c r="GH32" s="21">
        <v>273</v>
      </c>
      <c r="GI32" s="24">
        <v>75</v>
      </c>
      <c r="GJ32" s="21">
        <v>65</v>
      </c>
      <c r="GK32" s="21">
        <v>25</v>
      </c>
      <c r="GL32" s="21">
        <v>513</v>
      </c>
      <c r="GM32" s="21">
        <v>20</v>
      </c>
      <c r="GN32" s="21">
        <v>0</v>
      </c>
      <c r="GO32" s="21">
        <v>0</v>
      </c>
      <c r="GP32" s="6"/>
      <c r="GQ32" s="24">
        <v>8</v>
      </c>
      <c r="GR32" s="21">
        <v>18</v>
      </c>
      <c r="GS32" s="24">
        <v>10</v>
      </c>
      <c r="GT32" s="21">
        <v>45</v>
      </c>
      <c r="GU32" s="24">
        <v>9</v>
      </c>
      <c r="GV32" s="21">
        <v>18</v>
      </c>
      <c r="GW32" s="24">
        <v>9</v>
      </c>
      <c r="GX32" s="21">
        <v>18</v>
      </c>
      <c r="GY32" s="24">
        <v>9</v>
      </c>
      <c r="GZ32" s="21">
        <v>18</v>
      </c>
      <c r="HA32" s="24">
        <v>8</v>
      </c>
      <c r="HB32" s="21">
        <v>18</v>
      </c>
      <c r="HC32" s="24">
        <v>8</v>
      </c>
      <c r="HD32" s="21">
        <v>18</v>
      </c>
      <c r="HE32" s="6"/>
      <c r="HF32" s="21">
        <v>71</v>
      </c>
      <c r="HG32" s="21">
        <v>105</v>
      </c>
      <c r="HH32" s="21">
        <v>131</v>
      </c>
      <c r="HI32" s="21">
        <v>37.4</v>
      </c>
      <c r="HJ32" s="21">
        <v>2</v>
      </c>
      <c r="HK32" s="21">
        <v>86.4</v>
      </c>
      <c r="HL32" s="21">
        <v>0.3</v>
      </c>
      <c r="HM32" s="21">
        <v>0</v>
      </c>
      <c r="HN32" s="21">
        <v>48.17</v>
      </c>
      <c r="HO32" s="21">
        <v>10.15</v>
      </c>
      <c r="HP32" s="21">
        <v>3.43</v>
      </c>
      <c r="HQ32" s="21">
        <v>127.1</v>
      </c>
      <c r="HR32" s="21">
        <v>18.2</v>
      </c>
      <c r="HS32" s="21">
        <v>9</v>
      </c>
      <c r="HT32" s="21">
        <v>15</v>
      </c>
      <c r="HU32" s="6"/>
    </row>
    <row r="33" spans="1:229" ht="15.75" customHeight="1" x14ac:dyDescent="0.3">
      <c r="A33" s="99">
        <v>28</v>
      </c>
      <c r="B33" s="3">
        <v>88</v>
      </c>
      <c r="C33" s="21" t="s">
        <v>635</v>
      </c>
      <c r="D33" s="21">
        <v>1</v>
      </c>
      <c r="E33" s="22">
        <v>41322</v>
      </c>
      <c r="F33" s="22">
        <v>41324</v>
      </c>
      <c r="G33" s="21">
        <f t="shared" si="0"/>
        <v>2</v>
      </c>
      <c r="H33" s="21"/>
      <c r="I33" s="21" t="s">
        <v>432</v>
      </c>
      <c r="J33" s="23">
        <v>13436</v>
      </c>
      <c r="K33" s="21">
        <v>76</v>
      </c>
      <c r="L33" s="21">
        <v>172</v>
      </c>
      <c r="M33" s="21">
        <v>78</v>
      </c>
      <c r="N33" s="21" t="s">
        <v>934</v>
      </c>
      <c r="O33" s="21">
        <v>90</v>
      </c>
      <c r="P33" s="21">
        <v>96.7</v>
      </c>
      <c r="Q33" s="21">
        <v>16</v>
      </c>
      <c r="R33" s="21" t="s">
        <v>912</v>
      </c>
      <c r="S33" s="21">
        <v>1</v>
      </c>
      <c r="T33" s="21">
        <v>16</v>
      </c>
      <c r="U33" s="21" t="s">
        <v>912</v>
      </c>
      <c r="V33" s="21">
        <v>1</v>
      </c>
      <c r="W33" s="21">
        <v>16</v>
      </c>
      <c r="X33" s="21">
        <v>9</v>
      </c>
      <c r="Y33" s="21">
        <v>0</v>
      </c>
      <c r="Z33" s="6"/>
      <c r="AA33" s="24" t="s">
        <v>513</v>
      </c>
      <c r="AB33" s="21" t="s">
        <v>815</v>
      </c>
      <c r="AC33" s="25">
        <v>1</v>
      </c>
      <c r="AD33" s="25"/>
      <c r="AE33" s="21" t="s">
        <v>246</v>
      </c>
      <c r="AF33" s="21" t="s">
        <v>247</v>
      </c>
      <c r="AG33" s="21" t="s">
        <v>246</v>
      </c>
      <c r="AH33" s="21" t="s">
        <v>248</v>
      </c>
      <c r="AI33" s="21" t="s">
        <v>246</v>
      </c>
      <c r="AJ33" s="21" t="s">
        <v>246</v>
      </c>
      <c r="AK33" s="21" t="s">
        <v>246</v>
      </c>
      <c r="AL33" s="21" t="s">
        <v>246</v>
      </c>
      <c r="AM33" s="21">
        <v>4.7</v>
      </c>
      <c r="AN33" s="6"/>
      <c r="AO33" s="26" t="s">
        <v>250</v>
      </c>
      <c r="AP33" s="26" t="s">
        <v>274</v>
      </c>
      <c r="AQ33" s="26"/>
      <c r="AR33" s="48" t="s">
        <v>1902</v>
      </c>
      <c r="AS33" s="48" t="s">
        <v>1905</v>
      </c>
      <c r="AT33" s="115">
        <v>1.7</v>
      </c>
      <c r="AU33" s="21">
        <v>4.71</v>
      </c>
      <c r="AV33" s="21">
        <v>5.82</v>
      </c>
      <c r="AW33" s="21">
        <v>6.45</v>
      </c>
      <c r="AX33" s="21">
        <v>8.65</v>
      </c>
      <c r="AY33" s="21">
        <v>10.9</v>
      </c>
      <c r="AZ33" s="21">
        <v>5.46</v>
      </c>
      <c r="BA33" s="21">
        <v>3.19</v>
      </c>
      <c r="BB33" s="21">
        <v>2.08</v>
      </c>
      <c r="BC33" s="28">
        <f t="shared" ref="BC33:BE33" si="88">((AU33/AT33)*100)-100</f>
        <v>177.05882352941177</v>
      </c>
      <c r="BD33" s="28">
        <f t="shared" si="88"/>
        <v>23.566878980891744</v>
      </c>
      <c r="BE33" s="28">
        <f t="shared" si="88"/>
        <v>10.824742268041248</v>
      </c>
      <c r="BF33" s="28">
        <f t="shared" si="2"/>
        <v>242.35294117647061</v>
      </c>
      <c r="BG33" s="28">
        <f t="shared" si="3"/>
        <v>279.41176470588238</v>
      </c>
      <c r="BH33" s="28">
        <f t="shared" si="4"/>
        <v>36.942675159235677</v>
      </c>
      <c r="BI33" s="3">
        <f t="shared" ref="BI33:BK33" si="89">AU33-AT33</f>
        <v>3.01</v>
      </c>
      <c r="BJ33" s="3">
        <f t="shared" si="89"/>
        <v>1.1100000000000003</v>
      </c>
      <c r="BK33" s="3">
        <f t="shared" si="89"/>
        <v>0.62999999999999989</v>
      </c>
      <c r="BL33" s="3">
        <f t="shared" si="6"/>
        <v>4.12</v>
      </c>
      <c r="BM33" s="3">
        <f t="shared" si="7"/>
        <v>4.75</v>
      </c>
      <c r="BN33" s="3">
        <f t="shared" si="8"/>
        <v>1.7400000000000002</v>
      </c>
      <c r="BO33" s="24"/>
      <c r="BP33" s="21"/>
      <c r="BQ33" s="21">
        <v>214.4</v>
      </c>
      <c r="BR33" s="21">
        <v>117</v>
      </c>
      <c r="BS33" s="21">
        <v>69</v>
      </c>
      <c r="BT33" s="21">
        <v>82.3</v>
      </c>
      <c r="BU33" s="21">
        <v>91.8</v>
      </c>
      <c r="BV33" s="24">
        <v>38.1</v>
      </c>
      <c r="BW33" s="21">
        <v>38.1</v>
      </c>
      <c r="BX33" s="21">
        <v>38.6</v>
      </c>
      <c r="BY33" s="21">
        <v>38.4</v>
      </c>
      <c r="BZ33" s="21">
        <v>37.4</v>
      </c>
      <c r="CA33" s="21">
        <v>36</v>
      </c>
      <c r="CB33" s="21">
        <v>36</v>
      </c>
      <c r="CC33" s="21">
        <v>36</v>
      </c>
      <c r="CD33" s="21">
        <v>37</v>
      </c>
      <c r="CE33" s="6"/>
      <c r="CF33" s="24" t="s">
        <v>935</v>
      </c>
      <c r="CG33" s="21"/>
      <c r="CH33" s="21"/>
      <c r="CI33" s="21"/>
      <c r="CJ33" s="21"/>
      <c r="CK33" s="21"/>
      <c r="CL33" s="21" t="s">
        <v>936</v>
      </c>
      <c r="CM33" s="24" t="s">
        <v>937</v>
      </c>
      <c r="CN33" s="21"/>
      <c r="CO33" s="21"/>
      <c r="CP33" s="21"/>
      <c r="CQ33" s="21"/>
      <c r="CR33" s="21"/>
      <c r="CS33" s="21" t="s">
        <v>938</v>
      </c>
      <c r="CT33" s="24">
        <v>2</v>
      </c>
      <c r="CU33" s="21"/>
      <c r="CV33" s="21"/>
      <c r="CW33" s="21"/>
      <c r="CX33" s="21"/>
      <c r="CY33" s="21"/>
      <c r="CZ33" s="21">
        <v>2</v>
      </c>
      <c r="DA33" s="24" t="s">
        <v>735</v>
      </c>
      <c r="DB33" s="21"/>
      <c r="DC33" s="21"/>
      <c r="DD33" s="21"/>
      <c r="DE33" s="21"/>
      <c r="DF33" s="21"/>
      <c r="DG33" s="21" t="s">
        <v>939</v>
      </c>
      <c r="DH33" s="24" t="s">
        <v>940</v>
      </c>
      <c r="DI33" s="21" t="s">
        <v>940</v>
      </c>
      <c r="DJ33" s="21" t="s">
        <v>940</v>
      </c>
      <c r="DK33" s="21" t="s">
        <v>940</v>
      </c>
      <c r="DL33" s="21" t="s">
        <v>940</v>
      </c>
      <c r="DM33" s="21" t="s">
        <v>940</v>
      </c>
      <c r="DN33" s="21" t="s">
        <v>940</v>
      </c>
      <c r="DO33" s="26">
        <v>8</v>
      </c>
      <c r="DP33" s="6"/>
      <c r="DQ33" s="24">
        <v>123.6</v>
      </c>
      <c r="DR33" s="21">
        <v>120</v>
      </c>
      <c r="DS33" s="21">
        <v>106.7</v>
      </c>
      <c r="DT33" s="21">
        <v>72</v>
      </c>
      <c r="DU33" s="21">
        <v>68.3</v>
      </c>
      <c r="DV33" s="21">
        <v>88</v>
      </c>
      <c r="DW33" s="21">
        <v>107.1</v>
      </c>
      <c r="DX33" s="24">
        <v>0.5</v>
      </c>
      <c r="DY33" s="21">
        <v>0.5</v>
      </c>
      <c r="DZ33" s="21">
        <v>0.5</v>
      </c>
      <c r="EA33" s="21">
        <v>0.4</v>
      </c>
      <c r="EB33" s="21">
        <v>0.5</v>
      </c>
      <c r="EC33" s="21">
        <v>0.45</v>
      </c>
      <c r="ED33" s="21">
        <v>0.5</v>
      </c>
      <c r="EE33" s="29">
        <f t="shared" si="51"/>
        <v>247.2</v>
      </c>
      <c r="EF33" s="30">
        <f t="shared" ref="EF33:EK33" si="90">DR33/DY33</f>
        <v>240</v>
      </c>
      <c r="EG33" s="30">
        <f t="shared" si="90"/>
        <v>213.4</v>
      </c>
      <c r="EH33" s="30">
        <f t="shared" si="90"/>
        <v>180</v>
      </c>
      <c r="EI33" s="30">
        <f t="shared" si="90"/>
        <v>136.6</v>
      </c>
      <c r="EJ33" s="30">
        <f t="shared" si="90"/>
        <v>195.55555555555554</v>
      </c>
      <c r="EK33" s="30">
        <f t="shared" si="90"/>
        <v>214.2</v>
      </c>
      <c r="EL33" s="24">
        <v>1</v>
      </c>
      <c r="EM33" s="21">
        <v>1</v>
      </c>
      <c r="EN33" s="21">
        <v>1</v>
      </c>
      <c r="EO33" s="21">
        <v>1</v>
      </c>
      <c r="EP33" s="21">
        <v>1</v>
      </c>
      <c r="EQ33" s="21">
        <v>1</v>
      </c>
      <c r="ER33" s="21">
        <v>1</v>
      </c>
      <c r="ES33" s="24">
        <v>120</v>
      </c>
      <c r="ET33" s="21">
        <v>110</v>
      </c>
      <c r="EU33" s="21">
        <v>114</v>
      </c>
      <c r="EV33" s="21">
        <v>122</v>
      </c>
      <c r="EW33" s="21">
        <v>160</v>
      </c>
      <c r="EX33" s="21">
        <v>229</v>
      </c>
      <c r="EY33" s="21">
        <v>322</v>
      </c>
      <c r="EZ33" s="24">
        <v>23.3</v>
      </c>
      <c r="FA33" s="21">
        <v>37</v>
      </c>
      <c r="FB33" s="21">
        <v>28.7</v>
      </c>
      <c r="FC33" s="21">
        <v>20.7</v>
      </c>
      <c r="FD33" s="21">
        <v>20.7</v>
      </c>
      <c r="FE33" s="21">
        <v>20.7</v>
      </c>
      <c r="FF33" s="21">
        <v>20.7</v>
      </c>
      <c r="FG33" s="24">
        <v>3</v>
      </c>
      <c r="FH33" s="21">
        <v>3</v>
      </c>
      <c r="FI33" s="21">
        <v>3</v>
      </c>
      <c r="FJ33" s="21">
        <v>4</v>
      </c>
      <c r="FK33" s="21">
        <v>10</v>
      </c>
      <c r="FL33" s="21">
        <v>10</v>
      </c>
      <c r="FM33" s="21">
        <v>15</v>
      </c>
      <c r="FN33" s="24">
        <v>73</v>
      </c>
      <c r="FO33" s="21">
        <v>60</v>
      </c>
      <c r="FP33" s="21">
        <v>85</v>
      </c>
      <c r="FQ33" s="21">
        <v>73</v>
      </c>
      <c r="FR33" s="21">
        <v>67</v>
      </c>
      <c r="FS33" s="21">
        <v>79</v>
      </c>
      <c r="FT33" s="21">
        <v>86</v>
      </c>
      <c r="FU33" s="24" t="s">
        <v>439</v>
      </c>
      <c r="FV33" s="21" t="s">
        <v>941</v>
      </c>
      <c r="FW33" s="21" t="s">
        <v>430</v>
      </c>
      <c r="FX33" s="21" t="s">
        <v>310</v>
      </c>
      <c r="FY33" s="21" t="s">
        <v>378</v>
      </c>
      <c r="FZ33" s="21" t="s">
        <v>345</v>
      </c>
      <c r="GA33" s="21" t="s">
        <v>296</v>
      </c>
      <c r="GB33" s="24">
        <v>326</v>
      </c>
      <c r="GC33" s="21">
        <v>242</v>
      </c>
      <c r="GD33" s="21">
        <v>130</v>
      </c>
      <c r="GE33" s="21">
        <v>106</v>
      </c>
      <c r="GF33" s="21">
        <v>88</v>
      </c>
      <c r="GG33" s="21">
        <v>82</v>
      </c>
      <c r="GH33" s="21">
        <v>92</v>
      </c>
      <c r="GI33" s="24">
        <v>1700</v>
      </c>
      <c r="GJ33" s="21">
        <v>2160</v>
      </c>
      <c r="GK33" s="21">
        <v>1310</v>
      </c>
      <c r="GL33" s="21">
        <v>2240</v>
      </c>
      <c r="GM33" s="21">
        <v>3130</v>
      </c>
      <c r="GN33" s="21">
        <v>2030</v>
      </c>
      <c r="GO33" s="21">
        <v>2950</v>
      </c>
      <c r="GP33" s="6"/>
      <c r="GQ33" s="24">
        <v>19</v>
      </c>
      <c r="GR33" s="21">
        <v>90</v>
      </c>
      <c r="GS33" s="24">
        <v>19</v>
      </c>
      <c r="GT33" s="21">
        <v>90</v>
      </c>
      <c r="GU33" s="24">
        <v>18</v>
      </c>
      <c r="GV33" s="21">
        <v>90</v>
      </c>
      <c r="GW33" s="24">
        <v>19</v>
      </c>
      <c r="GX33" s="21">
        <v>90</v>
      </c>
      <c r="GY33" s="24">
        <v>16</v>
      </c>
      <c r="GZ33" s="21">
        <v>90</v>
      </c>
      <c r="HA33" s="24">
        <v>16</v>
      </c>
      <c r="HB33" s="21">
        <v>90</v>
      </c>
      <c r="HC33" s="24">
        <v>14</v>
      </c>
      <c r="HD33" s="21">
        <v>55</v>
      </c>
      <c r="HE33" s="6"/>
      <c r="HF33" s="21">
        <v>76</v>
      </c>
      <c r="HG33" s="21">
        <v>49</v>
      </c>
      <c r="HH33" s="21">
        <v>119</v>
      </c>
      <c r="HI33" s="21">
        <v>37</v>
      </c>
      <c r="HJ33" s="21">
        <v>1</v>
      </c>
      <c r="HK33" s="21">
        <v>53.1</v>
      </c>
      <c r="HL33" s="21">
        <v>1</v>
      </c>
      <c r="HM33" s="21">
        <v>5</v>
      </c>
      <c r="HN33" s="21">
        <v>29.97</v>
      </c>
      <c r="HO33" s="21">
        <v>17</v>
      </c>
      <c r="HP33" s="21">
        <v>3.71</v>
      </c>
      <c r="HQ33" s="21">
        <v>136.5</v>
      </c>
      <c r="HR33" s="21">
        <v>17</v>
      </c>
      <c r="HS33" s="21">
        <v>18.2</v>
      </c>
      <c r="HT33" s="21">
        <v>3</v>
      </c>
      <c r="HU33" s="6"/>
    </row>
    <row r="34" spans="1:229" ht="15.75" customHeight="1" x14ac:dyDescent="0.3">
      <c r="A34" s="99">
        <v>29</v>
      </c>
      <c r="B34" s="3">
        <v>89</v>
      </c>
      <c r="C34" s="21" t="s">
        <v>431</v>
      </c>
      <c r="D34" s="21">
        <v>1</v>
      </c>
      <c r="E34" s="22">
        <v>41330</v>
      </c>
      <c r="F34" s="22">
        <v>41330</v>
      </c>
      <c r="G34" s="21">
        <f t="shared" si="0"/>
        <v>0</v>
      </c>
      <c r="H34" s="21"/>
      <c r="I34" s="21"/>
      <c r="J34" s="23">
        <v>16261</v>
      </c>
      <c r="K34" s="21">
        <v>69</v>
      </c>
      <c r="L34" s="21">
        <v>192</v>
      </c>
      <c r="M34" s="21">
        <v>90</v>
      </c>
      <c r="N34" s="21" t="s">
        <v>485</v>
      </c>
      <c r="O34" s="21">
        <v>89</v>
      </c>
      <c r="P34" s="21">
        <v>96.4</v>
      </c>
      <c r="Q34" s="21">
        <v>9</v>
      </c>
      <c r="R34" s="21" t="s">
        <v>942</v>
      </c>
      <c r="S34" s="21">
        <v>1</v>
      </c>
      <c r="T34" s="21">
        <v>9</v>
      </c>
      <c r="U34" s="21" t="s">
        <v>942</v>
      </c>
      <c r="V34" s="21">
        <v>1</v>
      </c>
      <c r="W34" s="21">
        <v>9</v>
      </c>
      <c r="X34" s="21">
        <v>5</v>
      </c>
      <c r="Y34" s="21">
        <v>0</v>
      </c>
      <c r="Z34" s="6"/>
      <c r="AA34" s="24" t="s">
        <v>884</v>
      </c>
      <c r="AB34" s="21" t="s">
        <v>486</v>
      </c>
      <c r="AC34" s="25">
        <v>1</v>
      </c>
      <c r="AD34" s="25"/>
      <c r="AE34" s="21" t="s">
        <v>249</v>
      </c>
      <c r="AF34" s="21"/>
      <c r="AG34" s="21" t="s">
        <v>246</v>
      </c>
      <c r="AH34" s="21" t="s">
        <v>248</v>
      </c>
      <c r="AI34" s="21" t="s">
        <v>246</v>
      </c>
      <c r="AJ34" s="21" t="s">
        <v>246</v>
      </c>
      <c r="AK34" s="21" t="s">
        <v>246</v>
      </c>
      <c r="AL34" s="21" t="s">
        <v>246</v>
      </c>
      <c r="AM34" s="21">
        <v>3.32</v>
      </c>
      <c r="AN34" s="6"/>
      <c r="AO34" s="26" t="s">
        <v>250</v>
      </c>
      <c r="AP34" s="26" t="s">
        <v>274</v>
      </c>
      <c r="AQ34" s="26"/>
      <c r="AR34" s="57" t="s">
        <v>1902</v>
      </c>
      <c r="AS34" s="57" t="s">
        <v>1920</v>
      </c>
      <c r="AT34" s="115">
        <v>2.3199999999999998</v>
      </c>
      <c r="AU34" s="21">
        <v>3.36</v>
      </c>
      <c r="AV34" s="21">
        <v>4</v>
      </c>
      <c r="AW34" s="21">
        <v>1.88</v>
      </c>
      <c r="AX34" s="21">
        <v>1.19</v>
      </c>
      <c r="AY34" s="21">
        <v>0.77</v>
      </c>
      <c r="AZ34" s="21">
        <v>0.77</v>
      </c>
      <c r="BA34" s="21">
        <v>0.3</v>
      </c>
      <c r="BB34" s="21">
        <v>0.22</v>
      </c>
      <c r="BC34" s="28">
        <f t="shared" ref="BC34:BE34" si="91">((AU34/AT34)*100)-100</f>
        <v>44.827586206896541</v>
      </c>
      <c r="BD34" s="28">
        <f t="shared" si="91"/>
        <v>19.047619047619051</v>
      </c>
      <c r="BE34" s="28">
        <f t="shared" si="91"/>
        <v>-53</v>
      </c>
      <c r="BF34" s="28">
        <f t="shared" si="2"/>
        <v>72.413793103448285</v>
      </c>
      <c r="BG34" s="28">
        <f t="shared" si="3"/>
        <v>-18.965517241379303</v>
      </c>
      <c r="BH34" s="28">
        <f t="shared" si="4"/>
        <v>-44.047619047619044</v>
      </c>
      <c r="BI34" s="3">
        <f t="shared" ref="BI34:BK34" si="92">AU34-AT34</f>
        <v>1.04</v>
      </c>
      <c r="BJ34" s="3">
        <f t="shared" si="92"/>
        <v>0.64000000000000012</v>
      </c>
      <c r="BK34" s="3">
        <f t="shared" si="92"/>
        <v>-2.12</v>
      </c>
      <c r="BL34" s="3">
        <f t="shared" si="6"/>
        <v>1.6800000000000002</v>
      </c>
      <c r="BM34" s="3">
        <f t="shared" si="7"/>
        <v>-0.43999999999999995</v>
      </c>
      <c r="BN34" s="3">
        <f t="shared" si="8"/>
        <v>-1.48</v>
      </c>
      <c r="BO34" s="24"/>
      <c r="BP34" s="21"/>
      <c r="BQ34" s="21"/>
      <c r="BR34" s="21">
        <v>94</v>
      </c>
      <c r="BS34" s="21"/>
      <c r="BT34" s="21"/>
      <c r="BU34" s="21"/>
      <c r="BV34" s="24">
        <v>36.5</v>
      </c>
      <c r="BW34" s="21">
        <v>37.4</v>
      </c>
      <c r="BX34" s="21">
        <v>37.4</v>
      </c>
      <c r="BY34" s="21">
        <v>37</v>
      </c>
      <c r="BZ34" s="21">
        <v>38</v>
      </c>
      <c r="CA34" s="21">
        <v>37</v>
      </c>
      <c r="CB34" s="21">
        <v>37.9</v>
      </c>
      <c r="CC34" s="21">
        <v>37.4</v>
      </c>
      <c r="CD34" s="21">
        <v>37</v>
      </c>
      <c r="CE34" s="6"/>
      <c r="CF34" s="24" t="s">
        <v>943</v>
      </c>
      <c r="CG34" s="21"/>
      <c r="CH34" s="21"/>
      <c r="CI34" s="21"/>
      <c r="CJ34" s="21"/>
      <c r="CK34" s="21"/>
      <c r="CL34" s="21" t="s">
        <v>263</v>
      </c>
      <c r="CM34" s="24" t="s">
        <v>944</v>
      </c>
      <c r="CN34" s="21"/>
      <c r="CO34" s="21"/>
      <c r="CP34" s="21"/>
      <c r="CQ34" s="21"/>
      <c r="CR34" s="21"/>
      <c r="CS34" s="21" t="s">
        <v>537</v>
      </c>
      <c r="CT34" s="24">
        <v>2</v>
      </c>
      <c r="CU34" s="21"/>
      <c r="CV34" s="21"/>
      <c r="CW34" s="21"/>
      <c r="CX34" s="21"/>
      <c r="CY34" s="21"/>
      <c r="CZ34" s="21">
        <v>2</v>
      </c>
      <c r="DA34" s="24" t="s">
        <v>945</v>
      </c>
      <c r="DB34" s="21"/>
      <c r="DC34" s="21"/>
      <c r="DD34" s="21"/>
      <c r="DE34" s="21"/>
      <c r="DF34" s="21"/>
      <c r="DG34" s="21" t="s">
        <v>735</v>
      </c>
      <c r="DH34" s="24" t="s">
        <v>946</v>
      </c>
      <c r="DI34" s="21" t="s">
        <v>947</v>
      </c>
      <c r="DJ34" s="21" t="s">
        <v>947</v>
      </c>
      <c r="DK34" s="21" t="s">
        <v>947</v>
      </c>
      <c r="DL34" s="21" t="s">
        <v>948</v>
      </c>
      <c r="DM34" s="21" t="s">
        <v>948</v>
      </c>
      <c r="DN34" s="21" t="s">
        <v>949</v>
      </c>
      <c r="DO34" s="26">
        <v>8</v>
      </c>
      <c r="DP34" s="6"/>
      <c r="DQ34" s="24">
        <v>139.9</v>
      </c>
      <c r="DR34" s="21">
        <v>105.9</v>
      </c>
      <c r="DS34" s="21">
        <v>91.6</v>
      </c>
      <c r="DT34" s="21">
        <v>96</v>
      </c>
      <c r="DU34" s="21">
        <v>70</v>
      </c>
      <c r="DV34" s="21">
        <v>81</v>
      </c>
      <c r="DW34" s="21">
        <v>88.7</v>
      </c>
      <c r="DX34" s="24">
        <v>0.8</v>
      </c>
      <c r="DY34" s="21">
        <v>0.6</v>
      </c>
      <c r="DZ34" s="21">
        <v>0.6</v>
      </c>
      <c r="EA34" s="21">
        <v>0.5</v>
      </c>
      <c r="EB34" s="21">
        <v>0.4</v>
      </c>
      <c r="EC34" s="21">
        <v>0.5</v>
      </c>
      <c r="ED34" s="21">
        <v>0.6</v>
      </c>
      <c r="EE34" s="29">
        <f t="shared" si="51"/>
        <v>174.875</v>
      </c>
      <c r="EF34" s="30">
        <f t="shared" ref="EF34:EK34" si="93">DR34/DY34</f>
        <v>176.50000000000003</v>
      </c>
      <c r="EG34" s="30">
        <f t="shared" si="93"/>
        <v>152.66666666666666</v>
      </c>
      <c r="EH34" s="30">
        <f t="shared" si="93"/>
        <v>192</v>
      </c>
      <c r="EI34" s="30">
        <f t="shared" si="93"/>
        <v>175</v>
      </c>
      <c r="EJ34" s="30">
        <f t="shared" si="93"/>
        <v>162</v>
      </c>
      <c r="EK34" s="30">
        <f t="shared" si="93"/>
        <v>147.83333333333334</v>
      </c>
      <c r="EL34" s="24">
        <v>1</v>
      </c>
      <c r="EM34" s="21">
        <v>1</v>
      </c>
      <c r="EN34" s="21">
        <v>1</v>
      </c>
      <c r="EO34" s="21">
        <v>1</v>
      </c>
      <c r="EP34" s="21">
        <v>1</v>
      </c>
      <c r="EQ34" s="21">
        <v>1</v>
      </c>
      <c r="ER34" s="21">
        <v>1</v>
      </c>
      <c r="ES34" s="24">
        <v>149</v>
      </c>
      <c r="ET34" s="21">
        <v>132</v>
      </c>
      <c r="EU34" s="21">
        <v>144</v>
      </c>
      <c r="EV34" s="21">
        <v>101</v>
      </c>
      <c r="EW34" s="21">
        <v>81</v>
      </c>
      <c r="EX34" s="21">
        <v>88</v>
      </c>
      <c r="EY34" s="21">
        <v>101</v>
      </c>
      <c r="EZ34" s="24">
        <v>77.5</v>
      </c>
      <c r="FA34" s="21">
        <v>76.3</v>
      </c>
      <c r="FB34" s="21">
        <v>63</v>
      </c>
      <c r="FC34" s="21">
        <v>45</v>
      </c>
      <c r="FD34" s="21">
        <v>37.5</v>
      </c>
      <c r="FE34" s="21">
        <v>37.5</v>
      </c>
      <c r="FF34" s="21">
        <v>35.6</v>
      </c>
      <c r="FG34" s="24">
        <v>3</v>
      </c>
      <c r="FH34" s="21">
        <v>3</v>
      </c>
      <c r="FI34" s="21">
        <v>3</v>
      </c>
      <c r="FJ34" s="21">
        <v>3</v>
      </c>
      <c r="FK34" s="21">
        <v>6</v>
      </c>
      <c r="FL34" s="21">
        <v>6</v>
      </c>
      <c r="FM34" s="21">
        <v>7</v>
      </c>
      <c r="FN34" s="24">
        <v>63</v>
      </c>
      <c r="FO34" s="21">
        <v>68</v>
      </c>
      <c r="FP34" s="21">
        <v>83</v>
      </c>
      <c r="FQ34" s="21">
        <v>73</v>
      </c>
      <c r="FR34" s="21">
        <v>67</v>
      </c>
      <c r="FS34" s="21">
        <v>60</v>
      </c>
      <c r="FT34" s="21">
        <v>62</v>
      </c>
      <c r="FU34" s="24" t="s">
        <v>950</v>
      </c>
      <c r="FV34" s="21" t="s">
        <v>321</v>
      </c>
      <c r="FW34" s="21" t="s">
        <v>345</v>
      </c>
      <c r="FX34" s="21" t="s">
        <v>311</v>
      </c>
      <c r="FY34" s="21">
        <v>0</v>
      </c>
      <c r="FZ34" s="21">
        <v>0</v>
      </c>
      <c r="GA34" s="21">
        <v>0</v>
      </c>
      <c r="GB34" s="24">
        <v>174</v>
      </c>
      <c r="GC34" s="21">
        <v>186</v>
      </c>
      <c r="GD34" s="21">
        <v>110</v>
      </c>
      <c r="GE34" s="21">
        <v>91</v>
      </c>
      <c r="GF34" s="21">
        <v>87</v>
      </c>
      <c r="GG34" s="21">
        <v>91</v>
      </c>
      <c r="GH34" s="21">
        <v>87</v>
      </c>
      <c r="GI34" s="24">
        <v>1240</v>
      </c>
      <c r="GJ34" s="21">
        <v>2770</v>
      </c>
      <c r="GK34" s="21">
        <v>1635</v>
      </c>
      <c r="GL34" s="21">
        <v>1435</v>
      </c>
      <c r="GM34" s="21">
        <v>1330</v>
      </c>
      <c r="GN34" s="21">
        <v>1420</v>
      </c>
      <c r="GO34" s="21">
        <v>1650</v>
      </c>
      <c r="GP34" s="6"/>
      <c r="GQ34" s="24">
        <v>19</v>
      </c>
      <c r="GR34" s="21">
        <v>90</v>
      </c>
      <c r="GS34" s="24">
        <v>19</v>
      </c>
      <c r="GT34" s="21">
        <v>90</v>
      </c>
      <c r="GU34" s="24">
        <v>19</v>
      </c>
      <c r="GV34" s="21">
        <v>90</v>
      </c>
      <c r="GW34" s="24">
        <v>19</v>
      </c>
      <c r="GX34" s="21">
        <v>90</v>
      </c>
      <c r="GY34" s="24">
        <v>17</v>
      </c>
      <c r="GZ34" s="21">
        <v>90</v>
      </c>
      <c r="HA34" s="24">
        <v>17</v>
      </c>
      <c r="HB34" s="21">
        <v>90</v>
      </c>
      <c r="HC34" s="24">
        <v>16</v>
      </c>
      <c r="HD34" s="21">
        <v>90</v>
      </c>
      <c r="HE34" s="6"/>
      <c r="HF34" s="21">
        <v>69</v>
      </c>
      <c r="HG34" s="21">
        <v>113</v>
      </c>
      <c r="HH34" s="21">
        <v>85</v>
      </c>
      <c r="HI34" s="21">
        <v>37.4</v>
      </c>
      <c r="HJ34" s="21">
        <v>1</v>
      </c>
      <c r="HK34" s="21">
        <v>75.8</v>
      </c>
      <c r="HL34" s="21">
        <v>0.8</v>
      </c>
      <c r="HM34" s="21">
        <v>10</v>
      </c>
      <c r="HN34" s="21">
        <v>53.78</v>
      </c>
      <c r="HO34" s="21">
        <v>21.6</v>
      </c>
      <c r="HP34" s="21">
        <v>3.81</v>
      </c>
      <c r="HQ34" s="21">
        <v>132.1</v>
      </c>
      <c r="HR34" s="21">
        <v>19.5</v>
      </c>
      <c r="HS34" s="21">
        <v>95.9</v>
      </c>
      <c r="HT34" s="21">
        <v>3</v>
      </c>
      <c r="HU34" s="6"/>
    </row>
    <row r="35" spans="1:229" ht="15.75" customHeight="1" x14ac:dyDescent="0.3">
      <c r="A35" s="99">
        <v>30</v>
      </c>
      <c r="B35" s="3">
        <v>91</v>
      </c>
      <c r="C35" s="21" t="s">
        <v>431</v>
      </c>
      <c r="D35" s="21">
        <v>2</v>
      </c>
      <c r="E35" s="22">
        <v>41338</v>
      </c>
      <c r="F35" s="22">
        <v>41338</v>
      </c>
      <c r="G35" s="21">
        <f t="shared" si="0"/>
        <v>0</v>
      </c>
      <c r="H35" s="21"/>
      <c r="I35" s="21" t="s">
        <v>907</v>
      </c>
      <c r="J35" s="23">
        <v>16112</v>
      </c>
      <c r="K35" s="21">
        <v>68</v>
      </c>
      <c r="L35" s="21">
        <v>156</v>
      </c>
      <c r="M35" s="21">
        <v>45</v>
      </c>
      <c r="N35" s="21" t="s">
        <v>955</v>
      </c>
      <c r="O35" s="21">
        <v>55</v>
      </c>
      <c r="P35" s="21">
        <v>57.5</v>
      </c>
      <c r="Q35" s="21">
        <v>3</v>
      </c>
      <c r="R35" s="21" t="s">
        <v>547</v>
      </c>
      <c r="S35" s="21">
        <v>1</v>
      </c>
      <c r="T35" s="21">
        <v>13</v>
      </c>
      <c r="U35" s="21" t="s">
        <v>272</v>
      </c>
      <c r="V35" s="21">
        <v>1</v>
      </c>
      <c r="W35" s="21">
        <v>0</v>
      </c>
      <c r="X35" s="21">
        <v>3</v>
      </c>
      <c r="Y35" s="21">
        <v>0</v>
      </c>
      <c r="Z35" s="6"/>
      <c r="AA35" s="24" t="s">
        <v>513</v>
      </c>
      <c r="AB35" s="21" t="s">
        <v>956</v>
      </c>
      <c r="AC35" s="25">
        <v>1</v>
      </c>
      <c r="AD35" s="25"/>
      <c r="AE35" s="21" t="s">
        <v>249</v>
      </c>
      <c r="AF35" s="21"/>
      <c r="AG35" s="21" t="s">
        <v>246</v>
      </c>
      <c r="AH35" s="21" t="s">
        <v>248</v>
      </c>
      <c r="AI35" s="21" t="s">
        <v>246</v>
      </c>
      <c r="AJ35" s="21" t="s">
        <v>246</v>
      </c>
      <c r="AK35" s="21" t="s">
        <v>246</v>
      </c>
      <c r="AL35" s="21" t="s">
        <v>246</v>
      </c>
      <c r="AM35" s="21">
        <v>59.69</v>
      </c>
      <c r="AN35" s="6"/>
      <c r="AO35" s="26" t="s">
        <v>250</v>
      </c>
      <c r="AP35" s="26" t="s">
        <v>274</v>
      </c>
      <c r="AQ35" s="26"/>
      <c r="AR35" s="26" t="s">
        <v>1902</v>
      </c>
      <c r="AS35" s="26" t="s">
        <v>1919</v>
      </c>
      <c r="AT35" s="115">
        <v>59.69</v>
      </c>
      <c r="AU35" s="21">
        <v>46.06</v>
      </c>
      <c r="AV35" s="21">
        <v>32.75</v>
      </c>
      <c r="AW35" s="21">
        <v>15.9</v>
      </c>
      <c r="AX35" s="21"/>
      <c r="AY35" s="21"/>
      <c r="AZ35" s="21"/>
      <c r="BA35" s="21"/>
      <c r="BB35" s="21"/>
      <c r="BC35" s="28">
        <f t="shared" ref="BC35:BE35" si="94">((AU35/AT35)*100)-100</f>
        <v>-22.834645669291334</v>
      </c>
      <c r="BD35" s="28">
        <f t="shared" si="94"/>
        <v>-28.897090751194099</v>
      </c>
      <c r="BE35" s="28">
        <f t="shared" si="94"/>
        <v>-51.450381679389309</v>
      </c>
      <c r="BF35" s="28">
        <f t="shared" si="2"/>
        <v>-45.133188138716697</v>
      </c>
      <c r="BG35" s="28">
        <f t="shared" si="3"/>
        <v>-73.362372256659398</v>
      </c>
      <c r="BH35" s="28">
        <f t="shared" si="4"/>
        <v>-65.47980894485454</v>
      </c>
      <c r="BI35" s="3">
        <f t="shared" ref="BI35:BK35" si="95">AU35-AT35</f>
        <v>-13.629999999999995</v>
      </c>
      <c r="BJ35" s="3">
        <f t="shared" si="95"/>
        <v>-13.310000000000002</v>
      </c>
      <c r="BK35" s="3">
        <f t="shared" si="95"/>
        <v>-16.850000000000001</v>
      </c>
      <c r="BL35" s="3">
        <f t="shared" si="6"/>
        <v>-26.939999999999998</v>
      </c>
      <c r="BM35" s="3">
        <f t="shared" si="7"/>
        <v>-43.79</v>
      </c>
      <c r="BN35" s="3">
        <f t="shared" si="8"/>
        <v>-30.160000000000004</v>
      </c>
      <c r="BO35" s="24">
        <v>271</v>
      </c>
      <c r="BP35" s="21">
        <v>156.4</v>
      </c>
      <c r="BQ35" s="21"/>
      <c r="BR35" s="21"/>
      <c r="BS35" s="21"/>
      <c r="BT35" s="21"/>
      <c r="BU35" s="21"/>
      <c r="BV35" s="24">
        <v>36</v>
      </c>
      <c r="BW35" s="21">
        <v>36.5</v>
      </c>
      <c r="BX35" s="21">
        <v>36</v>
      </c>
      <c r="BY35" s="21">
        <v>36.1</v>
      </c>
      <c r="BZ35" s="21"/>
      <c r="CA35" s="21"/>
      <c r="CB35" s="21"/>
      <c r="CC35" s="21"/>
      <c r="CD35" s="21"/>
      <c r="CE35" s="6"/>
      <c r="CF35" s="24" t="s">
        <v>957</v>
      </c>
      <c r="CG35" s="21"/>
      <c r="CH35" s="21"/>
      <c r="CI35" s="21"/>
      <c r="CJ35" s="21"/>
      <c r="CK35" s="21"/>
      <c r="CL35" s="21"/>
      <c r="CM35" s="24" t="s">
        <v>958</v>
      </c>
      <c r="CN35" s="21"/>
      <c r="CO35" s="21"/>
      <c r="CP35" s="21"/>
      <c r="CQ35" s="21"/>
      <c r="CR35" s="21"/>
      <c r="CS35" s="21"/>
      <c r="CT35" s="24">
        <v>2</v>
      </c>
      <c r="CU35" s="21"/>
      <c r="CV35" s="21"/>
      <c r="CW35" s="21"/>
      <c r="CX35" s="21"/>
      <c r="CY35" s="21"/>
      <c r="CZ35" s="21"/>
      <c r="DA35" s="24" t="s">
        <v>959</v>
      </c>
      <c r="DB35" s="21"/>
      <c r="DC35" s="21"/>
      <c r="DD35" s="21"/>
      <c r="DE35" s="21"/>
      <c r="DF35" s="21"/>
      <c r="DG35" s="21"/>
      <c r="DH35" s="24" t="s">
        <v>255</v>
      </c>
      <c r="DI35" s="21" t="s">
        <v>255</v>
      </c>
      <c r="DJ35" s="21"/>
      <c r="DK35" s="21"/>
      <c r="DL35" s="21"/>
      <c r="DM35" s="21"/>
      <c r="DN35" s="21"/>
      <c r="DO35" s="26">
        <v>8</v>
      </c>
      <c r="DP35" s="6"/>
      <c r="DQ35" s="55">
        <v>103.9</v>
      </c>
      <c r="DR35" s="52">
        <v>85.8</v>
      </c>
      <c r="DS35" s="52"/>
      <c r="DT35" s="52"/>
      <c r="DU35" s="52"/>
      <c r="DV35" s="52"/>
      <c r="DW35" s="52"/>
      <c r="DX35" s="55">
        <v>0.3</v>
      </c>
      <c r="DY35" s="52">
        <v>0.3</v>
      </c>
      <c r="DZ35" s="52"/>
      <c r="EA35" s="52"/>
      <c r="EB35" s="52"/>
      <c r="EC35" s="52"/>
      <c r="ED35" s="52"/>
      <c r="EE35" s="78">
        <f t="shared" si="51"/>
        <v>346.33333333333337</v>
      </c>
      <c r="EF35" s="79">
        <f t="shared" ref="EF35:EF75" si="96">DR35/DY35</f>
        <v>286</v>
      </c>
      <c r="EG35" s="79"/>
      <c r="EH35" s="79"/>
      <c r="EI35" s="79"/>
      <c r="EJ35" s="79"/>
      <c r="EK35" s="79"/>
      <c r="EL35" s="55">
        <v>0</v>
      </c>
      <c r="EM35" s="52">
        <v>0</v>
      </c>
      <c r="EN35" s="52"/>
      <c r="EO35" s="52"/>
      <c r="EP35" s="52"/>
      <c r="EQ35" s="52"/>
      <c r="ER35" s="52"/>
      <c r="ES35" s="55">
        <v>16</v>
      </c>
      <c r="ET35" s="52">
        <v>10</v>
      </c>
      <c r="EU35" s="52"/>
      <c r="EV35" s="52"/>
      <c r="EW35" s="52"/>
      <c r="EX35" s="52"/>
      <c r="EY35" s="52"/>
      <c r="EZ35" s="55">
        <v>274</v>
      </c>
      <c r="FA35" s="52">
        <v>283</v>
      </c>
      <c r="FB35" s="52"/>
      <c r="FC35" s="52"/>
      <c r="FD35" s="52"/>
      <c r="FE35" s="52"/>
      <c r="FF35" s="52"/>
      <c r="FG35" s="55">
        <v>15</v>
      </c>
      <c r="FH35" s="52">
        <v>15</v>
      </c>
      <c r="FI35" s="52"/>
      <c r="FJ35" s="52"/>
      <c r="FK35" s="52"/>
      <c r="FL35" s="52"/>
      <c r="FM35" s="52"/>
      <c r="FN35" s="55">
        <v>67</v>
      </c>
      <c r="FO35" s="52">
        <v>77</v>
      </c>
      <c r="FP35" s="52"/>
      <c r="FQ35" s="52"/>
      <c r="FR35" s="52"/>
      <c r="FS35" s="52"/>
      <c r="FT35" s="52"/>
      <c r="FU35" s="55" t="s">
        <v>559</v>
      </c>
      <c r="FV35" s="52" t="s">
        <v>322</v>
      </c>
      <c r="FW35" s="52"/>
      <c r="FX35" s="52"/>
      <c r="FY35" s="52"/>
      <c r="FZ35" s="52"/>
      <c r="GA35" s="52"/>
      <c r="GB35" s="55">
        <v>212</v>
      </c>
      <c r="GC35" s="52">
        <v>169</v>
      </c>
      <c r="GD35" s="52"/>
      <c r="GE35" s="52"/>
      <c r="GF35" s="52"/>
      <c r="GG35" s="52"/>
      <c r="GH35" s="52"/>
      <c r="GI35" s="55">
        <v>965</v>
      </c>
      <c r="GJ35" s="52">
        <v>2030</v>
      </c>
      <c r="GK35" s="52"/>
      <c r="GL35" s="52"/>
      <c r="GM35" s="52"/>
      <c r="GN35" s="52"/>
      <c r="GO35" s="52"/>
      <c r="GP35" s="6"/>
      <c r="GQ35" s="24">
        <v>16</v>
      </c>
      <c r="GR35" s="21">
        <v>90</v>
      </c>
      <c r="GS35" s="24">
        <v>17</v>
      </c>
      <c r="GT35" s="21">
        <v>90</v>
      </c>
      <c r="GU35" s="24"/>
      <c r="GV35" s="21"/>
      <c r="GW35" s="24"/>
      <c r="GX35" s="21"/>
      <c r="GY35" s="24"/>
      <c r="GZ35" s="21"/>
      <c r="HA35" s="24"/>
      <c r="HB35" s="21"/>
      <c r="HC35" s="24"/>
      <c r="HD35" s="21"/>
      <c r="HE35" s="6"/>
      <c r="HF35" s="21">
        <v>68</v>
      </c>
      <c r="HG35" s="21">
        <v>91</v>
      </c>
      <c r="HH35" s="21">
        <v>86</v>
      </c>
      <c r="HI35" s="21">
        <v>35.6</v>
      </c>
      <c r="HJ35" s="21">
        <v>2</v>
      </c>
      <c r="HK35" s="21">
        <v>88.4</v>
      </c>
      <c r="HL35" s="21">
        <v>0.3</v>
      </c>
      <c r="HM35" s="21">
        <v>5</v>
      </c>
      <c r="HN35" s="21">
        <v>57.42</v>
      </c>
      <c r="HO35" s="21">
        <v>21.9</v>
      </c>
      <c r="HP35" s="21">
        <v>3.1</v>
      </c>
      <c r="HQ35" s="21">
        <v>138.4</v>
      </c>
      <c r="HR35" s="21">
        <v>14.9</v>
      </c>
      <c r="HS35" s="21">
        <v>274</v>
      </c>
      <c r="HT35" s="21">
        <v>15</v>
      </c>
      <c r="HU35" s="6"/>
    </row>
    <row r="36" spans="1:229" ht="15.75" customHeight="1" x14ac:dyDescent="0.3">
      <c r="A36" s="99">
        <v>31</v>
      </c>
      <c r="B36" s="3">
        <v>92</v>
      </c>
      <c r="C36" s="21" t="s">
        <v>874</v>
      </c>
      <c r="D36" s="21">
        <v>2</v>
      </c>
      <c r="E36" s="22">
        <v>41332</v>
      </c>
      <c r="F36" s="22">
        <v>41334</v>
      </c>
      <c r="G36" s="21">
        <f t="shared" si="0"/>
        <v>2</v>
      </c>
      <c r="H36" s="21" t="s">
        <v>240</v>
      </c>
      <c r="I36" s="21" t="s">
        <v>324</v>
      </c>
      <c r="J36" s="23">
        <v>10837</v>
      </c>
      <c r="K36" s="21">
        <v>83</v>
      </c>
      <c r="L36" s="21">
        <v>170</v>
      </c>
      <c r="M36" s="21">
        <v>65</v>
      </c>
      <c r="N36" s="21" t="s">
        <v>421</v>
      </c>
      <c r="O36" s="21">
        <v>95</v>
      </c>
      <c r="P36" s="21">
        <v>97.8</v>
      </c>
      <c r="Q36" s="21">
        <v>7</v>
      </c>
      <c r="R36" s="21" t="s">
        <v>547</v>
      </c>
      <c r="S36" s="21">
        <v>1</v>
      </c>
      <c r="T36" s="21">
        <v>31</v>
      </c>
      <c r="U36" s="21" t="s">
        <v>272</v>
      </c>
      <c r="V36" s="21">
        <v>1</v>
      </c>
      <c r="W36" s="21">
        <v>0</v>
      </c>
      <c r="X36" s="21">
        <v>0</v>
      </c>
      <c r="Y36" s="21">
        <v>2</v>
      </c>
      <c r="Z36" s="6"/>
      <c r="AA36" s="55" t="s">
        <v>884</v>
      </c>
      <c r="AB36" s="52" t="s">
        <v>497</v>
      </c>
      <c r="AC36" s="56">
        <v>2</v>
      </c>
      <c r="AD36" s="56" t="s">
        <v>960</v>
      </c>
      <c r="AE36" s="52" t="s">
        <v>249</v>
      </c>
      <c r="AF36" s="52"/>
      <c r="AG36" s="52" t="s">
        <v>246</v>
      </c>
      <c r="AH36" s="52" t="s">
        <v>248</v>
      </c>
      <c r="AI36" s="52" t="s">
        <v>246</v>
      </c>
      <c r="AJ36" s="52" t="s">
        <v>961</v>
      </c>
      <c r="AK36" s="52" t="s">
        <v>249</v>
      </c>
      <c r="AL36" s="52" t="s">
        <v>246</v>
      </c>
      <c r="AM36" s="52">
        <v>4</v>
      </c>
      <c r="AN36" s="6"/>
      <c r="AO36" s="26" t="s">
        <v>250</v>
      </c>
      <c r="AP36" s="26" t="s">
        <v>274</v>
      </c>
      <c r="AQ36" s="26"/>
      <c r="AR36" s="26" t="s">
        <v>1902</v>
      </c>
      <c r="AS36" s="26" t="s">
        <v>1905</v>
      </c>
      <c r="AT36" s="115">
        <v>1.1399999999999999</v>
      </c>
      <c r="AU36" s="21">
        <v>4</v>
      </c>
      <c r="AV36" s="21">
        <v>4.55</v>
      </c>
      <c r="AW36" s="21">
        <v>2.2999999999999998</v>
      </c>
      <c r="AX36" s="21">
        <v>2.0099999999999998</v>
      </c>
      <c r="AY36" s="21">
        <v>1.95</v>
      </c>
      <c r="AZ36" s="21">
        <v>1.33</v>
      </c>
      <c r="BA36" s="21">
        <v>0.42</v>
      </c>
      <c r="BB36" s="21"/>
      <c r="BC36" s="28">
        <f t="shared" ref="BC36:BE36" si="97">((AU36/AT36)*100)-100</f>
        <v>250.87719298245617</v>
      </c>
      <c r="BD36" s="28">
        <f t="shared" si="97"/>
        <v>13.75</v>
      </c>
      <c r="BE36" s="28">
        <f t="shared" si="97"/>
        <v>-49.450549450549453</v>
      </c>
      <c r="BF36" s="28">
        <f t="shared" si="2"/>
        <v>299.12280701754389</v>
      </c>
      <c r="BG36" s="28">
        <f t="shared" si="3"/>
        <v>101.75438596491227</v>
      </c>
      <c r="BH36" s="28">
        <f t="shared" si="4"/>
        <v>-42.500000000000007</v>
      </c>
      <c r="BI36" s="3">
        <f t="shared" ref="BI36:BK36" si="98">AU36-AT36</f>
        <v>2.8600000000000003</v>
      </c>
      <c r="BJ36" s="3">
        <f t="shared" si="98"/>
        <v>0.54999999999999982</v>
      </c>
      <c r="BK36" s="3">
        <f t="shared" si="98"/>
        <v>-2.25</v>
      </c>
      <c r="BL36" s="3">
        <f t="shared" si="6"/>
        <v>3.41</v>
      </c>
      <c r="BM36" s="3">
        <f t="shared" si="7"/>
        <v>1.1599999999999999</v>
      </c>
      <c r="BN36" s="3">
        <f t="shared" si="8"/>
        <v>-1.7000000000000002</v>
      </c>
      <c r="BO36" s="24">
        <v>98.5</v>
      </c>
      <c r="BP36" s="21">
        <v>42</v>
      </c>
      <c r="BQ36" s="21">
        <v>35</v>
      </c>
      <c r="BR36" s="21"/>
      <c r="BS36" s="21">
        <v>38.6</v>
      </c>
      <c r="BT36" s="21">
        <v>36</v>
      </c>
      <c r="BU36" s="21"/>
      <c r="BV36" s="24">
        <v>36</v>
      </c>
      <c r="BW36" s="21">
        <v>36</v>
      </c>
      <c r="BX36" s="21">
        <v>36</v>
      </c>
      <c r="BY36" s="21">
        <v>36</v>
      </c>
      <c r="BZ36" s="21">
        <v>36.4</v>
      </c>
      <c r="CA36" s="21">
        <v>36</v>
      </c>
      <c r="CB36" s="21">
        <v>36</v>
      </c>
      <c r="CC36" s="21">
        <v>36.1</v>
      </c>
      <c r="CD36" s="21"/>
      <c r="CE36" s="6"/>
      <c r="CF36" s="24" t="s">
        <v>962</v>
      </c>
      <c r="CG36" s="21"/>
      <c r="CH36" s="21"/>
      <c r="CI36" s="21"/>
      <c r="CJ36" s="21"/>
      <c r="CK36" s="21"/>
      <c r="CL36" s="21"/>
      <c r="CM36" s="24" t="s">
        <v>963</v>
      </c>
      <c r="CN36" s="21"/>
      <c r="CO36" s="21"/>
      <c r="CP36" s="21"/>
      <c r="CQ36" s="21"/>
      <c r="CR36" s="21"/>
      <c r="CS36" s="21"/>
      <c r="CT36" s="24">
        <v>1</v>
      </c>
      <c r="CU36" s="21"/>
      <c r="CV36" s="21"/>
      <c r="CW36" s="21"/>
      <c r="CX36" s="21"/>
      <c r="CY36" s="21"/>
      <c r="CZ36" s="21"/>
      <c r="DA36" s="24" t="s">
        <v>735</v>
      </c>
      <c r="DB36" s="21"/>
      <c r="DC36" s="21"/>
      <c r="DD36" s="21"/>
      <c r="DE36" s="21"/>
      <c r="DF36" s="21"/>
      <c r="DG36" s="21"/>
      <c r="DH36" s="24" t="s">
        <v>964</v>
      </c>
      <c r="DI36" s="21" t="s">
        <v>965</v>
      </c>
      <c r="DJ36" s="21" t="s">
        <v>966</v>
      </c>
      <c r="DK36" s="21" t="s">
        <v>965</v>
      </c>
      <c r="DL36" s="21" t="s">
        <v>967</v>
      </c>
      <c r="DM36" s="21" t="s">
        <v>967</v>
      </c>
      <c r="DN36" s="21"/>
      <c r="DO36" s="26">
        <v>8</v>
      </c>
      <c r="DP36" s="6"/>
      <c r="DQ36" s="24">
        <v>357.7</v>
      </c>
      <c r="DR36" s="21">
        <v>114.1</v>
      </c>
      <c r="DS36" s="21">
        <v>69.5</v>
      </c>
      <c r="DT36" s="21">
        <v>75</v>
      </c>
      <c r="DU36" s="21">
        <v>80</v>
      </c>
      <c r="DV36" s="21">
        <v>150.4</v>
      </c>
      <c r="DW36" s="21"/>
      <c r="DX36" s="24">
        <v>0.3</v>
      </c>
      <c r="DY36" s="21">
        <v>0.25</v>
      </c>
      <c r="DZ36" s="21">
        <v>0.25</v>
      </c>
      <c r="EA36" s="21">
        <v>0.25</v>
      </c>
      <c r="EB36" s="21">
        <v>0.25</v>
      </c>
      <c r="EC36" s="21">
        <v>0.25</v>
      </c>
      <c r="ED36" s="21"/>
      <c r="EE36" s="78">
        <f t="shared" si="51"/>
        <v>1192.3333333333333</v>
      </c>
      <c r="EF36" s="79">
        <f t="shared" si="96"/>
        <v>456.4</v>
      </c>
      <c r="EG36" s="79">
        <f t="shared" ref="EG36:EJ36" si="99">DS36/DZ36</f>
        <v>278</v>
      </c>
      <c r="EH36" s="79">
        <f t="shared" si="99"/>
        <v>300</v>
      </c>
      <c r="EI36" s="79">
        <f t="shared" si="99"/>
        <v>320</v>
      </c>
      <c r="EJ36" s="79">
        <f t="shared" si="99"/>
        <v>601.6</v>
      </c>
      <c r="EK36" s="79"/>
      <c r="EL36" s="24">
        <v>0</v>
      </c>
      <c r="EM36" s="21">
        <v>0</v>
      </c>
      <c r="EN36" s="21">
        <v>0</v>
      </c>
      <c r="EO36" s="21">
        <v>0</v>
      </c>
      <c r="EP36" s="21">
        <v>0</v>
      </c>
      <c r="EQ36" s="21">
        <v>0</v>
      </c>
      <c r="ER36" s="21"/>
      <c r="ES36" s="24">
        <v>145</v>
      </c>
      <c r="ET36" s="21">
        <v>170</v>
      </c>
      <c r="EU36" s="21">
        <v>141</v>
      </c>
      <c r="EV36" s="21">
        <v>141</v>
      </c>
      <c r="EW36" s="21">
        <v>124</v>
      </c>
      <c r="EX36" s="21">
        <v>129</v>
      </c>
      <c r="EY36" s="21"/>
      <c r="EZ36" s="24">
        <v>8.6</v>
      </c>
      <c r="FA36" s="21">
        <v>6.8</v>
      </c>
      <c r="FB36" s="21">
        <v>6.8</v>
      </c>
      <c r="FC36" s="21">
        <v>9</v>
      </c>
      <c r="FD36" s="21">
        <v>8.4</v>
      </c>
      <c r="FE36" s="21">
        <v>19</v>
      </c>
      <c r="FF36" s="21"/>
      <c r="FG36" s="24">
        <v>15</v>
      </c>
      <c r="FH36" s="21">
        <v>15</v>
      </c>
      <c r="FI36" s="21">
        <v>15</v>
      </c>
      <c r="FJ36" s="21">
        <v>15</v>
      </c>
      <c r="FK36" s="21">
        <v>15</v>
      </c>
      <c r="FL36" s="21">
        <v>15</v>
      </c>
      <c r="FM36" s="21"/>
      <c r="FN36" s="24">
        <v>93</v>
      </c>
      <c r="FO36" s="21">
        <v>93</v>
      </c>
      <c r="FP36" s="21">
        <v>93</v>
      </c>
      <c r="FQ36" s="21">
        <v>115</v>
      </c>
      <c r="FR36" s="21">
        <v>101</v>
      </c>
      <c r="FS36" s="21">
        <v>102</v>
      </c>
      <c r="FT36" s="21"/>
      <c r="FU36" s="24">
        <v>0</v>
      </c>
      <c r="FV36" s="21">
        <v>0</v>
      </c>
      <c r="FW36" s="21">
        <v>0</v>
      </c>
      <c r="FX36" s="21">
        <v>0</v>
      </c>
      <c r="FY36" s="21">
        <v>0</v>
      </c>
      <c r="FZ36" s="21">
        <v>0</v>
      </c>
      <c r="GA36" s="21"/>
      <c r="GB36" s="24">
        <v>243</v>
      </c>
      <c r="GC36" s="21">
        <v>164</v>
      </c>
      <c r="GD36" s="21">
        <v>214</v>
      </c>
      <c r="GE36" s="21">
        <v>235</v>
      </c>
      <c r="GF36" s="21">
        <v>173</v>
      </c>
      <c r="GG36" s="21">
        <v>221</v>
      </c>
      <c r="GH36" s="21"/>
      <c r="GI36" s="24">
        <v>310</v>
      </c>
      <c r="GJ36" s="21">
        <v>660</v>
      </c>
      <c r="GK36" s="21">
        <v>170</v>
      </c>
      <c r="GL36" s="21">
        <v>180</v>
      </c>
      <c r="GM36" s="21">
        <v>230</v>
      </c>
      <c r="GN36" s="21">
        <v>460</v>
      </c>
      <c r="GO36" s="21"/>
      <c r="GP36" s="6"/>
      <c r="GQ36" s="24">
        <v>8</v>
      </c>
      <c r="GR36" s="21">
        <v>18</v>
      </c>
      <c r="GS36" s="24">
        <v>7</v>
      </c>
      <c r="GT36" s="21">
        <v>18</v>
      </c>
      <c r="GU36" s="24">
        <v>10</v>
      </c>
      <c r="GV36" s="21">
        <v>45</v>
      </c>
      <c r="GW36" s="24">
        <v>10</v>
      </c>
      <c r="GX36" s="21">
        <v>45</v>
      </c>
      <c r="GY36" s="24">
        <v>9</v>
      </c>
      <c r="GZ36" s="21">
        <v>128</v>
      </c>
      <c r="HA36" s="24">
        <v>9</v>
      </c>
      <c r="HB36" s="21">
        <v>18</v>
      </c>
      <c r="HC36" s="24"/>
      <c r="HD36" s="21"/>
      <c r="HE36" s="6"/>
      <c r="HF36" s="21">
        <v>83</v>
      </c>
      <c r="HG36" s="21">
        <v>38</v>
      </c>
      <c r="HH36" s="21">
        <v>89</v>
      </c>
      <c r="HI36" s="21">
        <v>35</v>
      </c>
      <c r="HJ36" s="21">
        <v>2</v>
      </c>
      <c r="HK36" s="21">
        <v>93.9</v>
      </c>
      <c r="HL36" s="21">
        <v>0.3</v>
      </c>
      <c r="HM36" s="21">
        <v>0</v>
      </c>
      <c r="HN36" s="21">
        <v>45.09</v>
      </c>
      <c r="HO36" s="21">
        <v>7.83</v>
      </c>
      <c r="HP36" s="21">
        <v>6.16</v>
      </c>
      <c r="HQ36" s="21">
        <v>137</v>
      </c>
      <c r="HR36" s="21">
        <v>22.4</v>
      </c>
      <c r="HS36" s="21">
        <v>9</v>
      </c>
      <c r="HT36" s="21">
        <v>4</v>
      </c>
      <c r="HU36" s="6"/>
    </row>
    <row r="37" spans="1:229" ht="15.75" customHeight="1" x14ac:dyDescent="0.3">
      <c r="A37" s="99">
        <v>32</v>
      </c>
      <c r="B37" s="3">
        <v>97</v>
      </c>
      <c r="C37" s="21" t="s">
        <v>874</v>
      </c>
      <c r="D37" s="21">
        <v>1</v>
      </c>
      <c r="E37" s="22">
        <v>41344</v>
      </c>
      <c r="F37" s="22">
        <v>41347</v>
      </c>
      <c r="G37" s="21">
        <f t="shared" si="0"/>
        <v>3</v>
      </c>
      <c r="H37" s="21"/>
      <c r="I37" s="21" t="s">
        <v>989</v>
      </c>
      <c r="J37" s="23">
        <v>20635</v>
      </c>
      <c r="K37" s="21">
        <v>56</v>
      </c>
      <c r="L37" s="21">
        <v>180</v>
      </c>
      <c r="M37" s="21">
        <v>130</v>
      </c>
      <c r="N37" s="21" t="s">
        <v>990</v>
      </c>
      <c r="O37" s="21">
        <v>60</v>
      </c>
      <c r="P37" s="21">
        <v>68</v>
      </c>
      <c r="Q37" s="21">
        <v>8</v>
      </c>
      <c r="R37" s="21" t="s">
        <v>548</v>
      </c>
      <c r="S37" s="21">
        <v>2</v>
      </c>
      <c r="T37" s="21">
        <v>11</v>
      </c>
      <c r="U37" s="21" t="s">
        <v>548</v>
      </c>
      <c r="V37" s="21">
        <v>2</v>
      </c>
      <c r="W37" s="21">
        <v>8</v>
      </c>
      <c r="X37" s="21">
        <v>1</v>
      </c>
      <c r="Y37" s="21">
        <v>0</v>
      </c>
      <c r="Z37" s="6"/>
      <c r="AA37" s="24" t="s">
        <v>513</v>
      </c>
      <c r="AB37" s="21" t="s">
        <v>497</v>
      </c>
      <c r="AC37" s="25">
        <v>1</v>
      </c>
      <c r="AD37" s="25"/>
      <c r="AE37" s="21" t="s">
        <v>249</v>
      </c>
      <c r="AF37" s="21"/>
      <c r="AG37" s="21" t="s">
        <v>249</v>
      </c>
      <c r="AH37" s="21"/>
      <c r="AI37" s="21" t="s">
        <v>246</v>
      </c>
      <c r="AJ37" s="21" t="s">
        <v>246</v>
      </c>
      <c r="AK37" s="21" t="s">
        <v>249</v>
      </c>
      <c r="AL37" s="21" t="s">
        <v>249</v>
      </c>
      <c r="AM37" s="21">
        <v>0.13</v>
      </c>
      <c r="AN37" s="6"/>
      <c r="AO37" s="26" t="s">
        <v>250</v>
      </c>
      <c r="AP37" s="26" t="s">
        <v>274</v>
      </c>
      <c r="AQ37" s="26"/>
      <c r="AR37" s="26" t="s">
        <v>1902</v>
      </c>
      <c r="AS37" s="26" t="s">
        <v>1905</v>
      </c>
      <c r="AT37" s="115">
        <v>0.13</v>
      </c>
      <c r="AU37" s="21">
        <v>0.16</v>
      </c>
      <c r="AV37" s="21">
        <v>0.76</v>
      </c>
      <c r="AW37" s="21">
        <v>0.2</v>
      </c>
      <c r="AX37" s="21">
        <v>0.33</v>
      </c>
      <c r="AY37" s="21">
        <v>0.36</v>
      </c>
      <c r="AZ37" s="21">
        <v>0.31</v>
      </c>
      <c r="BA37" s="21">
        <v>0.28000000000000003</v>
      </c>
      <c r="BB37" s="21"/>
      <c r="BC37" s="28">
        <f t="shared" ref="BC37:BE37" si="100">((AU37/AT37)*100)-100</f>
        <v>23.07692307692308</v>
      </c>
      <c r="BD37" s="28">
        <f t="shared" si="100"/>
        <v>375</v>
      </c>
      <c r="BE37" s="28">
        <f t="shared" si="100"/>
        <v>-73.684210526315795</v>
      </c>
      <c r="BF37" s="28">
        <f t="shared" si="2"/>
        <v>484.61538461538453</v>
      </c>
      <c r="BG37" s="28">
        <f t="shared" si="3"/>
        <v>53.846153846153868</v>
      </c>
      <c r="BH37" s="28">
        <f t="shared" si="4"/>
        <v>25</v>
      </c>
      <c r="BI37" s="3">
        <f t="shared" ref="BI37:BK37" si="101">AU37-AT37</f>
        <v>0.03</v>
      </c>
      <c r="BJ37" s="3">
        <f t="shared" si="101"/>
        <v>0.6</v>
      </c>
      <c r="BK37" s="3">
        <f t="shared" si="101"/>
        <v>-0.56000000000000005</v>
      </c>
      <c r="BL37" s="3">
        <f t="shared" si="6"/>
        <v>0.63</v>
      </c>
      <c r="BM37" s="3">
        <f t="shared" si="7"/>
        <v>7.0000000000000007E-2</v>
      </c>
      <c r="BN37" s="3">
        <f t="shared" si="8"/>
        <v>4.0000000000000008E-2</v>
      </c>
      <c r="BO37" s="24">
        <v>156</v>
      </c>
      <c r="BP37" s="21">
        <v>211.4</v>
      </c>
      <c r="BQ37" s="21">
        <v>255</v>
      </c>
      <c r="BR37" s="21">
        <v>279</v>
      </c>
      <c r="BS37" s="21">
        <v>248.2</v>
      </c>
      <c r="BT37" s="21">
        <v>301.2</v>
      </c>
      <c r="BU37" s="21"/>
      <c r="BV37" s="24">
        <v>36</v>
      </c>
      <c r="BW37" s="21">
        <v>36.9</v>
      </c>
      <c r="BX37" s="21">
        <v>37</v>
      </c>
      <c r="BY37" s="21">
        <v>37</v>
      </c>
      <c r="BZ37" s="21">
        <v>36.4</v>
      </c>
      <c r="CA37" s="21">
        <v>36.4</v>
      </c>
      <c r="CB37" s="21">
        <v>37</v>
      </c>
      <c r="CC37" s="21">
        <v>36.4</v>
      </c>
      <c r="CD37" s="21"/>
      <c r="CE37" s="6"/>
      <c r="CF37" s="24" t="s">
        <v>991</v>
      </c>
      <c r="CG37" s="21"/>
      <c r="CH37" s="21"/>
      <c r="CI37" s="21"/>
      <c r="CJ37" s="21"/>
      <c r="CK37" s="21"/>
      <c r="CL37" s="21"/>
      <c r="CM37" s="24" t="s">
        <v>992</v>
      </c>
      <c r="CN37" s="21"/>
      <c r="CO37" s="21"/>
      <c r="CP37" s="21"/>
      <c r="CQ37" s="21"/>
      <c r="CR37" s="21"/>
      <c r="CS37" s="21"/>
      <c r="CT37" s="24">
        <v>2</v>
      </c>
      <c r="CU37" s="21"/>
      <c r="CV37" s="21"/>
      <c r="CW37" s="21"/>
      <c r="CX37" s="21"/>
      <c r="CY37" s="21"/>
      <c r="CZ37" s="21"/>
      <c r="DA37" s="24" t="s">
        <v>993</v>
      </c>
      <c r="DB37" s="21"/>
      <c r="DC37" s="21"/>
      <c r="DD37" s="21"/>
      <c r="DE37" s="21"/>
      <c r="DF37" s="21"/>
      <c r="DG37" s="21"/>
      <c r="DH37" s="24" t="s">
        <v>994</v>
      </c>
      <c r="DI37" s="21" t="s">
        <v>994</v>
      </c>
      <c r="DJ37" s="21" t="s">
        <v>994</v>
      </c>
      <c r="DK37" s="21" t="s">
        <v>994</v>
      </c>
      <c r="DL37" s="21" t="s">
        <v>994</v>
      </c>
      <c r="DM37" s="21" t="s">
        <v>994</v>
      </c>
      <c r="DN37" s="21"/>
      <c r="DO37" s="26">
        <v>8</v>
      </c>
      <c r="DP37" s="6"/>
      <c r="DQ37" s="55">
        <v>78.8</v>
      </c>
      <c r="DR37" s="52">
        <v>66</v>
      </c>
      <c r="DS37" s="52">
        <v>108.8</v>
      </c>
      <c r="DT37" s="52">
        <v>134</v>
      </c>
      <c r="DU37" s="52">
        <v>88.2</v>
      </c>
      <c r="DV37" s="52">
        <v>130.5</v>
      </c>
      <c r="DW37" s="52"/>
      <c r="DX37" s="55">
        <v>0.6</v>
      </c>
      <c r="DY37" s="52">
        <v>0.5</v>
      </c>
      <c r="DZ37" s="52">
        <v>0.6</v>
      </c>
      <c r="EA37" s="52">
        <v>0.6</v>
      </c>
      <c r="EB37" s="52">
        <v>0.5</v>
      </c>
      <c r="EC37" s="52">
        <v>0.5</v>
      </c>
      <c r="ED37" s="52"/>
      <c r="EE37" s="78">
        <f t="shared" si="51"/>
        <v>131.33333333333334</v>
      </c>
      <c r="EF37" s="79">
        <f t="shared" si="96"/>
        <v>132</v>
      </c>
      <c r="EG37" s="79">
        <f t="shared" ref="EG37:EJ37" si="102">DS37/DZ37</f>
        <v>181.33333333333334</v>
      </c>
      <c r="EH37" s="79">
        <f t="shared" si="102"/>
        <v>223.33333333333334</v>
      </c>
      <c r="EI37" s="79">
        <f t="shared" si="102"/>
        <v>176.4</v>
      </c>
      <c r="EJ37" s="79">
        <f t="shared" si="102"/>
        <v>261</v>
      </c>
      <c r="EK37" s="79"/>
      <c r="EL37" s="55">
        <v>1</v>
      </c>
      <c r="EM37" s="52">
        <v>1</v>
      </c>
      <c r="EN37" s="52">
        <v>1</v>
      </c>
      <c r="EO37" s="52">
        <v>1</v>
      </c>
      <c r="EP37" s="52">
        <v>1</v>
      </c>
      <c r="EQ37" s="52">
        <v>1</v>
      </c>
      <c r="ER37" s="52"/>
      <c r="ES37" s="55">
        <v>121</v>
      </c>
      <c r="ET37" s="52">
        <v>149</v>
      </c>
      <c r="EU37" s="52">
        <v>179</v>
      </c>
      <c r="EV37" s="52">
        <v>179</v>
      </c>
      <c r="EW37" s="52">
        <v>246</v>
      </c>
      <c r="EX37" s="52">
        <v>329</v>
      </c>
      <c r="EY37" s="52"/>
      <c r="EZ37" s="55">
        <v>17</v>
      </c>
      <c r="FA37" s="52">
        <v>15.1</v>
      </c>
      <c r="FB37" s="52">
        <v>9</v>
      </c>
      <c r="FC37" s="52">
        <v>9</v>
      </c>
      <c r="FD37" s="52">
        <v>7.4</v>
      </c>
      <c r="FE37" s="52">
        <v>8</v>
      </c>
      <c r="FF37" s="52"/>
      <c r="FG37" s="55">
        <v>8</v>
      </c>
      <c r="FH37" s="52">
        <v>8</v>
      </c>
      <c r="FI37" s="52">
        <v>8</v>
      </c>
      <c r="FJ37" s="52">
        <v>5</v>
      </c>
      <c r="FK37" s="52">
        <v>5</v>
      </c>
      <c r="FL37" s="52">
        <v>3</v>
      </c>
      <c r="FM37" s="52"/>
      <c r="FN37" s="55">
        <v>90</v>
      </c>
      <c r="FO37" s="52">
        <v>80</v>
      </c>
      <c r="FP37" s="52">
        <v>82</v>
      </c>
      <c r="FQ37" s="52">
        <v>74</v>
      </c>
      <c r="FR37" s="52">
        <v>72</v>
      </c>
      <c r="FS37" s="52">
        <v>78</v>
      </c>
      <c r="FT37" s="52"/>
      <c r="FU37" s="55">
        <v>0</v>
      </c>
      <c r="FV37" s="52">
        <v>0</v>
      </c>
      <c r="FW37" s="52">
        <v>0</v>
      </c>
      <c r="FX37" s="52">
        <v>0</v>
      </c>
      <c r="FY37" s="52">
        <v>0</v>
      </c>
      <c r="FZ37" s="52" t="s">
        <v>378</v>
      </c>
      <c r="GA37" s="52"/>
      <c r="GB37" s="55">
        <v>52</v>
      </c>
      <c r="GC37" s="52">
        <v>50</v>
      </c>
      <c r="GD37" s="52">
        <v>57</v>
      </c>
      <c r="GE37" s="52">
        <v>52</v>
      </c>
      <c r="GF37" s="52">
        <v>57</v>
      </c>
      <c r="GG37" s="52">
        <v>61</v>
      </c>
      <c r="GH37" s="52"/>
      <c r="GI37" s="55">
        <v>1790</v>
      </c>
      <c r="GJ37" s="52">
        <v>1550</v>
      </c>
      <c r="GK37" s="52">
        <v>2370</v>
      </c>
      <c r="GL37" s="52">
        <v>2210</v>
      </c>
      <c r="GM37" s="52">
        <v>3230</v>
      </c>
      <c r="GN37" s="52">
        <v>500</v>
      </c>
      <c r="GO37" s="52"/>
      <c r="GP37" s="6"/>
      <c r="GQ37" s="24">
        <v>15</v>
      </c>
      <c r="GR37" s="21">
        <v>80</v>
      </c>
      <c r="GS37" s="24">
        <v>15</v>
      </c>
      <c r="GT37" s="21">
        <v>80</v>
      </c>
      <c r="GU37" s="24">
        <v>13</v>
      </c>
      <c r="GV37" s="21">
        <v>55</v>
      </c>
      <c r="GW37" s="24">
        <v>13</v>
      </c>
      <c r="GX37" s="21">
        <v>55</v>
      </c>
      <c r="GY37" s="24">
        <v>14</v>
      </c>
      <c r="GZ37" s="21">
        <v>55</v>
      </c>
      <c r="HA37" s="24">
        <v>16</v>
      </c>
      <c r="HB37" s="21">
        <v>90</v>
      </c>
      <c r="HC37" s="24"/>
      <c r="HD37" s="21"/>
      <c r="HE37" s="6"/>
      <c r="HF37" s="21">
        <v>57</v>
      </c>
      <c r="HG37" s="21">
        <v>106</v>
      </c>
      <c r="HH37" s="21">
        <v>147</v>
      </c>
      <c r="HI37" s="21">
        <v>37</v>
      </c>
      <c r="HJ37" s="21">
        <v>1</v>
      </c>
      <c r="HK37" s="21">
        <v>50.9</v>
      </c>
      <c r="HL37" s="21">
        <v>0.8</v>
      </c>
      <c r="HM37" s="21">
        <v>10</v>
      </c>
      <c r="HN37" s="21">
        <v>16</v>
      </c>
      <c r="HO37" s="21">
        <v>6.19</v>
      </c>
      <c r="HP37" s="21">
        <v>2.96</v>
      </c>
      <c r="HQ37" s="21">
        <v>135.6</v>
      </c>
      <c r="HR37" s="21">
        <v>23.4</v>
      </c>
      <c r="HS37" s="21">
        <v>26.3</v>
      </c>
      <c r="HT37" s="21">
        <v>8</v>
      </c>
      <c r="HU37" s="6"/>
    </row>
    <row r="38" spans="1:229" ht="15.75" customHeight="1" x14ac:dyDescent="0.3">
      <c r="A38" s="99">
        <v>33</v>
      </c>
      <c r="B38" s="3">
        <v>99</v>
      </c>
      <c r="C38" s="21" t="s">
        <v>626</v>
      </c>
      <c r="D38" s="21">
        <v>1</v>
      </c>
      <c r="E38" s="53">
        <v>41335</v>
      </c>
      <c r="F38" s="53">
        <v>41340</v>
      </c>
      <c r="G38" s="21">
        <f t="shared" si="0"/>
        <v>5</v>
      </c>
      <c r="H38" s="52"/>
      <c r="I38" s="52" t="s">
        <v>432</v>
      </c>
      <c r="J38" s="54">
        <v>12790</v>
      </c>
      <c r="K38" s="52">
        <v>78</v>
      </c>
      <c r="L38" s="52">
        <v>170</v>
      </c>
      <c r="M38" s="52">
        <v>70</v>
      </c>
      <c r="N38" s="52" t="s">
        <v>1009</v>
      </c>
      <c r="O38" s="21">
        <v>66</v>
      </c>
      <c r="P38" s="21">
        <v>78.5</v>
      </c>
      <c r="Q38" s="21">
        <v>17</v>
      </c>
      <c r="R38" s="21" t="s">
        <v>548</v>
      </c>
      <c r="S38" s="21">
        <v>2</v>
      </c>
      <c r="T38" s="21">
        <v>17</v>
      </c>
      <c r="U38" s="21" t="s">
        <v>548</v>
      </c>
      <c r="V38" s="21">
        <v>2</v>
      </c>
      <c r="W38" s="21">
        <v>14</v>
      </c>
      <c r="X38" s="21">
        <v>11</v>
      </c>
      <c r="Y38" s="21">
        <v>0</v>
      </c>
      <c r="Z38" s="6"/>
      <c r="AA38" s="24" t="s">
        <v>884</v>
      </c>
      <c r="AB38" s="21" t="s">
        <v>497</v>
      </c>
      <c r="AC38" s="25">
        <v>2</v>
      </c>
      <c r="AD38" s="25" t="s">
        <v>1010</v>
      </c>
      <c r="AE38" s="21" t="s">
        <v>249</v>
      </c>
      <c r="AF38" s="21"/>
      <c r="AG38" s="21" t="s">
        <v>246</v>
      </c>
      <c r="AH38" s="21" t="s">
        <v>248</v>
      </c>
      <c r="AI38" s="21" t="s">
        <v>246</v>
      </c>
      <c r="AJ38" s="21" t="s">
        <v>246</v>
      </c>
      <c r="AK38" s="21" t="s">
        <v>246</v>
      </c>
      <c r="AL38" s="21" t="s">
        <v>246</v>
      </c>
      <c r="AM38" s="21">
        <v>13.23</v>
      </c>
      <c r="AN38" s="6"/>
      <c r="AO38" s="26" t="s">
        <v>250</v>
      </c>
      <c r="AP38" s="26" t="s">
        <v>274</v>
      </c>
      <c r="AQ38" s="26"/>
      <c r="AR38" s="26" t="s">
        <v>1902</v>
      </c>
      <c r="AS38" s="26" t="s">
        <v>1905</v>
      </c>
      <c r="AT38" s="115">
        <v>7.4</v>
      </c>
      <c r="AU38" s="21">
        <v>11.92</v>
      </c>
      <c r="AV38" s="21">
        <v>15.2</v>
      </c>
      <c r="AW38" s="21">
        <v>9.33</v>
      </c>
      <c r="AX38" s="21">
        <v>8.02</v>
      </c>
      <c r="AY38" s="21">
        <v>7.17</v>
      </c>
      <c r="AZ38" s="21">
        <v>5.47</v>
      </c>
      <c r="BA38" s="21">
        <v>4.5</v>
      </c>
      <c r="BB38" s="21">
        <v>3.35</v>
      </c>
      <c r="BC38" s="28">
        <f t="shared" ref="BC38:BE38" si="103">((AU38/AT38)*100)-100</f>
        <v>61.081081081081066</v>
      </c>
      <c r="BD38" s="28">
        <f t="shared" si="103"/>
        <v>27.516778523489933</v>
      </c>
      <c r="BE38" s="28">
        <f t="shared" si="103"/>
        <v>-38.618421052631582</v>
      </c>
      <c r="BF38" s="28">
        <f t="shared" si="2"/>
        <v>105.40540540540539</v>
      </c>
      <c r="BG38" s="28">
        <f t="shared" si="3"/>
        <v>26.081081081081066</v>
      </c>
      <c r="BH38" s="28">
        <f t="shared" si="4"/>
        <v>-21.728187919463082</v>
      </c>
      <c r="BI38" s="3">
        <f t="shared" ref="BI38:BK38" si="104">AU38-AT38</f>
        <v>4.5199999999999996</v>
      </c>
      <c r="BJ38" s="3">
        <f t="shared" si="104"/>
        <v>3.2799999999999994</v>
      </c>
      <c r="BK38" s="3">
        <f t="shared" si="104"/>
        <v>-5.8699999999999992</v>
      </c>
      <c r="BL38" s="3">
        <f t="shared" si="6"/>
        <v>7.7999999999999989</v>
      </c>
      <c r="BM38" s="3">
        <f t="shared" si="7"/>
        <v>1.9299999999999997</v>
      </c>
      <c r="BN38" s="3">
        <f t="shared" si="8"/>
        <v>-2.59</v>
      </c>
      <c r="BO38" s="24">
        <v>232.6</v>
      </c>
      <c r="BP38" s="21"/>
      <c r="BQ38" s="21"/>
      <c r="BR38" s="21">
        <v>140.9</v>
      </c>
      <c r="BS38" s="21"/>
      <c r="BT38" s="21">
        <v>68.8</v>
      </c>
      <c r="BU38" s="21"/>
      <c r="BV38" s="24">
        <v>37.1</v>
      </c>
      <c r="BW38" s="21">
        <v>37</v>
      </c>
      <c r="BX38" s="21">
        <v>38</v>
      </c>
      <c r="BY38" s="21">
        <v>37.9</v>
      </c>
      <c r="BZ38" s="21">
        <v>37</v>
      </c>
      <c r="CA38" s="21">
        <v>37</v>
      </c>
      <c r="CB38" s="21">
        <v>36</v>
      </c>
      <c r="CC38" s="21">
        <v>36</v>
      </c>
      <c r="CD38" s="21">
        <v>37</v>
      </c>
      <c r="CE38" s="6"/>
      <c r="CF38" s="24" t="s">
        <v>1011</v>
      </c>
      <c r="CG38" s="21"/>
      <c r="CH38" s="21"/>
      <c r="CI38" s="21"/>
      <c r="CJ38" s="21"/>
      <c r="CK38" s="21"/>
      <c r="CL38" s="21"/>
      <c r="CM38" s="24" t="s">
        <v>1012</v>
      </c>
      <c r="CN38" s="21"/>
      <c r="CO38" s="21"/>
      <c r="CP38" s="21"/>
      <c r="CQ38" s="21"/>
      <c r="CR38" s="21"/>
      <c r="CS38" s="21"/>
      <c r="CT38" s="24">
        <v>2</v>
      </c>
      <c r="CU38" s="21"/>
      <c r="CV38" s="21"/>
      <c r="CW38" s="21"/>
      <c r="CX38" s="21"/>
      <c r="CY38" s="21"/>
      <c r="CZ38" s="21"/>
      <c r="DA38" s="24" t="s">
        <v>949</v>
      </c>
      <c r="DB38" s="21"/>
      <c r="DC38" s="21"/>
      <c r="DD38" s="21"/>
      <c r="DE38" s="21"/>
      <c r="DF38" s="21"/>
      <c r="DG38" s="21"/>
      <c r="DH38" s="24" t="s">
        <v>374</v>
      </c>
      <c r="DI38" s="21" t="s">
        <v>949</v>
      </c>
      <c r="DJ38" s="21" t="s">
        <v>949</v>
      </c>
      <c r="DK38" s="21" t="s">
        <v>949</v>
      </c>
      <c r="DL38" s="21" t="s">
        <v>949</v>
      </c>
      <c r="DM38" s="21" t="s">
        <v>782</v>
      </c>
      <c r="DN38" s="21" t="s">
        <v>782</v>
      </c>
      <c r="DO38" s="26">
        <v>8</v>
      </c>
      <c r="DP38" s="6"/>
      <c r="DQ38" s="24">
        <v>103.1</v>
      </c>
      <c r="DR38" s="21">
        <v>97.4</v>
      </c>
      <c r="DS38" s="21">
        <v>88.8</v>
      </c>
      <c r="DT38" s="21">
        <v>112.6</v>
      </c>
      <c r="DU38" s="21">
        <v>89.8</v>
      </c>
      <c r="DV38" s="21">
        <v>84.6</v>
      </c>
      <c r="DW38" s="21">
        <v>108.1</v>
      </c>
      <c r="DX38" s="24">
        <v>0.6</v>
      </c>
      <c r="DY38" s="21">
        <v>0.6</v>
      </c>
      <c r="DZ38" s="21">
        <v>0.5</v>
      </c>
      <c r="EA38" s="21">
        <v>0.6</v>
      </c>
      <c r="EB38" s="21">
        <v>0.5</v>
      </c>
      <c r="EC38" s="21">
        <v>0.55000000000000004</v>
      </c>
      <c r="ED38" s="21">
        <v>0.5</v>
      </c>
      <c r="EE38" s="78">
        <f t="shared" si="51"/>
        <v>171.83333333333334</v>
      </c>
      <c r="EF38" s="79">
        <f t="shared" si="96"/>
        <v>162.33333333333334</v>
      </c>
      <c r="EG38" s="79">
        <f t="shared" ref="EG38:EK38" si="105">DS38/DZ38</f>
        <v>177.6</v>
      </c>
      <c r="EH38" s="79">
        <f t="shared" si="105"/>
        <v>187.66666666666666</v>
      </c>
      <c r="EI38" s="79">
        <f t="shared" si="105"/>
        <v>179.6</v>
      </c>
      <c r="EJ38" s="79">
        <f t="shared" si="105"/>
        <v>153.81818181818178</v>
      </c>
      <c r="EK38" s="79">
        <f t="shared" si="105"/>
        <v>216.2</v>
      </c>
      <c r="EL38" s="24">
        <v>1</v>
      </c>
      <c r="EM38" s="21">
        <v>1</v>
      </c>
      <c r="EN38" s="21">
        <v>1</v>
      </c>
      <c r="EO38" s="21">
        <v>1</v>
      </c>
      <c r="EP38" s="21">
        <v>1</v>
      </c>
      <c r="EQ38" s="21">
        <v>1</v>
      </c>
      <c r="ER38" s="21">
        <v>1</v>
      </c>
      <c r="ES38" s="24">
        <v>173</v>
      </c>
      <c r="ET38" s="21">
        <v>169</v>
      </c>
      <c r="EU38" s="21">
        <v>192</v>
      </c>
      <c r="EV38" s="21">
        <v>241</v>
      </c>
      <c r="EW38" s="21">
        <v>266</v>
      </c>
      <c r="EX38" s="21">
        <v>344</v>
      </c>
      <c r="EY38" s="21">
        <v>442</v>
      </c>
      <c r="EZ38" s="24">
        <v>5.8</v>
      </c>
      <c r="FA38" s="21">
        <v>5.8</v>
      </c>
      <c r="FB38" s="21">
        <v>5.8</v>
      </c>
      <c r="FC38" s="21">
        <v>5.8</v>
      </c>
      <c r="FD38" s="21">
        <v>5.8</v>
      </c>
      <c r="FE38" s="21">
        <v>11.8</v>
      </c>
      <c r="FF38" s="21">
        <v>15.8</v>
      </c>
      <c r="FG38" s="24">
        <v>3</v>
      </c>
      <c r="FH38" s="21">
        <v>3</v>
      </c>
      <c r="FI38" s="21">
        <v>3</v>
      </c>
      <c r="FJ38" s="21">
        <v>3</v>
      </c>
      <c r="FK38" s="21">
        <v>3</v>
      </c>
      <c r="FL38" s="21">
        <v>3</v>
      </c>
      <c r="FM38" s="21">
        <v>3</v>
      </c>
      <c r="FN38" s="24">
        <v>76</v>
      </c>
      <c r="FO38" s="21">
        <v>63</v>
      </c>
      <c r="FP38" s="21">
        <v>62</v>
      </c>
      <c r="FQ38" s="21">
        <v>70</v>
      </c>
      <c r="FR38" s="21">
        <v>67</v>
      </c>
      <c r="FS38" s="21">
        <v>71</v>
      </c>
      <c r="FT38" s="21">
        <v>70</v>
      </c>
      <c r="FU38" s="24" t="s">
        <v>438</v>
      </c>
      <c r="FV38" s="21" t="s">
        <v>403</v>
      </c>
      <c r="FW38" s="21" t="s">
        <v>296</v>
      </c>
      <c r="FX38" s="21" t="s">
        <v>310</v>
      </c>
      <c r="FY38" s="21" t="s">
        <v>311</v>
      </c>
      <c r="FZ38" s="21" t="s">
        <v>322</v>
      </c>
      <c r="GA38" s="21" t="s">
        <v>321</v>
      </c>
      <c r="GB38" s="24">
        <v>104</v>
      </c>
      <c r="GC38" s="21">
        <v>121</v>
      </c>
      <c r="GD38" s="21">
        <v>121</v>
      </c>
      <c r="GE38" s="21">
        <v>240</v>
      </c>
      <c r="GF38" s="21">
        <v>222</v>
      </c>
      <c r="GG38" s="21">
        <v>265</v>
      </c>
      <c r="GH38" s="21">
        <v>279</v>
      </c>
      <c r="GI38" s="24">
        <v>1245</v>
      </c>
      <c r="GJ38" s="21">
        <v>1050</v>
      </c>
      <c r="GK38" s="21">
        <v>1340</v>
      </c>
      <c r="GL38" s="21">
        <v>2070</v>
      </c>
      <c r="GM38" s="21">
        <v>2270</v>
      </c>
      <c r="GN38" s="21">
        <v>1520</v>
      </c>
      <c r="GO38" s="21">
        <v>1760</v>
      </c>
      <c r="GP38" s="6"/>
      <c r="GQ38" s="24">
        <v>16</v>
      </c>
      <c r="GR38" s="21">
        <v>90</v>
      </c>
      <c r="GS38" s="24">
        <v>16</v>
      </c>
      <c r="GT38" s="21">
        <v>90</v>
      </c>
      <c r="GU38" s="24">
        <v>16</v>
      </c>
      <c r="GV38" s="21">
        <v>90</v>
      </c>
      <c r="GW38" s="24">
        <v>16</v>
      </c>
      <c r="GX38" s="21">
        <v>90</v>
      </c>
      <c r="GY38" s="24">
        <v>16</v>
      </c>
      <c r="GZ38" s="21">
        <v>90</v>
      </c>
      <c r="HA38" s="24">
        <v>17</v>
      </c>
      <c r="HB38" s="21">
        <v>90</v>
      </c>
      <c r="HC38" s="24">
        <v>17</v>
      </c>
      <c r="HD38" s="21">
        <v>90</v>
      </c>
      <c r="HE38" s="6"/>
      <c r="HF38" s="21">
        <v>78</v>
      </c>
      <c r="HG38" s="21">
        <v>116</v>
      </c>
      <c r="HH38" s="21">
        <v>90</v>
      </c>
      <c r="HI38" s="21">
        <v>37</v>
      </c>
      <c r="HJ38" s="21">
        <v>2</v>
      </c>
      <c r="HK38" s="21">
        <v>171.8</v>
      </c>
      <c r="HL38" s="21">
        <v>0.4</v>
      </c>
      <c r="HM38" s="21">
        <v>25</v>
      </c>
      <c r="HN38" s="21">
        <v>26.33</v>
      </c>
      <c r="HO38" s="21">
        <v>12.33</v>
      </c>
      <c r="HP38" s="21">
        <v>4.03</v>
      </c>
      <c r="HQ38" s="21">
        <v>141</v>
      </c>
      <c r="HR38" s="21">
        <v>20.8</v>
      </c>
      <c r="HS38" s="21">
        <v>8</v>
      </c>
      <c r="HT38" s="21">
        <v>3</v>
      </c>
      <c r="HU38" s="6"/>
    </row>
    <row r="39" spans="1:229" ht="15.75" customHeight="1" x14ac:dyDescent="0.3">
      <c r="A39" s="99">
        <v>34</v>
      </c>
      <c r="B39" s="3">
        <v>103</v>
      </c>
      <c r="C39" s="21" t="s">
        <v>874</v>
      </c>
      <c r="D39" s="21">
        <v>2</v>
      </c>
      <c r="E39" s="22">
        <v>41337</v>
      </c>
      <c r="F39" s="22">
        <v>41337</v>
      </c>
      <c r="G39" s="21">
        <f t="shared" si="0"/>
        <v>0</v>
      </c>
      <c r="H39" s="21" t="s">
        <v>1032</v>
      </c>
      <c r="I39" s="21"/>
      <c r="J39" s="23">
        <v>16579</v>
      </c>
      <c r="K39" s="21">
        <v>67</v>
      </c>
      <c r="L39" s="21">
        <v>170</v>
      </c>
      <c r="M39" s="21">
        <v>65</v>
      </c>
      <c r="N39" s="21" t="s">
        <v>1033</v>
      </c>
      <c r="O39" s="21">
        <v>95</v>
      </c>
      <c r="P39" s="21">
        <v>97.8</v>
      </c>
      <c r="Q39" s="21">
        <v>18</v>
      </c>
      <c r="R39" s="21" t="s">
        <v>548</v>
      </c>
      <c r="S39" s="21">
        <v>2</v>
      </c>
      <c r="T39" s="21">
        <v>18</v>
      </c>
      <c r="U39" s="21" t="s">
        <v>548</v>
      </c>
      <c r="V39" s="21">
        <v>2</v>
      </c>
      <c r="W39" s="21">
        <v>17</v>
      </c>
      <c r="X39" s="21">
        <v>14</v>
      </c>
      <c r="Y39" s="21">
        <v>4</v>
      </c>
      <c r="Z39" s="6"/>
      <c r="AA39" s="24" t="s">
        <v>884</v>
      </c>
      <c r="AB39" s="21" t="s">
        <v>1034</v>
      </c>
      <c r="AC39" s="25">
        <v>2</v>
      </c>
      <c r="AD39" s="25" t="s">
        <v>1010</v>
      </c>
      <c r="AE39" s="21" t="s">
        <v>249</v>
      </c>
      <c r="AF39" s="21"/>
      <c r="AG39" s="21" t="s">
        <v>246</v>
      </c>
      <c r="AH39" s="21" t="s">
        <v>248</v>
      </c>
      <c r="AI39" s="21" t="s">
        <v>246</v>
      </c>
      <c r="AJ39" s="21" t="s">
        <v>246</v>
      </c>
      <c r="AK39" s="21" t="s">
        <v>246</v>
      </c>
      <c r="AL39" s="21" t="s">
        <v>246</v>
      </c>
      <c r="AM39" s="21">
        <v>1.38</v>
      </c>
      <c r="AN39" s="6"/>
      <c r="AO39" s="26" t="s">
        <v>250</v>
      </c>
      <c r="AP39" s="26" t="s">
        <v>274</v>
      </c>
      <c r="AQ39" s="26"/>
      <c r="AR39" s="26" t="s">
        <v>1902</v>
      </c>
      <c r="AS39" s="26" t="s">
        <v>1910</v>
      </c>
      <c r="AT39" s="115">
        <v>1.33</v>
      </c>
      <c r="AU39" s="21">
        <v>1.36</v>
      </c>
      <c r="AV39" s="21">
        <v>1.38</v>
      </c>
      <c r="AW39" s="21">
        <v>1.87</v>
      </c>
      <c r="AX39" s="21">
        <v>2.9</v>
      </c>
      <c r="AY39" s="21">
        <v>4.07</v>
      </c>
      <c r="AZ39" s="21">
        <v>4</v>
      </c>
      <c r="BA39" s="21">
        <v>4.04</v>
      </c>
      <c r="BB39" s="21">
        <v>2.83</v>
      </c>
      <c r="BC39" s="28">
        <f t="shared" ref="BC39:BE39" si="106">((AU39/AT39)*100)-100</f>
        <v>2.2556390977443499</v>
      </c>
      <c r="BD39" s="28">
        <f t="shared" si="106"/>
        <v>1.470588235294116</v>
      </c>
      <c r="BE39" s="28">
        <f t="shared" si="106"/>
        <v>35.507246376811622</v>
      </c>
      <c r="BF39" s="28">
        <f t="shared" si="2"/>
        <v>3.7593984962405784</v>
      </c>
      <c r="BG39" s="28">
        <f t="shared" si="3"/>
        <v>40.601503759398497</v>
      </c>
      <c r="BH39" s="28">
        <f t="shared" si="4"/>
        <v>37.5</v>
      </c>
      <c r="BI39" s="3">
        <f t="shared" ref="BI39:BK39" si="107">AU39-AT39</f>
        <v>3.0000000000000027E-2</v>
      </c>
      <c r="BJ39" s="3">
        <f t="shared" si="107"/>
        <v>1.9999999999999796E-2</v>
      </c>
      <c r="BK39" s="3">
        <f t="shared" si="107"/>
        <v>0.49000000000000021</v>
      </c>
      <c r="BL39" s="3">
        <f t="shared" si="6"/>
        <v>4.9999999999999822E-2</v>
      </c>
      <c r="BM39" s="3">
        <f t="shared" si="7"/>
        <v>0.54</v>
      </c>
      <c r="BN39" s="3">
        <f t="shared" si="8"/>
        <v>0.51</v>
      </c>
      <c r="BO39" s="24">
        <v>131</v>
      </c>
      <c r="BP39" s="21">
        <v>178</v>
      </c>
      <c r="BQ39" s="21">
        <v>200</v>
      </c>
      <c r="BR39" s="21">
        <v>196</v>
      </c>
      <c r="BS39" s="21">
        <v>150</v>
      </c>
      <c r="BT39" s="21"/>
      <c r="BU39" s="21">
        <v>37.6</v>
      </c>
      <c r="BV39" s="24">
        <v>35</v>
      </c>
      <c r="BW39" s="21">
        <v>35.9</v>
      </c>
      <c r="BX39" s="21">
        <v>36</v>
      </c>
      <c r="BY39" s="21">
        <v>36.9</v>
      </c>
      <c r="BZ39" s="21">
        <v>37</v>
      </c>
      <c r="CA39" s="21">
        <v>36.5</v>
      </c>
      <c r="CB39" s="21">
        <v>35</v>
      </c>
      <c r="CC39" s="21">
        <v>36</v>
      </c>
      <c r="CD39" s="21">
        <v>37</v>
      </c>
      <c r="CE39" s="6"/>
      <c r="CF39" s="24" t="s">
        <v>1035</v>
      </c>
      <c r="CG39" s="21" t="s">
        <v>879</v>
      </c>
      <c r="CH39" s="21"/>
      <c r="CI39" s="21"/>
      <c r="CJ39" s="21"/>
      <c r="CK39" s="21" t="s">
        <v>1025</v>
      </c>
      <c r="CL39" s="21"/>
      <c r="CM39" s="24" t="s">
        <v>1036</v>
      </c>
      <c r="CN39" s="21" t="s">
        <v>1037</v>
      </c>
      <c r="CO39" s="21"/>
      <c r="CP39" s="21"/>
      <c r="CQ39" s="21"/>
      <c r="CR39" s="21" t="s">
        <v>1038</v>
      </c>
      <c r="CS39" s="21"/>
      <c r="CT39" s="24">
        <v>2</v>
      </c>
      <c r="CU39" s="21">
        <v>1</v>
      </c>
      <c r="CV39" s="21"/>
      <c r="CW39" s="21"/>
      <c r="CX39" s="21"/>
      <c r="CY39" s="21">
        <v>1</v>
      </c>
      <c r="CZ39" s="21"/>
      <c r="DA39" s="24" t="s">
        <v>1039</v>
      </c>
      <c r="DB39" s="21" t="s">
        <v>782</v>
      </c>
      <c r="DC39" s="21"/>
      <c r="DD39" s="21"/>
      <c r="DE39" s="21"/>
      <c r="DF39" s="21"/>
      <c r="DG39" s="21"/>
      <c r="DH39" s="24" t="s">
        <v>1040</v>
      </c>
      <c r="DI39" s="21" t="s">
        <v>1040</v>
      </c>
      <c r="DJ39" s="21" t="s">
        <v>1041</v>
      </c>
      <c r="DK39" s="21" t="s">
        <v>1042</v>
      </c>
      <c r="DL39" s="21" t="s">
        <v>1042</v>
      </c>
      <c r="DM39" s="21" t="s">
        <v>1042</v>
      </c>
      <c r="DN39" s="21" t="s">
        <v>1042</v>
      </c>
      <c r="DO39" s="26">
        <v>8</v>
      </c>
      <c r="DP39" s="6"/>
      <c r="DQ39" s="24">
        <v>68</v>
      </c>
      <c r="DR39" s="21">
        <v>113.3</v>
      </c>
      <c r="DS39" s="21">
        <v>141</v>
      </c>
      <c r="DT39" s="21">
        <v>86.2</v>
      </c>
      <c r="DU39" s="21">
        <v>57.4</v>
      </c>
      <c r="DV39" s="21">
        <v>102.7</v>
      </c>
      <c r="DW39" s="21">
        <v>97.2</v>
      </c>
      <c r="DX39" s="24">
        <v>0.5</v>
      </c>
      <c r="DY39" s="21">
        <v>0.5</v>
      </c>
      <c r="DZ39" s="21">
        <v>0.5</v>
      </c>
      <c r="EA39" s="21">
        <v>0.45</v>
      </c>
      <c r="EB39" s="21">
        <v>0.5</v>
      </c>
      <c r="EC39" s="21">
        <v>0.5</v>
      </c>
      <c r="ED39" s="21">
        <v>0.5</v>
      </c>
      <c r="EE39" s="78">
        <f t="shared" si="51"/>
        <v>136</v>
      </c>
      <c r="EF39" s="79">
        <f t="shared" si="96"/>
        <v>226.6</v>
      </c>
      <c r="EG39" s="79">
        <f t="shared" ref="EG39:EK39" si="108">DS39/DZ39</f>
        <v>282</v>
      </c>
      <c r="EH39" s="79">
        <f t="shared" si="108"/>
        <v>191.55555555555557</v>
      </c>
      <c r="EI39" s="79">
        <f t="shared" si="108"/>
        <v>114.8</v>
      </c>
      <c r="EJ39" s="79">
        <f t="shared" si="108"/>
        <v>205.4</v>
      </c>
      <c r="EK39" s="79">
        <f t="shared" si="108"/>
        <v>194.4</v>
      </c>
      <c r="EL39" s="24">
        <v>0</v>
      </c>
      <c r="EM39" s="21">
        <v>1</v>
      </c>
      <c r="EN39" s="21">
        <v>1</v>
      </c>
      <c r="EO39" s="21">
        <v>1</v>
      </c>
      <c r="EP39" s="21">
        <v>1</v>
      </c>
      <c r="EQ39" s="21">
        <v>1</v>
      </c>
      <c r="ER39" s="21">
        <v>1</v>
      </c>
      <c r="ES39" s="24">
        <v>311</v>
      </c>
      <c r="ET39" s="21">
        <v>364</v>
      </c>
      <c r="EU39" s="21">
        <v>314</v>
      </c>
      <c r="EV39" s="21">
        <v>201</v>
      </c>
      <c r="EW39" s="21">
        <v>113</v>
      </c>
      <c r="EX39" s="21">
        <v>64</v>
      </c>
      <c r="EY39" s="21">
        <v>54</v>
      </c>
      <c r="EZ39" s="24">
        <v>6.4</v>
      </c>
      <c r="FA39" s="21">
        <v>8.4</v>
      </c>
      <c r="FB39" s="21">
        <v>11.3</v>
      </c>
      <c r="FC39" s="21">
        <v>23.5</v>
      </c>
      <c r="FD39" s="21">
        <v>44.6</v>
      </c>
      <c r="FE39" s="21">
        <v>65</v>
      </c>
      <c r="FF39" s="21">
        <v>51.8</v>
      </c>
      <c r="FG39" s="24">
        <v>4</v>
      </c>
      <c r="FH39" s="21">
        <v>5</v>
      </c>
      <c r="FI39" s="21">
        <v>3</v>
      </c>
      <c r="FJ39" s="21">
        <v>3</v>
      </c>
      <c r="FK39" s="21">
        <v>3</v>
      </c>
      <c r="FL39" s="21">
        <v>3</v>
      </c>
      <c r="FM39" s="21">
        <v>3</v>
      </c>
      <c r="FN39" s="24">
        <v>121</v>
      </c>
      <c r="FO39" s="21">
        <v>89</v>
      </c>
      <c r="FP39" s="21">
        <v>62</v>
      </c>
      <c r="FQ39" s="21">
        <v>62</v>
      </c>
      <c r="FR39" s="21">
        <v>81</v>
      </c>
      <c r="FS39" s="21">
        <v>88</v>
      </c>
      <c r="FT39" s="21">
        <v>78</v>
      </c>
      <c r="FU39" s="24" t="s">
        <v>321</v>
      </c>
      <c r="FV39" s="21" t="s">
        <v>941</v>
      </c>
      <c r="FW39" s="21" t="s">
        <v>294</v>
      </c>
      <c r="FX39" s="21" t="s">
        <v>559</v>
      </c>
      <c r="FY39" s="21" t="s">
        <v>665</v>
      </c>
      <c r="FZ39" s="21" t="s">
        <v>378</v>
      </c>
      <c r="GA39" s="21" t="s">
        <v>334</v>
      </c>
      <c r="GB39" s="24">
        <v>146</v>
      </c>
      <c r="GC39" s="21">
        <v>107.4</v>
      </c>
      <c r="GD39" s="21">
        <v>155</v>
      </c>
      <c r="GE39" s="21">
        <v>182</v>
      </c>
      <c r="GF39" s="21">
        <v>163</v>
      </c>
      <c r="GG39" s="21">
        <v>154</v>
      </c>
      <c r="GH39" s="21">
        <v>137</v>
      </c>
      <c r="GI39" s="24">
        <v>2250</v>
      </c>
      <c r="GJ39" s="21">
        <v>550</v>
      </c>
      <c r="GK39" s="21">
        <v>1120</v>
      </c>
      <c r="GL39" s="21">
        <v>30</v>
      </c>
      <c r="GM39" s="21">
        <v>30</v>
      </c>
      <c r="GN39" s="21">
        <v>140</v>
      </c>
      <c r="GO39" s="21">
        <v>460</v>
      </c>
      <c r="GP39" s="6"/>
      <c r="GQ39" s="24">
        <v>16</v>
      </c>
      <c r="GR39" s="21">
        <v>90</v>
      </c>
      <c r="GS39" s="24">
        <v>16</v>
      </c>
      <c r="GT39" s="21">
        <v>90</v>
      </c>
      <c r="GU39" s="24">
        <v>16</v>
      </c>
      <c r="GV39" s="21">
        <v>90</v>
      </c>
      <c r="GW39" s="24">
        <v>18</v>
      </c>
      <c r="GX39" s="21">
        <v>90</v>
      </c>
      <c r="GY39" s="24">
        <v>19</v>
      </c>
      <c r="GZ39" s="21">
        <v>90</v>
      </c>
      <c r="HA39" s="24">
        <v>19</v>
      </c>
      <c r="HB39" s="21">
        <v>90</v>
      </c>
      <c r="HC39" s="24">
        <v>20</v>
      </c>
      <c r="HD39" s="21">
        <v>90</v>
      </c>
      <c r="HE39" s="6"/>
      <c r="HF39" s="21">
        <v>67</v>
      </c>
      <c r="HG39" s="21">
        <v>160</v>
      </c>
      <c r="HH39" s="21">
        <v>136</v>
      </c>
      <c r="HI39" s="21">
        <v>35</v>
      </c>
      <c r="HJ39" s="21">
        <v>1</v>
      </c>
      <c r="HK39" s="21">
        <v>0.5</v>
      </c>
      <c r="HL39" s="21">
        <v>68</v>
      </c>
      <c r="HM39" s="21">
        <v>0</v>
      </c>
      <c r="HN39" s="21">
        <v>27.73</v>
      </c>
      <c r="HO39" s="21">
        <v>20</v>
      </c>
      <c r="HP39" s="21">
        <v>5.43</v>
      </c>
      <c r="HQ39" s="21">
        <v>131.6</v>
      </c>
      <c r="HR39" s="21">
        <v>16.2</v>
      </c>
      <c r="HS39" s="21">
        <v>8.4</v>
      </c>
      <c r="HT39" s="21">
        <v>4</v>
      </c>
      <c r="HU39" s="6"/>
    </row>
    <row r="40" spans="1:229" ht="15.75" customHeight="1" x14ac:dyDescent="0.3">
      <c r="A40" s="99">
        <v>35</v>
      </c>
      <c r="B40" s="3">
        <v>105</v>
      </c>
      <c r="C40" s="21" t="s">
        <v>874</v>
      </c>
      <c r="D40" s="21">
        <v>2</v>
      </c>
      <c r="E40" s="22">
        <v>41338</v>
      </c>
      <c r="F40" s="22">
        <v>41339</v>
      </c>
      <c r="G40" s="21">
        <f t="shared" si="0"/>
        <v>1</v>
      </c>
      <c r="H40" s="21" t="s">
        <v>1048</v>
      </c>
      <c r="I40" s="21"/>
      <c r="J40" s="23">
        <v>14469</v>
      </c>
      <c r="K40" s="21">
        <v>73</v>
      </c>
      <c r="L40" s="21">
        <v>160</v>
      </c>
      <c r="M40" s="21">
        <v>70</v>
      </c>
      <c r="N40" s="21" t="s">
        <v>421</v>
      </c>
      <c r="O40" s="21">
        <v>64</v>
      </c>
      <c r="P40" s="21">
        <v>75.3</v>
      </c>
      <c r="Q40" s="21">
        <v>21</v>
      </c>
      <c r="R40" s="21" t="s">
        <v>547</v>
      </c>
      <c r="S40" s="21">
        <v>1</v>
      </c>
      <c r="T40" s="21">
        <v>31</v>
      </c>
      <c r="U40" s="21" t="s">
        <v>272</v>
      </c>
      <c r="V40" s="21">
        <v>1</v>
      </c>
      <c r="W40" s="21">
        <v>17</v>
      </c>
      <c r="X40" s="21">
        <v>5</v>
      </c>
      <c r="Y40" s="21">
        <v>0</v>
      </c>
      <c r="Z40" s="6"/>
      <c r="AA40" s="24" t="s">
        <v>884</v>
      </c>
      <c r="AB40" s="21" t="s">
        <v>1049</v>
      </c>
      <c r="AC40" s="25">
        <v>1</v>
      </c>
      <c r="AD40" s="25"/>
      <c r="AE40" s="21" t="s">
        <v>249</v>
      </c>
      <c r="AF40" s="21"/>
      <c r="AG40" s="21" t="s">
        <v>246</v>
      </c>
      <c r="AH40" s="21"/>
      <c r="AI40" s="21" t="s">
        <v>246</v>
      </c>
      <c r="AJ40" s="21" t="s">
        <v>246</v>
      </c>
      <c r="AK40" s="21" t="s">
        <v>246</v>
      </c>
      <c r="AL40" s="21" t="s">
        <v>249</v>
      </c>
      <c r="AM40" s="21">
        <v>0.26</v>
      </c>
      <c r="AN40" s="6"/>
      <c r="AO40" s="26" t="s">
        <v>250</v>
      </c>
      <c r="AP40" s="26" t="s">
        <v>274</v>
      </c>
      <c r="AQ40" s="26"/>
      <c r="AR40" s="26" t="s">
        <v>1902</v>
      </c>
      <c r="AS40" s="26" t="s">
        <v>1905</v>
      </c>
      <c r="AT40" s="115">
        <v>0.26</v>
      </c>
      <c r="AU40" s="21">
        <v>1.27</v>
      </c>
      <c r="AV40" s="21">
        <v>2.4900000000000002</v>
      </c>
      <c r="AW40" s="21">
        <v>1.17</v>
      </c>
      <c r="AX40" s="21">
        <v>1</v>
      </c>
      <c r="AY40" s="21">
        <v>0.86</v>
      </c>
      <c r="AZ40" s="21">
        <v>0.49</v>
      </c>
      <c r="BA40" s="21">
        <v>0.39</v>
      </c>
      <c r="BB40" s="21">
        <v>0.28000000000000003</v>
      </c>
      <c r="BC40" s="28">
        <f t="shared" ref="BC40:BE40" si="109">((AU40/AT40)*100)-100</f>
        <v>388.4615384615384</v>
      </c>
      <c r="BD40" s="28">
        <f t="shared" si="109"/>
        <v>96.062992125984266</v>
      </c>
      <c r="BE40" s="28">
        <f t="shared" si="109"/>
        <v>-53.01204819277109</v>
      </c>
      <c r="BF40" s="28">
        <f t="shared" si="2"/>
        <v>857.69230769230762</v>
      </c>
      <c r="BG40" s="28">
        <f t="shared" si="3"/>
        <v>350</v>
      </c>
      <c r="BH40" s="28">
        <f t="shared" si="4"/>
        <v>-7.8740157480315105</v>
      </c>
      <c r="BI40" s="3">
        <f t="shared" ref="BI40:BK40" si="110">AU40-AT40</f>
        <v>1.01</v>
      </c>
      <c r="BJ40" s="3">
        <f t="shared" si="110"/>
        <v>1.2200000000000002</v>
      </c>
      <c r="BK40" s="3">
        <f t="shared" si="110"/>
        <v>-1.3200000000000003</v>
      </c>
      <c r="BL40" s="3">
        <f t="shared" si="6"/>
        <v>2.2300000000000004</v>
      </c>
      <c r="BM40" s="3">
        <f t="shared" si="7"/>
        <v>0.90999999999999992</v>
      </c>
      <c r="BN40" s="3">
        <f t="shared" si="8"/>
        <v>-0.10000000000000009</v>
      </c>
      <c r="BO40" s="24">
        <v>166.1</v>
      </c>
      <c r="BP40" s="21">
        <v>302</v>
      </c>
      <c r="BQ40" s="21">
        <v>185</v>
      </c>
      <c r="BR40" s="21"/>
      <c r="BS40" s="21">
        <v>78.2</v>
      </c>
      <c r="BT40" s="21">
        <v>65.5</v>
      </c>
      <c r="BU40" s="21">
        <v>67.8</v>
      </c>
      <c r="BV40" s="24">
        <v>37</v>
      </c>
      <c r="BW40" s="21">
        <v>37</v>
      </c>
      <c r="BX40" s="21">
        <v>36</v>
      </c>
      <c r="BY40" s="21">
        <v>37</v>
      </c>
      <c r="BZ40" s="21">
        <v>36.5</v>
      </c>
      <c r="CA40" s="21">
        <v>36.4</v>
      </c>
      <c r="CB40" s="21">
        <v>36</v>
      </c>
      <c r="CC40" s="21">
        <v>36</v>
      </c>
      <c r="CD40" s="21">
        <v>36</v>
      </c>
      <c r="CE40" s="6"/>
      <c r="CF40" s="24" t="s">
        <v>1050</v>
      </c>
      <c r="CG40" s="21"/>
      <c r="CH40" s="21"/>
      <c r="CI40" s="21"/>
      <c r="CJ40" s="21"/>
      <c r="CK40" s="21"/>
      <c r="CL40" s="21"/>
      <c r="CM40" s="24" t="s">
        <v>1051</v>
      </c>
      <c r="CN40" s="21"/>
      <c r="CO40" s="21"/>
      <c r="CP40" s="21"/>
      <c r="CQ40" s="21"/>
      <c r="CR40" s="21"/>
      <c r="CS40" s="21"/>
      <c r="CT40" s="24">
        <v>1</v>
      </c>
      <c r="CU40" s="21"/>
      <c r="CV40" s="21"/>
      <c r="CW40" s="21"/>
      <c r="CX40" s="21"/>
      <c r="CY40" s="21"/>
      <c r="CZ40" s="21"/>
      <c r="DA40" s="24" t="s">
        <v>735</v>
      </c>
      <c r="DB40" s="21"/>
      <c r="DC40" s="21"/>
      <c r="DD40" s="21"/>
      <c r="DE40" s="21"/>
      <c r="DF40" s="21"/>
      <c r="DG40" s="21"/>
      <c r="DH40" s="24" t="s">
        <v>377</v>
      </c>
      <c r="DI40" s="21" t="s">
        <v>377</v>
      </c>
      <c r="DJ40" s="21" t="s">
        <v>377</v>
      </c>
      <c r="DK40" s="21" t="s">
        <v>377</v>
      </c>
      <c r="DL40" s="21" t="s">
        <v>377</v>
      </c>
      <c r="DM40" s="21" t="s">
        <v>377</v>
      </c>
      <c r="DN40" s="21" t="s">
        <v>377</v>
      </c>
      <c r="DO40" s="26">
        <v>8</v>
      </c>
      <c r="DP40" s="6"/>
      <c r="DQ40" s="24">
        <v>91.5</v>
      </c>
      <c r="DR40" s="21">
        <v>78</v>
      </c>
      <c r="DS40" s="21">
        <v>51.7</v>
      </c>
      <c r="DT40" s="21">
        <v>103.7</v>
      </c>
      <c r="DU40" s="21">
        <v>75</v>
      </c>
      <c r="DV40" s="21">
        <v>121.5</v>
      </c>
      <c r="DW40" s="21">
        <v>121.5</v>
      </c>
      <c r="DX40" s="24">
        <v>0.1</v>
      </c>
      <c r="DY40" s="21">
        <v>0.5</v>
      </c>
      <c r="DZ40" s="21">
        <v>0.6</v>
      </c>
      <c r="EA40" s="21">
        <v>0.5</v>
      </c>
      <c r="EB40" s="21">
        <v>0.5</v>
      </c>
      <c r="EC40" s="21">
        <v>0.5</v>
      </c>
      <c r="ED40" s="21">
        <v>0.5</v>
      </c>
      <c r="EE40" s="78">
        <f t="shared" si="51"/>
        <v>915</v>
      </c>
      <c r="EF40" s="79">
        <f t="shared" si="96"/>
        <v>156</v>
      </c>
      <c r="EG40" s="79">
        <f t="shared" ref="EG40:EK40" si="111">DS40/DZ40</f>
        <v>86.166666666666671</v>
      </c>
      <c r="EH40" s="79">
        <f t="shared" si="111"/>
        <v>207.4</v>
      </c>
      <c r="EI40" s="79">
        <f t="shared" si="111"/>
        <v>150</v>
      </c>
      <c r="EJ40" s="79">
        <f t="shared" si="111"/>
        <v>243</v>
      </c>
      <c r="EK40" s="79">
        <f t="shared" si="111"/>
        <v>243</v>
      </c>
      <c r="EL40" s="24">
        <v>1</v>
      </c>
      <c r="EM40" s="21">
        <v>1</v>
      </c>
      <c r="EN40" s="21">
        <v>1</v>
      </c>
      <c r="EO40" s="21">
        <v>1</v>
      </c>
      <c r="EP40" s="21">
        <v>1</v>
      </c>
      <c r="EQ40" s="21">
        <v>1</v>
      </c>
      <c r="ER40" s="21">
        <v>1</v>
      </c>
      <c r="ES40" s="24">
        <v>189</v>
      </c>
      <c r="ET40" s="21">
        <v>174</v>
      </c>
      <c r="EU40" s="21">
        <v>180</v>
      </c>
      <c r="EV40" s="21">
        <v>169</v>
      </c>
      <c r="EW40" s="21">
        <v>167</v>
      </c>
      <c r="EX40" s="21">
        <v>190</v>
      </c>
      <c r="EY40" s="21">
        <v>195</v>
      </c>
      <c r="EZ40" s="24">
        <v>12.9</v>
      </c>
      <c r="FA40" s="21">
        <v>16</v>
      </c>
      <c r="FB40" s="21">
        <v>9.4</v>
      </c>
      <c r="FC40" s="21">
        <v>5.6</v>
      </c>
      <c r="FD40" s="21">
        <v>5.6</v>
      </c>
      <c r="FE40" s="21">
        <v>10.3</v>
      </c>
      <c r="FF40" s="21">
        <v>9.6</v>
      </c>
      <c r="FG40" s="24">
        <v>10</v>
      </c>
      <c r="FH40" s="21">
        <v>10</v>
      </c>
      <c r="FI40" s="21">
        <v>10</v>
      </c>
      <c r="FJ40" s="21">
        <v>14</v>
      </c>
      <c r="FK40" s="21">
        <v>10</v>
      </c>
      <c r="FL40" s="21">
        <v>10</v>
      </c>
      <c r="FM40" s="21">
        <v>10</v>
      </c>
      <c r="FN40" s="24">
        <v>64</v>
      </c>
      <c r="FO40" s="21">
        <v>62</v>
      </c>
      <c r="FP40" s="21">
        <v>85</v>
      </c>
      <c r="FQ40" s="21">
        <v>67</v>
      </c>
      <c r="FR40" s="21">
        <v>74</v>
      </c>
      <c r="FS40" s="21">
        <v>79</v>
      </c>
      <c r="FT40" s="21">
        <v>93</v>
      </c>
      <c r="FU40" s="24" t="s">
        <v>403</v>
      </c>
      <c r="FV40" s="21" t="s">
        <v>321</v>
      </c>
      <c r="FW40" s="21" t="s">
        <v>310</v>
      </c>
      <c r="FX40" s="21">
        <v>0</v>
      </c>
      <c r="FY40" s="21">
        <v>0</v>
      </c>
      <c r="FZ40" s="21">
        <v>0</v>
      </c>
      <c r="GA40" s="21">
        <v>0</v>
      </c>
      <c r="GB40" s="24">
        <v>83</v>
      </c>
      <c r="GC40" s="21">
        <v>123</v>
      </c>
      <c r="GD40" s="21">
        <v>125</v>
      </c>
      <c r="GE40" s="21">
        <v>100</v>
      </c>
      <c r="GF40" s="21">
        <v>94</v>
      </c>
      <c r="GG40" s="21">
        <v>84</v>
      </c>
      <c r="GH40" s="21">
        <v>76</v>
      </c>
      <c r="GI40" s="24">
        <v>1300</v>
      </c>
      <c r="GJ40" s="21">
        <v>1950</v>
      </c>
      <c r="GK40" s="21">
        <v>1720</v>
      </c>
      <c r="GL40" s="21">
        <v>1710</v>
      </c>
      <c r="GM40" s="21">
        <v>2050</v>
      </c>
      <c r="GN40" s="21">
        <v>1820</v>
      </c>
      <c r="GO40" s="21">
        <v>2060</v>
      </c>
      <c r="GP40" s="6"/>
      <c r="GQ40" s="24">
        <v>17</v>
      </c>
      <c r="GR40" s="21">
        <v>90</v>
      </c>
      <c r="GS40" s="24">
        <v>16</v>
      </c>
      <c r="GT40" s="21">
        <v>90</v>
      </c>
      <c r="GU40" s="24">
        <v>16</v>
      </c>
      <c r="GV40" s="21">
        <v>90</v>
      </c>
      <c r="GW40" s="24">
        <v>10</v>
      </c>
      <c r="GX40" s="21">
        <v>45</v>
      </c>
      <c r="GY40" s="24">
        <v>11</v>
      </c>
      <c r="GZ40" s="21">
        <v>45</v>
      </c>
      <c r="HA40" s="24">
        <v>11</v>
      </c>
      <c r="HB40" s="21">
        <v>45</v>
      </c>
      <c r="HC40" s="24">
        <v>11</v>
      </c>
      <c r="HD40" s="21">
        <v>45</v>
      </c>
      <c r="HE40" s="6"/>
      <c r="HF40" s="21">
        <v>73</v>
      </c>
      <c r="HG40" s="21">
        <v>45</v>
      </c>
      <c r="HH40" s="21">
        <v>163</v>
      </c>
      <c r="HI40" s="21">
        <v>37</v>
      </c>
      <c r="HJ40" s="21">
        <v>1</v>
      </c>
      <c r="HK40" s="21">
        <v>62.6</v>
      </c>
      <c r="HL40" s="21">
        <v>1</v>
      </c>
      <c r="HM40" s="21">
        <v>20</v>
      </c>
      <c r="HN40" s="21">
        <v>36.97</v>
      </c>
      <c r="HO40" s="21">
        <v>14.1</v>
      </c>
      <c r="HP40" s="21">
        <v>2.86</v>
      </c>
      <c r="HQ40" s="21">
        <v>144</v>
      </c>
      <c r="HR40" s="21">
        <v>23.8</v>
      </c>
      <c r="HS40" s="21">
        <v>16</v>
      </c>
      <c r="HT40" s="21">
        <v>15</v>
      </c>
      <c r="HU40" s="6"/>
    </row>
    <row r="41" spans="1:229" ht="15.75" customHeight="1" x14ac:dyDescent="0.3">
      <c r="A41" s="99">
        <v>36</v>
      </c>
      <c r="B41" s="3">
        <v>119</v>
      </c>
      <c r="C41" s="21" t="s">
        <v>431</v>
      </c>
      <c r="D41" s="21">
        <v>2</v>
      </c>
      <c r="E41" s="22">
        <v>41364</v>
      </c>
      <c r="F41" s="22">
        <v>41375</v>
      </c>
      <c r="G41" s="21">
        <f t="shared" si="0"/>
        <v>11</v>
      </c>
      <c r="H41" s="21"/>
      <c r="I41" s="21"/>
      <c r="J41" s="23">
        <v>18030</v>
      </c>
      <c r="K41" s="21">
        <v>63</v>
      </c>
      <c r="L41" s="21">
        <v>150</v>
      </c>
      <c r="M41" s="21">
        <v>55</v>
      </c>
      <c r="N41" s="21" t="s">
        <v>1168</v>
      </c>
      <c r="O41" s="21">
        <v>64</v>
      </c>
      <c r="P41" s="21">
        <v>75.3</v>
      </c>
      <c r="Q41" s="21">
        <v>23</v>
      </c>
      <c r="R41" s="21" t="s">
        <v>548</v>
      </c>
      <c r="S41" s="21">
        <v>2</v>
      </c>
      <c r="T41" s="21">
        <v>23</v>
      </c>
      <c r="U41" s="21" t="s">
        <v>548</v>
      </c>
      <c r="V41" s="21">
        <v>2</v>
      </c>
      <c r="W41" s="21">
        <v>21</v>
      </c>
      <c r="X41" s="21">
        <v>1</v>
      </c>
      <c r="Y41" s="21">
        <v>0</v>
      </c>
      <c r="Z41" s="6"/>
      <c r="AA41" s="24" t="s">
        <v>486</v>
      </c>
      <c r="AB41" s="21" t="s">
        <v>486</v>
      </c>
      <c r="AC41" s="25" t="s">
        <v>486</v>
      </c>
      <c r="AD41" s="25" t="s">
        <v>486</v>
      </c>
      <c r="AE41" s="21" t="s">
        <v>246</v>
      </c>
      <c r="AF41" s="21" t="s">
        <v>247</v>
      </c>
      <c r="AG41" s="21" t="s">
        <v>246</v>
      </c>
      <c r="AH41" s="21" t="s">
        <v>248</v>
      </c>
      <c r="AI41" s="21" t="s">
        <v>246</v>
      </c>
      <c r="AJ41" s="21" t="s">
        <v>246</v>
      </c>
      <c r="AK41" s="21" t="s">
        <v>249</v>
      </c>
      <c r="AL41" s="21" t="s">
        <v>246</v>
      </c>
      <c r="AM41" s="21">
        <v>0.51</v>
      </c>
      <c r="AN41" s="6"/>
      <c r="AO41" s="26" t="s">
        <v>250</v>
      </c>
      <c r="AP41" s="26" t="s">
        <v>274</v>
      </c>
      <c r="AQ41" s="26"/>
      <c r="AR41" s="26" t="s">
        <v>1902</v>
      </c>
      <c r="AS41" s="26" t="s">
        <v>1905</v>
      </c>
      <c r="AT41" s="115">
        <v>0.51</v>
      </c>
      <c r="AU41" s="21">
        <v>1.73</v>
      </c>
      <c r="AV41" s="21">
        <v>2.8</v>
      </c>
      <c r="AW41" s="21">
        <v>1.58</v>
      </c>
      <c r="AX41" s="21">
        <v>0.88</v>
      </c>
      <c r="AY41" s="21">
        <v>0.47</v>
      </c>
      <c r="AZ41" s="21">
        <v>0.28000000000000003</v>
      </c>
      <c r="BA41" s="21">
        <v>0.12</v>
      </c>
      <c r="BB41" s="21">
        <v>0.08</v>
      </c>
      <c r="BC41" s="28">
        <f t="shared" ref="BC41:BE41" si="112">((AU41/AT41)*100)-100</f>
        <v>239.21568627450978</v>
      </c>
      <c r="BD41" s="28">
        <f t="shared" si="112"/>
        <v>61.849710982658934</v>
      </c>
      <c r="BE41" s="28">
        <f t="shared" si="112"/>
        <v>-43.571428571428562</v>
      </c>
      <c r="BF41" s="28">
        <f t="shared" si="2"/>
        <v>449.01960784313712</v>
      </c>
      <c r="BG41" s="28">
        <f t="shared" si="3"/>
        <v>209.80392156862746</v>
      </c>
      <c r="BH41" s="28">
        <f t="shared" si="4"/>
        <v>-8.6705202312138567</v>
      </c>
      <c r="BI41" s="3">
        <f t="shared" ref="BI41:BK41" si="113">AU41-AT41</f>
        <v>1.22</v>
      </c>
      <c r="BJ41" s="3">
        <f t="shared" si="113"/>
        <v>1.0699999999999998</v>
      </c>
      <c r="BK41" s="3">
        <f t="shared" si="113"/>
        <v>-1.2199999999999998</v>
      </c>
      <c r="BL41" s="3">
        <f t="shared" si="6"/>
        <v>2.29</v>
      </c>
      <c r="BM41" s="3">
        <f t="shared" si="7"/>
        <v>1.07</v>
      </c>
      <c r="BN41" s="3">
        <f t="shared" si="8"/>
        <v>-0.14999999999999991</v>
      </c>
      <c r="BO41" s="24">
        <v>220</v>
      </c>
      <c r="BP41" s="21">
        <v>212.2</v>
      </c>
      <c r="BQ41" s="21">
        <v>185</v>
      </c>
      <c r="BR41" s="21">
        <v>175</v>
      </c>
      <c r="BS41" s="21">
        <v>170</v>
      </c>
      <c r="BT41" s="21"/>
      <c r="BU41" s="21">
        <v>34</v>
      </c>
      <c r="BV41" s="24">
        <v>38</v>
      </c>
      <c r="BW41" s="21">
        <v>37</v>
      </c>
      <c r="BX41" s="21">
        <v>37</v>
      </c>
      <c r="BY41" s="21">
        <v>36.6</v>
      </c>
      <c r="BZ41" s="21">
        <v>37.5</v>
      </c>
      <c r="CA41" s="21">
        <v>37</v>
      </c>
      <c r="CB41" s="21">
        <v>36</v>
      </c>
      <c r="CC41" s="21">
        <v>36</v>
      </c>
      <c r="CD41" s="21">
        <v>36</v>
      </c>
      <c r="CE41" s="6"/>
      <c r="CF41" s="24" t="s">
        <v>1169</v>
      </c>
      <c r="CG41" s="21"/>
      <c r="CH41" s="21"/>
      <c r="CI41" s="21"/>
      <c r="CJ41" s="21" t="s">
        <v>263</v>
      </c>
      <c r="CK41" s="21"/>
      <c r="CL41" s="21"/>
      <c r="CM41" s="24" t="s">
        <v>1170</v>
      </c>
      <c r="CN41" s="21"/>
      <c r="CO41" s="21"/>
      <c r="CP41" s="21"/>
      <c r="CQ41" s="21" t="s">
        <v>1171</v>
      </c>
      <c r="CR41" s="21"/>
      <c r="CS41" s="21"/>
      <c r="CT41" s="24">
        <v>2</v>
      </c>
      <c r="CU41" s="21"/>
      <c r="CV41" s="21"/>
      <c r="CW41" s="21"/>
      <c r="CX41" s="21">
        <v>1</v>
      </c>
      <c r="CY41" s="21"/>
      <c r="CZ41" s="21"/>
      <c r="DA41" s="24" t="s">
        <v>1172</v>
      </c>
      <c r="DB41" s="21"/>
      <c r="DC41" s="21"/>
      <c r="DD41" s="21"/>
      <c r="DE41" s="21" t="s">
        <v>1173</v>
      </c>
      <c r="DF41" s="21"/>
      <c r="DG41" s="21"/>
      <c r="DH41" s="24" t="s">
        <v>611</v>
      </c>
      <c r="DI41" s="21" t="s">
        <v>611</v>
      </c>
      <c r="DJ41" s="21" t="s">
        <v>1174</v>
      </c>
      <c r="DK41" s="21" t="s">
        <v>611</v>
      </c>
      <c r="DL41" s="21" t="s">
        <v>611</v>
      </c>
      <c r="DM41" s="21" t="s">
        <v>255</v>
      </c>
      <c r="DN41" s="21">
        <v>0</v>
      </c>
      <c r="DO41" s="26"/>
      <c r="DP41" s="6"/>
      <c r="DQ41" s="24">
        <v>65</v>
      </c>
      <c r="DR41" s="21">
        <v>78.2</v>
      </c>
      <c r="DS41" s="21">
        <v>68</v>
      </c>
      <c r="DT41" s="21">
        <v>57.9</v>
      </c>
      <c r="DU41" s="21">
        <v>70.7</v>
      </c>
      <c r="DV41" s="21">
        <v>90.5</v>
      </c>
      <c r="DW41" s="21">
        <v>70</v>
      </c>
      <c r="DX41" s="24">
        <v>0.5</v>
      </c>
      <c r="DY41" s="21">
        <v>0.4</v>
      </c>
      <c r="DZ41" s="21">
        <v>0.4</v>
      </c>
      <c r="EA41" s="21">
        <v>0.4</v>
      </c>
      <c r="EB41" s="21">
        <v>0.4</v>
      </c>
      <c r="EC41" s="21">
        <v>0.4</v>
      </c>
      <c r="ED41" s="21">
        <v>0.5</v>
      </c>
      <c r="EE41" s="78">
        <f t="shared" si="51"/>
        <v>130</v>
      </c>
      <c r="EF41" s="79">
        <f t="shared" si="96"/>
        <v>195.5</v>
      </c>
      <c r="EG41" s="79">
        <f t="shared" ref="EG41:EK41" si="114">DS41/DZ41</f>
        <v>170</v>
      </c>
      <c r="EH41" s="79">
        <f t="shared" si="114"/>
        <v>144.75</v>
      </c>
      <c r="EI41" s="79">
        <f t="shared" si="114"/>
        <v>176.75</v>
      </c>
      <c r="EJ41" s="79">
        <f t="shared" si="114"/>
        <v>226.25</v>
      </c>
      <c r="EK41" s="79">
        <f t="shared" si="114"/>
        <v>140</v>
      </c>
      <c r="EL41" s="24">
        <v>1</v>
      </c>
      <c r="EM41" s="21">
        <v>1</v>
      </c>
      <c r="EN41" s="21">
        <v>1</v>
      </c>
      <c r="EO41" s="21">
        <v>1</v>
      </c>
      <c r="EP41" s="21">
        <v>1</v>
      </c>
      <c r="EQ41" s="21">
        <v>1</v>
      </c>
      <c r="ER41" s="21">
        <v>1</v>
      </c>
      <c r="ES41" s="24">
        <v>424</v>
      </c>
      <c r="ET41" s="21">
        <v>405</v>
      </c>
      <c r="EU41" s="21">
        <v>480</v>
      </c>
      <c r="EV41" s="21">
        <v>456</v>
      </c>
      <c r="EW41" s="21">
        <v>478</v>
      </c>
      <c r="EX41" s="21">
        <v>527</v>
      </c>
      <c r="EY41" s="21">
        <v>431</v>
      </c>
      <c r="EZ41" s="24">
        <v>5.2</v>
      </c>
      <c r="FA41" s="21">
        <v>5.2</v>
      </c>
      <c r="FB41" s="21">
        <v>6.3</v>
      </c>
      <c r="FC41" s="21">
        <v>4</v>
      </c>
      <c r="FD41" s="21">
        <v>4</v>
      </c>
      <c r="FE41" s="21">
        <v>4</v>
      </c>
      <c r="FF41" s="21">
        <v>5.4</v>
      </c>
      <c r="FG41" s="24">
        <v>13</v>
      </c>
      <c r="FH41" s="21">
        <v>15</v>
      </c>
      <c r="FI41" s="21">
        <v>15</v>
      </c>
      <c r="FJ41" s="21">
        <v>15</v>
      </c>
      <c r="FK41" s="21">
        <v>15</v>
      </c>
      <c r="FL41" s="21">
        <v>15</v>
      </c>
      <c r="FM41" s="21">
        <v>15</v>
      </c>
      <c r="FN41" s="24">
        <v>75</v>
      </c>
      <c r="FO41" s="21">
        <v>90</v>
      </c>
      <c r="FP41" s="21">
        <v>91</v>
      </c>
      <c r="FQ41" s="21">
        <v>63</v>
      </c>
      <c r="FR41" s="21">
        <v>77</v>
      </c>
      <c r="FS41" s="21">
        <v>63</v>
      </c>
      <c r="FT41" s="21">
        <v>81</v>
      </c>
      <c r="FU41" s="24">
        <v>0</v>
      </c>
      <c r="FV41" s="21">
        <v>0</v>
      </c>
      <c r="FW41" s="21">
        <v>0</v>
      </c>
      <c r="FX41" s="21">
        <v>0</v>
      </c>
      <c r="FY41" s="21">
        <v>0</v>
      </c>
      <c r="FZ41" s="21">
        <v>0</v>
      </c>
      <c r="GA41" s="21">
        <v>0</v>
      </c>
      <c r="GB41" s="24">
        <v>54</v>
      </c>
      <c r="GC41" s="21">
        <v>44</v>
      </c>
      <c r="GD41" s="21">
        <v>36</v>
      </c>
      <c r="GE41" s="21">
        <v>42</v>
      </c>
      <c r="GF41" s="21">
        <v>42</v>
      </c>
      <c r="GG41" s="21">
        <v>33</v>
      </c>
      <c r="GH41" s="21">
        <v>42</v>
      </c>
      <c r="GI41" s="24">
        <v>2740</v>
      </c>
      <c r="GJ41" s="21">
        <v>2640</v>
      </c>
      <c r="GK41" s="21">
        <v>1150</v>
      </c>
      <c r="GL41" s="21">
        <v>980</v>
      </c>
      <c r="GM41" s="21">
        <v>2050</v>
      </c>
      <c r="GN41" s="21">
        <v>1870</v>
      </c>
      <c r="GO41" s="21">
        <v>2255</v>
      </c>
      <c r="GP41" s="6"/>
      <c r="GQ41" s="24">
        <v>10</v>
      </c>
      <c r="GR41" s="21">
        <v>45</v>
      </c>
      <c r="GS41" s="24">
        <v>9</v>
      </c>
      <c r="GT41" s="21">
        <v>18</v>
      </c>
      <c r="GU41" s="24">
        <v>10</v>
      </c>
      <c r="GV41" s="21">
        <v>45</v>
      </c>
      <c r="GW41" s="24">
        <v>10</v>
      </c>
      <c r="GX41" s="21">
        <v>45</v>
      </c>
      <c r="GY41" s="24">
        <v>9</v>
      </c>
      <c r="GZ41" s="21">
        <v>18</v>
      </c>
      <c r="HA41" s="24">
        <v>9</v>
      </c>
      <c r="HB41" s="21">
        <v>18</v>
      </c>
      <c r="HC41" s="24">
        <v>9</v>
      </c>
      <c r="HD41" s="21">
        <v>18</v>
      </c>
      <c r="HE41" s="6"/>
      <c r="HF41" s="21">
        <v>63</v>
      </c>
      <c r="HG41" s="21">
        <v>66</v>
      </c>
      <c r="HH41" s="21">
        <v>96</v>
      </c>
      <c r="HI41" s="21">
        <v>37.4</v>
      </c>
      <c r="HJ41" s="21">
        <v>1</v>
      </c>
      <c r="HK41" s="21">
        <v>64.8</v>
      </c>
      <c r="HL41" s="21">
        <v>0.8</v>
      </c>
      <c r="HM41" s="21">
        <v>0</v>
      </c>
      <c r="HN41" s="21">
        <v>52.38</v>
      </c>
      <c r="HO41" s="21">
        <v>11.12</v>
      </c>
      <c r="HP41" s="21">
        <v>2.66</v>
      </c>
      <c r="HQ41" s="21">
        <v>146.5</v>
      </c>
      <c r="HR41" s="21">
        <v>17</v>
      </c>
      <c r="HS41" s="21">
        <v>5.7</v>
      </c>
      <c r="HT41" s="21">
        <v>15</v>
      </c>
      <c r="HU41" s="6"/>
    </row>
    <row r="42" spans="1:229" ht="15.75" customHeight="1" x14ac:dyDescent="0.3">
      <c r="A42" s="99">
        <v>37</v>
      </c>
      <c r="B42" s="3">
        <v>122</v>
      </c>
      <c r="C42" s="21" t="s">
        <v>431</v>
      </c>
      <c r="D42" s="21">
        <v>2</v>
      </c>
      <c r="E42" s="22">
        <v>41382</v>
      </c>
      <c r="F42" s="22">
        <v>41382</v>
      </c>
      <c r="G42" s="21">
        <f t="shared" si="0"/>
        <v>0</v>
      </c>
      <c r="H42" s="21"/>
      <c r="I42" s="21" t="s">
        <v>599</v>
      </c>
      <c r="J42" s="23">
        <v>15117</v>
      </c>
      <c r="K42" s="21">
        <v>72</v>
      </c>
      <c r="L42" s="21">
        <v>160</v>
      </c>
      <c r="M42" s="21">
        <v>90</v>
      </c>
      <c r="N42" s="21" t="s">
        <v>1187</v>
      </c>
      <c r="O42" s="21">
        <v>62</v>
      </c>
      <c r="P42" s="21">
        <v>71</v>
      </c>
      <c r="Q42" s="21">
        <v>5</v>
      </c>
      <c r="R42" s="21" t="s">
        <v>548</v>
      </c>
      <c r="S42" s="21">
        <v>2</v>
      </c>
      <c r="T42" s="21">
        <v>5</v>
      </c>
      <c r="U42" s="21" t="s">
        <v>548</v>
      </c>
      <c r="V42" s="21">
        <v>2</v>
      </c>
      <c r="W42" s="21">
        <v>5</v>
      </c>
      <c r="X42" s="21">
        <v>1</v>
      </c>
      <c r="Y42" s="21">
        <v>0</v>
      </c>
      <c r="Z42" s="6"/>
      <c r="AA42" s="24" t="s">
        <v>513</v>
      </c>
      <c r="AB42" s="21" t="s">
        <v>1188</v>
      </c>
      <c r="AC42" s="25">
        <v>1</v>
      </c>
      <c r="AD42" s="25"/>
      <c r="AE42" s="21" t="s">
        <v>249</v>
      </c>
      <c r="AF42" s="21"/>
      <c r="AG42" s="21" t="s">
        <v>246</v>
      </c>
      <c r="AH42" s="21" t="s">
        <v>248</v>
      </c>
      <c r="AI42" s="21" t="s">
        <v>246</v>
      </c>
      <c r="AJ42" s="21" t="s">
        <v>249</v>
      </c>
      <c r="AK42" s="21" t="s">
        <v>246</v>
      </c>
      <c r="AL42" s="21" t="s">
        <v>246</v>
      </c>
      <c r="AM42" s="21">
        <v>0.92</v>
      </c>
      <c r="AN42" s="6"/>
      <c r="AO42" s="26" t="s">
        <v>250</v>
      </c>
      <c r="AP42" s="26" t="s">
        <v>274</v>
      </c>
      <c r="AQ42" s="26"/>
      <c r="AR42" s="26" t="s">
        <v>1902</v>
      </c>
      <c r="AS42" s="26" t="s">
        <v>1913</v>
      </c>
      <c r="AT42" s="115">
        <v>0.92</v>
      </c>
      <c r="AU42" s="21">
        <v>0.88</v>
      </c>
      <c r="AV42" s="21">
        <v>0.77</v>
      </c>
      <c r="AW42" s="21">
        <v>0.52</v>
      </c>
      <c r="AX42" s="21">
        <v>0.46</v>
      </c>
      <c r="AY42" s="21">
        <v>0.32</v>
      </c>
      <c r="AZ42" s="21">
        <v>0.22</v>
      </c>
      <c r="BA42" s="21"/>
      <c r="BB42" s="21"/>
      <c r="BC42" s="28">
        <f t="shared" ref="BC42:BE42" si="115">((AU42/AT42)*100)-100</f>
        <v>-4.3478260869565304</v>
      </c>
      <c r="BD42" s="28">
        <f t="shared" si="115"/>
        <v>-12.5</v>
      </c>
      <c r="BE42" s="28">
        <f t="shared" si="115"/>
        <v>-32.467532467532465</v>
      </c>
      <c r="BF42" s="28">
        <f t="shared" si="2"/>
        <v>-16.304347826086968</v>
      </c>
      <c r="BG42" s="28">
        <f t="shared" si="3"/>
        <v>-43.478260869565219</v>
      </c>
      <c r="BH42" s="28">
        <f t="shared" si="4"/>
        <v>-40.909090909090907</v>
      </c>
      <c r="BI42" s="3">
        <f t="shared" ref="BI42:BK42" si="116">AU42-AT42</f>
        <v>-4.0000000000000036E-2</v>
      </c>
      <c r="BJ42" s="3">
        <f t="shared" si="116"/>
        <v>-0.10999999999999999</v>
      </c>
      <c r="BK42" s="3">
        <f t="shared" si="116"/>
        <v>-0.25</v>
      </c>
      <c r="BL42" s="3">
        <f t="shared" si="6"/>
        <v>-0.15000000000000002</v>
      </c>
      <c r="BM42" s="3">
        <f t="shared" si="7"/>
        <v>-0.4</v>
      </c>
      <c r="BN42" s="3">
        <f t="shared" si="8"/>
        <v>-0.36</v>
      </c>
      <c r="BO42" s="24"/>
      <c r="BP42" s="21">
        <v>123</v>
      </c>
      <c r="BQ42" s="21"/>
      <c r="BR42" s="21">
        <v>43.9</v>
      </c>
      <c r="BS42" s="21">
        <v>30.1</v>
      </c>
      <c r="BT42" s="21"/>
      <c r="BU42" s="21"/>
      <c r="BV42" s="24">
        <v>37.6</v>
      </c>
      <c r="BW42" s="21">
        <v>37</v>
      </c>
      <c r="BX42" s="21">
        <v>38.9</v>
      </c>
      <c r="BY42" s="21">
        <v>37.6</v>
      </c>
      <c r="BZ42" s="21">
        <v>37</v>
      </c>
      <c r="CA42" s="21">
        <v>37.6</v>
      </c>
      <c r="CB42" s="21">
        <v>37</v>
      </c>
      <c r="CC42" s="21"/>
      <c r="CD42" s="21"/>
      <c r="CE42" s="6"/>
      <c r="CF42" s="24" t="s">
        <v>1189</v>
      </c>
      <c r="CG42" s="21"/>
      <c r="CH42" s="21"/>
      <c r="CI42" s="21"/>
      <c r="CJ42" s="21"/>
      <c r="CK42" s="21"/>
      <c r="CL42" s="21"/>
      <c r="CM42" s="24" t="s">
        <v>2979</v>
      </c>
      <c r="CN42" s="21"/>
      <c r="CO42" s="21"/>
      <c r="CP42" s="21"/>
      <c r="CQ42" s="21"/>
      <c r="CR42" s="21"/>
      <c r="CS42" s="21"/>
      <c r="CT42" s="24">
        <v>2</v>
      </c>
      <c r="CU42" s="21"/>
      <c r="CV42" s="21"/>
      <c r="CW42" s="21"/>
      <c r="CX42" s="21"/>
      <c r="CY42" s="21"/>
      <c r="CZ42" s="21"/>
      <c r="DA42" s="24" t="s">
        <v>1191</v>
      </c>
      <c r="DB42" s="21"/>
      <c r="DC42" s="21"/>
      <c r="DD42" s="21"/>
      <c r="DE42" s="21"/>
      <c r="DF42" s="21"/>
      <c r="DG42" s="21"/>
      <c r="DH42" s="24" t="s">
        <v>255</v>
      </c>
      <c r="DI42" s="21" t="s">
        <v>255</v>
      </c>
      <c r="DJ42" s="21" t="s">
        <v>1192</v>
      </c>
      <c r="DK42" s="21" t="s">
        <v>1193</v>
      </c>
      <c r="DL42" s="21" t="s">
        <v>1193</v>
      </c>
      <c r="DM42" s="21"/>
      <c r="DN42" s="21"/>
      <c r="DO42" s="26"/>
      <c r="DP42" s="6"/>
      <c r="DQ42" s="24">
        <v>126.3</v>
      </c>
      <c r="DR42" s="21">
        <v>115.4</v>
      </c>
      <c r="DS42" s="21">
        <v>114.9</v>
      </c>
      <c r="DT42" s="21">
        <v>86</v>
      </c>
      <c r="DU42" s="21">
        <v>74</v>
      </c>
      <c r="DV42" s="21"/>
      <c r="DW42" s="21"/>
      <c r="DX42" s="24">
        <v>0.6</v>
      </c>
      <c r="DY42" s="21">
        <v>0.5</v>
      </c>
      <c r="DZ42" s="21">
        <v>0.5</v>
      </c>
      <c r="EA42" s="21">
        <v>0.4</v>
      </c>
      <c r="EB42" s="21">
        <v>0.4</v>
      </c>
      <c r="EC42" s="21"/>
      <c r="ED42" s="21"/>
      <c r="EE42" s="78">
        <f t="shared" si="51"/>
        <v>210.5</v>
      </c>
      <c r="EF42" s="79">
        <f t="shared" si="96"/>
        <v>230.8</v>
      </c>
      <c r="EG42" s="79">
        <f t="shared" ref="EG42:EI42" si="117">DS42/DZ42</f>
        <v>229.8</v>
      </c>
      <c r="EH42" s="79">
        <f t="shared" si="117"/>
        <v>215</v>
      </c>
      <c r="EI42" s="79">
        <f t="shared" si="117"/>
        <v>185</v>
      </c>
      <c r="EJ42" s="79"/>
      <c r="EK42" s="79"/>
      <c r="EL42" s="24">
        <v>1</v>
      </c>
      <c r="EM42" s="21">
        <v>1</v>
      </c>
      <c r="EN42" s="21">
        <v>1</v>
      </c>
      <c r="EO42" s="21">
        <v>1</v>
      </c>
      <c r="EP42" s="21">
        <v>1</v>
      </c>
      <c r="EQ42" s="21"/>
      <c r="ER42" s="21"/>
      <c r="ES42" s="24">
        <v>249</v>
      </c>
      <c r="ET42" s="21">
        <v>285</v>
      </c>
      <c r="EU42" s="21">
        <v>225</v>
      </c>
      <c r="EV42" s="21">
        <v>198</v>
      </c>
      <c r="EW42" s="21">
        <v>213</v>
      </c>
      <c r="EX42" s="21"/>
      <c r="EY42" s="21"/>
      <c r="EZ42" s="24">
        <v>10.7</v>
      </c>
      <c r="FA42" s="21">
        <v>11.7</v>
      </c>
      <c r="FB42" s="21">
        <v>11.7</v>
      </c>
      <c r="FC42" s="21">
        <v>11.7</v>
      </c>
      <c r="FD42" s="21">
        <v>11.7</v>
      </c>
      <c r="FE42" s="21"/>
      <c r="FF42" s="21"/>
      <c r="FG42" s="24">
        <v>9</v>
      </c>
      <c r="FH42" s="21">
        <v>7</v>
      </c>
      <c r="FI42" s="21">
        <v>9</v>
      </c>
      <c r="FJ42" s="21">
        <v>6</v>
      </c>
      <c r="FK42" s="21">
        <v>4</v>
      </c>
      <c r="FL42" s="21"/>
      <c r="FM42" s="21"/>
      <c r="FN42" s="24">
        <v>100</v>
      </c>
      <c r="FO42" s="21">
        <v>80</v>
      </c>
      <c r="FP42" s="21">
        <v>77</v>
      </c>
      <c r="FQ42" s="21">
        <v>87</v>
      </c>
      <c r="FR42" s="21">
        <v>66</v>
      </c>
      <c r="FS42" s="21"/>
      <c r="FT42" s="21"/>
      <c r="FU42" s="24" t="s">
        <v>1194</v>
      </c>
      <c r="FV42" s="21">
        <v>0</v>
      </c>
      <c r="FW42" s="21">
        <v>0</v>
      </c>
      <c r="FX42" s="21">
        <v>0</v>
      </c>
      <c r="FY42" s="21">
        <v>0</v>
      </c>
      <c r="FZ42" s="21"/>
      <c r="GA42" s="21"/>
      <c r="GB42" s="24">
        <v>125</v>
      </c>
      <c r="GC42" s="21">
        <v>120</v>
      </c>
      <c r="GD42" s="21">
        <v>69</v>
      </c>
      <c r="GE42" s="21">
        <v>69</v>
      </c>
      <c r="GF42" s="21">
        <v>43</v>
      </c>
      <c r="GG42" s="21"/>
      <c r="GH42" s="21"/>
      <c r="GI42" s="24">
        <v>1666</v>
      </c>
      <c r="GJ42" s="21">
        <v>2190</v>
      </c>
      <c r="GK42" s="21">
        <v>2030</v>
      </c>
      <c r="GL42" s="21">
        <v>2000</v>
      </c>
      <c r="GM42" s="21">
        <v>155</v>
      </c>
      <c r="GN42" s="21"/>
      <c r="GO42" s="21"/>
      <c r="GP42" s="6"/>
      <c r="GQ42" s="24">
        <v>15</v>
      </c>
      <c r="GR42" s="21">
        <v>80</v>
      </c>
      <c r="GS42" s="24">
        <v>12</v>
      </c>
      <c r="GT42" s="21">
        <v>45</v>
      </c>
      <c r="GU42" s="24">
        <v>12</v>
      </c>
      <c r="GV42" s="21">
        <v>45</v>
      </c>
      <c r="GW42" s="24">
        <v>12</v>
      </c>
      <c r="GX42" s="21">
        <v>45</v>
      </c>
      <c r="GY42" s="24">
        <v>15</v>
      </c>
      <c r="GZ42" s="21">
        <v>80</v>
      </c>
      <c r="HA42" s="24"/>
      <c r="HB42" s="21"/>
      <c r="HC42" s="24"/>
      <c r="HD42" s="21"/>
      <c r="HE42" s="6"/>
      <c r="HF42" s="21">
        <v>72</v>
      </c>
      <c r="HG42" s="21">
        <v>67</v>
      </c>
      <c r="HH42" s="21">
        <v>149</v>
      </c>
      <c r="HI42" s="21">
        <v>38.9</v>
      </c>
      <c r="HJ42" s="21">
        <v>1</v>
      </c>
      <c r="HK42" s="21">
        <v>78.7</v>
      </c>
      <c r="HL42" s="21">
        <v>0.6</v>
      </c>
      <c r="HM42" s="21">
        <v>50</v>
      </c>
      <c r="HN42" s="21">
        <v>99.71</v>
      </c>
      <c r="HO42" s="21">
        <v>23</v>
      </c>
      <c r="HP42" s="21">
        <v>3.48</v>
      </c>
      <c r="HQ42" s="21">
        <v>154.9</v>
      </c>
      <c r="HR42" s="21">
        <v>23.6</v>
      </c>
      <c r="HS42" s="21">
        <v>11.7</v>
      </c>
      <c r="HT42" s="21">
        <v>9</v>
      </c>
      <c r="HU42" s="6"/>
    </row>
    <row r="43" spans="1:229" ht="15.75" customHeight="1" x14ac:dyDescent="0.3">
      <c r="A43" s="99">
        <v>38</v>
      </c>
      <c r="B43" s="3">
        <v>129</v>
      </c>
      <c r="C43" s="21" t="s">
        <v>431</v>
      </c>
      <c r="D43" s="21">
        <v>2</v>
      </c>
      <c r="E43" s="22">
        <v>41394</v>
      </c>
      <c r="F43" s="22">
        <v>41395</v>
      </c>
      <c r="G43" s="21">
        <f t="shared" si="0"/>
        <v>1</v>
      </c>
      <c r="H43" s="21"/>
      <c r="I43" s="21" t="s">
        <v>1231</v>
      </c>
      <c r="J43" s="23">
        <v>19478</v>
      </c>
      <c r="K43" s="21">
        <v>60</v>
      </c>
      <c r="L43" s="21">
        <v>170</v>
      </c>
      <c r="M43" s="21">
        <v>70</v>
      </c>
      <c r="N43" s="21" t="s">
        <v>1232</v>
      </c>
      <c r="O43" s="21">
        <v>74</v>
      </c>
      <c r="P43" s="21">
        <v>88</v>
      </c>
      <c r="Q43" s="21">
        <v>9</v>
      </c>
      <c r="R43" s="21" t="s">
        <v>512</v>
      </c>
      <c r="S43" s="21">
        <v>1</v>
      </c>
      <c r="T43" s="21">
        <v>9</v>
      </c>
      <c r="U43" s="21" t="s">
        <v>512</v>
      </c>
      <c r="V43" s="21">
        <v>1</v>
      </c>
      <c r="W43" s="21">
        <v>7</v>
      </c>
      <c r="X43" s="21">
        <v>3</v>
      </c>
      <c r="Y43" s="21">
        <v>0</v>
      </c>
      <c r="Z43" s="6"/>
      <c r="AA43" s="24" t="s">
        <v>513</v>
      </c>
      <c r="AB43" s="21" t="s">
        <v>497</v>
      </c>
      <c r="AC43" s="25">
        <v>1</v>
      </c>
      <c r="AD43" s="25"/>
      <c r="AE43" s="21" t="s">
        <v>249</v>
      </c>
      <c r="AF43" s="21"/>
      <c r="AG43" s="21" t="s">
        <v>246</v>
      </c>
      <c r="AH43" s="21" t="s">
        <v>248</v>
      </c>
      <c r="AI43" s="21" t="s">
        <v>246</v>
      </c>
      <c r="AJ43" s="21" t="s">
        <v>249</v>
      </c>
      <c r="AK43" s="21" t="s">
        <v>246</v>
      </c>
      <c r="AL43" s="21" t="s">
        <v>246</v>
      </c>
      <c r="AM43" s="21">
        <v>4.26</v>
      </c>
      <c r="AN43" s="6"/>
      <c r="AO43" s="26" t="s">
        <v>250</v>
      </c>
      <c r="AP43" s="26" t="s">
        <v>274</v>
      </c>
      <c r="AQ43" s="26"/>
      <c r="AR43" s="26" t="s">
        <v>1902</v>
      </c>
      <c r="AS43" s="26" t="s">
        <v>1905</v>
      </c>
      <c r="AT43" s="115">
        <v>4.26</v>
      </c>
      <c r="AU43" s="21">
        <v>3.09</v>
      </c>
      <c r="AV43" s="21">
        <v>2.59</v>
      </c>
      <c r="AW43" s="21">
        <v>2.04</v>
      </c>
      <c r="AX43" s="21">
        <v>1.05</v>
      </c>
      <c r="AY43" s="21">
        <v>0.42</v>
      </c>
      <c r="AZ43" s="21">
        <v>0.2</v>
      </c>
      <c r="BA43" s="21">
        <v>0.14000000000000001</v>
      </c>
      <c r="BB43" s="21">
        <v>0.1</v>
      </c>
      <c r="BC43" s="28">
        <f t="shared" ref="BC43:BE43" si="118">((AU43/AT43)*100)-100</f>
        <v>-27.464788732394368</v>
      </c>
      <c r="BD43" s="28">
        <f t="shared" si="118"/>
        <v>-16.181229773462775</v>
      </c>
      <c r="BE43" s="28">
        <f t="shared" si="118"/>
        <v>-21.235521235521233</v>
      </c>
      <c r="BF43" s="28">
        <f t="shared" si="2"/>
        <v>-39.201877934272304</v>
      </c>
      <c r="BG43" s="28">
        <f t="shared" si="3"/>
        <v>-52.112676056338024</v>
      </c>
      <c r="BH43" s="28">
        <f t="shared" si="4"/>
        <v>-33.980582524271838</v>
      </c>
      <c r="BI43" s="3">
        <f t="shared" ref="BI43:BK43" si="119">AU43-AT43</f>
        <v>-1.17</v>
      </c>
      <c r="BJ43" s="3">
        <f t="shared" si="119"/>
        <v>-0.5</v>
      </c>
      <c r="BK43" s="3">
        <f t="shared" si="119"/>
        <v>-0.54999999999999982</v>
      </c>
      <c r="BL43" s="3">
        <f t="shared" si="6"/>
        <v>-1.67</v>
      </c>
      <c r="BM43" s="3">
        <f t="shared" si="7"/>
        <v>-2.2199999999999998</v>
      </c>
      <c r="BN43" s="3">
        <f t="shared" si="8"/>
        <v>-1.0499999999999998</v>
      </c>
      <c r="BO43" s="24"/>
      <c r="BP43" s="21">
        <v>80</v>
      </c>
      <c r="BQ43" s="21">
        <v>38.4</v>
      </c>
      <c r="BR43" s="21">
        <v>13.7</v>
      </c>
      <c r="BS43" s="21"/>
      <c r="BT43" s="21"/>
      <c r="BU43" s="21">
        <v>2</v>
      </c>
      <c r="BV43" s="24">
        <v>36.1</v>
      </c>
      <c r="BW43" s="21">
        <v>35</v>
      </c>
      <c r="BX43" s="21">
        <v>36.5</v>
      </c>
      <c r="BY43" s="21">
        <v>36</v>
      </c>
      <c r="BZ43" s="21">
        <v>36.5</v>
      </c>
      <c r="CA43" s="21">
        <v>36.5</v>
      </c>
      <c r="CB43" s="21">
        <v>37.6</v>
      </c>
      <c r="CC43" s="21">
        <v>36.9</v>
      </c>
      <c r="CD43" s="21">
        <v>37.1</v>
      </c>
      <c r="CE43" s="6"/>
      <c r="CF43" s="24" t="s">
        <v>1233</v>
      </c>
      <c r="CG43" s="21"/>
      <c r="CH43" s="21"/>
      <c r="CI43" s="21"/>
      <c r="CJ43" s="21"/>
      <c r="CK43" s="21"/>
      <c r="CL43" s="21"/>
      <c r="CM43" s="24" t="s">
        <v>1234</v>
      </c>
      <c r="CN43" s="21"/>
      <c r="CO43" s="21"/>
      <c r="CP43" s="21"/>
      <c r="CQ43" s="21"/>
      <c r="CR43" s="21"/>
      <c r="CS43" s="21"/>
      <c r="CT43" s="24">
        <v>2</v>
      </c>
      <c r="CU43" s="21"/>
      <c r="CV43" s="21"/>
      <c r="CW43" s="21"/>
      <c r="CX43" s="21"/>
      <c r="CY43" s="21"/>
      <c r="CZ43" s="21"/>
      <c r="DA43" s="24" t="s">
        <v>1235</v>
      </c>
      <c r="DB43" s="21"/>
      <c r="DC43" s="21"/>
      <c r="DD43" s="21"/>
      <c r="DE43" s="21"/>
      <c r="DF43" s="21"/>
      <c r="DG43" s="21"/>
      <c r="DH43" s="24" t="s">
        <v>1236</v>
      </c>
      <c r="DI43" s="21" t="s">
        <v>1236</v>
      </c>
      <c r="DJ43" s="21" t="s">
        <v>374</v>
      </c>
      <c r="DK43" s="21" t="s">
        <v>374</v>
      </c>
      <c r="DL43" s="21" t="s">
        <v>374</v>
      </c>
      <c r="DM43" s="21" t="s">
        <v>374</v>
      </c>
      <c r="DN43" s="21" t="s">
        <v>374</v>
      </c>
      <c r="DO43" s="26"/>
      <c r="DP43" s="6"/>
      <c r="DQ43" s="24">
        <v>86.8</v>
      </c>
      <c r="DR43" s="21">
        <v>76</v>
      </c>
      <c r="DS43" s="21">
        <v>85.7</v>
      </c>
      <c r="DT43" s="21">
        <v>87.8</v>
      </c>
      <c r="DU43" s="21">
        <v>76</v>
      </c>
      <c r="DV43" s="21">
        <v>89.1</v>
      </c>
      <c r="DW43" s="21">
        <v>71</v>
      </c>
      <c r="DX43" s="24">
        <v>0.4</v>
      </c>
      <c r="DY43" s="21">
        <v>0.4</v>
      </c>
      <c r="DZ43" s="21">
        <v>0.4</v>
      </c>
      <c r="EA43" s="21">
        <v>0.5</v>
      </c>
      <c r="EB43" s="21">
        <v>0.4</v>
      </c>
      <c r="EC43" s="21">
        <v>0.4</v>
      </c>
      <c r="ED43" s="21">
        <v>0.3</v>
      </c>
      <c r="EE43" s="78">
        <f t="shared" si="51"/>
        <v>216.99999999999997</v>
      </c>
      <c r="EF43" s="79">
        <f t="shared" si="96"/>
        <v>190</v>
      </c>
      <c r="EG43" s="79">
        <f t="shared" ref="EG43:EK43" si="120">DS43/DZ43</f>
        <v>214.25</v>
      </c>
      <c r="EH43" s="79">
        <f t="shared" si="120"/>
        <v>175.6</v>
      </c>
      <c r="EI43" s="79">
        <f t="shared" si="120"/>
        <v>190</v>
      </c>
      <c r="EJ43" s="79">
        <f t="shared" si="120"/>
        <v>222.74999999999997</v>
      </c>
      <c r="EK43" s="79">
        <f t="shared" si="120"/>
        <v>236.66666666666669</v>
      </c>
      <c r="EL43" s="24">
        <v>1</v>
      </c>
      <c r="EM43" s="21">
        <v>1</v>
      </c>
      <c r="EN43" s="21">
        <v>1</v>
      </c>
      <c r="EO43" s="21">
        <v>1</v>
      </c>
      <c r="EP43" s="21">
        <v>1</v>
      </c>
      <c r="EQ43" s="21">
        <v>1</v>
      </c>
      <c r="ER43" s="21">
        <v>0</v>
      </c>
      <c r="ES43" s="24">
        <v>593</v>
      </c>
      <c r="ET43" s="21">
        <v>553</v>
      </c>
      <c r="EU43" s="21">
        <v>514</v>
      </c>
      <c r="EV43" s="21">
        <v>544</v>
      </c>
      <c r="EW43" s="21">
        <v>490</v>
      </c>
      <c r="EX43" s="21">
        <v>477</v>
      </c>
      <c r="EY43" s="21">
        <v>418</v>
      </c>
      <c r="EZ43" s="24">
        <v>3.1</v>
      </c>
      <c r="FA43" s="21">
        <v>1.7</v>
      </c>
      <c r="FB43" s="21">
        <v>1.7</v>
      </c>
      <c r="FC43" s="21">
        <v>1.7</v>
      </c>
      <c r="FD43" s="21">
        <v>5.6</v>
      </c>
      <c r="FE43" s="21">
        <v>5.6</v>
      </c>
      <c r="FF43" s="21">
        <v>5.6</v>
      </c>
      <c r="FG43" s="24">
        <v>8</v>
      </c>
      <c r="FH43" s="21">
        <v>8</v>
      </c>
      <c r="FI43" s="21">
        <v>8</v>
      </c>
      <c r="FJ43" s="21">
        <v>8</v>
      </c>
      <c r="FK43" s="21">
        <v>11</v>
      </c>
      <c r="FL43" s="21">
        <v>15</v>
      </c>
      <c r="FM43" s="21">
        <v>15</v>
      </c>
      <c r="FN43" s="24">
        <v>77</v>
      </c>
      <c r="FO43" s="21">
        <v>77</v>
      </c>
      <c r="FP43" s="21">
        <v>91</v>
      </c>
      <c r="FQ43" s="21">
        <v>91</v>
      </c>
      <c r="FR43" s="21">
        <v>82</v>
      </c>
      <c r="FS43" s="21">
        <v>61</v>
      </c>
      <c r="FT43" s="21">
        <v>79</v>
      </c>
      <c r="FU43" s="24" t="s">
        <v>1237</v>
      </c>
      <c r="FV43" s="21" t="s">
        <v>834</v>
      </c>
      <c r="FW43" s="21">
        <v>0</v>
      </c>
      <c r="FX43" s="21">
        <v>0</v>
      </c>
      <c r="FY43" s="21">
        <v>0</v>
      </c>
      <c r="FZ43" s="21">
        <v>0</v>
      </c>
      <c r="GA43" s="21">
        <v>0</v>
      </c>
      <c r="GB43" s="24">
        <v>54</v>
      </c>
      <c r="GC43" s="21">
        <v>45</v>
      </c>
      <c r="GD43" s="21">
        <v>47</v>
      </c>
      <c r="GE43" s="21">
        <v>47</v>
      </c>
      <c r="GF43" s="21">
        <v>30</v>
      </c>
      <c r="GG43" s="21">
        <v>42</v>
      </c>
      <c r="GH43" s="21">
        <v>37</v>
      </c>
      <c r="GI43" s="24">
        <v>670</v>
      </c>
      <c r="GJ43" s="21">
        <v>1795</v>
      </c>
      <c r="GK43" s="21">
        <v>990</v>
      </c>
      <c r="GL43" s="21">
        <v>3750</v>
      </c>
      <c r="GM43" s="21">
        <v>1920</v>
      </c>
      <c r="GN43" s="21">
        <v>1705</v>
      </c>
      <c r="GO43" s="21">
        <v>1690</v>
      </c>
      <c r="GP43" s="6"/>
      <c r="GQ43" s="24">
        <v>14</v>
      </c>
      <c r="GR43" s="21">
        <v>55</v>
      </c>
      <c r="GS43" s="24">
        <v>14</v>
      </c>
      <c r="GT43" s="21">
        <v>55</v>
      </c>
      <c r="GU43" s="24">
        <v>10</v>
      </c>
      <c r="GV43" s="21">
        <v>45</v>
      </c>
      <c r="GW43" s="24">
        <v>11</v>
      </c>
      <c r="GX43" s="21">
        <v>45</v>
      </c>
      <c r="GY43" s="24">
        <v>11</v>
      </c>
      <c r="GZ43" s="21">
        <v>45</v>
      </c>
      <c r="HA43" s="24">
        <v>9</v>
      </c>
      <c r="HB43" s="21">
        <v>18</v>
      </c>
      <c r="HC43" s="24">
        <v>8</v>
      </c>
      <c r="HD43" s="21">
        <v>18</v>
      </c>
      <c r="HE43" s="6"/>
      <c r="HF43" s="21">
        <v>60</v>
      </c>
      <c r="HG43" s="21">
        <v>114</v>
      </c>
      <c r="HH43" s="21">
        <v>82</v>
      </c>
      <c r="HI43" s="21">
        <v>37.6</v>
      </c>
      <c r="HJ43" s="21">
        <v>1</v>
      </c>
      <c r="HK43" s="21">
        <v>64</v>
      </c>
      <c r="HL43" s="21">
        <v>0.8</v>
      </c>
      <c r="HM43" s="21">
        <v>10</v>
      </c>
      <c r="HN43" s="21">
        <v>21.56</v>
      </c>
      <c r="HO43" s="21">
        <v>27.54</v>
      </c>
      <c r="HP43" s="21">
        <v>4.83</v>
      </c>
      <c r="HQ43" s="21">
        <v>138</v>
      </c>
      <c r="HR43" s="21">
        <v>32.1</v>
      </c>
      <c r="HS43" s="21">
        <v>3.1</v>
      </c>
      <c r="HT43" s="21">
        <v>3</v>
      </c>
      <c r="HU43" s="6"/>
    </row>
    <row r="44" spans="1:229" ht="15.75" customHeight="1" x14ac:dyDescent="0.3">
      <c r="A44" s="99">
        <v>39</v>
      </c>
      <c r="B44" s="3">
        <v>133</v>
      </c>
      <c r="C44" s="21" t="s">
        <v>626</v>
      </c>
      <c r="D44" s="21">
        <v>2</v>
      </c>
      <c r="E44" s="22">
        <v>41389</v>
      </c>
      <c r="F44" s="22">
        <v>41401</v>
      </c>
      <c r="G44" s="21">
        <f t="shared" si="0"/>
        <v>12</v>
      </c>
      <c r="H44" s="21"/>
      <c r="I44" s="21" t="s">
        <v>432</v>
      </c>
      <c r="J44" s="23">
        <v>18490</v>
      </c>
      <c r="K44" s="21">
        <v>63</v>
      </c>
      <c r="L44" s="21">
        <v>170</v>
      </c>
      <c r="M44" s="21">
        <v>70</v>
      </c>
      <c r="N44" s="21" t="s">
        <v>1254</v>
      </c>
      <c r="O44" s="21">
        <v>48</v>
      </c>
      <c r="P44" s="21">
        <v>41.5</v>
      </c>
      <c r="Q44" s="21">
        <v>18</v>
      </c>
      <c r="R44" s="21" t="s">
        <v>1140</v>
      </c>
      <c r="S44" s="21">
        <v>1</v>
      </c>
      <c r="T44" s="21">
        <v>25</v>
      </c>
      <c r="U44" s="21" t="s">
        <v>548</v>
      </c>
      <c r="V44" s="21">
        <v>2</v>
      </c>
      <c r="W44" s="21">
        <v>16</v>
      </c>
      <c r="X44" s="21">
        <v>6</v>
      </c>
      <c r="Y44" s="21">
        <v>0</v>
      </c>
      <c r="Z44" s="6"/>
      <c r="AA44" s="24" t="s">
        <v>513</v>
      </c>
      <c r="AB44" s="21" t="s">
        <v>1255</v>
      </c>
      <c r="AC44" s="25">
        <v>1</v>
      </c>
      <c r="AD44" s="25"/>
      <c r="AE44" s="21" t="s">
        <v>246</v>
      </c>
      <c r="AF44" s="21" t="s">
        <v>247</v>
      </c>
      <c r="AG44" s="21" t="s">
        <v>249</v>
      </c>
      <c r="AH44" s="21"/>
      <c r="AI44" s="21" t="s">
        <v>249</v>
      </c>
      <c r="AJ44" s="21" t="s">
        <v>249</v>
      </c>
      <c r="AK44" s="21" t="s">
        <v>246</v>
      </c>
      <c r="AL44" s="21" t="s">
        <v>246</v>
      </c>
      <c r="AM44" s="21">
        <v>3.23</v>
      </c>
      <c r="AN44" s="6"/>
      <c r="AO44" s="26" t="s">
        <v>250</v>
      </c>
      <c r="AP44" s="26" t="s">
        <v>274</v>
      </c>
      <c r="AQ44" s="26"/>
      <c r="AR44" s="26" t="s">
        <v>1902</v>
      </c>
      <c r="AS44" s="26" t="s">
        <v>1922</v>
      </c>
      <c r="AT44" s="115">
        <v>2.23</v>
      </c>
      <c r="AU44" s="21">
        <v>3.2</v>
      </c>
      <c r="AV44" s="21">
        <v>4.04</v>
      </c>
      <c r="AW44" s="21">
        <v>2.27</v>
      </c>
      <c r="AX44" s="21">
        <v>1.99</v>
      </c>
      <c r="AY44" s="21">
        <v>1.23</v>
      </c>
      <c r="AZ44" s="21">
        <v>1.01</v>
      </c>
      <c r="BA44" s="21">
        <v>1</v>
      </c>
      <c r="BB44" s="21">
        <v>1.01</v>
      </c>
      <c r="BC44" s="28">
        <f t="shared" ref="BC44:BE44" si="121">((AU44/AT44)*100)-100</f>
        <v>43.497757847533649</v>
      </c>
      <c r="BD44" s="28">
        <f t="shared" si="121"/>
        <v>26.25</v>
      </c>
      <c r="BE44" s="28">
        <f t="shared" si="121"/>
        <v>-43.811881188118804</v>
      </c>
      <c r="BF44" s="28">
        <f t="shared" si="2"/>
        <v>81.165919282511226</v>
      </c>
      <c r="BG44" s="28">
        <f t="shared" si="3"/>
        <v>1.7937219730941791</v>
      </c>
      <c r="BH44" s="28">
        <f t="shared" si="4"/>
        <v>-29.0625</v>
      </c>
      <c r="BI44" s="3">
        <f t="shared" ref="BI44:BK44" si="122">AU44-AT44</f>
        <v>0.9700000000000002</v>
      </c>
      <c r="BJ44" s="3">
        <f t="shared" si="122"/>
        <v>0.83999999999999986</v>
      </c>
      <c r="BK44" s="3">
        <f t="shared" si="122"/>
        <v>-1.77</v>
      </c>
      <c r="BL44" s="3">
        <f t="shared" si="6"/>
        <v>1.81</v>
      </c>
      <c r="BM44" s="3">
        <f t="shared" si="7"/>
        <v>4.0000000000000036E-2</v>
      </c>
      <c r="BN44" s="3">
        <f t="shared" si="8"/>
        <v>-0.93000000000000016</v>
      </c>
      <c r="BO44" s="24"/>
      <c r="BP44" s="21">
        <v>192.4</v>
      </c>
      <c r="BQ44" s="21"/>
      <c r="BR44" s="21"/>
      <c r="BS44" s="21"/>
      <c r="BT44" s="21"/>
      <c r="BU44" s="21"/>
      <c r="BV44" s="24">
        <v>37.5</v>
      </c>
      <c r="BW44" s="21">
        <v>36.1</v>
      </c>
      <c r="BX44" s="21">
        <v>36</v>
      </c>
      <c r="BY44" s="21">
        <v>37</v>
      </c>
      <c r="BZ44" s="21">
        <v>36.4</v>
      </c>
      <c r="CA44" s="21">
        <v>36</v>
      </c>
      <c r="CB44" s="21">
        <v>38.1</v>
      </c>
      <c r="CC44" s="21">
        <v>36</v>
      </c>
      <c r="CD44" s="21">
        <v>36.9</v>
      </c>
      <c r="CE44" s="6"/>
      <c r="CF44" s="24" t="s">
        <v>1256</v>
      </c>
      <c r="CG44" s="21"/>
      <c r="CH44" s="21"/>
      <c r="CI44" s="21"/>
      <c r="CJ44" s="21"/>
      <c r="CK44" s="21"/>
      <c r="CL44" s="21"/>
      <c r="CM44" s="24" t="s">
        <v>1257</v>
      </c>
      <c r="CN44" s="21"/>
      <c r="CO44" s="21"/>
      <c r="CP44" s="21"/>
      <c r="CQ44" s="21"/>
      <c r="CR44" s="21"/>
      <c r="CS44" s="21"/>
      <c r="CT44" s="24">
        <v>1</v>
      </c>
      <c r="CU44" s="21"/>
      <c r="CV44" s="21"/>
      <c r="CW44" s="21"/>
      <c r="CX44" s="21"/>
      <c r="CY44" s="21"/>
      <c r="CZ44" s="21"/>
      <c r="DA44" s="24" t="s">
        <v>1258</v>
      </c>
      <c r="DB44" s="21"/>
      <c r="DC44" s="21"/>
      <c r="DD44" s="21"/>
      <c r="DE44" s="21"/>
      <c r="DF44" s="21"/>
      <c r="DG44" s="21"/>
      <c r="DH44" s="24" t="s">
        <v>1028</v>
      </c>
      <c r="DI44" s="21" t="s">
        <v>1259</v>
      </c>
      <c r="DJ44" s="21" t="s">
        <v>1259</v>
      </c>
      <c r="DK44" s="21" t="s">
        <v>621</v>
      </c>
      <c r="DL44" s="21" t="s">
        <v>621</v>
      </c>
      <c r="DM44" s="21" t="s">
        <v>1260</v>
      </c>
      <c r="DN44" s="21" t="s">
        <v>948</v>
      </c>
      <c r="DO44" s="26"/>
      <c r="DP44" s="6"/>
      <c r="DQ44" s="24">
        <v>119.5</v>
      </c>
      <c r="DR44" s="21">
        <v>109.8</v>
      </c>
      <c r="DS44" s="21">
        <v>115.2</v>
      </c>
      <c r="DT44" s="21">
        <v>70.5</v>
      </c>
      <c r="DU44" s="21">
        <v>114.4</v>
      </c>
      <c r="DV44" s="21">
        <v>113</v>
      </c>
      <c r="DW44" s="21">
        <v>113.6</v>
      </c>
      <c r="DX44" s="24">
        <v>0.4</v>
      </c>
      <c r="DY44" s="21">
        <v>0.4</v>
      </c>
      <c r="DZ44" s="21">
        <v>0.4</v>
      </c>
      <c r="EA44" s="21">
        <v>0.35</v>
      </c>
      <c r="EB44" s="21">
        <v>0.4</v>
      </c>
      <c r="EC44" s="21">
        <v>0.3</v>
      </c>
      <c r="ED44" s="21">
        <v>0.3</v>
      </c>
      <c r="EE44" s="29">
        <f t="shared" si="51"/>
        <v>298.75</v>
      </c>
      <c r="EF44" s="30">
        <f t="shared" si="96"/>
        <v>274.5</v>
      </c>
      <c r="EG44" s="30">
        <f t="shared" ref="EG44:EK44" si="123">DS44/DZ44</f>
        <v>288</v>
      </c>
      <c r="EH44" s="30">
        <f t="shared" si="123"/>
        <v>201.42857142857144</v>
      </c>
      <c r="EI44" s="30">
        <f t="shared" si="123"/>
        <v>286</v>
      </c>
      <c r="EJ44" s="30">
        <f t="shared" si="123"/>
        <v>376.66666666666669</v>
      </c>
      <c r="EK44" s="30">
        <f t="shared" si="123"/>
        <v>378.66666666666669</v>
      </c>
      <c r="EL44" s="24">
        <v>1</v>
      </c>
      <c r="EM44" s="21">
        <v>1</v>
      </c>
      <c r="EN44" s="21">
        <v>1</v>
      </c>
      <c r="EO44" s="21">
        <v>0</v>
      </c>
      <c r="EP44" s="21">
        <v>1</v>
      </c>
      <c r="EQ44" s="21">
        <v>0</v>
      </c>
      <c r="ER44" s="21">
        <v>0</v>
      </c>
      <c r="ES44" s="24">
        <v>352</v>
      </c>
      <c r="ET44" s="21">
        <v>336</v>
      </c>
      <c r="EU44" s="21">
        <v>366</v>
      </c>
      <c r="EV44" s="21">
        <v>465</v>
      </c>
      <c r="EW44" s="21">
        <v>477</v>
      </c>
      <c r="EX44" s="21">
        <v>360</v>
      </c>
      <c r="EY44" s="21">
        <v>310</v>
      </c>
      <c r="EZ44" s="24">
        <v>3.7</v>
      </c>
      <c r="FA44" s="21">
        <v>3.7</v>
      </c>
      <c r="FB44" s="21">
        <v>3.7</v>
      </c>
      <c r="FC44" s="21">
        <v>5.9</v>
      </c>
      <c r="FD44" s="21">
        <v>5.9</v>
      </c>
      <c r="FE44" s="21">
        <v>5.9</v>
      </c>
      <c r="FF44" s="21">
        <v>5.9</v>
      </c>
      <c r="FG44" s="24">
        <v>15</v>
      </c>
      <c r="FH44" s="21">
        <v>15</v>
      </c>
      <c r="FI44" s="21">
        <v>15</v>
      </c>
      <c r="FJ44" s="21">
        <v>15</v>
      </c>
      <c r="FK44" s="21">
        <v>15</v>
      </c>
      <c r="FL44" s="21">
        <v>15</v>
      </c>
      <c r="FM44" s="21">
        <v>15</v>
      </c>
      <c r="FN44" s="24">
        <v>87</v>
      </c>
      <c r="FO44" s="21">
        <v>95</v>
      </c>
      <c r="FP44" s="21">
        <v>95</v>
      </c>
      <c r="FQ44" s="21">
        <v>120</v>
      </c>
      <c r="FR44" s="21">
        <v>100</v>
      </c>
      <c r="FS44" s="21">
        <v>71</v>
      </c>
      <c r="FT44" s="21">
        <v>93</v>
      </c>
      <c r="FU44" s="24">
        <v>0</v>
      </c>
      <c r="FV44" s="21">
        <v>0</v>
      </c>
      <c r="FW44" s="21">
        <v>0</v>
      </c>
      <c r="FX44" s="21">
        <v>0</v>
      </c>
      <c r="FY44" s="21">
        <v>0</v>
      </c>
      <c r="FZ44" s="21">
        <v>0</v>
      </c>
      <c r="GA44" s="21">
        <v>0</v>
      </c>
      <c r="GB44" s="24">
        <v>28</v>
      </c>
      <c r="GC44" s="21">
        <v>29</v>
      </c>
      <c r="GD44" s="21">
        <v>32</v>
      </c>
      <c r="GE44" s="21">
        <v>47</v>
      </c>
      <c r="GF44" s="21">
        <v>45</v>
      </c>
      <c r="GG44" s="21">
        <v>48</v>
      </c>
      <c r="GH44" s="21">
        <v>52</v>
      </c>
      <c r="GI44" s="24">
        <v>1935</v>
      </c>
      <c r="GJ44" s="21">
        <v>2880</v>
      </c>
      <c r="GK44" s="21">
        <v>2580</v>
      </c>
      <c r="GL44" s="21">
        <v>2580</v>
      </c>
      <c r="GM44" s="21">
        <v>3030</v>
      </c>
      <c r="GN44" s="21">
        <v>1795</v>
      </c>
      <c r="GO44" s="21">
        <v>690</v>
      </c>
      <c r="GP44" s="6"/>
      <c r="GQ44" s="24">
        <v>8</v>
      </c>
      <c r="GR44" s="21">
        <v>18</v>
      </c>
      <c r="GS44" s="24">
        <v>8</v>
      </c>
      <c r="GT44" s="21">
        <v>18</v>
      </c>
      <c r="GU44" s="24">
        <v>8</v>
      </c>
      <c r="GV44" s="21">
        <v>18</v>
      </c>
      <c r="GW44" s="24">
        <v>8</v>
      </c>
      <c r="GX44" s="21">
        <v>18</v>
      </c>
      <c r="GY44" s="24">
        <v>8</v>
      </c>
      <c r="GZ44" s="21">
        <v>18</v>
      </c>
      <c r="HA44" s="24">
        <v>7</v>
      </c>
      <c r="HB44" s="21">
        <v>18</v>
      </c>
      <c r="HC44" s="24">
        <v>7</v>
      </c>
      <c r="HD44" s="21">
        <v>18</v>
      </c>
      <c r="HE44" s="6"/>
      <c r="HF44" s="21">
        <v>63</v>
      </c>
      <c r="HG44" s="21">
        <v>61</v>
      </c>
      <c r="HH44" s="21">
        <v>142</v>
      </c>
      <c r="HI44" s="21">
        <v>37</v>
      </c>
      <c r="HJ44" s="21">
        <v>1</v>
      </c>
      <c r="HK44" s="21">
        <v>77.2</v>
      </c>
      <c r="HL44" s="21">
        <v>0.35</v>
      </c>
      <c r="HM44" s="21">
        <v>35</v>
      </c>
      <c r="HN44" s="21">
        <v>14</v>
      </c>
      <c r="HO44" s="21">
        <v>16</v>
      </c>
      <c r="HP44" s="21">
        <v>3.27</v>
      </c>
      <c r="HQ44" s="21">
        <v>149.9</v>
      </c>
      <c r="HR44" s="21">
        <v>21.4</v>
      </c>
      <c r="HS44" s="21">
        <v>5.5</v>
      </c>
      <c r="HT44" s="21">
        <v>7</v>
      </c>
      <c r="HU44" s="6"/>
    </row>
    <row r="45" spans="1:229" ht="15.75" customHeight="1" x14ac:dyDescent="0.3">
      <c r="A45" s="99">
        <v>40</v>
      </c>
      <c r="B45" s="3">
        <v>135</v>
      </c>
      <c r="C45" s="21" t="s">
        <v>626</v>
      </c>
      <c r="D45" s="21">
        <v>1</v>
      </c>
      <c r="E45" s="22">
        <v>41385</v>
      </c>
      <c r="F45" s="22">
        <v>41402</v>
      </c>
      <c r="G45" s="21">
        <f t="shared" si="0"/>
        <v>17</v>
      </c>
      <c r="H45" s="21"/>
      <c r="I45" s="21" t="s">
        <v>432</v>
      </c>
      <c r="J45" s="23">
        <v>23598</v>
      </c>
      <c r="K45" s="21">
        <v>48</v>
      </c>
      <c r="L45" s="21">
        <v>175</v>
      </c>
      <c r="M45" s="21">
        <v>75</v>
      </c>
      <c r="N45" s="21" t="s">
        <v>1263</v>
      </c>
      <c r="O45" s="21">
        <v>37</v>
      </c>
      <c r="P45" s="21">
        <v>19</v>
      </c>
      <c r="Q45" s="21">
        <v>24</v>
      </c>
      <c r="R45" s="21" t="s">
        <v>548</v>
      </c>
      <c r="S45" s="21">
        <v>2</v>
      </c>
      <c r="T45" s="21">
        <v>24</v>
      </c>
      <c r="U45" s="21" t="s">
        <v>548</v>
      </c>
      <c r="V45" s="21">
        <v>2</v>
      </c>
      <c r="W45" s="21">
        <v>23</v>
      </c>
      <c r="X45" s="21">
        <v>12</v>
      </c>
      <c r="Y45" s="21">
        <v>0</v>
      </c>
      <c r="Z45" s="6"/>
      <c r="AA45" s="24" t="s">
        <v>884</v>
      </c>
      <c r="AB45" s="21" t="s">
        <v>1264</v>
      </c>
      <c r="AC45" s="25">
        <v>2</v>
      </c>
      <c r="AD45" s="25" t="s">
        <v>1265</v>
      </c>
      <c r="AE45" s="21" t="s">
        <v>249</v>
      </c>
      <c r="AF45" s="21"/>
      <c r="AG45" s="21" t="s">
        <v>246</v>
      </c>
      <c r="AH45" s="21" t="s">
        <v>248</v>
      </c>
      <c r="AI45" s="21" t="s">
        <v>246</v>
      </c>
      <c r="AJ45" s="21" t="s">
        <v>249</v>
      </c>
      <c r="AK45" s="21" t="s">
        <v>246</v>
      </c>
      <c r="AL45" s="21" t="s">
        <v>246</v>
      </c>
      <c r="AM45" s="21">
        <v>2.87</v>
      </c>
      <c r="AN45" s="6"/>
      <c r="AO45" s="26" t="s">
        <v>250</v>
      </c>
      <c r="AP45" s="26" t="s">
        <v>274</v>
      </c>
      <c r="AQ45" s="26"/>
      <c r="AR45" s="26" t="s">
        <v>1902</v>
      </c>
      <c r="AS45" s="26" t="s">
        <v>1917</v>
      </c>
      <c r="AT45" s="115">
        <v>2.87</v>
      </c>
      <c r="AU45" s="21">
        <v>2.6</v>
      </c>
      <c r="AV45" s="21">
        <v>2.1800000000000002</v>
      </c>
      <c r="AW45" s="21">
        <v>1.52</v>
      </c>
      <c r="AX45" s="21">
        <v>1.34</v>
      </c>
      <c r="AY45" s="21">
        <v>1.2</v>
      </c>
      <c r="AZ45" s="21">
        <v>0.94</v>
      </c>
      <c r="BA45" s="21">
        <v>1.21</v>
      </c>
      <c r="BB45" s="21">
        <v>0.85</v>
      </c>
      <c r="BC45" s="28">
        <f t="shared" ref="BC45:BE45" si="124">((AU45/AT45)*100)-100</f>
        <v>-9.4076655052264755</v>
      </c>
      <c r="BD45" s="28">
        <f t="shared" si="124"/>
        <v>-16.153846153846146</v>
      </c>
      <c r="BE45" s="28">
        <f t="shared" si="124"/>
        <v>-30.275229357798167</v>
      </c>
      <c r="BF45" s="28">
        <f t="shared" si="2"/>
        <v>-24.041811846689896</v>
      </c>
      <c r="BG45" s="28">
        <f t="shared" si="3"/>
        <v>-47.038327526132406</v>
      </c>
      <c r="BH45" s="28">
        <f t="shared" si="4"/>
        <v>-41.538461538461533</v>
      </c>
      <c r="BI45" s="3">
        <f t="shared" ref="BI45:BK45" si="125">AU45-AT45</f>
        <v>-0.27</v>
      </c>
      <c r="BJ45" s="3">
        <f t="shared" si="125"/>
        <v>-0.41999999999999993</v>
      </c>
      <c r="BK45" s="3">
        <f t="shared" si="125"/>
        <v>-0.66000000000000014</v>
      </c>
      <c r="BL45" s="3">
        <f t="shared" si="6"/>
        <v>-0.69</v>
      </c>
      <c r="BM45" s="3">
        <f t="shared" si="7"/>
        <v>-1.35</v>
      </c>
      <c r="BN45" s="3">
        <f t="shared" si="8"/>
        <v>-1.08</v>
      </c>
      <c r="BO45" s="24"/>
      <c r="BP45" s="21">
        <v>134</v>
      </c>
      <c r="BQ45" s="21"/>
      <c r="BR45" s="21"/>
      <c r="BS45" s="21"/>
      <c r="BT45" s="21"/>
      <c r="BU45" s="21"/>
      <c r="BV45" s="24">
        <v>37</v>
      </c>
      <c r="BW45" s="21">
        <v>37</v>
      </c>
      <c r="BX45" s="21">
        <v>36.9</v>
      </c>
      <c r="BY45" s="21">
        <v>36.4</v>
      </c>
      <c r="BZ45" s="21">
        <v>38</v>
      </c>
      <c r="CA45" s="21">
        <v>38</v>
      </c>
      <c r="CB45" s="21">
        <v>38</v>
      </c>
      <c r="CC45" s="21">
        <v>37.9</v>
      </c>
      <c r="CD45" s="21">
        <v>37</v>
      </c>
      <c r="CE45" s="6"/>
      <c r="CF45" s="24" t="s">
        <v>1266</v>
      </c>
      <c r="CG45" s="21"/>
      <c r="CH45" s="21"/>
      <c r="CI45" s="21"/>
      <c r="CJ45" s="21"/>
      <c r="CK45" s="21"/>
      <c r="CL45" s="21"/>
      <c r="CM45" s="24" t="s">
        <v>1267</v>
      </c>
      <c r="CN45" s="21"/>
      <c r="CO45" s="21"/>
      <c r="CP45" s="21"/>
      <c r="CQ45" s="21"/>
      <c r="CR45" s="21"/>
      <c r="CS45" s="21"/>
      <c r="CT45" s="24">
        <v>2</v>
      </c>
      <c r="CU45" s="21"/>
      <c r="CV45" s="21"/>
      <c r="CW45" s="21"/>
      <c r="CX45" s="21"/>
      <c r="CY45" s="21"/>
      <c r="CZ45" s="21"/>
      <c r="DA45" s="24" t="s">
        <v>1268</v>
      </c>
      <c r="DB45" s="21"/>
      <c r="DC45" s="21"/>
      <c r="DD45" s="21"/>
      <c r="DE45" s="21"/>
      <c r="DF45" s="21"/>
      <c r="DG45" s="21"/>
      <c r="DH45" s="24" t="s">
        <v>1269</v>
      </c>
      <c r="DI45" s="21" t="s">
        <v>1269</v>
      </c>
      <c r="DJ45" s="21" t="s">
        <v>1269</v>
      </c>
      <c r="DK45" s="21" t="s">
        <v>1269</v>
      </c>
      <c r="DL45" s="21" t="s">
        <v>1269</v>
      </c>
      <c r="DM45" s="21" t="s">
        <v>1269</v>
      </c>
      <c r="DN45" s="21" t="s">
        <v>1269</v>
      </c>
      <c r="DO45" s="26"/>
      <c r="DP45" s="6"/>
      <c r="DQ45" s="24">
        <v>100.6</v>
      </c>
      <c r="DR45" s="21">
        <v>62.4</v>
      </c>
      <c r="DS45" s="21">
        <v>65</v>
      </c>
      <c r="DT45" s="21">
        <v>129.4</v>
      </c>
      <c r="DU45" s="21">
        <v>98</v>
      </c>
      <c r="DV45" s="21">
        <v>137</v>
      </c>
      <c r="DW45" s="21">
        <v>108.3</v>
      </c>
      <c r="DX45" s="24">
        <v>0.6</v>
      </c>
      <c r="DY45" s="21">
        <v>0.5</v>
      </c>
      <c r="DZ45" s="21">
        <v>0.5</v>
      </c>
      <c r="EA45" s="21">
        <v>0.5</v>
      </c>
      <c r="EB45" s="21">
        <v>0.45</v>
      </c>
      <c r="EC45" s="21">
        <v>0.45</v>
      </c>
      <c r="ED45" s="21">
        <v>0.45</v>
      </c>
      <c r="EE45" s="29">
        <f t="shared" si="51"/>
        <v>167.66666666666666</v>
      </c>
      <c r="EF45" s="30">
        <f t="shared" si="96"/>
        <v>124.8</v>
      </c>
      <c r="EG45" s="30">
        <f t="shared" ref="EG45:EK45" si="126">DS45/DZ45</f>
        <v>130</v>
      </c>
      <c r="EH45" s="30">
        <f t="shared" si="126"/>
        <v>258.8</v>
      </c>
      <c r="EI45" s="30">
        <f t="shared" si="126"/>
        <v>217.77777777777777</v>
      </c>
      <c r="EJ45" s="30">
        <f t="shared" si="126"/>
        <v>304.44444444444446</v>
      </c>
      <c r="EK45" s="30">
        <f t="shared" si="126"/>
        <v>240.66666666666666</v>
      </c>
      <c r="EL45" s="24">
        <v>1</v>
      </c>
      <c r="EM45" s="21">
        <v>1</v>
      </c>
      <c r="EN45" s="21">
        <v>1</v>
      </c>
      <c r="EO45" s="21">
        <v>1</v>
      </c>
      <c r="EP45" s="21">
        <v>1</v>
      </c>
      <c r="EQ45" s="21">
        <v>1</v>
      </c>
      <c r="ER45" s="21">
        <v>1</v>
      </c>
      <c r="ES45" s="24">
        <v>535</v>
      </c>
      <c r="ET45" s="21">
        <v>533</v>
      </c>
      <c r="EU45" s="21">
        <v>457</v>
      </c>
      <c r="EV45" s="21">
        <v>433</v>
      </c>
      <c r="EW45" s="21">
        <v>462</v>
      </c>
      <c r="EX45" s="21">
        <v>391</v>
      </c>
      <c r="EY45" s="21">
        <v>357</v>
      </c>
      <c r="EZ45" s="24">
        <v>5</v>
      </c>
      <c r="FA45" s="21">
        <v>5</v>
      </c>
      <c r="FB45" s="21">
        <v>4</v>
      </c>
      <c r="FC45" s="21">
        <v>4</v>
      </c>
      <c r="FD45" s="21">
        <v>4</v>
      </c>
      <c r="FE45" s="21">
        <v>4</v>
      </c>
      <c r="FF45" s="21">
        <v>4</v>
      </c>
      <c r="FG45" s="24">
        <v>3</v>
      </c>
      <c r="FH45" s="21">
        <v>3</v>
      </c>
      <c r="FI45" s="21">
        <v>3</v>
      </c>
      <c r="FJ45" s="21">
        <v>3</v>
      </c>
      <c r="FK45" s="21">
        <v>3</v>
      </c>
      <c r="FL45" s="21">
        <v>3</v>
      </c>
      <c r="FM45" s="21">
        <v>3</v>
      </c>
      <c r="FN45" s="24">
        <v>90</v>
      </c>
      <c r="FO45" s="21">
        <v>70</v>
      </c>
      <c r="FP45" s="21">
        <v>97</v>
      </c>
      <c r="FQ45" s="21">
        <v>72</v>
      </c>
      <c r="FR45" s="21">
        <v>86</v>
      </c>
      <c r="FS45" s="21">
        <v>76</v>
      </c>
      <c r="FT45" s="21">
        <v>81</v>
      </c>
      <c r="FU45" s="24" t="s">
        <v>803</v>
      </c>
      <c r="FV45" s="21" t="s">
        <v>1214</v>
      </c>
      <c r="FW45" s="21">
        <v>0</v>
      </c>
      <c r="FX45" s="21">
        <v>0</v>
      </c>
      <c r="FY45" s="21">
        <v>0</v>
      </c>
      <c r="FZ45" s="21">
        <v>0</v>
      </c>
      <c r="GA45" s="21">
        <v>0</v>
      </c>
      <c r="GB45" s="24">
        <v>60</v>
      </c>
      <c r="GC45" s="21">
        <v>56</v>
      </c>
      <c r="GD45" s="21">
        <v>54</v>
      </c>
      <c r="GE45" s="21">
        <v>61</v>
      </c>
      <c r="GF45" s="21">
        <v>70</v>
      </c>
      <c r="GG45" s="21">
        <v>107</v>
      </c>
      <c r="GH45" s="21">
        <v>107</v>
      </c>
      <c r="GI45" s="24">
        <v>2380</v>
      </c>
      <c r="GJ45" s="21">
        <v>1440</v>
      </c>
      <c r="GK45" s="21">
        <v>3540</v>
      </c>
      <c r="GL45" s="21">
        <v>1580</v>
      </c>
      <c r="GM45" s="21">
        <v>1920</v>
      </c>
      <c r="GN45" s="21">
        <v>1790</v>
      </c>
      <c r="GO45" s="21">
        <v>1870</v>
      </c>
      <c r="GP45" s="6"/>
      <c r="GQ45" s="24">
        <v>16</v>
      </c>
      <c r="GR45" s="21">
        <v>90</v>
      </c>
      <c r="GS45" s="24">
        <v>16</v>
      </c>
      <c r="GT45" s="21">
        <v>90</v>
      </c>
      <c r="GU45" s="24">
        <v>13</v>
      </c>
      <c r="GV45" s="21">
        <v>55</v>
      </c>
      <c r="GW45" s="24">
        <v>12</v>
      </c>
      <c r="GX45" s="21">
        <v>45</v>
      </c>
      <c r="GY45" s="24">
        <v>12</v>
      </c>
      <c r="GZ45" s="21">
        <v>45</v>
      </c>
      <c r="HA45" s="24">
        <v>11</v>
      </c>
      <c r="HB45" s="21">
        <v>45</v>
      </c>
      <c r="HC45" s="24">
        <v>12</v>
      </c>
      <c r="HD45" s="21">
        <v>45</v>
      </c>
      <c r="HE45" s="6"/>
      <c r="HF45" s="21">
        <v>48</v>
      </c>
      <c r="HG45" s="21">
        <v>52</v>
      </c>
      <c r="HH45" s="21">
        <v>186</v>
      </c>
      <c r="HI45" s="21">
        <v>37.6</v>
      </c>
      <c r="HJ45" s="21">
        <v>1</v>
      </c>
      <c r="HK45" s="21">
        <v>66</v>
      </c>
      <c r="HL45" s="21">
        <v>0.6</v>
      </c>
      <c r="HM45" s="21">
        <v>25</v>
      </c>
      <c r="HN45" s="21">
        <v>16.8</v>
      </c>
      <c r="HO45" s="21">
        <v>18.41</v>
      </c>
      <c r="HP45" s="21">
        <v>3.18</v>
      </c>
      <c r="HQ45" s="21">
        <v>140.1</v>
      </c>
      <c r="HR45" s="21">
        <v>21.3</v>
      </c>
      <c r="HS45" s="21">
        <v>12.9</v>
      </c>
      <c r="HT45" s="21">
        <v>15</v>
      </c>
      <c r="HU45" s="6"/>
    </row>
    <row r="46" spans="1:229" ht="15.75" customHeight="1" x14ac:dyDescent="0.3">
      <c r="A46" s="99">
        <v>41</v>
      </c>
      <c r="B46" s="3">
        <v>136</v>
      </c>
      <c r="C46" s="21" t="s">
        <v>431</v>
      </c>
      <c r="D46" s="21">
        <v>2</v>
      </c>
      <c r="E46" s="22">
        <v>41406</v>
      </c>
      <c r="F46" s="22">
        <v>41406</v>
      </c>
      <c r="G46" s="21">
        <f t="shared" si="0"/>
        <v>0</v>
      </c>
      <c r="H46" s="21"/>
      <c r="I46" s="21" t="s">
        <v>432</v>
      </c>
      <c r="J46" s="23">
        <v>8922</v>
      </c>
      <c r="K46" s="21">
        <v>89</v>
      </c>
      <c r="L46" s="21">
        <v>156</v>
      </c>
      <c r="M46" s="21">
        <v>60</v>
      </c>
      <c r="N46" s="21" t="s">
        <v>1270</v>
      </c>
      <c r="O46" s="21">
        <v>76</v>
      </c>
      <c r="P46" s="21">
        <v>89.7</v>
      </c>
      <c r="Q46" s="21">
        <v>4</v>
      </c>
      <c r="R46" s="21" t="s">
        <v>548</v>
      </c>
      <c r="S46" s="21">
        <v>2</v>
      </c>
      <c r="T46" s="21">
        <v>4</v>
      </c>
      <c r="U46" s="21" t="s">
        <v>548</v>
      </c>
      <c r="V46" s="21">
        <v>2</v>
      </c>
      <c r="W46" s="21">
        <v>4</v>
      </c>
      <c r="X46" s="21">
        <v>4</v>
      </c>
      <c r="Y46" s="21">
        <v>0</v>
      </c>
      <c r="Z46" s="6"/>
      <c r="AA46" s="24" t="s">
        <v>884</v>
      </c>
      <c r="AB46" s="21" t="s">
        <v>497</v>
      </c>
      <c r="AC46" s="25">
        <v>2</v>
      </c>
      <c r="AD46" s="25" t="s">
        <v>708</v>
      </c>
      <c r="AE46" s="21" t="s">
        <v>246</v>
      </c>
      <c r="AF46" s="21" t="s">
        <v>247</v>
      </c>
      <c r="AG46" s="21" t="s">
        <v>249</v>
      </c>
      <c r="AH46" s="21"/>
      <c r="AI46" s="21" t="s">
        <v>246</v>
      </c>
      <c r="AJ46" s="21" t="s">
        <v>246</v>
      </c>
      <c r="AK46" s="21" t="s">
        <v>249</v>
      </c>
      <c r="AL46" s="21" t="s">
        <v>246</v>
      </c>
      <c r="AM46" s="21">
        <v>2</v>
      </c>
      <c r="AN46" s="6"/>
      <c r="AO46" s="26" t="s">
        <v>250</v>
      </c>
      <c r="AP46" s="26" t="s">
        <v>274</v>
      </c>
      <c r="AQ46" s="26"/>
      <c r="AR46" s="57" t="s">
        <v>1902</v>
      </c>
      <c r="AS46" s="57" t="s">
        <v>1905</v>
      </c>
      <c r="AT46" s="115">
        <v>2</v>
      </c>
      <c r="AU46" s="21">
        <v>3.64</v>
      </c>
      <c r="AV46" s="21">
        <v>5.03</v>
      </c>
      <c r="AW46" s="21">
        <v>3.7</v>
      </c>
      <c r="AX46" s="21">
        <v>3.66</v>
      </c>
      <c r="AY46" s="21">
        <v>2.2200000000000002</v>
      </c>
      <c r="AZ46" s="21"/>
      <c r="BA46" s="21"/>
      <c r="BB46" s="21"/>
      <c r="BC46" s="28">
        <f t="shared" ref="BC46:BE46" si="127">((AU46/AT46)*100)-100</f>
        <v>82</v>
      </c>
      <c r="BD46" s="28">
        <f t="shared" si="127"/>
        <v>38.186813186813197</v>
      </c>
      <c r="BE46" s="28">
        <f t="shared" si="127"/>
        <v>-26.441351888667995</v>
      </c>
      <c r="BF46" s="28">
        <f t="shared" si="2"/>
        <v>151.5</v>
      </c>
      <c r="BG46" s="28">
        <f t="shared" si="3"/>
        <v>85</v>
      </c>
      <c r="BH46" s="28">
        <f t="shared" si="4"/>
        <v>1.6483516483516496</v>
      </c>
      <c r="BI46" s="3">
        <f t="shared" ref="BI46:BK46" si="128">AU46-AT46</f>
        <v>1.6400000000000001</v>
      </c>
      <c r="BJ46" s="3">
        <f t="shared" si="128"/>
        <v>1.3900000000000001</v>
      </c>
      <c r="BK46" s="3">
        <f t="shared" si="128"/>
        <v>-1.33</v>
      </c>
      <c r="BL46" s="3">
        <f t="shared" si="6"/>
        <v>3.0300000000000002</v>
      </c>
      <c r="BM46" s="3">
        <f t="shared" si="7"/>
        <v>1.7000000000000002</v>
      </c>
      <c r="BN46" s="3">
        <f t="shared" si="8"/>
        <v>6.0000000000000053E-2</v>
      </c>
      <c r="BO46" s="24">
        <v>253.7</v>
      </c>
      <c r="BP46" s="21">
        <v>307.8</v>
      </c>
      <c r="BQ46" s="21"/>
      <c r="BR46" s="21"/>
      <c r="BS46" s="21"/>
      <c r="BT46" s="21"/>
      <c r="BU46" s="21"/>
      <c r="BV46" s="24">
        <v>34</v>
      </c>
      <c r="BW46" s="21">
        <v>37</v>
      </c>
      <c r="BX46" s="21">
        <v>37</v>
      </c>
      <c r="BY46" s="21">
        <v>36.5</v>
      </c>
      <c r="BZ46" s="21">
        <v>36</v>
      </c>
      <c r="CA46" s="21">
        <v>36</v>
      </c>
      <c r="CB46" s="21"/>
      <c r="CC46" s="21"/>
      <c r="CD46" s="21"/>
      <c r="CE46" s="6"/>
      <c r="CF46" s="24" t="s">
        <v>1271</v>
      </c>
      <c r="CG46" s="21"/>
      <c r="CH46" s="21"/>
      <c r="CI46" s="21"/>
      <c r="CJ46" s="21"/>
      <c r="CK46" s="21"/>
      <c r="CL46" s="21"/>
      <c r="CM46" s="24" t="s">
        <v>280</v>
      </c>
      <c r="CN46" s="21"/>
      <c r="CO46" s="21"/>
      <c r="CP46" s="21"/>
      <c r="CQ46" s="21"/>
      <c r="CR46" s="21"/>
      <c r="CS46" s="21"/>
      <c r="CT46" s="24">
        <v>2</v>
      </c>
      <c r="CU46" s="21"/>
      <c r="CV46" s="21"/>
      <c r="CW46" s="21"/>
      <c r="CX46" s="21"/>
      <c r="CY46" s="21"/>
      <c r="CZ46" s="21"/>
      <c r="DA46" s="24" t="s">
        <v>1272</v>
      </c>
      <c r="DB46" s="21"/>
      <c r="DC46" s="21"/>
      <c r="DD46" s="21"/>
      <c r="DE46" s="21"/>
      <c r="DF46" s="21"/>
      <c r="DG46" s="21"/>
      <c r="DH46" s="24" t="s">
        <v>255</v>
      </c>
      <c r="DI46" s="21" t="s">
        <v>255</v>
      </c>
      <c r="DJ46" s="21" t="s">
        <v>255</v>
      </c>
      <c r="DK46" s="21">
        <v>0</v>
      </c>
      <c r="DL46" s="21"/>
      <c r="DM46" s="21"/>
      <c r="DN46" s="21"/>
      <c r="DO46" s="26"/>
      <c r="DP46" s="6"/>
      <c r="DQ46" s="24">
        <v>201.5</v>
      </c>
      <c r="DR46" s="21">
        <v>147</v>
      </c>
      <c r="DS46" s="21">
        <v>225.2</v>
      </c>
      <c r="DT46" s="21">
        <v>104.3</v>
      </c>
      <c r="DU46" s="21"/>
      <c r="DV46" s="21"/>
      <c r="DW46" s="21"/>
      <c r="DX46" s="24">
        <v>0.5</v>
      </c>
      <c r="DY46" s="21">
        <v>0.6</v>
      </c>
      <c r="DZ46" s="21">
        <v>0.5</v>
      </c>
      <c r="EA46" s="21">
        <v>0.6</v>
      </c>
      <c r="EB46" s="21"/>
      <c r="EC46" s="21"/>
      <c r="ED46" s="21"/>
      <c r="EE46" s="29">
        <f t="shared" si="51"/>
        <v>403</v>
      </c>
      <c r="EF46" s="30">
        <f t="shared" si="96"/>
        <v>245</v>
      </c>
      <c r="EG46" s="30">
        <f t="shared" ref="EG46:EH46" si="129">DS46/DZ46</f>
        <v>450.4</v>
      </c>
      <c r="EH46" s="30">
        <f t="shared" si="129"/>
        <v>173.83333333333334</v>
      </c>
      <c r="EI46" s="30"/>
      <c r="EJ46" s="30"/>
      <c r="EK46" s="30"/>
      <c r="EL46" s="24">
        <v>1</v>
      </c>
      <c r="EM46" s="21">
        <v>1</v>
      </c>
      <c r="EN46" s="21">
        <v>1</v>
      </c>
      <c r="EO46" s="21">
        <v>1</v>
      </c>
      <c r="EP46" s="21"/>
      <c r="EQ46" s="21"/>
      <c r="ER46" s="21"/>
      <c r="ES46" s="24">
        <v>380</v>
      </c>
      <c r="ET46" s="21">
        <v>375</v>
      </c>
      <c r="EU46" s="21">
        <v>299</v>
      </c>
      <c r="EV46" s="21">
        <v>411</v>
      </c>
      <c r="EW46" s="21"/>
      <c r="EX46" s="21"/>
      <c r="EY46" s="21"/>
      <c r="EZ46" s="24">
        <v>14.1</v>
      </c>
      <c r="FA46" s="21">
        <v>12.8</v>
      </c>
      <c r="FB46" s="21">
        <v>14.1</v>
      </c>
      <c r="FC46" s="21">
        <v>12.1</v>
      </c>
      <c r="FD46" s="21"/>
      <c r="FE46" s="21"/>
      <c r="FF46" s="21"/>
      <c r="FG46" s="24">
        <v>10</v>
      </c>
      <c r="FH46" s="21">
        <v>10</v>
      </c>
      <c r="FI46" s="21">
        <v>10</v>
      </c>
      <c r="FJ46" s="21">
        <v>3</v>
      </c>
      <c r="FK46" s="21"/>
      <c r="FL46" s="21"/>
      <c r="FM46" s="21"/>
      <c r="FN46" s="24">
        <v>86</v>
      </c>
      <c r="FO46" s="21">
        <v>99</v>
      </c>
      <c r="FP46" s="21">
        <v>74</v>
      </c>
      <c r="FQ46" s="21">
        <v>52</v>
      </c>
      <c r="FR46" s="21"/>
      <c r="FS46" s="21"/>
      <c r="FT46" s="21"/>
      <c r="FU46" s="24">
        <v>0</v>
      </c>
      <c r="FV46" s="21" t="s">
        <v>804</v>
      </c>
      <c r="FW46" s="21">
        <v>0</v>
      </c>
      <c r="FX46" s="21" t="s">
        <v>560</v>
      </c>
      <c r="FY46" s="21"/>
      <c r="FZ46" s="21"/>
      <c r="GA46" s="21"/>
      <c r="GB46" s="24">
        <v>147</v>
      </c>
      <c r="GC46" s="21">
        <v>194</v>
      </c>
      <c r="GD46" s="21">
        <v>186</v>
      </c>
      <c r="GE46" s="21">
        <v>145</v>
      </c>
      <c r="GF46" s="21"/>
      <c r="GG46" s="21"/>
      <c r="GH46" s="21"/>
      <c r="GI46" s="24">
        <v>900</v>
      </c>
      <c r="GJ46" s="21">
        <v>1190</v>
      </c>
      <c r="GK46" s="21">
        <v>2180</v>
      </c>
      <c r="GL46" s="21">
        <v>27</v>
      </c>
      <c r="GM46" s="21"/>
      <c r="GN46" s="21"/>
      <c r="GO46" s="21"/>
      <c r="GP46" s="6"/>
      <c r="GQ46" s="24">
        <v>10</v>
      </c>
      <c r="GR46" s="21">
        <v>45</v>
      </c>
      <c r="GS46" s="24">
        <v>15</v>
      </c>
      <c r="GT46" s="21">
        <v>80</v>
      </c>
      <c r="GU46" s="24">
        <v>10</v>
      </c>
      <c r="GV46" s="21">
        <v>45</v>
      </c>
      <c r="GW46" s="24">
        <v>18</v>
      </c>
      <c r="GX46" s="21">
        <v>90</v>
      </c>
      <c r="GY46" s="24"/>
      <c r="GZ46" s="21"/>
      <c r="HA46" s="24"/>
      <c r="HB46" s="21"/>
      <c r="HC46" s="24"/>
      <c r="HD46" s="21"/>
      <c r="HE46" s="6"/>
      <c r="HF46" s="21">
        <v>89</v>
      </c>
      <c r="HG46" s="21">
        <v>114</v>
      </c>
      <c r="HH46" s="21">
        <v>149</v>
      </c>
      <c r="HI46" s="21">
        <v>34</v>
      </c>
      <c r="HJ46" s="21">
        <v>1</v>
      </c>
      <c r="HK46" s="21">
        <v>147</v>
      </c>
      <c r="HL46" s="21">
        <v>0.8</v>
      </c>
      <c r="HM46" s="21">
        <v>0</v>
      </c>
      <c r="HN46" s="21">
        <v>89.91</v>
      </c>
      <c r="HO46" s="21">
        <v>12.1</v>
      </c>
      <c r="HP46" s="21">
        <v>2.88</v>
      </c>
      <c r="HQ46" s="21">
        <v>140</v>
      </c>
      <c r="HR46" s="21">
        <v>15.9</v>
      </c>
      <c r="HS46" s="21">
        <v>14.1</v>
      </c>
      <c r="HT46" s="21">
        <v>10</v>
      </c>
      <c r="HU46" s="6"/>
    </row>
    <row r="47" spans="1:229" ht="15.75" customHeight="1" x14ac:dyDescent="0.3">
      <c r="A47" s="99">
        <v>42</v>
      </c>
      <c r="B47" s="3">
        <v>137</v>
      </c>
      <c r="C47" s="21" t="s">
        <v>874</v>
      </c>
      <c r="D47" s="21">
        <v>1</v>
      </c>
      <c r="E47" s="22">
        <v>41406</v>
      </c>
      <c r="F47" s="22">
        <v>41406</v>
      </c>
      <c r="G47" s="21">
        <f t="shared" si="0"/>
        <v>0</v>
      </c>
      <c r="H47" s="21" t="s">
        <v>395</v>
      </c>
      <c r="I47" s="21" t="s">
        <v>347</v>
      </c>
      <c r="J47" s="23">
        <v>18134</v>
      </c>
      <c r="K47" s="21">
        <v>64</v>
      </c>
      <c r="L47" s="21">
        <v>172</v>
      </c>
      <c r="M47" s="21">
        <v>80</v>
      </c>
      <c r="N47" s="21" t="s">
        <v>1273</v>
      </c>
      <c r="O47" s="21">
        <v>76</v>
      </c>
      <c r="P47" s="21">
        <v>89.7</v>
      </c>
      <c r="Q47" s="21">
        <v>4</v>
      </c>
      <c r="R47" s="21" t="s">
        <v>548</v>
      </c>
      <c r="S47" s="21">
        <v>2</v>
      </c>
      <c r="T47" s="21">
        <v>4</v>
      </c>
      <c r="U47" s="21" t="s">
        <v>548</v>
      </c>
      <c r="V47" s="21">
        <v>2</v>
      </c>
      <c r="W47" s="21">
        <v>1</v>
      </c>
      <c r="X47" s="21">
        <v>4</v>
      </c>
      <c r="Y47" s="21">
        <v>1</v>
      </c>
      <c r="Z47" s="6"/>
      <c r="AA47" s="24" t="s">
        <v>884</v>
      </c>
      <c r="AB47" s="21" t="s">
        <v>1274</v>
      </c>
      <c r="AC47" s="25">
        <v>1</v>
      </c>
      <c r="AD47" s="25"/>
      <c r="AE47" s="21" t="s">
        <v>246</v>
      </c>
      <c r="AF47" s="21" t="s">
        <v>479</v>
      </c>
      <c r="AG47" s="21" t="s">
        <v>249</v>
      </c>
      <c r="AH47" s="21"/>
      <c r="AI47" s="21" t="s">
        <v>246</v>
      </c>
      <c r="AJ47" s="21" t="s">
        <v>246</v>
      </c>
      <c r="AK47" s="21" t="s">
        <v>246</v>
      </c>
      <c r="AL47" s="21" t="s">
        <v>249</v>
      </c>
      <c r="AM47" s="21">
        <v>7.68</v>
      </c>
      <c r="AN47" s="6"/>
      <c r="AO47" s="26" t="s">
        <v>250</v>
      </c>
      <c r="AP47" s="26" t="s">
        <v>274</v>
      </c>
      <c r="AQ47" s="26"/>
      <c r="AR47" s="26" t="s">
        <v>1902</v>
      </c>
      <c r="AS47" s="26" t="s">
        <v>299</v>
      </c>
      <c r="AT47" s="115">
        <v>2.68</v>
      </c>
      <c r="AU47" s="21">
        <v>7.03</v>
      </c>
      <c r="AV47" s="21">
        <v>11.56</v>
      </c>
      <c r="AW47" s="21">
        <v>8</v>
      </c>
      <c r="AX47" s="21">
        <v>7.5</v>
      </c>
      <c r="AY47" s="21">
        <v>7.06</v>
      </c>
      <c r="AZ47" s="21"/>
      <c r="BA47" s="21"/>
      <c r="BB47" s="21"/>
      <c r="BC47" s="28">
        <f t="shared" ref="BC47:BE47" si="130">((AU47/AT47)*100)-100</f>
        <v>162.31343283582089</v>
      </c>
      <c r="BD47" s="28">
        <f t="shared" si="130"/>
        <v>64.438122332859166</v>
      </c>
      <c r="BE47" s="28">
        <f t="shared" si="130"/>
        <v>-30.79584775086505</v>
      </c>
      <c r="BF47" s="28">
        <f t="shared" si="2"/>
        <v>331.34328358208955</v>
      </c>
      <c r="BG47" s="28">
        <f t="shared" si="3"/>
        <v>198.50746268656712</v>
      </c>
      <c r="BH47" s="28">
        <f t="shared" si="4"/>
        <v>13.798008534850624</v>
      </c>
      <c r="BI47" s="3">
        <f t="shared" ref="BI47:BK47" si="131">AU47-AT47</f>
        <v>4.3499999999999996</v>
      </c>
      <c r="BJ47" s="3">
        <f t="shared" si="131"/>
        <v>4.53</v>
      </c>
      <c r="BK47" s="3">
        <f t="shared" si="131"/>
        <v>-3.5600000000000005</v>
      </c>
      <c r="BL47" s="3">
        <f t="shared" si="6"/>
        <v>8.8800000000000008</v>
      </c>
      <c r="BM47" s="3">
        <f t="shared" si="7"/>
        <v>5.32</v>
      </c>
      <c r="BN47" s="3">
        <f t="shared" si="8"/>
        <v>0.96999999999999975</v>
      </c>
      <c r="BO47" s="24">
        <v>222</v>
      </c>
      <c r="BP47" s="21">
        <v>223</v>
      </c>
      <c r="BQ47" s="21">
        <v>233</v>
      </c>
      <c r="BR47" s="21">
        <v>200.8</v>
      </c>
      <c r="BS47" s="21"/>
      <c r="BT47" s="21"/>
      <c r="BU47" s="21"/>
      <c r="BV47" s="24">
        <v>34</v>
      </c>
      <c r="BW47" s="21">
        <v>35</v>
      </c>
      <c r="BX47" s="21">
        <v>35.6</v>
      </c>
      <c r="BY47" s="21">
        <v>35</v>
      </c>
      <c r="BZ47" s="21">
        <v>35.9</v>
      </c>
      <c r="CA47" s="21">
        <v>34</v>
      </c>
      <c r="CB47" s="21"/>
      <c r="CC47" s="21"/>
      <c r="CD47" s="21"/>
      <c r="CE47" s="6"/>
      <c r="CF47" s="24" t="s">
        <v>957</v>
      </c>
      <c r="CG47" s="21"/>
      <c r="CH47" s="21"/>
      <c r="CI47" s="21"/>
      <c r="CJ47" s="21"/>
      <c r="CK47" s="21"/>
      <c r="CL47" s="21"/>
      <c r="CM47" s="24" t="s">
        <v>1275</v>
      </c>
      <c r="CN47" s="21"/>
      <c r="CO47" s="21"/>
      <c r="CP47" s="21"/>
      <c r="CQ47" s="21"/>
      <c r="CR47" s="21"/>
      <c r="CS47" s="21"/>
      <c r="CT47" s="24">
        <v>2</v>
      </c>
      <c r="CU47" s="21"/>
      <c r="CV47" s="21"/>
      <c r="CW47" s="21"/>
      <c r="CX47" s="21"/>
      <c r="CY47" s="21"/>
      <c r="CZ47" s="21"/>
      <c r="DA47" s="24" t="s">
        <v>1276</v>
      </c>
      <c r="DB47" s="21"/>
      <c r="DC47" s="21"/>
      <c r="DD47" s="21"/>
      <c r="DE47" s="21"/>
      <c r="DF47" s="21"/>
      <c r="DG47" s="21"/>
      <c r="DH47" s="24" t="s">
        <v>1277</v>
      </c>
      <c r="DI47" s="21" t="s">
        <v>1277</v>
      </c>
      <c r="DJ47" s="21" t="s">
        <v>1278</v>
      </c>
      <c r="DK47" s="21" t="s">
        <v>1279</v>
      </c>
      <c r="DL47" s="21"/>
      <c r="DM47" s="21"/>
      <c r="DN47" s="21"/>
      <c r="DO47" s="26"/>
      <c r="DP47" s="6"/>
      <c r="DQ47" s="24">
        <v>279</v>
      </c>
      <c r="DR47" s="21">
        <v>110.7</v>
      </c>
      <c r="DS47" s="21">
        <v>83.6</v>
      </c>
      <c r="DT47" s="21">
        <v>216.5</v>
      </c>
      <c r="DU47" s="21"/>
      <c r="DV47" s="21"/>
      <c r="DW47" s="21"/>
      <c r="DX47" s="24">
        <v>0.35</v>
      </c>
      <c r="DY47" s="21">
        <v>0.4</v>
      </c>
      <c r="DZ47" s="21">
        <v>0.4</v>
      </c>
      <c r="EA47" s="21">
        <v>0.1</v>
      </c>
      <c r="EB47" s="21"/>
      <c r="EC47" s="21"/>
      <c r="ED47" s="21"/>
      <c r="EE47" s="29">
        <f t="shared" si="51"/>
        <v>797.14285714285722</v>
      </c>
      <c r="EF47" s="30">
        <f t="shared" si="96"/>
        <v>276.75</v>
      </c>
      <c r="EG47" s="30">
        <f t="shared" ref="EG47:EH47" si="132">DS47/DZ47</f>
        <v>208.99999999999997</v>
      </c>
      <c r="EH47" s="30">
        <f t="shared" si="132"/>
        <v>2165</v>
      </c>
      <c r="EI47" s="30"/>
      <c r="EJ47" s="30"/>
      <c r="EK47" s="30"/>
      <c r="EL47" s="24">
        <v>0</v>
      </c>
      <c r="EM47" s="21">
        <v>0</v>
      </c>
      <c r="EN47" s="21">
        <v>0</v>
      </c>
      <c r="EO47" s="21">
        <v>1</v>
      </c>
      <c r="EP47" s="21"/>
      <c r="EQ47" s="21"/>
      <c r="ER47" s="21"/>
      <c r="ES47" s="24">
        <v>65</v>
      </c>
      <c r="ET47" s="21">
        <v>40</v>
      </c>
      <c r="EU47" s="21">
        <v>40</v>
      </c>
      <c r="EV47" s="21">
        <v>65</v>
      </c>
      <c r="EW47" s="21"/>
      <c r="EX47" s="21"/>
      <c r="EY47" s="21"/>
      <c r="EZ47" s="24">
        <v>66.7</v>
      </c>
      <c r="FA47" s="21">
        <v>65.7</v>
      </c>
      <c r="FB47" s="21">
        <v>78</v>
      </c>
      <c r="FC47" s="21">
        <v>74.2</v>
      </c>
      <c r="FD47" s="21"/>
      <c r="FE47" s="21"/>
      <c r="FF47" s="21"/>
      <c r="FG47" s="24">
        <v>9</v>
      </c>
      <c r="FH47" s="21">
        <v>9</v>
      </c>
      <c r="FI47" s="21">
        <v>14</v>
      </c>
      <c r="FJ47" s="21">
        <v>3</v>
      </c>
      <c r="FK47" s="21"/>
      <c r="FL47" s="21"/>
      <c r="FM47" s="21"/>
      <c r="FN47" s="24">
        <v>53</v>
      </c>
      <c r="FO47" s="21">
        <v>69</v>
      </c>
      <c r="FP47" s="21">
        <v>62</v>
      </c>
      <c r="FQ47" s="21">
        <v>63</v>
      </c>
      <c r="FR47" s="21"/>
      <c r="FS47" s="21"/>
      <c r="FT47" s="21"/>
      <c r="FU47" s="24" t="s">
        <v>294</v>
      </c>
      <c r="FV47" s="21" t="s">
        <v>295</v>
      </c>
      <c r="FW47" s="21" t="s">
        <v>430</v>
      </c>
      <c r="FX47" s="21" t="s">
        <v>1280</v>
      </c>
      <c r="FY47" s="21"/>
      <c r="FZ47" s="21"/>
      <c r="GA47" s="21"/>
      <c r="GB47" s="24">
        <v>222</v>
      </c>
      <c r="GC47" s="21">
        <v>197</v>
      </c>
      <c r="GD47" s="21">
        <v>243</v>
      </c>
      <c r="GE47" s="21">
        <v>233</v>
      </c>
      <c r="GF47" s="21"/>
      <c r="GG47" s="21"/>
      <c r="GH47" s="21"/>
      <c r="GI47" s="24">
        <v>710</v>
      </c>
      <c r="GJ47" s="21">
        <v>360</v>
      </c>
      <c r="GK47" s="21">
        <v>20</v>
      </c>
      <c r="GL47" s="21">
        <v>0</v>
      </c>
      <c r="GM47" s="21"/>
      <c r="GN47" s="21"/>
      <c r="GO47" s="21"/>
      <c r="GP47" s="6"/>
      <c r="GQ47" s="24">
        <v>16</v>
      </c>
      <c r="GR47" s="21">
        <v>90</v>
      </c>
      <c r="GS47" s="24">
        <v>19</v>
      </c>
      <c r="GT47" s="21">
        <v>90</v>
      </c>
      <c r="GU47" s="24">
        <v>17</v>
      </c>
      <c r="GV47" s="21">
        <v>90</v>
      </c>
      <c r="GW47" s="24">
        <v>20</v>
      </c>
      <c r="GX47" s="21">
        <v>90</v>
      </c>
      <c r="GY47" s="24"/>
      <c r="GZ47" s="21"/>
      <c r="HA47" s="24"/>
      <c r="HB47" s="21"/>
      <c r="HC47" s="24"/>
      <c r="HD47" s="21"/>
      <c r="HE47" s="6"/>
      <c r="HF47" s="21">
        <v>64</v>
      </c>
      <c r="HG47" s="21">
        <v>69</v>
      </c>
      <c r="HH47" s="21">
        <v>67</v>
      </c>
      <c r="HI47" s="21">
        <v>34</v>
      </c>
      <c r="HJ47" s="21">
        <v>2</v>
      </c>
      <c r="HK47" s="21">
        <v>89.3</v>
      </c>
      <c r="HL47" s="21">
        <v>0.35</v>
      </c>
      <c r="HM47" s="21">
        <v>0</v>
      </c>
      <c r="HN47" s="21">
        <v>84.03</v>
      </c>
      <c r="HO47" s="21">
        <v>10.27</v>
      </c>
      <c r="HP47" s="21">
        <v>2.66</v>
      </c>
      <c r="HQ47" s="21">
        <v>131.9</v>
      </c>
      <c r="HR47" s="21">
        <v>18.3</v>
      </c>
      <c r="HS47" s="21">
        <v>66.7</v>
      </c>
      <c r="HT47" s="21">
        <v>9</v>
      </c>
      <c r="HU47" s="6"/>
    </row>
    <row r="48" spans="1:229" ht="15.75" customHeight="1" x14ac:dyDescent="0.3">
      <c r="A48" s="99">
        <v>43</v>
      </c>
      <c r="B48" s="3">
        <v>142</v>
      </c>
      <c r="C48" s="21" t="s">
        <v>269</v>
      </c>
      <c r="D48" s="21">
        <v>2</v>
      </c>
      <c r="E48" s="22">
        <v>41428</v>
      </c>
      <c r="F48" s="22">
        <v>41428</v>
      </c>
      <c r="G48" s="21">
        <f t="shared" si="0"/>
        <v>0</v>
      </c>
      <c r="H48" s="21"/>
      <c r="I48" s="21" t="s">
        <v>440</v>
      </c>
      <c r="J48" s="23">
        <v>11980</v>
      </c>
      <c r="K48" s="21">
        <v>80</v>
      </c>
      <c r="L48" s="21">
        <v>165</v>
      </c>
      <c r="M48" s="21">
        <v>100</v>
      </c>
      <c r="N48" s="21" t="s">
        <v>1318</v>
      </c>
      <c r="O48" s="21">
        <v>49</v>
      </c>
      <c r="P48" s="21">
        <v>43.8</v>
      </c>
      <c r="Q48" s="21">
        <v>4</v>
      </c>
      <c r="R48" s="21" t="s">
        <v>794</v>
      </c>
      <c r="S48" s="21">
        <v>1</v>
      </c>
      <c r="T48" s="21">
        <v>9</v>
      </c>
      <c r="U48" s="21" t="s">
        <v>548</v>
      </c>
      <c r="V48" s="21">
        <v>2</v>
      </c>
      <c r="W48" s="21">
        <v>0</v>
      </c>
      <c r="X48" s="21">
        <v>1</v>
      </c>
      <c r="Y48" s="21">
        <v>0</v>
      </c>
      <c r="Z48" s="6"/>
      <c r="AA48" s="24" t="s">
        <v>884</v>
      </c>
      <c r="AB48" s="21" t="s">
        <v>563</v>
      </c>
      <c r="AC48" s="25">
        <v>2</v>
      </c>
      <c r="AD48" s="25" t="s">
        <v>1010</v>
      </c>
      <c r="AE48" s="21" t="s">
        <v>249</v>
      </c>
      <c r="AF48" s="21"/>
      <c r="AG48" s="21" t="s">
        <v>246</v>
      </c>
      <c r="AH48" s="21" t="s">
        <v>248</v>
      </c>
      <c r="AI48" s="21" t="s">
        <v>249</v>
      </c>
      <c r="AJ48" s="21" t="s">
        <v>249</v>
      </c>
      <c r="AK48" s="21" t="s">
        <v>249</v>
      </c>
      <c r="AL48" s="21" t="s">
        <v>249</v>
      </c>
      <c r="AM48" s="21">
        <v>0.95</v>
      </c>
      <c r="AN48" s="6"/>
      <c r="AO48" s="26" t="s">
        <v>250</v>
      </c>
      <c r="AP48" s="26" t="s">
        <v>274</v>
      </c>
      <c r="AQ48" s="26"/>
      <c r="AR48" s="26" t="s">
        <v>1902</v>
      </c>
      <c r="AS48" s="26" t="s">
        <v>299</v>
      </c>
      <c r="AT48" s="115">
        <v>0.95</v>
      </c>
      <c r="AU48" s="21">
        <v>1</v>
      </c>
      <c r="AV48" s="21">
        <v>1.95</v>
      </c>
      <c r="AW48" s="21">
        <v>0.83</v>
      </c>
      <c r="AX48" s="21">
        <v>0.44</v>
      </c>
      <c r="AY48" s="21">
        <v>0.27</v>
      </c>
      <c r="AZ48" s="21">
        <v>0.14000000000000001</v>
      </c>
      <c r="BA48" s="21"/>
      <c r="BB48" s="21"/>
      <c r="BC48" s="28">
        <f t="shared" ref="BC48:BE48" si="133">((AU48/AT48)*100)-100</f>
        <v>5.2631578947368354</v>
      </c>
      <c r="BD48" s="28">
        <f t="shared" si="133"/>
        <v>95</v>
      </c>
      <c r="BE48" s="28">
        <f t="shared" si="133"/>
        <v>-57.435897435897438</v>
      </c>
      <c r="BF48" s="28">
        <f t="shared" si="2"/>
        <v>105.26315789473685</v>
      </c>
      <c r="BG48" s="28">
        <f t="shared" si="3"/>
        <v>-12.631578947368411</v>
      </c>
      <c r="BH48" s="28">
        <f t="shared" si="4"/>
        <v>-17</v>
      </c>
      <c r="BI48" s="3">
        <f t="shared" ref="BI48:BK48" si="134">AU48-AT48</f>
        <v>5.0000000000000044E-2</v>
      </c>
      <c r="BJ48" s="3">
        <f t="shared" si="134"/>
        <v>0.95</v>
      </c>
      <c r="BK48" s="3">
        <f t="shared" si="134"/>
        <v>-1.1200000000000001</v>
      </c>
      <c r="BL48" s="3">
        <f t="shared" si="6"/>
        <v>1</v>
      </c>
      <c r="BM48" s="3">
        <f t="shared" si="7"/>
        <v>-0.12</v>
      </c>
      <c r="BN48" s="3">
        <f t="shared" si="8"/>
        <v>-0.17000000000000004</v>
      </c>
      <c r="BO48" s="24">
        <v>103.7</v>
      </c>
      <c r="BP48" s="21">
        <v>173.5</v>
      </c>
      <c r="BQ48" s="21"/>
      <c r="BR48" s="21"/>
      <c r="BS48" s="21"/>
      <c r="BT48" s="21"/>
      <c r="BU48" s="21"/>
      <c r="BV48" s="24">
        <v>36</v>
      </c>
      <c r="BW48" s="21">
        <v>37</v>
      </c>
      <c r="BX48" s="21">
        <v>35</v>
      </c>
      <c r="BY48" s="21">
        <v>35.6</v>
      </c>
      <c r="BZ48" s="21">
        <v>35</v>
      </c>
      <c r="CA48" s="21">
        <v>36</v>
      </c>
      <c r="CB48" s="21">
        <v>36.9</v>
      </c>
      <c r="CC48" s="21"/>
      <c r="CD48" s="21"/>
      <c r="CE48" s="6"/>
      <c r="CF48" s="24" t="s">
        <v>1319</v>
      </c>
      <c r="CG48" s="21"/>
      <c r="CH48" s="21"/>
      <c r="CI48" s="21"/>
      <c r="CJ48" s="21"/>
      <c r="CK48" s="21"/>
      <c r="CL48" s="21"/>
      <c r="CM48" s="24" t="s">
        <v>280</v>
      </c>
      <c r="CN48" s="21"/>
      <c r="CO48" s="21"/>
      <c r="CP48" s="21"/>
      <c r="CQ48" s="21"/>
      <c r="CR48" s="21"/>
      <c r="CS48" s="21"/>
      <c r="CT48" s="24">
        <v>2</v>
      </c>
      <c r="CU48" s="21"/>
      <c r="CV48" s="21"/>
      <c r="CW48" s="21"/>
      <c r="CX48" s="21"/>
      <c r="CY48" s="21"/>
      <c r="CZ48" s="21"/>
      <c r="DA48" s="24" t="s">
        <v>1320</v>
      </c>
      <c r="DB48" s="21"/>
      <c r="DC48" s="21"/>
      <c r="DD48" s="21"/>
      <c r="DE48" s="21"/>
      <c r="DF48" s="21"/>
      <c r="DG48" s="21"/>
      <c r="DH48" s="24" t="s">
        <v>255</v>
      </c>
      <c r="DI48" s="21" t="s">
        <v>255</v>
      </c>
      <c r="DJ48" s="21" t="s">
        <v>255</v>
      </c>
      <c r="DK48" s="21" t="s">
        <v>255</v>
      </c>
      <c r="DL48" s="21" t="s">
        <v>1106</v>
      </c>
      <c r="DM48" s="21"/>
      <c r="DN48" s="21"/>
      <c r="DO48" s="26"/>
      <c r="DP48" s="6"/>
      <c r="DQ48" s="24">
        <v>103</v>
      </c>
      <c r="DR48" s="21">
        <v>105.2</v>
      </c>
      <c r="DS48" s="21">
        <v>114.2</v>
      </c>
      <c r="DT48" s="21">
        <v>99</v>
      </c>
      <c r="DU48" s="21">
        <v>80</v>
      </c>
      <c r="DV48" s="21"/>
      <c r="DW48" s="21"/>
      <c r="DX48" s="24">
        <v>0.35</v>
      </c>
      <c r="DY48" s="21">
        <v>0.35</v>
      </c>
      <c r="DZ48" s="21">
        <v>0.3</v>
      </c>
      <c r="EA48" s="21">
        <v>0.3</v>
      </c>
      <c r="EB48" s="21">
        <v>0.3</v>
      </c>
      <c r="EC48" s="21"/>
      <c r="ED48" s="21"/>
      <c r="EE48" s="29">
        <f t="shared" si="51"/>
        <v>294.28571428571428</v>
      </c>
      <c r="EF48" s="30">
        <f t="shared" si="96"/>
        <v>300.57142857142861</v>
      </c>
      <c r="EG48" s="30">
        <f t="shared" ref="EG48:EI48" si="135">DS48/DZ48</f>
        <v>380.66666666666669</v>
      </c>
      <c r="EH48" s="30">
        <f t="shared" si="135"/>
        <v>330</v>
      </c>
      <c r="EI48" s="30">
        <f t="shared" si="135"/>
        <v>266.66666666666669</v>
      </c>
      <c r="EJ48" s="30"/>
      <c r="EK48" s="30"/>
      <c r="EL48" s="24">
        <v>0</v>
      </c>
      <c r="EM48" s="21">
        <v>0</v>
      </c>
      <c r="EN48" s="21">
        <v>0</v>
      </c>
      <c r="EO48" s="21">
        <v>0</v>
      </c>
      <c r="EP48" s="21">
        <v>0</v>
      </c>
      <c r="EQ48" s="21"/>
      <c r="ER48" s="21"/>
      <c r="ES48" s="24">
        <v>210</v>
      </c>
      <c r="ET48" s="21">
        <v>195</v>
      </c>
      <c r="EU48" s="21">
        <v>174</v>
      </c>
      <c r="EV48" s="21">
        <v>184</v>
      </c>
      <c r="EW48" s="21">
        <v>199</v>
      </c>
      <c r="EX48" s="21"/>
      <c r="EY48" s="21"/>
      <c r="EZ48" s="24">
        <v>9</v>
      </c>
      <c r="FA48" s="21">
        <v>10.6</v>
      </c>
      <c r="FB48" s="21">
        <v>11.7</v>
      </c>
      <c r="FC48" s="21">
        <v>11.7</v>
      </c>
      <c r="FD48" s="21">
        <v>11.7</v>
      </c>
      <c r="FE48" s="21"/>
      <c r="FF48" s="21"/>
      <c r="FG48" s="24">
        <v>15</v>
      </c>
      <c r="FH48" s="21">
        <v>15</v>
      </c>
      <c r="FI48" s="21">
        <v>15</v>
      </c>
      <c r="FJ48" s="21">
        <v>15</v>
      </c>
      <c r="FK48" s="21">
        <v>15</v>
      </c>
      <c r="FL48" s="21"/>
      <c r="FM48" s="21"/>
      <c r="FN48" s="24">
        <v>80</v>
      </c>
      <c r="FO48" s="21">
        <v>75</v>
      </c>
      <c r="FP48" s="21">
        <v>97</v>
      </c>
      <c r="FQ48" s="21">
        <v>84</v>
      </c>
      <c r="FR48" s="21">
        <v>93</v>
      </c>
      <c r="FS48" s="21"/>
      <c r="FT48" s="21"/>
      <c r="FU48" s="24">
        <v>0</v>
      </c>
      <c r="FV48" s="21">
        <v>0</v>
      </c>
      <c r="FW48" s="21">
        <v>0</v>
      </c>
      <c r="FX48" s="21">
        <v>0</v>
      </c>
      <c r="FY48" s="21">
        <v>0</v>
      </c>
      <c r="FZ48" s="21"/>
      <c r="GA48" s="21"/>
      <c r="GB48" s="24">
        <v>67</v>
      </c>
      <c r="GC48" s="21">
        <v>47</v>
      </c>
      <c r="GD48" s="21">
        <v>37</v>
      </c>
      <c r="GE48" s="21">
        <v>30</v>
      </c>
      <c r="GF48" s="21">
        <v>26</v>
      </c>
      <c r="GG48" s="21"/>
      <c r="GH48" s="21"/>
      <c r="GI48" s="24">
        <v>890</v>
      </c>
      <c r="GJ48" s="21">
        <v>1065</v>
      </c>
      <c r="GK48" s="21">
        <v>1475</v>
      </c>
      <c r="GL48" s="21">
        <v>1800</v>
      </c>
      <c r="GM48" s="21">
        <v>1260</v>
      </c>
      <c r="GN48" s="21"/>
      <c r="GO48" s="21"/>
      <c r="GP48" s="6"/>
      <c r="GQ48" s="24">
        <v>9</v>
      </c>
      <c r="GR48" s="21">
        <v>18</v>
      </c>
      <c r="GS48" s="24">
        <v>9</v>
      </c>
      <c r="GT48" s="21">
        <v>18</v>
      </c>
      <c r="GU48" s="24">
        <v>8</v>
      </c>
      <c r="GV48" s="21">
        <v>18</v>
      </c>
      <c r="GW48" s="24">
        <v>8</v>
      </c>
      <c r="GX48" s="21">
        <v>18</v>
      </c>
      <c r="GY48" s="24">
        <v>9</v>
      </c>
      <c r="GZ48" s="21">
        <v>18</v>
      </c>
      <c r="HA48" s="24"/>
      <c r="HB48" s="21"/>
      <c r="HC48" s="24"/>
      <c r="HD48" s="21"/>
      <c r="HE48" s="6"/>
      <c r="HF48" s="21">
        <v>80</v>
      </c>
      <c r="HG48" s="21">
        <v>74</v>
      </c>
      <c r="HH48" s="21">
        <v>93</v>
      </c>
      <c r="HI48" s="21">
        <v>37</v>
      </c>
      <c r="HJ48" s="21">
        <v>2</v>
      </c>
      <c r="HK48" s="21">
        <v>93.4</v>
      </c>
      <c r="HL48" s="21">
        <v>0.35</v>
      </c>
      <c r="HM48" s="21">
        <v>10</v>
      </c>
      <c r="HN48" s="21">
        <v>19.32</v>
      </c>
      <c r="HO48" s="21">
        <v>19</v>
      </c>
      <c r="HP48" s="21">
        <v>3.16</v>
      </c>
      <c r="HQ48" s="21">
        <v>134.4</v>
      </c>
      <c r="HR48" s="21">
        <v>26.1</v>
      </c>
      <c r="HS48" s="21">
        <v>10.6</v>
      </c>
      <c r="HT48" s="21">
        <v>15</v>
      </c>
      <c r="HU48" s="6"/>
    </row>
    <row r="49" spans="1:230" ht="15.75" customHeight="1" x14ac:dyDescent="0.3">
      <c r="A49" s="99">
        <v>44</v>
      </c>
      <c r="B49" s="3">
        <v>143</v>
      </c>
      <c r="C49" s="21" t="s">
        <v>874</v>
      </c>
      <c r="D49" s="21">
        <v>1</v>
      </c>
      <c r="E49" s="22">
        <v>41425</v>
      </c>
      <c r="F49" s="22">
        <v>41428</v>
      </c>
      <c r="G49" s="21">
        <f t="shared" si="0"/>
        <v>3</v>
      </c>
      <c r="H49" s="21" t="s">
        <v>240</v>
      </c>
      <c r="I49" s="21" t="s">
        <v>440</v>
      </c>
      <c r="J49" s="23">
        <v>14560</v>
      </c>
      <c r="K49" s="21">
        <v>74</v>
      </c>
      <c r="L49" s="21">
        <v>174</v>
      </c>
      <c r="M49" s="21">
        <v>80</v>
      </c>
      <c r="N49" s="21" t="s">
        <v>1273</v>
      </c>
      <c r="O49" s="21">
        <v>94</v>
      </c>
      <c r="P49" s="21">
        <v>97.6</v>
      </c>
      <c r="Q49" s="21">
        <v>8</v>
      </c>
      <c r="R49" s="21" t="s">
        <v>548</v>
      </c>
      <c r="S49" s="21">
        <v>2</v>
      </c>
      <c r="T49" s="21">
        <v>8</v>
      </c>
      <c r="U49" s="21" t="s">
        <v>548</v>
      </c>
      <c r="V49" s="21">
        <v>2</v>
      </c>
      <c r="W49" s="21">
        <v>7</v>
      </c>
      <c r="X49" s="21">
        <v>4</v>
      </c>
      <c r="Y49" s="21">
        <v>1</v>
      </c>
      <c r="Z49" s="6"/>
      <c r="AA49" s="24" t="s">
        <v>884</v>
      </c>
      <c r="AB49" s="21" t="s">
        <v>497</v>
      </c>
      <c r="AC49" s="25">
        <v>2</v>
      </c>
      <c r="AD49" s="25" t="s">
        <v>1010</v>
      </c>
      <c r="AE49" s="21" t="s">
        <v>249</v>
      </c>
      <c r="AF49" s="21"/>
      <c r="AG49" s="21" t="s">
        <v>246</v>
      </c>
      <c r="AH49" s="21" t="s">
        <v>248</v>
      </c>
      <c r="AI49" s="21" t="s">
        <v>246</v>
      </c>
      <c r="AJ49" s="21" t="s">
        <v>246</v>
      </c>
      <c r="AK49" s="21" t="s">
        <v>246</v>
      </c>
      <c r="AL49" s="21" t="s">
        <v>246</v>
      </c>
      <c r="AM49" s="21">
        <v>10</v>
      </c>
      <c r="AN49" s="6"/>
      <c r="AO49" s="26" t="s">
        <v>250</v>
      </c>
      <c r="AP49" s="26" t="s">
        <v>274</v>
      </c>
      <c r="AQ49" s="26"/>
      <c r="AR49" s="26" t="s">
        <v>1902</v>
      </c>
      <c r="AS49" s="26" t="s">
        <v>1905</v>
      </c>
      <c r="AT49" s="115">
        <v>10</v>
      </c>
      <c r="AU49" s="21">
        <v>11.02</v>
      </c>
      <c r="AV49" s="21">
        <v>16.41</v>
      </c>
      <c r="AW49" s="21">
        <v>10.09</v>
      </c>
      <c r="AX49" s="21">
        <v>7.84</v>
      </c>
      <c r="AY49" s="21">
        <v>6.68</v>
      </c>
      <c r="AZ49" s="21">
        <v>5.81</v>
      </c>
      <c r="BA49" s="21"/>
      <c r="BB49" s="21"/>
      <c r="BC49" s="28">
        <f t="shared" ref="BC49:BE49" si="136">((AU49/AT49)*100)-100</f>
        <v>10.199999999999989</v>
      </c>
      <c r="BD49" s="28">
        <f t="shared" si="136"/>
        <v>48.911070780399285</v>
      </c>
      <c r="BE49" s="28">
        <f t="shared" si="136"/>
        <v>-38.513101767215119</v>
      </c>
      <c r="BF49" s="28">
        <f t="shared" si="2"/>
        <v>64.099999999999994</v>
      </c>
      <c r="BG49" s="28">
        <f t="shared" si="3"/>
        <v>0.89999999999999147</v>
      </c>
      <c r="BH49" s="28">
        <f t="shared" si="4"/>
        <v>-8.4392014519056175</v>
      </c>
      <c r="BI49" s="3">
        <f t="shared" ref="BI49:BK49" si="137">AU49-AT49</f>
        <v>1.0199999999999996</v>
      </c>
      <c r="BJ49" s="3">
        <f t="shared" si="137"/>
        <v>5.3900000000000006</v>
      </c>
      <c r="BK49" s="3">
        <f t="shared" si="137"/>
        <v>-6.32</v>
      </c>
      <c r="BL49" s="3">
        <f t="shared" si="6"/>
        <v>6.41</v>
      </c>
      <c r="BM49" s="3">
        <f t="shared" si="7"/>
        <v>8.9999999999999858E-2</v>
      </c>
      <c r="BN49" s="3">
        <f t="shared" si="8"/>
        <v>-0.92999999999999972</v>
      </c>
      <c r="BO49" s="24">
        <v>165.4</v>
      </c>
      <c r="BP49" s="21">
        <v>169.7</v>
      </c>
      <c r="BQ49" s="21">
        <v>133.6</v>
      </c>
      <c r="BR49" s="21">
        <v>118.3</v>
      </c>
      <c r="BS49" s="21">
        <v>97.7</v>
      </c>
      <c r="BT49" s="21"/>
      <c r="BU49" s="21"/>
      <c r="BV49" s="24">
        <v>37</v>
      </c>
      <c r="BW49" s="21">
        <v>36</v>
      </c>
      <c r="BX49" s="21">
        <v>36</v>
      </c>
      <c r="BY49" s="21">
        <v>37</v>
      </c>
      <c r="BZ49" s="21">
        <v>36</v>
      </c>
      <c r="CA49" s="21">
        <v>36.6</v>
      </c>
      <c r="CB49" s="21">
        <v>36.4</v>
      </c>
      <c r="CC49" s="21"/>
      <c r="CD49" s="21"/>
      <c r="CE49" s="6"/>
      <c r="CF49" s="24" t="s">
        <v>1321</v>
      </c>
      <c r="CG49" s="21"/>
      <c r="CH49" s="21"/>
      <c r="CI49" s="21"/>
      <c r="CJ49" s="21"/>
      <c r="CK49" s="21"/>
      <c r="CL49" s="21"/>
      <c r="CM49" s="24" t="s">
        <v>537</v>
      </c>
      <c r="CN49" s="21"/>
      <c r="CO49" s="21"/>
      <c r="CP49" s="21"/>
      <c r="CQ49" s="21"/>
      <c r="CR49" s="21"/>
      <c r="CS49" s="21"/>
      <c r="CT49" s="24">
        <v>2</v>
      </c>
      <c r="CU49" s="21"/>
      <c r="CV49" s="21"/>
      <c r="CW49" s="21"/>
      <c r="CX49" s="21"/>
      <c r="CY49" s="21"/>
      <c r="CZ49" s="21"/>
      <c r="DA49" s="24" t="s">
        <v>1322</v>
      </c>
      <c r="DB49" s="21"/>
      <c r="DC49" s="21"/>
      <c r="DD49" s="21"/>
      <c r="DE49" s="21"/>
      <c r="DF49" s="21"/>
      <c r="DG49" s="21"/>
      <c r="DH49" s="24" t="s">
        <v>1323</v>
      </c>
      <c r="DI49" s="21" t="s">
        <v>1324</v>
      </c>
      <c r="DJ49" s="21" t="s">
        <v>1324</v>
      </c>
      <c r="DK49" s="21" t="s">
        <v>1325</v>
      </c>
      <c r="DL49" s="21" t="s">
        <v>352</v>
      </c>
      <c r="DM49" s="21"/>
      <c r="DN49" s="21"/>
      <c r="DO49" s="26"/>
      <c r="DP49" s="6"/>
      <c r="DQ49" s="24">
        <v>132.5</v>
      </c>
      <c r="DR49" s="21">
        <v>83</v>
      </c>
      <c r="DS49" s="21">
        <v>74</v>
      </c>
      <c r="DT49" s="21">
        <v>136</v>
      </c>
      <c r="DU49" s="21">
        <v>85.5</v>
      </c>
      <c r="DV49" s="21"/>
      <c r="DW49" s="21"/>
      <c r="DX49" s="24">
        <v>0.7</v>
      </c>
      <c r="DY49" s="21">
        <v>0.5</v>
      </c>
      <c r="DZ49" s="21">
        <v>0.55000000000000004</v>
      </c>
      <c r="EA49" s="21">
        <v>0.4</v>
      </c>
      <c r="EB49" s="21">
        <v>0.4</v>
      </c>
      <c r="EC49" s="21"/>
      <c r="ED49" s="21"/>
      <c r="EE49" s="29">
        <f t="shared" si="51"/>
        <v>189.28571428571431</v>
      </c>
      <c r="EF49" s="30">
        <f t="shared" si="96"/>
        <v>166</v>
      </c>
      <c r="EG49" s="30">
        <f t="shared" ref="EG49:EI49" si="138">DS49/DZ49</f>
        <v>134.54545454545453</v>
      </c>
      <c r="EH49" s="30">
        <f t="shared" si="138"/>
        <v>340</v>
      </c>
      <c r="EI49" s="30">
        <f t="shared" si="138"/>
        <v>213.75</v>
      </c>
      <c r="EJ49" s="30"/>
      <c r="EK49" s="30"/>
      <c r="EL49" s="24">
        <v>1</v>
      </c>
      <c r="EM49" s="21">
        <v>1</v>
      </c>
      <c r="EN49" s="21">
        <v>1</v>
      </c>
      <c r="EO49" s="21">
        <v>1</v>
      </c>
      <c r="EP49" s="21">
        <v>0</v>
      </c>
      <c r="EQ49" s="21"/>
      <c r="ER49" s="21"/>
      <c r="ES49" s="24">
        <v>317</v>
      </c>
      <c r="ET49" s="21">
        <v>177</v>
      </c>
      <c r="EU49" s="21">
        <v>191</v>
      </c>
      <c r="EV49" s="21">
        <v>196</v>
      </c>
      <c r="EW49" s="21">
        <v>280</v>
      </c>
      <c r="EX49" s="21"/>
      <c r="EY49" s="21"/>
      <c r="EZ49" s="24">
        <v>6.5</v>
      </c>
      <c r="FA49" s="21">
        <v>8.5</v>
      </c>
      <c r="FB49" s="21">
        <v>7.2</v>
      </c>
      <c r="FC49" s="21">
        <v>8.1</v>
      </c>
      <c r="FD49" s="21">
        <v>7.2</v>
      </c>
      <c r="FE49" s="21"/>
      <c r="FF49" s="21"/>
      <c r="FG49" s="24">
        <v>3</v>
      </c>
      <c r="FH49" s="21">
        <v>3</v>
      </c>
      <c r="FI49" s="21">
        <v>11</v>
      </c>
      <c r="FJ49" s="21">
        <v>14</v>
      </c>
      <c r="FK49" s="21">
        <v>15</v>
      </c>
      <c r="FL49" s="21"/>
      <c r="FM49" s="21"/>
      <c r="FN49" s="24">
        <v>65</v>
      </c>
      <c r="FO49" s="21">
        <v>70</v>
      </c>
      <c r="FP49" s="21">
        <v>82</v>
      </c>
      <c r="FQ49" s="21">
        <v>67</v>
      </c>
      <c r="FR49" s="21">
        <v>76</v>
      </c>
      <c r="FS49" s="21"/>
      <c r="FT49" s="21"/>
      <c r="FU49" s="24" t="s">
        <v>438</v>
      </c>
      <c r="FV49" s="21" t="s">
        <v>296</v>
      </c>
      <c r="FW49" s="21" t="s">
        <v>310</v>
      </c>
      <c r="FX49" s="21">
        <v>0</v>
      </c>
      <c r="FY49" s="21">
        <v>0</v>
      </c>
      <c r="FZ49" s="21"/>
      <c r="GA49" s="21"/>
      <c r="GB49" s="24">
        <v>474</v>
      </c>
      <c r="GC49" s="21">
        <v>321</v>
      </c>
      <c r="GD49" s="21">
        <v>377</v>
      </c>
      <c r="GE49" s="21">
        <v>276</v>
      </c>
      <c r="GF49" s="21">
        <v>380</v>
      </c>
      <c r="GG49" s="21"/>
      <c r="GH49" s="21"/>
      <c r="GI49" s="24">
        <v>1000</v>
      </c>
      <c r="GJ49" s="21">
        <v>1410</v>
      </c>
      <c r="GK49" s="21">
        <v>630</v>
      </c>
      <c r="GL49" s="21">
        <v>305</v>
      </c>
      <c r="GM49" s="21">
        <v>25</v>
      </c>
      <c r="GN49" s="21"/>
      <c r="GO49" s="21"/>
      <c r="GP49" s="6"/>
      <c r="GQ49" s="24">
        <v>17</v>
      </c>
      <c r="GR49" s="21">
        <v>90</v>
      </c>
      <c r="GS49" s="24">
        <v>17</v>
      </c>
      <c r="GT49" s="21">
        <v>90</v>
      </c>
      <c r="GU49" s="24">
        <v>15</v>
      </c>
      <c r="GV49" s="21">
        <v>80</v>
      </c>
      <c r="GW49" s="24">
        <v>10</v>
      </c>
      <c r="GX49" s="21">
        <v>45</v>
      </c>
      <c r="GY49" s="24">
        <v>9</v>
      </c>
      <c r="GZ49" s="21">
        <v>18</v>
      </c>
      <c r="HA49" s="24"/>
      <c r="HB49" s="21"/>
      <c r="HC49" s="24"/>
      <c r="HD49" s="21"/>
      <c r="HE49" s="6"/>
      <c r="HF49" s="21">
        <v>74</v>
      </c>
      <c r="HG49" s="21">
        <v>91</v>
      </c>
      <c r="HH49" s="21">
        <v>145</v>
      </c>
      <c r="HI49" s="21">
        <v>37</v>
      </c>
      <c r="HJ49" s="21">
        <v>1</v>
      </c>
      <c r="HK49" s="21">
        <v>65.5</v>
      </c>
      <c r="HL49" s="21">
        <v>0.7</v>
      </c>
      <c r="HM49" s="21">
        <v>5</v>
      </c>
      <c r="HN49" s="21">
        <v>110.36</v>
      </c>
      <c r="HO49" s="21">
        <v>24.95</v>
      </c>
      <c r="HP49" s="21">
        <v>2.8</v>
      </c>
      <c r="HQ49" s="21">
        <v>138</v>
      </c>
      <c r="HR49" s="21">
        <v>21.3</v>
      </c>
      <c r="HS49" s="21">
        <v>8.5</v>
      </c>
      <c r="HT49" s="21">
        <v>3</v>
      </c>
      <c r="HU49" s="6"/>
    </row>
    <row r="50" spans="1:230" ht="15.75" customHeight="1" x14ac:dyDescent="0.3">
      <c r="A50" s="99">
        <v>45</v>
      </c>
      <c r="B50" s="3">
        <v>144</v>
      </c>
      <c r="C50" s="21" t="s">
        <v>269</v>
      </c>
      <c r="D50" s="21">
        <v>1</v>
      </c>
      <c r="E50" s="22">
        <v>41434</v>
      </c>
      <c r="F50" s="22">
        <v>41437</v>
      </c>
      <c r="G50" s="21">
        <f t="shared" si="0"/>
        <v>3</v>
      </c>
      <c r="H50" s="21"/>
      <c r="I50" s="21" t="s">
        <v>907</v>
      </c>
      <c r="J50" s="23">
        <v>13703</v>
      </c>
      <c r="K50" s="21">
        <v>76</v>
      </c>
      <c r="L50" s="21">
        <v>180</v>
      </c>
      <c r="M50" s="21">
        <v>90</v>
      </c>
      <c r="N50" s="21" t="s">
        <v>1332</v>
      </c>
      <c r="O50" s="21">
        <v>51</v>
      </c>
      <c r="P50" s="21">
        <v>48.4</v>
      </c>
      <c r="Q50" s="21">
        <v>5</v>
      </c>
      <c r="R50" s="21" t="s">
        <v>1333</v>
      </c>
      <c r="S50" s="21">
        <v>1</v>
      </c>
      <c r="T50" s="21">
        <v>75</v>
      </c>
      <c r="U50" s="21" t="s">
        <v>272</v>
      </c>
      <c r="V50" s="21">
        <v>1</v>
      </c>
      <c r="W50" s="21">
        <v>3</v>
      </c>
      <c r="X50" s="21">
        <v>1</v>
      </c>
      <c r="Y50" s="21">
        <v>0</v>
      </c>
      <c r="Z50" s="6"/>
      <c r="AA50" s="24" t="s">
        <v>884</v>
      </c>
      <c r="AB50" s="21" t="s">
        <v>549</v>
      </c>
      <c r="AC50" s="25">
        <v>2</v>
      </c>
      <c r="AD50" s="25" t="s">
        <v>1010</v>
      </c>
      <c r="AE50" s="21" t="s">
        <v>249</v>
      </c>
      <c r="AF50" s="21"/>
      <c r="AG50" s="21" t="s">
        <v>249</v>
      </c>
      <c r="AH50" s="21"/>
      <c r="AI50" s="21" t="s">
        <v>249</v>
      </c>
      <c r="AJ50" s="21" t="s">
        <v>249</v>
      </c>
      <c r="AK50" s="21" t="s">
        <v>246</v>
      </c>
      <c r="AL50" s="21" t="s">
        <v>246</v>
      </c>
      <c r="AM50" s="21">
        <v>1.3</v>
      </c>
      <c r="AN50" s="6"/>
      <c r="AO50" s="26" t="s">
        <v>250</v>
      </c>
      <c r="AP50" s="26" t="s">
        <v>274</v>
      </c>
      <c r="AQ50" s="26"/>
      <c r="AR50" s="48" t="s">
        <v>1902</v>
      </c>
      <c r="AS50" s="48" t="s">
        <v>1905</v>
      </c>
      <c r="AT50" s="115">
        <v>1.3</v>
      </c>
      <c r="AU50" s="21">
        <v>0.85</v>
      </c>
      <c r="AV50" s="21">
        <v>0.75</v>
      </c>
      <c r="AW50" s="21">
        <v>0.3</v>
      </c>
      <c r="AX50" s="21"/>
      <c r="AY50" s="21"/>
      <c r="AZ50" s="21"/>
      <c r="BA50" s="21"/>
      <c r="BB50" s="21"/>
      <c r="BC50" s="28">
        <f t="shared" ref="BC50:BE50" si="139">((AU50/AT50)*100)-100</f>
        <v>-34.615384615384613</v>
      </c>
      <c r="BD50" s="28">
        <f t="shared" si="139"/>
        <v>-11.764705882352942</v>
      </c>
      <c r="BE50" s="28">
        <f t="shared" si="139"/>
        <v>-60</v>
      </c>
      <c r="BF50" s="28">
        <f t="shared" si="2"/>
        <v>-42.307692307692314</v>
      </c>
      <c r="BG50" s="28">
        <f t="shared" si="3"/>
        <v>-76.92307692307692</v>
      </c>
      <c r="BH50" s="28">
        <f t="shared" si="4"/>
        <v>-64.705882352941174</v>
      </c>
      <c r="BI50" s="3">
        <f t="shared" ref="BI50:BK50" si="140">AU50-AT50</f>
        <v>-0.45000000000000007</v>
      </c>
      <c r="BJ50" s="3">
        <f t="shared" si="140"/>
        <v>-9.9999999999999978E-2</v>
      </c>
      <c r="BK50" s="3">
        <f t="shared" si="140"/>
        <v>-0.45</v>
      </c>
      <c r="BL50" s="3">
        <f t="shared" si="6"/>
        <v>-0.55000000000000004</v>
      </c>
      <c r="BM50" s="3">
        <f t="shared" si="7"/>
        <v>-1</v>
      </c>
      <c r="BN50" s="3">
        <f t="shared" si="8"/>
        <v>-0.55000000000000004</v>
      </c>
      <c r="BO50" s="24"/>
      <c r="BP50" s="21">
        <v>257</v>
      </c>
      <c r="BQ50" s="21"/>
      <c r="BR50" s="21"/>
      <c r="BS50" s="21"/>
      <c r="BT50" s="21"/>
      <c r="BU50" s="21"/>
      <c r="BV50" s="24">
        <v>36</v>
      </c>
      <c r="BW50" s="21">
        <v>37.1</v>
      </c>
      <c r="BX50" s="21">
        <v>36</v>
      </c>
      <c r="BY50" s="21">
        <v>36</v>
      </c>
      <c r="BZ50" s="21"/>
      <c r="CA50" s="21"/>
      <c r="CB50" s="21"/>
      <c r="CC50" s="21"/>
      <c r="CD50" s="21"/>
      <c r="CE50" s="6"/>
      <c r="CF50" s="24" t="s">
        <v>1334</v>
      </c>
      <c r="CG50" s="21"/>
      <c r="CH50" s="21"/>
      <c r="CI50" s="21"/>
      <c r="CJ50" s="21"/>
      <c r="CK50" s="21"/>
      <c r="CL50" s="21"/>
      <c r="CM50" s="24" t="s">
        <v>1335</v>
      </c>
      <c r="CN50" s="21"/>
      <c r="CO50" s="21"/>
      <c r="CP50" s="21"/>
      <c r="CQ50" s="21"/>
      <c r="CR50" s="21"/>
      <c r="CS50" s="21"/>
      <c r="CT50" s="24">
        <v>1</v>
      </c>
      <c r="CU50" s="21"/>
      <c r="CV50" s="21"/>
      <c r="CW50" s="21"/>
      <c r="CX50" s="21"/>
      <c r="CY50" s="21"/>
      <c r="CZ50" s="21"/>
      <c r="DA50" s="24" t="s">
        <v>1336</v>
      </c>
      <c r="DB50" s="21"/>
      <c r="DC50" s="21"/>
      <c r="DD50" s="21"/>
      <c r="DE50" s="21"/>
      <c r="DF50" s="21"/>
      <c r="DG50" s="21"/>
      <c r="DH50" s="24" t="s">
        <v>1203</v>
      </c>
      <c r="DI50" s="21" t="s">
        <v>1203</v>
      </c>
      <c r="DJ50" s="21"/>
      <c r="DK50" s="21"/>
      <c r="DL50" s="21"/>
      <c r="DM50" s="21"/>
      <c r="DN50" s="21"/>
      <c r="DO50" s="26"/>
      <c r="DP50" s="6"/>
      <c r="DQ50" s="24">
        <v>72</v>
      </c>
      <c r="DR50" s="21">
        <v>76.5</v>
      </c>
      <c r="DS50" s="21"/>
      <c r="DT50" s="21"/>
      <c r="DU50" s="21"/>
      <c r="DV50" s="21"/>
      <c r="DW50" s="21"/>
      <c r="DX50" s="24">
        <v>0.4</v>
      </c>
      <c r="DY50" s="21">
        <v>0.35</v>
      </c>
      <c r="DZ50" s="21"/>
      <c r="EA50" s="21"/>
      <c r="EB50" s="21"/>
      <c r="EC50" s="21"/>
      <c r="ED50" s="21"/>
      <c r="EE50" s="29">
        <f t="shared" si="51"/>
        <v>180</v>
      </c>
      <c r="EF50" s="30">
        <f t="shared" si="96"/>
        <v>218.57142857142858</v>
      </c>
      <c r="EG50" s="30"/>
      <c r="EH50" s="30"/>
      <c r="EI50" s="30"/>
      <c r="EJ50" s="30"/>
      <c r="EK50" s="30"/>
      <c r="EL50" s="24">
        <v>1</v>
      </c>
      <c r="EM50" s="21">
        <v>0</v>
      </c>
      <c r="EN50" s="21"/>
      <c r="EO50" s="21"/>
      <c r="EP50" s="21"/>
      <c r="EQ50" s="21"/>
      <c r="ER50" s="21"/>
      <c r="ES50" s="24">
        <v>170</v>
      </c>
      <c r="ET50" s="21">
        <v>183</v>
      </c>
      <c r="EU50" s="21"/>
      <c r="EV50" s="21"/>
      <c r="EW50" s="21"/>
      <c r="EX50" s="21"/>
      <c r="EY50" s="21"/>
      <c r="EZ50" s="24">
        <v>9</v>
      </c>
      <c r="FA50" s="21">
        <v>9</v>
      </c>
      <c r="FB50" s="21"/>
      <c r="FC50" s="21"/>
      <c r="FD50" s="21"/>
      <c r="FE50" s="21"/>
      <c r="FF50" s="21"/>
      <c r="FG50" s="24">
        <v>15</v>
      </c>
      <c r="FH50" s="21">
        <v>15</v>
      </c>
      <c r="FI50" s="21"/>
      <c r="FJ50" s="21"/>
      <c r="FK50" s="21"/>
      <c r="FL50" s="21"/>
      <c r="FM50" s="21"/>
      <c r="FN50" s="24">
        <v>92</v>
      </c>
      <c r="FO50" s="21">
        <v>71</v>
      </c>
      <c r="FP50" s="21"/>
      <c r="FQ50" s="21"/>
      <c r="FR50" s="21"/>
      <c r="FS50" s="21"/>
      <c r="FT50" s="21"/>
      <c r="FU50" s="24" t="s">
        <v>322</v>
      </c>
      <c r="FV50" s="21">
        <v>0</v>
      </c>
      <c r="FW50" s="21"/>
      <c r="FX50" s="21"/>
      <c r="FY50" s="21"/>
      <c r="FZ50" s="21"/>
      <c r="GA50" s="21"/>
      <c r="GB50" s="24">
        <v>135</v>
      </c>
      <c r="GC50" s="21">
        <v>121</v>
      </c>
      <c r="GD50" s="21"/>
      <c r="GE50" s="21"/>
      <c r="GF50" s="21"/>
      <c r="GG50" s="21"/>
      <c r="GH50" s="21"/>
      <c r="GI50" s="24">
        <v>1645</v>
      </c>
      <c r="GJ50" s="21">
        <v>470</v>
      </c>
      <c r="GK50" s="21"/>
      <c r="GL50" s="21"/>
      <c r="GM50" s="21"/>
      <c r="GN50" s="21"/>
      <c r="GO50" s="21"/>
      <c r="GP50" s="6"/>
      <c r="GQ50" s="24">
        <v>13</v>
      </c>
      <c r="GR50" s="21">
        <v>55</v>
      </c>
      <c r="GS50" s="24">
        <v>9</v>
      </c>
      <c r="GT50" s="21">
        <v>18</v>
      </c>
      <c r="GU50" s="24"/>
      <c r="GV50" s="21"/>
      <c r="GW50" s="24"/>
      <c r="GX50" s="21"/>
      <c r="GY50" s="24"/>
      <c r="GZ50" s="21"/>
      <c r="HA50" s="24"/>
      <c r="HB50" s="21"/>
      <c r="HC50" s="24"/>
      <c r="HD50" s="21"/>
      <c r="HE50" s="6"/>
      <c r="HF50" s="21">
        <v>76</v>
      </c>
      <c r="HG50" s="21">
        <v>74</v>
      </c>
      <c r="HH50" s="21">
        <v>166</v>
      </c>
      <c r="HI50" s="21">
        <v>37.1</v>
      </c>
      <c r="HJ50" s="21">
        <v>1</v>
      </c>
      <c r="HK50" s="21">
        <v>70.5</v>
      </c>
      <c r="HL50" s="21">
        <v>0.4</v>
      </c>
      <c r="HM50" s="21">
        <v>30</v>
      </c>
      <c r="HN50" s="21">
        <v>29.97</v>
      </c>
      <c r="HO50" s="21">
        <v>9</v>
      </c>
      <c r="HP50" s="21">
        <v>3.9</v>
      </c>
      <c r="HQ50" s="21">
        <v>143.4</v>
      </c>
      <c r="HR50" s="21">
        <v>24.5</v>
      </c>
      <c r="HS50" s="21">
        <v>17</v>
      </c>
      <c r="HT50" s="21">
        <v>15</v>
      </c>
      <c r="HU50" s="6"/>
    </row>
    <row r="51" spans="1:230" ht="15.75" customHeight="1" x14ac:dyDescent="0.3">
      <c r="A51" s="99">
        <v>46</v>
      </c>
      <c r="B51" s="3">
        <v>147</v>
      </c>
      <c r="C51" s="21" t="s">
        <v>431</v>
      </c>
      <c r="D51" s="21">
        <v>2</v>
      </c>
      <c r="E51" s="22">
        <v>41429</v>
      </c>
      <c r="F51" s="22">
        <v>41430</v>
      </c>
      <c r="G51" s="21">
        <f t="shared" si="0"/>
        <v>1</v>
      </c>
      <c r="H51" s="21"/>
      <c r="I51" s="21"/>
      <c r="J51" s="23">
        <v>23988</v>
      </c>
      <c r="K51" s="21">
        <v>47</v>
      </c>
      <c r="L51" s="21">
        <v>163</v>
      </c>
      <c r="M51" s="21">
        <v>56</v>
      </c>
      <c r="N51" s="21" t="s">
        <v>1357</v>
      </c>
      <c r="O51" s="21">
        <v>68</v>
      </c>
      <c r="P51" s="21">
        <v>81.3</v>
      </c>
      <c r="Q51" s="21">
        <v>15</v>
      </c>
      <c r="R51" s="21" t="s">
        <v>547</v>
      </c>
      <c r="S51" s="21">
        <v>1</v>
      </c>
      <c r="T51" s="21">
        <v>22</v>
      </c>
      <c r="U51" s="21" t="s">
        <v>272</v>
      </c>
      <c r="V51" s="21">
        <v>1</v>
      </c>
      <c r="W51" s="21">
        <v>11</v>
      </c>
      <c r="X51" s="21">
        <v>3</v>
      </c>
      <c r="Y51" s="21">
        <v>0</v>
      </c>
      <c r="Z51" s="6"/>
      <c r="AA51" s="24" t="s">
        <v>884</v>
      </c>
      <c r="AB51" s="21" t="s">
        <v>486</v>
      </c>
      <c r="AC51" s="25">
        <v>2</v>
      </c>
      <c r="AD51" s="25" t="s">
        <v>1010</v>
      </c>
      <c r="AE51" s="21" t="s">
        <v>249</v>
      </c>
      <c r="AF51" s="21"/>
      <c r="AG51" s="21" t="s">
        <v>246</v>
      </c>
      <c r="AH51" s="21" t="s">
        <v>248</v>
      </c>
      <c r="AI51" s="21" t="s">
        <v>246</v>
      </c>
      <c r="AJ51" s="21" t="s">
        <v>249</v>
      </c>
      <c r="AK51" s="21" t="s">
        <v>246</v>
      </c>
      <c r="AL51" s="21" t="s">
        <v>246</v>
      </c>
      <c r="AM51" s="21">
        <v>3.65</v>
      </c>
      <c r="AN51" s="6"/>
      <c r="AO51" s="26" t="s">
        <v>250</v>
      </c>
      <c r="AP51" s="26" t="s">
        <v>274</v>
      </c>
      <c r="AQ51" s="26"/>
      <c r="AR51" s="26" t="s">
        <v>1902</v>
      </c>
      <c r="AS51" s="26" t="s">
        <v>1905</v>
      </c>
      <c r="AT51" s="115">
        <v>1.65</v>
      </c>
      <c r="AU51" s="21">
        <v>2.84</v>
      </c>
      <c r="AV51" s="21">
        <v>1.61</v>
      </c>
      <c r="AW51" s="21">
        <v>0.42</v>
      </c>
      <c r="AX51" s="21">
        <v>0.26</v>
      </c>
      <c r="AY51" s="21">
        <v>0.22</v>
      </c>
      <c r="AZ51" s="21"/>
      <c r="BA51" s="21">
        <v>0.45</v>
      </c>
      <c r="BB51" s="21">
        <v>0.39</v>
      </c>
      <c r="BC51" s="28">
        <f t="shared" ref="BC51:BE51" si="141">((AU51/AT51)*100)-100</f>
        <v>72.121212121212125</v>
      </c>
      <c r="BD51" s="28">
        <f t="shared" si="141"/>
        <v>-43.309859154929576</v>
      </c>
      <c r="BE51" s="28">
        <f t="shared" si="141"/>
        <v>-73.913043478260875</v>
      </c>
      <c r="BF51" s="28">
        <f t="shared" si="2"/>
        <v>-2.4242424242424221</v>
      </c>
      <c r="BG51" s="28">
        <f t="shared" si="3"/>
        <v>-74.545454545454547</v>
      </c>
      <c r="BH51" s="28">
        <f t="shared" si="4"/>
        <v>-85.211267605633807</v>
      </c>
      <c r="BI51" s="3">
        <f t="shared" ref="BI51:BK51" si="142">AU51-AT51</f>
        <v>1.19</v>
      </c>
      <c r="BJ51" s="3">
        <f t="shared" si="142"/>
        <v>-1.2299999999999998</v>
      </c>
      <c r="BK51" s="3">
        <f t="shared" si="142"/>
        <v>-1.1900000000000002</v>
      </c>
      <c r="BL51" s="3">
        <f t="shared" si="6"/>
        <v>-3.9999999999999813E-2</v>
      </c>
      <c r="BM51" s="3">
        <f t="shared" si="7"/>
        <v>-1.23</v>
      </c>
      <c r="BN51" s="3">
        <f t="shared" si="8"/>
        <v>-2.42</v>
      </c>
      <c r="BO51" s="24"/>
      <c r="BP51" s="21">
        <v>217</v>
      </c>
      <c r="BQ51" s="21">
        <v>192</v>
      </c>
      <c r="BR51" s="21"/>
      <c r="BS51" s="21"/>
      <c r="BT51" s="21"/>
      <c r="BU51" s="21"/>
      <c r="BV51" s="24">
        <v>37.1</v>
      </c>
      <c r="BW51" s="21">
        <v>37.1</v>
      </c>
      <c r="BX51" s="21">
        <v>37.4</v>
      </c>
      <c r="BY51" s="21">
        <v>37.6</v>
      </c>
      <c r="BZ51" s="21">
        <v>36</v>
      </c>
      <c r="CA51" s="21">
        <v>37.9</v>
      </c>
      <c r="CB51" s="21">
        <v>37</v>
      </c>
      <c r="CC51" s="21">
        <v>37.6</v>
      </c>
      <c r="CD51" s="21">
        <v>37</v>
      </c>
      <c r="CE51" s="6"/>
      <c r="CF51" s="24" t="s">
        <v>1358</v>
      </c>
      <c r="CG51" s="21"/>
      <c r="CH51" s="21"/>
      <c r="CI51" s="21"/>
      <c r="CJ51" s="21"/>
      <c r="CK51" s="21"/>
      <c r="CL51" s="21" t="s">
        <v>1359</v>
      </c>
      <c r="CM51" s="24" t="s">
        <v>1360</v>
      </c>
      <c r="CN51" s="21"/>
      <c r="CO51" s="21"/>
      <c r="CP51" s="21"/>
      <c r="CQ51" s="21"/>
      <c r="CR51" s="21"/>
      <c r="CS51" s="21" t="s">
        <v>1361</v>
      </c>
      <c r="CT51" s="24">
        <v>2</v>
      </c>
      <c r="CU51" s="21"/>
      <c r="CV51" s="21"/>
      <c r="CW51" s="21"/>
      <c r="CX51" s="21"/>
      <c r="CY51" s="21"/>
      <c r="CZ51" s="21">
        <v>2</v>
      </c>
      <c r="DA51" s="24" t="s">
        <v>1362</v>
      </c>
      <c r="DB51" s="21"/>
      <c r="DC51" s="21"/>
      <c r="DD51" s="21"/>
      <c r="DE51" s="21"/>
      <c r="DF51" s="21"/>
      <c r="DG51" s="21" t="s">
        <v>949</v>
      </c>
      <c r="DH51" s="24" t="s">
        <v>255</v>
      </c>
      <c r="DI51" s="21" t="s">
        <v>255</v>
      </c>
      <c r="DJ51" s="21" t="s">
        <v>1363</v>
      </c>
      <c r="DK51" s="21" t="s">
        <v>374</v>
      </c>
      <c r="DL51" s="21" t="s">
        <v>374</v>
      </c>
      <c r="DM51" s="21" t="s">
        <v>374</v>
      </c>
      <c r="DN51" s="21" t="s">
        <v>374</v>
      </c>
      <c r="DO51" s="26"/>
      <c r="DP51" s="6"/>
      <c r="DQ51" s="24">
        <v>181.8</v>
      </c>
      <c r="DR51" s="21">
        <v>80</v>
      </c>
      <c r="DS51" s="21">
        <v>133</v>
      </c>
      <c r="DT51" s="21">
        <v>82.3</v>
      </c>
      <c r="DU51" s="21">
        <v>96.4</v>
      </c>
      <c r="DV51" s="21">
        <v>99.3</v>
      </c>
      <c r="DW51" s="21">
        <v>80</v>
      </c>
      <c r="DX51" s="24">
        <v>0.6</v>
      </c>
      <c r="DY51" s="21">
        <v>0.4</v>
      </c>
      <c r="DZ51" s="21">
        <v>0.6</v>
      </c>
      <c r="EA51" s="21">
        <v>0.4</v>
      </c>
      <c r="EB51" s="21">
        <v>0.4</v>
      </c>
      <c r="EC51" s="21">
        <v>0.4</v>
      </c>
      <c r="ED51" s="21">
        <v>0.4</v>
      </c>
      <c r="EE51" s="29">
        <f t="shared" si="51"/>
        <v>303.00000000000006</v>
      </c>
      <c r="EF51" s="30">
        <f t="shared" si="96"/>
        <v>200</v>
      </c>
      <c r="EG51" s="30">
        <f t="shared" ref="EG51:EK51" si="143">DS51/DZ51</f>
        <v>221.66666666666669</v>
      </c>
      <c r="EH51" s="30">
        <f t="shared" si="143"/>
        <v>205.74999999999997</v>
      </c>
      <c r="EI51" s="30">
        <f t="shared" si="143"/>
        <v>241</v>
      </c>
      <c r="EJ51" s="30">
        <f t="shared" si="143"/>
        <v>248.24999999999997</v>
      </c>
      <c r="EK51" s="30">
        <f t="shared" si="143"/>
        <v>200</v>
      </c>
      <c r="EL51" s="24">
        <v>1</v>
      </c>
      <c r="EM51" s="21">
        <v>1</v>
      </c>
      <c r="EN51" s="21">
        <v>1</v>
      </c>
      <c r="EO51" s="21">
        <v>1</v>
      </c>
      <c r="EP51" s="21">
        <v>1</v>
      </c>
      <c r="EQ51" s="21">
        <v>1</v>
      </c>
      <c r="ER51" s="21">
        <v>1</v>
      </c>
      <c r="ES51" s="24">
        <v>211</v>
      </c>
      <c r="ET51" s="21">
        <v>150</v>
      </c>
      <c r="EU51" s="21">
        <v>133</v>
      </c>
      <c r="EV51" s="21">
        <v>112</v>
      </c>
      <c r="EW51" s="21">
        <v>155</v>
      </c>
      <c r="EX51" s="21">
        <v>254</v>
      </c>
      <c r="EY51" s="21">
        <v>440</v>
      </c>
      <c r="EZ51" s="24">
        <v>5.2</v>
      </c>
      <c r="FA51" s="21">
        <v>6.3</v>
      </c>
      <c r="FB51" s="21">
        <v>12</v>
      </c>
      <c r="FC51" s="21">
        <v>9</v>
      </c>
      <c r="FD51" s="21">
        <v>7.2</v>
      </c>
      <c r="FE51" s="21">
        <v>7.2</v>
      </c>
      <c r="FF51" s="21">
        <v>7.2</v>
      </c>
      <c r="FG51" s="24">
        <v>7</v>
      </c>
      <c r="FH51" s="21">
        <v>9</v>
      </c>
      <c r="FI51" s="21">
        <v>15</v>
      </c>
      <c r="FJ51" s="21">
        <v>15</v>
      </c>
      <c r="FK51" s="21">
        <v>15</v>
      </c>
      <c r="FL51" s="21">
        <v>15</v>
      </c>
      <c r="FM51" s="21">
        <v>15</v>
      </c>
      <c r="FN51" s="24">
        <v>82</v>
      </c>
      <c r="FO51" s="21">
        <v>70</v>
      </c>
      <c r="FP51" s="21">
        <v>67</v>
      </c>
      <c r="FQ51" s="21">
        <v>68</v>
      </c>
      <c r="FR51" s="21">
        <v>81</v>
      </c>
      <c r="FS51" s="21">
        <v>87</v>
      </c>
      <c r="FT51" s="21">
        <v>97</v>
      </c>
      <c r="FU51" s="24" t="s">
        <v>803</v>
      </c>
      <c r="FV51" s="21">
        <v>0</v>
      </c>
      <c r="FW51" s="21">
        <v>0</v>
      </c>
      <c r="FX51" s="21">
        <v>0</v>
      </c>
      <c r="FY51" s="21">
        <v>0</v>
      </c>
      <c r="FZ51" s="21">
        <v>0</v>
      </c>
      <c r="GA51" s="21">
        <v>0</v>
      </c>
      <c r="GB51" s="24">
        <v>116</v>
      </c>
      <c r="GC51" s="21">
        <v>101</v>
      </c>
      <c r="GD51" s="21">
        <v>66</v>
      </c>
      <c r="GE51" s="21">
        <v>62</v>
      </c>
      <c r="GF51" s="21">
        <v>62</v>
      </c>
      <c r="GG51" s="21">
        <v>55</v>
      </c>
      <c r="GH51" s="21">
        <v>37</v>
      </c>
      <c r="GI51" s="24">
        <v>2915</v>
      </c>
      <c r="GJ51" s="21">
        <v>1610</v>
      </c>
      <c r="GK51" s="21">
        <v>980</v>
      </c>
      <c r="GL51" s="21">
        <v>1750</v>
      </c>
      <c r="GM51" s="21">
        <v>1240</v>
      </c>
      <c r="GN51" s="21">
        <v>1855</v>
      </c>
      <c r="GO51" s="21">
        <v>1470</v>
      </c>
      <c r="GP51" s="6"/>
      <c r="GQ51" s="24">
        <v>13</v>
      </c>
      <c r="GR51" s="21">
        <v>55</v>
      </c>
      <c r="GS51" s="24">
        <v>13</v>
      </c>
      <c r="GT51" s="21">
        <v>55</v>
      </c>
      <c r="GU51" s="24">
        <v>8</v>
      </c>
      <c r="GV51" s="21">
        <v>18</v>
      </c>
      <c r="GW51" s="24">
        <v>11</v>
      </c>
      <c r="GX51" s="21">
        <v>45</v>
      </c>
      <c r="GY51" s="24">
        <v>9</v>
      </c>
      <c r="GZ51" s="21">
        <v>18</v>
      </c>
      <c r="HA51" s="24">
        <v>9</v>
      </c>
      <c r="HB51" s="21">
        <v>18</v>
      </c>
      <c r="HC51" s="24">
        <v>10</v>
      </c>
      <c r="HD51" s="21">
        <v>45</v>
      </c>
      <c r="HE51" s="6"/>
      <c r="HF51" s="21">
        <v>47</v>
      </c>
      <c r="HG51" s="21">
        <v>120</v>
      </c>
      <c r="HH51" s="21">
        <v>148</v>
      </c>
      <c r="HI51" s="21">
        <v>37.6</v>
      </c>
      <c r="HJ51" s="21">
        <v>1</v>
      </c>
      <c r="HK51" s="21">
        <v>80.5</v>
      </c>
      <c r="HL51" s="21">
        <v>0.6</v>
      </c>
      <c r="HM51" s="21">
        <v>20</v>
      </c>
      <c r="HN51" s="21">
        <v>31.09</v>
      </c>
      <c r="HO51" s="21">
        <v>19.02</v>
      </c>
      <c r="HP51" s="21">
        <v>3.4</v>
      </c>
      <c r="HQ51" s="21">
        <v>129</v>
      </c>
      <c r="HR51" s="21">
        <v>17.2</v>
      </c>
      <c r="HS51" s="21">
        <v>6.3</v>
      </c>
      <c r="HT51" s="21">
        <v>7</v>
      </c>
      <c r="HU51" s="6"/>
    </row>
    <row r="52" spans="1:230" ht="15.75" customHeight="1" x14ac:dyDescent="0.3">
      <c r="A52" s="99">
        <v>47</v>
      </c>
      <c r="B52" s="3">
        <v>148</v>
      </c>
      <c r="C52" s="21" t="s">
        <v>431</v>
      </c>
      <c r="D52" s="21">
        <v>2</v>
      </c>
      <c r="E52" s="22">
        <v>41398</v>
      </c>
      <c r="F52" s="22">
        <v>41423</v>
      </c>
      <c r="G52" s="21">
        <f t="shared" si="0"/>
        <v>25</v>
      </c>
      <c r="H52" s="21" t="s">
        <v>410</v>
      </c>
      <c r="I52" s="21"/>
      <c r="J52" s="23">
        <v>18228</v>
      </c>
      <c r="K52" s="21">
        <v>64</v>
      </c>
      <c r="L52" s="21">
        <v>165</v>
      </c>
      <c r="M52" s="21">
        <v>80</v>
      </c>
      <c r="N52" s="21" t="s">
        <v>1364</v>
      </c>
      <c r="O52" s="21">
        <v>47</v>
      </c>
      <c r="P52" s="21">
        <v>39</v>
      </c>
      <c r="Q52" s="21">
        <v>52</v>
      </c>
      <c r="R52" s="21" t="s">
        <v>1365</v>
      </c>
      <c r="S52" s="21">
        <v>1</v>
      </c>
      <c r="T52" s="21">
        <v>52</v>
      </c>
      <c r="U52" s="21" t="s">
        <v>1365</v>
      </c>
      <c r="V52" s="21">
        <v>1</v>
      </c>
      <c r="W52" s="21">
        <v>6</v>
      </c>
      <c r="X52" s="21">
        <v>0</v>
      </c>
      <c r="Y52" s="21">
        <v>0</v>
      </c>
      <c r="Z52" s="6"/>
      <c r="AA52" s="24" t="s">
        <v>884</v>
      </c>
      <c r="AB52" s="21" t="s">
        <v>497</v>
      </c>
      <c r="AC52" s="25">
        <v>2</v>
      </c>
      <c r="AD52" s="25" t="s">
        <v>1010</v>
      </c>
      <c r="AE52" s="21" t="s">
        <v>246</v>
      </c>
      <c r="AF52" s="21" t="s">
        <v>247</v>
      </c>
      <c r="AG52" s="21" t="s">
        <v>249</v>
      </c>
      <c r="AH52" s="21"/>
      <c r="AI52" s="21" t="s">
        <v>246</v>
      </c>
      <c r="AJ52" s="21" t="s">
        <v>246</v>
      </c>
      <c r="AK52" s="21" t="s">
        <v>249</v>
      </c>
      <c r="AL52" s="21" t="s">
        <v>249</v>
      </c>
      <c r="AM52" s="21">
        <v>0.12</v>
      </c>
      <c r="AN52" s="6"/>
      <c r="AO52" s="26" t="s">
        <v>250</v>
      </c>
      <c r="AP52" s="26" t="s">
        <v>274</v>
      </c>
      <c r="AQ52" s="26"/>
      <c r="AR52" s="26" t="s">
        <v>1902</v>
      </c>
      <c r="AS52" s="26" t="s">
        <v>1905</v>
      </c>
      <c r="AT52" s="115">
        <v>0.12</v>
      </c>
      <c r="AU52" s="21">
        <v>0.14000000000000001</v>
      </c>
      <c r="AV52" s="21">
        <v>0.16</v>
      </c>
      <c r="AW52" s="21">
        <v>0.13</v>
      </c>
      <c r="AX52" s="21">
        <v>0.15</v>
      </c>
      <c r="AY52" s="21">
        <v>0.14000000000000001</v>
      </c>
      <c r="AZ52" s="21">
        <v>0.16</v>
      </c>
      <c r="BA52" s="21">
        <v>0.14000000000000001</v>
      </c>
      <c r="BB52" s="21">
        <v>0.14000000000000001</v>
      </c>
      <c r="BC52" s="28">
        <f t="shared" ref="BC52:BE52" si="144">((AU52/AT52)*100)-100</f>
        <v>16.666666666666671</v>
      </c>
      <c r="BD52" s="28">
        <f t="shared" si="144"/>
        <v>14.285714285714278</v>
      </c>
      <c r="BE52" s="28">
        <f t="shared" si="144"/>
        <v>-18.75</v>
      </c>
      <c r="BF52" s="28">
        <f t="shared" si="2"/>
        <v>33.333333333333343</v>
      </c>
      <c r="BG52" s="28">
        <f t="shared" si="3"/>
        <v>8.3333333333333428</v>
      </c>
      <c r="BH52" s="28">
        <f t="shared" si="4"/>
        <v>-7.142857142857153</v>
      </c>
      <c r="BI52" s="3">
        <f t="shared" ref="BI52:BK52" si="145">AU52-AT52</f>
        <v>2.0000000000000018E-2</v>
      </c>
      <c r="BJ52" s="3">
        <f t="shared" si="145"/>
        <v>1.999999999999999E-2</v>
      </c>
      <c r="BK52" s="3">
        <f t="shared" si="145"/>
        <v>-0.03</v>
      </c>
      <c r="BL52" s="3">
        <f t="shared" si="6"/>
        <v>4.0000000000000008E-2</v>
      </c>
      <c r="BM52" s="3">
        <f t="shared" si="7"/>
        <v>1.0000000000000009E-2</v>
      </c>
      <c r="BN52" s="3">
        <f t="shared" si="8"/>
        <v>-1.0000000000000009E-2</v>
      </c>
      <c r="BO52" s="24">
        <v>55.1</v>
      </c>
      <c r="BP52" s="21">
        <v>74.7</v>
      </c>
      <c r="BQ52" s="21"/>
      <c r="BR52" s="21">
        <v>57.3</v>
      </c>
      <c r="BS52" s="21">
        <v>46.3</v>
      </c>
      <c r="BT52" s="21">
        <v>31.4</v>
      </c>
      <c r="BU52" s="21">
        <v>31.4</v>
      </c>
      <c r="BV52" s="24">
        <v>38</v>
      </c>
      <c r="BW52" s="21">
        <v>37</v>
      </c>
      <c r="BX52" s="21">
        <v>37</v>
      </c>
      <c r="BY52" s="21">
        <v>37.4</v>
      </c>
      <c r="BZ52" s="21">
        <v>37.1</v>
      </c>
      <c r="CA52" s="21">
        <v>37</v>
      </c>
      <c r="CB52" s="21">
        <v>37</v>
      </c>
      <c r="CC52" s="21">
        <v>36</v>
      </c>
      <c r="CD52" s="21">
        <v>36.6</v>
      </c>
      <c r="CE52" s="6"/>
      <c r="CF52" s="24" t="s">
        <v>1366</v>
      </c>
      <c r="CG52" s="21"/>
      <c r="CH52" s="21"/>
      <c r="CI52" s="21"/>
      <c r="CJ52" s="21"/>
      <c r="CK52" s="21"/>
      <c r="CL52" s="21"/>
      <c r="CM52" s="60" t="s">
        <v>2980</v>
      </c>
      <c r="CN52" s="21"/>
      <c r="CO52" s="21"/>
      <c r="CP52" s="21"/>
      <c r="CQ52" s="21"/>
      <c r="CR52" s="21"/>
      <c r="CS52" s="21"/>
      <c r="CT52" s="24">
        <v>2</v>
      </c>
      <c r="CU52" s="21"/>
      <c r="CV52" s="21"/>
      <c r="CW52" s="21"/>
      <c r="CX52" s="21"/>
      <c r="CY52" s="21"/>
      <c r="CZ52" s="21"/>
      <c r="DA52" s="60" t="s">
        <v>1368</v>
      </c>
      <c r="DB52" s="21"/>
      <c r="DC52" s="21"/>
      <c r="DD52" s="21"/>
      <c r="DE52" s="21"/>
      <c r="DF52" s="21"/>
      <c r="DG52" s="21"/>
      <c r="DH52" s="24" t="s">
        <v>1369</v>
      </c>
      <c r="DI52" s="21" t="s">
        <v>352</v>
      </c>
      <c r="DJ52" s="21" t="s">
        <v>352</v>
      </c>
      <c r="DK52" s="21" t="s">
        <v>1370</v>
      </c>
      <c r="DL52" s="21" t="s">
        <v>1371</v>
      </c>
      <c r="DM52" s="21" t="s">
        <v>1371</v>
      </c>
      <c r="DN52" s="21" t="s">
        <v>1371</v>
      </c>
      <c r="DO52" s="26"/>
      <c r="DP52" s="6"/>
      <c r="DQ52" s="24">
        <v>86.7</v>
      </c>
      <c r="DR52" s="21">
        <v>98.2</v>
      </c>
      <c r="DS52" s="21">
        <v>66</v>
      </c>
      <c r="DT52" s="21">
        <v>85.8</v>
      </c>
      <c r="DU52" s="21">
        <v>65</v>
      </c>
      <c r="DV52" s="21">
        <v>61.3</v>
      </c>
      <c r="DW52" s="21">
        <v>61.3</v>
      </c>
      <c r="DX52" s="24">
        <v>0.6</v>
      </c>
      <c r="DY52" s="21">
        <v>0.6</v>
      </c>
      <c r="DZ52" s="21">
        <v>0.45</v>
      </c>
      <c r="EA52" s="21">
        <v>0.5</v>
      </c>
      <c r="EB52" s="21">
        <v>0.4</v>
      </c>
      <c r="EC52" s="21">
        <v>0.4</v>
      </c>
      <c r="ED52" s="21">
        <v>0.35</v>
      </c>
      <c r="EE52" s="29">
        <f t="shared" si="51"/>
        <v>144.5</v>
      </c>
      <c r="EF52" s="30">
        <f t="shared" si="96"/>
        <v>163.66666666666669</v>
      </c>
      <c r="EG52" s="30">
        <f t="shared" ref="EG52:EK52" si="146">DS52/DZ52</f>
        <v>146.66666666666666</v>
      </c>
      <c r="EH52" s="30">
        <f t="shared" si="146"/>
        <v>171.6</v>
      </c>
      <c r="EI52" s="30">
        <f t="shared" si="146"/>
        <v>162.5</v>
      </c>
      <c r="EJ52" s="30">
        <f t="shared" si="146"/>
        <v>153.24999999999997</v>
      </c>
      <c r="EK52" s="30">
        <f t="shared" si="146"/>
        <v>175.14285714285714</v>
      </c>
      <c r="EL52" s="24">
        <v>1</v>
      </c>
      <c r="EM52" s="21">
        <v>1</v>
      </c>
      <c r="EN52" s="21">
        <v>1</v>
      </c>
      <c r="EO52" s="21">
        <v>1</v>
      </c>
      <c r="EP52" s="21">
        <v>1</v>
      </c>
      <c r="EQ52" s="21">
        <v>1</v>
      </c>
      <c r="ER52" s="21">
        <v>0</v>
      </c>
      <c r="ES52" s="24">
        <v>275</v>
      </c>
      <c r="ET52" s="21">
        <v>230</v>
      </c>
      <c r="EU52" s="21">
        <v>218</v>
      </c>
      <c r="EV52" s="21">
        <v>194</v>
      </c>
      <c r="EW52" s="21">
        <v>171</v>
      </c>
      <c r="EX52" s="21">
        <v>171</v>
      </c>
      <c r="EY52" s="21">
        <v>160</v>
      </c>
      <c r="EZ52" s="24">
        <v>9.5</v>
      </c>
      <c r="FA52" s="21">
        <v>10.3</v>
      </c>
      <c r="FB52" s="21">
        <v>10.3</v>
      </c>
      <c r="FC52" s="21">
        <v>10.8</v>
      </c>
      <c r="FD52" s="21">
        <v>10.8</v>
      </c>
      <c r="FE52" s="21">
        <v>10.8</v>
      </c>
      <c r="FF52" s="21">
        <v>10.8</v>
      </c>
      <c r="FG52" s="24">
        <v>15</v>
      </c>
      <c r="FH52" s="21">
        <v>15</v>
      </c>
      <c r="FI52" s="21">
        <v>15</v>
      </c>
      <c r="FJ52" s="21">
        <v>15</v>
      </c>
      <c r="FK52" s="21">
        <v>15</v>
      </c>
      <c r="FL52" s="21">
        <v>15</v>
      </c>
      <c r="FM52" s="21">
        <v>15</v>
      </c>
      <c r="FN52" s="24">
        <v>63</v>
      </c>
      <c r="FO52" s="21">
        <v>75</v>
      </c>
      <c r="FP52" s="21">
        <v>79</v>
      </c>
      <c r="FQ52" s="21">
        <v>71</v>
      </c>
      <c r="FR52" s="21">
        <v>82</v>
      </c>
      <c r="FS52" s="21">
        <v>83</v>
      </c>
      <c r="FT52" s="21">
        <v>92</v>
      </c>
      <c r="FU52" s="24">
        <v>0</v>
      </c>
      <c r="FV52" s="21">
        <v>0</v>
      </c>
      <c r="FW52" s="21">
        <v>0</v>
      </c>
      <c r="FX52" s="21">
        <v>0</v>
      </c>
      <c r="FY52" s="21">
        <v>0</v>
      </c>
      <c r="FZ52" s="21">
        <v>0</v>
      </c>
      <c r="GA52" s="21">
        <v>0</v>
      </c>
      <c r="GB52" s="24">
        <v>106</v>
      </c>
      <c r="GC52" s="21">
        <v>120</v>
      </c>
      <c r="GD52" s="21">
        <v>127</v>
      </c>
      <c r="GE52" s="21">
        <v>144</v>
      </c>
      <c r="GF52" s="21">
        <v>132</v>
      </c>
      <c r="GG52" s="21">
        <v>105</v>
      </c>
      <c r="GH52" s="21">
        <v>108</v>
      </c>
      <c r="GI52" s="24">
        <v>1775</v>
      </c>
      <c r="GJ52" s="21">
        <v>2800</v>
      </c>
      <c r="GK52" s="21">
        <v>2440</v>
      </c>
      <c r="GL52" s="21">
        <v>950</v>
      </c>
      <c r="GM52" s="21">
        <v>820</v>
      </c>
      <c r="GN52" s="21">
        <v>1080</v>
      </c>
      <c r="GO52" s="21">
        <v>680</v>
      </c>
      <c r="GP52" s="6"/>
      <c r="GQ52" s="24">
        <v>11</v>
      </c>
      <c r="GR52" s="21">
        <v>45</v>
      </c>
      <c r="GS52" s="24">
        <v>10</v>
      </c>
      <c r="GT52" s="21">
        <v>45</v>
      </c>
      <c r="GU52" s="24">
        <v>10</v>
      </c>
      <c r="GV52" s="21">
        <v>45</v>
      </c>
      <c r="GW52" s="24">
        <v>10</v>
      </c>
      <c r="GX52" s="21">
        <v>45</v>
      </c>
      <c r="GY52" s="24">
        <v>10</v>
      </c>
      <c r="GZ52" s="21">
        <v>45</v>
      </c>
      <c r="HA52" s="24">
        <v>10</v>
      </c>
      <c r="HB52" s="21">
        <v>45</v>
      </c>
      <c r="HC52" s="24">
        <v>9</v>
      </c>
      <c r="HD52" s="21">
        <v>18</v>
      </c>
      <c r="HE52" s="6"/>
      <c r="HF52" s="21">
        <v>64</v>
      </c>
      <c r="HG52" s="21">
        <v>65</v>
      </c>
      <c r="HH52" s="21">
        <v>96</v>
      </c>
      <c r="HI52" s="21">
        <v>37</v>
      </c>
      <c r="HJ52" s="21">
        <v>1</v>
      </c>
      <c r="HK52" s="21">
        <v>76</v>
      </c>
      <c r="HL52" s="21">
        <v>0.6</v>
      </c>
      <c r="HM52" s="21">
        <v>30</v>
      </c>
      <c r="HN52" s="21">
        <v>26.89</v>
      </c>
      <c r="HO52" s="21">
        <v>7.42</v>
      </c>
      <c r="HP52" s="21">
        <v>3.28</v>
      </c>
      <c r="HQ52" s="21">
        <v>140</v>
      </c>
      <c r="HR52" s="21">
        <v>27.5</v>
      </c>
      <c r="HS52" s="21">
        <v>10.3</v>
      </c>
      <c r="HT52" s="21">
        <v>15</v>
      </c>
      <c r="HU52" s="6"/>
    </row>
    <row r="53" spans="1:230" ht="15.75" customHeight="1" x14ac:dyDescent="0.3">
      <c r="A53" s="99">
        <v>48</v>
      </c>
      <c r="B53" s="3">
        <v>149</v>
      </c>
      <c r="C53" s="21" t="s">
        <v>431</v>
      </c>
      <c r="D53" s="21">
        <v>1</v>
      </c>
      <c r="E53" s="22">
        <v>41420</v>
      </c>
      <c r="F53" s="22">
        <v>41439</v>
      </c>
      <c r="G53" s="21">
        <f t="shared" si="0"/>
        <v>19</v>
      </c>
      <c r="H53" s="21"/>
      <c r="I53" s="21" t="s">
        <v>432</v>
      </c>
      <c r="J53" s="23">
        <v>13975</v>
      </c>
      <c r="K53" s="21">
        <v>75</v>
      </c>
      <c r="L53" s="21">
        <v>185</v>
      </c>
      <c r="M53" s="21">
        <v>80</v>
      </c>
      <c r="N53" s="21" t="s">
        <v>1372</v>
      </c>
      <c r="O53" s="21">
        <v>82</v>
      </c>
      <c r="P53" s="21">
        <v>93.6</v>
      </c>
      <c r="Q53" s="21">
        <v>29</v>
      </c>
      <c r="R53" s="21" t="s">
        <v>548</v>
      </c>
      <c r="S53" s="21">
        <v>2</v>
      </c>
      <c r="T53" s="21">
        <v>29</v>
      </c>
      <c r="U53" s="21" t="s">
        <v>548</v>
      </c>
      <c r="V53" s="21">
        <v>2</v>
      </c>
      <c r="W53" s="21">
        <v>22</v>
      </c>
      <c r="X53" s="21">
        <v>9</v>
      </c>
      <c r="Y53" s="21">
        <v>0</v>
      </c>
      <c r="Z53" s="6"/>
      <c r="AA53" s="24" t="s">
        <v>884</v>
      </c>
      <c r="AB53" s="21" t="s">
        <v>549</v>
      </c>
      <c r="AC53" s="25">
        <v>2</v>
      </c>
      <c r="AD53" s="25" t="s">
        <v>1010</v>
      </c>
      <c r="AE53" s="21" t="s">
        <v>246</v>
      </c>
      <c r="AF53" s="21" t="s">
        <v>247</v>
      </c>
      <c r="AG53" s="21" t="s">
        <v>246</v>
      </c>
      <c r="AH53" s="21" t="s">
        <v>248</v>
      </c>
      <c r="AI53" s="21" t="s">
        <v>246</v>
      </c>
      <c r="AJ53" s="21" t="s">
        <v>246</v>
      </c>
      <c r="AK53" s="21" t="s">
        <v>249</v>
      </c>
      <c r="AL53" s="21" t="s">
        <v>249</v>
      </c>
      <c r="AM53" s="21">
        <v>0.42</v>
      </c>
      <c r="AN53" s="6"/>
      <c r="AO53" s="26" t="s">
        <v>250</v>
      </c>
      <c r="AP53" s="26" t="s">
        <v>274</v>
      </c>
      <c r="AQ53" s="26"/>
      <c r="AR53" s="26" t="s">
        <v>1902</v>
      </c>
      <c r="AS53" s="26" t="s">
        <v>1905</v>
      </c>
      <c r="AT53" s="115">
        <v>0.42</v>
      </c>
      <c r="AU53" s="21">
        <v>0.62</v>
      </c>
      <c r="AV53" s="21">
        <v>0.83</v>
      </c>
      <c r="AW53" s="21">
        <v>0.9</v>
      </c>
      <c r="AX53" s="21">
        <v>1.69</v>
      </c>
      <c r="AY53" s="21">
        <v>1.17</v>
      </c>
      <c r="AZ53" s="21">
        <v>0.64</v>
      </c>
      <c r="BA53" s="21">
        <v>0.46</v>
      </c>
      <c r="BB53" s="21">
        <v>0.4</v>
      </c>
      <c r="BC53" s="28">
        <f t="shared" ref="BC53:BE53" si="147">((AU53/AT53)*100)-100</f>
        <v>47.61904761904762</v>
      </c>
      <c r="BD53" s="28">
        <f t="shared" si="147"/>
        <v>33.870967741935488</v>
      </c>
      <c r="BE53" s="28">
        <f t="shared" si="147"/>
        <v>8.4337349397590486</v>
      </c>
      <c r="BF53" s="28">
        <f t="shared" si="2"/>
        <v>97.61904761904762</v>
      </c>
      <c r="BG53" s="28">
        <f t="shared" si="3"/>
        <v>114.28571428571428</v>
      </c>
      <c r="BH53" s="28">
        <f t="shared" si="4"/>
        <v>45.161290322580641</v>
      </c>
      <c r="BI53" s="3">
        <f t="shared" ref="BI53:BK53" si="148">AU53-AT53</f>
        <v>0.2</v>
      </c>
      <c r="BJ53" s="3">
        <f t="shared" si="148"/>
        <v>0.20999999999999996</v>
      </c>
      <c r="BK53" s="3">
        <f t="shared" si="148"/>
        <v>7.0000000000000062E-2</v>
      </c>
      <c r="BL53" s="3">
        <f t="shared" si="6"/>
        <v>0.41</v>
      </c>
      <c r="BM53" s="3">
        <f t="shared" si="7"/>
        <v>0.48000000000000004</v>
      </c>
      <c r="BN53" s="3">
        <f t="shared" si="8"/>
        <v>0.28000000000000003</v>
      </c>
      <c r="BO53" s="24">
        <v>231</v>
      </c>
      <c r="BP53" s="21">
        <v>246.5</v>
      </c>
      <c r="BQ53" s="21">
        <v>223</v>
      </c>
      <c r="BR53" s="21">
        <v>163</v>
      </c>
      <c r="BS53" s="21">
        <v>156</v>
      </c>
      <c r="BT53" s="21">
        <v>163.1</v>
      </c>
      <c r="BU53" s="21"/>
      <c r="BV53" s="24">
        <v>37.6</v>
      </c>
      <c r="BW53" s="21">
        <v>36</v>
      </c>
      <c r="BX53" s="21">
        <v>36.4</v>
      </c>
      <c r="BY53" s="21">
        <v>37.1</v>
      </c>
      <c r="BZ53" s="21">
        <v>37</v>
      </c>
      <c r="CA53" s="21">
        <v>36</v>
      </c>
      <c r="CB53" s="21">
        <v>37</v>
      </c>
      <c r="CC53" s="21">
        <v>38.1</v>
      </c>
      <c r="CD53" s="21">
        <v>37.9</v>
      </c>
      <c r="CE53" s="6"/>
      <c r="CF53" s="24" t="s">
        <v>1373</v>
      </c>
      <c r="CG53" s="21"/>
      <c r="CH53" s="21"/>
      <c r="CI53" s="21"/>
      <c r="CJ53" s="21" t="s">
        <v>799</v>
      </c>
      <c r="CK53" s="21"/>
      <c r="CL53" s="21"/>
      <c r="CM53" s="24" t="s">
        <v>1374</v>
      </c>
      <c r="CN53" s="21"/>
      <c r="CO53" s="21"/>
      <c r="CP53" s="21"/>
      <c r="CQ53" s="21"/>
      <c r="CR53" s="21"/>
      <c r="CS53" s="21"/>
      <c r="CT53" s="24">
        <v>2</v>
      </c>
      <c r="CU53" s="21"/>
      <c r="CV53" s="21"/>
      <c r="CW53" s="21"/>
      <c r="CX53" s="21"/>
      <c r="CY53" s="21"/>
      <c r="CZ53" s="21"/>
      <c r="DA53" s="24" t="s">
        <v>1375</v>
      </c>
      <c r="DB53" s="21"/>
      <c r="DC53" s="21"/>
      <c r="DD53" s="21"/>
      <c r="DE53" s="21"/>
      <c r="DF53" s="21"/>
      <c r="DG53" s="21"/>
      <c r="DH53" s="24" t="s">
        <v>352</v>
      </c>
      <c r="DI53" s="21" t="s">
        <v>631</v>
      </c>
      <c r="DJ53" s="21" t="s">
        <v>631</v>
      </c>
      <c r="DK53" s="21" t="s">
        <v>540</v>
      </c>
      <c r="DL53" s="21" t="s">
        <v>540</v>
      </c>
      <c r="DM53" s="21" t="s">
        <v>540</v>
      </c>
      <c r="DN53" s="21">
        <v>0</v>
      </c>
      <c r="DO53" s="26"/>
      <c r="DP53" s="6"/>
      <c r="DQ53" s="24">
        <v>78</v>
      </c>
      <c r="DR53" s="21">
        <v>67.5</v>
      </c>
      <c r="DS53" s="21">
        <v>83.4</v>
      </c>
      <c r="DT53" s="21">
        <v>74</v>
      </c>
      <c r="DU53" s="21">
        <v>77.7</v>
      </c>
      <c r="DV53" s="21">
        <v>73</v>
      </c>
      <c r="DW53" s="21">
        <v>84.1</v>
      </c>
      <c r="DX53" s="24">
        <v>0.5</v>
      </c>
      <c r="DY53" s="21">
        <v>0.5</v>
      </c>
      <c r="DZ53" s="21">
        <v>0.4</v>
      </c>
      <c r="EA53" s="21">
        <v>0.4</v>
      </c>
      <c r="EB53" s="21">
        <v>0.4</v>
      </c>
      <c r="EC53" s="21">
        <v>0.6</v>
      </c>
      <c r="ED53" s="21">
        <v>0.5</v>
      </c>
      <c r="EE53" s="29">
        <f t="shared" si="51"/>
        <v>156</v>
      </c>
      <c r="EF53" s="30">
        <f t="shared" si="96"/>
        <v>135</v>
      </c>
      <c r="EG53" s="30">
        <f t="shared" ref="EG53:EK53" si="149">DS53/DZ53</f>
        <v>208.5</v>
      </c>
      <c r="EH53" s="30">
        <f t="shared" si="149"/>
        <v>185</v>
      </c>
      <c r="EI53" s="30">
        <f t="shared" si="149"/>
        <v>194.25</v>
      </c>
      <c r="EJ53" s="30">
        <f t="shared" si="149"/>
        <v>121.66666666666667</v>
      </c>
      <c r="EK53" s="30">
        <f t="shared" si="149"/>
        <v>168.2</v>
      </c>
      <c r="EL53" s="24">
        <v>1</v>
      </c>
      <c r="EM53" s="21">
        <v>1</v>
      </c>
      <c r="EN53" s="21">
        <v>1</v>
      </c>
      <c r="EO53" s="21">
        <v>1</v>
      </c>
      <c r="EP53" s="21">
        <v>1</v>
      </c>
      <c r="EQ53" s="21">
        <v>1</v>
      </c>
      <c r="ER53" s="21">
        <v>1</v>
      </c>
      <c r="ES53" s="24">
        <v>356</v>
      </c>
      <c r="ET53" s="21">
        <v>398</v>
      </c>
      <c r="EU53" s="21">
        <v>404</v>
      </c>
      <c r="EV53" s="21">
        <v>348</v>
      </c>
      <c r="EW53" s="21">
        <v>343</v>
      </c>
      <c r="EX53" s="21">
        <v>343</v>
      </c>
      <c r="EY53" s="21">
        <v>343</v>
      </c>
      <c r="EZ53" s="24">
        <v>7.2</v>
      </c>
      <c r="FA53" s="21">
        <v>7.9</v>
      </c>
      <c r="FB53" s="21">
        <v>6.8</v>
      </c>
      <c r="FC53" s="21">
        <v>9.1</v>
      </c>
      <c r="FD53" s="21">
        <v>8.6</v>
      </c>
      <c r="FE53" s="21">
        <v>6.6</v>
      </c>
      <c r="FF53" s="21">
        <v>6.6</v>
      </c>
      <c r="FG53" s="24">
        <v>9</v>
      </c>
      <c r="FH53" s="21">
        <v>6</v>
      </c>
      <c r="FI53" s="21">
        <v>8</v>
      </c>
      <c r="FJ53" s="21">
        <v>8</v>
      </c>
      <c r="FK53" s="21">
        <v>8</v>
      </c>
      <c r="FL53" s="21">
        <v>3</v>
      </c>
      <c r="FM53" s="21">
        <v>3</v>
      </c>
      <c r="FN53" s="24">
        <v>76</v>
      </c>
      <c r="FO53" s="21">
        <v>82</v>
      </c>
      <c r="FP53" s="21">
        <v>67</v>
      </c>
      <c r="FQ53" s="21">
        <v>68</v>
      </c>
      <c r="FR53" s="21">
        <v>58</v>
      </c>
      <c r="FS53" s="21">
        <v>75</v>
      </c>
      <c r="FT53" s="21">
        <v>53</v>
      </c>
      <c r="FU53" s="24">
        <v>0</v>
      </c>
      <c r="FV53" s="21">
        <v>0</v>
      </c>
      <c r="FW53" s="21" t="s">
        <v>1194</v>
      </c>
      <c r="FX53" s="21">
        <v>0</v>
      </c>
      <c r="FY53" s="21">
        <v>0</v>
      </c>
      <c r="FZ53" s="21">
        <v>0</v>
      </c>
      <c r="GA53" s="21">
        <v>0</v>
      </c>
      <c r="GB53" s="24">
        <v>119</v>
      </c>
      <c r="GC53" s="21">
        <v>127</v>
      </c>
      <c r="GD53" s="21">
        <v>139</v>
      </c>
      <c r="GE53" s="21">
        <v>138</v>
      </c>
      <c r="GF53" s="21">
        <v>138</v>
      </c>
      <c r="GG53" s="21">
        <v>123</v>
      </c>
      <c r="GH53" s="21">
        <v>129</v>
      </c>
      <c r="GI53" s="24">
        <v>1210</v>
      </c>
      <c r="GJ53" s="21">
        <v>815</v>
      </c>
      <c r="GK53" s="21">
        <v>1500</v>
      </c>
      <c r="GL53" s="21">
        <v>1700</v>
      </c>
      <c r="GM53" s="21">
        <v>1935</v>
      </c>
      <c r="GN53" s="21">
        <v>1600</v>
      </c>
      <c r="GO53" s="21">
        <v>1060</v>
      </c>
      <c r="GP53" s="6"/>
      <c r="GQ53" s="24">
        <v>13</v>
      </c>
      <c r="GR53" s="21">
        <v>55</v>
      </c>
      <c r="GS53" s="24">
        <v>13</v>
      </c>
      <c r="GT53" s="21">
        <v>55</v>
      </c>
      <c r="GU53" s="24">
        <v>15</v>
      </c>
      <c r="GV53" s="21">
        <v>80</v>
      </c>
      <c r="GW53" s="24">
        <v>14</v>
      </c>
      <c r="GX53" s="21">
        <v>55</v>
      </c>
      <c r="GY53" s="24">
        <v>14</v>
      </c>
      <c r="GZ53" s="21">
        <v>55</v>
      </c>
      <c r="HA53" s="24">
        <v>14</v>
      </c>
      <c r="HB53" s="21">
        <v>55</v>
      </c>
      <c r="HC53" s="24">
        <v>15</v>
      </c>
      <c r="HD53" s="21">
        <v>80</v>
      </c>
      <c r="HE53" s="6"/>
      <c r="HF53" s="21">
        <v>75</v>
      </c>
      <c r="HG53" s="21">
        <v>58</v>
      </c>
      <c r="HH53" s="21">
        <v>161</v>
      </c>
      <c r="HI53" s="21">
        <v>34.5</v>
      </c>
      <c r="HJ53" s="21">
        <v>1</v>
      </c>
      <c r="HK53" s="21">
        <v>67</v>
      </c>
      <c r="HL53" s="21">
        <v>0.8</v>
      </c>
      <c r="HM53" s="21">
        <v>0</v>
      </c>
      <c r="HN53" s="21">
        <v>29.41</v>
      </c>
      <c r="HO53" s="21">
        <v>16.3</v>
      </c>
      <c r="HP53" s="21">
        <v>3.34</v>
      </c>
      <c r="HQ53" s="21">
        <v>143</v>
      </c>
      <c r="HR53" s="21">
        <v>20.2</v>
      </c>
      <c r="HS53" s="21">
        <v>4.2</v>
      </c>
      <c r="HT53" s="21">
        <v>3</v>
      </c>
      <c r="HU53" s="6"/>
    </row>
    <row r="54" spans="1:230" ht="15.75" customHeight="1" x14ac:dyDescent="0.3">
      <c r="A54" s="99">
        <v>49</v>
      </c>
      <c r="B54" s="3">
        <v>152</v>
      </c>
      <c r="C54" s="52" t="s">
        <v>626</v>
      </c>
      <c r="D54" s="52">
        <v>1</v>
      </c>
      <c r="E54" s="53">
        <v>41443</v>
      </c>
      <c r="F54" s="53">
        <v>41443</v>
      </c>
      <c r="G54" s="21">
        <f t="shared" si="0"/>
        <v>0</v>
      </c>
      <c r="H54" s="52"/>
      <c r="I54" s="52" t="s">
        <v>432</v>
      </c>
      <c r="J54" s="54">
        <v>17194</v>
      </c>
      <c r="K54" s="52">
        <v>64</v>
      </c>
      <c r="L54" s="52">
        <v>175</v>
      </c>
      <c r="M54" s="52">
        <v>70</v>
      </c>
      <c r="N54" s="52" t="s">
        <v>1401</v>
      </c>
      <c r="O54" s="52">
        <v>87</v>
      </c>
      <c r="P54" s="52">
        <v>95.7</v>
      </c>
      <c r="Q54" s="52">
        <v>10</v>
      </c>
      <c r="R54" s="52" t="s">
        <v>912</v>
      </c>
      <c r="S54" s="52">
        <v>1</v>
      </c>
      <c r="T54" s="52">
        <v>10</v>
      </c>
      <c r="U54" s="52" t="s">
        <v>912</v>
      </c>
      <c r="V54" s="52">
        <v>1</v>
      </c>
      <c r="W54" s="52">
        <v>10</v>
      </c>
      <c r="X54" s="52">
        <v>7</v>
      </c>
      <c r="Y54" s="52">
        <v>0</v>
      </c>
      <c r="Z54" s="6"/>
      <c r="AA54" s="55" t="s">
        <v>513</v>
      </c>
      <c r="AB54" s="52" t="s">
        <v>497</v>
      </c>
      <c r="AC54" s="56">
        <v>1</v>
      </c>
      <c r="AD54" s="56"/>
      <c r="AE54" s="52" t="s">
        <v>249</v>
      </c>
      <c r="AF54" s="52"/>
      <c r="AG54" s="52" t="s">
        <v>246</v>
      </c>
      <c r="AH54" s="52" t="s">
        <v>328</v>
      </c>
      <c r="AI54" s="52" t="s">
        <v>246</v>
      </c>
      <c r="AJ54" s="52" t="s">
        <v>246</v>
      </c>
      <c r="AK54" s="52" t="s">
        <v>246</v>
      </c>
      <c r="AL54" s="52" t="s">
        <v>246</v>
      </c>
      <c r="AM54" s="52">
        <v>7.33</v>
      </c>
      <c r="AN54" s="6"/>
      <c r="AO54" s="57" t="s">
        <v>250</v>
      </c>
      <c r="AP54" s="57" t="s">
        <v>274</v>
      </c>
      <c r="AQ54" s="57"/>
      <c r="AR54" s="57" t="s">
        <v>1902</v>
      </c>
      <c r="AS54" s="57" t="s">
        <v>1905</v>
      </c>
      <c r="AT54" s="120">
        <v>7.33</v>
      </c>
      <c r="AU54" s="52">
        <v>15.83</v>
      </c>
      <c r="AV54" s="52">
        <v>21.03</v>
      </c>
      <c r="AW54" s="52">
        <v>15.61</v>
      </c>
      <c r="AX54" s="52">
        <v>13.91</v>
      </c>
      <c r="AY54" s="52">
        <v>8.09</v>
      </c>
      <c r="AZ54" s="52">
        <v>7.23</v>
      </c>
      <c r="BA54" s="52">
        <v>5.96</v>
      </c>
      <c r="BB54" s="52">
        <v>5.04</v>
      </c>
      <c r="BC54" s="28">
        <f t="shared" ref="BC54:BE54" si="150">((AU54/AT54)*100)-100</f>
        <v>115.96180081855388</v>
      </c>
      <c r="BD54" s="28">
        <f t="shared" si="150"/>
        <v>32.849020846494028</v>
      </c>
      <c r="BE54" s="28">
        <f t="shared" si="150"/>
        <v>-25.772705658582979</v>
      </c>
      <c r="BF54" s="28">
        <f t="shared" si="2"/>
        <v>186.90313778990452</v>
      </c>
      <c r="BG54" s="28">
        <f t="shared" si="3"/>
        <v>112.96043656207365</v>
      </c>
      <c r="BH54" s="28">
        <f t="shared" si="4"/>
        <v>-1.3897662665824413</v>
      </c>
      <c r="BI54" s="3">
        <f t="shared" ref="BI54:BK54" si="151">AU54-AT54</f>
        <v>8.5</v>
      </c>
      <c r="BJ54" s="3">
        <f t="shared" si="151"/>
        <v>5.2000000000000011</v>
      </c>
      <c r="BK54" s="3">
        <f t="shared" si="151"/>
        <v>-5.4200000000000017</v>
      </c>
      <c r="BL54" s="3">
        <f t="shared" si="6"/>
        <v>13.700000000000001</v>
      </c>
      <c r="BM54" s="3">
        <f t="shared" si="7"/>
        <v>8.2799999999999994</v>
      </c>
      <c r="BN54" s="3">
        <f t="shared" si="8"/>
        <v>-0.22000000000000064</v>
      </c>
      <c r="BO54" s="55"/>
      <c r="BP54" s="52"/>
      <c r="BQ54" s="52"/>
      <c r="BR54" s="52"/>
      <c r="BS54" s="52"/>
      <c r="BT54" s="52"/>
      <c r="BU54" s="52"/>
      <c r="BV54" s="55">
        <v>38.4</v>
      </c>
      <c r="BW54" s="52">
        <v>39.1</v>
      </c>
      <c r="BX54" s="52">
        <v>37.5</v>
      </c>
      <c r="BY54" s="52">
        <v>37</v>
      </c>
      <c r="BZ54" s="52">
        <v>39.5</v>
      </c>
      <c r="CA54" s="52">
        <v>38.5</v>
      </c>
      <c r="CB54" s="52">
        <v>37.5</v>
      </c>
      <c r="CC54" s="52">
        <v>37.6</v>
      </c>
      <c r="CD54" s="52"/>
      <c r="CE54" s="6"/>
      <c r="CF54" s="55" t="s">
        <v>1402</v>
      </c>
      <c r="CG54" s="52"/>
      <c r="CH54" s="52"/>
      <c r="CI54" s="52" t="s">
        <v>1366</v>
      </c>
      <c r="CJ54" s="52" t="s">
        <v>1403</v>
      </c>
      <c r="CK54" s="52"/>
      <c r="CL54" s="52"/>
      <c r="CM54" s="55" t="s">
        <v>499</v>
      </c>
      <c r="CN54" s="52"/>
      <c r="CO54" s="52"/>
      <c r="CP54" s="52" t="s">
        <v>1404</v>
      </c>
      <c r="CQ54" s="52" t="s">
        <v>331</v>
      </c>
      <c r="CR54" s="52"/>
      <c r="CS54" s="52"/>
      <c r="CT54" s="55">
        <v>2</v>
      </c>
      <c r="CU54" s="52"/>
      <c r="CV54" s="52"/>
      <c r="CW54" s="52">
        <v>2</v>
      </c>
      <c r="CX54" s="52"/>
      <c r="CY54" s="52"/>
      <c r="CZ54" s="52"/>
      <c r="DA54" s="55" t="s">
        <v>1405</v>
      </c>
      <c r="DB54" s="52"/>
      <c r="DC54" s="52"/>
      <c r="DD54" s="52"/>
      <c r="DE54" s="52"/>
      <c r="DF54" s="52"/>
      <c r="DG54" s="52"/>
      <c r="DH54" s="55" t="s">
        <v>1406</v>
      </c>
      <c r="DI54" s="52" t="s">
        <v>1407</v>
      </c>
      <c r="DJ54" s="52" t="s">
        <v>611</v>
      </c>
      <c r="DK54" s="52" t="s">
        <v>611</v>
      </c>
      <c r="DL54" s="52" t="s">
        <v>1408</v>
      </c>
      <c r="DM54" s="52" t="s">
        <v>1408</v>
      </c>
      <c r="DN54" s="52" t="s">
        <v>1409</v>
      </c>
      <c r="DO54" s="57"/>
      <c r="DP54" s="6"/>
      <c r="DQ54" s="55">
        <v>94.3</v>
      </c>
      <c r="DR54" s="52">
        <v>384.7</v>
      </c>
      <c r="DS54" s="52">
        <v>147</v>
      </c>
      <c r="DT54" s="52">
        <v>129.9</v>
      </c>
      <c r="DU54" s="52">
        <v>90.3</v>
      </c>
      <c r="DV54" s="52">
        <v>137</v>
      </c>
      <c r="DW54" s="52">
        <v>89.9</v>
      </c>
      <c r="DX54" s="55">
        <v>0.1</v>
      </c>
      <c r="DY54" s="52">
        <v>0.1</v>
      </c>
      <c r="DZ54" s="52">
        <v>0.5</v>
      </c>
      <c r="EA54" s="52">
        <v>0.45</v>
      </c>
      <c r="EB54" s="52">
        <v>0.4</v>
      </c>
      <c r="EC54" s="52">
        <v>0.4</v>
      </c>
      <c r="ED54" s="52">
        <v>0.4</v>
      </c>
      <c r="EE54" s="78">
        <f t="shared" si="51"/>
        <v>942.99999999999989</v>
      </c>
      <c r="EF54" s="79">
        <f t="shared" si="96"/>
        <v>3846.9999999999995</v>
      </c>
      <c r="EG54" s="79">
        <f t="shared" ref="EG54:EK54" si="152">DS54/DZ54</f>
        <v>294</v>
      </c>
      <c r="EH54" s="79">
        <f t="shared" si="152"/>
        <v>288.66666666666669</v>
      </c>
      <c r="EI54" s="79">
        <f t="shared" si="152"/>
        <v>225.74999999999997</v>
      </c>
      <c r="EJ54" s="79">
        <f t="shared" si="152"/>
        <v>342.5</v>
      </c>
      <c r="EK54" s="79">
        <f t="shared" si="152"/>
        <v>224.75</v>
      </c>
      <c r="EL54" s="55">
        <v>1</v>
      </c>
      <c r="EM54" s="52">
        <v>1</v>
      </c>
      <c r="EN54" s="52">
        <v>1</v>
      </c>
      <c r="EO54" s="52">
        <v>1</v>
      </c>
      <c r="EP54" s="52">
        <v>1</v>
      </c>
      <c r="EQ54" s="52">
        <v>1</v>
      </c>
      <c r="ER54" s="52">
        <v>1</v>
      </c>
      <c r="ES54" s="55">
        <v>124</v>
      </c>
      <c r="ET54" s="52">
        <v>117</v>
      </c>
      <c r="EU54" s="52">
        <v>67</v>
      </c>
      <c r="EV54" s="52">
        <v>68</v>
      </c>
      <c r="EW54" s="52">
        <v>38</v>
      </c>
      <c r="EX54" s="52">
        <v>30</v>
      </c>
      <c r="EY54" s="52">
        <v>35</v>
      </c>
      <c r="EZ54" s="55">
        <v>23.1</v>
      </c>
      <c r="FA54" s="52">
        <v>26.5</v>
      </c>
      <c r="FB54" s="52">
        <v>56.2</v>
      </c>
      <c r="FC54" s="52">
        <v>49.3</v>
      </c>
      <c r="FD54" s="52">
        <v>47.6</v>
      </c>
      <c r="FE54" s="52">
        <v>35.1</v>
      </c>
      <c r="FF54" s="52">
        <v>26.2</v>
      </c>
      <c r="FG54" s="55">
        <v>3</v>
      </c>
      <c r="FH54" s="52">
        <v>3</v>
      </c>
      <c r="FI54" s="52">
        <v>3</v>
      </c>
      <c r="FJ54" s="52">
        <v>3</v>
      </c>
      <c r="FK54" s="52">
        <v>3</v>
      </c>
      <c r="FL54" s="52">
        <v>7</v>
      </c>
      <c r="FM54" s="52">
        <v>8</v>
      </c>
      <c r="FN54" s="55">
        <v>69</v>
      </c>
      <c r="FO54" s="52">
        <v>83</v>
      </c>
      <c r="FP54" s="52">
        <v>77</v>
      </c>
      <c r="FQ54" s="52">
        <v>79</v>
      </c>
      <c r="FR54" s="52">
        <v>87</v>
      </c>
      <c r="FS54" s="52">
        <v>90</v>
      </c>
      <c r="FT54" s="52">
        <v>84</v>
      </c>
      <c r="FU54" s="55" t="s">
        <v>834</v>
      </c>
      <c r="FV54" s="52" t="s">
        <v>1214</v>
      </c>
      <c r="FW54" s="52" t="s">
        <v>1214</v>
      </c>
      <c r="FX54" s="52" t="s">
        <v>1212</v>
      </c>
      <c r="FY54" s="52" t="s">
        <v>1123</v>
      </c>
      <c r="FZ54" s="52" t="s">
        <v>1160</v>
      </c>
      <c r="GA54" s="52" t="s">
        <v>834</v>
      </c>
      <c r="GB54" s="55">
        <v>95</v>
      </c>
      <c r="GC54" s="52">
        <v>117</v>
      </c>
      <c r="GD54" s="52">
        <v>115</v>
      </c>
      <c r="GE54" s="52">
        <v>108</v>
      </c>
      <c r="GF54" s="52">
        <v>116</v>
      </c>
      <c r="GG54" s="52">
        <v>108</v>
      </c>
      <c r="GH54" s="52">
        <v>113</v>
      </c>
      <c r="GI54" s="55">
        <v>730</v>
      </c>
      <c r="GJ54" s="52">
        <v>800</v>
      </c>
      <c r="GK54" s="52">
        <v>915</v>
      </c>
      <c r="GL54" s="52">
        <v>2980</v>
      </c>
      <c r="GM54" s="52">
        <v>1720</v>
      </c>
      <c r="GN54" s="52">
        <v>2650</v>
      </c>
      <c r="GO54" s="52">
        <v>2190</v>
      </c>
      <c r="GP54" s="6"/>
      <c r="GQ54" s="55">
        <v>20</v>
      </c>
      <c r="GR54" s="52">
        <v>90</v>
      </c>
      <c r="GS54" s="55">
        <v>17</v>
      </c>
      <c r="GT54" s="52">
        <v>90</v>
      </c>
      <c r="GU54" s="55">
        <v>19</v>
      </c>
      <c r="GV54" s="52">
        <v>90</v>
      </c>
      <c r="GW54" s="55">
        <v>19</v>
      </c>
      <c r="GX54" s="52">
        <v>90</v>
      </c>
      <c r="GY54" s="55">
        <v>20</v>
      </c>
      <c r="GZ54" s="52">
        <v>90</v>
      </c>
      <c r="HA54" s="55">
        <v>18</v>
      </c>
      <c r="HB54" s="52">
        <v>90</v>
      </c>
      <c r="HC54" s="55">
        <v>19</v>
      </c>
      <c r="HD54" s="52">
        <v>90</v>
      </c>
      <c r="HE54" s="6"/>
      <c r="HF54" s="52">
        <v>64</v>
      </c>
      <c r="HG54" s="52">
        <v>116</v>
      </c>
      <c r="HH54" s="52">
        <v>163</v>
      </c>
      <c r="HI54" s="52">
        <v>39.1</v>
      </c>
      <c r="HJ54" s="52">
        <v>1</v>
      </c>
      <c r="HK54" s="52">
        <v>90</v>
      </c>
      <c r="HL54" s="52">
        <v>1</v>
      </c>
      <c r="HM54" s="52">
        <v>15</v>
      </c>
      <c r="HN54" s="52">
        <v>40.33</v>
      </c>
      <c r="HO54" s="52">
        <v>2.27</v>
      </c>
      <c r="HP54" s="52">
        <v>4.18</v>
      </c>
      <c r="HQ54" s="52">
        <v>138.5</v>
      </c>
      <c r="HR54" s="52">
        <v>17.2</v>
      </c>
      <c r="HS54" s="52">
        <v>26.5</v>
      </c>
      <c r="HT54" s="52">
        <v>3</v>
      </c>
      <c r="HU54" s="6"/>
      <c r="HV54" s="92"/>
    </row>
    <row r="55" spans="1:230" ht="15.75" customHeight="1" x14ac:dyDescent="0.3">
      <c r="A55" s="99">
        <v>50</v>
      </c>
      <c r="B55" s="3">
        <v>156</v>
      </c>
      <c r="C55" s="21" t="s">
        <v>431</v>
      </c>
      <c r="D55" s="21">
        <v>1</v>
      </c>
      <c r="E55" s="22">
        <v>41450</v>
      </c>
      <c r="F55" s="22">
        <v>41450</v>
      </c>
      <c r="G55" s="21">
        <f t="shared" si="0"/>
        <v>0</v>
      </c>
      <c r="H55" s="21"/>
      <c r="I55" s="21" t="s">
        <v>432</v>
      </c>
      <c r="J55" s="23">
        <v>23361</v>
      </c>
      <c r="K55" s="21">
        <v>50</v>
      </c>
      <c r="L55" s="21">
        <v>182</v>
      </c>
      <c r="M55" s="21">
        <v>160</v>
      </c>
      <c r="N55" s="21" t="s">
        <v>1429</v>
      </c>
      <c r="O55" s="21">
        <v>95</v>
      </c>
      <c r="P55" s="21">
        <v>97.8</v>
      </c>
      <c r="Q55" s="21">
        <v>21</v>
      </c>
      <c r="R55" s="21" t="s">
        <v>548</v>
      </c>
      <c r="S55" s="21">
        <v>2</v>
      </c>
      <c r="T55" s="21">
        <v>21</v>
      </c>
      <c r="U55" s="21" t="s">
        <v>548</v>
      </c>
      <c r="V55" s="21">
        <v>2</v>
      </c>
      <c r="W55" s="21">
        <v>18</v>
      </c>
      <c r="X55" s="21">
        <v>20</v>
      </c>
      <c r="Y55" s="21">
        <v>17</v>
      </c>
      <c r="Z55" s="6"/>
      <c r="AA55" s="24" t="s">
        <v>462</v>
      </c>
      <c r="AB55" s="21" t="s">
        <v>1430</v>
      </c>
      <c r="AC55" s="25">
        <v>1</v>
      </c>
      <c r="AD55" s="25"/>
      <c r="AE55" s="21" t="s">
        <v>249</v>
      </c>
      <c r="AF55" s="21"/>
      <c r="AG55" s="21" t="s">
        <v>246</v>
      </c>
      <c r="AH55" s="21" t="s">
        <v>248</v>
      </c>
      <c r="AI55" s="21" t="s">
        <v>246</v>
      </c>
      <c r="AJ55" s="21" t="s">
        <v>249</v>
      </c>
      <c r="AK55" s="21" t="s">
        <v>246</v>
      </c>
      <c r="AL55" s="21" t="s">
        <v>246</v>
      </c>
      <c r="AM55" s="21">
        <v>18.79</v>
      </c>
      <c r="AN55" s="6"/>
      <c r="AO55" s="26" t="s">
        <v>250</v>
      </c>
      <c r="AP55" s="26" t="s">
        <v>274</v>
      </c>
      <c r="AQ55" s="26"/>
      <c r="AR55" s="26" t="s">
        <v>1902</v>
      </c>
      <c r="AS55" s="26" t="s">
        <v>299</v>
      </c>
      <c r="AT55" s="115">
        <v>12.79</v>
      </c>
      <c r="AU55" s="21">
        <v>16</v>
      </c>
      <c r="AV55" s="21">
        <v>22.5</v>
      </c>
      <c r="AW55" s="21">
        <v>14</v>
      </c>
      <c r="AX55" s="21">
        <v>13.85</v>
      </c>
      <c r="AY55" s="21">
        <v>12.25</v>
      </c>
      <c r="AZ55" s="21">
        <v>9.65</v>
      </c>
      <c r="BA55" s="21">
        <v>6.94</v>
      </c>
      <c r="BB55" s="21">
        <v>4</v>
      </c>
      <c r="BC55" s="28">
        <f t="shared" ref="BC55:BE55" si="153">((AU55/AT55)*100)-100</f>
        <v>25.097732603596583</v>
      </c>
      <c r="BD55" s="28">
        <f t="shared" si="153"/>
        <v>40.625</v>
      </c>
      <c r="BE55" s="28">
        <f t="shared" si="153"/>
        <v>-37.777777777777779</v>
      </c>
      <c r="BF55" s="28">
        <f t="shared" si="2"/>
        <v>75.918686473807696</v>
      </c>
      <c r="BG55" s="28">
        <f t="shared" si="3"/>
        <v>9.4605160281469978</v>
      </c>
      <c r="BH55" s="28">
        <f t="shared" si="4"/>
        <v>-12.5</v>
      </c>
      <c r="BI55" s="3">
        <f t="shared" ref="BI55:BK55" si="154">AU55-AT55</f>
        <v>3.2100000000000009</v>
      </c>
      <c r="BJ55" s="3">
        <f t="shared" si="154"/>
        <v>6.5</v>
      </c>
      <c r="BK55" s="3">
        <f t="shared" si="154"/>
        <v>-8.5</v>
      </c>
      <c r="BL55" s="3">
        <f t="shared" si="6"/>
        <v>9.7100000000000009</v>
      </c>
      <c r="BM55" s="3">
        <f t="shared" si="7"/>
        <v>1.2100000000000009</v>
      </c>
      <c r="BN55" s="3">
        <f t="shared" si="8"/>
        <v>-2</v>
      </c>
      <c r="BO55" s="24">
        <v>332.3</v>
      </c>
      <c r="BP55" s="21">
        <v>302</v>
      </c>
      <c r="BQ55" s="21">
        <v>274</v>
      </c>
      <c r="BR55" s="21">
        <v>108.3</v>
      </c>
      <c r="BS55" s="21"/>
      <c r="BT55" s="21">
        <v>15.9</v>
      </c>
      <c r="BU55" s="21">
        <v>39</v>
      </c>
      <c r="BV55" s="24">
        <v>36</v>
      </c>
      <c r="BW55" s="21">
        <v>36</v>
      </c>
      <c r="BX55" s="21">
        <v>36</v>
      </c>
      <c r="BY55" s="21">
        <v>37</v>
      </c>
      <c r="BZ55" s="21">
        <v>38.4</v>
      </c>
      <c r="CA55" s="21">
        <v>38.9</v>
      </c>
      <c r="CB55" s="21">
        <v>38</v>
      </c>
      <c r="CC55" s="21">
        <v>37</v>
      </c>
      <c r="CD55" s="21">
        <v>38.1</v>
      </c>
      <c r="CE55" s="6"/>
      <c r="CF55" s="24" t="s">
        <v>1431</v>
      </c>
      <c r="CG55" s="21"/>
      <c r="CH55" s="21" t="s">
        <v>263</v>
      </c>
      <c r="CI55" s="21"/>
      <c r="CJ55" s="21"/>
      <c r="CK55" s="21"/>
      <c r="CL55" s="21" t="s">
        <v>1432</v>
      </c>
      <c r="CM55" s="24" t="s">
        <v>1433</v>
      </c>
      <c r="CN55" s="21"/>
      <c r="CO55" s="21" t="s">
        <v>1434</v>
      </c>
      <c r="CP55" s="21"/>
      <c r="CQ55" s="21"/>
      <c r="CR55" s="21"/>
      <c r="CS55" s="21" t="s">
        <v>331</v>
      </c>
      <c r="CT55" s="24">
        <v>2</v>
      </c>
      <c r="CU55" s="21"/>
      <c r="CV55" s="21">
        <v>1</v>
      </c>
      <c r="CW55" s="21"/>
      <c r="CX55" s="21"/>
      <c r="CY55" s="21"/>
      <c r="CZ55" s="21">
        <v>1</v>
      </c>
      <c r="DA55" s="24" t="s">
        <v>1435</v>
      </c>
      <c r="DB55" s="21"/>
      <c r="DC55" s="21" t="s">
        <v>735</v>
      </c>
      <c r="DD55" s="21"/>
      <c r="DE55" s="21"/>
      <c r="DF55" s="21"/>
      <c r="DG55" s="21" t="s">
        <v>331</v>
      </c>
      <c r="DH55" s="24" t="s">
        <v>611</v>
      </c>
      <c r="DI55" s="21" t="s">
        <v>1436</v>
      </c>
      <c r="DJ55" s="21" t="s">
        <v>1436</v>
      </c>
      <c r="DK55" s="21" t="s">
        <v>1437</v>
      </c>
      <c r="DL55" s="21" t="s">
        <v>1437</v>
      </c>
      <c r="DM55" s="21" t="s">
        <v>1437</v>
      </c>
      <c r="DN55" s="21" t="s">
        <v>1437</v>
      </c>
      <c r="DO55" s="26"/>
      <c r="DP55" s="6"/>
      <c r="DQ55" s="24">
        <v>87.9</v>
      </c>
      <c r="DR55" s="21">
        <v>87.7</v>
      </c>
      <c r="DS55" s="21">
        <v>126.2</v>
      </c>
      <c r="DT55" s="21">
        <v>83.2</v>
      </c>
      <c r="DU55" s="21">
        <v>88.2</v>
      </c>
      <c r="DV55" s="21">
        <v>71.8</v>
      </c>
      <c r="DW55" s="21">
        <v>61.7</v>
      </c>
      <c r="DX55" s="24">
        <v>0.4</v>
      </c>
      <c r="DY55" s="21">
        <v>0.1</v>
      </c>
      <c r="DZ55" s="21">
        <v>0.7</v>
      </c>
      <c r="EA55" s="21">
        <v>0.7</v>
      </c>
      <c r="EB55" s="21">
        <v>0.6</v>
      </c>
      <c r="EC55" s="21">
        <v>0.6</v>
      </c>
      <c r="ED55" s="21">
        <v>0.71</v>
      </c>
      <c r="EE55" s="78">
        <f t="shared" si="51"/>
        <v>219.75</v>
      </c>
      <c r="EF55" s="79">
        <f t="shared" si="96"/>
        <v>877</v>
      </c>
      <c r="EG55" s="79">
        <f t="shared" ref="EG55:EK55" si="155">DS55/DZ55</f>
        <v>180.28571428571431</v>
      </c>
      <c r="EH55" s="79">
        <f t="shared" si="155"/>
        <v>118.85714285714288</v>
      </c>
      <c r="EI55" s="79">
        <f t="shared" si="155"/>
        <v>147</v>
      </c>
      <c r="EJ55" s="79">
        <f t="shared" si="155"/>
        <v>119.66666666666667</v>
      </c>
      <c r="EK55" s="79">
        <f t="shared" si="155"/>
        <v>86.901408450704238</v>
      </c>
      <c r="EL55" s="24">
        <v>0</v>
      </c>
      <c r="EM55" s="21">
        <v>1</v>
      </c>
      <c r="EN55" s="21">
        <v>1</v>
      </c>
      <c r="EO55" s="21">
        <v>1</v>
      </c>
      <c r="EP55" s="21">
        <v>1</v>
      </c>
      <c r="EQ55" s="21">
        <v>1</v>
      </c>
      <c r="ER55" s="21">
        <v>1</v>
      </c>
      <c r="ES55" s="24">
        <v>327</v>
      </c>
      <c r="ET55" s="21">
        <v>300</v>
      </c>
      <c r="EU55" s="21">
        <v>327</v>
      </c>
      <c r="EV55" s="21">
        <v>336</v>
      </c>
      <c r="EW55" s="21">
        <v>298</v>
      </c>
      <c r="EX55" s="21">
        <v>323</v>
      </c>
      <c r="EY55" s="21">
        <v>414</v>
      </c>
      <c r="EZ55" s="24">
        <v>8.5</v>
      </c>
      <c r="FA55" s="21">
        <v>6.6</v>
      </c>
      <c r="FB55" s="21">
        <v>7.1</v>
      </c>
      <c r="FC55" s="21">
        <v>6.2</v>
      </c>
      <c r="FD55" s="21">
        <v>6.8</v>
      </c>
      <c r="FE55" s="21">
        <v>5.3</v>
      </c>
      <c r="FF55" s="21">
        <v>5.4</v>
      </c>
      <c r="FG55" s="24">
        <v>15</v>
      </c>
      <c r="FH55" s="21">
        <v>7</v>
      </c>
      <c r="FI55" s="21">
        <v>3</v>
      </c>
      <c r="FJ55" s="21">
        <v>3</v>
      </c>
      <c r="FK55" s="21">
        <v>3</v>
      </c>
      <c r="FL55" s="21">
        <v>3</v>
      </c>
      <c r="FM55" s="21">
        <v>3</v>
      </c>
      <c r="FN55" s="24">
        <v>85</v>
      </c>
      <c r="FO55" s="21">
        <v>60</v>
      </c>
      <c r="FP55" s="21">
        <v>75</v>
      </c>
      <c r="FQ55" s="21">
        <v>77</v>
      </c>
      <c r="FR55" s="21">
        <v>72</v>
      </c>
      <c r="FS55" s="21">
        <v>74</v>
      </c>
      <c r="FT55" s="21">
        <v>87</v>
      </c>
      <c r="FU55" s="24" t="s">
        <v>1214</v>
      </c>
      <c r="FV55" s="21" t="s">
        <v>1438</v>
      </c>
      <c r="FW55" s="21" t="s">
        <v>1439</v>
      </c>
      <c r="FX55" s="21" t="s">
        <v>834</v>
      </c>
      <c r="FY55" s="21" t="s">
        <v>1440</v>
      </c>
      <c r="FZ55" s="21" t="s">
        <v>1441</v>
      </c>
      <c r="GA55" s="21" t="s">
        <v>1442</v>
      </c>
      <c r="GB55" s="24">
        <v>831</v>
      </c>
      <c r="GC55" s="21">
        <v>594</v>
      </c>
      <c r="GD55" s="21">
        <v>498</v>
      </c>
      <c r="GE55" s="21">
        <v>420</v>
      </c>
      <c r="GF55" s="21">
        <v>469</v>
      </c>
      <c r="GG55" s="21">
        <v>491</v>
      </c>
      <c r="GH55" s="21">
        <v>481</v>
      </c>
      <c r="GI55" s="24">
        <v>5</v>
      </c>
      <c r="GJ55" s="21">
        <v>15</v>
      </c>
      <c r="GK55" s="21">
        <v>50</v>
      </c>
      <c r="GL55" s="21">
        <v>90</v>
      </c>
      <c r="GM55" s="21">
        <v>60</v>
      </c>
      <c r="GN55" s="21">
        <v>280</v>
      </c>
      <c r="GO55" s="21">
        <v>110</v>
      </c>
      <c r="GP55" s="6"/>
      <c r="GQ55" s="24">
        <v>12</v>
      </c>
      <c r="GR55" s="21">
        <v>45</v>
      </c>
      <c r="GS55" s="24">
        <v>17</v>
      </c>
      <c r="GT55" s="21">
        <v>90</v>
      </c>
      <c r="GU55" s="24">
        <v>17</v>
      </c>
      <c r="GV55" s="21">
        <v>90</v>
      </c>
      <c r="GW55" s="24">
        <v>17</v>
      </c>
      <c r="GX55" s="21">
        <v>90</v>
      </c>
      <c r="GY55" s="24">
        <v>17</v>
      </c>
      <c r="GZ55" s="21">
        <v>90</v>
      </c>
      <c r="HA55" s="24">
        <v>16</v>
      </c>
      <c r="HB55" s="21">
        <v>90</v>
      </c>
      <c r="HC55" s="24">
        <v>17</v>
      </c>
      <c r="HD55" s="21">
        <v>90</v>
      </c>
      <c r="HE55" s="6"/>
      <c r="HF55" s="21">
        <v>50</v>
      </c>
      <c r="HG55" s="21">
        <v>124</v>
      </c>
      <c r="HH55" s="21">
        <v>79</v>
      </c>
      <c r="HI55" s="21">
        <v>38.1</v>
      </c>
      <c r="HJ55" s="21">
        <v>1</v>
      </c>
      <c r="HK55" s="21">
        <v>65</v>
      </c>
      <c r="HL55" s="21">
        <v>1</v>
      </c>
      <c r="HM55" s="21">
        <v>0</v>
      </c>
      <c r="HN55" s="21">
        <v>106.44</v>
      </c>
      <c r="HO55" s="21">
        <v>27.6</v>
      </c>
      <c r="HP55" s="21">
        <v>4</v>
      </c>
      <c r="HQ55" s="21">
        <v>136</v>
      </c>
      <c r="HR55" s="21">
        <v>15.3</v>
      </c>
      <c r="HS55" s="21">
        <v>8.5</v>
      </c>
      <c r="HT55" s="21">
        <v>3</v>
      </c>
      <c r="HU55" s="6"/>
    </row>
    <row r="56" spans="1:230" ht="15.75" customHeight="1" x14ac:dyDescent="0.3">
      <c r="A56" s="99">
        <v>51</v>
      </c>
      <c r="B56" s="3">
        <v>159</v>
      </c>
      <c r="C56" s="21" t="s">
        <v>431</v>
      </c>
      <c r="D56" s="21">
        <v>2</v>
      </c>
      <c r="E56" s="22">
        <v>41472</v>
      </c>
      <c r="F56" s="22">
        <v>41472</v>
      </c>
      <c r="G56" s="21">
        <f t="shared" si="0"/>
        <v>0</v>
      </c>
      <c r="H56" s="21"/>
      <c r="I56" s="21" t="s">
        <v>835</v>
      </c>
      <c r="J56" s="23">
        <v>15432</v>
      </c>
      <c r="K56" s="21">
        <v>71</v>
      </c>
      <c r="L56" s="21">
        <v>160</v>
      </c>
      <c r="M56" s="21">
        <v>65</v>
      </c>
      <c r="N56" s="21" t="s">
        <v>1452</v>
      </c>
      <c r="O56" s="21">
        <v>97</v>
      </c>
      <c r="P56" s="21">
        <v>98.1</v>
      </c>
      <c r="Q56" s="21">
        <v>4</v>
      </c>
      <c r="R56" s="21" t="s">
        <v>548</v>
      </c>
      <c r="S56" s="21">
        <v>2</v>
      </c>
      <c r="T56" s="21">
        <v>4</v>
      </c>
      <c r="U56" s="21" t="s">
        <v>548</v>
      </c>
      <c r="V56" s="21">
        <v>2</v>
      </c>
      <c r="W56" s="21">
        <v>4</v>
      </c>
      <c r="X56" s="21">
        <v>4</v>
      </c>
      <c r="Y56" s="21">
        <v>1</v>
      </c>
      <c r="Z56" s="6"/>
      <c r="AA56" s="24" t="s">
        <v>462</v>
      </c>
      <c r="AB56" s="21" t="s">
        <v>497</v>
      </c>
      <c r="AC56" s="25">
        <v>1</v>
      </c>
      <c r="AD56" s="25"/>
      <c r="AE56" s="21" t="s">
        <v>246</v>
      </c>
      <c r="AF56" s="21" t="s">
        <v>479</v>
      </c>
      <c r="AG56" s="21" t="s">
        <v>246</v>
      </c>
      <c r="AH56" s="21" t="s">
        <v>248</v>
      </c>
      <c r="AI56" s="21" t="s">
        <v>246</v>
      </c>
      <c r="AJ56" s="21" t="s">
        <v>246</v>
      </c>
      <c r="AK56" s="21" t="s">
        <v>246</v>
      </c>
      <c r="AL56" s="21" t="s">
        <v>246</v>
      </c>
      <c r="AM56" s="21">
        <v>4.24</v>
      </c>
      <c r="AN56" s="6"/>
      <c r="AO56" s="26" t="s">
        <v>250</v>
      </c>
      <c r="AP56" s="26" t="s">
        <v>274</v>
      </c>
      <c r="AQ56" s="26"/>
      <c r="AR56" s="26" t="s">
        <v>1902</v>
      </c>
      <c r="AS56" s="26" t="s">
        <v>1905</v>
      </c>
      <c r="AT56" s="115">
        <v>4.24</v>
      </c>
      <c r="AU56" s="21">
        <v>8.51</v>
      </c>
      <c r="AV56" s="21">
        <v>9</v>
      </c>
      <c r="AW56" s="21">
        <v>9.34</v>
      </c>
      <c r="AX56" s="21">
        <v>8.73</v>
      </c>
      <c r="AY56" s="21">
        <v>13.64</v>
      </c>
      <c r="AZ56" s="21"/>
      <c r="BA56" s="21"/>
      <c r="BB56" s="21"/>
      <c r="BC56" s="28">
        <f t="shared" ref="BC56:BE56" si="156">((AU56/AT56)*100)-100</f>
        <v>100.70754716981131</v>
      </c>
      <c r="BD56" s="28">
        <f t="shared" si="156"/>
        <v>5.7579318448883754</v>
      </c>
      <c r="BE56" s="28">
        <f t="shared" si="156"/>
        <v>3.7777777777777715</v>
      </c>
      <c r="BF56" s="28">
        <f t="shared" si="2"/>
        <v>112.26415094339623</v>
      </c>
      <c r="BG56" s="28">
        <f t="shared" si="3"/>
        <v>120.28301886792451</v>
      </c>
      <c r="BH56" s="28">
        <f t="shared" si="4"/>
        <v>9.7532314923619339</v>
      </c>
      <c r="BI56" s="3">
        <f t="shared" ref="BI56:BK56" si="157">AU56-AT56</f>
        <v>4.2699999999999996</v>
      </c>
      <c r="BJ56" s="3">
        <f t="shared" si="157"/>
        <v>0.49000000000000021</v>
      </c>
      <c r="BK56" s="3">
        <f t="shared" si="157"/>
        <v>0.33999999999999986</v>
      </c>
      <c r="BL56" s="3">
        <f t="shared" si="6"/>
        <v>4.76</v>
      </c>
      <c r="BM56" s="3">
        <f t="shared" si="7"/>
        <v>5.0999999999999996</v>
      </c>
      <c r="BN56" s="3">
        <f t="shared" si="8"/>
        <v>0.83000000000000007</v>
      </c>
      <c r="BO56" s="24">
        <v>433.5</v>
      </c>
      <c r="BP56" s="21">
        <v>392.4</v>
      </c>
      <c r="BQ56" s="21">
        <v>343.4</v>
      </c>
      <c r="BR56" s="21"/>
      <c r="BS56" s="21"/>
      <c r="BT56" s="21"/>
      <c r="BU56" s="21"/>
      <c r="BV56" s="24">
        <v>35.4</v>
      </c>
      <c r="BW56" s="21">
        <v>36</v>
      </c>
      <c r="BX56" s="21">
        <v>36</v>
      </c>
      <c r="BY56" s="21">
        <v>36.4</v>
      </c>
      <c r="BZ56" s="21">
        <v>36.4</v>
      </c>
      <c r="CA56" s="21">
        <v>38.4</v>
      </c>
      <c r="CB56" s="21"/>
      <c r="CC56" s="21"/>
      <c r="CD56" s="21"/>
      <c r="CE56" s="6"/>
      <c r="CF56" s="24" t="s">
        <v>1453</v>
      </c>
      <c r="CG56" s="21"/>
      <c r="CH56" s="21"/>
      <c r="CI56" s="21" t="s">
        <v>1454</v>
      </c>
      <c r="CJ56" s="21"/>
      <c r="CK56" s="21"/>
      <c r="CL56" s="21"/>
      <c r="CM56" s="24" t="s">
        <v>2981</v>
      </c>
      <c r="CN56" s="21"/>
      <c r="CO56" s="21"/>
      <c r="CP56" s="93" t="s">
        <v>331</v>
      </c>
      <c r="CQ56" s="21"/>
      <c r="CR56" s="21"/>
      <c r="CS56" s="21"/>
      <c r="CT56" s="24">
        <v>2</v>
      </c>
      <c r="CU56" s="21"/>
      <c r="CV56" s="21"/>
      <c r="CW56" s="21"/>
      <c r="CX56" s="21"/>
      <c r="CY56" s="21"/>
      <c r="CZ56" s="21"/>
      <c r="DA56" s="24" t="s">
        <v>1456</v>
      </c>
      <c r="DB56" s="21"/>
      <c r="DC56" s="21"/>
      <c r="DD56" s="21"/>
      <c r="DE56" s="21"/>
      <c r="DF56" s="21"/>
      <c r="DG56" s="21"/>
      <c r="DH56" s="24" t="s">
        <v>1457</v>
      </c>
      <c r="DI56" s="21" t="s">
        <v>1457</v>
      </c>
      <c r="DJ56" s="21" t="s">
        <v>1457</v>
      </c>
      <c r="DK56" s="21" t="s">
        <v>1457</v>
      </c>
      <c r="DL56" s="21"/>
      <c r="DM56" s="21"/>
      <c r="DN56" s="21"/>
      <c r="DO56" s="26"/>
      <c r="DP56" s="6"/>
      <c r="DQ56" s="24">
        <v>144</v>
      </c>
      <c r="DR56" s="21">
        <v>83.8</v>
      </c>
      <c r="DS56" s="21">
        <v>83.7</v>
      </c>
      <c r="DT56" s="21">
        <v>109.9</v>
      </c>
      <c r="DU56" s="21"/>
      <c r="DV56" s="21"/>
      <c r="DW56" s="21"/>
      <c r="DX56" s="24">
        <v>0.5</v>
      </c>
      <c r="DY56" s="21">
        <v>0.4</v>
      </c>
      <c r="DZ56" s="21">
        <v>0.4</v>
      </c>
      <c r="EA56" s="21">
        <v>0.5</v>
      </c>
      <c r="EB56" s="21"/>
      <c r="EC56" s="21"/>
      <c r="ED56" s="21"/>
      <c r="EE56" s="78">
        <f t="shared" si="51"/>
        <v>288</v>
      </c>
      <c r="EF56" s="79">
        <f t="shared" si="96"/>
        <v>209.49999999999997</v>
      </c>
      <c r="EG56" s="79">
        <f t="shared" ref="EG56:EH56" si="158">DS56/DZ56</f>
        <v>209.25</v>
      </c>
      <c r="EH56" s="79">
        <f t="shared" si="158"/>
        <v>219.8</v>
      </c>
      <c r="EI56" s="79"/>
      <c r="EJ56" s="79"/>
      <c r="EK56" s="79"/>
      <c r="EL56" s="24">
        <v>1</v>
      </c>
      <c r="EM56" s="21">
        <v>1</v>
      </c>
      <c r="EN56" s="21">
        <v>1</v>
      </c>
      <c r="EO56" s="21">
        <v>1</v>
      </c>
      <c r="EP56" s="21"/>
      <c r="EQ56" s="21"/>
      <c r="ER56" s="21"/>
      <c r="ES56" s="24">
        <v>322</v>
      </c>
      <c r="ET56" s="21">
        <v>380</v>
      </c>
      <c r="EU56" s="21">
        <v>378</v>
      </c>
      <c r="EV56" s="21">
        <v>372</v>
      </c>
      <c r="EW56" s="21"/>
      <c r="EX56" s="21"/>
      <c r="EY56" s="21"/>
      <c r="EZ56" s="24">
        <v>13.8</v>
      </c>
      <c r="FA56" s="21">
        <v>10.4</v>
      </c>
      <c r="FB56" s="21">
        <v>8</v>
      </c>
      <c r="FC56" s="21">
        <v>8</v>
      </c>
      <c r="FD56" s="21"/>
      <c r="FE56" s="21"/>
      <c r="FF56" s="21"/>
      <c r="FG56" s="24">
        <v>3</v>
      </c>
      <c r="FH56" s="21">
        <v>3</v>
      </c>
      <c r="FI56" s="21">
        <v>3</v>
      </c>
      <c r="FJ56" s="21">
        <v>3</v>
      </c>
      <c r="FK56" s="21"/>
      <c r="FL56" s="21"/>
      <c r="FM56" s="21"/>
      <c r="FN56" s="24">
        <v>71</v>
      </c>
      <c r="FO56" s="21">
        <v>73</v>
      </c>
      <c r="FP56" s="21">
        <v>69</v>
      </c>
      <c r="FQ56" s="21">
        <v>68</v>
      </c>
      <c r="FR56" s="21"/>
      <c r="FS56" s="21"/>
      <c r="FT56" s="21"/>
      <c r="FU56" s="24" t="s">
        <v>1458</v>
      </c>
      <c r="FV56" s="21" t="s">
        <v>1459</v>
      </c>
      <c r="FW56" s="21" t="s">
        <v>1439</v>
      </c>
      <c r="FX56" s="21" t="s">
        <v>859</v>
      </c>
      <c r="FY56" s="21"/>
      <c r="FZ56" s="21"/>
      <c r="GA56" s="21"/>
      <c r="GB56" s="24">
        <v>262</v>
      </c>
      <c r="GC56" s="21">
        <v>238</v>
      </c>
      <c r="GD56" s="21">
        <v>261</v>
      </c>
      <c r="GE56" s="21">
        <v>323</v>
      </c>
      <c r="GF56" s="21"/>
      <c r="GG56" s="21"/>
      <c r="GH56" s="21"/>
      <c r="GI56" s="24">
        <v>250</v>
      </c>
      <c r="GJ56" s="21">
        <v>1060</v>
      </c>
      <c r="GK56" s="21">
        <v>480</v>
      </c>
      <c r="GL56" s="21">
        <v>25</v>
      </c>
      <c r="GM56" s="21"/>
      <c r="GN56" s="21"/>
      <c r="GO56" s="21"/>
      <c r="GP56" s="6"/>
      <c r="GQ56" s="24">
        <v>17</v>
      </c>
      <c r="GR56" s="21">
        <v>90</v>
      </c>
      <c r="GS56" s="24">
        <v>16</v>
      </c>
      <c r="GT56" s="21">
        <v>90</v>
      </c>
      <c r="GU56" s="24">
        <v>16</v>
      </c>
      <c r="GV56" s="21">
        <v>90</v>
      </c>
      <c r="GW56" s="24">
        <v>16</v>
      </c>
      <c r="GX56" s="21">
        <v>90</v>
      </c>
      <c r="GY56" s="24"/>
      <c r="GZ56" s="21"/>
      <c r="HA56" s="24"/>
      <c r="HB56" s="21"/>
      <c r="HC56" s="24"/>
      <c r="HD56" s="21"/>
      <c r="HE56" s="6"/>
      <c r="HF56" s="21">
        <v>71</v>
      </c>
      <c r="HG56" s="21">
        <v>60</v>
      </c>
      <c r="HH56" s="21">
        <v>88</v>
      </c>
      <c r="HI56" s="21">
        <v>35.4</v>
      </c>
      <c r="HJ56" s="21">
        <v>1</v>
      </c>
      <c r="HK56" s="21">
        <v>67.8</v>
      </c>
      <c r="HL56" s="21">
        <v>0.7</v>
      </c>
      <c r="HM56" s="21">
        <v>0</v>
      </c>
      <c r="HN56" s="21">
        <v>71.98</v>
      </c>
      <c r="HO56" s="21">
        <v>28.41</v>
      </c>
      <c r="HP56" s="21">
        <v>2.1</v>
      </c>
      <c r="HQ56" s="21">
        <v>132</v>
      </c>
      <c r="HR56" s="21">
        <v>27.3</v>
      </c>
      <c r="HS56" s="21">
        <v>13.8</v>
      </c>
      <c r="HT56" s="21">
        <v>3</v>
      </c>
      <c r="HU56" s="6"/>
    </row>
    <row r="57" spans="1:230" ht="15.75" customHeight="1" x14ac:dyDescent="0.3">
      <c r="A57" s="99">
        <v>52</v>
      </c>
      <c r="B57" s="3">
        <v>162</v>
      </c>
      <c r="C57" s="21" t="s">
        <v>874</v>
      </c>
      <c r="D57" s="21">
        <v>1</v>
      </c>
      <c r="E57" s="22">
        <v>41471</v>
      </c>
      <c r="F57" s="22">
        <v>41472</v>
      </c>
      <c r="G57" s="21">
        <f t="shared" si="0"/>
        <v>1</v>
      </c>
      <c r="H57" s="21" t="s">
        <v>240</v>
      </c>
      <c r="I57" s="21" t="s">
        <v>324</v>
      </c>
      <c r="J57" s="23">
        <v>14321</v>
      </c>
      <c r="K57" s="21">
        <v>74</v>
      </c>
      <c r="L57" s="21">
        <v>172</v>
      </c>
      <c r="M57" s="21">
        <v>60</v>
      </c>
      <c r="N57" s="21" t="s">
        <v>1468</v>
      </c>
      <c r="O57" s="21">
        <v>59</v>
      </c>
      <c r="P57" s="21">
        <v>66</v>
      </c>
      <c r="Q57" s="21">
        <v>7</v>
      </c>
      <c r="R57" s="21" t="s">
        <v>547</v>
      </c>
      <c r="S57" s="21">
        <v>1</v>
      </c>
      <c r="T57" s="21">
        <v>9</v>
      </c>
      <c r="U57" s="21" t="s">
        <v>272</v>
      </c>
      <c r="V57" s="21">
        <v>1</v>
      </c>
      <c r="W57" s="21">
        <v>1</v>
      </c>
      <c r="X57" s="21">
        <v>2</v>
      </c>
      <c r="Y57" s="21">
        <v>0</v>
      </c>
      <c r="Z57" s="6"/>
      <c r="AA57" s="24" t="s">
        <v>513</v>
      </c>
      <c r="AB57" s="21" t="s">
        <v>549</v>
      </c>
      <c r="AC57" s="25">
        <v>1</v>
      </c>
      <c r="AD57" s="25"/>
      <c r="AE57" s="21" t="s">
        <v>246</v>
      </c>
      <c r="AF57" s="21" t="s">
        <v>247</v>
      </c>
      <c r="AG57" s="21" t="s">
        <v>249</v>
      </c>
      <c r="AH57" s="21"/>
      <c r="AI57" s="21" t="s">
        <v>249</v>
      </c>
      <c r="AJ57" s="21" t="s">
        <v>249</v>
      </c>
      <c r="AK57" s="21" t="s">
        <v>246</v>
      </c>
      <c r="AL57" s="21" t="s">
        <v>246</v>
      </c>
      <c r="AM57" s="21">
        <v>3.12</v>
      </c>
      <c r="AN57" s="6"/>
      <c r="AO57" s="26" t="s">
        <v>250</v>
      </c>
      <c r="AP57" s="26" t="s">
        <v>274</v>
      </c>
      <c r="AQ57" s="26"/>
      <c r="AR57" s="57" t="s">
        <v>1902</v>
      </c>
      <c r="AS57" s="57" t="s">
        <v>1905</v>
      </c>
      <c r="AT57" s="115">
        <v>2.12</v>
      </c>
      <c r="AU57" s="21">
        <v>4.29</v>
      </c>
      <c r="AV57" s="21">
        <v>5.1100000000000003</v>
      </c>
      <c r="AW57" s="21">
        <v>4</v>
      </c>
      <c r="AX57" s="21">
        <v>3.11</v>
      </c>
      <c r="AY57" s="21">
        <v>2</v>
      </c>
      <c r="AZ57" s="21">
        <v>1.28</v>
      </c>
      <c r="BA57" s="21">
        <v>0.41</v>
      </c>
      <c r="BB57" s="21"/>
      <c r="BC57" s="28">
        <f t="shared" ref="BC57:BE57" si="159">((AU57/AT57)*100)-100</f>
        <v>102.35849056603774</v>
      </c>
      <c r="BD57" s="28">
        <f t="shared" si="159"/>
        <v>19.114219114219111</v>
      </c>
      <c r="BE57" s="28">
        <f t="shared" si="159"/>
        <v>-21.722113502935429</v>
      </c>
      <c r="BF57" s="28">
        <f t="shared" si="2"/>
        <v>141.03773584905662</v>
      </c>
      <c r="BG57" s="28">
        <f t="shared" si="3"/>
        <v>88.679245283018844</v>
      </c>
      <c r="BH57" s="28">
        <f t="shared" si="4"/>
        <v>-6.7599067599067695</v>
      </c>
      <c r="BI57" s="3">
        <f t="shared" ref="BI57:BK57" si="160">AU57-AT57</f>
        <v>2.17</v>
      </c>
      <c r="BJ57" s="3">
        <f t="shared" si="160"/>
        <v>0.82000000000000028</v>
      </c>
      <c r="BK57" s="3">
        <f t="shared" si="160"/>
        <v>-1.1100000000000003</v>
      </c>
      <c r="BL57" s="3">
        <f t="shared" si="6"/>
        <v>2.99</v>
      </c>
      <c r="BM57" s="3">
        <f t="shared" si="7"/>
        <v>1.88</v>
      </c>
      <c r="BN57" s="3">
        <f t="shared" si="8"/>
        <v>-0.29000000000000004</v>
      </c>
      <c r="BO57" s="24">
        <v>116.8</v>
      </c>
      <c r="BP57" s="21">
        <v>197</v>
      </c>
      <c r="BQ57" s="21">
        <v>141</v>
      </c>
      <c r="BR57" s="21">
        <v>69.7</v>
      </c>
      <c r="BS57" s="21">
        <v>37.6</v>
      </c>
      <c r="BT57" s="21">
        <v>19.3</v>
      </c>
      <c r="BU57" s="21"/>
      <c r="BV57" s="24">
        <v>36</v>
      </c>
      <c r="BW57" s="21">
        <v>38</v>
      </c>
      <c r="BX57" s="21">
        <v>37</v>
      </c>
      <c r="BY57" s="21">
        <v>36</v>
      </c>
      <c r="BZ57" s="21">
        <v>36.4</v>
      </c>
      <c r="CA57" s="21">
        <v>35</v>
      </c>
      <c r="CB57" s="21">
        <v>36</v>
      </c>
      <c r="CC57" s="21">
        <v>35.6</v>
      </c>
      <c r="CD57" s="21"/>
      <c r="CE57" s="6"/>
      <c r="CF57" s="24" t="s">
        <v>1469</v>
      </c>
      <c r="CG57" s="21"/>
      <c r="CH57" s="21"/>
      <c r="CI57" s="21"/>
      <c r="CJ57" s="21"/>
      <c r="CK57" s="21"/>
      <c r="CL57" s="21"/>
      <c r="CM57" s="24" t="s">
        <v>1470</v>
      </c>
      <c r="CN57" s="21"/>
      <c r="CO57" s="21"/>
      <c r="CP57" s="21"/>
      <c r="CQ57" s="21"/>
      <c r="CR57" s="21"/>
      <c r="CS57" s="21"/>
      <c r="CT57" s="24">
        <v>1</v>
      </c>
      <c r="CU57" s="21"/>
      <c r="CV57" s="21"/>
      <c r="CW57" s="21"/>
      <c r="CX57" s="21"/>
      <c r="CY57" s="21"/>
      <c r="CZ57" s="21"/>
      <c r="DA57" s="24" t="s">
        <v>1471</v>
      </c>
      <c r="DB57" s="21"/>
      <c r="DC57" s="21"/>
      <c r="DD57" s="21"/>
      <c r="DE57" s="21"/>
      <c r="DF57" s="21"/>
      <c r="DG57" s="21"/>
      <c r="DH57" s="24" t="s">
        <v>268</v>
      </c>
      <c r="DI57" s="21" t="s">
        <v>268</v>
      </c>
      <c r="DJ57" s="21" t="s">
        <v>268</v>
      </c>
      <c r="DK57" s="21" t="s">
        <v>268</v>
      </c>
      <c r="DL57" s="21" t="s">
        <v>268</v>
      </c>
      <c r="DM57" s="21" t="s">
        <v>268</v>
      </c>
      <c r="DN57" s="21"/>
      <c r="DO57" s="26"/>
      <c r="DP57" s="6"/>
      <c r="DQ57" s="24">
        <v>87.3</v>
      </c>
      <c r="DR57" s="21">
        <v>108.1</v>
      </c>
      <c r="DS57" s="21">
        <v>104.4</v>
      </c>
      <c r="DT57" s="21">
        <v>101.5</v>
      </c>
      <c r="DU57" s="21">
        <v>97.5</v>
      </c>
      <c r="DV57" s="21">
        <v>80</v>
      </c>
      <c r="DW57" s="21"/>
      <c r="DX57" s="24">
        <v>0.35</v>
      </c>
      <c r="DY57" s="21">
        <v>0.35</v>
      </c>
      <c r="DZ57" s="21">
        <v>0.3</v>
      </c>
      <c r="EA57" s="21">
        <v>0.4</v>
      </c>
      <c r="EB57" s="21">
        <v>0.4</v>
      </c>
      <c r="EC57" s="21">
        <v>0.45</v>
      </c>
      <c r="ED57" s="21"/>
      <c r="EE57" s="29">
        <f t="shared" si="51"/>
        <v>249.42857142857144</v>
      </c>
      <c r="EF57" s="30">
        <f t="shared" si="96"/>
        <v>308.85714285714283</v>
      </c>
      <c r="EG57" s="30">
        <f t="shared" ref="EG57:EJ57" si="161">DS57/DZ57</f>
        <v>348.00000000000006</v>
      </c>
      <c r="EH57" s="30">
        <f t="shared" si="161"/>
        <v>253.75</v>
      </c>
      <c r="EI57" s="30">
        <f t="shared" si="161"/>
        <v>243.75</v>
      </c>
      <c r="EJ57" s="30">
        <f t="shared" si="161"/>
        <v>177.77777777777777</v>
      </c>
      <c r="EK57" s="30"/>
      <c r="EL57" s="24">
        <v>0</v>
      </c>
      <c r="EM57" s="21">
        <v>0</v>
      </c>
      <c r="EN57" s="21">
        <v>0</v>
      </c>
      <c r="EO57" s="21">
        <v>0</v>
      </c>
      <c r="EP57" s="21">
        <v>0</v>
      </c>
      <c r="EQ57" s="21">
        <v>0</v>
      </c>
      <c r="ER57" s="21"/>
      <c r="ES57" s="24">
        <v>160</v>
      </c>
      <c r="ET57" s="21">
        <v>166</v>
      </c>
      <c r="EU57" s="21">
        <v>147</v>
      </c>
      <c r="EV57" s="21">
        <v>183</v>
      </c>
      <c r="EW57" s="21">
        <v>183</v>
      </c>
      <c r="EX57" s="21">
        <v>216</v>
      </c>
      <c r="EY57" s="21"/>
      <c r="EZ57" s="24">
        <v>12.4</v>
      </c>
      <c r="FA57" s="21">
        <v>8.5</v>
      </c>
      <c r="FB57" s="21">
        <v>5</v>
      </c>
      <c r="FC57" s="21">
        <v>6</v>
      </c>
      <c r="FD57" s="21">
        <v>7.3</v>
      </c>
      <c r="FE57" s="21">
        <v>8.6</v>
      </c>
      <c r="FF57" s="21"/>
      <c r="FG57" s="24">
        <v>15</v>
      </c>
      <c r="FH57" s="21">
        <v>15</v>
      </c>
      <c r="FI57" s="21">
        <v>15</v>
      </c>
      <c r="FJ57" s="21">
        <v>15</v>
      </c>
      <c r="FK57" s="21">
        <v>15</v>
      </c>
      <c r="FL57" s="21">
        <v>15</v>
      </c>
      <c r="FM57" s="21"/>
      <c r="FN57" s="24">
        <v>68</v>
      </c>
      <c r="FO57" s="21">
        <v>75</v>
      </c>
      <c r="FP57" s="21">
        <v>90</v>
      </c>
      <c r="FQ57" s="21">
        <v>100</v>
      </c>
      <c r="FR57" s="21">
        <v>100</v>
      </c>
      <c r="FS57" s="21">
        <v>97</v>
      </c>
      <c r="FT57" s="21"/>
      <c r="FU57" s="24" t="s">
        <v>1214</v>
      </c>
      <c r="FV57" s="21">
        <v>0</v>
      </c>
      <c r="FW57" s="21">
        <v>0</v>
      </c>
      <c r="FX57" s="21">
        <v>0</v>
      </c>
      <c r="FY57" s="21">
        <v>0</v>
      </c>
      <c r="FZ57" s="21">
        <v>0</v>
      </c>
      <c r="GA57" s="21"/>
      <c r="GB57" s="24">
        <v>60</v>
      </c>
      <c r="GC57" s="21">
        <v>55</v>
      </c>
      <c r="GD57" s="21">
        <v>51</v>
      </c>
      <c r="GE57" s="21">
        <v>42</v>
      </c>
      <c r="GF57" s="21">
        <v>47</v>
      </c>
      <c r="GG57" s="21">
        <v>45</v>
      </c>
      <c r="GH57" s="21"/>
      <c r="GI57" s="24">
        <v>1750</v>
      </c>
      <c r="GJ57" s="21">
        <v>350</v>
      </c>
      <c r="GK57" s="21">
        <v>1350</v>
      </c>
      <c r="GL57" s="21">
        <v>1810</v>
      </c>
      <c r="GM57" s="21">
        <v>2330</v>
      </c>
      <c r="GN57" s="21">
        <v>1450</v>
      </c>
      <c r="GO57" s="21"/>
      <c r="GP57" s="6"/>
      <c r="GQ57" s="24">
        <v>13</v>
      </c>
      <c r="GR57" s="21">
        <v>55</v>
      </c>
      <c r="GS57" s="24">
        <v>8</v>
      </c>
      <c r="GT57" s="21">
        <v>18</v>
      </c>
      <c r="GU57" s="24">
        <v>8</v>
      </c>
      <c r="GV57" s="21">
        <v>18</v>
      </c>
      <c r="GW57" s="24">
        <v>9</v>
      </c>
      <c r="GX57" s="21">
        <v>18</v>
      </c>
      <c r="GY57" s="24">
        <v>9</v>
      </c>
      <c r="GZ57" s="21">
        <v>18</v>
      </c>
      <c r="HA57" s="24">
        <v>9</v>
      </c>
      <c r="HB57" s="21">
        <v>18</v>
      </c>
      <c r="HC57" s="24"/>
      <c r="HD57" s="21"/>
      <c r="HE57" s="6"/>
      <c r="HF57" s="21">
        <v>74</v>
      </c>
      <c r="HG57" s="21">
        <v>53</v>
      </c>
      <c r="HH57" s="21">
        <v>99</v>
      </c>
      <c r="HI57" s="21">
        <v>33</v>
      </c>
      <c r="HJ57" s="21">
        <v>1</v>
      </c>
      <c r="HK57" s="21">
        <v>87.3</v>
      </c>
      <c r="HL57" s="21">
        <v>1</v>
      </c>
      <c r="HM57" s="21">
        <v>20</v>
      </c>
      <c r="HN57" s="21">
        <v>13.44</v>
      </c>
      <c r="HO57" s="21">
        <v>14.74</v>
      </c>
      <c r="HP57" s="21">
        <v>3.91</v>
      </c>
      <c r="HQ57" s="21">
        <v>136</v>
      </c>
      <c r="HR57" s="21">
        <v>20</v>
      </c>
      <c r="HS57" s="21">
        <v>12.4</v>
      </c>
      <c r="HT57" s="21">
        <v>15</v>
      </c>
      <c r="HU57" s="6"/>
      <c r="HV57" s="92"/>
    </row>
    <row r="58" spans="1:230" ht="15.75" customHeight="1" x14ac:dyDescent="0.3">
      <c r="A58" s="99">
        <v>53</v>
      </c>
      <c r="B58" s="3">
        <v>164</v>
      </c>
      <c r="C58" s="21" t="s">
        <v>431</v>
      </c>
      <c r="D58" s="21">
        <v>2</v>
      </c>
      <c r="E58" s="22">
        <v>41473</v>
      </c>
      <c r="F58" s="22">
        <v>41473</v>
      </c>
      <c r="G58" s="21">
        <f t="shared" si="0"/>
        <v>0</v>
      </c>
      <c r="H58" s="21"/>
      <c r="I58" s="21" t="s">
        <v>432</v>
      </c>
      <c r="J58" s="23">
        <v>14520</v>
      </c>
      <c r="K58" s="21">
        <v>73</v>
      </c>
      <c r="L58" s="21">
        <v>160</v>
      </c>
      <c r="M58" s="21">
        <v>100</v>
      </c>
      <c r="N58" s="21" t="s">
        <v>1474</v>
      </c>
      <c r="O58" s="21">
        <v>58</v>
      </c>
      <c r="P58" s="21">
        <v>64</v>
      </c>
      <c r="Q58" s="21">
        <v>18</v>
      </c>
      <c r="R58" s="21" t="s">
        <v>547</v>
      </c>
      <c r="S58" s="21">
        <v>1</v>
      </c>
      <c r="T58" s="21">
        <v>37</v>
      </c>
      <c r="U58" s="21" t="s">
        <v>272</v>
      </c>
      <c r="V58" s="21">
        <v>1</v>
      </c>
      <c r="W58" s="21">
        <v>0</v>
      </c>
      <c r="X58" s="21">
        <v>12</v>
      </c>
      <c r="Y58" s="21">
        <v>4</v>
      </c>
      <c r="Z58" s="6"/>
      <c r="AA58" s="24" t="s">
        <v>462</v>
      </c>
      <c r="AB58" s="21" t="s">
        <v>1064</v>
      </c>
      <c r="AC58" s="25">
        <v>1</v>
      </c>
      <c r="AD58" s="25"/>
      <c r="AE58" s="21" t="s">
        <v>249</v>
      </c>
      <c r="AF58" s="21"/>
      <c r="AG58" s="21" t="s">
        <v>246</v>
      </c>
      <c r="AH58" s="21" t="s">
        <v>328</v>
      </c>
      <c r="AI58" s="21" t="s">
        <v>249</v>
      </c>
      <c r="AJ58" s="21" t="s">
        <v>249</v>
      </c>
      <c r="AK58" s="21" t="s">
        <v>246</v>
      </c>
      <c r="AL58" s="21" t="s">
        <v>246</v>
      </c>
      <c r="AM58" s="21">
        <v>69.72</v>
      </c>
      <c r="AN58" s="6"/>
      <c r="AO58" s="26" t="s">
        <v>250</v>
      </c>
      <c r="AP58" s="26" t="s">
        <v>274</v>
      </c>
      <c r="AQ58" s="26"/>
      <c r="AR58" s="26" t="s">
        <v>1902</v>
      </c>
      <c r="AS58" s="26" t="s">
        <v>1919</v>
      </c>
      <c r="AT58" s="115">
        <v>69.72</v>
      </c>
      <c r="AU58" s="21">
        <v>80.47</v>
      </c>
      <c r="AV58" s="21">
        <v>76.83</v>
      </c>
      <c r="AW58" s="21">
        <v>74</v>
      </c>
      <c r="AX58" s="21">
        <v>70.63</v>
      </c>
      <c r="AY58" s="21">
        <v>40.18</v>
      </c>
      <c r="AZ58" s="21">
        <v>16</v>
      </c>
      <c r="BA58" s="21">
        <v>10.75</v>
      </c>
      <c r="BB58" s="21">
        <v>11.47</v>
      </c>
      <c r="BC58" s="28">
        <f t="shared" ref="BC58:BE58" si="162">((AU58/AT58)*100)-100</f>
        <v>15.418818129661503</v>
      </c>
      <c r="BD58" s="28">
        <f t="shared" si="162"/>
        <v>-4.5234248788368348</v>
      </c>
      <c r="BE58" s="28">
        <f t="shared" si="162"/>
        <v>-3.683456982949366</v>
      </c>
      <c r="BF58" s="28">
        <f t="shared" si="2"/>
        <v>10.197934595524956</v>
      </c>
      <c r="BG58" s="28">
        <f t="shared" si="3"/>
        <v>6.1388410786001231</v>
      </c>
      <c r="BH58" s="28">
        <f t="shared" si="4"/>
        <v>-8.0402634522182268</v>
      </c>
      <c r="BI58" s="3">
        <f t="shared" ref="BI58:BK58" si="163">AU58-AT58</f>
        <v>10.75</v>
      </c>
      <c r="BJ58" s="3">
        <f t="shared" si="163"/>
        <v>-3.6400000000000006</v>
      </c>
      <c r="BK58" s="3">
        <f t="shared" si="163"/>
        <v>-2.8299999999999983</v>
      </c>
      <c r="BL58" s="3">
        <f t="shared" si="6"/>
        <v>7.1099999999999994</v>
      </c>
      <c r="BM58" s="3">
        <f t="shared" si="7"/>
        <v>4.2800000000000011</v>
      </c>
      <c r="BN58" s="3">
        <f t="shared" si="8"/>
        <v>-6.4699999999999989</v>
      </c>
      <c r="BO58" s="24">
        <v>281</v>
      </c>
      <c r="BP58" s="21">
        <v>293</v>
      </c>
      <c r="BQ58" s="21">
        <v>255.1</v>
      </c>
      <c r="BR58" s="21">
        <v>120.8</v>
      </c>
      <c r="BS58" s="21">
        <v>87.7</v>
      </c>
      <c r="BT58" s="21">
        <v>69.3</v>
      </c>
      <c r="BU58" s="21">
        <v>73</v>
      </c>
      <c r="BV58" s="24">
        <v>37</v>
      </c>
      <c r="BW58" s="21">
        <v>36.4</v>
      </c>
      <c r="BX58" s="21">
        <v>36</v>
      </c>
      <c r="BY58" s="21">
        <v>37</v>
      </c>
      <c r="BZ58" s="21">
        <v>36.6</v>
      </c>
      <c r="CA58" s="21">
        <v>37.6</v>
      </c>
      <c r="CB58" s="21">
        <v>37</v>
      </c>
      <c r="CC58" s="21">
        <v>36</v>
      </c>
      <c r="CD58" s="21">
        <v>36</v>
      </c>
      <c r="CE58" s="6"/>
      <c r="CF58" s="24" t="s">
        <v>1475</v>
      </c>
      <c r="CG58" s="21" t="s">
        <v>1476</v>
      </c>
      <c r="CH58" s="21" t="s">
        <v>1477</v>
      </c>
      <c r="CI58" s="21" t="s">
        <v>1478</v>
      </c>
      <c r="CJ58" s="21"/>
      <c r="CK58" s="21" t="s">
        <v>1479</v>
      </c>
      <c r="CL58" s="21"/>
      <c r="CM58" s="24" t="s">
        <v>1480</v>
      </c>
      <c r="CN58" s="21" t="s">
        <v>1481</v>
      </c>
      <c r="CO58" s="21" t="s">
        <v>1482</v>
      </c>
      <c r="CP58" s="21" t="s">
        <v>331</v>
      </c>
      <c r="CQ58" s="21"/>
      <c r="CR58" s="21" t="s">
        <v>331</v>
      </c>
      <c r="CS58" s="21"/>
      <c r="CT58" s="24">
        <v>2</v>
      </c>
      <c r="CU58" s="21">
        <v>2</v>
      </c>
      <c r="CV58" s="21">
        <v>2</v>
      </c>
      <c r="CW58" s="21">
        <v>1</v>
      </c>
      <c r="CX58" s="21"/>
      <c r="CY58" s="21">
        <v>1</v>
      </c>
      <c r="CZ58" s="21"/>
      <c r="DA58" s="24" t="s">
        <v>409</v>
      </c>
      <c r="DB58" s="21" t="s">
        <v>409</v>
      </c>
      <c r="DC58" s="21" t="s">
        <v>1483</v>
      </c>
      <c r="DD58" s="21"/>
      <c r="DE58" s="21"/>
      <c r="DF58" s="21"/>
      <c r="DG58" s="21"/>
      <c r="DH58" s="24" t="s">
        <v>255</v>
      </c>
      <c r="DI58" s="21" t="s">
        <v>255</v>
      </c>
      <c r="DJ58" s="21" t="s">
        <v>255</v>
      </c>
      <c r="DK58" s="21" t="s">
        <v>1484</v>
      </c>
      <c r="DL58" s="21" t="s">
        <v>1485</v>
      </c>
      <c r="DM58" s="21" t="s">
        <v>606</v>
      </c>
      <c r="DN58" s="21" t="s">
        <v>606</v>
      </c>
      <c r="DO58" s="26"/>
      <c r="DP58" s="6"/>
      <c r="DQ58" s="24">
        <v>102.7</v>
      </c>
      <c r="DR58" s="21">
        <v>114.1</v>
      </c>
      <c r="DS58" s="21">
        <v>118.1</v>
      </c>
      <c r="DT58" s="21">
        <v>100.2</v>
      </c>
      <c r="DU58" s="21">
        <v>126.5</v>
      </c>
      <c r="DV58" s="21">
        <v>86.6</v>
      </c>
      <c r="DW58" s="21">
        <v>86.6</v>
      </c>
      <c r="DX58" s="24">
        <v>0.35</v>
      </c>
      <c r="DY58" s="21">
        <v>0.3</v>
      </c>
      <c r="DZ58" s="21">
        <v>0.3</v>
      </c>
      <c r="EA58" s="21">
        <v>0.3</v>
      </c>
      <c r="EB58" s="21">
        <v>0.3</v>
      </c>
      <c r="EC58" s="21">
        <v>0.3</v>
      </c>
      <c r="ED58" s="21">
        <v>0.3</v>
      </c>
      <c r="EE58" s="29">
        <f t="shared" si="51"/>
        <v>293.42857142857144</v>
      </c>
      <c r="EF58" s="30">
        <f t="shared" si="96"/>
        <v>380.33333333333331</v>
      </c>
      <c r="EG58" s="30">
        <f t="shared" ref="EG58:EK58" si="164">DS58/DZ58</f>
        <v>393.66666666666669</v>
      </c>
      <c r="EH58" s="30">
        <f t="shared" si="164"/>
        <v>334</v>
      </c>
      <c r="EI58" s="30">
        <f t="shared" si="164"/>
        <v>421.66666666666669</v>
      </c>
      <c r="EJ58" s="30">
        <f t="shared" si="164"/>
        <v>288.66666666666669</v>
      </c>
      <c r="EK58" s="30">
        <f t="shared" si="164"/>
        <v>288.66666666666669</v>
      </c>
      <c r="EL58" s="24">
        <v>0</v>
      </c>
      <c r="EM58" s="21">
        <v>0</v>
      </c>
      <c r="EN58" s="21">
        <v>0</v>
      </c>
      <c r="EO58" s="21">
        <v>0</v>
      </c>
      <c r="EP58" s="21">
        <v>0</v>
      </c>
      <c r="EQ58" s="21">
        <v>0</v>
      </c>
      <c r="ER58" s="21">
        <v>0</v>
      </c>
      <c r="ES58" s="24">
        <v>233</v>
      </c>
      <c r="ET58" s="21">
        <v>298</v>
      </c>
      <c r="EU58" s="21">
        <v>332</v>
      </c>
      <c r="EV58" s="21">
        <v>300</v>
      </c>
      <c r="EW58" s="21">
        <v>220</v>
      </c>
      <c r="EX58" s="21">
        <v>206</v>
      </c>
      <c r="EY58" s="21">
        <v>163</v>
      </c>
      <c r="EZ58" s="24">
        <v>651.5</v>
      </c>
      <c r="FA58" s="21">
        <v>651.5</v>
      </c>
      <c r="FB58" s="21">
        <v>536</v>
      </c>
      <c r="FC58" s="21">
        <v>468.2</v>
      </c>
      <c r="FD58" s="21">
        <v>461.9</v>
      </c>
      <c r="FE58" s="21">
        <v>571</v>
      </c>
      <c r="FF58" s="21">
        <v>566</v>
      </c>
      <c r="FG58" s="24">
        <v>15</v>
      </c>
      <c r="FH58" s="21">
        <v>15</v>
      </c>
      <c r="FI58" s="21">
        <v>15</v>
      </c>
      <c r="FJ58" s="21">
        <v>15</v>
      </c>
      <c r="FK58" s="21">
        <v>15</v>
      </c>
      <c r="FL58" s="21">
        <v>15</v>
      </c>
      <c r="FM58" s="21">
        <v>15</v>
      </c>
      <c r="FN58" s="24">
        <v>65</v>
      </c>
      <c r="FO58" s="21">
        <v>77</v>
      </c>
      <c r="FP58" s="21">
        <v>70</v>
      </c>
      <c r="FQ58" s="21">
        <v>79</v>
      </c>
      <c r="FR58" s="21">
        <v>66</v>
      </c>
      <c r="FS58" s="21">
        <v>71</v>
      </c>
      <c r="FT58" s="21">
        <v>70</v>
      </c>
      <c r="FU58" s="24" t="s">
        <v>403</v>
      </c>
      <c r="FV58" s="21" t="s">
        <v>430</v>
      </c>
      <c r="FW58" s="21" t="s">
        <v>294</v>
      </c>
      <c r="FX58" s="21" t="s">
        <v>310</v>
      </c>
      <c r="FY58" s="21" t="s">
        <v>311</v>
      </c>
      <c r="FZ58" s="21" t="s">
        <v>296</v>
      </c>
      <c r="GA58" s="21" t="s">
        <v>559</v>
      </c>
      <c r="GB58" s="24">
        <v>363</v>
      </c>
      <c r="GC58" s="21">
        <v>293</v>
      </c>
      <c r="GD58" s="21">
        <v>340</v>
      </c>
      <c r="GE58" s="21">
        <v>316</v>
      </c>
      <c r="GF58" s="21">
        <v>302</v>
      </c>
      <c r="GG58" s="21">
        <v>426</v>
      </c>
      <c r="GH58" s="21">
        <v>343</v>
      </c>
      <c r="GI58" s="24">
        <v>70</v>
      </c>
      <c r="GJ58" s="21">
        <v>30</v>
      </c>
      <c r="GK58" s="21">
        <v>75</v>
      </c>
      <c r="GL58" s="21">
        <v>320</v>
      </c>
      <c r="GM58" s="21">
        <v>700</v>
      </c>
      <c r="GN58" s="21">
        <v>440</v>
      </c>
      <c r="GO58" s="21">
        <v>500</v>
      </c>
      <c r="GP58" s="6"/>
      <c r="GQ58" s="24">
        <v>13</v>
      </c>
      <c r="GR58" s="21">
        <v>55</v>
      </c>
      <c r="GS58" s="24">
        <v>12</v>
      </c>
      <c r="GT58" s="21">
        <v>45</v>
      </c>
      <c r="GU58" s="24">
        <v>12</v>
      </c>
      <c r="GV58" s="21">
        <v>45</v>
      </c>
      <c r="GW58" s="24">
        <v>12</v>
      </c>
      <c r="GX58" s="21">
        <v>45</v>
      </c>
      <c r="GY58" s="24">
        <v>11</v>
      </c>
      <c r="GZ58" s="21">
        <v>45</v>
      </c>
      <c r="HA58" s="24">
        <v>13</v>
      </c>
      <c r="HB58" s="21">
        <v>55</v>
      </c>
      <c r="HC58" s="24">
        <v>13</v>
      </c>
      <c r="HD58" s="21">
        <v>55</v>
      </c>
      <c r="HE58" s="6"/>
      <c r="HF58" s="21">
        <v>73</v>
      </c>
      <c r="HG58" s="21">
        <v>87</v>
      </c>
      <c r="HH58" s="21">
        <v>80</v>
      </c>
      <c r="HI58" s="21">
        <v>37</v>
      </c>
      <c r="HJ58" s="21">
        <v>2</v>
      </c>
      <c r="HK58" s="21">
        <v>102.7</v>
      </c>
      <c r="HL58" s="21">
        <v>0.35</v>
      </c>
      <c r="HM58" s="21">
        <v>0</v>
      </c>
      <c r="HN58" s="21">
        <v>82.63</v>
      </c>
      <c r="HO58" s="21">
        <v>2.61</v>
      </c>
      <c r="HP58" s="21">
        <v>3.19</v>
      </c>
      <c r="HQ58" s="21">
        <v>133</v>
      </c>
      <c r="HR58" s="21">
        <v>11.7</v>
      </c>
      <c r="HS58" s="21">
        <v>651.5</v>
      </c>
      <c r="HT58" s="21">
        <v>15</v>
      </c>
      <c r="HU58" s="6"/>
    </row>
    <row r="59" spans="1:230" ht="15.75" customHeight="1" x14ac:dyDescent="0.3">
      <c r="A59" s="99">
        <v>54</v>
      </c>
      <c r="B59" s="3">
        <v>176</v>
      </c>
      <c r="C59" s="21" t="s">
        <v>626</v>
      </c>
      <c r="D59" s="21">
        <v>1</v>
      </c>
      <c r="E59" s="22">
        <v>41489</v>
      </c>
      <c r="F59" s="22">
        <v>41491</v>
      </c>
      <c r="G59" s="21">
        <f t="shared" si="0"/>
        <v>2</v>
      </c>
      <c r="H59" s="21"/>
      <c r="I59" s="21" t="s">
        <v>432</v>
      </c>
      <c r="J59" s="23">
        <v>14704</v>
      </c>
      <c r="K59" s="21">
        <v>73</v>
      </c>
      <c r="L59" s="21">
        <v>175</v>
      </c>
      <c r="M59" s="21">
        <v>90</v>
      </c>
      <c r="N59" s="21" t="s">
        <v>1472</v>
      </c>
      <c r="O59" s="21">
        <v>67</v>
      </c>
      <c r="P59" s="21">
        <v>79</v>
      </c>
      <c r="Q59" s="21">
        <v>9</v>
      </c>
      <c r="R59" s="21" t="s">
        <v>1333</v>
      </c>
      <c r="S59" s="21">
        <v>1</v>
      </c>
      <c r="T59" s="21">
        <v>51</v>
      </c>
      <c r="U59" s="21" t="s">
        <v>548</v>
      </c>
      <c r="V59" s="21">
        <v>2</v>
      </c>
      <c r="W59" s="21">
        <v>6</v>
      </c>
      <c r="X59" s="21">
        <v>3</v>
      </c>
      <c r="Y59" s="21">
        <v>0</v>
      </c>
      <c r="Z59" s="6"/>
      <c r="AA59" s="24" t="s">
        <v>244</v>
      </c>
      <c r="AB59" s="21" t="s">
        <v>1554</v>
      </c>
      <c r="AC59" s="25">
        <v>2</v>
      </c>
      <c r="AD59" s="25" t="s">
        <v>1010</v>
      </c>
      <c r="AE59" s="21" t="s">
        <v>246</v>
      </c>
      <c r="AF59" s="21" t="s">
        <v>247</v>
      </c>
      <c r="AG59" s="21" t="s">
        <v>249</v>
      </c>
      <c r="AH59" s="21"/>
      <c r="AI59" s="21" t="s">
        <v>246</v>
      </c>
      <c r="AJ59" s="21" t="s">
        <v>249</v>
      </c>
      <c r="AK59" s="21" t="s">
        <v>246</v>
      </c>
      <c r="AL59" s="21" t="s">
        <v>246</v>
      </c>
      <c r="AM59" s="21">
        <v>6.75</v>
      </c>
      <c r="AN59" s="6"/>
      <c r="AO59" s="26" t="s">
        <v>250</v>
      </c>
      <c r="AP59" s="26" t="s">
        <v>274</v>
      </c>
      <c r="AQ59" s="26"/>
      <c r="AR59" s="26" t="s">
        <v>1902</v>
      </c>
      <c r="AS59" s="26" t="s">
        <v>1917</v>
      </c>
      <c r="AT59" s="115">
        <v>6.75</v>
      </c>
      <c r="AU59" s="21">
        <v>5.96</v>
      </c>
      <c r="AV59" s="21">
        <v>5.18</v>
      </c>
      <c r="AW59" s="21">
        <v>3</v>
      </c>
      <c r="AX59" s="21">
        <v>2.2000000000000002</v>
      </c>
      <c r="AY59" s="21">
        <v>1.7</v>
      </c>
      <c r="AZ59" s="21">
        <v>1.01</v>
      </c>
      <c r="BA59" s="21">
        <v>0.63</v>
      </c>
      <c r="BB59" s="21">
        <v>0.44</v>
      </c>
      <c r="BC59" s="28">
        <f t="shared" ref="BC59:BE59" si="165">((AU59/AT59)*100)-100</f>
        <v>-11.703703703703709</v>
      </c>
      <c r="BD59" s="28">
        <f t="shared" si="165"/>
        <v>-13.087248322147659</v>
      </c>
      <c r="BE59" s="28">
        <f t="shared" si="165"/>
        <v>-42.084942084942078</v>
      </c>
      <c r="BF59" s="28">
        <f t="shared" si="2"/>
        <v>-23.259259259259267</v>
      </c>
      <c r="BG59" s="28">
        <f t="shared" si="3"/>
        <v>-55.555555555555557</v>
      </c>
      <c r="BH59" s="28">
        <f t="shared" si="4"/>
        <v>-49.664429530201339</v>
      </c>
      <c r="BI59" s="3">
        <f t="shared" ref="BI59:BK59" si="166">AU59-AT59</f>
        <v>-0.79</v>
      </c>
      <c r="BJ59" s="3">
        <f t="shared" si="166"/>
        <v>-0.78000000000000025</v>
      </c>
      <c r="BK59" s="3">
        <f t="shared" si="166"/>
        <v>-2.1799999999999997</v>
      </c>
      <c r="BL59" s="3">
        <f t="shared" si="6"/>
        <v>-1.5700000000000003</v>
      </c>
      <c r="BM59" s="3">
        <f t="shared" si="7"/>
        <v>-3.75</v>
      </c>
      <c r="BN59" s="3">
        <f t="shared" si="8"/>
        <v>-2.96</v>
      </c>
      <c r="BO59" s="24"/>
      <c r="BP59" s="21">
        <v>356.7</v>
      </c>
      <c r="BQ59" s="21"/>
      <c r="BR59" s="21">
        <v>179.8</v>
      </c>
      <c r="BS59" s="21">
        <v>142.1</v>
      </c>
      <c r="BT59" s="21">
        <v>164.5</v>
      </c>
      <c r="BU59" s="21"/>
      <c r="BV59" s="24">
        <v>36.9</v>
      </c>
      <c r="BW59" s="21">
        <v>36.5</v>
      </c>
      <c r="BX59" s="21">
        <v>37.6</v>
      </c>
      <c r="BY59" s="21">
        <v>37.5</v>
      </c>
      <c r="BZ59" s="21">
        <v>38</v>
      </c>
      <c r="CA59" s="21">
        <v>37</v>
      </c>
      <c r="CB59" s="21">
        <v>37</v>
      </c>
      <c r="CC59" s="21">
        <v>37</v>
      </c>
      <c r="CD59" s="21">
        <v>37.9</v>
      </c>
      <c r="CE59" s="6"/>
      <c r="CF59" s="24" t="s">
        <v>1555</v>
      </c>
      <c r="CG59" s="21"/>
      <c r="CH59" s="21"/>
      <c r="CI59" s="21"/>
      <c r="CJ59" s="21"/>
      <c r="CK59" s="21"/>
      <c r="CL59" s="21"/>
      <c r="CM59" s="24" t="s">
        <v>1556</v>
      </c>
      <c r="CN59" s="21"/>
      <c r="CO59" s="21"/>
      <c r="CP59" s="21"/>
      <c r="CQ59" s="21"/>
      <c r="CR59" s="21"/>
      <c r="CS59" s="21"/>
      <c r="CT59" s="24">
        <v>2</v>
      </c>
      <c r="CU59" s="21"/>
      <c r="CV59" s="21"/>
      <c r="CW59" s="21"/>
      <c r="CX59" s="21"/>
      <c r="CY59" s="21"/>
      <c r="CZ59" s="21"/>
      <c r="DA59" s="24" t="s">
        <v>1557</v>
      </c>
      <c r="DB59" s="21"/>
      <c r="DC59" s="21"/>
      <c r="DD59" s="21"/>
      <c r="DE59" s="21"/>
      <c r="DF59" s="21"/>
      <c r="DG59" s="21"/>
      <c r="DH59" s="24" t="s">
        <v>1558</v>
      </c>
      <c r="DI59" s="21" t="s">
        <v>1558</v>
      </c>
      <c r="DJ59" s="21" t="s">
        <v>1559</v>
      </c>
      <c r="DK59" s="21" t="s">
        <v>1560</v>
      </c>
      <c r="DL59" s="21" t="s">
        <v>1560</v>
      </c>
      <c r="DM59" s="21" t="s">
        <v>1560</v>
      </c>
      <c r="DN59" s="21" t="s">
        <v>1560</v>
      </c>
      <c r="DO59" s="26"/>
      <c r="DP59" s="6"/>
      <c r="DQ59" s="24">
        <v>112.4</v>
      </c>
      <c r="DR59" s="21">
        <v>110.4</v>
      </c>
      <c r="DS59" s="21">
        <v>103.9</v>
      </c>
      <c r="DT59" s="21">
        <v>131.6</v>
      </c>
      <c r="DU59" s="21">
        <v>130.6</v>
      </c>
      <c r="DV59" s="21">
        <v>83.3</v>
      </c>
      <c r="DW59" s="21">
        <v>73.8</v>
      </c>
      <c r="DX59" s="24">
        <v>0.5</v>
      </c>
      <c r="DY59" s="21">
        <v>0.5</v>
      </c>
      <c r="DZ59" s="21">
        <v>0.5</v>
      </c>
      <c r="EA59" s="21">
        <v>0.5</v>
      </c>
      <c r="EB59" s="21">
        <v>0.5</v>
      </c>
      <c r="EC59" s="21">
        <v>0.35</v>
      </c>
      <c r="ED59" s="21">
        <v>0.35</v>
      </c>
      <c r="EE59" s="78">
        <f t="shared" si="51"/>
        <v>224.8</v>
      </c>
      <c r="EF59" s="79">
        <f t="shared" si="96"/>
        <v>220.8</v>
      </c>
      <c r="EG59" s="79">
        <f t="shared" ref="EG59:EK59" si="167">DS59/DZ59</f>
        <v>207.8</v>
      </c>
      <c r="EH59" s="79">
        <f t="shared" si="167"/>
        <v>263.2</v>
      </c>
      <c r="EI59" s="79">
        <f t="shared" si="167"/>
        <v>261.2</v>
      </c>
      <c r="EJ59" s="79">
        <f t="shared" si="167"/>
        <v>238</v>
      </c>
      <c r="EK59" s="79">
        <f t="shared" si="167"/>
        <v>210.85714285714286</v>
      </c>
      <c r="EL59" s="24">
        <v>1</v>
      </c>
      <c r="EM59" s="21">
        <v>1</v>
      </c>
      <c r="EN59" s="21">
        <v>1</v>
      </c>
      <c r="EO59" s="21">
        <v>1</v>
      </c>
      <c r="EP59" s="21">
        <v>0</v>
      </c>
      <c r="EQ59" s="21">
        <v>0</v>
      </c>
      <c r="ER59" s="21">
        <v>0</v>
      </c>
      <c r="ES59" s="24">
        <v>161</v>
      </c>
      <c r="ET59" s="21">
        <v>152</v>
      </c>
      <c r="EU59" s="21">
        <v>150</v>
      </c>
      <c r="EV59" s="21">
        <v>146</v>
      </c>
      <c r="EW59" s="21">
        <v>149</v>
      </c>
      <c r="EX59" s="21">
        <v>184</v>
      </c>
      <c r="EY59" s="21">
        <v>199</v>
      </c>
      <c r="EZ59" s="24">
        <v>9</v>
      </c>
      <c r="FA59" s="21">
        <v>9</v>
      </c>
      <c r="FB59" s="21">
        <v>9</v>
      </c>
      <c r="FC59" s="21">
        <v>10.7</v>
      </c>
      <c r="FD59" s="21">
        <v>7.3</v>
      </c>
      <c r="FE59" s="21">
        <v>7.5</v>
      </c>
      <c r="FF59" s="21">
        <v>7.5</v>
      </c>
      <c r="FG59" s="24">
        <v>6</v>
      </c>
      <c r="FH59" s="21">
        <v>9</v>
      </c>
      <c r="FI59" s="21">
        <v>11</v>
      </c>
      <c r="FJ59" s="21">
        <v>8</v>
      </c>
      <c r="FK59" s="21">
        <v>14</v>
      </c>
      <c r="FL59" s="21">
        <v>11</v>
      </c>
      <c r="FM59" s="21">
        <v>15</v>
      </c>
      <c r="FN59" s="24">
        <v>69</v>
      </c>
      <c r="FO59" s="21">
        <v>75</v>
      </c>
      <c r="FP59" s="21">
        <v>74</v>
      </c>
      <c r="FQ59" s="21">
        <v>84</v>
      </c>
      <c r="FR59" s="21">
        <v>94</v>
      </c>
      <c r="FS59" s="21">
        <v>69</v>
      </c>
      <c r="FT59" s="21">
        <v>89</v>
      </c>
      <c r="FU59" s="24" t="s">
        <v>1214</v>
      </c>
      <c r="FV59" s="21">
        <v>0</v>
      </c>
      <c r="FW59" s="21">
        <v>0</v>
      </c>
      <c r="FX59" s="21">
        <v>0</v>
      </c>
      <c r="FY59" s="21">
        <v>0</v>
      </c>
      <c r="FZ59" s="21">
        <v>0</v>
      </c>
      <c r="GA59" s="21">
        <v>0</v>
      </c>
      <c r="GB59" s="24">
        <v>139</v>
      </c>
      <c r="GC59" s="21">
        <v>103</v>
      </c>
      <c r="GD59" s="21">
        <v>103</v>
      </c>
      <c r="GE59" s="21">
        <v>103</v>
      </c>
      <c r="GF59" s="21">
        <v>71</v>
      </c>
      <c r="GG59" s="21">
        <v>85</v>
      </c>
      <c r="GH59" s="21">
        <v>78</v>
      </c>
      <c r="GI59" s="24">
        <v>1210</v>
      </c>
      <c r="GJ59" s="21">
        <v>2280</v>
      </c>
      <c r="GK59" s="21">
        <v>1120</v>
      </c>
      <c r="GL59" s="21">
        <v>1510</v>
      </c>
      <c r="GM59" s="21">
        <v>2460</v>
      </c>
      <c r="GN59" s="21">
        <v>1675</v>
      </c>
      <c r="GO59" s="21">
        <v>710</v>
      </c>
      <c r="GP59" s="6"/>
      <c r="GQ59" s="24">
        <v>15</v>
      </c>
      <c r="GR59" s="21">
        <v>80</v>
      </c>
      <c r="GS59" s="24">
        <v>12</v>
      </c>
      <c r="GT59" s="21">
        <v>45</v>
      </c>
      <c r="GU59" s="24">
        <v>12</v>
      </c>
      <c r="GV59" s="21">
        <v>45</v>
      </c>
      <c r="GW59" s="24">
        <v>13</v>
      </c>
      <c r="GX59" s="21">
        <v>55</v>
      </c>
      <c r="GY59" s="24">
        <v>11</v>
      </c>
      <c r="GZ59" s="21">
        <v>45</v>
      </c>
      <c r="HA59" s="24">
        <v>12</v>
      </c>
      <c r="HB59" s="21">
        <v>45</v>
      </c>
      <c r="HC59" s="24">
        <v>9</v>
      </c>
      <c r="HD59" s="21">
        <v>18</v>
      </c>
      <c r="HE59" s="6"/>
      <c r="HF59" s="21">
        <v>73</v>
      </c>
      <c r="HG59" s="21">
        <v>130</v>
      </c>
      <c r="HH59" s="21">
        <v>143</v>
      </c>
      <c r="HI59" s="21">
        <v>37</v>
      </c>
      <c r="HJ59" s="21">
        <v>1</v>
      </c>
      <c r="HK59" s="21">
        <v>80.5</v>
      </c>
      <c r="HL59" s="21">
        <v>55</v>
      </c>
      <c r="HM59" s="21">
        <v>20</v>
      </c>
      <c r="HN59" s="21">
        <v>14.84</v>
      </c>
      <c r="HO59" s="21">
        <v>4.87</v>
      </c>
      <c r="HP59" s="21">
        <v>3.72</v>
      </c>
      <c r="HQ59" s="21">
        <v>140.4</v>
      </c>
      <c r="HR59" s="21">
        <v>21.9</v>
      </c>
      <c r="HS59" s="21">
        <v>31.6</v>
      </c>
      <c r="HT59" s="21">
        <v>8</v>
      </c>
      <c r="HU59" s="6"/>
    </row>
    <row r="60" spans="1:230" ht="15.75" customHeight="1" x14ac:dyDescent="0.3">
      <c r="A60" s="99">
        <v>55</v>
      </c>
      <c r="B60" s="3">
        <v>179</v>
      </c>
      <c r="C60" s="21" t="s">
        <v>431</v>
      </c>
      <c r="D60" s="21">
        <v>1</v>
      </c>
      <c r="E60" s="22">
        <v>41493</v>
      </c>
      <c r="F60" s="22">
        <v>41494</v>
      </c>
      <c r="G60" s="21">
        <f t="shared" si="0"/>
        <v>1</v>
      </c>
      <c r="H60" s="21"/>
      <c r="I60" s="21" t="s">
        <v>1084</v>
      </c>
      <c r="J60" s="23">
        <v>15955</v>
      </c>
      <c r="K60" s="21">
        <v>70</v>
      </c>
      <c r="L60" s="21">
        <v>165</v>
      </c>
      <c r="M60" s="21">
        <v>70</v>
      </c>
      <c r="N60" s="21" t="s">
        <v>1570</v>
      </c>
      <c r="O60" s="21">
        <v>59</v>
      </c>
      <c r="P60" s="21">
        <v>66</v>
      </c>
      <c r="Q60" s="21">
        <v>3</v>
      </c>
      <c r="R60" s="21" t="s">
        <v>547</v>
      </c>
      <c r="S60" s="21">
        <v>1</v>
      </c>
      <c r="T60" s="21">
        <v>20</v>
      </c>
      <c r="U60" s="21" t="s">
        <v>272</v>
      </c>
      <c r="V60" s="21">
        <v>1</v>
      </c>
      <c r="W60" s="21">
        <v>0</v>
      </c>
      <c r="X60" s="21">
        <v>2</v>
      </c>
      <c r="Y60" s="21">
        <v>0</v>
      </c>
      <c r="Z60" s="6"/>
      <c r="AA60" s="24" t="s">
        <v>884</v>
      </c>
      <c r="AB60" s="21" t="s">
        <v>1571</v>
      </c>
      <c r="AC60" s="25">
        <v>1</v>
      </c>
      <c r="AD60" s="25"/>
      <c r="AE60" s="21" t="s">
        <v>249</v>
      </c>
      <c r="AF60" s="21"/>
      <c r="AG60" s="21" t="s">
        <v>249</v>
      </c>
      <c r="AH60" s="21"/>
      <c r="AI60" s="21" t="s">
        <v>249</v>
      </c>
      <c r="AJ60" s="21" t="s">
        <v>249</v>
      </c>
      <c r="AK60" s="21" t="s">
        <v>246</v>
      </c>
      <c r="AL60" s="21" t="s">
        <v>246</v>
      </c>
      <c r="AM60" s="21">
        <v>1.89</v>
      </c>
      <c r="AN60" s="6"/>
      <c r="AO60" s="26" t="s">
        <v>250</v>
      </c>
      <c r="AP60" s="26" t="s">
        <v>274</v>
      </c>
      <c r="AQ60" s="26"/>
      <c r="AR60" s="26" t="s">
        <v>1902</v>
      </c>
      <c r="AS60" s="26" t="s">
        <v>1919</v>
      </c>
      <c r="AT60" s="115">
        <v>1.89</v>
      </c>
      <c r="AU60" s="21">
        <v>1.68</v>
      </c>
      <c r="AV60" s="21">
        <v>1.42</v>
      </c>
      <c r="AW60" s="21">
        <v>1.2</v>
      </c>
      <c r="AX60" s="21">
        <v>0.98</v>
      </c>
      <c r="AY60" s="21"/>
      <c r="AZ60" s="21"/>
      <c r="BA60" s="21"/>
      <c r="BB60" s="21"/>
      <c r="BC60" s="28">
        <f t="shared" ref="BC60:BE60" si="168">((AU60/AT60)*100)-100</f>
        <v>-11.1111111111111</v>
      </c>
      <c r="BD60" s="28">
        <f t="shared" si="168"/>
        <v>-15.476190476190482</v>
      </c>
      <c r="BE60" s="28">
        <f t="shared" si="168"/>
        <v>-15.492957746478879</v>
      </c>
      <c r="BF60" s="28">
        <f t="shared" si="2"/>
        <v>-24.867724867724874</v>
      </c>
      <c r="BG60" s="28">
        <f t="shared" si="3"/>
        <v>-36.507936507936513</v>
      </c>
      <c r="BH60" s="28">
        <f t="shared" si="4"/>
        <v>-28.571428571428569</v>
      </c>
      <c r="BI60" s="3">
        <f t="shared" ref="BI60:BK60" si="169">AU60-AT60</f>
        <v>-0.20999999999999996</v>
      </c>
      <c r="BJ60" s="3">
        <f t="shared" si="169"/>
        <v>-0.26</v>
      </c>
      <c r="BK60" s="3">
        <f t="shared" si="169"/>
        <v>-0.21999999999999997</v>
      </c>
      <c r="BL60" s="3">
        <f t="shared" si="6"/>
        <v>-0.47</v>
      </c>
      <c r="BM60" s="3">
        <f t="shared" si="7"/>
        <v>-0.69</v>
      </c>
      <c r="BN60" s="3">
        <f t="shared" si="8"/>
        <v>-0.48</v>
      </c>
      <c r="BO60" s="24">
        <v>149</v>
      </c>
      <c r="BP60" s="21">
        <v>149.5</v>
      </c>
      <c r="BQ60" s="21">
        <v>64</v>
      </c>
      <c r="BR60" s="21"/>
      <c r="BS60" s="21"/>
      <c r="BT60" s="21"/>
      <c r="BU60" s="21"/>
      <c r="BV60" s="24">
        <v>36.5</v>
      </c>
      <c r="BW60" s="21">
        <v>36.5</v>
      </c>
      <c r="BX60" s="21">
        <v>36.6</v>
      </c>
      <c r="BY60" s="21">
        <v>36</v>
      </c>
      <c r="BZ60" s="21">
        <v>35</v>
      </c>
      <c r="CA60" s="21"/>
      <c r="CB60" s="21"/>
      <c r="CC60" s="21"/>
      <c r="CD60" s="21"/>
      <c r="CE60" s="6"/>
      <c r="CF60" s="24" t="s">
        <v>962</v>
      </c>
      <c r="CG60" s="21"/>
      <c r="CH60" s="21"/>
      <c r="CI60" s="21"/>
      <c r="CJ60" s="21"/>
      <c r="CK60" s="21"/>
      <c r="CL60" s="21"/>
      <c r="CM60" s="24" t="s">
        <v>1572</v>
      </c>
      <c r="CN60" s="21"/>
      <c r="CO60" s="21"/>
      <c r="CP60" s="21"/>
      <c r="CQ60" s="21"/>
      <c r="CR60" s="21"/>
      <c r="CS60" s="21"/>
      <c r="CT60" s="24">
        <v>3</v>
      </c>
      <c r="CU60" s="21"/>
      <c r="CV60" s="21"/>
      <c r="CW60" s="21"/>
      <c r="CX60" s="21"/>
      <c r="CY60" s="21"/>
      <c r="CZ60" s="21"/>
      <c r="DA60" s="24" t="s">
        <v>1573</v>
      </c>
      <c r="DB60" s="21"/>
      <c r="DC60" s="21"/>
      <c r="DD60" s="21"/>
      <c r="DE60" s="21"/>
      <c r="DF60" s="21"/>
      <c r="DG60" s="21"/>
      <c r="DH60" s="24" t="s">
        <v>1106</v>
      </c>
      <c r="DI60" s="21" t="s">
        <v>1106</v>
      </c>
      <c r="DJ60" s="21" t="s">
        <v>1106</v>
      </c>
      <c r="DK60" s="21"/>
      <c r="DL60" s="21"/>
      <c r="DM60" s="21"/>
      <c r="DN60" s="21"/>
      <c r="DO60" s="26"/>
      <c r="DP60" s="6"/>
      <c r="DQ60" s="24">
        <v>115.9</v>
      </c>
      <c r="DR60" s="21">
        <v>92.2</v>
      </c>
      <c r="DS60" s="21">
        <v>79</v>
      </c>
      <c r="DT60" s="21"/>
      <c r="DU60" s="21"/>
      <c r="DV60" s="21"/>
      <c r="DW60" s="21"/>
      <c r="DX60" s="24">
        <v>0.4</v>
      </c>
      <c r="DY60" s="21">
        <v>0.4</v>
      </c>
      <c r="DZ60" s="21">
        <v>0.35</v>
      </c>
      <c r="EA60" s="21"/>
      <c r="EB60" s="21"/>
      <c r="EC60" s="21"/>
      <c r="ED60" s="21"/>
      <c r="EE60" s="78">
        <f t="shared" si="51"/>
        <v>289.75</v>
      </c>
      <c r="EF60" s="79">
        <f t="shared" si="96"/>
        <v>230.5</v>
      </c>
      <c r="EG60" s="79">
        <f t="shared" ref="EG60:EG75" si="170">DS60/DZ60</f>
        <v>225.71428571428572</v>
      </c>
      <c r="EH60" s="79"/>
      <c r="EI60" s="79"/>
      <c r="EJ60" s="79"/>
      <c r="EK60" s="79"/>
      <c r="EL60" s="24">
        <v>0</v>
      </c>
      <c r="EM60" s="21">
        <v>0</v>
      </c>
      <c r="EN60" s="21">
        <v>0</v>
      </c>
      <c r="EO60" s="21"/>
      <c r="EP60" s="21"/>
      <c r="EQ60" s="21"/>
      <c r="ER60" s="21"/>
      <c r="ES60" s="24">
        <v>269</v>
      </c>
      <c r="ET60" s="21">
        <v>291</v>
      </c>
      <c r="EU60" s="21">
        <v>272</v>
      </c>
      <c r="EV60" s="21"/>
      <c r="EW60" s="21"/>
      <c r="EX60" s="21"/>
      <c r="EY60" s="21"/>
      <c r="EZ60" s="24">
        <v>201</v>
      </c>
      <c r="FA60" s="21">
        <v>189</v>
      </c>
      <c r="FB60" s="21">
        <v>159</v>
      </c>
      <c r="FC60" s="21"/>
      <c r="FD60" s="21"/>
      <c r="FE60" s="21"/>
      <c r="FF60" s="21"/>
      <c r="FG60" s="24">
        <v>14</v>
      </c>
      <c r="FH60" s="21">
        <v>14</v>
      </c>
      <c r="FI60" s="21">
        <v>15</v>
      </c>
      <c r="FJ60" s="21"/>
      <c r="FK60" s="21"/>
      <c r="FL60" s="21"/>
      <c r="FM60" s="21"/>
      <c r="FN60" s="24">
        <v>75</v>
      </c>
      <c r="FO60" s="21">
        <v>71</v>
      </c>
      <c r="FP60" s="21">
        <v>74</v>
      </c>
      <c r="FQ60" s="21"/>
      <c r="FR60" s="21"/>
      <c r="FS60" s="21"/>
      <c r="FT60" s="21"/>
      <c r="FU60" s="24" t="s">
        <v>1212</v>
      </c>
      <c r="FV60" s="21" t="s">
        <v>803</v>
      </c>
      <c r="FW60" s="21">
        <v>0</v>
      </c>
      <c r="FX60" s="21"/>
      <c r="FY60" s="21"/>
      <c r="FZ60" s="21"/>
      <c r="GA60" s="21"/>
      <c r="GB60" s="24">
        <v>312</v>
      </c>
      <c r="GC60" s="21">
        <v>267</v>
      </c>
      <c r="GD60" s="21">
        <v>252</v>
      </c>
      <c r="GE60" s="21"/>
      <c r="GF60" s="21"/>
      <c r="GG60" s="21"/>
      <c r="GH60" s="21"/>
      <c r="GI60" s="24">
        <v>1495</v>
      </c>
      <c r="GJ60" s="21">
        <v>1740</v>
      </c>
      <c r="GK60" s="21">
        <v>860</v>
      </c>
      <c r="GL60" s="21"/>
      <c r="GM60" s="21"/>
      <c r="GN60" s="21"/>
      <c r="GO60" s="21"/>
      <c r="GP60" s="6"/>
      <c r="GQ60" s="24">
        <v>14</v>
      </c>
      <c r="GR60" s="21">
        <v>55</v>
      </c>
      <c r="GS60" s="24">
        <v>14</v>
      </c>
      <c r="GT60" s="21">
        <v>55</v>
      </c>
      <c r="GU60" s="24">
        <v>10</v>
      </c>
      <c r="GV60" s="21">
        <v>45</v>
      </c>
      <c r="GW60" s="24"/>
      <c r="GX60" s="21"/>
      <c r="GY60" s="24"/>
      <c r="GZ60" s="21"/>
      <c r="HA60" s="24"/>
      <c r="HB60" s="21"/>
      <c r="HC60" s="24"/>
      <c r="HD60" s="21"/>
      <c r="HE60" s="6"/>
      <c r="HF60" s="21">
        <v>70</v>
      </c>
      <c r="HG60" s="21">
        <v>123</v>
      </c>
      <c r="HH60" s="21">
        <v>89</v>
      </c>
      <c r="HI60" s="21">
        <v>36.5</v>
      </c>
      <c r="HJ60" s="21">
        <v>2</v>
      </c>
      <c r="HK60" s="21">
        <v>80.2</v>
      </c>
      <c r="HL60" s="21">
        <v>0.4</v>
      </c>
      <c r="HM60" s="21">
        <v>5</v>
      </c>
      <c r="HN60" s="21">
        <v>69</v>
      </c>
      <c r="HO60" s="21">
        <v>10.56</v>
      </c>
      <c r="HP60" s="21">
        <v>3.66</v>
      </c>
      <c r="HQ60" s="21">
        <v>127.1</v>
      </c>
      <c r="HR60" s="21">
        <v>18</v>
      </c>
      <c r="HS60" s="21">
        <v>210</v>
      </c>
      <c r="HT60" s="21">
        <v>15</v>
      </c>
      <c r="HU60" s="6"/>
    </row>
    <row r="61" spans="1:230" ht="15.75" customHeight="1" x14ac:dyDescent="0.3">
      <c r="A61" s="99">
        <v>56</v>
      </c>
      <c r="B61" s="3">
        <v>181</v>
      </c>
      <c r="C61" s="21" t="s">
        <v>431</v>
      </c>
      <c r="D61" s="21">
        <v>2</v>
      </c>
      <c r="E61" s="22">
        <v>41487</v>
      </c>
      <c r="F61" s="22">
        <v>41498</v>
      </c>
      <c r="G61" s="21">
        <f t="shared" si="0"/>
        <v>11</v>
      </c>
      <c r="H61" s="21"/>
      <c r="I61" s="21" t="s">
        <v>432</v>
      </c>
      <c r="J61" s="23">
        <v>22064</v>
      </c>
      <c r="K61" s="21">
        <v>53</v>
      </c>
      <c r="L61" s="21">
        <v>170</v>
      </c>
      <c r="M61" s="21">
        <v>70</v>
      </c>
      <c r="N61" s="21" t="s">
        <v>1577</v>
      </c>
      <c r="O61" s="21">
        <v>28</v>
      </c>
      <c r="P61" s="21">
        <v>8</v>
      </c>
      <c r="Q61" s="21">
        <v>21</v>
      </c>
      <c r="R61" s="21" t="s">
        <v>1578</v>
      </c>
      <c r="S61" s="21">
        <v>1</v>
      </c>
      <c r="T61" s="21">
        <v>33</v>
      </c>
      <c r="U61" s="21" t="s">
        <v>272</v>
      </c>
      <c r="V61" s="21">
        <v>1</v>
      </c>
      <c r="W61" s="21">
        <v>0</v>
      </c>
      <c r="X61" s="21">
        <v>0</v>
      </c>
      <c r="Y61" s="21">
        <v>0</v>
      </c>
      <c r="Z61" s="6"/>
      <c r="AA61" s="24" t="s">
        <v>513</v>
      </c>
      <c r="AB61" s="21" t="s">
        <v>751</v>
      </c>
      <c r="AC61" s="25">
        <v>1</v>
      </c>
      <c r="AD61" s="25"/>
      <c r="AE61" s="21" t="s">
        <v>249</v>
      </c>
      <c r="AF61" s="21"/>
      <c r="AG61" s="21" t="s">
        <v>249</v>
      </c>
      <c r="AH61" s="21"/>
      <c r="AI61" s="21" t="s">
        <v>249</v>
      </c>
      <c r="AJ61" s="21" t="s">
        <v>249</v>
      </c>
      <c r="AK61" s="21" t="s">
        <v>249</v>
      </c>
      <c r="AL61" s="21" t="s">
        <v>246</v>
      </c>
      <c r="AM61" s="21">
        <v>1.74</v>
      </c>
      <c r="AN61" s="6"/>
      <c r="AO61" s="26" t="s">
        <v>250</v>
      </c>
      <c r="AP61" s="26" t="s">
        <v>274</v>
      </c>
      <c r="AQ61" s="26"/>
      <c r="AR61" s="26" t="s">
        <v>1902</v>
      </c>
      <c r="AS61" s="26" t="s">
        <v>299</v>
      </c>
      <c r="AT61" s="115">
        <v>1.74</v>
      </c>
      <c r="AU61" s="21">
        <v>2.02</v>
      </c>
      <c r="AV61" s="21">
        <v>4.1399999999999997</v>
      </c>
      <c r="AW61" s="21">
        <v>1.41</v>
      </c>
      <c r="AX61" s="21">
        <v>1.19</v>
      </c>
      <c r="AY61" s="21">
        <v>0.48</v>
      </c>
      <c r="AZ61" s="21">
        <v>0.19</v>
      </c>
      <c r="BA61" s="21">
        <v>0.12</v>
      </c>
      <c r="BB61" s="21">
        <v>0.39</v>
      </c>
      <c r="BC61" s="28">
        <f t="shared" ref="BC61:BE61" si="171">((AU61/AT61)*100)-100</f>
        <v>16.091954022988503</v>
      </c>
      <c r="BD61" s="28">
        <f t="shared" si="171"/>
        <v>104.95049504950495</v>
      </c>
      <c r="BE61" s="28">
        <f t="shared" si="171"/>
        <v>-65.94202898550725</v>
      </c>
      <c r="BF61" s="28">
        <f t="shared" si="2"/>
        <v>137.93103448275858</v>
      </c>
      <c r="BG61" s="28">
        <f t="shared" si="3"/>
        <v>-18.965517241379317</v>
      </c>
      <c r="BH61" s="28">
        <f t="shared" si="4"/>
        <v>-30.198019801980209</v>
      </c>
      <c r="BI61" s="3">
        <f t="shared" ref="BI61:BK61" si="172">AU61-AT61</f>
        <v>0.28000000000000003</v>
      </c>
      <c r="BJ61" s="3">
        <f t="shared" si="172"/>
        <v>2.1199999999999997</v>
      </c>
      <c r="BK61" s="3">
        <f t="shared" si="172"/>
        <v>-2.7299999999999995</v>
      </c>
      <c r="BL61" s="3">
        <f t="shared" si="6"/>
        <v>2.3999999999999995</v>
      </c>
      <c r="BM61" s="3">
        <f t="shared" si="7"/>
        <v>-0.33000000000000007</v>
      </c>
      <c r="BN61" s="3">
        <f t="shared" si="8"/>
        <v>-0.6100000000000001</v>
      </c>
      <c r="BO61" s="24"/>
      <c r="BP61" s="21"/>
      <c r="BQ61" s="21">
        <v>49.3</v>
      </c>
      <c r="BR61" s="21">
        <v>36.1</v>
      </c>
      <c r="BS61" s="21"/>
      <c r="BT61" s="21"/>
      <c r="BU61" s="21"/>
      <c r="BV61" s="24">
        <v>36</v>
      </c>
      <c r="BW61" s="21">
        <v>37</v>
      </c>
      <c r="BX61" s="21">
        <v>36</v>
      </c>
      <c r="BY61" s="21">
        <v>35.9</v>
      </c>
      <c r="BZ61" s="21">
        <v>36.5</v>
      </c>
      <c r="CA61" s="21">
        <v>37</v>
      </c>
      <c r="CB61" s="21">
        <v>37</v>
      </c>
      <c r="CC61" s="21">
        <v>36.5</v>
      </c>
      <c r="CD61" s="21">
        <v>37</v>
      </c>
      <c r="CE61" s="6"/>
      <c r="CF61" s="24" t="s">
        <v>1579</v>
      </c>
      <c r="CG61" s="21"/>
      <c r="CH61" s="21"/>
      <c r="CI61" s="21" t="s">
        <v>1025</v>
      </c>
      <c r="CJ61" s="21"/>
      <c r="CK61" s="21"/>
      <c r="CL61" s="21"/>
      <c r="CM61" s="24" t="s">
        <v>1580</v>
      </c>
      <c r="CN61" s="21"/>
      <c r="CO61" s="21"/>
      <c r="CP61" s="21" t="s">
        <v>1581</v>
      </c>
      <c r="CQ61" s="21"/>
      <c r="CR61" s="21"/>
      <c r="CS61" s="21"/>
      <c r="CT61" s="24">
        <v>1</v>
      </c>
      <c r="CU61" s="21"/>
      <c r="CV61" s="21"/>
      <c r="CW61" s="21">
        <v>2</v>
      </c>
      <c r="CX61" s="21"/>
      <c r="CY61" s="21"/>
      <c r="CZ61" s="21"/>
      <c r="DA61" s="24" t="s">
        <v>1582</v>
      </c>
      <c r="DB61" s="21"/>
      <c r="DC61" s="21"/>
      <c r="DD61" s="21"/>
      <c r="DE61" s="21"/>
      <c r="DF61" s="21"/>
      <c r="DG61" s="21"/>
      <c r="DH61" s="24" t="s">
        <v>1583</v>
      </c>
      <c r="DI61" s="21" t="s">
        <v>1583</v>
      </c>
      <c r="DJ61" s="21" t="s">
        <v>1584</v>
      </c>
      <c r="DK61" s="21" t="s">
        <v>897</v>
      </c>
      <c r="DL61" s="21" t="s">
        <v>897</v>
      </c>
      <c r="DM61" s="21" t="s">
        <v>897</v>
      </c>
      <c r="DN61" s="21" t="s">
        <v>897</v>
      </c>
      <c r="DO61" s="26"/>
      <c r="DP61" s="6"/>
      <c r="DQ61" s="24">
        <v>68.5</v>
      </c>
      <c r="DR61" s="21">
        <v>82.6</v>
      </c>
      <c r="DS61" s="21">
        <v>72.3</v>
      </c>
      <c r="DT61" s="21">
        <v>77.3</v>
      </c>
      <c r="DU61" s="21">
        <v>77.3</v>
      </c>
      <c r="DV61" s="21">
        <v>56.3</v>
      </c>
      <c r="DW61" s="21">
        <v>68</v>
      </c>
      <c r="DX61" s="24">
        <v>0.35</v>
      </c>
      <c r="DY61" s="21">
        <v>0.35</v>
      </c>
      <c r="DZ61" s="21">
        <v>0.35</v>
      </c>
      <c r="EA61" s="21">
        <v>0.35</v>
      </c>
      <c r="EB61" s="21">
        <v>0.21</v>
      </c>
      <c r="EC61" s="21">
        <v>0.21</v>
      </c>
      <c r="ED61" s="21">
        <v>0.21</v>
      </c>
      <c r="EE61" s="78">
        <f t="shared" si="51"/>
        <v>195.71428571428572</v>
      </c>
      <c r="EF61" s="79">
        <f t="shared" si="96"/>
        <v>236</v>
      </c>
      <c r="EG61" s="79">
        <f t="shared" si="170"/>
        <v>206.57142857142858</v>
      </c>
      <c r="EH61" s="79">
        <f t="shared" ref="EH61:EK61" si="173">DT61/EA61</f>
        <v>220.85714285714286</v>
      </c>
      <c r="EI61" s="79">
        <f t="shared" si="173"/>
        <v>368.09523809523807</v>
      </c>
      <c r="EJ61" s="79">
        <f t="shared" si="173"/>
        <v>268.09523809523807</v>
      </c>
      <c r="EK61" s="79">
        <f t="shared" si="173"/>
        <v>323.8095238095238</v>
      </c>
      <c r="EL61" s="24">
        <v>0</v>
      </c>
      <c r="EM61" s="21">
        <v>0</v>
      </c>
      <c r="EN61" s="21">
        <v>0</v>
      </c>
      <c r="EO61" s="21">
        <v>0</v>
      </c>
      <c r="EP61" s="21">
        <v>0</v>
      </c>
      <c r="EQ61" s="21">
        <v>0</v>
      </c>
      <c r="ER61" s="21">
        <v>0</v>
      </c>
      <c r="ES61" s="24">
        <v>251</v>
      </c>
      <c r="ET61" s="21">
        <v>247</v>
      </c>
      <c r="EU61" s="21">
        <v>265</v>
      </c>
      <c r="EV61" s="21">
        <v>306</v>
      </c>
      <c r="EW61" s="21">
        <v>282</v>
      </c>
      <c r="EX61" s="21">
        <v>290</v>
      </c>
      <c r="EY61" s="21">
        <v>289</v>
      </c>
      <c r="EZ61" s="24">
        <v>4</v>
      </c>
      <c r="FA61" s="21">
        <v>4</v>
      </c>
      <c r="FB61" s="21">
        <v>5.4</v>
      </c>
      <c r="FC61" s="21">
        <v>5.4</v>
      </c>
      <c r="FD61" s="21">
        <v>5.4</v>
      </c>
      <c r="FE61" s="21">
        <v>5.4</v>
      </c>
      <c r="FF61" s="21">
        <v>5.4</v>
      </c>
      <c r="FG61" s="24">
        <v>15</v>
      </c>
      <c r="FH61" s="21">
        <v>15</v>
      </c>
      <c r="FI61" s="21">
        <v>15</v>
      </c>
      <c r="FJ61" s="21">
        <v>15</v>
      </c>
      <c r="FK61" s="21">
        <v>15</v>
      </c>
      <c r="FL61" s="21">
        <v>15</v>
      </c>
      <c r="FM61" s="21">
        <v>15</v>
      </c>
      <c r="FN61" s="24">
        <v>78</v>
      </c>
      <c r="FO61" s="21">
        <v>92</v>
      </c>
      <c r="FP61" s="21">
        <v>93</v>
      </c>
      <c r="FQ61" s="21">
        <v>87</v>
      </c>
      <c r="FR61" s="21">
        <v>93</v>
      </c>
      <c r="FS61" s="21">
        <v>108</v>
      </c>
      <c r="FT61" s="21">
        <v>113</v>
      </c>
      <c r="FU61" s="24">
        <v>0</v>
      </c>
      <c r="FV61" s="21">
        <v>0</v>
      </c>
      <c r="FW61" s="21">
        <v>0</v>
      </c>
      <c r="FX61" s="21">
        <v>0</v>
      </c>
      <c r="FY61" s="21">
        <v>0</v>
      </c>
      <c r="FZ61" s="21">
        <v>0</v>
      </c>
      <c r="GA61" s="21">
        <v>0</v>
      </c>
      <c r="GB61" s="24">
        <v>26</v>
      </c>
      <c r="GC61" s="21">
        <v>26</v>
      </c>
      <c r="GD61" s="21">
        <v>24</v>
      </c>
      <c r="GE61" s="21">
        <v>21</v>
      </c>
      <c r="GF61" s="21">
        <v>28</v>
      </c>
      <c r="GG61" s="21">
        <v>24</v>
      </c>
      <c r="GH61" s="21">
        <v>24</v>
      </c>
      <c r="GI61" s="24">
        <v>2040</v>
      </c>
      <c r="GJ61" s="21">
        <v>2080</v>
      </c>
      <c r="GK61" s="21">
        <v>2570</v>
      </c>
      <c r="GL61" s="21">
        <v>2770</v>
      </c>
      <c r="GM61" s="21">
        <v>2820</v>
      </c>
      <c r="GN61" s="21">
        <v>1620</v>
      </c>
      <c r="GO61" s="21">
        <v>1940</v>
      </c>
      <c r="GP61" s="6"/>
      <c r="GQ61" s="24">
        <v>8</v>
      </c>
      <c r="GR61" s="21">
        <v>18</v>
      </c>
      <c r="GS61" s="24">
        <v>8</v>
      </c>
      <c r="GT61" s="21">
        <v>18</v>
      </c>
      <c r="GU61" s="24">
        <v>8</v>
      </c>
      <c r="GV61" s="21">
        <v>18</v>
      </c>
      <c r="GW61" s="24">
        <v>8</v>
      </c>
      <c r="GX61" s="21">
        <v>18</v>
      </c>
      <c r="GY61" s="24">
        <v>7</v>
      </c>
      <c r="GZ61" s="21">
        <v>18</v>
      </c>
      <c r="HA61" s="24">
        <v>8</v>
      </c>
      <c r="HB61" s="21">
        <v>18</v>
      </c>
      <c r="HC61" s="24">
        <v>7</v>
      </c>
      <c r="HD61" s="21">
        <v>18</v>
      </c>
      <c r="HE61" s="6"/>
      <c r="HF61" s="21">
        <v>53</v>
      </c>
      <c r="HG61" s="21">
        <v>62</v>
      </c>
      <c r="HH61" s="21">
        <v>160</v>
      </c>
      <c r="HI61" s="21">
        <v>37</v>
      </c>
      <c r="HJ61" s="21">
        <v>2</v>
      </c>
      <c r="HK61" s="21">
        <v>59</v>
      </c>
      <c r="HL61" s="21">
        <v>0.35</v>
      </c>
      <c r="HM61" s="21">
        <v>30</v>
      </c>
      <c r="HN61" s="21">
        <v>17</v>
      </c>
      <c r="HO61" s="21">
        <v>1.77</v>
      </c>
      <c r="HP61" s="21">
        <v>3.49</v>
      </c>
      <c r="HQ61" s="21">
        <v>137</v>
      </c>
      <c r="HR61" s="21">
        <v>25.6</v>
      </c>
      <c r="HS61" s="21">
        <v>15.3</v>
      </c>
      <c r="HT61" s="21">
        <v>15</v>
      </c>
      <c r="HU61" s="6"/>
    </row>
    <row r="62" spans="1:230" ht="15.75" customHeight="1" x14ac:dyDescent="0.3">
      <c r="A62" s="99">
        <v>57</v>
      </c>
      <c r="B62" s="3">
        <v>183</v>
      </c>
      <c r="C62" s="21" t="s">
        <v>626</v>
      </c>
      <c r="D62" s="21">
        <v>2</v>
      </c>
      <c r="E62" s="22">
        <v>41501</v>
      </c>
      <c r="F62" s="22">
        <v>41501</v>
      </c>
      <c r="G62" s="21">
        <f t="shared" si="0"/>
        <v>0</v>
      </c>
      <c r="H62" s="21"/>
      <c r="I62" s="21" t="s">
        <v>432</v>
      </c>
      <c r="J62" s="23">
        <v>18905</v>
      </c>
      <c r="K62" s="21">
        <v>61</v>
      </c>
      <c r="L62" s="21">
        <v>170</v>
      </c>
      <c r="M62" s="21">
        <v>90</v>
      </c>
      <c r="N62" s="21" t="s">
        <v>1588</v>
      </c>
      <c r="O62" s="21">
        <v>83</v>
      </c>
      <c r="P62" s="21">
        <v>93.6</v>
      </c>
      <c r="Q62" s="21">
        <v>11</v>
      </c>
      <c r="R62" s="21" t="s">
        <v>1086</v>
      </c>
      <c r="S62" s="21">
        <v>1</v>
      </c>
      <c r="T62" s="21">
        <v>11</v>
      </c>
      <c r="U62" s="21" t="s">
        <v>1086</v>
      </c>
      <c r="V62" s="21">
        <v>1</v>
      </c>
      <c r="W62" s="21">
        <v>11</v>
      </c>
      <c r="X62" s="21">
        <v>1</v>
      </c>
      <c r="Y62" s="21">
        <v>0</v>
      </c>
      <c r="Z62" s="6"/>
      <c r="AA62" s="24" t="s">
        <v>884</v>
      </c>
      <c r="AB62" s="21" t="s">
        <v>549</v>
      </c>
      <c r="AC62" s="25">
        <v>2</v>
      </c>
      <c r="AD62" s="25" t="s">
        <v>1010</v>
      </c>
      <c r="AE62" s="21" t="s">
        <v>246</v>
      </c>
      <c r="AF62" s="21" t="s">
        <v>247</v>
      </c>
      <c r="AG62" s="21" t="s">
        <v>249</v>
      </c>
      <c r="AH62" s="21"/>
      <c r="AI62" s="21" t="s">
        <v>246</v>
      </c>
      <c r="AJ62" s="21" t="s">
        <v>246</v>
      </c>
      <c r="AK62" s="21" t="s">
        <v>249</v>
      </c>
      <c r="AL62" s="21" t="s">
        <v>246</v>
      </c>
      <c r="AM62" s="21">
        <v>11.06</v>
      </c>
      <c r="AN62" s="6"/>
      <c r="AO62" s="26" t="s">
        <v>250</v>
      </c>
      <c r="AP62" s="26" t="s">
        <v>274</v>
      </c>
      <c r="AQ62" s="26"/>
      <c r="AR62" s="26" t="s">
        <v>1902</v>
      </c>
      <c r="AS62" s="26" t="s">
        <v>1905</v>
      </c>
      <c r="AT62" s="115">
        <v>11.06</v>
      </c>
      <c r="AU62" s="21">
        <v>7.81</v>
      </c>
      <c r="AV62" s="21">
        <v>7.05</v>
      </c>
      <c r="AW62" s="21">
        <v>6.08</v>
      </c>
      <c r="AX62" s="21">
        <v>5.15</v>
      </c>
      <c r="AY62" s="21">
        <v>3.37</v>
      </c>
      <c r="AZ62" s="21">
        <v>2.23</v>
      </c>
      <c r="BA62" s="21">
        <v>1.76</v>
      </c>
      <c r="BB62" s="21">
        <v>1.27</v>
      </c>
      <c r="BC62" s="28">
        <f t="shared" ref="BC62:BE62" si="174">((AU62/AT62)*100)-100</f>
        <v>-29.385171790235091</v>
      </c>
      <c r="BD62" s="28">
        <f t="shared" si="174"/>
        <v>-9.7311139564660607</v>
      </c>
      <c r="BE62" s="28">
        <f t="shared" si="174"/>
        <v>-13.758865248226954</v>
      </c>
      <c r="BF62" s="28">
        <f t="shared" si="2"/>
        <v>-36.256781193490063</v>
      </c>
      <c r="BG62" s="28">
        <f t="shared" si="3"/>
        <v>-45.027124773960217</v>
      </c>
      <c r="BH62" s="28">
        <f t="shared" si="4"/>
        <v>-22.151088348271443</v>
      </c>
      <c r="BI62" s="3">
        <f t="shared" ref="BI62:BK62" si="175">AU62-AT62</f>
        <v>-3.2500000000000009</v>
      </c>
      <c r="BJ62" s="3">
        <f t="shared" si="175"/>
        <v>-0.75999999999999979</v>
      </c>
      <c r="BK62" s="3">
        <f t="shared" si="175"/>
        <v>-0.96999999999999975</v>
      </c>
      <c r="BL62" s="3">
        <f t="shared" si="6"/>
        <v>-4.0100000000000007</v>
      </c>
      <c r="BM62" s="3">
        <f t="shared" si="7"/>
        <v>-4.9800000000000004</v>
      </c>
      <c r="BN62" s="3">
        <f t="shared" si="8"/>
        <v>-1.7299999999999995</v>
      </c>
      <c r="BO62" s="24"/>
      <c r="BP62" s="21">
        <v>363.4</v>
      </c>
      <c r="BQ62" s="21">
        <v>274.5</v>
      </c>
      <c r="BR62" s="21">
        <v>212.6</v>
      </c>
      <c r="BS62" s="21">
        <v>258</v>
      </c>
      <c r="BT62" s="21">
        <v>275</v>
      </c>
      <c r="BU62" s="21">
        <v>257</v>
      </c>
      <c r="BV62" s="24">
        <v>37</v>
      </c>
      <c r="BW62" s="21">
        <v>38.6</v>
      </c>
      <c r="BX62" s="21">
        <v>38</v>
      </c>
      <c r="BY62" s="21">
        <v>37</v>
      </c>
      <c r="BZ62" s="21">
        <v>36.5</v>
      </c>
      <c r="CA62" s="21">
        <v>36.9</v>
      </c>
      <c r="CB62" s="21">
        <v>36</v>
      </c>
      <c r="CC62" s="21">
        <v>36</v>
      </c>
      <c r="CD62" s="21">
        <v>36</v>
      </c>
      <c r="CE62" s="6"/>
      <c r="CF62" s="24" t="s">
        <v>1200</v>
      </c>
      <c r="CG62" s="21"/>
      <c r="CH62" s="21"/>
      <c r="CI62" s="21"/>
      <c r="CJ62" s="21" t="s">
        <v>263</v>
      </c>
      <c r="CK62" s="21"/>
      <c r="CL62" s="21"/>
      <c r="CM62" s="60" t="s">
        <v>2982</v>
      </c>
      <c r="CN62" s="21"/>
      <c r="CO62" s="21"/>
      <c r="CP62" s="21"/>
      <c r="CQ62" s="21" t="s">
        <v>1590</v>
      </c>
      <c r="CR62" s="21"/>
      <c r="CS62" s="21"/>
      <c r="CT62" s="24">
        <v>2</v>
      </c>
      <c r="CU62" s="21"/>
      <c r="CV62" s="21"/>
      <c r="CW62" s="21"/>
      <c r="CX62" s="21">
        <v>2</v>
      </c>
      <c r="CY62" s="21"/>
      <c r="CZ62" s="21"/>
      <c r="DA62" s="24" t="s">
        <v>993</v>
      </c>
      <c r="DB62" s="21"/>
      <c r="DC62" s="21"/>
      <c r="DD62" s="21"/>
      <c r="DE62" s="93" t="s">
        <v>1591</v>
      </c>
      <c r="DF62" s="21"/>
      <c r="DG62" s="21"/>
      <c r="DH62" s="24" t="s">
        <v>1592</v>
      </c>
      <c r="DI62" s="21" t="s">
        <v>1592</v>
      </c>
      <c r="DJ62" s="21" t="s">
        <v>1592</v>
      </c>
      <c r="DK62" s="21" t="s">
        <v>1592</v>
      </c>
      <c r="DL62" s="21" t="s">
        <v>994</v>
      </c>
      <c r="DM62" s="21" t="s">
        <v>994</v>
      </c>
      <c r="DN62" s="21" t="s">
        <v>994</v>
      </c>
      <c r="DO62" s="26"/>
      <c r="DP62" s="6"/>
      <c r="DQ62" s="24">
        <v>91</v>
      </c>
      <c r="DR62" s="21">
        <v>108.2</v>
      </c>
      <c r="DS62" s="21">
        <v>80</v>
      </c>
      <c r="DT62" s="21">
        <v>88.7</v>
      </c>
      <c r="DU62" s="21">
        <v>73.3</v>
      </c>
      <c r="DV62" s="21">
        <v>82</v>
      </c>
      <c r="DW62" s="21">
        <v>89.9</v>
      </c>
      <c r="DX62" s="24">
        <v>0.5</v>
      </c>
      <c r="DY62" s="21">
        <v>0.5</v>
      </c>
      <c r="DZ62" s="21">
        <v>0.5</v>
      </c>
      <c r="EA62" s="21">
        <v>0.4</v>
      </c>
      <c r="EB62" s="21">
        <v>0.4</v>
      </c>
      <c r="EC62" s="21">
        <v>0.6</v>
      </c>
      <c r="ED62" s="21">
        <v>0.5</v>
      </c>
      <c r="EE62" s="78">
        <f t="shared" si="51"/>
        <v>182</v>
      </c>
      <c r="EF62" s="79">
        <f t="shared" si="96"/>
        <v>216.4</v>
      </c>
      <c r="EG62" s="79">
        <f t="shared" si="170"/>
        <v>160</v>
      </c>
      <c r="EH62" s="79">
        <f t="shared" ref="EH62:EK62" si="176">DT62/EA62</f>
        <v>221.75</v>
      </c>
      <c r="EI62" s="79">
        <f t="shared" si="176"/>
        <v>183.24999999999997</v>
      </c>
      <c r="EJ62" s="79">
        <f t="shared" si="176"/>
        <v>136.66666666666669</v>
      </c>
      <c r="EK62" s="79">
        <f t="shared" si="176"/>
        <v>179.8</v>
      </c>
      <c r="EL62" s="24">
        <v>1</v>
      </c>
      <c r="EM62" s="21">
        <v>1</v>
      </c>
      <c r="EN62" s="21">
        <v>1</v>
      </c>
      <c r="EO62" s="21">
        <v>1</v>
      </c>
      <c r="EP62" s="21">
        <v>1</v>
      </c>
      <c r="EQ62" s="21">
        <v>1</v>
      </c>
      <c r="ER62" s="21">
        <v>1</v>
      </c>
      <c r="ES62" s="24">
        <v>171</v>
      </c>
      <c r="ET62" s="21">
        <v>197</v>
      </c>
      <c r="EU62" s="21">
        <v>202</v>
      </c>
      <c r="EV62" s="21">
        <v>187</v>
      </c>
      <c r="EW62" s="21">
        <v>182</v>
      </c>
      <c r="EX62" s="21">
        <v>218</v>
      </c>
      <c r="EY62" s="21">
        <v>249</v>
      </c>
      <c r="EZ62" s="24">
        <v>7.1</v>
      </c>
      <c r="FA62" s="21">
        <v>7.8</v>
      </c>
      <c r="FB62" s="21">
        <v>6.4</v>
      </c>
      <c r="FC62" s="21">
        <v>7.7</v>
      </c>
      <c r="FD62" s="21">
        <v>10.4</v>
      </c>
      <c r="FE62" s="21">
        <v>10.4</v>
      </c>
      <c r="FF62" s="21">
        <v>20</v>
      </c>
      <c r="FG62" s="24">
        <v>3</v>
      </c>
      <c r="FH62" s="21">
        <v>3</v>
      </c>
      <c r="FI62" s="21">
        <v>3</v>
      </c>
      <c r="FJ62" s="21">
        <v>3</v>
      </c>
      <c r="FK62" s="21">
        <v>3</v>
      </c>
      <c r="FL62" s="21">
        <v>5</v>
      </c>
      <c r="FM62" s="21">
        <v>6</v>
      </c>
      <c r="FN62" s="24">
        <v>81</v>
      </c>
      <c r="FO62" s="21">
        <v>89</v>
      </c>
      <c r="FP62" s="21">
        <v>79</v>
      </c>
      <c r="FQ62" s="21">
        <v>75</v>
      </c>
      <c r="FR62" s="21">
        <v>85</v>
      </c>
      <c r="FS62" s="21">
        <v>83</v>
      </c>
      <c r="FT62" s="21">
        <v>73</v>
      </c>
      <c r="FU62" s="24">
        <v>0</v>
      </c>
      <c r="FV62" s="21">
        <v>0</v>
      </c>
      <c r="FW62" s="21">
        <v>0</v>
      </c>
      <c r="FX62" s="21">
        <v>0</v>
      </c>
      <c r="FY62" s="21">
        <v>0</v>
      </c>
      <c r="FZ62" s="21">
        <v>0</v>
      </c>
      <c r="GA62" s="21">
        <v>0</v>
      </c>
      <c r="GB62" s="24">
        <v>26</v>
      </c>
      <c r="GC62" s="21">
        <v>30</v>
      </c>
      <c r="GD62" s="21">
        <v>42</v>
      </c>
      <c r="GE62" s="21">
        <v>43</v>
      </c>
      <c r="GF62" s="21">
        <v>45</v>
      </c>
      <c r="GG62" s="21">
        <v>35</v>
      </c>
      <c r="GH62" s="21">
        <v>29</v>
      </c>
      <c r="GI62" s="24">
        <v>825</v>
      </c>
      <c r="GJ62" s="21">
        <v>155</v>
      </c>
      <c r="GK62" s="21">
        <v>1000</v>
      </c>
      <c r="GL62" s="21">
        <v>1720</v>
      </c>
      <c r="GM62" s="21">
        <v>3810</v>
      </c>
      <c r="GN62" s="21">
        <v>1920</v>
      </c>
      <c r="GO62" s="21">
        <v>1900</v>
      </c>
      <c r="GP62" s="6"/>
      <c r="GQ62" s="24">
        <v>14</v>
      </c>
      <c r="GR62" s="21">
        <v>55</v>
      </c>
      <c r="GS62" s="24">
        <v>13</v>
      </c>
      <c r="GT62" s="21">
        <v>55</v>
      </c>
      <c r="GU62" s="24">
        <v>14</v>
      </c>
      <c r="GV62" s="21">
        <v>55</v>
      </c>
      <c r="GW62" s="24">
        <v>13</v>
      </c>
      <c r="GX62" s="21">
        <v>55</v>
      </c>
      <c r="GY62" s="24">
        <v>14</v>
      </c>
      <c r="GZ62" s="21">
        <v>55</v>
      </c>
      <c r="HA62" s="24">
        <v>14</v>
      </c>
      <c r="HB62" s="21">
        <v>55</v>
      </c>
      <c r="HC62" s="24">
        <v>14</v>
      </c>
      <c r="HD62" s="21">
        <v>55</v>
      </c>
      <c r="HE62" s="6"/>
      <c r="HF62" s="21">
        <v>61</v>
      </c>
      <c r="HG62" s="21">
        <v>108</v>
      </c>
      <c r="HH62" s="21">
        <v>148</v>
      </c>
      <c r="HI62" s="21">
        <v>39</v>
      </c>
      <c r="HJ62" s="21">
        <v>1</v>
      </c>
      <c r="HK62" s="21">
        <v>61.6</v>
      </c>
      <c r="HL62" s="21">
        <v>0.8</v>
      </c>
      <c r="HM62" s="21">
        <v>20</v>
      </c>
      <c r="HN62" s="21">
        <v>24.08</v>
      </c>
      <c r="HO62" s="21">
        <v>11.2</v>
      </c>
      <c r="HP62" s="21">
        <v>3.05</v>
      </c>
      <c r="HQ62" s="21">
        <v>146</v>
      </c>
      <c r="HR62" s="21">
        <v>19</v>
      </c>
      <c r="HS62" s="21">
        <v>7.1</v>
      </c>
      <c r="HT62" s="21">
        <v>3</v>
      </c>
      <c r="HU62" s="6"/>
    </row>
    <row r="63" spans="1:230" ht="15.75" customHeight="1" x14ac:dyDescent="0.3">
      <c r="A63" s="99">
        <v>58</v>
      </c>
      <c r="B63" s="3">
        <v>186</v>
      </c>
      <c r="C63" s="21" t="s">
        <v>874</v>
      </c>
      <c r="D63" s="21">
        <v>2</v>
      </c>
      <c r="E63" s="22">
        <v>41513</v>
      </c>
      <c r="F63" s="22">
        <v>41513</v>
      </c>
      <c r="G63" s="21">
        <f t="shared" si="0"/>
        <v>0</v>
      </c>
      <c r="H63" s="21"/>
      <c r="I63" s="21" t="s">
        <v>432</v>
      </c>
      <c r="J63" s="23">
        <v>17359</v>
      </c>
      <c r="K63" s="21">
        <v>66</v>
      </c>
      <c r="L63" s="21">
        <v>165</v>
      </c>
      <c r="M63" s="21">
        <v>100</v>
      </c>
      <c r="N63" s="21" t="s">
        <v>1602</v>
      </c>
      <c r="O63" s="21">
        <v>78</v>
      </c>
      <c r="P63" s="21">
        <v>91.2</v>
      </c>
      <c r="Q63" s="21">
        <v>7</v>
      </c>
      <c r="R63" s="21" t="s">
        <v>547</v>
      </c>
      <c r="S63" s="21">
        <v>1</v>
      </c>
      <c r="T63" s="21">
        <v>16</v>
      </c>
      <c r="U63" s="21" t="s">
        <v>272</v>
      </c>
      <c r="V63" s="21">
        <v>1</v>
      </c>
      <c r="W63" s="21">
        <v>0</v>
      </c>
      <c r="X63" s="21">
        <v>3</v>
      </c>
      <c r="Y63" s="21">
        <v>0</v>
      </c>
      <c r="Z63" s="6"/>
      <c r="AA63" s="24" t="s">
        <v>884</v>
      </c>
      <c r="AB63" s="21" t="s">
        <v>956</v>
      </c>
      <c r="AC63" s="25">
        <v>1</v>
      </c>
      <c r="AD63" s="25"/>
      <c r="AE63" s="21" t="s">
        <v>249</v>
      </c>
      <c r="AF63" s="21"/>
      <c r="AG63" s="21" t="s">
        <v>249</v>
      </c>
      <c r="AH63" s="21"/>
      <c r="AI63" s="21" t="s">
        <v>249</v>
      </c>
      <c r="AJ63" s="21" t="s">
        <v>246</v>
      </c>
      <c r="AK63" s="21" t="s">
        <v>246</v>
      </c>
      <c r="AL63" s="21" t="s">
        <v>246</v>
      </c>
      <c r="AM63" s="21">
        <v>85.71</v>
      </c>
      <c r="AN63" s="6"/>
      <c r="AO63" s="26" t="s">
        <v>250</v>
      </c>
      <c r="AP63" s="26" t="s">
        <v>274</v>
      </c>
      <c r="AQ63" s="26"/>
      <c r="AR63" s="26" t="s">
        <v>1902</v>
      </c>
      <c r="AS63" s="26" t="s">
        <v>1910</v>
      </c>
      <c r="AT63" s="115">
        <v>85.71</v>
      </c>
      <c r="AU63" s="21">
        <v>57.09</v>
      </c>
      <c r="AV63" s="21">
        <v>49.49</v>
      </c>
      <c r="AW63" s="21">
        <v>31.6</v>
      </c>
      <c r="AX63" s="21">
        <v>21.27</v>
      </c>
      <c r="AY63" s="21">
        <v>8.89</v>
      </c>
      <c r="AZ63" s="21">
        <v>3.86</v>
      </c>
      <c r="BA63" s="21">
        <v>2.57</v>
      </c>
      <c r="BB63" s="21">
        <v>1.45</v>
      </c>
      <c r="BC63" s="28">
        <f t="shared" ref="BC63:BE63" si="177">((AU63/AT63)*100)-100</f>
        <v>-33.391669583479171</v>
      </c>
      <c r="BD63" s="28">
        <f t="shared" si="177"/>
        <v>-13.312313890348577</v>
      </c>
      <c r="BE63" s="28">
        <f t="shared" si="177"/>
        <v>-36.148716912507574</v>
      </c>
      <c r="BF63" s="28">
        <f t="shared" si="2"/>
        <v>-42.258779605646943</v>
      </c>
      <c r="BG63" s="28">
        <f t="shared" si="3"/>
        <v>-63.131489907828723</v>
      </c>
      <c r="BH63" s="28">
        <f t="shared" si="4"/>
        <v>-44.648800140129616</v>
      </c>
      <c r="BI63" s="3">
        <f t="shared" ref="BI63:BK63" si="178">AU63-AT63</f>
        <v>-28.61999999999999</v>
      </c>
      <c r="BJ63" s="3">
        <f t="shared" si="178"/>
        <v>-7.6000000000000014</v>
      </c>
      <c r="BK63" s="3">
        <f t="shared" si="178"/>
        <v>-17.89</v>
      </c>
      <c r="BL63" s="3">
        <f t="shared" si="6"/>
        <v>-36.219999999999992</v>
      </c>
      <c r="BM63" s="3">
        <f t="shared" si="7"/>
        <v>-54.109999999999992</v>
      </c>
      <c r="BN63" s="3">
        <f t="shared" si="8"/>
        <v>-25.490000000000002</v>
      </c>
      <c r="BO63" s="24"/>
      <c r="BP63" s="21"/>
      <c r="BQ63" s="21">
        <v>180.7</v>
      </c>
      <c r="BR63" s="21">
        <v>102.8</v>
      </c>
      <c r="BS63" s="21">
        <v>77.5</v>
      </c>
      <c r="BT63" s="21">
        <v>65</v>
      </c>
      <c r="BU63" s="21">
        <v>51.1</v>
      </c>
      <c r="BV63" s="24">
        <v>36</v>
      </c>
      <c r="BW63" s="21">
        <v>37.4</v>
      </c>
      <c r="BX63" s="21">
        <v>36.9</v>
      </c>
      <c r="BY63" s="21">
        <v>36</v>
      </c>
      <c r="BZ63" s="21">
        <v>36</v>
      </c>
      <c r="CA63" s="21">
        <v>36</v>
      </c>
      <c r="CB63" s="21">
        <v>36.1</v>
      </c>
      <c r="CC63" s="21">
        <v>36.9</v>
      </c>
      <c r="CD63" s="21">
        <v>36</v>
      </c>
      <c r="CE63" s="6"/>
      <c r="CF63" s="24" t="s">
        <v>1603</v>
      </c>
      <c r="CG63" s="21" t="s">
        <v>316</v>
      </c>
      <c r="CH63" s="21"/>
      <c r="CI63" s="21" t="s">
        <v>1025</v>
      </c>
      <c r="CJ63" s="21"/>
      <c r="CK63" s="21"/>
      <c r="CL63" s="21"/>
      <c r="CM63" s="24" t="s">
        <v>1604</v>
      </c>
      <c r="CN63" s="21" t="s">
        <v>331</v>
      </c>
      <c r="CO63" s="21"/>
      <c r="CP63" s="21" t="s">
        <v>331</v>
      </c>
      <c r="CQ63" s="21"/>
      <c r="CR63" s="21"/>
      <c r="CS63" s="21"/>
      <c r="CT63" s="24">
        <v>1</v>
      </c>
      <c r="CU63" s="21">
        <v>1</v>
      </c>
      <c r="CV63" s="21"/>
      <c r="CW63" s="21">
        <v>2</v>
      </c>
      <c r="CX63" s="21"/>
      <c r="CY63" s="21"/>
      <c r="CZ63" s="21"/>
      <c r="DA63" s="24" t="s">
        <v>1605</v>
      </c>
      <c r="DB63" s="21" t="s">
        <v>331</v>
      </c>
      <c r="DC63" s="21"/>
      <c r="DD63" s="21" t="s">
        <v>331</v>
      </c>
      <c r="DE63" s="21"/>
      <c r="DF63" s="21"/>
      <c r="DG63" s="21"/>
      <c r="DH63" s="24" t="s">
        <v>255</v>
      </c>
      <c r="DI63" s="21" t="s">
        <v>255</v>
      </c>
      <c r="DJ63" s="21" t="s">
        <v>255</v>
      </c>
      <c r="DK63" s="21" t="s">
        <v>255</v>
      </c>
      <c r="DL63" s="21" t="s">
        <v>255</v>
      </c>
      <c r="DM63" s="21" t="s">
        <v>1606</v>
      </c>
      <c r="DN63" s="21" t="s">
        <v>1606</v>
      </c>
      <c r="DO63" s="26"/>
      <c r="DP63" s="6"/>
      <c r="DQ63" s="24">
        <v>226</v>
      </c>
      <c r="DR63" s="21">
        <v>146.1</v>
      </c>
      <c r="DS63" s="21">
        <v>156</v>
      </c>
      <c r="DT63" s="21">
        <v>156</v>
      </c>
      <c r="DU63" s="21">
        <v>115.7</v>
      </c>
      <c r="DV63" s="21">
        <v>115.7</v>
      </c>
      <c r="DW63" s="21">
        <v>115.7</v>
      </c>
      <c r="DX63" s="24">
        <v>0.35</v>
      </c>
      <c r="DY63" s="21">
        <v>0.35</v>
      </c>
      <c r="DZ63" s="21">
        <v>0.35</v>
      </c>
      <c r="EA63" s="21">
        <v>0.3</v>
      </c>
      <c r="EB63" s="21">
        <v>0.3</v>
      </c>
      <c r="EC63" s="21">
        <v>0.3</v>
      </c>
      <c r="ED63" s="21">
        <v>0.3</v>
      </c>
      <c r="EE63" s="78">
        <f t="shared" si="51"/>
        <v>645.71428571428578</v>
      </c>
      <c r="EF63" s="79">
        <f t="shared" si="96"/>
        <v>417.42857142857144</v>
      </c>
      <c r="EG63" s="79">
        <f t="shared" si="170"/>
        <v>445.71428571428572</v>
      </c>
      <c r="EH63" s="79">
        <f t="shared" ref="EH63:EK63" si="179">DT63/EA63</f>
        <v>520</v>
      </c>
      <c r="EI63" s="79">
        <f t="shared" si="179"/>
        <v>385.66666666666669</v>
      </c>
      <c r="EJ63" s="79">
        <f t="shared" si="179"/>
        <v>385.66666666666669</v>
      </c>
      <c r="EK63" s="79">
        <f t="shared" si="179"/>
        <v>385.66666666666669</v>
      </c>
      <c r="EL63" s="24">
        <v>0</v>
      </c>
      <c r="EM63" s="21">
        <v>0</v>
      </c>
      <c r="EN63" s="21">
        <v>0</v>
      </c>
      <c r="EO63" s="21">
        <v>0</v>
      </c>
      <c r="EP63" s="21">
        <v>0</v>
      </c>
      <c r="EQ63" s="21">
        <v>0</v>
      </c>
      <c r="ER63" s="21">
        <v>0</v>
      </c>
      <c r="ES63" s="24">
        <v>144</v>
      </c>
      <c r="ET63" s="21">
        <v>210</v>
      </c>
      <c r="EU63" s="21">
        <v>171</v>
      </c>
      <c r="EV63" s="21">
        <v>168</v>
      </c>
      <c r="EW63" s="21">
        <v>170</v>
      </c>
      <c r="EX63" s="21">
        <v>189</v>
      </c>
      <c r="EY63" s="21">
        <v>200</v>
      </c>
      <c r="EZ63" s="24">
        <v>16</v>
      </c>
      <c r="FA63" s="21">
        <v>31.7</v>
      </c>
      <c r="FB63" s="21">
        <v>31.7</v>
      </c>
      <c r="FC63" s="21">
        <v>29.1</v>
      </c>
      <c r="FD63" s="21">
        <v>28.8</v>
      </c>
      <c r="FE63" s="21">
        <v>22</v>
      </c>
      <c r="FF63" s="21">
        <v>17.7</v>
      </c>
      <c r="FG63" s="24">
        <v>7</v>
      </c>
      <c r="FH63" s="21">
        <v>13</v>
      </c>
      <c r="FI63" s="21">
        <v>13</v>
      </c>
      <c r="FJ63" s="21">
        <v>13</v>
      </c>
      <c r="FK63" s="21">
        <v>14</v>
      </c>
      <c r="FL63" s="21">
        <v>15</v>
      </c>
      <c r="FM63" s="21">
        <v>15</v>
      </c>
      <c r="FN63" s="24">
        <v>79</v>
      </c>
      <c r="FO63" s="21">
        <v>75</v>
      </c>
      <c r="FP63" s="21">
        <v>79</v>
      </c>
      <c r="FQ63" s="21">
        <v>88</v>
      </c>
      <c r="FR63" s="21">
        <v>91</v>
      </c>
      <c r="FS63" s="21">
        <v>127</v>
      </c>
      <c r="FT63" s="21">
        <v>107</v>
      </c>
      <c r="FU63" s="24" t="s">
        <v>1458</v>
      </c>
      <c r="FV63" s="21" t="s">
        <v>1194</v>
      </c>
      <c r="FW63" s="21" t="s">
        <v>804</v>
      </c>
      <c r="FX63" s="21">
        <v>0</v>
      </c>
      <c r="FY63" s="21">
        <v>0</v>
      </c>
      <c r="FZ63" s="21">
        <v>0</v>
      </c>
      <c r="GA63" s="21">
        <v>0</v>
      </c>
      <c r="GB63" s="24">
        <v>456</v>
      </c>
      <c r="GC63" s="21">
        <v>365</v>
      </c>
      <c r="GD63" s="21">
        <v>329</v>
      </c>
      <c r="GE63" s="21">
        <v>230</v>
      </c>
      <c r="GF63" s="21">
        <v>136</v>
      </c>
      <c r="GG63" s="21">
        <v>79</v>
      </c>
      <c r="GH63" s="21">
        <v>47</v>
      </c>
      <c r="GI63" s="24">
        <v>886</v>
      </c>
      <c r="GJ63" s="21">
        <v>2300</v>
      </c>
      <c r="GK63" s="21">
        <v>1740</v>
      </c>
      <c r="GL63" s="21">
        <v>3110</v>
      </c>
      <c r="GM63" s="21">
        <v>2440</v>
      </c>
      <c r="GN63" s="21">
        <v>1680</v>
      </c>
      <c r="GO63" s="21">
        <v>620</v>
      </c>
      <c r="GP63" s="6"/>
      <c r="GQ63" s="24">
        <v>15</v>
      </c>
      <c r="GR63" s="21">
        <v>80</v>
      </c>
      <c r="GS63" s="24">
        <v>12</v>
      </c>
      <c r="GT63" s="21">
        <v>45</v>
      </c>
      <c r="GU63" s="24">
        <v>12</v>
      </c>
      <c r="GV63" s="21">
        <v>45</v>
      </c>
      <c r="GW63" s="24">
        <v>9</v>
      </c>
      <c r="GX63" s="21">
        <v>18</v>
      </c>
      <c r="GY63" s="24">
        <v>10</v>
      </c>
      <c r="GZ63" s="21">
        <v>45</v>
      </c>
      <c r="HA63" s="24">
        <v>9</v>
      </c>
      <c r="HB63" s="21">
        <v>18</v>
      </c>
      <c r="HC63" s="24">
        <v>9</v>
      </c>
      <c r="HD63" s="21">
        <v>18</v>
      </c>
      <c r="HE63" s="6"/>
      <c r="HF63" s="21">
        <v>66</v>
      </c>
      <c r="HG63" s="21">
        <v>69</v>
      </c>
      <c r="HH63" s="21">
        <v>65</v>
      </c>
      <c r="HI63" s="21">
        <v>37.5</v>
      </c>
      <c r="HJ63" s="21">
        <v>2</v>
      </c>
      <c r="HK63" s="21">
        <v>109.5</v>
      </c>
      <c r="HL63" s="21">
        <v>0.35</v>
      </c>
      <c r="HM63" s="21">
        <v>0</v>
      </c>
      <c r="HN63" s="21">
        <v>83.47</v>
      </c>
      <c r="HO63" s="21">
        <v>9</v>
      </c>
      <c r="HP63" s="21">
        <v>2.62</v>
      </c>
      <c r="HQ63" s="21">
        <v>129.4</v>
      </c>
      <c r="HR63" s="21">
        <v>19</v>
      </c>
      <c r="HS63" s="21">
        <v>31.7</v>
      </c>
      <c r="HT63" s="21">
        <v>7</v>
      </c>
      <c r="HU63" s="6"/>
    </row>
    <row r="64" spans="1:230" ht="15.75" customHeight="1" x14ac:dyDescent="0.3">
      <c r="A64" s="99">
        <v>59</v>
      </c>
      <c r="B64" s="3">
        <v>189</v>
      </c>
      <c r="C64" s="21" t="s">
        <v>874</v>
      </c>
      <c r="D64" s="21">
        <v>1</v>
      </c>
      <c r="E64" s="22">
        <v>41515</v>
      </c>
      <c r="F64" s="22">
        <v>41515</v>
      </c>
      <c r="G64" s="21">
        <f t="shared" si="0"/>
        <v>0</v>
      </c>
      <c r="H64" s="21"/>
      <c r="I64" s="21" t="s">
        <v>432</v>
      </c>
      <c r="J64" s="23">
        <v>12853</v>
      </c>
      <c r="K64" s="21">
        <v>78</v>
      </c>
      <c r="L64" s="21">
        <v>175</v>
      </c>
      <c r="M64" s="21">
        <v>60</v>
      </c>
      <c r="N64" s="21" t="s">
        <v>1623</v>
      </c>
      <c r="O64" s="21">
        <v>60</v>
      </c>
      <c r="P64" s="21">
        <v>68</v>
      </c>
      <c r="Q64" s="21">
        <v>12</v>
      </c>
      <c r="R64" s="21" t="s">
        <v>547</v>
      </c>
      <c r="S64" s="21">
        <v>1</v>
      </c>
      <c r="T64" s="21">
        <v>23</v>
      </c>
      <c r="U64" s="21" t="s">
        <v>272</v>
      </c>
      <c r="V64" s="21">
        <v>1</v>
      </c>
      <c r="W64" s="21">
        <v>1</v>
      </c>
      <c r="X64" s="21">
        <v>2</v>
      </c>
      <c r="Y64" s="21">
        <v>6</v>
      </c>
      <c r="Z64" s="6"/>
      <c r="AA64" s="24" t="s">
        <v>884</v>
      </c>
      <c r="AB64" s="21" t="s">
        <v>819</v>
      </c>
      <c r="AC64" s="25">
        <v>1</v>
      </c>
      <c r="AD64" s="25"/>
      <c r="AE64" s="21" t="s">
        <v>249</v>
      </c>
      <c r="AF64" s="21"/>
      <c r="AG64" s="21" t="s">
        <v>246</v>
      </c>
      <c r="AH64" s="21" t="s">
        <v>248</v>
      </c>
      <c r="AI64" s="21" t="s">
        <v>246</v>
      </c>
      <c r="AJ64" s="21" t="s">
        <v>249</v>
      </c>
      <c r="AK64" s="21" t="s">
        <v>246</v>
      </c>
      <c r="AL64" s="21" t="s">
        <v>246</v>
      </c>
      <c r="AM64" s="21">
        <v>6.74</v>
      </c>
      <c r="AN64" s="6"/>
      <c r="AO64" s="26" t="s">
        <v>250</v>
      </c>
      <c r="AP64" s="26" t="s">
        <v>274</v>
      </c>
      <c r="AQ64" s="26"/>
      <c r="AR64" s="26" t="s">
        <v>1902</v>
      </c>
      <c r="AS64" s="26" t="s">
        <v>1903</v>
      </c>
      <c r="AT64" s="115">
        <v>2.74</v>
      </c>
      <c r="AU64" s="21">
        <v>5.51</v>
      </c>
      <c r="AV64" s="21">
        <v>6.05</v>
      </c>
      <c r="AW64" s="21">
        <v>4.71</v>
      </c>
      <c r="AX64" s="21">
        <v>3.72</v>
      </c>
      <c r="AY64" s="21">
        <v>3.21</v>
      </c>
      <c r="AZ64" s="21">
        <v>2</v>
      </c>
      <c r="BA64" s="21">
        <v>1.8</v>
      </c>
      <c r="BB64" s="21">
        <v>1.27</v>
      </c>
      <c r="BC64" s="28">
        <f t="shared" ref="BC64:BE64" si="180">((AU64/AT64)*100)-100</f>
        <v>101.09489051094886</v>
      </c>
      <c r="BD64" s="28">
        <f t="shared" si="180"/>
        <v>9.8003629764065465</v>
      </c>
      <c r="BE64" s="28">
        <f t="shared" si="180"/>
        <v>-22.148760330578511</v>
      </c>
      <c r="BF64" s="28">
        <f t="shared" si="2"/>
        <v>120.80291970802918</v>
      </c>
      <c r="BG64" s="28">
        <f t="shared" si="3"/>
        <v>71.897810218978094</v>
      </c>
      <c r="BH64" s="28">
        <f t="shared" si="4"/>
        <v>-14.51905626134301</v>
      </c>
      <c r="BI64" s="3">
        <f t="shared" ref="BI64:BK64" si="181">AU64-AT64</f>
        <v>2.7699999999999996</v>
      </c>
      <c r="BJ64" s="3">
        <f t="shared" si="181"/>
        <v>0.54</v>
      </c>
      <c r="BK64" s="3">
        <f t="shared" si="181"/>
        <v>-1.3399999999999999</v>
      </c>
      <c r="BL64" s="3">
        <f t="shared" si="6"/>
        <v>3.3099999999999996</v>
      </c>
      <c r="BM64" s="3">
        <f t="shared" si="7"/>
        <v>1.9699999999999998</v>
      </c>
      <c r="BN64" s="3">
        <f t="shared" si="8"/>
        <v>-0.79999999999999982</v>
      </c>
      <c r="BO64" s="24">
        <v>100.4</v>
      </c>
      <c r="BP64" s="21">
        <v>141</v>
      </c>
      <c r="BQ64" s="21">
        <v>122</v>
      </c>
      <c r="BR64" s="21">
        <v>114.7</v>
      </c>
      <c r="BS64" s="21">
        <v>76</v>
      </c>
      <c r="BT64" s="21">
        <v>56.6</v>
      </c>
      <c r="BU64" s="21">
        <v>37.5</v>
      </c>
      <c r="BV64" s="24">
        <v>36.1</v>
      </c>
      <c r="BW64" s="21">
        <v>36.5</v>
      </c>
      <c r="BX64" s="21">
        <v>37.9</v>
      </c>
      <c r="BY64" s="21">
        <v>37</v>
      </c>
      <c r="BZ64" s="21">
        <v>37</v>
      </c>
      <c r="CA64" s="21">
        <v>36</v>
      </c>
      <c r="CB64" s="21">
        <v>36.5</v>
      </c>
      <c r="CC64" s="21">
        <v>36.5</v>
      </c>
      <c r="CD64" s="21">
        <v>36</v>
      </c>
      <c r="CE64" s="6"/>
      <c r="CF64" s="24" t="s">
        <v>962</v>
      </c>
      <c r="CG64" s="21"/>
      <c r="CH64" s="21"/>
      <c r="CI64" s="21"/>
      <c r="CJ64" s="21" t="s">
        <v>1025</v>
      </c>
      <c r="CK64" s="21"/>
      <c r="CL64" s="21"/>
      <c r="CM64" s="24" t="s">
        <v>1624</v>
      </c>
      <c r="CN64" s="21"/>
      <c r="CO64" s="21"/>
      <c r="CP64" s="21"/>
      <c r="CQ64" s="21" t="s">
        <v>331</v>
      </c>
      <c r="CR64" s="21"/>
      <c r="CS64" s="21"/>
      <c r="CT64" s="24">
        <v>1</v>
      </c>
      <c r="CU64" s="21"/>
      <c r="CV64" s="21"/>
      <c r="CW64" s="21"/>
      <c r="CX64" s="21">
        <v>2</v>
      </c>
      <c r="CY64" s="21"/>
      <c r="CZ64" s="21"/>
      <c r="DA64" s="24" t="s">
        <v>1625</v>
      </c>
      <c r="DB64" s="21"/>
      <c r="DC64" s="21"/>
      <c r="DD64" s="21"/>
      <c r="DE64" s="21" t="s">
        <v>331</v>
      </c>
      <c r="DF64" s="21"/>
      <c r="DG64" s="21"/>
      <c r="DH64" s="24" t="s">
        <v>409</v>
      </c>
      <c r="DI64" s="21" t="s">
        <v>409</v>
      </c>
      <c r="DJ64" s="21" t="s">
        <v>1626</v>
      </c>
      <c r="DK64" s="21" t="s">
        <v>1626</v>
      </c>
      <c r="DL64" s="21" t="s">
        <v>255</v>
      </c>
      <c r="DM64" s="21" t="s">
        <v>255</v>
      </c>
      <c r="DN64" s="21" t="s">
        <v>1106</v>
      </c>
      <c r="DO64" s="26"/>
      <c r="DP64" s="6"/>
      <c r="DQ64" s="24">
        <v>165.2</v>
      </c>
      <c r="DR64" s="21">
        <v>112.6</v>
      </c>
      <c r="DS64" s="21">
        <v>102.7</v>
      </c>
      <c r="DT64" s="21">
        <v>106.3</v>
      </c>
      <c r="DU64" s="21">
        <v>136.9</v>
      </c>
      <c r="DV64" s="21">
        <v>97</v>
      </c>
      <c r="DW64" s="21">
        <v>97</v>
      </c>
      <c r="DX64" s="24">
        <v>0.5</v>
      </c>
      <c r="DY64" s="21">
        <v>0.5</v>
      </c>
      <c r="DZ64" s="21">
        <v>0.45</v>
      </c>
      <c r="EA64" s="21">
        <v>0.3</v>
      </c>
      <c r="EB64" s="21">
        <v>0.3</v>
      </c>
      <c r="EC64" s="21">
        <v>0.35</v>
      </c>
      <c r="ED64" s="21">
        <v>0.35</v>
      </c>
      <c r="EE64" s="78">
        <f t="shared" si="51"/>
        <v>330.4</v>
      </c>
      <c r="EF64" s="79">
        <f t="shared" si="96"/>
        <v>225.2</v>
      </c>
      <c r="EG64" s="79">
        <f t="shared" si="170"/>
        <v>228.22222222222223</v>
      </c>
      <c r="EH64" s="79">
        <f t="shared" ref="EH64:EK64" si="182">DT64/EA64</f>
        <v>354.33333333333331</v>
      </c>
      <c r="EI64" s="79">
        <f t="shared" si="182"/>
        <v>456.33333333333337</v>
      </c>
      <c r="EJ64" s="79">
        <f t="shared" si="182"/>
        <v>277.14285714285717</v>
      </c>
      <c r="EK64" s="79">
        <f t="shared" si="182"/>
        <v>277.14285714285717</v>
      </c>
      <c r="EL64" s="24">
        <v>0</v>
      </c>
      <c r="EM64" s="21">
        <v>0</v>
      </c>
      <c r="EN64" s="21">
        <v>0</v>
      </c>
      <c r="EO64" s="21">
        <v>0</v>
      </c>
      <c r="EP64" s="21">
        <v>0</v>
      </c>
      <c r="EQ64" s="21">
        <v>0</v>
      </c>
      <c r="ER64" s="21">
        <v>0</v>
      </c>
      <c r="ES64" s="24">
        <v>163</v>
      </c>
      <c r="ET64" s="21">
        <v>118</v>
      </c>
      <c r="EU64" s="21">
        <v>98</v>
      </c>
      <c r="EV64" s="21">
        <v>60</v>
      </c>
      <c r="EW64" s="21">
        <v>52</v>
      </c>
      <c r="EX64" s="21">
        <v>47</v>
      </c>
      <c r="EY64" s="21">
        <v>43</v>
      </c>
      <c r="EZ64" s="24">
        <v>6.6</v>
      </c>
      <c r="FA64" s="21">
        <v>7.1</v>
      </c>
      <c r="FB64" s="21">
        <v>20.8</v>
      </c>
      <c r="FC64" s="21">
        <v>11.9</v>
      </c>
      <c r="FD64" s="21">
        <v>11.4</v>
      </c>
      <c r="FE64" s="21">
        <v>11.4</v>
      </c>
      <c r="FF64" s="21">
        <v>12.4</v>
      </c>
      <c r="FG64" s="24">
        <v>15</v>
      </c>
      <c r="FH64" s="21">
        <v>10</v>
      </c>
      <c r="FI64" s="21">
        <v>12</v>
      </c>
      <c r="FJ64" s="21">
        <v>13</v>
      </c>
      <c r="FK64" s="21">
        <v>14</v>
      </c>
      <c r="FL64" s="21">
        <v>14</v>
      </c>
      <c r="FM64" s="21">
        <v>15</v>
      </c>
      <c r="FN64" s="24">
        <v>80</v>
      </c>
      <c r="FO64" s="21">
        <v>78</v>
      </c>
      <c r="FP64" s="21">
        <v>74</v>
      </c>
      <c r="FQ64" s="21">
        <v>88</v>
      </c>
      <c r="FR64" s="21">
        <v>77</v>
      </c>
      <c r="FS64" s="21">
        <v>77</v>
      </c>
      <c r="FT64" s="21">
        <v>88</v>
      </c>
      <c r="FU64" s="24" t="s">
        <v>1194</v>
      </c>
      <c r="FV64" s="21">
        <v>0</v>
      </c>
      <c r="FW64" s="21">
        <v>0</v>
      </c>
      <c r="FX64" s="21">
        <v>0</v>
      </c>
      <c r="FY64" s="21">
        <v>0</v>
      </c>
      <c r="FZ64" s="21">
        <v>0</v>
      </c>
      <c r="GA64" s="21">
        <v>0</v>
      </c>
      <c r="GB64" s="24">
        <v>520</v>
      </c>
      <c r="GC64" s="21">
        <v>321</v>
      </c>
      <c r="GD64" s="21">
        <v>253</v>
      </c>
      <c r="GE64" s="21">
        <v>241</v>
      </c>
      <c r="GF64" s="21">
        <v>324</v>
      </c>
      <c r="GG64" s="21">
        <v>389</v>
      </c>
      <c r="GH64" s="21">
        <v>296</v>
      </c>
      <c r="GI64" s="24">
        <v>380</v>
      </c>
      <c r="GJ64" s="21">
        <v>220</v>
      </c>
      <c r="GK64" s="21">
        <v>430</v>
      </c>
      <c r="GL64" s="21">
        <v>1110</v>
      </c>
      <c r="GM64" s="21">
        <v>920</v>
      </c>
      <c r="GN64" s="21">
        <v>1150</v>
      </c>
      <c r="GO64" s="21">
        <v>1640</v>
      </c>
      <c r="GP64" s="6"/>
      <c r="GQ64" s="24">
        <v>11</v>
      </c>
      <c r="GR64" s="21">
        <v>45</v>
      </c>
      <c r="GS64" s="24">
        <v>12</v>
      </c>
      <c r="GT64" s="21">
        <v>45</v>
      </c>
      <c r="GU64" s="24">
        <v>14</v>
      </c>
      <c r="GV64" s="21">
        <v>55</v>
      </c>
      <c r="GW64" s="24">
        <v>11</v>
      </c>
      <c r="GX64" s="21">
        <v>45</v>
      </c>
      <c r="GY64" s="24">
        <v>10</v>
      </c>
      <c r="GZ64" s="21">
        <v>45</v>
      </c>
      <c r="HA64" s="24">
        <v>13</v>
      </c>
      <c r="HB64" s="21">
        <v>55</v>
      </c>
      <c r="HC64" s="24">
        <v>13</v>
      </c>
      <c r="HD64" s="21">
        <v>55</v>
      </c>
      <c r="HE64" s="6"/>
      <c r="HF64" s="21">
        <v>78</v>
      </c>
      <c r="HG64" s="21">
        <v>56</v>
      </c>
      <c r="HH64" s="21">
        <v>164</v>
      </c>
      <c r="HI64" s="21">
        <v>38</v>
      </c>
      <c r="HJ64" s="21">
        <v>2</v>
      </c>
      <c r="HK64" s="21">
        <v>165.2</v>
      </c>
      <c r="HL64" s="21">
        <v>0.5</v>
      </c>
      <c r="HM64" s="21">
        <v>0</v>
      </c>
      <c r="HN64" s="21">
        <v>74.78</v>
      </c>
      <c r="HO64" s="21">
        <v>11.2</v>
      </c>
      <c r="HP64" s="21">
        <v>6.1</v>
      </c>
      <c r="HQ64" s="21">
        <v>140.6</v>
      </c>
      <c r="HR64" s="21">
        <v>23.5</v>
      </c>
      <c r="HS64" s="21">
        <v>7.1</v>
      </c>
      <c r="HT64" s="21">
        <v>10</v>
      </c>
      <c r="HU64" s="6"/>
    </row>
    <row r="65" spans="1:229" ht="15.75" customHeight="1" x14ac:dyDescent="0.3">
      <c r="A65" s="99">
        <v>60</v>
      </c>
      <c r="B65" s="3">
        <v>190</v>
      </c>
      <c r="C65" s="21" t="s">
        <v>874</v>
      </c>
      <c r="D65" s="21">
        <v>2</v>
      </c>
      <c r="E65" s="22">
        <v>41519</v>
      </c>
      <c r="F65" s="22">
        <v>41519</v>
      </c>
      <c r="G65" s="21">
        <f t="shared" si="0"/>
        <v>0</v>
      </c>
      <c r="H65" s="21"/>
      <c r="I65" s="21"/>
      <c r="J65" s="23">
        <v>16120</v>
      </c>
      <c r="K65" s="21">
        <v>69</v>
      </c>
      <c r="L65" s="21">
        <v>162</v>
      </c>
      <c r="M65" s="21">
        <v>110</v>
      </c>
      <c r="N65" s="21" t="s">
        <v>1627</v>
      </c>
      <c r="O65" s="21">
        <v>49</v>
      </c>
      <c r="P65" s="21">
        <v>43.8</v>
      </c>
      <c r="Q65" s="21">
        <v>7</v>
      </c>
      <c r="R65" s="21" t="s">
        <v>547</v>
      </c>
      <c r="S65" s="21">
        <v>1</v>
      </c>
      <c r="T65" s="21">
        <v>17</v>
      </c>
      <c r="U65" s="21" t="s">
        <v>272</v>
      </c>
      <c r="V65" s="21">
        <v>1</v>
      </c>
      <c r="W65" s="21">
        <v>0</v>
      </c>
      <c r="X65" s="21">
        <v>2</v>
      </c>
      <c r="Y65" s="21">
        <v>0</v>
      </c>
      <c r="Z65" s="6"/>
      <c r="AA65" s="24" t="s">
        <v>884</v>
      </c>
      <c r="AB65" s="21" t="s">
        <v>819</v>
      </c>
      <c r="AC65" s="25">
        <v>2</v>
      </c>
      <c r="AD65" s="25" t="s">
        <v>1010</v>
      </c>
      <c r="AE65" s="21" t="s">
        <v>246</v>
      </c>
      <c r="AF65" s="21" t="s">
        <v>479</v>
      </c>
      <c r="AG65" s="21" t="s">
        <v>246</v>
      </c>
      <c r="AH65" s="21" t="s">
        <v>248</v>
      </c>
      <c r="AI65" s="21" t="s">
        <v>249</v>
      </c>
      <c r="AJ65" s="21" t="s">
        <v>249</v>
      </c>
      <c r="AK65" s="21" t="s">
        <v>246</v>
      </c>
      <c r="AL65" s="21" t="s">
        <v>246</v>
      </c>
      <c r="AM65" s="21">
        <v>31.33</v>
      </c>
      <c r="AN65" s="6"/>
      <c r="AO65" s="26" t="s">
        <v>250</v>
      </c>
      <c r="AP65" s="26" t="s">
        <v>274</v>
      </c>
      <c r="AQ65" s="26"/>
      <c r="AR65" s="26" t="s">
        <v>1902</v>
      </c>
      <c r="AS65" s="26" t="s">
        <v>1903</v>
      </c>
      <c r="AT65" s="115">
        <v>31.33</v>
      </c>
      <c r="AU65" s="21">
        <v>27.89</v>
      </c>
      <c r="AV65" s="21">
        <v>23.94</v>
      </c>
      <c r="AW65" s="21">
        <v>17.899999999999999</v>
      </c>
      <c r="AX65" s="21">
        <v>12.23</v>
      </c>
      <c r="AY65" s="21">
        <v>5.29</v>
      </c>
      <c r="AZ65" s="21">
        <v>2</v>
      </c>
      <c r="BA65" s="21">
        <v>1.08</v>
      </c>
      <c r="BB65" s="21">
        <v>0.4</v>
      </c>
      <c r="BC65" s="28">
        <f t="shared" ref="BC65:BE65" si="183">((AU65/AT65)*100)-100</f>
        <v>-10.979891477816778</v>
      </c>
      <c r="BD65" s="28">
        <f t="shared" si="183"/>
        <v>-14.162782359268562</v>
      </c>
      <c r="BE65" s="28">
        <f t="shared" si="183"/>
        <v>-25.229741019214714</v>
      </c>
      <c r="BF65" s="28">
        <f t="shared" si="2"/>
        <v>-23.587615703798264</v>
      </c>
      <c r="BG65" s="28">
        <f t="shared" si="3"/>
        <v>-42.866262368337061</v>
      </c>
      <c r="BH65" s="28">
        <f t="shared" si="4"/>
        <v>-35.819290068124786</v>
      </c>
      <c r="BI65" s="3">
        <f t="shared" ref="BI65:BK65" si="184">AU65-AT65</f>
        <v>-3.4399999999999977</v>
      </c>
      <c r="BJ65" s="3">
        <f t="shared" si="184"/>
        <v>-3.9499999999999993</v>
      </c>
      <c r="BK65" s="3">
        <f t="shared" si="184"/>
        <v>-6.0400000000000027</v>
      </c>
      <c r="BL65" s="3">
        <f t="shared" si="6"/>
        <v>-7.389999999999997</v>
      </c>
      <c r="BM65" s="3">
        <f t="shared" si="7"/>
        <v>-13.43</v>
      </c>
      <c r="BN65" s="3">
        <f t="shared" si="8"/>
        <v>-9.990000000000002</v>
      </c>
      <c r="BO65" s="24">
        <v>439.6</v>
      </c>
      <c r="BP65" s="21">
        <v>300.8</v>
      </c>
      <c r="BQ65" s="21">
        <v>148</v>
      </c>
      <c r="BR65" s="21">
        <v>102.4</v>
      </c>
      <c r="BS65" s="21">
        <v>112.8</v>
      </c>
      <c r="BT65" s="21">
        <v>107</v>
      </c>
      <c r="BU65" s="21">
        <v>95.5</v>
      </c>
      <c r="BV65" s="24">
        <v>36.1</v>
      </c>
      <c r="BW65" s="21">
        <v>36</v>
      </c>
      <c r="BX65" s="21">
        <v>36.1</v>
      </c>
      <c r="BY65" s="21">
        <v>36</v>
      </c>
      <c r="BZ65" s="21">
        <v>36.1</v>
      </c>
      <c r="CA65" s="21">
        <v>36.1</v>
      </c>
      <c r="CB65" s="21">
        <v>36.1</v>
      </c>
      <c r="CC65" s="21">
        <v>36</v>
      </c>
      <c r="CD65" s="21">
        <v>36</v>
      </c>
      <c r="CE65" s="6"/>
      <c r="CF65" s="24" t="s">
        <v>957</v>
      </c>
      <c r="CG65" s="21"/>
      <c r="CH65" s="21"/>
      <c r="CI65" s="21"/>
      <c r="CJ65" s="21"/>
      <c r="CK65" s="21"/>
      <c r="CL65" s="21"/>
      <c r="CM65" s="24" t="s">
        <v>1628</v>
      </c>
      <c r="CN65" s="21"/>
      <c r="CO65" s="21"/>
      <c r="CP65" s="21"/>
      <c r="CQ65" s="21"/>
      <c r="CR65" s="21"/>
      <c r="CS65" s="21"/>
      <c r="CT65" s="24">
        <v>2</v>
      </c>
      <c r="CU65" s="21"/>
      <c r="CV65" s="21"/>
      <c r="CW65" s="21"/>
      <c r="CX65" s="21"/>
      <c r="CY65" s="21"/>
      <c r="CZ65" s="21"/>
      <c r="DA65" s="24" t="s">
        <v>735</v>
      </c>
      <c r="DB65" s="21"/>
      <c r="DC65" s="21"/>
      <c r="DD65" s="21"/>
      <c r="DE65" s="21"/>
      <c r="DF65" s="21"/>
      <c r="DG65" s="21"/>
      <c r="DH65" s="24" t="s">
        <v>1186</v>
      </c>
      <c r="DI65" s="21" t="s">
        <v>465</v>
      </c>
      <c r="DJ65" s="21" t="s">
        <v>465</v>
      </c>
      <c r="DK65" s="21" t="s">
        <v>465</v>
      </c>
      <c r="DL65" s="21" t="s">
        <v>465</v>
      </c>
      <c r="DM65" s="21" t="s">
        <v>465</v>
      </c>
      <c r="DN65" s="21">
        <v>0</v>
      </c>
      <c r="DO65" s="26"/>
      <c r="DP65" s="6"/>
      <c r="DQ65" s="24">
        <v>279.7</v>
      </c>
      <c r="DR65" s="21">
        <v>159.9</v>
      </c>
      <c r="DS65" s="21">
        <v>137.1</v>
      </c>
      <c r="DT65" s="21">
        <v>94.7</v>
      </c>
      <c r="DU65" s="21">
        <v>119.2</v>
      </c>
      <c r="DV65" s="21">
        <v>99</v>
      </c>
      <c r="DW65" s="21">
        <v>107.6</v>
      </c>
      <c r="DX65" s="24">
        <v>0.4</v>
      </c>
      <c r="DY65" s="21">
        <v>0.3</v>
      </c>
      <c r="DZ65" s="21">
        <v>0.3</v>
      </c>
      <c r="EA65" s="21">
        <v>0.3</v>
      </c>
      <c r="EB65" s="21">
        <v>0.3</v>
      </c>
      <c r="EC65" s="21">
        <v>0.3</v>
      </c>
      <c r="ED65" s="21">
        <v>0.3</v>
      </c>
      <c r="EE65" s="78">
        <f t="shared" si="51"/>
        <v>699.24999999999989</v>
      </c>
      <c r="EF65" s="79">
        <f t="shared" si="96"/>
        <v>533</v>
      </c>
      <c r="EG65" s="79">
        <f t="shared" si="170"/>
        <v>457</v>
      </c>
      <c r="EH65" s="79">
        <f t="shared" ref="EH65:EK65" si="185">DT65/EA65</f>
        <v>315.66666666666669</v>
      </c>
      <c r="EI65" s="79">
        <f t="shared" si="185"/>
        <v>397.33333333333337</v>
      </c>
      <c r="EJ65" s="79">
        <f t="shared" si="185"/>
        <v>330</v>
      </c>
      <c r="EK65" s="79">
        <f t="shared" si="185"/>
        <v>358.66666666666669</v>
      </c>
      <c r="EL65" s="24">
        <v>0</v>
      </c>
      <c r="EM65" s="21">
        <v>0</v>
      </c>
      <c r="EN65" s="21">
        <v>0</v>
      </c>
      <c r="EO65" s="21">
        <v>0</v>
      </c>
      <c r="EP65" s="21">
        <v>0</v>
      </c>
      <c r="EQ65" s="21">
        <v>0</v>
      </c>
      <c r="ER65" s="21">
        <v>0</v>
      </c>
      <c r="ES65" s="24">
        <v>168</v>
      </c>
      <c r="ET65" s="21">
        <v>184</v>
      </c>
      <c r="EU65" s="21">
        <v>202</v>
      </c>
      <c r="EV65" s="21">
        <v>182</v>
      </c>
      <c r="EW65" s="21">
        <v>181</v>
      </c>
      <c r="EX65" s="21">
        <v>193</v>
      </c>
      <c r="EY65" s="21">
        <v>226</v>
      </c>
      <c r="EZ65" s="24">
        <v>11</v>
      </c>
      <c r="FA65" s="21">
        <v>6.1</v>
      </c>
      <c r="FB65" s="21">
        <v>5.6</v>
      </c>
      <c r="FC65" s="21">
        <v>6.6</v>
      </c>
      <c r="FD65" s="21">
        <v>7.9</v>
      </c>
      <c r="FE65" s="21">
        <v>5.9</v>
      </c>
      <c r="FF65" s="21">
        <v>5.9</v>
      </c>
      <c r="FG65" s="24">
        <v>15</v>
      </c>
      <c r="FH65" s="21">
        <v>15</v>
      </c>
      <c r="FI65" s="21">
        <v>15</v>
      </c>
      <c r="FJ65" s="21">
        <v>15</v>
      </c>
      <c r="FK65" s="21">
        <v>15</v>
      </c>
      <c r="FL65" s="21">
        <v>15</v>
      </c>
      <c r="FM65" s="21">
        <v>15</v>
      </c>
      <c r="FN65" s="24">
        <v>85</v>
      </c>
      <c r="FO65" s="21">
        <v>93</v>
      </c>
      <c r="FP65" s="21">
        <v>80</v>
      </c>
      <c r="FQ65" s="21">
        <v>82</v>
      </c>
      <c r="FR65" s="21">
        <v>85</v>
      </c>
      <c r="FS65" s="21">
        <v>63</v>
      </c>
      <c r="FT65" s="21">
        <v>64</v>
      </c>
      <c r="FU65" s="24" t="s">
        <v>803</v>
      </c>
      <c r="FV65" s="21" t="s">
        <v>834</v>
      </c>
      <c r="FW65" s="21">
        <v>0</v>
      </c>
      <c r="FX65" s="21">
        <v>0</v>
      </c>
      <c r="FY65" s="21">
        <v>0</v>
      </c>
      <c r="FZ65" s="21">
        <v>0</v>
      </c>
      <c r="GA65" s="21">
        <v>0</v>
      </c>
      <c r="GB65" s="24">
        <v>315</v>
      </c>
      <c r="GC65" s="21">
        <v>345</v>
      </c>
      <c r="GD65" s="21">
        <v>334</v>
      </c>
      <c r="GE65" s="21">
        <v>305</v>
      </c>
      <c r="GF65" s="21">
        <v>324</v>
      </c>
      <c r="GG65" s="21">
        <v>277</v>
      </c>
      <c r="GH65" s="21">
        <v>255</v>
      </c>
      <c r="GI65" s="24">
        <v>1400</v>
      </c>
      <c r="GJ65" s="21">
        <v>2965</v>
      </c>
      <c r="GK65" s="21">
        <v>3470</v>
      </c>
      <c r="GL65" s="21">
        <v>3730</v>
      </c>
      <c r="GM65" s="21">
        <v>3110</v>
      </c>
      <c r="GN65" s="21">
        <v>3260</v>
      </c>
      <c r="GO65" s="21">
        <v>3130</v>
      </c>
      <c r="GP65" s="6"/>
      <c r="GQ65" s="24">
        <v>10</v>
      </c>
      <c r="GR65" s="21">
        <v>45</v>
      </c>
      <c r="GS65" s="24">
        <v>10</v>
      </c>
      <c r="GT65" s="21">
        <v>45</v>
      </c>
      <c r="GU65" s="24">
        <v>6</v>
      </c>
      <c r="GV65" s="21">
        <v>10</v>
      </c>
      <c r="GW65" s="24">
        <v>8</v>
      </c>
      <c r="GX65" s="21">
        <v>18</v>
      </c>
      <c r="GY65" s="24">
        <v>8</v>
      </c>
      <c r="GZ65" s="21">
        <v>18</v>
      </c>
      <c r="HA65" s="24">
        <v>8</v>
      </c>
      <c r="HB65" s="21">
        <v>18</v>
      </c>
      <c r="HC65" s="24">
        <v>8</v>
      </c>
      <c r="HD65" s="21">
        <v>18</v>
      </c>
      <c r="HE65" s="6"/>
      <c r="HF65" s="21">
        <v>69</v>
      </c>
      <c r="HG65" s="21">
        <v>80</v>
      </c>
      <c r="HH65" s="21">
        <v>151</v>
      </c>
      <c r="HI65" s="21">
        <v>35.9</v>
      </c>
      <c r="HJ65" s="21">
        <v>2</v>
      </c>
      <c r="HK65" s="21">
        <v>279.7</v>
      </c>
      <c r="HL65" s="21">
        <v>0.4</v>
      </c>
      <c r="HM65" s="21">
        <v>30</v>
      </c>
      <c r="HN65" s="21">
        <v>71.42</v>
      </c>
      <c r="HO65" s="21">
        <v>27.47</v>
      </c>
      <c r="HP65" s="21">
        <v>2.88</v>
      </c>
      <c r="HQ65" s="21">
        <v>137</v>
      </c>
      <c r="HR65" s="21">
        <v>13.8</v>
      </c>
      <c r="HS65" s="21">
        <v>11</v>
      </c>
      <c r="HT65" s="21">
        <v>15</v>
      </c>
      <c r="HU65" s="6"/>
    </row>
    <row r="66" spans="1:229" ht="15.75" customHeight="1" x14ac:dyDescent="0.3">
      <c r="A66" s="99">
        <v>61</v>
      </c>
      <c r="B66" s="3">
        <v>191</v>
      </c>
      <c r="C66" s="21" t="s">
        <v>635</v>
      </c>
      <c r="D66" s="21">
        <v>2</v>
      </c>
      <c r="E66" s="22">
        <v>41507</v>
      </c>
      <c r="F66" s="22">
        <v>41507</v>
      </c>
      <c r="G66" s="21">
        <f t="shared" si="0"/>
        <v>0</v>
      </c>
      <c r="H66" s="21"/>
      <c r="I66" s="21" t="s">
        <v>432</v>
      </c>
      <c r="J66" s="23">
        <v>34040</v>
      </c>
      <c r="K66" s="21">
        <v>20</v>
      </c>
      <c r="L66" s="21">
        <v>164</v>
      </c>
      <c r="M66" s="21">
        <v>20</v>
      </c>
      <c r="N66" s="21" t="s">
        <v>776</v>
      </c>
      <c r="O66" s="21">
        <v>61</v>
      </c>
      <c r="P66" s="21">
        <v>70</v>
      </c>
      <c r="Q66" s="21">
        <v>20</v>
      </c>
      <c r="R66" s="21" t="s">
        <v>1629</v>
      </c>
      <c r="S66" s="21">
        <v>1</v>
      </c>
      <c r="T66" s="21">
        <v>20</v>
      </c>
      <c r="U66" s="21" t="s">
        <v>272</v>
      </c>
      <c r="V66" s="21">
        <v>1</v>
      </c>
      <c r="W66" s="21">
        <v>2</v>
      </c>
      <c r="X66" s="21">
        <v>3</v>
      </c>
      <c r="Y66" s="21">
        <v>0</v>
      </c>
      <c r="Z66" s="6"/>
      <c r="AA66" s="24" t="s">
        <v>513</v>
      </c>
      <c r="AB66" s="21" t="s">
        <v>497</v>
      </c>
      <c r="AC66" s="25">
        <v>1</v>
      </c>
      <c r="AD66" s="25"/>
      <c r="AE66" s="21" t="s">
        <v>249</v>
      </c>
      <c r="AF66" s="21"/>
      <c r="AG66" s="21" t="s">
        <v>246</v>
      </c>
      <c r="AH66" s="21" t="s">
        <v>248</v>
      </c>
      <c r="AI66" s="21" t="s">
        <v>246</v>
      </c>
      <c r="AJ66" s="21" t="s">
        <v>249</v>
      </c>
      <c r="AK66" s="21" t="s">
        <v>249</v>
      </c>
      <c r="AL66" s="21" t="s">
        <v>246</v>
      </c>
      <c r="AM66" s="21">
        <v>9.33</v>
      </c>
      <c r="AN66" s="6"/>
      <c r="AO66" s="26" t="s">
        <v>250</v>
      </c>
      <c r="AP66" s="26" t="s">
        <v>274</v>
      </c>
      <c r="AQ66" s="26"/>
      <c r="AR66" s="26" t="s">
        <v>1902</v>
      </c>
      <c r="AS66" s="26" t="s">
        <v>1905</v>
      </c>
      <c r="AT66" s="115">
        <v>9.33</v>
      </c>
      <c r="AU66" s="21">
        <v>10.23</v>
      </c>
      <c r="AV66" s="21">
        <v>8.01</v>
      </c>
      <c r="AW66" s="21">
        <v>3.97</v>
      </c>
      <c r="AX66" s="21">
        <v>2.38</v>
      </c>
      <c r="AY66" s="21">
        <v>0.96</v>
      </c>
      <c r="AZ66" s="21">
        <v>0.65</v>
      </c>
      <c r="BA66" s="21">
        <v>0.4</v>
      </c>
      <c r="BB66" s="21">
        <v>0.22</v>
      </c>
      <c r="BC66" s="28">
        <f t="shared" ref="BC66:BE66" si="186">((AU66/AT66)*100)-100</f>
        <v>9.6463022508038705</v>
      </c>
      <c r="BD66" s="28">
        <f t="shared" si="186"/>
        <v>-21.700879765395896</v>
      </c>
      <c r="BE66" s="28">
        <f t="shared" si="186"/>
        <v>-50.436953807740323</v>
      </c>
      <c r="BF66" s="28">
        <f t="shared" si="2"/>
        <v>-14.147909967845663</v>
      </c>
      <c r="BG66" s="28">
        <f t="shared" si="3"/>
        <v>-57.449088960342976</v>
      </c>
      <c r="BH66" s="28">
        <f t="shared" si="4"/>
        <v>-61.192570869990227</v>
      </c>
      <c r="BI66" s="3">
        <f t="shared" ref="BI66:BK66" si="187">AU66-AT66</f>
        <v>0.90000000000000036</v>
      </c>
      <c r="BJ66" s="3">
        <f t="shared" si="187"/>
        <v>-2.2200000000000006</v>
      </c>
      <c r="BK66" s="3">
        <f t="shared" si="187"/>
        <v>-4.0399999999999991</v>
      </c>
      <c r="BL66" s="3">
        <f t="shared" si="6"/>
        <v>-1.3200000000000003</v>
      </c>
      <c r="BM66" s="3">
        <f t="shared" si="7"/>
        <v>-5.3599999999999994</v>
      </c>
      <c r="BN66" s="3">
        <f t="shared" si="8"/>
        <v>-6.26</v>
      </c>
      <c r="BO66" s="24">
        <v>41.4</v>
      </c>
      <c r="BP66" s="21">
        <v>96.3</v>
      </c>
      <c r="BQ66" s="21">
        <v>97.7</v>
      </c>
      <c r="BR66" s="21"/>
      <c r="BS66" s="21"/>
      <c r="BT66" s="21"/>
      <c r="BU66" s="21"/>
      <c r="BV66" s="24">
        <v>37</v>
      </c>
      <c r="BW66" s="21">
        <v>36.9</v>
      </c>
      <c r="BX66" s="21">
        <v>35.6</v>
      </c>
      <c r="BY66" s="21">
        <v>37</v>
      </c>
      <c r="BZ66" s="21">
        <v>37</v>
      </c>
      <c r="CA66" s="21">
        <v>37.4</v>
      </c>
      <c r="CB66" s="21">
        <v>36.5</v>
      </c>
      <c r="CC66" s="21">
        <v>36.5</v>
      </c>
      <c r="CD66" s="21">
        <v>37.6</v>
      </c>
      <c r="CE66" s="6"/>
      <c r="CF66" s="24" t="s">
        <v>1630</v>
      </c>
      <c r="CG66" s="21"/>
      <c r="CH66" s="21"/>
      <c r="CI66" s="21"/>
      <c r="CJ66" s="21"/>
      <c r="CK66" s="21"/>
      <c r="CL66" s="21"/>
      <c r="CM66" s="24" t="s">
        <v>1631</v>
      </c>
      <c r="CN66" s="21"/>
      <c r="CO66" s="21"/>
      <c r="CP66" s="21"/>
      <c r="CQ66" s="21"/>
      <c r="CR66" s="21"/>
      <c r="CS66" s="21"/>
      <c r="CT66" s="24">
        <v>2</v>
      </c>
      <c r="CU66" s="21"/>
      <c r="CV66" s="21"/>
      <c r="CW66" s="21"/>
      <c r="CX66" s="21"/>
      <c r="CY66" s="21"/>
      <c r="CZ66" s="21"/>
      <c r="DA66" s="24" t="s">
        <v>1632</v>
      </c>
      <c r="DB66" s="21"/>
      <c r="DC66" s="21"/>
      <c r="DD66" s="21"/>
      <c r="DE66" s="21"/>
      <c r="DF66" s="21"/>
      <c r="DG66" s="21"/>
      <c r="DH66" s="24" t="s">
        <v>1633</v>
      </c>
      <c r="DI66" s="21" t="s">
        <v>1633</v>
      </c>
      <c r="DJ66" s="21" t="s">
        <v>1633</v>
      </c>
      <c r="DK66" s="21" t="s">
        <v>1633</v>
      </c>
      <c r="DL66" s="21" t="s">
        <v>1633</v>
      </c>
      <c r="DM66" s="21" t="s">
        <v>1633</v>
      </c>
      <c r="DN66" s="21" t="s">
        <v>1633</v>
      </c>
      <c r="DO66" s="26"/>
      <c r="DP66" s="6"/>
      <c r="DQ66" s="24">
        <v>77</v>
      </c>
      <c r="DR66" s="21">
        <v>61.8</v>
      </c>
      <c r="DS66" s="21">
        <v>137.1</v>
      </c>
      <c r="DT66" s="21">
        <v>117.1</v>
      </c>
      <c r="DU66" s="21">
        <v>168</v>
      </c>
      <c r="DV66" s="21">
        <v>121.9</v>
      </c>
      <c r="DW66" s="21">
        <v>138</v>
      </c>
      <c r="DX66" s="24">
        <v>0.4</v>
      </c>
      <c r="DY66" s="21">
        <v>0.4</v>
      </c>
      <c r="DZ66" s="21">
        <v>0.4</v>
      </c>
      <c r="EA66" s="21">
        <v>0.4</v>
      </c>
      <c r="EB66" s="21">
        <v>0.35</v>
      </c>
      <c r="EC66" s="21">
        <v>0.35</v>
      </c>
      <c r="ED66" s="21">
        <v>0.35</v>
      </c>
      <c r="EE66" s="78">
        <f t="shared" si="51"/>
        <v>192.5</v>
      </c>
      <c r="EF66" s="79">
        <f t="shared" si="96"/>
        <v>154.49999999999997</v>
      </c>
      <c r="EG66" s="79">
        <f t="shared" si="170"/>
        <v>342.74999999999994</v>
      </c>
      <c r="EH66" s="79">
        <f t="shared" ref="EH66:EK66" si="188">DT66/EA66</f>
        <v>292.74999999999994</v>
      </c>
      <c r="EI66" s="79">
        <f t="shared" si="188"/>
        <v>480.00000000000006</v>
      </c>
      <c r="EJ66" s="79">
        <f t="shared" si="188"/>
        <v>348.28571428571433</v>
      </c>
      <c r="EK66" s="79">
        <f t="shared" si="188"/>
        <v>394.28571428571433</v>
      </c>
      <c r="EL66" s="24">
        <v>0</v>
      </c>
      <c r="EM66" s="21">
        <v>1</v>
      </c>
      <c r="EN66" s="21">
        <v>1</v>
      </c>
      <c r="EO66" s="21">
        <v>0</v>
      </c>
      <c r="EP66" s="21">
        <v>0</v>
      </c>
      <c r="EQ66" s="21">
        <v>0</v>
      </c>
      <c r="ER66" s="21">
        <v>0</v>
      </c>
      <c r="ES66" s="24">
        <v>367</v>
      </c>
      <c r="ET66" s="21">
        <v>208</v>
      </c>
      <c r="EU66" s="21">
        <v>236</v>
      </c>
      <c r="EV66" s="21">
        <v>212</v>
      </c>
      <c r="EW66" s="21">
        <v>259</v>
      </c>
      <c r="EX66" s="21">
        <v>298</v>
      </c>
      <c r="EY66" s="21">
        <v>292</v>
      </c>
      <c r="EZ66" s="24">
        <v>18</v>
      </c>
      <c r="FA66" s="21">
        <v>5.2</v>
      </c>
      <c r="FB66" s="21">
        <v>2</v>
      </c>
      <c r="FC66" s="21">
        <v>2</v>
      </c>
      <c r="FD66" s="21">
        <v>2</v>
      </c>
      <c r="FE66" s="21">
        <v>2</v>
      </c>
      <c r="FF66" s="21">
        <v>2</v>
      </c>
      <c r="FG66" s="24">
        <v>5</v>
      </c>
      <c r="FH66" s="21">
        <v>7</v>
      </c>
      <c r="FI66" s="21">
        <v>7</v>
      </c>
      <c r="FJ66" s="21">
        <v>7</v>
      </c>
      <c r="FK66" s="21">
        <v>7</v>
      </c>
      <c r="FL66" s="21">
        <v>7</v>
      </c>
      <c r="FM66" s="21">
        <v>7</v>
      </c>
      <c r="FN66" s="24">
        <v>50</v>
      </c>
      <c r="FO66" s="21">
        <v>65</v>
      </c>
      <c r="FP66" s="21">
        <v>69</v>
      </c>
      <c r="FQ66" s="21">
        <v>78</v>
      </c>
      <c r="FR66" s="21">
        <v>81</v>
      </c>
      <c r="FS66" s="21">
        <v>75</v>
      </c>
      <c r="FT66" s="21">
        <v>65</v>
      </c>
      <c r="FU66" s="24">
        <v>0</v>
      </c>
      <c r="FV66" s="21" t="s">
        <v>803</v>
      </c>
      <c r="FW66" s="21" t="s">
        <v>804</v>
      </c>
      <c r="FX66" s="21">
        <v>0</v>
      </c>
      <c r="FY66" s="21">
        <v>0</v>
      </c>
      <c r="FZ66" s="21">
        <v>0</v>
      </c>
      <c r="GA66" s="21">
        <v>0</v>
      </c>
      <c r="GB66" s="24">
        <v>39</v>
      </c>
      <c r="GC66" s="21">
        <v>21</v>
      </c>
      <c r="GD66" s="21">
        <v>1.8</v>
      </c>
      <c r="GE66" s="21">
        <v>1.8</v>
      </c>
      <c r="GF66" s="21">
        <v>1.8</v>
      </c>
      <c r="GG66" s="21">
        <v>1.8</v>
      </c>
      <c r="GH66" s="21">
        <v>1.8</v>
      </c>
      <c r="GI66" s="24">
        <v>820</v>
      </c>
      <c r="GJ66" s="21">
        <v>1490</v>
      </c>
      <c r="GK66" s="21">
        <v>2130</v>
      </c>
      <c r="GL66" s="21">
        <v>2590</v>
      </c>
      <c r="GM66" s="21">
        <v>2070</v>
      </c>
      <c r="GN66" s="21">
        <v>2140</v>
      </c>
      <c r="GO66" s="21">
        <v>1440</v>
      </c>
      <c r="GP66" s="6"/>
      <c r="GQ66" s="24">
        <v>15</v>
      </c>
      <c r="GR66" s="21">
        <v>80</v>
      </c>
      <c r="GS66" s="24">
        <v>15</v>
      </c>
      <c r="GT66" s="21">
        <v>80</v>
      </c>
      <c r="GU66" s="24">
        <v>10</v>
      </c>
      <c r="GV66" s="21">
        <v>45</v>
      </c>
      <c r="GW66" s="24">
        <v>8</v>
      </c>
      <c r="GX66" s="21">
        <v>18</v>
      </c>
      <c r="GY66" s="24">
        <v>6</v>
      </c>
      <c r="GZ66" s="21">
        <v>10</v>
      </c>
      <c r="HA66" s="24">
        <v>7</v>
      </c>
      <c r="HB66" s="21">
        <v>18</v>
      </c>
      <c r="HC66" s="24">
        <v>8</v>
      </c>
      <c r="HD66" s="21">
        <v>18</v>
      </c>
      <c r="HE66" s="6"/>
      <c r="HF66" s="21">
        <v>20</v>
      </c>
      <c r="HG66" s="21">
        <v>120</v>
      </c>
      <c r="HH66" s="21">
        <v>70</v>
      </c>
      <c r="HI66" s="21">
        <v>37</v>
      </c>
      <c r="HJ66" s="21">
        <v>1</v>
      </c>
      <c r="HK66" s="21">
        <v>54.8</v>
      </c>
      <c r="HL66" s="21">
        <v>0.4</v>
      </c>
      <c r="HM66" s="21">
        <v>10</v>
      </c>
      <c r="HN66" s="21">
        <v>10.08</v>
      </c>
      <c r="HO66" s="21">
        <v>25.55</v>
      </c>
      <c r="HP66" s="21">
        <v>1.65</v>
      </c>
      <c r="HQ66" s="21">
        <v>140.4</v>
      </c>
      <c r="HR66" s="21">
        <v>19</v>
      </c>
      <c r="HS66" s="21">
        <v>5.2</v>
      </c>
      <c r="HT66" s="21">
        <v>7</v>
      </c>
      <c r="HU66" s="6"/>
    </row>
    <row r="67" spans="1:229" ht="15.75" customHeight="1" x14ac:dyDescent="0.3">
      <c r="A67" s="99">
        <v>62</v>
      </c>
      <c r="B67" s="3">
        <v>192</v>
      </c>
      <c r="C67" s="21" t="s">
        <v>874</v>
      </c>
      <c r="D67" s="21">
        <v>2</v>
      </c>
      <c r="E67" s="22">
        <v>41534</v>
      </c>
      <c r="F67" s="22">
        <v>41534</v>
      </c>
      <c r="G67" s="21">
        <f t="shared" si="0"/>
        <v>0</v>
      </c>
      <c r="H67" s="21"/>
      <c r="I67" s="21" t="s">
        <v>1084</v>
      </c>
      <c r="J67" s="23">
        <v>11164</v>
      </c>
      <c r="K67" s="21">
        <v>83</v>
      </c>
      <c r="L67" s="21">
        <v>158</v>
      </c>
      <c r="M67" s="21">
        <v>65</v>
      </c>
      <c r="N67" s="21" t="s">
        <v>1638</v>
      </c>
      <c r="O67" s="21">
        <v>86</v>
      </c>
      <c r="P67" s="21">
        <v>95.4</v>
      </c>
      <c r="Q67" s="21">
        <v>3</v>
      </c>
      <c r="R67" s="21" t="s">
        <v>548</v>
      </c>
      <c r="S67" s="21">
        <v>2</v>
      </c>
      <c r="T67" s="21">
        <v>3</v>
      </c>
      <c r="U67" s="21" t="s">
        <v>548</v>
      </c>
      <c r="V67" s="21">
        <v>2</v>
      </c>
      <c r="W67" s="21">
        <v>0</v>
      </c>
      <c r="X67" s="21">
        <v>2</v>
      </c>
      <c r="Y67" s="21">
        <v>0</v>
      </c>
      <c r="Z67" s="6"/>
      <c r="AA67" s="24" t="s">
        <v>513</v>
      </c>
      <c r="AB67" s="21" t="s">
        <v>956</v>
      </c>
      <c r="AC67" s="25">
        <v>1</v>
      </c>
      <c r="AD67" s="25"/>
      <c r="AE67" s="21" t="s">
        <v>246</v>
      </c>
      <c r="AF67" s="21" t="s">
        <v>479</v>
      </c>
      <c r="AG67" s="21" t="s">
        <v>246</v>
      </c>
      <c r="AH67" s="21" t="s">
        <v>248</v>
      </c>
      <c r="AI67" s="21" t="s">
        <v>249</v>
      </c>
      <c r="AJ67" s="21" t="s">
        <v>246</v>
      </c>
      <c r="AK67" s="21" t="s">
        <v>246</v>
      </c>
      <c r="AL67" s="21" t="s">
        <v>246</v>
      </c>
      <c r="AM67" s="21">
        <v>11.6</v>
      </c>
      <c r="AN67" s="6"/>
      <c r="AO67" s="26" t="s">
        <v>250</v>
      </c>
      <c r="AP67" s="26" t="s">
        <v>274</v>
      </c>
      <c r="AQ67" s="26"/>
      <c r="AR67" s="26" t="s">
        <v>1902</v>
      </c>
      <c r="AS67" s="26" t="s">
        <v>1910</v>
      </c>
      <c r="AT67" s="115">
        <v>7.6</v>
      </c>
      <c r="AU67" s="21">
        <v>10.48</v>
      </c>
      <c r="AV67" s="21">
        <v>12.84</v>
      </c>
      <c r="AW67" s="21">
        <v>7.38</v>
      </c>
      <c r="AX67" s="21">
        <v>6</v>
      </c>
      <c r="AY67" s="21"/>
      <c r="AZ67" s="21"/>
      <c r="BA67" s="21"/>
      <c r="BB67" s="21"/>
      <c r="BC67" s="28">
        <f t="shared" ref="BC67:BE67" si="189">((AU67/AT67)*100)-100</f>
        <v>37.89473684210526</v>
      </c>
      <c r="BD67" s="28">
        <f t="shared" si="189"/>
        <v>22.51908396946564</v>
      </c>
      <c r="BE67" s="28">
        <f t="shared" si="189"/>
        <v>-42.523364485981304</v>
      </c>
      <c r="BF67" s="28">
        <f t="shared" si="2"/>
        <v>68.947368421052659</v>
      </c>
      <c r="BG67" s="28">
        <f t="shared" si="3"/>
        <v>-2.8947368421052602</v>
      </c>
      <c r="BH67" s="28">
        <f t="shared" si="4"/>
        <v>-29.580152671755727</v>
      </c>
      <c r="BI67" s="3">
        <f t="shared" ref="BI67:BK67" si="190">AU67-AT67</f>
        <v>2.8800000000000008</v>
      </c>
      <c r="BJ67" s="3">
        <f t="shared" si="190"/>
        <v>2.3599999999999994</v>
      </c>
      <c r="BK67" s="3">
        <f t="shared" si="190"/>
        <v>-5.46</v>
      </c>
      <c r="BL67" s="3">
        <f t="shared" si="6"/>
        <v>5.24</v>
      </c>
      <c r="BM67" s="3">
        <f t="shared" si="7"/>
        <v>-0.21999999999999975</v>
      </c>
      <c r="BN67" s="3">
        <f t="shared" si="8"/>
        <v>-3.1000000000000005</v>
      </c>
      <c r="BO67" s="24">
        <v>57</v>
      </c>
      <c r="BP67" s="21">
        <v>86.9</v>
      </c>
      <c r="BQ67" s="21">
        <v>86</v>
      </c>
      <c r="BR67" s="21"/>
      <c r="BS67" s="21"/>
      <c r="BT67" s="21"/>
      <c r="BU67" s="21"/>
      <c r="BV67" s="24">
        <v>35</v>
      </c>
      <c r="BW67" s="21">
        <v>35.9</v>
      </c>
      <c r="BX67" s="21">
        <v>35.5</v>
      </c>
      <c r="BY67" s="21">
        <v>35.5</v>
      </c>
      <c r="BZ67" s="21">
        <v>35</v>
      </c>
      <c r="CA67" s="21"/>
      <c r="CB67" s="21"/>
      <c r="CC67" s="21"/>
      <c r="CD67" s="21"/>
      <c r="CE67" s="6"/>
      <c r="CF67" s="24" t="s">
        <v>1639</v>
      </c>
      <c r="CG67" s="21"/>
      <c r="CH67" s="21"/>
      <c r="CI67" s="21"/>
      <c r="CJ67" s="21"/>
      <c r="CK67" s="21"/>
      <c r="CL67" s="21"/>
      <c r="CM67" s="24" t="s">
        <v>1640</v>
      </c>
      <c r="CN67" s="21"/>
      <c r="CO67" s="21"/>
      <c r="CP67" s="21"/>
      <c r="CQ67" s="21"/>
      <c r="CR67" s="21"/>
      <c r="CS67" s="21"/>
      <c r="CT67" s="24">
        <v>1</v>
      </c>
      <c r="CU67" s="21"/>
      <c r="CV67" s="21"/>
      <c r="CW67" s="21"/>
      <c r="CX67" s="21"/>
      <c r="CY67" s="21"/>
      <c r="CZ67" s="21"/>
      <c r="DA67" s="24" t="s">
        <v>735</v>
      </c>
      <c r="DB67" s="21"/>
      <c r="DC67" s="21"/>
      <c r="DD67" s="21"/>
      <c r="DE67" s="21"/>
      <c r="DF67" s="21"/>
      <c r="DG67" s="21"/>
      <c r="DH67" s="24" t="s">
        <v>888</v>
      </c>
      <c r="DI67" s="21" t="s">
        <v>888</v>
      </c>
      <c r="DJ67" s="21"/>
      <c r="DK67" s="21"/>
      <c r="DL67" s="21"/>
      <c r="DM67" s="21"/>
      <c r="DN67" s="21"/>
      <c r="DO67" s="26"/>
      <c r="DP67" s="6"/>
      <c r="DQ67" s="24">
        <v>101.2</v>
      </c>
      <c r="DR67" s="21">
        <v>154.5</v>
      </c>
      <c r="DS67" s="21">
        <v>47.7</v>
      </c>
      <c r="DT67" s="21"/>
      <c r="DU67" s="21"/>
      <c r="DV67" s="21"/>
      <c r="DW67" s="21"/>
      <c r="DX67" s="24">
        <v>0.4</v>
      </c>
      <c r="DY67" s="21">
        <v>0.4</v>
      </c>
      <c r="DZ67" s="21">
        <v>0.4</v>
      </c>
      <c r="EA67" s="21"/>
      <c r="EB67" s="21"/>
      <c r="EC67" s="21"/>
      <c r="ED67" s="21"/>
      <c r="EE67" s="78">
        <f t="shared" si="51"/>
        <v>253</v>
      </c>
      <c r="EF67" s="79">
        <f t="shared" si="96"/>
        <v>386.25</v>
      </c>
      <c r="EG67" s="79">
        <f t="shared" si="170"/>
        <v>119.25</v>
      </c>
      <c r="EH67" s="79"/>
      <c r="EI67" s="79"/>
      <c r="EJ67" s="79"/>
      <c r="EK67" s="79"/>
      <c r="EL67" s="24">
        <v>0</v>
      </c>
      <c r="EM67" s="21">
        <v>0</v>
      </c>
      <c r="EN67" s="21">
        <v>0</v>
      </c>
      <c r="EO67" s="21"/>
      <c r="EP67" s="21"/>
      <c r="EQ67" s="21"/>
      <c r="ER67" s="21"/>
      <c r="ES67" s="24">
        <v>10</v>
      </c>
      <c r="ET67" s="21">
        <v>33</v>
      </c>
      <c r="EU67" s="21">
        <v>23</v>
      </c>
      <c r="EV67" s="21"/>
      <c r="EW67" s="21"/>
      <c r="EX67" s="21"/>
      <c r="EY67" s="21"/>
      <c r="EZ67" s="24">
        <v>3.1</v>
      </c>
      <c r="FA67" s="21">
        <v>12.9</v>
      </c>
      <c r="FB67" s="21">
        <v>12.9</v>
      </c>
      <c r="FC67" s="21"/>
      <c r="FD67" s="21"/>
      <c r="FE67" s="21"/>
      <c r="FF67" s="21"/>
      <c r="FG67" s="24">
        <v>13</v>
      </c>
      <c r="FH67" s="21">
        <v>3</v>
      </c>
      <c r="FI67" s="21">
        <v>3</v>
      </c>
      <c r="FJ67" s="21"/>
      <c r="FK67" s="21"/>
      <c r="FL67" s="21"/>
      <c r="FM67" s="21"/>
      <c r="FN67" s="24">
        <v>84</v>
      </c>
      <c r="FO67" s="21">
        <v>47</v>
      </c>
      <c r="FP67" s="21">
        <v>29</v>
      </c>
      <c r="FQ67" s="21"/>
      <c r="FR67" s="21"/>
      <c r="FS67" s="21"/>
      <c r="FT67" s="21"/>
      <c r="FU67" s="24" t="s">
        <v>859</v>
      </c>
      <c r="FV67" s="21" t="s">
        <v>859</v>
      </c>
      <c r="FW67" s="21" t="s">
        <v>859</v>
      </c>
      <c r="FX67" s="21"/>
      <c r="FY67" s="21"/>
      <c r="FZ67" s="21"/>
      <c r="GA67" s="21"/>
      <c r="GB67" s="24">
        <v>126</v>
      </c>
      <c r="GC67" s="21">
        <v>134</v>
      </c>
      <c r="GD67" s="21">
        <v>178</v>
      </c>
      <c r="GE67" s="21"/>
      <c r="GF67" s="21"/>
      <c r="GG67" s="21"/>
      <c r="GH67" s="21"/>
      <c r="GI67" s="24">
        <v>750</v>
      </c>
      <c r="GJ67" s="21">
        <v>45</v>
      </c>
      <c r="GK67" s="21">
        <v>0</v>
      </c>
      <c r="GL67" s="21"/>
      <c r="GM67" s="21"/>
      <c r="GN67" s="21"/>
      <c r="GO67" s="21"/>
      <c r="GP67" s="6"/>
      <c r="GQ67" s="24">
        <v>16</v>
      </c>
      <c r="GR67" s="21">
        <v>90</v>
      </c>
      <c r="GS67" s="24">
        <v>19</v>
      </c>
      <c r="GT67" s="21">
        <v>90</v>
      </c>
      <c r="GU67" s="24">
        <v>20</v>
      </c>
      <c r="GV67" s="21">
        <v>90</v>
      </c>
      <c r="GW67" s="24"/>
      <c r="GX67" s="21"/>
      <c r="GY67" s="24"/>
      <c r="GZ67" s="21"/>
      <c r="HA67" s="24"/>
      <c r="HB67" s="21"/>
      <c r="HC67" s="24"/>
      <c r="HD67" s="21"/>
      <c r="HE67" s="6"/>
      <c r="HF67" s="21">
        <v>83</v>
      </c>
      <c r="HG67" s="21">
        <v>64</v>
      </c>
      <c r="HH67" s="21">
        <v>77</v>
      </c>
      <c r="HI67" s="21">
        <v>35.5</v>
      </c>
      <c r="HJ67" s="21">
        <v>2</v>
      </c>
      <c r="HK67" s="21">
        <v>97.4</v>
      </c>
      <c r="HL67" s="21">
        <v>0.4</v>
      </c>
      <c r="HM67" s="21">
        <v>0</v>
      </c>
      <c r="HN67" s="21">
        <v>24.64</v>
      </c>
      <c r="HO67" s="21">
        <v>40.96</v>
      </c>
      <c r="HP67" s="21">
        <v>3.31</v>
      </c>
      <c r="HQ67" s="21">
        <v>137.6</v>
      </c>
      <c r="HR67" s="21">
        <v>9.5</v>
      </c>
      <c r="HS67" s="21">
        <v>11.6</v>
      </c>
      <c r="HT67" s="21">
        <v>3</v>
      </c>
      <c r="HU67" s="6"/>
    </row>
    <row r="68" spans="1:229" ht="15.75" customHeight="1" x14ac:dyDescent="0.3">
      <c r="A68" s="99">
        <v>63</v>
      </c>
      <c r="B68" s="3">
        <v>193</v>
      </c>
      <c r="C68" s="21" t="s">
        <v>626</v>
      </c>
      <c r="D68" s="21">
        <v>2</v>
      </c>
      <c r="E68" s="22">
        <v>41529</v>
      </c>
      <c r="F68" s="22">
        <v>41530</v>
      </c>
      <c r="G68" s="21">
        <f t="shared" si="0"/>
        <v>1</v>
      </c>
      <c r="H68" s="21"/>
      <c r="I68" s="21" t="s">
        <v>432</v>
      </c>
      <c r="J68" s="23">
        <v>15883</v>
      </c>
      <c r="K68" s="21">
        <v>70</v>
      </c>
      <c r="L68" s="21">
        <v>168</v>
      </c>
      <c r="M68" s="21">
        <v>65</v>
      </c>
      <c r="N68" s="21" t="s">
        <v>1641</v>
      </c>
      <c r="O68" s="21">
        <v>67</v>
      </c>
      <c r="P68" s="21">
        <v>79</v>
      </c>
      <c r="Q68" s="21">
        <v>8</v>
      </c>
      <c r="R68" s="21" t="s">
        <v>1333</v>
      </c>
      <c r="S68" s="21">
        <v>1</v>
      </c>
      <c r="T68" s="21">
        <v>16</v>
      </c>
      <c r="U68" s="21" t="s">
        <v>272</v>
      </c>
      <c r="V68" s="21">
        <v>1</v>
      </c>
      <c r="W68" s="21">
        <v>4</v>
      </c>
      <c r="X68" s="21">
        <v>1</v>
      </c>
      <c r="Y68" s="21">
        <v>0</v>
      </c>
      <c r="Z68" s="6"/>
      <c r="AA68" s="24" t="s">
        <v>884</v>
      </c>
      <c r="AB68" s="21" t="s">
        <v>549</v>
      </c>
      <c r="AC68" s="25">
        <v>1</v>
      </c>
      <c r="AD68" s="25"/>
      <c r="AE68" s="21" t="s">
        <v>246</v>
      </c>
      <c r="AF68" s="21" t="s">
        <v>479</v>
      </c>
      <c r="AG68" s="21" t="s">
        <v>249</v>
      </c>
      <c r="AH68" s="21"/>
      <c r="AI68" s="21" t="s">
        <v>246</v>
      </c>
      <c r="AJ68" s="21" t="s">
        <v>246</v>
      </c>
      <c r="AK68" s="21" t="s">
        <v>1642</v>
      </c>
      <c r="AL68" s="21" t="s">
        <v>246</v>
      </c>
      <c r="AM68" s="21">
        <v>0.74</v>
      </c>
      <c r="AN68" s="6"/>
      <c r="AO68" s="26" t="s">
        <v>250</v>
      </c>
      <c r="AP68" s="26" t="s">
        <v>274</v>
      </c>
      <c r="AQ68" s="26"/>
      <c r="AR68" s="26" t="s">
        <v>1902</v>
      </c>
      <c r="AS68" s="26" t="s">
        <v>1905</v>
      </c>
      <c r="AT68" s="115">
        <v>0.72</v>
      </c>
      <c r="AU68" s="21">
        <v>0.74</v>
      </c>
      <c r="AV68" s="21">
        <v>1.43</v>
      </c>
      <c r="AW68" s="21">
        <v>0.54</v>
      </c>
      <c r="AX68" s="21">
        <v>0.5</v>
      </c>
      <c r="AY68" s="21">
        <v>0.31</v>
      </c>
      <c r="AZ68" s="21">
        <v>0.17</v>
      </c>
      <c r="BA68" s="21">
        <v>0.12</v>
      </c>
      <c r="BB68" s="21">
        <v>0.09</v>
      </c>
      <c r="BC68" s="28">
        <f t="shared" ref="BC68:BE68" si="191">((AU68/AT68)*100)-100</f>
        <v>2.7777777777777857</v>
      </c>
      <c r="BD68" s="28">
        <f t="shared" si="191"/>
        <v>93.243243243243256</v>
      </c>
      <c r="BE68" s="28">
        <f t="shared" si="191"/>
        <v>-62.237762237762233</v>
      </c>
      <c r="BF68" s="28">
        <f t="shared" si="2"/>
        <v>98.611111111111114</v>
      </c>
      <c r="BG68" s="28">
        <f t="shared" si="3"/>
        <v>-24.999999999999986</v>
      </c>
      <c r="BH68" s="28">
        <f t="shared" si="4"/>
        <v>-27.027027027027017</v>
      </c>
      <c r="BI68" s="3">
        <f t="shared" ref="BI68:BK68" si="192">AU68-AT68</f>
        <v>2.0000000000000018E-2</v>
      </c>
      <c r="BJ68" s="3">
        <f t="shared" si="192"/>
        <v>0.69</v>
      </c>
      <c r="BK68" s="3">
        <f t="shared" si="192"/>
        <v>-0.8899999999999999</v>
      </c>
      <c r="BL68" s="3">
        <f t="shared" si="6"/>
        <v>0.71</v>
      </c>
      <c r="BM68" s="3">
        <f t="shared" si="7"/>
        <v>-0.17999999999999994</v>
      </c>
      <c r="BN68" s="3">
        <f t="shared" si="8"/>
        <v>-0.19999999999999996</v>
      </c>
      <c r="BO68" s="24"/>
      <c r="BP68" s="21">
        <v>249.8</v>
      </c>
      <c r="BQ68" s="21">
        <v>229</v>
      </c>
      <c r="BR68" s="21">
        <v>145.1</v>
      </c>
      <c r="BS68" s="21">
        <v>79.8</v>
      </c>
      <c r="BT68" s="21"/>
      <c r="BU68" s="21"/>
      <c r="BV68" s="24">
        <v>36</v>
      </c>
      <c r="BW68" s="21">
        <v>36</v>
      </c>
      <c r="BX68" s="21">
        <v>35.9</v>
      </c>
      <c r="BY68" s="21">
        <v>36</v>
      </c>
      <c r="BZ68" s="21">
        <v>36.6</v>
      </c>
      <c r="CA68" s="21">
        <v>36.1</v>
      </c>
      <c r="CB68" s="21">
        <v>36</v>
      </c>
      <c r="CC68" s="21">
        <v>35</v>
      </c>
      <c r="CD68" s="21">
        <v>36.4</v>
      </c>
      <c r="CE68" s="6"/>
      <c r="CF68" s="24" t="s">
        <v>1643</v>
      </c>
      <c r="CG68" s="21" t="s">
        <v>1644</v>
      </c>
      <c r="CH68" s="21"/>
      <c r="CI68" s="21"/>
      <c r="CJ68" s="21"/>
      <c r="CK68" s="21"/>
      <c r="CL68" s="21"/>
      <c r="CM68" s="24" t="s">
        <v>1645</v>
      </c>
      <c r="CN68" s="21" t="s">
        <v>1646</v>
      </c>
      <c r="CO68" s="21"/>
      <c r="CP68" s="21"/>
      <c r="CQ68" s="21"/>
      <c r="CR68" s="21"/>
      <c r="CS68" s="21"/>
      <c r="CT68" s="24">
        <v>1</v>
      </c>
      <c r="CU68" s="21"/>
      <c r="CV68" s="21"/>
      <c r="CW68" s="21"/>
      <c r="CX68" s="21"/>
      <c r="CY68" s="21"/>
      <c r="CZ68" s="21"/>
      <c r="DA68" s="24" t="s">
        <v>735</v>
      </c>
      <c r="DB68" s="21" t="s">
        <v>735</v>
      </c>
      <c r="DC68" s="21"/>
      <c r="DD68" s="21"/>
      <c r="DE68" s="21"/>
      <c r="DF68" s="21"/>
      <c r="DG68" s="21"/>
      <c r="DH68" s="24" t="s">
        <v>465</v>
      </c>
      <c r="DI68" s="21" t="s">
        <v>1647</v>
      </c>
      <c r="DJ68" s="21" t="s">
        <v>1647</v>
      </c>
      <c r="DK68" s="21" t="s">
        <v>1647</v>
      </c>
      <c r="DL68" s="21" t="s">
        <v>1647</v>
      </c>
      <c r="DM68" s="21" t="s">
        <v>1648</v>
      </c>
      <c r="DN68" s="21" t="s">
        <v>1647</v>
      </c>
      <c r="DO68" s="26"/>
      <c r="DP68" s="6"/>
      <c r="DQ68" s="24">
        <v>63.5</v>
      </c>
      <c r="DR68" s="21">
        <v>75</v>
      </c>
      <c r="DS68" s="21">
        <v>89.6</v>
      </c>
      <c r="DT68" s="21">
        <v>70</v>
      </c>
      <c r="DU68" s="21">
        <v>77</v>
      </c>
      <c r="DV68" s="21">
        <v>128</v>
      </c>
      <c r="DW68" s="21">
        <v>98.1</v>
      </c>
      <c r="DX68" s="24">
        <v>0.5</v>
      </c>
      <c r="DY68" s="21">
        <v>0.5</v>
      </c>
      <c r="DZ68" s="21">
        <v>0.4</v>
      </c>
      <c r="EA68" s="21">
        <v>0.45</v>
      </c>
      <c r="EB68" s="21">
        <v>0.45</v>
      </c>
      <c r="EC68" s="21">
        <v>0.35</v>
      </c>
      <c r="ED68" s="21">
        <v>0.35</v>
      </c>
      <c r="EE68" s="78">
        <f t="shared" si="51"/>
        <v>127</v>
      </c>
      <c r="EF68" s="79">
        <f t="shared" si="96"/>
        <v>150</v>
      </c>
      <c r="EG68" s="79">
        <f t="shared" si="170"/>
        <v>223.99999999999997</v>
      </c>
      <c r="EH68" s="79">
        <f t="shared" ref="EH68:EK68" si="193">DT68/EA68</f>
        <v>155.55555555555554</v>
      </c>
      <c r="EI68" s="79">
        <f t="shared" si="193"/>
        <v>171.11111111111111</v>
      </c>
      <c r="EJ68" s="79">
        <f t="shared" si="193"/>
        <v>365.71428571428572</v>
      </c>
      <c r="EK68" s="79">
        <f t="shared" si="193"/>
        <v>280.28571428571428</v>
      </c>
      <c r="EL68" s="24">
        <v>1</v>
      </c>
      <c r="EM68" s="21">
        <v>1</v>
      </c>
      <c r="EN68" s="21">
        <v>1</v>
      </c>
      <c r="EO68" s="21">
        <v>1</v>
      </c>
      <c r="EP68" s="21">
        <v>1</v>
      </c>
      <c r="EQ68" s="21">
        <v>0</v>
      </c>
      <c r="ER68" s="21">
        <v>0</v>
      </c>
      <c r="ES68" s="24">
        <v>245</v>
      </c>
      <c r="ET68" s="21">
        <v>252</v>
      </c>
      <c r="EU68" s="21">
        <v>261</v>
      </c>
      <c r="EV68" s="21">
        <v>254</v>
      </c>
      <c r="EW68" s="21">
        <v>277</v>
      </c>
      <c r="EX68" s="21">
        <v>310</v>
      </c>
      <c r="EY68" s="21">
        <v>317</v>
      </c>
      <c r="EZ68" s="24">
        <v>6.2</v>
      </c>
      <c r="FA68" s="21">
        <v>6.2</v>
      </c>
      <c r="FB68" s="21">
        <v>5.2</v>
      </c>
      <c r="FC68" s="21">
        <v>4</v>
      </c>
      <c r="FD68" s="21">
        <v>5</v>
      </c>
      <c r="FE68" s="21">
        <v>5</v>
      </c>
      <c r="FF68" s="21">
        <v>5</v>
      </c>
      <c r="FG68" s="24">
        <v>6</v>
      </c>
      <c r="FH68" s="21">
        <v>11</v>
      </c>
      <c r="FI68" s="21">
        <v>13</v>
      </c>
      <c r="FJ68" s="21">
        <v>13</v>
      </c>
      <c r="FK68" s="21">
        <v>13</v>
      </c>
      <c r="FL68" s="21">
        <v>10</v>
      </c>
      <c r="FM68" s="21">
        <v>10</v>
      </c>
      <c r="FN68" s="24">
        <v>68</v>
      </c>
      <c r="FO68" s="21">
        <v>89</v>
      </c>
      <c r="FP68" s="21">
        <v>89</v>
      </c>
      <c r="FQ68" s="21">
        <v>81</v>
      </c>
      <c r="FR68" s="21">
        <v>100</v>
      </c>
      <c r="FS68" s="21">
        <v>99</v>
      </c>
      <c r="FT68" s="21">
        <v>99</v>
      </c>
      <c r="FU68" s="24" t="s">
        <v>1194</v>
      </c>
      <c r="FV68" s="21">
        <v>0</v>
      </c>
      <c r="FW68" s="21">
        <v>0</v>
      </c>
      <c r="FX68" s="21">
        <v>0</v>
      </c>
      <c r="FY68" s="21">
        <v>0</v>
      </c>
      <c r="FZ68" s="21">
        <v>0</v>
      </c>
      <c r="GA68" s="21">
        <v>0</v>
      </c>
      <c r="GB68" s="24">
        <v>84</v>
      </c>
      <c r="GC68" s="21">
        <v>51</v>
      </c>
      <c r="GD68" s="21">
        <v>44</v>
      </c>
      <c r="GE68" s="21">
        <v>53</v>
      </c>
      <c r="GF68" s="21">
        <v>37</v>
      </c>
      <c r="GG68" s="21">
        <v>35</v>
      </c>
      <c r="GH68" s="21">
        <v>62</v>
      </c>
      <c r="GI68" s="24">
        <v>1110</v>
      </c>
      <c r="GJ68" s="21">
        <v>1350</v>
      </c>
      <c r="GK68" s="21">
        <v>2420</v>
      </c>
      <c r="GL68" s="21">
        <v>2480</v>
      </c>
      <c r="GM68" s="21">
        <v>3730</v>
      </c>
      <c r="GN68" s="21">
        <v>3445</v>
      </c>
      <c r="GO68" s="21">
        <v>3150</v>
      </c>
      <c r="GP68" s="6"/>
      <c r="GQ68" s="24">
        <v>16</v>
      </c>
      <c r="GR68" s="21">
        <v>90</v>
      </c>
      <c r="GS68" s="24">
        <v>12</v>
      </c>
      <c r="GT68" s="21">
        <v>45</v>
      </c>
      <c r="GU68" s="24">
        <v>9</v>
      </c>
      <c r="GV68" s="21">
        <v>18</v>
      </c>
      <c r="GW68" s="24">
        <v>10</v>
      </c>
      <c r="GX68" s="21">
        <v>45</v>
      </c>
      <c r="GY68" s="24">
        <v>10</v>
      </c>
      <c r="GZ68" s="21">
        <v>45</v>
      </c>
      <c r="HA68" s="24">
        <v>9</v>
      </c>
      <c r="HB68" s="21">
        <v>18</v>
      </c>
      <c r="HC68" s="24">
        <v>10</v>
      </c>
      <c r="HD68" s="21">
        <v>45</v>
      </c>
      <c r="HE68" s="6"/>
      <c r="HF68" s="21">
        <v>70</v>
      </c>
      <c r="HG68" s="21">
        <v>91</v>
      </c>
      <c r="HH68" s="21">
        <v>155</v>
      </c>
      <c r="HI68" s="21">
        <v>35.9</v>
      </c>
      <c r="HJ68" s="21">
        <v>1</v>
      </c>
      <c r="HK68" s="21">
        <v>63.5</v>
      </c>
      <c r="HL68" s="21">
        <v>0.75</v>
      </c>
      <c r="HM68" s="21">
        <v>30</v>
      </c>
      <c r="HN68" s="21">
        <v>30.25</v>
      </c>
      <c r="HO68" s="21">
        <v>9.15</v>
      </c>
      <c r="HP68" s="21">
        <v>2.1</v>
      </c>
      <c r="HQ68" s="21">
        <v>142</v>
      </c>
      <c r="HR68" s="21">
        <v>22.9</v>
      </c>
      <c r="HS68" s="21">
        <v>6.2</v>
      </c>
      <c r="HT68" s="21">
        <v>6</v>
      </c>
      <c r="HU68" s="6"/>
    </row>
    <row r="69" spans="1:229" ht="15.75" customHeight="1" x14ac:dyDescent="0.3">
      <c r="A69" s="99">
        <v>64</v>
      </c>
      <c r="B69" s="3">
        <v>198</v>
      </c>
      <c r="C69" s="21" t="s">
        <v>431</v>
      </c>
      <c r="D69" s="21">
        <v>2</v>
      </c>
      <c r="E69" s="22">
        <v>41537</v>
      </c>
      <c r="F69" s="22">
        <v>41537</v>
      </c>
      <c r="G69" s="21">
        <f t="shared" si="0"/>
        <v>0</v>
      </c>
      <c r="H69" s="21"/>
      <c r="I69" s="21" t="s">
        <v>432</v>
      </c>
      <c r="J69" s="23">
        <v>32328</v>
      </c>
      <c r="K69" s="21">
        <v>25</v>
      </c>
      <c r="L69" s="21">
        <v>163</v>
      </c>
      <c r="M69" s="21">
        <v>75</v>
      </c>
      <c r="N69" s="21" t="s">
        <v>1673</v>
      </c>
      <c r="O69" s="21">
        <v>38</v>
      </c>
      <c r="P69" s="21">
        <v>21.3</v>
      </c>
      <c r="Q69" s="21">
        <v>6</v>
      </c>
      <c r="R69" s="21" t="s">
        <v>900</v>
      </c>
      <c r="S69" s="21">
        <v>1</v>
      </c>
      <c r="T69" s="21">
        <v>11</v>
      </c>
      <c r="U69" s="21" t="s">
        <v>272</v>
      </c>
      <c r="V69" s="21">
        <v>1</v>
      </c>
      <c r="W69" s="21">
        <v>0</v>
      </c>
      <c r="X69" s="21">
        <v>2</v>
      </c>
      <c r="Y69" s="21">
        <v>0</v>
      </c>
      <c r="Z69" s="6"/>
      <c r="AA69" s="24" t="s">
        <v>884</v>
      </c>
      <c r="AB69" s="21" t="s">
        <v>337</v>
      </c>
      <c r="AC69" s="25">
        <v>2</v>
      </c>
      <c r="AD69" s="25" t="s">
        <v>1010</v>
      </c>
      <c r="AE69" s="21" t="s">
        <v>249</v>
      </c>
      <c r="AF69" s="21"/>
      <c r="AG69" s="21" t="s">
        <v>246</v>
      </c>
      <c r="AH69" s="21" t="s">
        <v>328</v>
      </c>
      <c r="AI69" s="21" t="s">
        <v>246</v>
      </c>
      <c r="AJ69" s="21" t="s">
        <v>249</v>
      </c>
      <c r="AK69" s="21" t="s">
        <v>246</v>
      </c>
      <c r="AL69" s="21" t="s">
        <v>246</v>
      </c>
      <c r="AM69" s="21">
        <v>12.22</v>
      </c>
      <c r="AN69" s="6"/>
      <c r="AO69" s="26" t="s">
        <v>250</v>
      </c>
      <c r="AP69" s="26" t="s">
        <v>274</v>
      </c>
      <c r="AQ69" s="26"/>
      <c r="AR69" s="26" t="s">
        <v>1902</v>
      </c>
      <c r="AS69" s="26" t="s">
        <v>1905</v>
      </c>
      <c r="AT69" s="115">
        <v>6.22</v>
      </c>
      <c r="AU69" s="21">
        <v>13.85</v>
      </c>
      <c r="AV69" s="21">
        <v>9.99</v>
      </c>
      <c r="AW69" s="21">
        <v>7.45</v>
      </c>
      <c r="AX69" s="21">
        <v>6.45</v>
      </c>
      <c r="AY69" s="21">
        <v>5.89</v>
      </c>
      <c r="AZ69" s="21">
        <v>3.09</v>
      </c>
      <c r="BA69" s="21">
        <v>1.17</v>
      </c>
      <c r="BB69" s="21">
        <v>0.8</v>
      </c>
      <c r="BC69" s="28">
        <f t="shared" ref="BC69:BE69" si="194">((AU69/AT69)*100)-100</f>
        <v>122.66881028938906</v>
      </c>
      <c r="BD69" s="28">
        <f t="shared" si="194"/>
        <v>-27.870036101083031</v>
      </c>
      <c r="BE69" s="28">
        <f t="shared" si="194"/>
        <v>-25.425425425425431</v>
      </c>
      <c r="BF69" s="28">
        <f t="shared" si="2"/>
        <v>60.610932475884255</v>
      </c>
      <c r="BG69" s="28">
        <f t="shared" si="3"/>
        <v>19.774919614147919</v>
      </c>
      <c r="BH69" s="28">
        <f t="shared" si="4"/>
        <v>-46.209386281588451</v>
      </c>
      <c r="BI69" s="3">
        <f t="shared" ref="BI69:BK69" si="195">AU69-AT69</f>
        <v>7.63</v>
      </c>
      <c r="BJ69" s="3">
        <f t="shared" si="195"/>
        <v>-3.8599999999999994</v>
      </c>
      <c r="BK69" s="3">
        <f t="shared" si="195"/>
        <v>-2.54</v>
      </c>
      <c r="BL69" s="3">
        <f t="shared" si="6"/>
        <v>3.7700000000000005</v>
      </c>
      <c r="BM69" s="3">
        <f t="shared" si="7"/>
        <v>1.2300000000000004</v>
      </c>
      <c r="BN69" s="3">
        <f t="shared" si="8"/>
        <v>-6.3999999999999995</v>
      </c>
      <c r="BO69" s="24">
        <v>279</v>
      </c>
      <c r="BP69" s="21">
        <v>405.6</v>
      </c>
      <c r="BQ69" s="21">
        <v>440</v>
      </c>
      <c r="BR69" s="21">
        <v>294</v>
      </c>
      <c r="BS69" s="21"/>
      <c r="BT69" s="21">
        <v>211.6</v>
      </c>
      <c r="BU69" s="21">
        <v>192.8</v>
      </c>
      <c r="BV69" s="24">
        <v>36.5</v>
      </c>
      <c r="BW69" s="21">
        <v>37.1</v>
      </c>
      <c r="BX69" s="21">
        <v>37</v>
      </c>
      <c r="BY69" s="21">
        <v>36</v>
      </c>
      <c r="BZ69" s="21">
        <v>36</v>
      </c>
      <c r="CA69" s="21">
        <v>37</v>
      </c>
      <c r="CB69" s="21">
        <v>37</v>
      </c>
      <c r="CC69" s="21">
        <v>36.9</v>
      </c>
      <c r="CD69" s="21">
        <v>36.5</v>
      </c>
      <c r="CE69" s="6"/>
      <c r="CF69" s="24" t="s">
        <v>962</v>
      </c>
      <c r="CG69" s="21"/>
      <c r="CH69" s="21"/>
      <c r="CI69" s="21"/>
      <c r="CJ69" s="21"/>
      <c r="CK69" s="21"/>
      <c r="CL69" s="21"/>
      <c r="CM69" s="24" t="s">
        <v>1674</v>
      </c>
      <c r="CN69" s="21"/>
      <c r="CO69" s="21"/>
      <c r="CP69" s="21"/>
      <c r="CQ69" s="21"/>
      <c r="CR69" s="21"/>
      <c r="CS69" s="21"/>
      <c r="CT69" s="24">
        <v>1</v>
      </c>
      <c r="CU69" s="21"/>
      <c r="CV69" s="21"/>
      <c r="CW69" s="21"/>
      <c r="CX69" s="21"/>
      <c r="CY69" s="21"/>
      <c r="CZ69" s="21"/>
      <c r="DA69" s="24" t="s">
        <v>1675</v>
      </c>
      <c r="DB69" s="21"/>
      <c r="DC69" s="21"/>
      <c r="DD69" s="21"/>
      <c r="DE69" s="21"/>
      <c r="DF69" s="21"/>
      <c r="DG69" s="21"/>
      <c r="DH69" s="24" t="s">
        <v>1676</v>
      </c>
      <c r="DI69" s="21" t="s">
        <v>1677</v>
      </c>
      <c r="DJ69" s="21" t="s">
        <v>1678</v>
      </c>
      <c r="DK69" s="21" t="s">
        <v>1679</v>
      </c>
      <c r="DL69" s="21" t="s">
        <v>1678</v>
      </c>
      <c r="DM69" s="21" t="s">
        <v>540</v>
      </c>
      <c r="DN69" s="21" t="s">
        <v>540</v>
      </c>
      <c r="DO69" s="26"/>
      <c r="DP69" s="6"/>
      <c r="DQ69" s="24">
        <v>156.5</v>
      </c>
      <c r="DR69" s="21">
        <v>121.4</v>
      </c>
      <c r="DS69" s="21">
        <v>156</v>
      </c>
      <c r="DT69" s="21">
        <v>171.1</v>
      </c>
      <c r="DU69" s="21">
        <v>133</v>
      </c>
      <c r="DV69" s="21">
        <v>87.2</v>
      </c>
      <c r="DW69" s="21">
        <v>110.6</v>
      </c>
      <c r="DX69" s="24">
        <v>0.7</v>
      </c>
      <c r="DY69" s="21">
        <v>0.5</v>
      </c>
      <c r="DZ69" s="21">
        <v>0.5</v>
      </c>
      <c r="EA69" s="21">
        <v>0.45</v>
      </c>
      <c r="EB69" s="21">
        <v>0.35</v>
      </c>
      <c r="EC69" s="21">
        <v>0.35</v>
      </c>
      <c r="ED69" s="21">
        <v>0.35</v>
      </c>
      <c r="EE69" s="78">
        <f t="shared" si="51"/>
        <v>223.57142857142858</v>
      </c>
      <c r="EF69" s="79">
        <f t="shared" si="96"/>
        <v>242.8</v>
      </c>
      <c r="EG69" s="79">
        <f t="shared" si="170"/>
        <v>312</v>
      </c>
      <c r="EH69" s="79">
        <f t="shared" ref="EH69:EK69" si="196">DT69/EA69</f>
        <v>380.22222222222223</v>
      </c>
      <c r="EI69" s="79">
        <f t="shared" si="196"/>
        <v>380</v>
      </c>
      <c r="EJ69" s="79">
        <f t="shared" si="196"/>
        <v>249.14285714285717</v>
      </c>
      <c r="EK69" s="79">
        <f t="shared" si="196"/>
        <v>316</v>
      </c>
      <c r="EL69" s="24">
        <v>0</v>
      </c>
      <c r="EM69" s="21">
        <v>0</v>
      </c>
      <c r="EN69" s="21">
        <v>0</v>
      </c>
      <c r="EO69" s="21">
        <v>0</v>
      </c>
      <c r="EP69" s="21">
        <v>0</v>
      </c>
      <c r="EQ69" s="21">
        <v>0</v>
      </c>
      <c r="ER69" s="21">
        <v>0</v>
      </c>
      <c r="ES69" s="24">
        <v>14</v>
      </c>
      <c r="ET69" s="21">
        <v>38</v>
      </c>
      <c r="EU69" s="21">
        <v>26</v>
      </c>
      <c r="EV69" s="21">
        <v>38</v>
      </c>
      <c r="EW69" s="21">
        <v>28</v>
      </c>
      <c r="EX69" s="21">
        <v>18</v>
      </c>
      <c r="EY69" s="21">
        <v>23</v>
      </c>
      <c r="EZ69" s="24">
        <v>7.4</v>
      </c>
      <c r="FA69" s="21">
        <v>7.8</v>
      </c>
      <c r="FB69" s="21">
        <v>7</v>
      </c>
      <c r="FC69" s="21">
        <v>7</v>
      </c>
      <c r="FD69" s="21">
        <v>10.6</v>
      </c>
      <c r="FE69" s="21">
        <v>14.4</v>
      </c>
      <c r="FF69" s="21">
        <v>9.5</v>
      </c>
      <c r="FG69" s="24">
        <v>15</v>
      </c>
      <c r="FH69" s="21">
        <v>15</v>
      </c>
      <c r="FI69" s="21">
        <v>15</v>
      </c>
      <c r="FJ69" s="21">
        <v>15</v>
      </c>
      <c r="FK69" s="21">
        <v>15</v>
      </c>
      <c r="FL69" s="21">
        <v>15</v>
      </c>
      <c r="FM69" s="21">
        <v>15</v>
      </c>
      <c r="FN69" s="24">
        <v>65</v>
      </c>
      <c r="FO69" s="21">
        <v>63</v>
      </c>
      <c r="FP69" s="21">
        <v>73</v>
      </c>
      <c r="FQ69" s="21">
        <v>73</v>
      </c>
      <c r="FR69" s="21">
        <v>79</v>
      </c>
      <c r="FS69" s="21">
        <v>80</v>
      </c>
      <c r="FT69" s="21">
        <v>92</v>
      </c>
      <c r="FU69" s="24">
        <v>0</v>
      </c>
      <c r="FV69" s="21" t="s">
        <v>1194</v>
      </c>
      <c r="FW69" s="21" t="s">
        <v>1194</v>
      </c>
      <c r="FX69" s="21">
        <v>0</v>
      </c>
      <c r="FY69" s="21">
        <v>0</v>
      </c>
      <c r="FZ69" s="21">
        <v>0</v>
      </c>
      <c r="GA69" s="21">
        <v>0</v>
      </c>
      <c r="GB69" s="24">
        <v>93</v>
      </c>
      <c r="GC69" s="21">
        <v>71</v>
      </c>
      <c r="GD69" s="21">
        <v>54</v>
      </c>
      <c r="GE69" s="21">
        <v>39</v>
      </c>
      <c r="GF69" s="21">
        <v>57</v>
      </c>
      <c r="GG69" s="21">
        <v>41</v>
      </c>
      <c r="GH69" s="21">
        <v>45</v>
      </c>
      <c r="GI69" s="24">
        <v>680</v>
      </c>
      <c r="GJ69" s="21">
        <v>1500</v>
      </c>
      <c r="GK69" s="21">
        <v>2430</v>
      </c>
      <c r="GL69" s="21">
        <v>2370</v>
      </c>
      <c r="GM69" s="21">
        <v>4110</v>
      </c>
      <c r="GN69" s="21">
        <v>3915</v>
      </c>
      <c r="GO69" s="21">
        <v>2560</v>
      </c>
      <c r="GP69" s="6"/>
      <c r="GQ69" s="24">
        <v>14</v>
      </c>
      <c r="GR69" s="21">
        <v>55</v>
      </c>
      <c r="GS69" s="24">
        <v>15</v>
      </c>
      <c r="GT69" s="21">
        <v>80</v>
      </c>
      <c r="GU69" s="24">
        <v>14</v>
      </c>
      <c r="GV69" s="21">
        <v>55</v>
      </c>
      <c r="GW69" s="24">
        <v>11</v>
      </c>
      <c r="GX69" s="21">
        <v>45</v>
      </c>
      <c r="GY69" s="24">
        <v>11</v>
      </c>
      <c r="GZ69" s="21">
        <v>45</v>
      </c>
      <c r="HA69" s="24">
        <v>14</v>
      </c>
      <c r="HB69" s="21">
        <v>55</v>
      </c>
      <c r="HC69" s="24">
        <v>11</v>
      </c>
      <c r="HD69" s="21">
        <v>45</v>
      </c>
      <c r="HE69" s="6"/>
      <c r="HF69" s="21">
        <v>25</v>
      </c>
      <c r="HG69" s="21">
        <v>135</v>
      </c>
      <c r="HH69" s="21">
        <v>81</v>
      </c>
      <c r="HI69" s="21">
        <v>37</v>
      </c>
      <c r="HJ69" s="21">
        <v>2</v>
      </c>
      <c r="HK69" s="21">
        <v>76.3</v>
      </c>
      <c r="HL69" s="21">
        <v>1</v>
      </c>
      <c r="HM69" s="21">
        <v>40</v>
      </c>
      <c r="HN69" s="21">
        <v>17.64</v>
      </c>
      <c r="HO69" s="21">
        <v>0.13</v>
      </c>
      <c r="HP69" s="21">
        <v>3.11</v>
      </c>
      <c r="HQ69" s="21">
        <v>140.1</v>
      </c>
      <c r="HR69" s="21">
        <v>18.8</v>
      </c>
      <c r="HS69" s="21">
        <v>5.3</v>
      </c>
      <c r="HT69" s="21">
        <v>15</v>
      </c>
      <c r="HU69" s="6"/>
    </row>
    <row r="70" spans="1:229" ht="15.75" customHeight="1" x14ac:dyDescent="0.3">
      <c r="A70" s="99">
        <v>65</v>
      </c>
      <c r="B70" s="3">
        <v>199</v>
      </c>
      <c r="C70" s="21" t="s">
        <v>431</v>
      </c>
      <c r="D70" s="21">
        <v>1</v>
      </c>
      <c r="E70" s="22">
        <v>41533</v>
      </c>
      <c r="F70" s="22">
        <v>41534</v>
      </c>
      <c r="G70" s="21">
        <f t="shared" si="0"/>
        <v>1</v>
      </c>
      <c r="H70" s="21"/>
      <c r="I70" s="21" t="s">
        <v>432</v>
      </c>
      <c r="J70" s="23">
        <v>17463</v>
      </c>
      <c r="K70" s="21">
        <v>67</v>
      </c>
      <c r="L70" s="21">
        <v>170</v>
      </c>
      <c r="M70" s="21">
        <v>110</v>
      </c>
      <c r="N70" s="21" t="s">
        <v>1680</v>
      </c>
      <c r="O70" s="21">
        <v>96</v>
      </c>
      <c r="P70" s="21">
        <v>98</v>
      </c>
      <c r="Q70" s="21">
        <v>14</v>
      </c>
      <c r="R70" s="21" t="s">
        <v>1578</v>
      </c>
      <c r="S70" s="21">
        <v>1</v>
      </c>
      <c r="T70" s="21">
        <v>30</v>
      </c>
      <c r="U70" s="21" t="s">
        <v>272</v>
      </c>
      <c r="V70" s="21">
        <v>1</v>
      </c>
      <c r="W70" s="21">
        <v>6</v>
      </c>
      <c r="X70" s="21">
        <v>4</v>
      </c>
      <c r="Y70" s="21">
        <v>0</v>
      </c>
      <c r="Z70" s="6"/>
      <c r="AA70" s="24" t="s">
        <v>513</v>
      </c>
      <c r="AB70" s="21" t="s">
        <v>969</v>
      </c>
      <c r="AC70" s="25">
        <v>1</v>
      </c>
      <c r="AD70" s="25"/>
      <c r="AE70" s="21" t="s">
        <v>249</v>
      </c>
      <c r="AF70" s="21"/>
      <c r="AG70" s="21" t="s">
        <v>246</v>
      </c>
      <c r="AH70" s="21" t="s">
        <v>248</v>
      </c>
      <c r="AI70" s="21" t="s">
        <v>246</v>
      </c>
      <c r="AJ70" s="21" t="s">
        <v>246</v>
      </c>
      <c r="AK70" s="21" t="s">
        <v>246</v>
      </c>
      <c r="AL70" s="21" t="s">
        <v>246</v>
      </c>
      <c r="AM70" s="21">
        <v>3.9</v>
      </c>
      <c r="AN70" s="6"/>
      <c r="AO70" s="26" t="s">
        <v>250</v>
      </c>
      <c r="AP70" s="26" t="s">
        <v>274</v>
      </c>
      <c r="AQ70" s="26"/>
      <c r="AR70" s="26" t="s">
        <v>1902</v>
      </c>
      <c r="AS70" s="26" t="s">
        <v>299</v>
      </c>
      <c r="AT70" s="115">
        <v>3.9</v>
      </c>
      <c r="AU70" s="21">
        <v>6.76</v>
      </c>
      <c r="AV70" s="21">
        <v>12.75</v>
      </c>
      <c r="AW70" s="21">
        <v>9.74</v>
      </c>
      <c r="AX70" s="21">
        <v>7.16</v>
      </c>
      <c r="AY70" s="21">
        <v>3.1</v>
      </c>
      <c r="AZ70" s="21">
        <v>1.54</v>
      </c>
      <c r="BA70" s="21">
        <v>1</v>
      </c>
      <c r="BB70" s="21">
        <v>0.35</v>
      </c>
      <c r="BC70" s="28">
        <f t="shared" ref="BC70:BE70" si="197">((AU70/AT70)*100)-100</f>
        <v>73.333333333333343</v>
      </c>
      <c r="BD70" s="28">
        <f t="shared" si="197"/>
        <v>88.609467455621314</v>
      </c>
      <c r="BE70" s="28">
        <f t="shared" si="197"/>
        <v>-23.607843137254903</v>
      </c>
      <c r="BF70" s="28">
        <f t="shared" si="2"/>
        <v>226.92307692307691</v>
      </c>
      <c r="BG70" s="28">
        <f t="shared" si="3"/>
        <v>149.74358974358975</v>
      </c>
      <c r="BH70" s="28">
        <f t="shared" si="4"/>
        <v>44.082840236686394</v>
      </c>
      <c r="BI70" s="3">
        <f t="shared" ref="BI70:BK70" si="198">AU70-AT70</f>
        <v>2.86</v>
      </c>
      <c r="BJ70" s="3">
        <f t="shared" si="198"/>
        <v>5.99</v>
      </c>
      <c r="BK70" s="3">
        <f t="shared" si="198"/>
        <v>-3.01</v>
      </c>
      <c r="BL70" s="3">
        <f t="shared" si="6"/>
        <v>8.85</v>
      </c>
      <c r="BM70" s="3">
        <f t="shared" si="7"/>
        <v>5.84</v>
      </c>
      <c r="BN70" s="3">
        <f t="shared" si="8"/>
        <v>2.9800000000000004</v>
      </c>
      <c r="BO70" s="24">
        <v>296</v>
      </c>
      <c r="BP70" s="21">
        <v>312.8</v>
      </c>
      <c r="BQ70" s="21">
        <v>346.6</v>
      </c>
      <c r="BR70" s="21">
        <v>276</v>
      </c>
      <c r="BS70" s="21">
        <v>203</v>
      </c>
      <c r="BT70" s="21">
        <v>146</v>
      </c>
      <c r="BU70" s="21">
        <v>101.5</v>
      </c>
      <c r="BV70" s="24">
        <v>35.9</v>
      </c>
      <c r="BW70" s="21">
        <v>36</v>
      </c>
      <c r="BX70" s="21">
        <v>36</v>
      </c>
      <c r="BY70" s="21">
        <v>36</v>
      </c>
      <c r="BZ70" s="21">
        <v>37.5</v>
      </c>
      <c r="CA70" s="21">
        <v>36</v>
      </c>
      <c r="CB70" s="21">
        <v>37.6</v>
      </c>
      <c r="CC70" s="21">
        <v>37</v>
      </c>
      <c r="CD70" s="21">
        <v>38</v>
      </c>
      <c r="CE70" s="6"/>
      <c r="CF70" s="24" t="s">
        <v>1681</v>
      </c>
      <c r="CG70" s="21"/>
      <c r="CH70" s="21"/>
      <c r="CI70" s="21" t="s">
        <v>263</v>
      </c>
      <c r="CJ70" s="21" t="s">
        <v>1682</v>
      </c>
      <c r="CK70" s="21"/>
      <c r="CL70" s="21" t="s">
        <v>1023</v>
      </c>
      <c r="CM70" s="24" t="s">
        <v>1683</v>
      </c>
      <c r="CN70" s="21"/>
      <c r="CO70" s="21"/>
      <c r="CP70" s="21" t="s">
        <v>1026</v>
      </c>
      <c r="CQ70" s="21" t="s">
        <v>331</v>
      </c>
      <c r="CR70" s="21"/>
      <c r="CS70" s="21" t="s">
        <v>331</v>
      </c>
      <c r="CT70" s="24">
        <v>6</v>
      </c>
      <c r="CU70" s="21"/>
      <c r="CV70" s="21"/>
      <c r="CW70" s="21">
        <v>5</v>
      </c>
      <c r="CX70" s="21">
        <v>3</v>
      </c>
      <c r="CY70" s="21"/>
      <c r="CZ70" s="21">
        <v>2</v>
      </c>
      <c r="DA70" s="24" t="s">
        <v>1684</v>
      </c>
      <c r="DB70" s="21"/>
      <c r="DC70" s="21"/>
      <c r="DD70" s="21"/>
      <c r="DE70" s="21" t="s">
        <v>331</v>
      </c>
      <c r="DF70" s="21"/>
      <c r="DG70" s="21" t="s">
        <v>331</v>
      </c>
      <c r="DH70" s="24" t="s">
        <v>1685</v>
      </c>
      <c r="DI70" s="21" t="s">
        <v>1685</v>
      </c>
      <c r="DJ70" s="21" t="s">
        <v>1685</v>
      </c>
      <c r="DK70" s="21" t="s">
        <v>1685</v>
      </c>
      <c r="DL70" s="21" t="s">
        <v>1685</v>
      </c>
      <c r="DM70" s="21" t="s">
        <v>1685</v>
      </c>
      <c r="DN70" s="21" t="s">
        <v>1685</v>
      </c>
      <c r="DO70" s="26"/>
      <c r="DP70" s="6"/>
      <c r="DQ70" s="24">
        <v>111</v>
      </c>
      <c r="DR70" s="21">
        <v>95.2</v>
      </c>
      <c r="DS70" s="21">
        <v>97.9</v>
      </c>
      <c r="DT70" s="21">
        <v>98.3</v>
      </c>
      <c r="DU70" s="21">
        <v>123.5</v>
      </c>
      <c r="DV70" s="21">
        <v>90.4</v>
      </c>
      <c r="DW70" s="21">
        <v>131.4</v>
      </c>
      <c r="DX70" s="24">
        <v>0.5</v>
      </c>
      <c r="DY70" s="21">
        <v>0.5</v>
      </c>
      <c r="DZ70" s="21">
        <v>0.5</v>
      </c>
      <c r="EA70" s="21">
        <v>0.4</v>
      </c>
      <c r="EB70" s="21">
        <v>0.4</v>
      </c>
      <c r="EC70" s="21">
        <v>0.4</v>
      </c>
      <c r="ED70" s="21">
        <v>0.35</v>
      </c>
      <c r="EE70" s="78">
        <f t="shared" si="51"/>
        <v>222</v>
      </c>
      <c r="EF70" s="79">
        <f t="shared" si="96"/>
        <v>190.4</v>
      </c>
      <c r="EG70" s="79">
        <f t="shared" si="170"/>
        <v>195.8</v>
      </c>
      <c r="EH70" s="79">
        <f t="shared" ref="EH70:EK70" si="199">DT70/EA70</f>
        <v>245.74999999999997</v>
      </c>
      <c r="EI70" s="79">
        <f t="shared" si="199"/>
        <v>308.75</v>
      </c>
      <c r="EJ70" s="79">
        <f t="shared" si="199"/>
        <v>226</v>
      </c>
      <c r="EK70" s="79">
        <f t="shared" si="199"/>
        <v>375.42857142857144</v>
      </c>
      <c r="EL70" s="24">
        <v>1</v>
      </c>
      <c r="EM70" s="21">
        <v>1</v>
      </c>
      <c r="EN70" s="21">
        <v>1</v>
      </c>
      <c r="EO70" s="21">
        <v>1</v>
      </c>
      <c r="EP70" s="21">
        <v>1</v>
      </c>
      <c r="EQ70" s="21">
        <v>1</v>
      </c>
      <c r="ER70" s="21">
        <v>0</v>
      </c>
      <c r="ES70" s="24">
        <v>147</v>
      </c>
      <c r="ET70" s="21">
        <v>125</v>
      </c>
      <c r="EU70" s="21">
        <v>132</v>
      </c>
      <c r="EV70" s="21">
        <v>171</v>
      </c>
      <c r="EW70" s="21">
        <v>203</v>
      </c>
      <c r="EX70" s="21">
        <v>260</v>
      </c>
      <c r="EY70" s="21">
        <v>284</v>
      </c>
      <c r="EZ70" s="24">
        <v>7.5</v>
      </c>
      <c r="FA70" s="21">
        <v>8</v>
      </c>
      <c r="FB70" s="21">
        <v>8</v>
      </c>
      <c r="FC70" s="21">
        <v>8</v>
      </c>
      <c r="FD70" s="21">
        <v>7</v>
      </c>
      <c r="FE70" s="21">
        <v>7.3</v>
      </c>
      <c r="FF70" s="21">
        <v>9</v>
      </c>
      <c r="FG70" s="24">
        <v>3</v>
      </c>
      <c r="FH70" s="21">
        <v>3</v>
      </c>
      <c r="FI70" s="21">
        <v>3</v>
      </c>
      <c r="FJ70" s="21">
        <v>3</v>
      </c>
      <c r="FK70" s="21">
        <v>3</v>
      </c>
      <c r="FL70" s="21">
        <v>5</v>
      </c>
      <c r="FM70" s="21">
        <v>8</v>
      </c>
      <c r="FN70" s="24">
        <v>56</v>
      </c>
      <c r="FO70" s="21">
        <v>64</v>
      </c>
      <c r="FP70" s="21">
        <v>69</v>
      </c>
      <c r="FQ70" s="21">
        <v>74</v>
      </c>
      <c r="FR70" s="21">
        <v>80</v>
      </c>
      <c r="FS70" s="21">
        <v>85</v>
      </c>
      <c r="FT70" s="21">
        <v>87</v>
      </c>
      <c r="FU70" s="24" t="s">
        <v>1686</v>
      </c>
      <c r="FV70" s="21" t="s">
        <v>1194</v>
      </c>
      <c r="FW70" s="21" t="s">
        <v>1194</v>
      </c>
      <c r="FX70" s="21" t="s">
        <v>1194</v>
      </c>
      <c r="FY70" s="21">
        <v>0</v>
      </c>
      <c r="FZ70" s="21">
        <v>0</v>
      </c>
      <c r="GA70" s="21">
        <v>0</v>
      </c>
      <c r="GB70" s="24">
        <v>177</v>
      </c>
      <c r="GC70" s="21">
        <v>229</v>
      </c>
      <c r="GD70" s="21">
        <v>209</v>
      </c>
      <c r="GE70" s="21">
        <v>145</v>
      </c>
      <c r="GF70" s="21">
        <v>108</v>
      </c>
      <c r="GG70" s="21">
        <v>96</v>
      </c>
      <c r="GH70" s="21">
        <v>80</v>
      </c>
      <c r="GI70" s="24">
        <v>500</v>
      </c>
      <c r="GJ70" s="21">
        <v>1570</v>
      </c>
      <c r="GK70" s="21">
        <v>2840</v>
      </c>
      <c r="GL70" s="21">
        <v>2170</v>
      </c>
      <c r="GM70" s="21">
        <v>1990</v>
      </c>
      <c r="GN70" s="21">
        <v>2110</v>
      </c>
      <c r="GO70" s="21">
        <v>2105</v>
      </c>
      <c r="GP70" s="6"/>
      <c r="GQ70" s="24">
        <v>17</v>
      </c>
      <c r="GR70" s="21">
        <v>90</v>
      </c>
      <c r="GS70" s="24">
        <v>18</v>
      </c>
      <c r="GT70" s="21">
        <v>90</v>
      </c>
      <c r="GU70" s="24">
        <v>18</v>
      </c>
      <c r="GV70" s="21">
        <v>90</v>
      </c>
      <c r="GW70" s="24">
        <v>16</v>
      </c>
      <c r="GX70" s="21">
        <v>90</v>
      </c>
      <c r="GY70" s="24">
        <v>12</v>
      </c>
      <c r="GZ70" s="21">
        <v>45</v>
      </c>
      <c r="HA70" s="24">
        <v>13</v>
      </c>
      <c r="HB70" s="21">
        <v>55</v>
      </c>
      <c r="HC70" s="24">
        <v>11</v>
      </c>
      <c r="HD70" s="21">
        <v>45</v>
      </c>
      <c r="HE70" s="6"/>
      <c r="HF70" s="21">
        <v>67</v>
      </c>
      <c r="HG70" s="21">
        <v>49</v>
      </c>
      <c r="HH70" s="21">
        <v>79</v>
      </c>
      <c r="HI70" s="21">
        <v>35.9</v>
      </c>
      <c r="HJ70" s="21">
        <v>1</v>
      </c>
      <c r="HK70" s="21">
        <v>100.2</v>
      </c>
      <c r="HL70" s="21">
        <v>0.8</v>
      </c>
      <c r="HM70" s="21">
        <v>0</v>
      </c>
      <c r="HN70" s="21">
        <v>45.09</v>
      </c>
      <c r="HO70" s="21">
        <v>26.45</v>
      </c>
      <c r="HP70" s="21">
        <v>3.37</v>
      </c>
      <c r="HQ70" s="21">
        <v>128</v>
      </c>
      <c r="HR70" s="21">
        <v>16.3</v>
      </c>
      <c r="HS70" s="21">
        <v>7.5</v>
      </c>
      <c r="HT70" s="21">
        <v>3</v>
      </c>
      <c r="HU70" s="6"/>
    </row>
    <row r="71" spans="1:229" ht="15.75" customHeight="1" x14ac:dyDescent="0.3">
      <c r="A71" s="99">
        <v>66</v>
      </c>
      <c r="B71" s="3">
        <v>200</v>
      </c>
      <c r="C71" s="21" t="s">
        <v>874</v>
      </c>
      <c r="D71" s="21">
        <v>1</v>
      </c>
      <c r="E71" s="22">
        <v>41537</v>
      </c>
      <c r="F71" s="22">
        <v>41538</v>
      </c>
      <c r="G71" s="21">
        <f t="shared" si="0"/>
        <v>1</v>
      </c>
      <c r="H71" s="21" t="s">
        <v>1687</v>
      </c>
      <c r="I71" s="21" t="s">
        <v>432</v>
      </c>
      <c r="J71" s="23">
        <v>21245</v>
      </c>
      <c r="K71" s="21">
        <v>55</v>
      </c>
      <c r="L71" s="21">
        <v>170</v>
      </c>
      <c r="M71" s="21">
        <v>65</v>
      </c>
      <c r="N71" s="21" t="s">
        <v>1688</v>
      </c>
      <c r="O71" s="21">
        <v>88</v>
      </c>
      <c r="P71" s="21">
        <v>96.1</v>
      </c>
      <c r="Q71" s="21">
        <v>11</v>
      </c>
      <c r="R71" s="21" t="s">
        <v>512</v>
      </c>
      <c r="S71" s="21">
        <v>1</v>
      </c>
      <c r="T71" s="21">
        <v>11</v>
      </c>
      <c r="U71" s="21" t="s">
        <v>512</v>
      </c>
      <c r="V71" s="21">
        <v>1</v>
      </c>
      <c r="W71" s="21">
        <v>5</v>
      </c>
      <c r="X71" s="21">
        <v>2</v>
      </c>
      <c r="Y71" s="21">
        <v>0</v>
      </c>
      <c r="Z71" s="6"/>
      <c r="AA71" s="24" t="s">
        <v>884</v>
      </c>
      <c r="AB71" s="21" t="s">
        <v>497</v>
      </c>
      <c r="AC71" s="25">
        <v>1</v>
      </c>
      <c r="AD71" s="25"/>
      <c r="AE71" s="21" t="s">
        <v>249</v>
      </c>
      <c r="AF71" s="21"/>
      <c r="AG71" s="21" t="s">
        <v>246</v>
      </c>
      <c r="AH71" s="21" t="s">
        <v>248</v>
      </c>
      <c r="AI71" s="21" t="s">
        <v>246</v>
      </c>
      <c r="AJ71" s="21" t="s">
        <v>246</v>
      </c>
      <c r="AK71" s="21" t="s">
        <v>246</v>
      </c>
      <c r="AL71" s="21" t="s">
        <v>246</v>
      </c>
      <c r="AM71" s="21">
        <v>6.23</v>
      </c>
      <c r="AN71" s="6"/>
      <c r="AO71" s="26" t="s">
        <v>250</v>
      </c>
      <c r="AP71" s="26" t="s">
        <v>274</v>
      </c>
      <c r="AQ71" s="26"/>
      <c r="AR71" s="26" t="s">
        <v>1902</v>
      </c>
      <c r="AS71" s="26" t="s">
        <v>1905</v>
      </c>
      <c r="AT71" s="115">
        <v>6.23</v>
      </c>
      <c r="AU71" s="21">
        <v>5.57</v>
      </c>
      <c r="AV71" s="21">
        <v>3.76</v>
      </c>
      <c r="AW71" s="21">
        <v>2</v>
      </c>
      <c r="AX71" s="21">
        <v>1.66</v>
      </c>
      <c r="AY71" s="21">
        <v>0.87</v>
      </c>
      <c r="AZ71" s="21">
        <v>0.5</v>
      </c>
      <c r="BA71" s="21">
        <v>0.34</v>
      </c>
      <c r="BB71" s="21">
        <v>0.23</v>
      </c>
      <c r="BC71" s="28">
        <f t="shared" ref="BC71:BE71" si="200">((AU71/AT71)*100)-100</f>
        <v>-10.593900481540928</v>
      </c>
      <c r="BD71" s="28">
        <f t="shared" si="200"/>
        <v>-32.495511669658896</v>
      </c>
      <c r="BE71" s="28">
        <f t="shared" si="200"/>
        <v>-46.808510638297875</v>
      </c>
      <c r="BF71" s="28">
        <f t="shared" si="2"/>
        <v>-39.64686998394864</v>
      </c>
      <c r="BG71" s="28">
        <f t="shared" si="3"/>
        <v>-67.897271268057779</v>
      </c>
      <c r="BH71" s="28">
        <f t="shared" si="4"/>
        <v>-64.093357271095158</v>
      </c>
      <c r="BI71" s="3">
        <f t="shared" ref="BI71:BK71" si="201">AU71-AT71</f>
        <v>-0.66000000000000014</v>
      </c>
      <c r="BJ71" s="3">
        <f t="shared" si="201"/>
        <v>-1.8100000000000005</v>
      </c>
      <c r="BK71" s="3">
        <f t="shared" si="201"/>
        <v>-1.7599999999999998</v>
      </c>
      <c r="BL71" s="3">
        <f t="shared" si="6"/>
        <v>-2.4700000000000006</v>
      </c>
      <c r="BM71" s="3">
        <f t="shared" si="7"/>
        <v>-4.2300000000000004</v>
      </c>
      <c r="BN71" s="3">
        <f t="shared" si="8"/>
        <v>-3.5700000000000003</v>
      </c>
      <c r="BO71" s="24">
        <v>150</v>
      </c>
      <c r="BP71" s="21">
        <v>190</v>
      </c>
      <c r="BQ71" s="21">
        <v>126.3</v>
      </c>
      <c r="BR71" s="21">
        <v>63.5</v>
      </c>
      <c r="BS71" s="21">
        <v>42.5</v>
      </c>
      <c r="BT71" s="21">
        <v>35</v>
      </c>
      <c r="BU71" s="21">
        <v>28.3</v>
      </c>
      <c r="BV71" s="24">
        <v>36.1</v>
      </c>
      <c r="BW71" s="21">
        <v>36</v>
      </c>
      <c r="BX71" s="21">
        <v>36.6</v>
      </c>
      <c r="BY71" s="21">
        <v>36</v>
      </c>
      <c r="BZ71" s="21">
        <v>37</v>
      </c>
      <c r="CA71" s="21">
        <v>37</v>
      </c>
      <c r="CB71" s="21">
        <v>37.5</v>
      </c>
      <c r="CC71" s="21">
        <v>36</v>
      </c>
      <c r="CD71" s="21">
        <v>36.4</v>
      </c>
      <c r="CE71" s="6"/>
      <c r="CF71" s="24" t="s">
        <v>1689</v>
      </c>
      <c r="CG71" s="21"/>
      <c r="CH71" s="21"/>
      <c r="CI71" s="21"/>
      <c r="CJ71" s="21"/>
      <c r="CK71" s="21"/>
      <c r="CL71" s="21"/>
      <c r="CM71" s="24" t="s">
        <v>1690</v>
      </c>
      <c r="CN71" s="21"/>
      <c r="CO71" s="21"/>
      <c r="CP71" s="21"/>
      <c r="CQ71" s="21"/>
      <c r="CR71" s="21"/>
      <c r="CS71" s="21"/>
      <c r="CT71" s="24">
        <v>1</v>
      </c>
      <c r="CU71" s="21"/>
      <c r="CV71" s="21"/>
      <c r="CW71" s="21"/>
      <c r="CX71" s="21"/>
      <c r="CY71" s="21"/>
      <c r="CZ71" s="21"/>
      <c r="DA71" s="24" t="s">
        <v>1691</v>
      </c>
      <c r="DB71" s="21"/>
      <c r="DC71" s="21"/>
      <c r="DD71" s="21"/>
      <c r="DE71" s="21"/>
      <c r="DF71" s="21"/>
      <c r="DG71" s="21"/>
      <c r="DH71" s="24" t="s">
        <v>255</v>
      </c>
      <c r="DI71" s="21" t="s">
        <v>255</v>
      </c>
      <c r="DJ71" s="21" t="s">
        <v>1692</v>
      </c>
      <c r="DK71" s="21" t="s">
        <v>400</v>
      </c>
      <c r="DL71" s="21" t="s">
        <v>400</v>
      </c>
      <c r="DM71" s="21" t="s">
        <v>1693</v>
      </c>
      <c r="DN71" s="21" t="s">
        <v>1693</v>
      </c>
      <c r="DO71" s="26"/>
      <c r="DP71" s="6"/>
      <c r="DQ71" s="24">
        <v>93.6</v>
      </c>
      <c r="DR71" s="21">
        <v>126.7</v>
      </c>
      <c r="DS71" s="21">
        <v>85.9</v>
      </c>
      <c r="DT71" s="21">
        <v>80.7</v>
      </c>
      <c r="DU71" s="21">
        <v>85.6</v>
      </c>
      <c r="DV71" s="21">
        <v>166.2</v>
      </c>
      <c r="DW71" s="21">
        <v>95.6</v>
      </c>
      <c r="DX71" s="24">
        <v>0.6</v>
      </c>
      <c r="DY71" s="21">
        <v>0.5</v>
      </c>
      <c r="DZ71" s="21">
        <v>0.45</v>
      </c>
      <c r="EA71" s="21">
        <v>0.45</v>
      </c>
      <c r="EB71" s="21">
        <v>0.45</v>
      </c>
      <c r="EC71" s="21">
        <v>0.35</v>
      </c>
      <c r="ED71" s="21">
        <v>0.35</v>
      </c>
      <c r="EE71" s="78">
        <f t="shared" si="51"/>
        <v>156</v>
      </c>
      <c r="EF71" s="79">
        <f t="shared" si="96"/>
        <v>253.4</v>
      </c>
      <c r="EG71" s="79">
        <f t="shared" si="170"/>
        <v>190.88888888888889</v>
      </c>
      <c r="EH71" s="79">
        <f t="shared" ref="EH71:EK71" si="202">DT71/EA71</f>
        <v>179.33333333333334</v>
      </c>
      <c r="EI71" s="79">
        <f t="shared" si="202"/>
        <v>190.2222222222222</v>
      </c>
      <c r="EJ71" s="79">
        <f t="shared" si="202"/>
        <v>474.85714285714283</v>
      </c>
      <c r="EK71" s="79">
        <f t="shared" si="202"/>
        <v>273.14285714285717</v>
      </c>
      <c r="EL71" s="24">
        <v>1</v>
      </c>
      <c r="EM71" s="21">
        <v>1</v>
      </c>
      <c r="EN71" s="21">
        <v>1</v>
      </c>
      <c r="EO71" s="21">
        <v>1</v>
      </c>
      <c r="EP71" s="21">
        <v>1</v>
      </c>
      <c r="EQ71" s="21">
        <v>0</v>
      </c>
      <c r="ER71" s="21">
        <v>0</v>
      </c>
      <c r="ES71" s="24">
        <v>278</v>
      </c>
      <c r="ET71" s="21">
        <v>198</v>
      </c>
      <c r="EU71" s="21">
        <v>141</v>
      </c>
      <c r="EV71" s="21">
        <v>131</v>
      </c>
      <c r="EW71" s="21">
        <v>139</v>
      </c>
      <c r="EX71" s="21">
        <v>151</v>
      </c>
      <c r="EY71" s="21">
        <v>202</v>
      </c>
      <c r="EZ71" s="24">
        <v>3.7</v>
      </c>
      <c r="FA71" s="21">
        <v>3.2</v>
      </c>
      <c r="FB71" s="21">
        <v>4.2</v>
      </c>
      <c r="FC71" s="21">
        <v>4.8</v>
      </c>
      <c r="FD71" s="21">
        <v>4.8</v>
      </c>
      <c r="FE71" s="21">
        <v>5</v>
      </c>
      <c r="FF71" s="21">
        <v>5</v>
      </c>
      <c r="FG71" s="24">
        <v>3</v>
      </c>
      <c r="FH71" s="21">
        <v>6</v>
      </c>
      <c r="FI71" s="21">
        <v>5</v>
      </c>
      <c r="FJ71" s="21">
        <v>7</v>
      </c>
      <c r="FK71" s="21">
        <v>11</v>
      </c>
      <c r="FL71" s="21">
        <v>15</v>
      </c>
      <c r="FM71" s="21">
        <v>14</v>
      </c>
      <c r="FN71" s="24">
        <v>91</v>
      </c>
      <c r="FO71" s="21">
        <v>83</v>
      </c>
      <c r="FP71" s="21">
        <v>89</v>
      </c>
      <c r="FQ71" s="21">
        <v>91</v>
      </c>
      <c r="FR71" s="21">
        <v>96</v>
      </c>
      <c r="FS71" s="21">
        <v>112</v>
      </c>
      <c r="FT71" s="21">
        <v>91</v>
      </c>
      <c r="FU71" s="24" t="s">
        <v>1694</v>
      </c>
      <c r="FV71" s="21" t="s">
        <v>1194</v>
      </c>
      <c r="FW71" s="21">
        <v>0</v>
      </c>
      <c r="FX71" s="21">
        <v>0</v>
      </c>
      <c r="FY71" s="21">
        <v>0</v>
      </c>
      <c r="FZ71" s="21">
        <v>0</v>
      </c>
      <c r="GA71" s="21">
        <v>0</v>
      </c>
      <c r="GB71" s="24">
        <v>87</v>
      </c>
      <c r="GC71" s="21">
        <v>83</v>
      </c>
      <c r="GD71" s="21">
        <v>62</v>
      </c>
      <c r="GE71" s="21">
        <v>48</v>
      </c>
      <c r="GF71" s="21">
        <v>45</v>
      </c>
      <c r="GG71" s="21">
        <v>47</v>
      </c>
      <c r="GH71" s="21">
        <v>44</v>
      </c>
      <c r="GI71" s="24">
        <v>3270</v>
      </c>
      <c r="GJ71" s="21">
        <v>2620</v>
      </c>
      <c r="GK71" s="21">
        <v>2280</v>
      </c>
      <c r="GL71" s="21">
        <v>2170</v>
      </c>
      <c r="GM71" s="21">
        <v>2640</v>
      </c>
      <c r="GN71" s="21">
        <v>5600</v>
      </c>
      <c r="GO71" s="21">
        <v>3070</v>
      </c>
      <c r="GP71" s="6"/>
      <c r="GQ71" s="24">
        <v>16</v>
      </c>
      <c r="GR71" s="21">
        <v>90</v>
      </c>
      <c r="GS71" s="24">
        <v>14</v>
      </c>
      <c r="GT71" s="21">
        <v>55</v>
      </c>
      <c r="GU71" s="24">
        <v>14</v>
      </c>
      <c r="GV71" s="21">
        <v>55</v>
      </c>
      <c r="GW71" s="24">
        <v>13</v>
      </c>
      <c r="GX71" s="21">
        <v>55</v>
      </c>
      <c r="GY71" s="24">
        <v>12</v>
      </c>
      <c r="GZ71" s="21">
        <v>45</v>
      </c>
      <c r="HA71" s="24">
        <v>6</v>
      </c>
      <c r="HB71" s="21">
        <v>10</v>
      </c>
      <c r="HC71" s="24">
        <v>9</v>
      </c>
      <c r="HD71" s="21">
        <v>18</v>
      </c>
      <c r="HE71" s="6"/>
      <c r="HF71" s="21">
        <v>55</v>
      </c>
      <c r="HG71" s="21">
        <v>210</v>
      </c>
      <c r="HH71" s="21">
        <v>65</v>
      </c>
      <c r="HI71" s="21">
        <v>36.1</v>
      </c>
      <c r="HJ71" s="21">
        <v>1</v>
      </c>
      <c r="HK71" s="21">
        <v>224.1</v>
      </c>
      <c r="HL71" s="21">
        <v>0.8</v>
      </c>
      <c r="HM71" s="21">
        <v>30</v>
      </c>
      <c r="HN71" s="21">
        <v>19.04</v>
      </c>
      <c r="HO71" s="21">
        <v>44.76</v>
      </c>
      <c r="HP71" s="21">
        <v>2</v>
      </c>
      <c r="HQ71" s="21">
        <v>150.5</v>
      </c>
      <c r="HR71" s="21">
        <v>14.2</v>
      </c>
      <c r="HS71" s="21">
        <v>3.9</v>
      </c>
      <c r="HT71" s="21">
        <v>3</v>
      </c>
      <c r="HU71" s="6"/>
    </row>
    <row r="72" spans="1:229" ht="15.75" customHeight="1" x14ac:dyDescent="0.3">
      <c r="A72" s="99">
        <v>67</v>
      </c>
      <c r="B72" s="3">
        <v>203</v>
      </c>
      <c r="C72" s="21" t="s">
        <v>874</v>
      </c>
      <c r="D72" s="21">
        <v>1</v>
      </c>
      <c r="E72" s="22">
        <v>41533</v>
      </c>
      <c r="F72" s="22">
        <v>41533</v>
      </c>
      <c r="G72" s="21">
        <f t="shared" si="0"/>
        <v>0</v>
      </c>
      <c r="H72" s="21" t="s">
        <v>240</v>
      </c>
      <c r="I72" s="21"/>
      <c r="J72" s="23">
        <v>11603</v>
      </c>
      <c r="K72" s="21">
        <v>81</v>
      </c>
      <c r="L72" s="21">
        <v>170</v>
      </c>
      <c r="M72" s="21">
        <v>70</v>
      </c>
      <c r="N72" s="21" t="s">
        <v>1711</v>
      </c>
      <c r="O72" s="21">
        <v>94</v>
      </c>
      <c r="P72" s="21">
        <v>97.6</v>
      </c>
      <c r="Q72" s="21">
        <v>18</v>
      </c>
      <c r="R72" s="21" t="s">
        <v>547</v>
      </c>
      <c r="S72" s="21">
        <v>1</v>
      </c>
      <c r="T72" s="21">
        <v>22</v>
      </c>
      <c r="U72" s="21" t="s">
        <v>548</v>
      </c>
      <c r="V72" s="21">
        <v>2</v>
      </c>
      <c r="W72" s="21">
        <v>13</v>
      </c>
      <c r="X72" s="21">
        <v>4</v>
      </c>
      <c r="Y72" s="21">
        <v>0</v>
      </c>
      <c r="Z72" s="6"/>
      <c r="AA72" s="24" t="s">
        <v>884</v>
      </c>
      <c r="AB72" s="21" t="s">
        <v>486</v>
      </c>
      <c r="AC72" s="25" t="s">
        <v>486</v>
      </c>
      <c r="AD72" s="25" t="s">
        <v>486</v>
      </c>
      <c r="AE72" s="21" t="s">
        <v>249</v>
      </c>
      <c r="AF72" s="21"/>
      <c r="AG72" s="21" t="s">
        <v>246</v>
      </c>
      <c r="AH72" s="21" t="s">
        <v>248</v>
      </c>
      <c r="AI72" s="21" t="s">
        <v>246</v>
      </c>
      <c r="AJ72" s="21" t="s">
        <v>246</v>
      </c>
      <c r="AK72" s="21" t="s">
        <v>246</v>
      </c>
      <c r="AL72" s="21" t="s">
        <v>246</v>
      </c>
      <c r="AM72" s="21">
        <v>12.85</v>
      </c>
      <c r="AN72" s="6"/>
      <c r="AO72" s="26" t="s">
        <v>250</v>
      </c>
      <c r="AP72" s="26" t="s">
        <v>274</v>
      </c>
      <c r="AQ72" s="26"/>
      <c r="AR72" s="26" t="s">
        <v>1902</v>
      </c>
      <c r="AS72" s="26" t="s">
        <v>1905</v>
      </c>
      <c r="AT72" s="115">
        <v>12.85</v>
      </c>
      <c r="AU72" s="21">
        <v>14.43</v>
      </c>
      <c r="AV72" s="21">
        <v>16.3</v>
      </c>
      <c r="AW72" s="21">
        <v>8.69</v>
      </c>
      <c r="AX72" s="21">
        <v>6.77</v>
      </c>
      <c r="AY72" s="21">
        <v>4.28</v>
      </c>
      <c r="AZ72" s="21">
        <v>2</v>
      </c>
      <c r="BA72" s="21">
        <v>1.5</v>
      </c>
      <c r="BB72" s="21">
        <v>1.01</v>
      </c>
      <c r="BC72" s="28">
        <f t="shared" ref="BC72:BE72" si="203">((AU72/AT72)*100)-100</f>
        <v>12.295719844357976</v>
      </c>
      <c r="BD72" s="28">
        <f t="shared" si="203"/>
        <v>12.959112959112957</v>
      </c>
      <c r="BE72" s="28">
        <f t="shared" si="203"/>
        <v>-46.687116564417188</v>
      </c>
      <c r="BF72" s="28">
        <f t="shared" si="2"/>
        <v>26.848249027237372</v>
      </c>
      <c r="BG72" s="28">
        <f t="shared" si="3"/>
        <v>-32.373540856031141</v>
      </c>
      <c r="BH72" s="28">
        <f t="shared" si="4"/>
        <v>-39.778239778239779</v>
      </c>
      <c r="BI72" s="3">
        <f t="shared" ref="BI72:BK72" si="204">AU72-AT72</f>
        <v>1.58</v>
      </c>
      <c r="BJ72" s="3">
        <f t="shared" si="204"/>
        <v>1.870000000000001</v>
      </c>
      <c r="BK72" s="3">
        <f t="shared" si="204"/>
        <v>-7.6100000000000012</v>
      </c>
      <c r="BL72" s="3">
        <f t="shared" si="6"/>
        <v>3.4500000000000011</v>
      </c>
      <c r="BM72" s="3">
        <f t="shared" si="7"/>
        <v>-4.16</v>
      </c>
      <c r="BN72" s="3">
        <f t="shared" si="8"/>
        <v>-5.74</v>
      </c>
      <c r="BO72" s="24">
        <v>145</v>
      </c>
      <c r="BP72" s="21">
        <v>146</v>
      </c>
      <c r="BQ72" s="21">
        <v>107.8</v>
      </c>
      <c r="BR72" s="21">
        <v>70.8</v>
      </c>
      <c r="BS72" s="21">
        <v>71.5</v>
      </c>
      <c r="BT72" s="21">
        <v>76.2</v>
      </c>
      <c r="BU72" s="21">
        <v>79</v>
      </c>
      <c r="BV72" s="24">
        <v>36</v>
      </c>
      <c r="BW72" s="21">
        <v>36</v>
      </c>
      <c r="BX72" s="21">
        <v>35.9</v>
      </c>
      <c r="BY72" s="21">
        <v>35</v>
      </c>
      <c r="BZ72" s="21">
        <v>36</v>
      </c>
      <c r="CA72" s="21">
        <v>36</v>
      </c>
      <c r="CB72" s="21">
        <v>36</v>
      </c>
      <c r="CC72" s="21">
        <v>36.5</v>
      </c>
      <c r="CD72" s="21">
        <v>37</v>
      </c>
      <c r="CE72" s="6"/>
      <c r="CF72" s="24" t="s">
        <v>1689</v>
      </c>
      <c r="CG72" s="21"/>
      <c r="CH72" s="21"/>
      <c r="CI72" s="21"/>
      <c r="CJ72" s="21"/>
      <c r="CK72" s="21"/>
      <c r="CL72" s="21"/>
      <c r="CM72" s="24" t="s">
        <v>1712</v>
      </c>
      <c r="CN72" s="21"/>
      <c r="CO72" s="21"/>
      <c r="CP72" s="21"/>
      <c r="CQ72" s="21"/>
      <c r="CR72" s="21"/>
      <c r="CS72" s="21"/>
      <c r="CT72" s="24">
        <v>3</v>
      </c>
      <c r="CU72" s="21"/>
      <c r="CV72" s="21"/>
      <c r="CW72" s="21"/>
      <c r="CX72" s="21"/>
      <c r="CY72" s="21"/>
      <c r="CZ72" s="21"/>
      <c r="DA72" s="24" t="s">
        <v>735</v>
      </c>
      <c r="DB72" s="21"/>
      <c r="DC72" s="21"/>
      <c r="DD72" s="21"/>
      <c r="DE72" s="21"/>
      <c r="DF72" s="21"/>
      <c r="DG72" s="21"/>
      <c r="DH72" s="24" t="s">
        <v>787</v>
      </c>
      <c r="DI72" s="21" t="s">
        <v>787</v>
      </c>
      <c r="DJ72" s="21" t="s">
        <v>611</v>
      </c>
      <c r="DK72" s="21" t="s">
        <v>787</v>
      </c>
      <c r="DL72" s="21" t="s">
        <v>787</v>
      </c>
      <c r="DM72" s="21">
        <v>0</v>
      </c>
      <c r="DN72" s="21">
        <v>0</v>
      </c>
      <c r="DO72" s="26"/>
      <c r="DP72" s="6"/>
      <c r="DQ72" s="24">
        <v>68</v>
      </c>
      <c r="DR72" s="21">
        <v>125.6</v>
      </c>
      <c r="DS72" s="21">
        <v>93.7</v>
      </c>
      <c r="DT72" s="21">
        <v>95.3</v>
      </c>
      <c r="DU72" s="21">
        <v>64</v>
      </c>
      <c r="DV72" s="21">
        <v>71</v>
      </c>
      <c r="DW72" s="21">
        <v>150</v>
      </c>
      <c r="DX72" s="24">
        <v>0.4</v>
      </c>
      <c r="DY72" s="21">
        <v>0.6</v>
      </c>
      <c r="DZ72" s="21">
        <v>0.4</v>
      </c>
      <c r="EA72" s="21">
        <v>0.4</v>
      </c>
      <c r="EB72" s="21">
        <v>0.45</v>
      </c>
      <c r="EC72" s="21">
        <v>0.6</v>
      </c>
      <c r="ED72" s="21">
        <v>0.9</v>
      </c>
      <c r="EE72" s="78">
        <f t="shared" si="51"/>
        <v>170</v>
      </c>
      <c r="EF72" s="79">
        <f t="shared" si="96"/>
        <v>209.33333333333334</v>
      </c>
      <c r="EG72" s="79">
        <f t="shared" si="170"/>
        <v>234.25</v>
      </c>
      <c r="EH72" s="79">
        <f t="shared" ref="EH72:EK72" si="205">DT72/EA72</f>
        <v>238.24999999999997</v>
      </c>
      <c r="EI72" s="79">
        <f t="shared" si="205"/>
        <v>142.22222222222223</v>
      </c>
      <c r="EJ72" s="79">
        <f t="shared" si="205"/>
        <v>118.33333333333334</v>
      </c>
      <c r="EK72" s="79">
        <f t="shared" si="205"/>
        <v>166.66666666666666</v>
      </c>
      <c r="EL72" s="24">
        <v>0</v>
      </c>
      <c r="EM72" s="21">
        <v>1</v>
      </c>
      <c r="EN72" s="21">
        <v>1</v>
      </c>
      <c r="EO72" s="21">
        <v>1</v>
      </c>
      <c r="EP72" s="21">
        <v>0</v>
      </c>
      <c r="EQ72" s="21">
        <v>0</v>
      </c>
      <c r="ER72" s="21">
        <v>1</v>
      </c>
      <c r="ES72" s="24">
        <v>150</v>
      </c>
      <c r="ET72" s="21">
        <v>224</v>
      </c>
      <c r="EU72" s="21">
        <v>220</v>
      </c>
      <c r="EV72" s="21">
        <v>190</v>
      </c>
      <c r="EW72" s="21">
        <v>148</v>
      </c>
      <c r="EX72" s="21">
        <v>148</v>
      </c>
      <c r="EY72" s="21">
        <v>284</v>
      </c>
      <c r="EZ72" s="24">
        <v>6.1</v>
      </c>
      <c r="FA72" s="21">
        <v>6.9</v>
      </c>
      <c r="FB72" s="21">
        <v>6.6</v>
      </c>
      <c r="FC72" s="21">
        <v>6</v>
      </c>
      <c r="FD72" s="21">
        <v>6.6</v>
      </c>
      <c r="FE72" s="21">
        <v>6.6</v>
      </c>
      <c r="FF72" s="21">
        <v>6.6</v>
      </c>
      <c r="FG72" s="24">
        <v>15</v>
      </c>
      <c r="FH72" s="21">
        <v>10</v>
      </c>
      <c r="FI72" s="21">
        <v>3</v>
      </c>
      <c r="FJ72" s="21">
        <v>15</v>
      </c>
      <c r="FK72" s="21">
        <v>15</v>
      </c>
      <c r="FL72" s="21">
        <v>15</v>
      </c>
      <c r="FM72" s="21">
        <v>3</v>
      </c>
      <c r="FN72" s="24">
        <v>68</v>
      </c>
      <c r="FO72" s="21">
        <v>68</v>
      </c>
      <c r="FP72" s="21">
        <v>71</v>
      </c>
      <c r="FQ72" s="21">
        <v>90</v>
      </c>
      <c r="FR72" s="21">
        <v>83</v>
      </c>
      <c r="FS72" s="21">
        <v>91</v>
      </c>
      <c r="FT72" s="21">
        <v>83</v>
      </c>
      <c r="FU72" s="24" t="s">
        <v>834</v>
      </c>
      <c r="FV72" s="21" t="s">
        <v>1237</v>
      </c>
      <c r="FW72" s="21" t="s">
        <v>1212</v>
      </c>
      <c r="FX72" s="21" t="s">
        <v>1194</v>
      </c>
      <c r="FY72" s="21">
        <v>0</v>
      </c>
      <c r="FZ72" s="21">
        <v>0</v>
      </c>
      <c r="GA72" s="21">
        <v>0</v>
      </c>
      <c r="GB72" s="24">
        <v>160</v>
      </c>
      <c r="GC72" s="21">
        <v>203</v>
      </c>
      <c r="GD72" s="21">
        <v>235</v>
      </c>
      <c r="GE72" s="21">
        <v>204</v>
      </c>
      <c r="GF72" s="21">
        <v>177</v>
      </c>
      <c r="GG72" s="21">
        <v>177</v>
      </c>
      <c r="GH72" s="21">
        <v>162</v>
      </c>
      <c r="GI72" s="24">
        <v>1130</v>
      </c>
      <c r="GJ72" s="21">
        <v>790</v>
      </c>
      <c r="GK72" s="21">
        <v>1335</v>
      </c>
      <c r="GL72" s="21">
        <v>1580</v>
      </c>
      <c r="GM72" s="21">
        <v>3060</v>
      </c>
      <c r="GN72" s="21">
        <v>3750</v>
      </c>
      <c r="GO72" s="21">
        <v>1140</v>
      </c>
      <c r="GP72" s="6"/>
      <c r="GQ72" s="24">
        <v>13</v>
      </c>
      <c r="GR72" s="21">
        <v>55</v>
      </c>
      <c r="GS72" s="24">
        <v>14</v>
      </c>
      <c r="GT72" s="21">
        <v>55</v>
      </c>
      <c r="GU72" s="24">
        <v>16</v>
      </c>
      <c r="GV72" s="21">
        <v>90</v>
      </c>
      <c r="GW72" s="24">
        <v>12</v>
      </c>
      <c r="GX72" s="21">
        <v>45</v>
      </c>
      <c r="GY72" s="24">
        <v>10</v>
      </c>
      <c r="GZ72" s="21">
        <v>45</v>
      </c>
      <c r="HA72" s="24">
        <v>10</v>
      </c>
      <c r="HB72" s="21">
        <v>45</v>
      </c>
      <c r="HC72" s="24">
        <v>14</v>
      </c>
      <c r="HD72" s="21">
        <v>55</v>
      </c>
      <c r="HE72" s="6"/>
      <c r="HF72" s="21">
        <v>70</v>
      </c>
      <c r="HG72" s="21">
        <v>148</v>
      </c>
      <c r="HH72" s="21">
        <v>125</v>
      </c>
      <c r="HI72" s="21">
        <v>35.9</v>
      </c>
      <c r="HJ72" s="21">
        <v>1</v>
      </c>
      <c r="HK72" s="21">
        <v>64.5</v>
      </c>
      <c r="HL72" s="21">
        <v>1</v>
      </c>
      <c r="HM72" s="21">
        <v>20</v>
      </c>
      <c r="HN72" s="21">
        <v>55.74</v>
      </c>
      <c r="HO72" s="21">
        <v>62.17</v>
      </c>
      <c r="HP72" s="21">
        <v>4.08</v>
      </c>
      <c r="HQ72" s="21">
        <v>131.9</v>
      </c>
      <c r="HR72" s="21">
        <v>14.7</v>
      </c>
      <c r="HS72" s="21">
        <v>6.9</v>
      </c>
      <c r="HT72" s="21">
        <v>3</v>
      </c>
      <c r="HU72" s="6"/>
    </row>
    <row r="73" spans="1:229" ht="15.75" customHeight="1" x14ac:dyDescent="0.3">
      <c r="A73" s="99">
        <v>68</v>
      </c>
      <c r="B73" s="3">
        <v>206</v>
      </c>
      <c r="C73" s="21" t="s">
        <v>874</v>
      </c>
      <c r="D73" s="21">
        <v>1</v>
      </c>
      <c r="E73" s="22">
        <v>41549</v>
      </c>
      <c r="F73" s="22">
        <v>41549</v>
      </c>
      <c r="G73" s="21">
        <f t="shared" si="0"/>
        <v>0</v>
      </c>
      <c r="H73" s="21"/>
      <c r="I73" s="21" t="s">
        <v>835</v>
      </c>
      <c r="J73" s="23">
        <v>16140</v>
      </c>
      <c r="K73" s="21">
        <v>69</v>
      </c>
      <c r="L73" s="21">
        <v>180</v>
      </c>
      <c r="M73" s="21">
        <v>90</v>
      </c>
      <c r="N73" s="21" t="s">
        <v>1724</v>
      </c>
      <c r="O73" s="21">
        <v>80</v>
      </c>
      <c r="P73" s="21">
        <v>92.5</v>
      </c>
      <c r="Q73" s="21">
        <v>5</v>
      </c>
      <c r="R73" s="21" t="s">
        <v>548</v>
      </c>
      <c r="S73" s="21">
        <v>2</v>
      </c>
      <c r="T73" s="21">
        <v>5</v>
      </c>
      <c r="U73" s="21" t="s">
        <v>548</v>
      </c>
      <c r="V73" s="21">
        <v>2</v>
      </c>
      <c r="W73" s="21">
        <v>4</v>
      </c>
      <c r="X73" s="21">
        <v>5</v>
      </c>
      <c r="Y73" s="21">
        <v>0</v>
      </c>
      <c r="Z73" s="6"/>
      <c r="AA73" s="24" t="s">
        <v>884</v>
      </c>
      <c r="AB73" s="21" t="s">
        <v>1725</v>
      </c>
      <c r="AC73" s="25">
        <v>1</v>
      </c>
      <c r="AD73" s="25"/>
      <c r="AE73" s="21" t="s">
        <v>246</v>
      </c>
      <c r="AF73" s="21" t="s">
        <v>247</v>
      </c>
      <c r="AG73" s="21" t="s">
        <v>246</v>
      </c>
      <c r="AH73" s="21" t="s">
        <v>248</v>
      </c>
      <c r="AI73" s="21" t="s">
        <v>246</v>
      </c>
      <c r="AJ73" s="21" t="s">
        <v>246</v>
      </c>
      <c r="AK73" s="21" t="s">
        <v>246</v>
      </c>
      <c r="AL73" s="21" t="s">
        <v>246</v>
      </c>
      <c r="AM73" s="21">
        <v>10.94</v>
      </c>
      <c r="AN73" s="6"/>
      <c r="AO73" s="26" t="s">
        <v>250</v>
      </c>
      <c r="AP73" s="26" t="s">
        <v>274</v>
      </c>
      <c r="AQ73" s="26"/>
      <c r="AR73" s="26" t="s">
        <v>1902</v>
      </c>
      <c r="AS73" s="26" t="s">
        <v>1905</v>
      </c>
      <c r="AT73" s="115">
        <v>4.9400000000000004</v>
      </c>
      <c r="AU73" s="21">
        <v>10.35</v>
      </c>
      <c r="AV73" s="21">
        <v>17.850000000000001</v>
      </c>
      <c r="AW73" s="21">
        <v>9.61</v>
      </c>
      <c r="AX73" s="21">
        <v>7.58</v>
      </c>
      <c r="AY73" s="21">
        <v>5</v>
      </c>
      <c r="AZ73" s="21"/>
      <c r="BA73" s="21"/>
      <c r="BB73" s="21"/>
      <c r="BC73" s="28">
        <f t="shared" ref="BC73:BE73" si="206">((AU73/AT73)*100)-100</f>
        <v>109.51417004048579</v>
      </c>
      <c r="BD73" s="28">
        <f t="shared" si="206"/>
        <v>72.463768115942031</v>
      </c>
      <c r="BE73" s="28">
        <f t="shared" si="206"/>
        <v>-46.162464985994397</v>
      </c>
      <c r="BF73" s="28">
        <f t="shared" si="2"/>
        <v>261.33603238866397</v>
      </c>
      <c r="BG73" s="28">
        <f t="shared" si="3"/>
        <v>94.534412955465569</v>
      </c>
      <c r="BH73" s="28">
        <f t="shared" si="4"/>
        <v>-7.1497584541062764</v>
      </c>
      <c r="BI73" s="3">
        <f t="shared" ref="BI73:BK73" si="207">AU73-AT73</f>
        <v>5.4099999999999993</v>
      </c>
      <c r="BJ73" s="3">
        <f t="shared" si="207"/>
        <v>7.5000000000000018</v>
      </c>
      <c r="BK73" s="3">
        <f t="shared" si="207"/>
        <v>-8.240000000000002</v>
      </c>
      <c r="BL73" s="3">
        <f t="shared" si="6"/>
        <v>12.91</v>
      </c>
      <c r="BM73" s="3">
        <f t="shared" si="7"/>
        <v>4.669999999999999</v>
      </c>
      <c r="BN73" s="3">
        <f t="shared" si="8"/>
        <v>-0.74000000000000021</v>
      </c>
      <c r="BO73" s="24">
        <v>210.2</v>
      </c>
      <c r="BP73" s="21">
        <v>229</v>
      </c>
      <c r="BQ73" s="21">
        <v>108.1</v>
      </c>
      <c r="BR73" s="21">
        <v>93.3</v>
      </c>
      <c r="BS73" s="21"/>
      <c r="BT73" s="21"/>
      <c r="BU73" s="21"/>
      <c r="BV73" s="24">
        <v>38</v>
      </c>
      <c r="BW73" s="21">
        <v>35.9</v>
      </c>
      <c r="BX73" s="21">
        <v>36</v>
      </c>
      <c r="BY73" s="21">
        <v>36.6</v>
      </c>
      <c r="BZ73" s="21">
        <v>36.5</v>
      </c>
      <c r="CA73" s="21">
        <v>37.5</v>
      </c>
      <c r="CB73" s="21"/>
      <c r="CC73" s="21"/>
      <c r="CD73" s="21"/>
      <c r="CE73" s="6"/>
      <c r="CF73" s="24" t="s">
        <v>1726</v>
      </c>
      <c r="CG73" s="21"/>
      <c r="CH73" s="21"/>
      <c r="CI73" s="21"/>
      <c r="CJ73" s="21"/>
      <c r="CK73" s="21"/>
      <c r="CL73" s="21"/>
      <c r="CM73" s="24" t="s">
        <v>1727</v>
      </c>
      <c r="CN73" s="21"/>
      <c r="CO73" s="21"/>
      <c r="CP73" s="21"/>
      <c r="CQ73" s="21"/>
      <c r="CR73" s="21"/>
      <c r="CS73" s="21"/>
      <c r="CT73" s="24">
        <v>4</v>
      </c>
      <c r="CU73" s="21"/>
      <c r="CV73" s="21"/>
      <c r="CW73" s="21"/>
      <c r="CX73" s="21"/>
      <c r="CY73" s="21"/>
      <c r="CZ73" s="21"/>
      <c r="DA73" s="24" t="s">
        <v>735</v>
      </c>
      <c r="DB73" s="21"/>
      <c r="DC73" s="21"/>
      <c r="DD73" s="21"/>
      <c r="DE73" s="21"/>
      <c r="DF73" s="21"/>
      <c r="DG73" s="21"/>
      <c r="DH73" s="24" t="s">
        <v>1728</v>
      </c>
      <c r="DI73" s="21" t="s">
        <v>1729</v>
      </c>
      <c r="DJ73" s="21" t="s">
        <v>1730</v>
      </c>
      <c r="DK73" s="21" t="s">
        <v>1731</v>
      </c>
      <c r="DL73" s="21"/>
      <c r="DM73" s="21"/>
      <c r="DN73" s="21"/>
      <c r="DO73" s="26"/>
      <c r="DP73" s="6"/>
      <c r="DQ73" s="24">
        <v>175.1</v>
      </c>
      <c r="DR73" s="21">
        <v>96.7</v>
      </c>
      <c r="DS73" s="21">
        <v>141</v>
      </c>
      <c r="DT73" s="21">
        <v>141</v>
      </c>
      <c r="DU73" s="21"/>
      <c r="DV73" s="21"/>
      <c r="DW73" s="21"/>
      <c r="DX73" s="24">
        <v>0.45</v>
      </c>
      <c r="DY73" s="21">
        <v>0.45</v>
      </c>
      <c r="DZ73" s="21">
        <v>0.45</v>
      </c>
      <c r="EA73" s="21">
        <v>0.45</v>
      </c>
      <c r="EB73" s="21"/>
      <c r="EC73" s="21"/>
      <c r="ED73" s="21"/>
      <c r="EE73" s="78">
        <f t="shared" si="51"/>
        <v>389.11111111111109</v>
      </c>
      <c r="EF73" s="79">
        <f t="shared" si="96"/>
        <v>214.88888888888889</v>
      </c>
      <c r="EG73" s="79">
        <f t="shared" si="170"/>
        <v>313.33333333333331</v>
      </c>
      <c r="EH73" s="79">
        <f t="shared" ref="EH73:EH75" si="208">DT73/EA73</f>
        <v>313.33333333333331</v>
      </c>
      <c r="EI73" s="79"/>
      <c r="EJ73" s="79"/>
      <c r="EK73" s="79"/>
      <c r="EL73" s="24">
        <v>1</v>
      </c>
      <c r="EM73" s="21">
        <v>1</v>
      </c>
      <c r="EN73" s="21">
        <v>1</v>
      </c>
      <c r="EO73" s="21">
        <v>0</v>
      </c>
      <c r="EP73" s="21"/>
      <c r="EQ73" s="21"/>
      <c r="ER73" s="21"/>
      <c r="ES73" s="24">
        <v>178</v>
      </c>
      <c r="ET73" s="21">
        <v>195</v>
      </c>
      <c r="EU73" s="21">
        <v>176</v>
      </c>
      <c r="EV73" s="21">
        <v>128</v>
      </c>
      <c r="EW73" s="21"/>
      <c r="EX73" s="21"/>
      <c r="EY73" s="21"/>
      <c r="EZ73" s="24">
        <v>14.5</v>
      </c>
      <c r="FA73" s="21">
        <v>5.5</v>
      </c>
      <c r="FB73" s="21">
        <v>4</v>
      </c>
      <c r="FC73" s="21">
        <v>6.7</v>
      </c>
      <c r="FD73" s="21"/>
      <c r="FE73" s="21"/>
      <c r="FF73" s="21"/>
      <c r="FG73" s="24">
        <v>3</v>
      </c>
      <c r="FH73" s="21">
        <v>3</v>
      </c>
      <c r="FI73" s="21">
        <v>8</v>
      </c>
      <c r="FJ73" s="21">
        <v>15</v>
      </c>
      <c r="FK73" s="21"/>
      <c r="FL73" s="21"/>
      <c r="FM73" s="21"/>
      <c r="FN73" s="24">
        <v>77</v>
      </c>
      <c r="FO73" s="21">
        <v>82</v>
      </c>
      <c r="FP73" s="21">
        <v>104</v>
      </c>
      <c r="FQ73" s="21">
        <v>79</v>
      </c>
      <c r="FR73" s="21"/>
      <c r="FS73" s="21"/>
      <c r="FT73" s="21"/>
      <c r="FU73" s="24" t="s">
        <v>1214</v>
      </c>
      <c r="FV73" s="21" t="s">
        <v>1694</v>
      </c>
      <c r="FW73" s="21" t="s">
        <v>834</v>
      </c>
      <c r="FX73" s="21" t="s">
        <v>1709</v>
      </c>
      <c r="FY73" s="21"/>
      <c r="FZ73" s="21"/>
      <c r="GA73" s="21"/>
      <c r="GB73" s="24">
        <v>271</v>
      </c>
      <c r="GC73" s="21">
        <v>247</v>
      </c>
      <c r="GD73" s="21">
        <v>264</v>
      </c>
      <c r="GE73" s="21">
        <v>245</v>
      </c>
      <c r="GF73" s="21"/>
      <c r="GG73" s="21"/>
      <c r="GH73" s="21"/>
      <c r="GI73" s="24">
        <v>260</v>
      </c>
      <c r="GJ73" s="21">
        <v>1100</v>
      </c>
      <c r="GK73" s="21">
        <v>2170</v>
      </c>
      <c r="GL73" s="21">
        <v>2050</v>
      </c>
      <c r="GM73" s="21"/>
      <c r="GN73" s="21"/>
      <c r="GO73" s="21"/>
      <c r="GP73" s="6"/>
      <c r="GQ73" s="24">
        <v>16</v>
      </c>
      <c r="GR73" s="21">
        <v>90</v>
      </c>
      <c r="GS73" s="24">
        <v>15</v>
      </c>
      <c r="GT73" s="21">
        <v>80</v>
      </c>
      <c r="GU73" s="24">
        <v>13</v>
      </c>
      <c r="GV73" s="21">
        <v>55</v>
      </c>
      <c r="GW73" s="24">
        <v>12</v>
      </c>
      <c r="GX73" s="21">
        <v>45</v>
      </c>
      <c r="GY73" s="24"/>
      <c r="GZ73" s="21"/>
      <c r="HA73" s="24"/>
      <c r="HB73" s="21"/>
      <c r="HC73" s="24"/>
      <c r="HD73" s="21"/>
      <c r="HE73" s="6"/>
      <c r="HF73" s="21">
        <v>69</v>
      </c>
      <c r="HG73" s="21">
        <v>55</v>
      </c>
      <c r="HH73" s="21">
        <v>157</v>
      </c>
      <c r="HI73" s="21">
        <v>35.9</v>
      </c>
      <c r="HJ73" s="21">
        <v>1</v>
      </c>
      <c r="HK73" s="21">
        <v>451.6</v>
      </c>
      <c r="HL73" s="21">
        <v>0.4</v>
      </c>
      <c r="HM73" s="21">
        <v>30</v>
      </c>
      <c r="HN73" s="21">
        <v>40.61</v>
      </c>
      <c r="HO73" s="21">
        <v>44.46</v>
      </c>
      <c r="HP73" s="21">
        <v>3.86</v>
      </c>
      <c r="HQ73" s="21">
        <v>140.1</v>
      </c>
      <c r="HR73" s="21">
        <v>13.1</v>
      </c>
      <c r="HS73" s="21">
        <v>14.5</v>
      </c>
      <c r="HT73" s="21">
        <v>3</v>
      </c>
      <c r="HU73" s="6"/>
    </row>
    <row r="74" spans="1:229" ht="15.75" customHeight="1" x14ac:dyDescent="0.3">
      <c r="A74" s="99">
        <v>69</v>
      </c>
      <c r="B74" s="3">
        <v>207</v>
      </c>
      <c r="C74" s="21" t="s">
        <v>626</v>
      </c>
      <c r="D74" s="21">
        <v>1</v>
      </c>
      <c r="E74" s="22">
        <v>41544</v>
      </c>
      <c r="F74" s="22">
        <v>41547</v>
      </c>
      <c r="G74" s="21">
        <f t="shared" si="0"/>
        <v>3</v>
      </c>
      <c r="H74" s="21"/>
      <c r="I74" s="21" t="s">
        <v>1732</v>
      </c>
      <c r="J74" s="23">
        <v>30834</v>
      </c>
      <c r="K74" s="21">
        <v>29</v>
      </c>
      <c r="L74" s="21">
        <v>185</v>
      </c>
      <c r="M74" s="21">
        <v>80</v>
      </c>
      <c r="N74" s="21" t="s">
        <v>1733</v>
      </c>
      <c r="O74" s="21">
        <v>55</v>
      </c>
      <c r="P74" s="21">
        <v>57.5</v>
      </c>
      <c r="Q74" s="21">
        <v>14</v>
      </c>
      <c r="R74" s="21" t="s">
        <v>1333</v>
      </c>
      <c r="S74" s="21">
        <v>1</v>
      </c>
      <c r="T74" s="21">
        <v>68</v>
      </c>
      <c r="U74" s="21" t="s">
        <v>1734</v>
      </c>
      <c r="V74" s="21">
        <v>1</v>
      </c>
      <c r="W74" s="21">
        <v>8</v>
      </c>
      <c r="X74" s="21">
        <v>6</v>
      </c>
      <c r="Y74" s="21">
        <v>0</v>
      </c>
      <c r="Z74" s="6"/>
      <c r="AA74" s="24" t="s">
        <v>884</v>
      </c>
      <c r="AB74" s="21" t="s">
        <v>1735</v>
      </c>
      <c r="AC74" s="25">
        <v>2</v>
      </c>
      <c r="AD74" s="25" t="s">
        <v>549</v>
      </c>
      <c r="AE74" s="21" t="s">
        <v>246</v>
      </c>
      <c r="AF74" s="21" t="s">
        <v>247</v>
      </c>
      <c r="AG74" s="21" t="s">
        <v>246</v>
      </c>
      <c r="AH74" s="21" t="s">
        <v>248</v>
      </c>
      <c r="AI74" s="21" t="s">
        <v>246</v>
      </c>
      <c r="AJ74" s="21" t="s">
        <v>246</v>
      </c>
      <c r="AK74" s="21" t="s">
        <v>246</v>
      </c>
      <c r="AL74" s="21" t="s">
        <v>246</v>
      </c>
      <c r="AM74" s="21">
        <v>4</v>
      </c>
      <c r="AN74" s="6"/>
      <c r="AO74" s="26" t="s">
        <v>250</v>
      </c>
      <c r="AP74" s="26" t="s">
        <v>274</v>
      </c>
      <c r="AQ74" s="26"/>
      <c r="AR74" s="26" t="s">
        <v>1902</v>
      </c>
      <c r="AS74" s="26" t="s">
        <v>1917</v>
      </c>
      <c r="AT74" s="115">
        <v>1.4</v>
      </c>
      <c r="AU74" s="21">
        <v>4</v>
      </c>
      <c r="AV74" s="21">
        <v>5.2</v>
      </c>
      <c r="AW74" s="21">
        <v>3.24</v>
      </c>
      <c r="AX74" s="21">
        <v>3.04</v>
      </c>
      <c r="AY74" s="21">
        <v>2.2000000000000002</v>
      </c>
      <c r="AZ74" s="21">
        <v>1.03</v>
      </c>
      <c r="BA74" s="21">
        <v>0.49</v>
      </c>
      <c r="BB74" s="21">
        <v>0.38</v>
      </c>
      <c r="BC74" s="28">
        <f t="shared" ref="BC74:BE74" si="209">((AU74/AT74)*100)-100</f>
        <v>185.71428571428572</v>
      </c>
      <c r="BD74" s="28">
        <f t="shared" si="209"/>
        <v>30</v>
      </c>
      <c r="BE74" s="28">
        <f t="shared" si="209"/>
        <v>-37.692307692307693</v>
      </c>
      <c r="BF74" s="28">
        <f t="shared" si="2"/>
        <v>271.4285714285715</v>
      </c>
      <c r="BG74" s="28">
        <f t="shared" si="3"/>
        <v>131.42857142857144</v>
      </c>
      <c r="BH74" s="28">
        <f t="shared" si="4"/>
        <v>-19</v>
      </c>
      <c r="BI74" s="3">
        <f t="shared" ref="BI74:BK74" si="210">AU74-AT74</f>
        <v>2.6</v>
      </c>
      <c r="BJ74" s="3">
        <f t="shared" si="210"/>
        <v>1.2000000000000002</v>
      </c>
      <c r="BK74" s="3">
        <f t="shared" si="210"/>
        <v>-1.96</v>
      </c>
      <c r="BL74" s="3">
        <f t="shared" si="6"/>
        <v>3.8000000000000003</v>
      </c>
      <c r="BM74" s="3">
        <f t="shared" si="7"/>
        <v>1.8400000000000003</v>
      </c>
      <c r="BN74" s="3">
        <f t="shared" si="8"/>
        <v>-0.75999999999999979</v>
      </c>
      <c r="BO74" s="24"/>
      <c r="BP74" s="21"/>
      <c r="BQ74" s="21"/>
      <c r="BR74" s="21"/>
      <c r="BS74" s="21"/>
      <c r="BT74" s="21"/>
      <c r="BU74" s="21"/>
      <c r="BV74" s="24">
        <v>38</v>
      </c>
      <c r="BW74" s="21"/>
      <c r="BX74" s="21">
        <v>38.1</v>
      </c>
      <c r="BY74" s="21">
        <v>38</v>
      </c>
      <c r="BZ74" s="21">
        <v>36</v>
      </c>
      <c r="CA74" s="21">
        <v>37.1</v>
      </c>
      <c r="CB74" s="21">
        <v>36.5</v>
      </c>
      <c r="CC74" s="21">
        <v>37</v>
      </c>
      <c r="CD74" s="21">
        <v>37.6</v>
      </c>
      <c r="CE74" s="6"/>
      <c r="CF74" s="24" t="s">
        <v>1736</v>
      </c>
      <c r="CG74" s="21"/>
      <c r="CH74" s="21"/>
      <c r="CI74" s="21"/>
      <c r="CJ74" s="21"/>
      <c r="CK74" s="21"/>
      <c r="CL74" s="21"/>
      <c r="CM74" s="24" t="s">
        <v>1737</v>
      </c>
      <c r="CN74" s="21"/>
      <c r="CO74" s="21"/>
      <c r="CP74" s="21"/>
      <c r="CQ74" s="21"/>
      <c r="CR74" s="21"/>
      <c r="CS74" s="21"/>
      <c r="CT74" s="24">
        <v>2</v>
      </c>
      <c r="CU74" s="21"/>
      <c r="CV74" s="21"/>
      <c r="CW74" s="21"/>
      <c r="CX74" s="21"/>
      <c r="CY74" s="21"/>
      <c r="CZ74" s="21"/>
      <c r="DA74" s="24" t="s">
        <v>735</v>
      </c>
      <c r="DB74" s="21"/>
      <c r="DC74" s="21"/>
      <c r="DD74" s="21"/>
      <c r="DE74" s="21"/>
      <c r="DF74" s="21"/>
      <c r="DG74" s="21"/>
      <c r="DH74" s="24" t="s">
        <v>1028</v>
      </c>
      <c r="DI74" s="21" t="s">
        <v>1028</v>
      </c>
      <c r="DJ74" s="21" t="s">
        <v>1738</v>
      </c>
      <c r="DK74" s="21" t="s">
        <v>1739</v>
      </c>
      <c r="DL74" s="21" t="s">
        <v>1739</v>
      </c>
      <c r="DM74" s="21" t="s">
        <v>1739</v>
      </c>
      <c r="DN74" s="21" t="s">
        <v>1740</v>
      </c>
      <c r="DO74" s="26"/>
      <c r="DP74" s="6"/>
      <c r="DQ74" s="24">
        <v>98.2</v>
      </c>
      <c r="DR74" s="21">
        <v>93.8</v>
      </c>
      <c r="DS74" s="21">
        <v>178.4</v>
      </c>
      <c r="DT74" s="21">
        <v>131.6</v>
      </c>
      <c r="DU74" s="21">
        <v>175.5</v>
      </c>
      <c r="DV74" s="21">
        <v>173.5</v>
      </c>
      <c r="DW74" s="21">
        <v>148</v>
      </c>
      <c r="DX74" s="24">
        <v>0.4</v>
      </c>
      <c r="DY74" s="21">
        <v>0.5</v>
      </c>
      <c r="DZ74" s="21">
        <v>0.5</v>
      </c>
      <c r="EA74" s="21">
        <v>0.4</v>
      </c>
      <c r="EB74" s="21">
        <v>0.4</v>
      </c>
      <c r="EC74" s="21">
        <v>0.4</v>
      </c>
      <c r="ED74" s="21">
        <v>0.35</v>
      </c>
      <c r="EE74" s="78">
        <f t="shared" si="51"/>
        <v>245.5</v>
      </c>
      <c r="EF74" s="79">
        <f t="shared" si="96"/>
        <v>187.6</v>
      </c>
      <c r="EG74" s="79">
        <f t="shared" si="170"/>
        <v>356.8</v>
      </c>
      <c r="EH74" s="79">
        <f t="shared" si="208"/>
        <v>328.99999999999994</v>
      </c>
      <c r="EI74" s="79">
        <f t="shared" ref="EI74:EK74" si="211">DU74/EB74</f>
        <v>438.75</v>
      </c>
      <c r="EJ74" s="79">
        <f t="shared" si="211"/>
        <v>433.75</v>
      </c>
      <c r="EK74" s="79">
        <f t="shared" si="211"/>
        <v>422.85714285714289</v>
      </c>
      <c r="EL74" s="24">
        <v>1</v>
      </c>
      <c r="EM74" s="21">
        <v>1</v>
      </c>
      <c r="EN74" s="21">
        <v>1</v>
      </c>
      <c r="EO74" s="21">
        <v>1</v>
      </c>
      <c r="EP74" s="21">
        <v>1</v>
      </c>
      <c r="EQ74" s="21">
        <v>1</v>
      </c>
      <c r="ER74" s="21">
        <v>0</v>
      </c>
      <c r="ES74" s="24">
        <v>151</v>
      </c>
      <c r="ET74" s="21">
        <v>192</v>
      </c>
      <c r="EU74" s="21">
        <v>203</v>
      </c>
      <c r="EV74" s="21">
        <v>190</v>
      </c>
      <c r="EW74" s="21">
        <v>249</v>
      </c>
      <c r="EX74" s="21">
        <v>352</v>
      </c>
      <c r="EY74" s="21">
        <v>457</v>
      </c>
      <c r="EZ74" s="24">
        <v>9.1</v>
      </c>
      <c r="FA74" s="21">
        <v>9.1</v>
      </c>
      <c r="FB74" s="21">
        <v>4</v>
      </c>
      <c r="FC74" s="21">
        <v>4</v>
      </c>
      <c r="FD74" s="21">
        <v>6.5</v>
      </c>
      <c r="FE74" s="21">
        <v>6.5</v>
      </c>
      <c r="FF74" s="21">
        <v>6.5</v>
      </c>
      <c r="FG74" s="24">
        <v>3</v>
      </c>
      <c r="FH74" s="21">
        <v>3</v>
      </c>
      <c r="FI74" s="21">
        <v>3</v>
      </c>
      <c r="FJ74" s="21">
        <v>3</v>
      </c>
      <c r="FK74" s="21">
        <v>3</v>
      </c>
      <c r="FL74" s="21">
        <v>5</v>
      </c>
      <c r="FM74" s="21">
        <v>7</v>
      </c>
      <c r="FN74" s="24">
        <v>89</v>
      </c>
      <c r="FO74" s="21">
        <v>86</v>
      </c>
      <c r="FP74" s="21">
        <v>82</v>
      </c>
      <c r="FQ74" s="21">
        <v>85</v>
      </c>
      <c r="FR74" s="21">
        <v>82</v>
      </c>
      <c r="FS74" s="21">
        <v>99</v>
      </c>
      <c r="FT74" s="21">
        <v>105</v>
      </c>
      <c r="FU74" s="24" t="s">
        <v>1214</v>
      </c>
      <c r="FV74" s="21" t="s">
        <v>1458</v>
      </c>
      <c r="FW74" s="21" t="s">
        <v>1395</v>
      </c>
      <c r="FX74" s="21" t="s">
        <v>1709</v>
      </c>
      <c r="FY74" s="21">
        <v>0</v>
      </c>
      <c r="FZ74" s="21">
        <v>0</v>
      </c>
      <c r="GA74" s="21">
        <v>0</v>
      </c>
      <c r="GB74" s="24">
        <v>67</v>
      </c>
      <c r="GC74" s="21">
        <v>87</v>
      </c>
      <c r="GD74" s="21">
        <v>68</v>
      </c>
      <c r="GE74" s="21">
        <v>65</v>
      </c>
      <c r="GF74" s="21">
        <v>55</v>
      </c>
      <c r="GG74" s="21">
        <v>50</v>
      </c>
      <c r="GH74" s="21">
        <v>50</v>
      </c>
      <c r="GI74" s="24">
        <v>2920</v>
      </c>
      <c r="GJ74" s="21">
        <v>3485</v>
      </c>
      <c r="GK74" s="21">
        <v>2390</v>
      </c>
      <c r="GL74" s="21">
        <v>1495</v>
      </c>
      <c r="GM74" s="21">
        <v>3020</v>
      </c>
      <c r="GN74" s="21">
        <v>2660</v>
      </c>
      <c r="GO74" s="21">
        <v>3770</v>
      </c>
      <c r="GP74" s="6"/>
      <c r="GQ74" s="24">
        <v>16</v>
      </c>
      <c r="GR74" s="21">
        <v>90</v>
      </c>
      <c r="GS74" s="24">
        <v>17</v>
      </c>
      <c r="GT74" s="21">
        <v>90</v>
      </c>
      <c r="GU74" s="24">
        <v>14</v>
      </c>
      <c r="GV74" s="21">
        <v>55</v>
      </c>
      <c r="GW74" s="24">
        <v>14</v>
      </c>
      <c r="GX74" s="21">
        <v>55</v>
      </c>
      <c r="GY74" s="24">
        <v>11</v>
      </c>
      <c r="GZ74" s="21">
        <v>45</v>
      </c>
      <c r="HA74" s="24">
        <v>11</v>
      </c>
      <c r="HB74" s="21">
        <v>45</v>
      </c>
      <c r="HC74" s="24">
        <v>10</v>
      </c>
      <c r="HD74" s="21">
        <v>45</v>
      </c>
      <c r="HE74" s="6"/>
      <c r="HF74" s="21">
        <v>29</v>
      </c>
      <c r="HG74" s="21">
        <v>56</v>
      </c>
      <c r="HH74" s="21">
        <v>163</v>
      </c>
      <c r="HI74" s="21">
        <v>33</v>
      </c>
      <c r="HJ74" s="21">
        <v>1</v>
      </c>
      <c r="HK74" s="21">
        <v>253.2</v>
      </c>
      <c r="HL74" s="21">
        <v>0.4</v>
      </c>
      <c r="HM74" s="21">
        <v>50</v>
      </c>
      <c r="HN74" s="21">
        <v>12.88</v>
      </c>
      <c r="HO74" s="21">
        <v>25.2</v>
      </c>
      <c r="HP74" s="21">
        <v>2.44</v>
      </c>
      <c r="HQ74" s="21">
        <v>137.4</v>
      </c>
      <c r="HR74" s="21">
        <v>21.3</v>
      </c>
      <c r="HS74" s="21">
        <v>17.5</v>
      </c>
      <c r="HT74" s="21">
        <v>3</v>
      </c>
      <c r="HU74" s="6"/>
    </row>
    <row r="75" spans="1:229" ht="15.75" customHeight="1" x14ac:dyDescent="0.3">
      <c r="A75" s="99">
        <v>70</v>
      </c>
      <c r="B75" s="3">
        <v>209</v>
      </c>
      <c r="C75" s="21" t="s">
        <v>431</v>
      </c>
      <c r="D75" s="21">
        <v>1</v>
      </c>
      <c r="E75" s="22">
        <v>41545</v>
      </c>
      <c r="F75" s="22">
        <v>41545</v>
      </c>
      <c r="G75" s="21">
        <f t="shared" si="0"/>
        <v>0</v>
      </c>
      <c r="H75" s="21"/>
      <c r="I75" s="21" t="s">
        <v>432</v>
      </c>
      <c r="J75" s="23">
        <v>16709</v>
      </c>
      <c r="K75" s="21">
        <v>68</v>
      </c>
      <c r="L75" s="21">
        <v>172</v>
      </c>
      <c r="M75" s="21">
        <v>97</v>
      </c>
      <c r="N75" s="21" t="s">
        <v>1748</v>
      </c>
      <c r="O75" s="21">
        <v>85</v>
      </c>
      <c r="P75" s="21">
        <v>95</v>
      </c>
      <c r="Q75" s="21">
        <v>28</v>
      </c>
      <c r="R75" s="21" t="s">
        <v>547</v>
      </c>
      <c r="S75" s="21">
        <v>1</v>
      </c>
      <c r="T75" s="21">
        <v>68</v>
      </c>
      <c r="U75" s="21" t="s">
        <v>272</v>
      </c>
      <c r="V75" s="21">
        <v>1</v>
      </c>
      <c r="W75" s="21">
        <v>15</v>
      </c>
      <c r="X75" s="21">
        <v>10</v>
      </c>
      <c r="Y75" s="21">
        <v>8</v>
      </c>
      <c r="Z75" s="6"/>
      <c r="AA75" s="24" t="s">
        <v>513</v>
      </c>
      <c r="AB75" s="21" t="s">
        <v>885</v>
      </c>
      <c r="AC75" s="25">
        <v>1</v>
      </c>
      <c r="AD75" s="25"/>
      <c r="AE75" s="21" t="s">
        <v>246</v>
      </c>
      <c r="AF75" s="21" t="s">
        <v>479</v>
      </c>
      <c r="AG75" s="21" t="s">
        <v>246</v>
      </c>
      <c r="AH75" s="21" t="s">
        <v>248</v>
      </c>
      <c r="AI75" s="21" t="s">
        <v>246</v>
      </c>
      <c r="AJ75" s="21" t="s">
        <v>246</v>
      </c>
      <c r="AK75" s="21" t="s">
        <v>246</v>
      </c>
      <c r="AL75" s="21" t="s">
        <v>246</v>
      </c>
      <c r="AM75" s="21">
        <v>16.95</v>
      </c>
      <c r="AN75" s="6"/>
      <c r="AO75" s="26" t="s">
        <v>250</v>
      </c>
      <c r="AP75" s="26" t="s">
        <v>274</v>
      </c>
      <c r="AQ75" s="26"/>
      <c r="AR75" s="26" t="s">
        <v>1902</v>
      </c>
      <c r="AS75" s="26" t="s">
        <v>1919</v>
      </c>
      <c r="AT75" s="115">
        <v>6.95</v>
      </c>
      <c r="AU75" s="21">
        <v>16.57</v>
      </c>
      <c r="AV75" s="21">
        <v>14.07</v>
      </c>
      <c r="AW75" s="21">
        <v>9.51</v>
      </c>
      <c r="AX75" s="21">
        <v>7.85</v>
      </c>
      <c r="AY75" s="21">
        <v>6.66</v>
      </c>
      <c r="AZ75" s="21">
        <v>5.46</v>
      </c>
      <c r="BA75" s="21">
        <v>4.82</v>
      </c>
      <c r="BB75" s="21">
        <v>3.59</v>
      </c>
      <c r="BC75" s="28">
        <f t="shared" ref="BC75:BE75" si="212">((AU75/AT75)*100)-100</f>
        <v>138.41726618705036</v>
      </c>
      <c r="BD75" s="28">
        <f t="shared" si="212"/>
        <v>-15.087507543753773</v>
      </c>
      <c r="BE75" s="28">
        <f t="shared" si="212"/>
        <v>-32.40938166311301</v>
      </c>
      <c r="BF75" s="28">
        <f t="shared" si="2"/>
        <v>102.44604316546764</v>
      </c>
      <c r="BG75" s="28">
        <f t="shared" si="3"/>
        <v>36.834532374100718</v>
      </c>
      <c r="BH75" s="28">
        <f t="shared" si="4"/>
        <v>-42.60712130356066</v>
      </c>
      <c r="BI75" s="3">
        <f t="shared" ref="BI75:BK75" si="213">AU75-AT75</f>
        <v>9.620000000000001</v>
      </c>
      <c r="BJ75" s="3">
        <f t="shared" si="213"/>
        <v>-2.5</v>
      </c>
      <c r="BK75" s="3">
        <f t="shared" si="213"/>
        <v>-4.5600000000000005</v>
      </c>
      <c r="BL75" s="3">
        <f t="shared" si="6"/>
        <v>7.12</v>
      </c>
      <c r="BM75" s="3">
        <f t="shared" si="7"/>
        <v>2.5599999999999996</v>
      </c>
      <c r="BN75" s="3">
        <f t="shared" si="8"/>
        <v>-7.0600000000000005</v>
      </c>
      <c r="BO75" s="24">
        <v>405.5</v>
      </c>
      <c r="BP75" s="21">
        <v>371.3</v>
      </c>
      <c r="BQ75" s="21">
        <v>322</v>
      </c>
      <c r="BR75" s="21">
        <v>350.7</v>
      </c>
      <c r="BS75" s="21">
        <v>290</v>
      </c>
      <c r="BT75" s="21">
        <v>245.9</v>
      </c>
      <c r="BU75" s="21">
        <v>174</v>
      </c>
      <c r="BV75" s="24">
        <v>35</v>
      </c>
      <c r="BW75" s="21">
        <v>36</v>
      </c>
      <c r="BX75" s="21">
        <v>37.4</v>
      </c>
      <c r="BY75" s="21">
        <v>36.9</v>
      </c>
      <c r="BZ75" s="21">
        <v>37</v>
      </c>
      <c r="CA75" s="21">
        <v>37</v>
      </c>
      <c r="CB75" s="21">
        <v>37.9</v>
      </c>
      <c r="CC75" s="21">
        <v>37</v>
      </c>
      <c r="CD75" s="21">
        <v>37</v>
      </c>
      <c r="CE75" s="6"/>
      <c r="CF75" s="24" t="s">
        <v>1749</v>
      </c>
      <c r="CG75" s="21"/>
      <c r="CH75" s="21"/>
      <c r="CI75" s="21"/>
      <c r="CJ75" s="21"/>
      <c r="CK75" s="21"/>
      <c r="CL75" s="21"/>
      <c r="CM75" s="24" t="s">
        <v>1750</v>
      </c>
      <c r="CN75" s="21"/>
      <c r="CO75" s="21"/>
      <c r="CP75" s="21"/>
      <c r="CQ75" s="21"/>
      <c r="CR75" s="21"/>
      <c r="CS75" s="21"/>
      <c r="CT75" s="24">
        <v>11</v>
      </c>
      <c r="CU75" s="21"/>
      <c r="CV75" s="21"/>
      <c r="CW75" s="21"/>
      <c r="CX75" s="21"/>
      <c r="CY75" s="21"/>
      <c r="CZ75" s="21"/>
      <c r="DA75" s="24" t="s">
        <v>1751</v>
      </c>
      <c r="DB75" s="21"/>
      <c r="DC75" s="21"/>
      <c r="DD75" s="21"/>
      <c r="DE75" s="21"/>
      <c r="DF75" s="21"/>
      <c r="DG75" s="21"/>
      <c r="DH75" s="24" t="s">
        <v>255</v>
      </c>
      <c r="DI75" s="21" t="s">
        <v>255</v>
      </c>
      <c r="DJ75" s="21" t="s">
        <v>255</v>
      </c>
      <c r="DK75" s="21" t="s">
        <v>255</v>
      </c>
      <c r="DL75" s="21" t="s">
        <v>255</v>
      </c>
      <c r="DM75" s="21" t="s">
        <v>255</v>
      </c>
      <c r="DN75" s="21" t="s">
        <v>255</v>
      </c>
      <c r="DO75" s="26"/>
      <c r="DP75" s="6"/>
      <c r="DQ75" s="24">
        <v>66</v>
      </c>
      <c r="DR75" s="21">
        <v>112.8</v>
      </c>
      <c r="DS75" s="21">
        <v>89.9</v>
      </c>
      <c r="DT75" s="21">
        <v>112</v>
      </c>
      <c r="DU75" s="21">
        <v>104.8</v>
      </c>
      <c r="DV75" s="21">
        <v>109.5</v>
      </c>
      <c r="DW75" s="21">
        <v>107.8</v>
      </c>
      <c r="DX75" s="24">
        <v>0.6</v>
      </c>
      <c r="DY75" s="21">
        <v>0.7</v>
      </c>
      <c r="DZ75" s="21">
        <v>0.6</v>
      </c>
      <c r="EA75" s="21">
        <v>0.6</v>
      </c>
      <c r="EB75" s="21">
        <v>0.6</v>
      </c>
      <c r="EC75" s="21">
        <v>0.6</v>
      </c>
      <c r="ED75" s="21">
        <v>0.5</v>
      </c>
      <c r="EE75" s="29">
        <f t="shared" si="51"/>
        <v>110</v>
      </c>
      <c r="EF75" s="30">
        <f t="shared" si="96"/>
        <v>161.14285714285714</v>
      </c>
      <c r="EG75" s="30">
        <f t="shared" si="170"/>
        <v>149.83333333333334</v>
      </c>
      <c r="EH75" s="30">
        <f t="shared" si="208"/>
        <v>186.66666666666669</v>
      </c>
      <c r="EI75" s="30">
        <f t="shared" ref="EI75:EK75" si="214">DU75/EB75</f>
        <v>174.66666666666666</v>
      </c>
      <c r="EJ75" s="30">
        <f t="shared" si="214"/>
        <v>182.5</v>
      </c>
      <c r="EK75" s="30">
        <f t="shared" si="214"/>
        <v>215.6</v>
      </c>
      <c r="EL75" s="24">
        <v>0</v>
      </c>
      <c r="EM75" s="21">
        <v>1</v>
      </c>
      <c r="EN75" s="21">
        <v>1</v>
      </c>
      <c r="EO75" s="21">
        <v>1</v>
      </c>
      <c r="EP75" s="21">
        <v>1</v>
      </c>
      <c r="EQ75" s="21">
        <v>1</v>
      </c>
      <c r="ER75" s="21">
        <v>1</v>
      </c>
      <c r="ES75" s="24">
        <v>125</v>
      </c>
      <c r="ET75" s="21">
        <v>178</v>
      </c>
      <c r="EU75" s="21">
        <v>146</v>
      </c>
      <c r="EV75" s="21">
        <v>150</v>
      </c>
      <c r="EW75" s="21">
        <v>176</v>
      </c>
      <c r="EX75" s="21">
        <v>191</v>
      </c>
      <c r="EY75" s="21">
        <v>211</v>
      </c>
      <c r="EZ75" s="24">
        <v>27.5</v>
      </c>
      <c r="FA75" s="21">
        <v>17.5</v>
      </c>
      <c r="FB75" s="21">
        <v>17.5</v>
      </c>
      <c r="FC75" s="21">
        <v>16</v>
      </c>
      <c r="FD75" s="21">
        <v>12.7</v>
      </c>
      <c r="FE75" s="21">
        <v>10.5</v>
      </c>
      <c r="FF75" s="21">
        <v>15.2</v>
      </c>
      <c r="FG75" s="24">
        <v>13</v>
      </c>
      <c r="FH75" s="21">
        <v>4</v>
      </c>
      <c r="FI75" s="21">
        <v>3</v>
      </c>
      <c r="FJ75" s="21">
        <v>3</v>
      </c>
      <c r="FK75" s="21">
        <v>3</v>
      </c>
      <c r="FL75" s="21">
        <v>5</v>
      </c>
      <c r="FM75" s="21">
        <v>8</v>
      </c>
      <c r="FN75" s="24">
        <v>83</v>
      </c>
      <c r="FO75" s="21">
        <v>93</v>
      </c>
      <c r="FP75" s="21">
        <v>74</v>
      </c>
      <c r="FQ75" s="21">
        <v>74</v>
      </c>
      <c r="FR75" s="21">
        <v>83</v>
      </c>
      <c r="FS75" s="21">
        <v>84</v>
      </c>
      <c r="FT75" s="21">
        <v>71</v>
      </c>
      <c r="FU75" s="24">
        <v>0</v>
      </c>
      <c r="FV75" s="21" t="s">
        <v>1669</v>
      </c>
      <c r="FW75" s="21" t="s">
        <v>1212</v>
      </c>
      <c r="FX75" s="21" t="s">
        <v>1212</v>
      </c>
      <c r="FY75" s="21" t="s">
        <v>1160</v>
      </c>
      <c r="FZ75" s="21" t="s">
        <v>1752</v>
      </c>
      <c r="GA75" s="21" t="s">
        <v>804</v>
      </c>
      <c r="GB75" s="24">
        <v>614</v>
      </c>
      <c r="GC75" s="21">
        <v>539</v>
      </c>
      <c r="GD75" s="21">
        <v>469</v>
      </c>
      <c r="GE75" s="21">
        <v>457</v>
      </c>
      <c r="GF75" s="21">
        <v>426</v>
      </c>
      <c r="GG75" s="21">
        <v>436</v>
      </c>
      <c r="GH75" s="21">
        <v>420</v>
      </c>
      <c r="GI75" s="24">
        <v>240</v>
      </c>
      <c r="GJ75" s="21">
        <v>330</v>
      </c>
      <c r="GK75" s="21">
        <v>280</v>
      </c>
      <c r="GL75" s="21">
        <v>150</v>
      </c>
      <c r="GM75" s="21">
        <v>160</v>
      </c>
      <c r="GN75" s="21">
        <v>160</v>
      </c>
      <c r="GO75" s="21">
        <v>490</v>
      </c>
      <c r="GP75" s="6"/>
      <c r="GQ75" s="24">
        <v>12</v>
      </c>
      <c r="GR75" s="21">
        <v>45</v>
      </c>
      <c r="GS75" s="24">
        <v>18</v>
      </c>
      <c r="GT75" s="21">
        <v>90</v>
      </c>
      <c r="GU75" s="24">
        <v>19</v>
      </c>
      <c r="GV75" s="21">
        <v>90</v>
      </c>
      <c r="GW75" s="24">
        <v>19</v>
      </c>
      <c r="GX75" s="21">
        <v>90</v>
      </c>
      <c r="GY75" s="24">
        <v>18</v>
      </c>
      <c r="GZ75" s="21">
        <v>90</v>
      </c>
      <c r="HA75" s="24">
        <v>17</v>
      </c>
      <c r="HB75" s="21">
        <v>90</v>
      </c>
      <c r="HC75" s="24">
        <v>16</v>
      </c>
      <c r="HD75" s="21">
        <v>90</v>
      </c>
      <c r="HE75" s="6"/>
      <c r="HF75" s="21">
        <v>68</v>
      </c>
      <c r="HG75" s="21">
        <v>99</v>
      </c>
      <c r="HH75" s="21">
        <v>163</v>
      </c>
      <c r="HI75" s="21">
        <v>37.4</v>
      </c>
      <c r="HJ75" s="21">
        <v>1</v>
      </c>
      <c r="HK75" s="21">
        <v>59.9</v>
      </c>
      <c r="HL75" s="21">
        <v>1</v>
      </c>
      <c r="HM75" s="21">
        <v>0</v>
      </c>
      <c r="HN75" s="21">
        <v>92.1</v>
      </c>
      <c r="HO75" s="21">
        <v>19</v>
      </c>
      <c r="HP75" s="21">
        <v>3.18</v>
      </c>
      <c r="HQ75" s="21">
        <v>139</v>
      </c>
      <c r="HR75" s="21">
        <v>19</v>
      </c>
      <c r="HS75" s="21">
        <v>27.5</v>
      </c>
      <c r="HT75" s="21">
        <v>4</v>
      </c>
      <c r="HU75" s="6"/>
    </row>
    <row r="76" spans="1:229" ht="15.75" customHeight="1" x14ac:dyDescent="0.3"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6"/>
      <c r="CU76" s="6"/>
      <c r="CV76" s="6"/>
      <c r="CW76" s="6"/>
      <c r="CX76" s="6"/>
      <c r="CY76" s="6"/>
      <c r="CZ76" s="6"/>
      <c r="DA76" s="6"/>
      <c r="DB76" s="6"/>
      <c r="DC76" s="6"/>
      <c r="DD76" s="6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6"/>
      <c r="EA76" s="6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6"/>
      <c r="EU76" s="6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6"/>
      <c r="FT76" s="6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  <c r="GN76" s="6"/>
      <c r="GO76" s="6"/>
      <c r="GP76" s="6"/>
      <c r="GQ76" s="6"/>
      <c r="GR76" s="6"/>
      <c r="GS76" s="6"/>
      <c r="GT76" s="6"/>
      <c r="GU76" s="6"/>
      <c r="GV76" s="6"/>
      <c r="GW76" s="6"/>
      <c r="GX76" s="6"/>
      <c r="GY76" s="6"/>
      <c r="GZ76" s="6"/>
      <c r="HA76" s="6"/>
      <c r="HB76" s="6"/>
      <c r="HC76" s="6"/>
      <c r="HD76" s="6"/>
      <c r="HE76" s="6"/>
      <c r="HF76" s="6"/>
      <c r="HG76" s="6"/>
      <c r="HH76" s="6"/>
      <c r="HI76" s="6"/>
      <c r="HJ76" s="6"/>
      <c r="HK76" s="6"/>
      <c r="HL76" s="6"/>
      <c r="HM76" s="6"/>
      <c r="HN76" s="6"/>
      <c r="HO76" s="6"/>
      <c r="HP76" s="6"/>
      <c r="HQ76" s="6"/>
      <c r="HR76" s="6"/>
      <c r="HS76" s="6"/>
      <c r="HT76" s="6"/>
      <c r="HU76" s="6"/>
    </row>
    <row r="77" spans="1:229" ht="15.75" customHeight="1" x14ac:dyDescent="0.3"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  <c r="DY77" s="15"/>
      <c r="DZ77" s="15"/>
      <c r="EA77" s="15"/>
      <c r="EB77" s="15"/>
      <c r="EC77" s="15"/>
      <c r="ED77" s="15"/>
      <c r="EE77" s="15"/>
      <c r="EF77" s="15"/>
      <c r="EG77" s="15"/>
      <c r="EH77" s="15"/>
      <c r="EI77" s="15"/>
      <c r="EJ77" s="15"/>
      <c r="EK77" s="15"/>
      <c r="EL77" s="15"/>
      <c r="EM77" s="15"/>
      <c r="EN77" s="15"/>
      <c r="EO77" s="15"/>
      <c r="EP77" s="15"/>
      <c r="EQ77" s="15"/>
      <c r="ER77" s="15"/>
      <c r="ES77" s="15"/>
      <c r="ET77" s="15"/>
      <c r="EU77" s="15"/>
      <c r="EV77" s="15"/>
      <c r="EW77" s="15"/>
      <c r="EX77" s="15"/>
      <c r="EY77" s="15"/>
      <c r="EZ77" s="15"/>
      <c r="FA77" s="15"/>
      <c r="FB77" s="15"/>
      <c r="FC77" s="15"/>
      <c r="FD77" s="15"/>
      <c r="FE77" s="15"/>
      <c r="FF77" s="15"/>
      <c r="FG77" s="15"/>
      <c r="FH77" s="15"/>
      <c r="FI77" s="15"/>
      <c r="FJ77" s="15"/>
      <c r="FK77" s="15"/>
      <c r="FL77" s="15"/>
      <c r="FM77" s="15"/>
      <c r="FN77" s="15"/>
      <c r="FO77" s="15"/>
      <c r="FP77" s="15"/>
      <c r="FQ77" s="15"/>
      <c r="FR77" s="15"/>
      <c r="FS77" s="15"/>
      <c r="FT77" s="15"/>
      <c r="FU77" s="15"/>
      <c r="FV77" s="15"/>
      <c r="FW77" s="15"/>
      <c r="FX77" s="15"/>
      <c r="FY77" s="15"/>
      <c r="FZ77" s="15"/>
      <c r="GA77" s="15"/>
      <c r="GB77" s="15"/>
      <c r="GC77" s="15"/>
      <c r="GD77" s="15"/>
      <c r="GE77" s="15"/>
      <c r="GF77" s="15"/>
      <c r="GG77" s="15"/>
      <c r="GH77" s="15"/>
      <c r="GI77" s="15"/>
      <c r="GJ77" s="15"/>
      <c r="GK77" s="15"/>
      <c r="GL77" s="15"/>
      <c r="GM77" s="15"/>
      <c r="GN77" s="15"/>
      <c r="GO77" s="15"/>
      <c r="GP77" s="15"/>
      <c r="GQ77" s="15"/>
      <c r="GR77" s="15"/>
      <c r="GS77" s="15"/>
      <c r="GT77" s="15"/>
      <c r="GU77" s="15"/>
      <c r="GV77" s="15"/>
      <c r="GW77" s="15"/>
      <c r="GX77" s="15"/>
      <c r="GY77" s="15"/>
      <c r="GZ77" s="15"/>
      <c r="HA77" s="15"/>
      <c r="HB77" s="15"/>
      <c r="HC77" s="15"/>
      <c r="HD77" s="15"/>
      <c r="HE77" s="15"/>
      <c r="HF77" s="15"/>
      <c r="HG77" s="15"/>
      <c r="HH77" s="15"/>
      <c r="HI77" s="15"/>
      <c r="HJ77" s="15"/>
      <c r="HK77" s="15"/>
      <c r="HL77" s="15"/>
      <c r="HM77" s="15"/>
      <c r="HN77" s="15"/>
      <c r="HO77" s="15"/>
      <c r="HP77" s="15"/>
      <c r="HQ77" s="15"/>
      <c r="HR77" s="15"/>
      <c r="HS77" s="15"/>
      <c r="HT77" s="15"/>
    </row>
    <row r="78" spans="1:229" ht="15.75" customHeight="1" x14ac:dyDescent="0.3"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>
        <f>COUNTIFS(AO6:AO75,"Yes")</f>
        <v>70</v>
      </c>
      <c r="AP78" s="15">
        <f>COUNTIFS(AP6:AP75,"Eff")</f>
        <v>70</v>
      </c>
      <c r="AQ78" s="15">
        <f>COUNTIFS(AQ6:AQ75,"Csak neg.")</f>
        <v>0</v>
      </c>
      <c r="AR78" s="15">
        <f>COUNTIFS(AR6:AR75,"B")</f>
        <v>70</v>
      </c>
      <c r="AS78" s="6" t="s">
        <v>2082</v>
      </c>
      <c r="AT78" s="110">
        <f t="shared" ref="AT78:CD78" si="215">AVERAGE(AT6:AT75)</f>
        <v>10.732285714285718</v>
      </c>
      <c r="AU78" s="110">
        <f t="shared" si="215"/>
        <v>13.042428571428571</v>
      </c>
      <c r="AV78" s="110">
        <f t="shared" si="215"/>
        <v>13.859285714285711</v>
      </c>
      <c r="AW78" s="110">
        <f t="shared" si="215"/>
        <v>10.466571428571429</v>
      </c>
      <c r="AX78" s="110">
        <f t="shared" si="215"/>
        <v>8.5120895522388036</v>
      </c>
      <c r="AY78" s="110">
        <f t="shared" si="215"/>
        <v>6.0686885245901632</v>
      </c>
      <c r="AZ78" s="110">
        <f t="shared" si="215"/>
        <v>3.9505454545454541</v>
      </c>
      <c r="BA78" s="110">
        <f t="shared" si="215"/>
        <v>2.5828571428571427</v>
      </c>
      <c r="BB78" s="110">
        <f t="shared" si="215"/>
        <v>1.9802439024390244</v>
      </c>
      <c r="BC78" s="110">
        <f t="shared" si="215"/>
        <v>79.146141814248722</v>
      </c>
      <c r="BD78" s="110">
        <f t="shared" si="215"/>
        <v>26.540195246771308</v>
      </c>
      <c r="BE78" s="110">
        <f t="shared" si="215"/>
        <v>-33.383841264225417</v>
      </c>
      <c r="BF78" s="110">
        <f t="shared" si="215"/>
        <v>146.17535894582684</v>
      </c>
      <c r="BG78" s="110">
        <f t="shared" si="215"/>
        <v>65.930368112509456</v>
      </c>
      <c r="BH78" s="110">
        <f t="shared" si="215"/>
        <v>-18.980665808516228</v>
      </c>
      <c r="BI78" s="110">
        <f t="shared" si="215"/>
        <v>2.3101428571428579</v>
      </c>
      <c r="BJ78" s="110">
        <f t="shared" si="215"/>
        <v>0.81685714285714317</v>
      </c>
      <c r="BK78" s="110">
        <f t="shared" si="215"/>
        <v>-3.3927142857142867</v>
      </c>
      <c r="BL78" s="110">
        <f t="shared" si="215"/>
        <v>3.1270000000000007</v>
      </c>
      <c r="BM78" s="110">
        <f t="shared" si="215"/>
        <v>-0.26571428571428557</v>
      </c>
      <c r="BN78" s="110">
        <f t="shared" si="215"/>
        <v>-2.5758571428571431</v>
      </c>
      <c r="BO78" s="110">
        <f t="shared" si="215"/>
        <v>213.42857142857147</v>
      </c>
      <c r="BP78" s="110">
        <f t="shared" si="215"/>
        <v>215.2526315789473</v>
      </c>
      <c r="BQ78" s="110">
        <f t="shared" si="215"/>
        <v>186.52115384615382</v>
      </c>
      <c r="BR78" s="110">
        <f t="shared" si="215"/>
        <v>139.50222222222226</v>
      </c>
      <c r="BS78" s="110">
        <f t="shared" si="215"/>
        <v>108.21052631578948</v>
      </c>
      <c r="BT78" s="110">
        <f t="shared" si="215"/>
        <v>96.663333333333327</v>
      </c>
      <c r="BU78" s="110">
        <f t="shared" si="215"/>
        <v>74.179999999999993</v>
      </c>
      <c r="BV78" s="110">
        <f t="shared" si="215"/>
        <v>36.619117647058815</v>
      </c>
      <c r="BW78" s="110">
        <f t="shared" si="215"/>
        <v>36.647761194029854</v>
      </c>
      <c r="BX78" s="110">
        <f t="shared" si="215"/>
        <v>36.815942028985511</v>
      </c>
      <c r="BY78" s="110">
        <f t="shared" si="215"/>
        <v>36.628985507246369</v>
      </c>
      <c r="BZ78" s="110">
        <f t="shared" si="215"/>
        <v>36.726865671641796</v>
      </c>
      <c r="CA78" s="110">
        <f t="shared" si="215"/>
        <v>36.699999999999996</v>
      </c>
      <c r="CB78" s="110">
        <f t="shared" si="215"/>
        <v>36.659999999999997</v>
      </c>
      <c r="CC78" s="110">
        <f t="shared" si="215"/>
        <v>36.516666666666666</v>
      </c>
      <c r="CD78" s="110">
        <f t="shared" si="215"/>
        <v>36.767499999999998</v>
      </c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  <c r="DY78" s="15"/>
      <c r="DZ78" s="15"/>
      <c r="EA78" s="15"/>
      <c r="EB78" s="15"/>
      <c r="EC78" s="15"/>
      <c r="ED78" s="15"/>
      <c r="EE78" s="15"/>
      <c r="EF78" s="15"/>
      <c r="EG78" s="15"/>
      <c r="EH78" s="15"/>
      <c r="EI78" s="15"/>
      <c r="EJ78" s="15"/>
      <c r="EK78" s="15"/>
      <c r="EL78" s="15"/>
      <c r="EM78" s="15"/>
      <c r="EN78" s="15"/>
      <c r="EO78" s="15"/>
      <c r="EP78" s="15"/>
      <c r="EQ78" s="15"/>
      <c r="ER78" s="15"/>
      <c r="ES78" s="15"/>
      <c r="ET78" s="15"/>
      <c r="EU78" s="15"/>
      <c r="EV78" s="15"/>
      <c r="EW78" s="15"/>
      <c r="EX78" s="15"/>
      <c r="EY78" s="15"/>
      <c r="EZ78" s="15"/>
      <c r="FA78" s="15"/>
      <c r="FB78" s="15"/>
      <c r="FC78" s="15"/>
      <c r="FD78" s="15"/>
      <c r="FE78" s="15"/>
      <c r="FF78" s="15"/>
      <c r="FG78" s="15"/>
      <c r="FH78" s="15"/>
      <c r="FI78" s="15"/>
      <c r="FJ78" s="15"/>
      <c r="FK78" s="15"/>
      <c r="FL78" s="15"/>
      <c r="FM78" s="15"/>
      <c r="FN78" s="15"/>
      <c r="FO78" s="15"/>
      <c r="FP78" s="15"/>
      <c r="FQ78" s="15"/>
      <c r="FR78" s="15"/>
      <c r="FS78" s="15"/>
      <c r="FT78" s="15"/>
      <c r="FU78" s="15"/>
      <c r="FV78" s="15"/>
      <c r="FW78" s="15"/>
      <c r="FX78" s="15"/>
      <c r="FY78" s="15"/>
      <c r="FZ78" s="15"/>
      <c r="GA78" s="15"/>
      <c r="GB78" s="15"/>
      <c r="GC78" s="15"/>
      <c r="GD78" s="15"/>
      <c r="GE78" s="15"/>
      <c r="GF78" s="15"/>
      <c r="GG78" s="15"/>
      <c r="GH78" s="15"/>
      <c r="GI78" s="15"/>
      <c r="GJ78" s="15"/>
      <c r="GK78" s="15"/>
      <c r="GL78" s="15"/>
      <c r="GM78" s="15"/>
      <c r="GN78" s="15"/>
      <c r="GO78" s="15"/>
      <c r="GP78" s="15"/>
      <c r="GQ78" s="15"/>
      <c r="GR78" s="15"/>
      <c r="GS78" s="15"/>
      <c r="GT78" s="15"/>
      <c r="GU78" s="15"/>
      <c r="GV78" s="15"/>
      <c r="GW78" s="15"/>
      <c r="GX78" s="15"/>
      <c r="GY78" s="15"/>
      <c r="GZ78" s="15"/>
      <c r="HA78" s="15"/>
      <c r="HB78" s="15"/>
      <c r="HC78" s="15"/>
      <c r="HD78" s="15"/>
      <c r="HE78" s="15"/>
      <c r="HF78" s="15"/>
      <c r="HG78" s="15"/>
      <c r="HH78" s="15"/>
      <c r="HI78" s="15"/>
      <c r="HJ78" s="15"/>
      <c r="HK78" s="15"/>
      <c r="HL78" s="15"/>
      <c r="HM78" s="15"/>
      <c r="HN78" s="15"/>
      <c r="HO78" s="15"/>
      <c r="HP78" s="15"/>
      <c r="HQ78" s="15"/>
      <c r="HR78" s="15"/>
      <c r="HS78" s="15"/>
      <c r="HT78" s="15"/>
    </row>
    <row r="79" spans="1:229" ht="15.75" customHeight="1" x14ac:dyDescent="0.3"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>
        <f>COUNTIFS(AP6:AP75,"Ineff")</f>
        <v>0</v>
      </c>
      <c r="AQ79" s="15"/>
      <c r="AR79" s="15">
        <f>COUNTIFS(AR6:AR75,"S")</f>
        <v>0</v>
      </c>
      <c r="AS79" s="6" t="s">
        <v>2083</v>
      </c>
      <c r="AT79" s="15">
        <f t="shared" ref="AT79:CD79" si="216">MEDIAN(AT6:AT75)</f>
        <v>2.95</v>
      </c>
      <c r="AU79" s="15">
        <f t="shared" si="216"/>
        <v>5.1099999999999994</v>
      </c>
      <c r="AV79" s="15">
        <f t="shared" si="216"/>
        <v>5.51</v>
      </c>
      <c r="AW79" s="15">
        <f t="shared" si="216"/>
        <v>3.835</v>
      </c>
      <c r="AX79" s="15">
        <f t="shared" si="216"/>
        <v>3.11</v>
      </c>
      <c r="AY79" s="15">
        <f t="shared" si="216"/>
        <v>2.2000000000000002</v>
      </c>
      <c r="AZ79" s="15">
        <f t="shared" si="216"/>
        <v>1.27</v>
      </c>
      <c r="BA79" s="15">
        <f t="shared" si="216"/>
        <v>0.5</v>
      </c>
      <c r="BB79" s="15">
        <f t="shared" si="216"/>
        <v>0.44</v>
      </c>
      <c r="BC79" s="110">
        <f t="shared" si="216"/>
        <v>23.723982576515063</v>
      </c>
      <c r="BD79" s="110">
        <f t="shared" si="216"/>
        <v>19.080919080919081</v>
      </c>
      <c r="BE79" s="110">
        <f t="shared" si="216"/>
        <v>-36.82435845625379</v>
      </c>
      <c r="BF79" s="110">
        <f t="shared" si="216"/>
        <v>66.776089708808115</v>
      </c>
      <c r="BG79" s="110">
        <f t="shared" si="216"/>
        <v>1.6340796655221013</v>
      </c>
      <c r="BH79" s="110">
        <f t="shared" si="216"/>
        <v>-24.58905768764923</v>
      </c>
      <c r="BI79" s="15">
        <f t="shared" si="216"/>
        <v>0.94000000000000017</v>
      </c>
      <c r="BJ79" s="15">
        <f t="shared" si="216"/>
        <v>0.62000000000000011</v>
      </c>
      <c r="BK79" s="15">
        <f t="shared" si="216"/>
        <v>-1.8149999999999999</v>
      </c>
      <c r="BL79" s="15">
        <f t="shared" si="216"/>
        <v>1.845</v>
      </c>
      <c r="BM79" s="15">
        <f t="shared" si="216"/>
        <v>4.0000000000000036E-2</v>
      </c>
      <c r="BN79" s="15">
        <f t="shared" si="216"/>
        <v>-0.8849999999999999</v>
      </c>
      <c r="BO79" s="15">
        <f t="shared" si="216"/>
        <v>179.5</v>
      </c>
      <c r="BP79" s="15">
        <f t="shared" si="216"/>
        <v>197</v>
      </c>
      <c r="BQ79" s="15">
        <f t="shared" si="216"/>
        <v>182.85</v>
      </c>
      <c r="BR79" s="15">
        <f t="shared" si="216"/>
        <v>114.7</v>
      </c>
      <c r="BS79" s="15">
        <f t="shared" si="216"/>
        <v>83.75</v>
      </c>
      <c r="BT79" s="15">
        <f t="shared" si="216"/>
        <v>69.05</v>
      </c>
      <c r="BU79" s="15">
        <f t="shared" si="216"/>
        <v>67</v>
      </c>
      <c r="BV79" s="15">
        <f t="shared" si="216"/>
        <v>36.549999999999997</v>
      </c>
      <c r="BW79" s="15">
        <f t="shared" si="216"/>
        <v>36.9</v>
      </c>
      <c r="BX79" s="15">
        <f t="shared" si="216"/>
        <v>36.9</v>
      </c>
      <c r="BY79" s="15">
        <f t="shared" si="216"/>
        <v>36.6</v>
      </c>
      <c r="BZ79" s="15">
        <f t="shared" si="216"/>
        <v>36.6</v>
      </c>
      <c r="CA79" s="15">
        <f t="shared" si="216"/>
        <v>36.6</v>
      </c>
      <c r="CB79" s="15">
        <f t="shared" si="216"/>
        <v>36.5</v>
      </c>
      <c r="CC79" s="15">
        <f t="shared" si="216"/>
        <v>36.4</v>
      </c>
      <c r="CD79" s="15">
        <f t="shared" si="216"/>
        <v>36.950000000000003</v>
      </c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  <c r="DY79" s="15"/>
      <c r="DZ79" s="15"/>
      <c r="EA79" s="15"/>
      <c r="EB79" s="15"/>
      <c r="EC79" s="15"/>
      <c r="ED79" s="15"/>
      <c r="EE79" s="15"/>
      <c r="EF79" s="15"/>
      <c r="EG79" s="15"/>
      <c r="EH79" s="15"/>
      <c r="EI79" s="15"/>
      <c r="EJ79" s="15"/>
      <c r="EK79" s="15"/>
      <c r="EL79" s="15"/>
      <c r="EM79" s="15"/>
      <c r="EN79" s="15"/>
      <c r="EO79" s="15"/>
      <c r="EP79" s="15"/>
      <c r="EQ79" s="15"/>
      <c r="ER79" s="15"/>
      <c r="ES79" s="15"/>
      <c r="ET79" s="15"/>
      <c r="EU79" s="15"/>
      <c r="EV79" s="15"/>
      <c r="EW79" s="15"/>
      <c r="EX79" s="15"/>
      <c r="EY79" s="15"/>
      <c r="EZ79" s="15"/>
      <c r="FA79" s="15"/>
      <c r="FB79" s="15"/>
      <c r="FC79" s="15"/>
      <c r="FD79" s="15"/>
      <c r="FE79" s="15"/>
      <c r="FF79" s="15"/>
      <c r="FG79" s="15"/>
      <c r="FH79" s="15"/>
      <c r="FI79" s="15"/>
      <c r="FJ79" s="15"/>
      <c r="FK79" s="15"/>
      <c r="FL79" s="15"/>
      <c r="FM79" s="15"/>
      <c r="FN79" s="15"/>
      <c r="FO79" s="15"/>
      <c r="FP79" s="15"/>
      <c r="FQ79" s="15"/>
      <c r="FR79" s="15"/>
      <c r="FS79" s="15"/>
      <c r="FT79" s="15"/>
      <c r="FU79" s="15"/>
      <c r="FV79" s="15"/>
      <c r="FW79" s="15"/>
      <c r="FX79" s="15"/>
      <c r="FY79" s="15"/>
      <c r="FZ79" s="15"/>
      <c r="GA79" s="15"/>
      <c r="GB79" s="15"/>
      <c r="GC79" s="15"/>
      <c r="GD79" s="15"/>
      <c r="GE79" s="15"/>
      <c r="GF79" s="15"/>
      <c r="GG79" s="15"/>
      <c r="GH79" s="15"/>
      <c r="GI79" s="15"/>
      <c r="GJ79" s="15"/>
      <c r="GK79" s="15"/>
      <c r="GL79" s="15"/>
      <c r="GM79" s="15"/>
      <c r="GN79" s="15"/>
      <c r="GO79" s="15"/>
      <c r="GP79" s="15"/>
      <c r="GQ79" s="15"/>
      <c r="GR79" s="15"/>
      <c r="GS79" s="15"/>
      <c r="GT79" s="15"/>
      <c r="GU79" s="15"/>
      <c r="GV79" s="15"/>
      <c r="GW79" s="15"/>
      <c r="GX79" s="15"/>
      <c r="GY79" s="15"/>
      <c r="GZ79" s="15"/>
      <c r="HA79" s="15"/>
      <c r="HB79" s="15"/>
      <c r="HC79" s="15"/>
      <c r="HD79" s="15"/>
      <c r="HE79" s="15"/>
      <c r="HF79" s="15"/>
      <c r="HG79" s="15"/>
      <c r="HH79" s="15"/>
      <c r="HI79" s="15"/>
      <c r="HJ79" s="15"/>
      <c r="HK79" s="15"/>
      <c r="HL79" s="15"/>
      <c r="HM79" s="15"/>
      <c r="HN79" s="15"/>
      <c r="HO79" s="15"/>
      <c r="HP79" s="15"/>
      <c r="HQ79" s="15"/>
      <c r="HR79" s="15"/>
      <c r="HS79" s="15"/>
      <c r="HT79" s="15"/>
    </row>
    <row r="80" spans="1:229" ht="15.75" customHeight="1" x14ac:dyDescent="0.3"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>
        <f>COUNTIFS(AO6:AO75,"No")</f>
        <v>0</v>
      </c>
      <c r="AP80" s="15"/>
      <c r="AQ80" s="15"/>
      <c r="AR80" s="15">
        <f>COUNTIFS(AR6:AR75,"T")</f>
        <v>0</v>
      </c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  <c r="DY80" s="15"/>
      <c r="DZ80" s="15"/>
      <c r="EA80" s="15"/>
      <c r="EB80" s="15"/>
      <c r="EC80" s="15"/>
      <c r="ED80" s="15"/>
      <c r="EE80" s="15"/>
      <c r="EF80" s="15"/>
      <c r="EG80" s="15"/>
      <c r="EH80" s="15"/>
      <c r="EI80" s="15"/>
      <c r="EJ80" s="15"/>
      <c r="EK80" s="15"/>
      <c r="EL80" s="15"/>
      <c r="EM80" s="15"/>
      <c r="EN80" s="15"/>
      <c r="EO80" s="15"/>
      <c r="EP80" s="15"/>
      <c r="EQ80" s="15"/>
      <c r="ER80" s="15"/>
      <c r="ES80" s="15"/>
      <c r="ET80" s="15"/>
      <c r="EU80" s="15"/>
      <c r="EV80" s="15"/>
      <c r="EW80" s="15"/>
      <c r="EX80" s="15"/>
      <c r="EY80" s="15"/>
      <c r="EZ80" s="15"/>
      <c r="FA80" s="15"/>
      <c r="FB80" s="15"/>
      <c r="FC80" s="15"/>
      <c r="FD80" s="15"/>
      <c r="FE80" s="15"/>
      <c r="FF80" s="15"/>
      <c r="FG80" s="15"/>
      <c r="FH80" s="15"/>
      <c r="FI80" s="15"/>
      <c r="FJ80" s="15"/>
      <c r="FK80" s="15"/>
      <c r="FL80" s="15"/>
      <c r="FM80" s="15"/>
      <c r="FN80" s="15"/>
      <c r="FO80" s="15"/>
      <c r="FP80" s="15"/>
      <c r="FQ80" s="15"/>
      <c r="FR80" s="15"/>
      <c r="FS80" s="15"/>
      <c r="FT80" s="15"/>
      <c r="FU80" s="15"/>
      <c r="FV80" s="15"/>
      <c r="FW80" s="15"/>
      <c r="FX80" s="15"/>
      <c r="FY80" s="15"/>
      <c r="FZ80" s="15"/>
      <c r="GA80" s="15"/>
      <c r="GB80" s="15"/>
      <c r="GC80" s="15"/>
      <c r="GD80" s="15"/>
      <c r="GE80" s="15"/>
      <c r="GF80" s="15"/>
      <c r="GG80" s="15"/>
      <c r="GH80" s="15"/>
      <c r="GI80" s="15"/>
      <c r="GJ80" s="15"/>
      <c r="GK80" s="15"/>
      <c r="GL80" s="15"/>
      <c r="GM80" s="15"/>
      <c r="GN80" s="15"/>
      <c r="GO80" s="15"/>
      <c r="GP80" s="15"/>
      <c r="GQ80" s="15"/>
      <c r="GR80" s="15"/>
      <c r="GS80" s="15"/>
      <c r="GT80" s="15"/>
      <c r="GU80" s="15"/>
      <c r="GV80" s="15"/>
      <c r="GW80" s="15"/>
      <c r="GX80" s="15"/>
      <c r="GY80" s="15"/>
      <c r="GZ80" s="15"/>
      <c r="HA80" s="15"/>
      <c r="HB80" s="15"/>
      <c r="HC80" s="15"/>
      <c r="HD80" s="15"/>
      <c r="HE80" s="15"/>
      <c r="HF80" s="15"/>
      <c r="HG80" s="15"/>
      <c r="HH80" s="15"/>
      <c r="HI80" s="15"/>
      <c r="HJ80" s="15"/>
      <c r="HK80" s="15"/>
      <c r="HL80" s="15"/>
      <c r="HM80" s="15"/>
      <c r="HN80" s="15"/>
      <c r="HO80" s="15"/>
      <c r="HP80" s="15"/>
      <c r="HQ80" s="15"/>
      <c r="HR80" s="15"/>
      <c r="HS80" s="15"/>
      <c r="HT80" s="15"/>
    </row>
    <row r="81" spans="2:229" ht="15.75" customHeight="1" x14ac:dyDescent="0.3"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>
        <f t="shared" ref="AO81:AP81" si="217">SUM(AO78:AO80)</f>
        <v>70</v>
      </c>
      <c r="AP81" s="15">
        <f t="shared" si="217"/>
        <v>70</v>
      </c>
      <c r="AQ81" s="15"/>
      <c r="AR81" s="15">
        <f>SUM(AR78:AR80)</f>
        <v>70</v>
      </c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  <c r="DY81" s="15"/>
      <c r="DZ81" s="15"/>
      <c r="EA81" s="15"/>
      <c r="EB81" s="15"/>
      <c r="EC81" s="15"/>
      <c r="ED81" s="15"/>
      <c r="EE81" s="15"/>
      <c r="EF81" s="15"/>
      <c r="EG81" s="15"/>
      <c r="EH81" s="15"/>
      <c r="EI81" s="15"/>
      <c r="EJ81" s="15"/>
      <c r="EK81" s="15"/>
      <c r="EL81" s="15"/>
      <c r="EM81" s="15"/>
      <c r="EN81" s="15"/>
      <c r="EO81" s="15"/>
      <c r="EP81" s="15"/>
      <c r="EQ81" s="15"/>
      <c r="ER81" s="15"/>
      <c r="ES81" s="15"/>
      <c r="ET81" s="15"/>
      <c r="EU81" s="15"/>
      <c r="EV81" s="15"/>
      <c r="EW81" s="15"/>
      <c r="EX81" s="15"/>
      <c r="EY81" s="15"/>
      <c r="EZ81" s="15"/>
      <c r="FA81" s="15"/>
      <c r="FB81" s="15"/>
      <c r="FC81" s="15"/>
      <c r="FD81" s="15"/>
      <c r="FE81" s="15"/>
      <c r="FF81" s="15"/>
      <c r="FG81" s="15"/>
      <c r="FH81" s="15"/>
      <c r="FI81" s="15"/>
      <c r="FJ81" s="15"/>
      <c r="FK81" s="15"/>
      <c r="FL81" s="15"/>
      <c r="FM81" s="15"/>
      <c r="FN81" s="15"/>
      <c r="FO81" s="15"/>
      <c r="FP81" s="15"/>
      <c r="FQ81" s="15"/>
      <c r="FR81" s="15"/>
      <c r="FS81" s="15"/>
      <c r="FT81" s="15"/>
      <c r="FU81" s="15"/>
      <c r="FV81" s="15"/>
      <c r="FW81" s="15"/>
      <c r="FX81" s="15"/>
      <c r="FY81" s="15"/>
      <c r="FZ81" s="15"/>
      <c r="GA81" s="15"/>
      <c r="GB81" s="15"/>
      <c r="GC81" s="15"/>
      <c r="GD81" s="15"/>
      <c r="GE81" s="15"/>
      <c r="GF81" s="15"/>
      <c r="GG81" s="15"/>
      <c r="GH81" s="15"/>
      <c r="GI81" s="15"/>
      <c r="GJ81" s="15"/>
      <c r="GK81" s="15"/>
      <c r="GL81" s="15"/>
      <c r="GM81" s="15"/>
      <c r="GN81" s="15"/>
      <c r="GO81" s="15"/>
      <c r="GP81" s="15"/>
      <c r="GQ81" s="15"/>
      <c r="GR81" s="15"/>
      <c r="GS81" s="15"/>
      <c r="GT81" s="15"/>
      <c r="GU81" s="15"/>
      <c r="GV81" s="15"/>
      <c r="GW81" s="15"/>
      <c r="GX81" s="15"/>
      <c r="GY81" s="15"/>
      <c r="GZ81" s="15"/>
      <c r="HA81" s="15"/>
      <c r="HB81" s="15"/>
      <c r="HC81" s="15"/>
      <c r="HD81" s="15"/>
      <c r="HE81" s="15"/>
      <c r="HF81" s="15"/>
      <c r="HG81" s="15"/>
      <c r="HH81" s="15"/>
      <c r="HI81" s="15"/>
      <c r="HJ81" s="15"/>
      <c r="HK81" s="15"/>
      <c r="HL81" s="15"/>
      <c r="HM81" s="15"/>
      <c r="HN81" s="15"/>
      <c r="HO81" s="15"/>
      <c r="HP81" s="15"/>
      <c r="HQ81" s="15"/>
      <c r="HR81" s="15"/>
      <c r="HS81" s="15"/>
      <c r="HT81" s="15"/>
      <c r="HU81" s="92"/>
    </row>
    <row r="82" spans="2:229" ht="15.75" customHeight="1" x14ac:dyDescent="0.3"/>
    <row r="83" spans="2:229" ht="15.75" customHeight="1" x14ac:dyDescent="0.3"/>
    <row r="84" spans="2:229" ht="15.75" customHeight="1" x14ac:dyDescent="0.3"/>
    <row r="85" spans="2:229" ht="15.75" customHeight="1" x14ac:dyDescent="0.3"/>
    <row r="86" spans="2:229" ht="15.75" customHeight="1" x14ac:dyDescent="0.3"/>
    <row r="87" spans="2:229" ht="15.75" customHeight="1" x14ac:dyDescent="0.3"/>
    <row r="88" spans="2:229" ht="15.75" customHeight="1" x14ac:dyDescent="0.3"/>
    <row r="89" spans="2:229" ht="15.75" customHeight="1" x14ac:dyDescent="0.3"/>
    <row r="90" spans="2:229" ht="15.75" customHeight="1" x14ac:dyDescent="0.3"/>
    <row r="91" spans="2:229" ht="15.75" customHeight="1" x14ac:dyDescent="0.3"/>
    <row r="92" spans="2:229" ht="15.75" customHeight="1" x14ac:dyDescent="0.3"/>
    <row r="93" spans="2:229" ht="15.75" customHeight="1" x14ac:dyDescent="0.3"/>
    <row r="94" spans="2:229" ht="15.75" customHeight="1" x14ac:dyDescent="0.3"/>
    <row r="95" spans="2:229" ht="15.75" customHeight="1" x14ac:dyDescent="0.3"/>
    <row r="96" spans="2:229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mergeCells count="35">
    <mergeCell ref="HA1:HB1"/>
    <mergeCell ref="HC1:HD1"/>
    <mergeCell ref="ES2:EY2"/>
    <mergeCell ref="EZ2:FF2"/>
    <mergeCell ref="FG2:FM2"/>
    <mergeCell ref="FN2:FT2"/>
    <mergeCell ref="FU2:GA2"/>
    <mergeCell ref="GB2:GH2"/>
    <mergeCell ref="GI2:GO2"/>
    <mergeCell ref="GQ1:GR1"/>
    <mergeCell ref="GS1:GT1"/>
    <mergeCell ref="GU1:GV1"/>
    <mergeCell ref="GW1:GX1"/>
    <mergeCell ref="GY1:GZ1"/>
    <mergeCell ref="CT2:CZ2"/>
    <mergeCell ref="DA2:DG2"/>
    <mergeCell ref="DH2:DN2"/>
    <mergeCell ref="DQ2:DW2"/>
    <mergeCell ref="DX2:ED2"/>
    <mergeCell ref="GQ4:HD4"/>
    <mergeCell ref="HF4:HT4"/>
    <mergeCell ref="C4:Y4"/>
    <mergeCell ref="E1:G1"/>
    <mergeCell ref="AO2:AS2"/>
    <mergeCell ref="AT2:BN2"/>
    <mergeCell ref="BO2:BU2"/>
    <mergeCell ref="BV2:CD2"/>
    <mergeCell ref="CF2:CL2"/>
    <mergeCell ref="CM2:CS2"/>
    <mergeCell ref="EE2:EK2"/>
    <mergeCell ref="EL2:ER2"/>
    <mergeCell ref="AA4:AM4"/>
    <mergeCell ref="AO4:CD4"/>
    <mergeCell ref="CF4:DO4"/>
    <mergeCell ref="DQ4:GO4"/>
  </mergeCells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666699"/>
  </sheetPr>
  <dimension ref="A1:HU1000"/>
  <sheetViews>
    <sheetView workbookViewId="0"/>
  </sheetViews>
  <sheetFormatPr defaultColWidth="14.44140625" defaultRowHeight="15" customHeight="1" x14ac:dyDescent="0.3"/>
  <cols>
    <col min="1" max="229" width="8" customWidth="1"/>
  </cols>
  <sheetData>
    <row r="1" spans="1:229" ht="18.75" customHeight="1" x14ac:dyDescent="0.3">
      <c r="B1" s="1"/>
      <c r="C1" s="2" t="s">
        <v>0</v>
      </c>
      <c r="D1" s="2" t="s">
        <v>1753</v>
      </c>
      <c r="E1" s="126" t="s">
        <v>1</v>
      </c>
      <c r="F1" s="124"/>
      <c r="G1" s="125"/>
      <c r="H1" s="2" t="s">
        <v>2</v>
      </c>
      <c r="I1" s="2" t="s">
        <v>3</v>
      </c>
      <c r="J1" s="2" t="s">
        <v>4</v>
      </c>
      <c r="K1" s="2" t="s">
        <v>5</v>
      </c>
      <c r="L1" s="2" t="s">
        <v>6</v>
      </c>
      <c r="M1" s="2" t="s">
        <v>7</v>
      </c>
      <c r="N1" s="2" t="s">
        <v>8</v>
      </c>
      <c r="O1" s="2" t="s">
        <v>9</v>
      </c>
      <c r="P1" s="2" t="s">
        <v>10</v>
      </c>
      <c r="Q1" s="2" t="s">
        <v>11</v>
      </c>
      <c r="R1" s="2" t="s">
        <v>12</v>
      </c>
      <c r="S1" s="2" t="s">
        <v>13</v>
      </c>
      <c r="T1" s="2" t="s">
        <v>14</v>
      </c>
      <c r="U1" s="2" t="s">
        <v>15</v>
      </c>
      <c r="V1" s="2" t="s">
        <v>13</v>
      </c>
      <c r="W1" s="2" t="s">
        <v>16</v>
      </c>
      <c r="X1" s="2" t="s">
        <v>17</v>
      </c>
      <c r="Y1" s="2" t="s">
        <v>18</v>
      </c>
      <c r="Z1" s="1"/>
      <c r="AA1" s="2" t="s">
        <v>19</v>
      </c>
      <c r="AB1" s="2" t="s">
        <v>1754</v>
      </c>
      <c r="AC1" s="2" t="s">
        <v>21</v>
      </c>
      <c r="AD1" s="2" t="s">
        <v>22</v>
      </c>
      <c r="AE1" s="2" t="s">
        <v>23</v>
      </c>
      <c r="AF1" s="2" t="s">
        <v>2983</v>
      </c>
      <c r="AG1" s="2" t="s">
        <v>25</v>
      </c>
      <c r="AH1" s="2" t="s">
        <v>26</v>
      </c>
      <c r="AI1" s="2" t="s">
        <v>27</v>
      </c>
      <c r="AJ1" s="2" t="s">
        <v>28</v>
      </c>
      <c r="AK1" s="2" t="s">
        <v>29</v>
      </c>
      <c r="AL1" s="2" t="s">
        <v>30</v>
      </c>
      <c r="AM1" s="2" t="s">
        <v>31</v>
      </c>
      <c r="AN1" s="1"/>
      <c r="AO1" s="3" t="s">
        <v>32</v>
      </c>
      <c r="AP1" s="3" t="s">
        <v>33</v>
      </c>
      <c r="AQ1" s="5" t="s">
        <v>1756</v>
      </c>
      <c r="AR1" s="2" t="s">
        <v>1757</v>
      </c>
      <c r="AS1" s="2" t="s">
        <v>1758</v>
      </c>
      <c r="AT1" s="2" t="s">
        <v>2984</v>
      </c>
      <c r="AU1" s="2" t="s">
        <v>2985</v>
      </c>
      <c r="AV1" s="2" t="s">
        <v>2986</v>
      </c>
      <c r="AW1" s="2" t="s">
        <v>2987</v>
      </c>
      <c r="AX1" s="2" t="s">
        <v>2988</v>
      </c>
      <c r="AY1" s="2" t="s">
        <v>2989</v>
      </c>
      <c r="AZ1" s="2" t="s">
        <v>2990</v>
      </c>
      <c r="BA1" s="2" t="s">
        <v>2991</v>
      </c>
      <c r="BB1" s="2" t="s">
        <v>2992</v>
      </c>
      <c r="BC1" s="2" t="s">
        <v>49</v>
      </c>
      <c r="BD1" s="2" t="s">
        <v>50</v>
      </c>
      <c r="BE1" s="2" t="s">
        <v>51</v>
      </c>
      <c r="BF1" s="2" t="s">
        <v>52</v>
      </c>
      <c r="BG1" s="2" t="s">
        <v>53</v>
      </c>
      <c r="BH1" s="2" t="s">
        <v>54</v>
      </c>
      <c r="BI1" s="5" t="s">
        <v>55</v>
      </c>
      <c r="BJ1" s="5" t="s">
        <v>56</v>
      </c>
      <c r="BK1" s="5" t="s">
        <v>57</v>
      </c>
      <c r="BL1" s="5" t="s">
        <v>58</v>
      </c>
      <c r="BM1" s="5" t="s">
        <v>59</v>
      </c>
      <c r="BN1" s="5" t="s">
        <v>60</v>
      </c>
      <c r="BO1" s="2" t="s">
        <v>2993</v>
      </c>
      <c r="BP1" s="2" t="s">
        <v>2994</v>
      </c>
      <c r="BQ1" s="2" t="s">
        <v>2995</v>
      </c>
      <c r="BR1" s="2" t="s">
        <v>2996</v>
      </c>
      <c r="BS1" s="2" t="s">
        <v>2997</v>
      </c>
      <c r="BT1" s="2" t="s">
        <v>2998</v>
      </c>
      <c r="BU1" s="2" t="s">
        <v>2999</v>
      </c>
      <c r="BV1" s="2" t="s">
        <v>3000</v>
      </c>
      <c r="BW1" s="2" t="s">
        <v>3001</v>
      </c>
      <c r="BX1" s="2" t="s">
        <v>3002</v>
      </c>
      <c r="BY1" s="2" t="s">
        <v>3003</v>
      </c>
      <c r="BZ1" s="2" t="s">
        <v>3004</v>
      </c>
      <c r="CA1" s="2" t="s">
        <v>3005</v>
      </c>
      <c r="CB1" s="2" t="s">
        <v>3006</v>
      </c>
      <c r="CC1" s="2" t="s">
        <v>3007</v>
      </c>
      <c r="CD1" s="2" t="s">
        <v>3008</v>
      </c>
      <c r="CE1" s="1"/>
      <c r="CF1" s="2" t="s">
        <v>3009</v>
      </c>
      <c r="CG1" s="2" t="s">
        <v>3010</v>
      </c>
      <c r="CH1" s="2" t="s">
        <v>3011</v>
      </c>
      <c r="CI1" s="2" t="s">
        <v>3012</v>
      </c>
      <c r="CJ1" s="2" t="s">
        <v>3013</v>
      </c>
      <c r="CK1" s="2" t="s">
        <v>3014</v>
      </c>
      <c r="CL1" s="2" t="s">
        <v>3015</v>
      </c>
      <c r="CM1" s="2" t="s">
        <v>3016</v>
      </c>
      <c r="CN1" s="2" t="s">
        <v>3017</v>
      </c>
      <c r="CO1" s="2" t="s">
        <v>3018</v>
      </c>
      <c r="CP1" s="2" t="s">
        <v>3019</v>
      </c>
      <c r="CQ1" s="2" t="s">
        <v>3020</v>
      </c>
      <c r="CR1" s="2" t="s">
        <v>3021</v>
      </c>
      <c r="CS1" s="2" t="s">
        <v>3022</v>
      </c>
      <c r="CT1" s="2" t="s">
        <v>3023</v>
      </c>
      <c r="CU1" s="2" t="s">
        <v>3024</v>
      </c>
      <c r="CV1" s="2" t="s">
        <v>3025</v>
      </c>
      <c r="CW1" s="2" t="s">
        <v>3026</v>
      </c>
      <c r="CX1" s="2" t="s">
        <v>3027</v>
      </c>
      <c r="CY1" s="2" t="s">
        <v>3028</v>
      </c>
      <c r="CZ1" s="2" t="s">
        <v>3029</v>
      </c>
      <c r="DA1" s="2" t="s">
        <v>3030</v>
      </c>
      <c r="DB1" s="2" t="s">
        <v>3031</v>
      </c>
      <c r="DC1" s="2" t="s">
        <v>3032</v>
      </c>
      <c r="DD1" s="2" t="s">
        <v>3033</v>
      </c>
      <c r="DE1" s="2" t="s">
        <v>3034</v>
      </c>
      <c r="DF1" s="2" t="s">
        <v>3035</v>
      </c>
      <c r="DG1" s="2" t="s">
        <v>3036</v>
      </c>
      <c r="DH1" s="2" t="s">
        <v>3037</v>
      </c>
      <c r="DI1" s="2" t="s">
        <v>3038</v>
      </c>
      <c r="DJ1" s="2" t="s">
        <v>3039</v>
      </c>
      <c r="DK1" s="2" t="s">
        <v>3040</v>
      </c>
      <c r="DL1" s="2" t="s">
        <v>3041</v>
      </c>
      <c r="DM1" s="2" t="s">
        <v>3042</v>
      </c>
      <c r="DN1" s="5" t="s">
        <v>3043</v>
      </c>
      <c r="DO1" s="5" t="s">
        <v>112</v>
      </c>
      <c r="DP1" s="6"/>
      <c r="DQ1" s="7" t="s">
        <v>3044</v>
      </c>
      <c r="DR1" s="7" t="s">
        <v>3045</v>
      </c>
      <c r="DS1" s="7" t="s">
        <v>3046</v>
      </c>
      <c r="DT1" s="7" t="s">
        <v>3047</v>
      </c>
      <c r="DU1" s="7" t="s">
        <v>3048</v>
      </c>
      <c r="DV1" s="7" t="s">
        <v>3049</v>
      </c>
      <c r="DW1" s="7" t="s">
        <v>3050</v>
      </c>
      <c r="DX1" s="7" t="s">
        <v>3051</v>
      </c>
      <c r="DY1" s="7" t="s">
        <v>3052</v>
      </c>
      <c r="DZ1" s="7" t="s">
        <v>3053</v>
      </c>
      <c r="EA1" s="7" t="s">
        <v>3054</v>
      </c>
      <c r="EB1" s="7" t="s">
        <v>3055</v>
      </c>
      <c r="EC1" s="7" t="s">
        <v>3056</v>
      </c>
      <c r="ED1" s="7" t="s">
        <v>3057</v>
      </c>
      <c r="EE1" s="7" t="s">
        <v>3058</v>
      </c>
      <c r="EF1" s="7" t="s">
        <v>3059</v>
      </c>
      <c r="EG1" s="7" t="s">
        <v>3060</v>
      </c>
      <c r="EH1" s="7" t="s">
        <v>3061</v>
      </c>
      <c r="EI1" s="7" t="s">
        <v>3062</v>
      </c>
      <c r="EJ1" s="7" t="s">
        <v>3063</v>
      </c>
      <c r="EK1" s="7" t="s">
        <v>3064</v>
      </c>
      <c r="EL1" s="7" t="s">
        <v>3065</v>
      </c>
      <c r="EM1" s="7" t="s">
        <v>3066</v>
      </c>
      <c r="EN1" s="7" t="s">
        <v>3067</v>
      </c>
      <c r="EO1" s="7" t="s">
        <v>3068</v>
      </c>
      <c r="EP1" s="7" t="s">
        <v>3069</v>
      </c>
      <c r="EQ1" s="7" t="s">
        <v>3070</v>
      </c>
      <c r="ER1" s="7" t="s">
        <v>3071</v>
      </c>
      <c r="ES1" s="7" t="s">
        <v>3072</v>
      </c>
      <c r="ET1" s="7" t="s">
        <v>3073</v>
      </c>
      <c r="EU1" s="7" t="s">
        <v>3074</v>
      </c>
      <c r="EV1" s="7" t="s">
        <v>3075</v>
      </c>
      <c r="EW1" s="7" t="s">
        <v>3076</v>
      </c>
      <c r="EX1" s="7" t="s">
        <v>3077</v>
      </c>
      <c r="EY1" s="7" t="s">
        <v>3078</v>
      </c>
      <c r="EZ1" s="7" t="s">
        <v>3079</v>
      </c>
      <c r="FA1" s="7" t="s">
        <v>3080</v>
      </c>
      <c r="FB1" s="7" t="s">
        <v>3081</v>
      </c>
      <c r="FC1" s="7" t="s">
        <v>3082</v>
      </c>
      <c r="FD1" s="7" t="s">
        <v>3083</v>
      </c>
      <c r="FE1" s="7" t="s">
        <v>3084</v>
      </c>
      <c r="FF1" s="7" t="s">
        <v>3085</v>
      </c>
      <c r="FG1" s="7" t="s">
        <v>3086</v>
      </c>
      <c r="FH1" s="7" t="s">
        <v>3087</v>
      </c>
      <c r="FI1" s="7" t="s">
        <v>3088</v>
      </c>
      <c r="FJ1" s="7" t="s">
        <v>3089</v>
      </c>
      <c r="FK1" s="7" t="s">
        <v>3090</v>
      </c>
      <c r="FL1" s="7" t="s">
        <v>3091</v>
      </c>
      <c r="FM1" s="7" t="s">
        <v>3092</v>
      </c>
      <c r="FN1" s="7" t="s">
        <v>3093</v>
      </c>
      <c r="FO1" s="7" t="s">
        <v>3094</v>
      </c>
      <c r="FP1" s="7" t="s">
        <v>3095</v>
      </c>
      <c r="FQ1" s="7" t="s">
        <v>3096</v>
      </c>
      <c r="FR1" s="7" t="s">
        <v>3097</v>
      </c>
      <c r="FS1" s="7" t="s">
        <v>3098</v>
      </c>
      <c r="FT1" s="7" t="s">
        <v>3099</v>
      </c>
      <c r="FU1" s="7" t="s">
        <v>3100</v>
      </c>
      <c r="FV1" s="7" t="s">
        <v>3101</v>
      </c>
      <c r="FW1" s="7" t="s">
        <v>3102</v>
      </c>
      <c r="FX1" s="7" t="s">
        <v>3103</v>
      </c>
      <c r="FY1" s="7" t="s">
        <v>3104</v>
      </c>
      <c r="FZ1" s="7" t="s">
        <v>3105</v>
      </c>
      <c r="GA1" s="7" t="s">
        <v>3106</v>
      </c>
      <c r="GB1" s="7" t="s">
        <v>3107</v>
      </c>
      <c r="GC1" s="7" t="s">
        <v>3108</v>
      </c>
      <c r="GD1" s="7" t="s">
        <v>3109</v>
      </c>
      <c r="GE1" s="7" t="s">
        <v>3110</v>
      </c>
      <c r="GF1" s="7" t="s">
        <v>3111</v>
      </c>
      <c r="GG1" s="7" t="s">
        <v>3112</v>
      </c>
      <c r="GH1" s="7" t="s">
        <v>3113</v>
      </c>
      <c r="GI1" s="7" t="s">
        <v>3114</v>
      </c>
      <c r="GJ1" s="7" t="s">
        <v>3115</v>
      </c>
      <c r="GK1" s="7" t="s">
        <v>3116</v>
      </c>
      <c r="GL1" s="7" t="s">
        <v>3117</v>
      </c>
      <c r="GM1" s="7" t="s">
        <v>3118</v>
      </c>
      <c r="GN1" s="7" t="s">
        <v>3119</v>
      </c>
      <c r="GO1" s="8" t="s">
        <v>3120</v>
      </c>
      <c r="GP1" s="9"/>
      <c r="GQ1" s="126" t="s">
        <v>3121</v>
      </c>
      <c r="GR1" s="125"/>
      <c r="GS1" s="126" t="s">
        <v>191</v>
      </c>
      <c r="GT1" s="125"/>
      <c r="GU1" s="126" t="s">
        <v>192</v>
      </c>
      <c r="GV1" s="125"/>
      <c r="GW1" s="126" t="s">
        <v>193</v>
      </c>
      <c r="GX1" s="125"/>
      <c r="GY1" s="126" t="s">
        <v>3122</v>
      </c>
      <c r="GZ1" s="125"/>
      <c r="HA1" s="126" t="s">
        <v>3123</v>
      </c>
      <c r="HB1" s="125"/>
      <c r="HC1" s="126" t="s">
        <v>3124</v>
      </c>
      <c r="HD1" s="125"/>
      <c r="HE1" s="6"/>
      <c r="HF1" s="10" t="s">
        <v>5</v>
      </c>
      <c r="HG1" s="7" t="s">
        <v>197</v>
      </c>
      <c r="HH1" s="7" t="s">
        <v>198</v>
      </c>
      <c r="HI1" s="7" t="s">
        <v>199</v>
      </c>
      <c r="HJ1" s="7" t="s">
        <v>200</v>
      </c>
      <c r="HK1" s="7" t="s">
        <v>201</v>
      </c>
      <c r="HL1" s="7" t="s">
        <v>202</v>
      </c>
      <c r="HM1" s="7" t="s">
        <v>203</v>
      </c>
      <c r="HN1" s="7" t="s">
        <v>204</v>
      </c>
      <c r="HO1" s="7" t="s">
        <v>205</v>
      </c>
      <c r="HP1" s="7" t="s">
        <v>206</v>
      </c>
      <c r="HQ1" s="7" t="s">
        <v>207</v>
      </c>
      <c r="HR1" s="7" t="s">
        <v>208</v>
      </c>
      <c r="HS1" s="7" t="s">
        <v>209</v>
      </c>
      <c r="HT1" s="7" t="s">
        <v>210</v>
      </c>
      <c r="HU1" s="6"/>
    </row>
    <row r="2" spans="1:229" ht="18.75" customHeight="1" x14ac:dyDescent="0.3">
      <c r="B2" s="6"/>
      <c r="C2" s="11"/>
      <c r="D2" s="11"/>
      <c r="E2" s="3" t="s">
        <v>211</v>
      </c>
      <c r="F2" s="3" t="s">
        <v>212</v>
      </c>
      <c r="G2" s="3" t="s">
        <v>213</v>
      </c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6"/>
      <c r="AO2" s="126" t="s">
        <v>214</v>
      </c>
      <c r="AP2" s="124"/>
      <c r="AQ2" s="124"/>
      <c r="AR2" s="124"/>
      <c r="AS2" s="125"/>
      <c r="AT2" s="127"/>
      <c r="AU2" s="124"/>
      <c r="AV2" s="124"/>
      <c r="AW2" s="124"/>
      <c r="AX2" s="124"/>
      <c r="AY2" s="124"/>
      <c r="AZ2" s="124"/>
      <c r="BA2" s="124"/>
      <c r="BB2" s="124"/>
      <c r="BC2" s="124"/>
      <c r="BD2" s="124"/>
      <c r="BE2" s="124"/>
      <c r="BF2" s="124"/>
      <c r="BG2" s="124"/>
      <c r="BH2" s="124"/>
      <c r="BI2" s="124"/>
      <c r="BJ2" s="124"/>
      <c r="BK2" s="124"/>
      <c r="BL2" s="124"/>
      <c r="BM2" s="124"/>
      <c r="BN2" s="125"/>
      <c r="BO2" s="127"/>
      <c r="BP2" s="124"/>
      <c r="BQ2" s="124"/>
      <c r="BR2" s="124"/>
      <c r="BS2" s="124"/>
      <c r="BT2" s="124"/>
      <c r="BU2" s="125"/>
      <c r="BV2" s="127"/>
      <c r="BW2" s="124"/>
      <c r="BX2" s="124"/>
      <c r="BY2" s="124"/>
      <c r="BZ2" s="124"/>
      <c r="CA2" s="124"/>
      <c r="CB2" s="124"/>
      <c r="CC2" s="124"/>
      <c r="CD2" s="125"/>
      <c r="CE2" s="6"/>
      <c r="CF2" s="126" t="s">
        <v>215</v>
      </c>
      <c r="CG2" s="124"/>
      <c r="CH2" s="124"/>
      <c r="CI2" s="124"/>
      <c r="CJ2" s="124"/>
      <c r="CK2" s="124"/>
      <c r="CL2" s="125"/>
      <c r="CM2" s="126" t="s">
        <v>216</v>
      </c>
      <c r="CN2" s="124"/>
      <c r="CO2" s="124"/>
      <c r="CP2" s="124"/>
      <c r="CQ2" s="124"/>
      <c r="CR2" s="124"/>
      <c r="CS2" s="125"/>
      <c r="CT2" s="126" t="s">
        <v>217</v>
      </c>
      <c r="CU2" s="124"/>
      <c r="CV2" s="124"/>
      <c r="CW2" s="124"/>
      <c r="CX2" s="124"/>
      <c r="CY2" s="124"/>
      <c r="CZ2" s="125"/>
      <c r="DA2" s="126" t="s">
        <v>218</v>
      </c>
      <c r="DB2" s="124"/>
      <c r="DC2" s="124"/>
      <c r="DD2" s="124"/>
      <c r="DE2" s="124"/>
      <c r="DF2" s="124"/>
      <c r="DG2" s="125"/>
      <c r="DH2" s="126" t="s">
        <v>219</v>
      </c>
      <c r="DI2" s="124"/>
      <c r="DJ2" s="124"/>
      <c r="DK2" s="124"/>
      <c r="DL2" s="124"/>
      <c r="DM2" s="124"/>
      <c r="DN2" s="125"/>
      <c r="DO2" s="12"/>
      <c r="DP2" s="6"/>
      <c r="DQ2" s="126" t="s">
        <v>3125</v>
      </c>
      <c r="DR2" s="124"/>
      <c r="DS2" s="124"/>
      <c r="DT2" s="124"/>
      <c r="DU2" s="124"/>
      <c r="DV2" s="124"/>
      <c r="DW2" s="125"/>
      <c r="DX2" s="126" t="s">
        <v>3126</v>
      </c>
      <c r="DY2" s="124"/>
      <c r="DZ2" s="124"/>
      <c r="EA2" s="124"/>
      <c r="EB2" s="124"/>
      <c r="EC2" s="124"/>
      <c r="ED2" s="125"/>
      <c r="EE2" s="126" t="s">
        <v>222</v>
      </c>
      <c r="EF2" s="124"/>
      <c r="EG2" s="124"/>
      <c r="EH2" s="124"/>
      <c r="EI2" s="124"/>
      <c r="EJ2" s="124"/>
      <c r="EK2" s="125"/>
      <c r="EL2" s="126" t="s">
        <v>223</v>
      </c>
      <c r="EM2" s="124"/>
      <c r="EN2" s="124"/>
      <c r="EO2" s="124"/>
      <c r="EP2" s="124"/>
      <c r="EQ2" s="124"/>
      <c r="ER2" s="125"/>
      <c r="ES2" s="126" t="s">
        <v>224</v>
      </c>
      <c r="ET2" s="124"/>
      <c r="EU2" s="124"/>
      <c r="EV2" s="124"/>
      <c r="EW2" s="124"/>
      <c r="EX2" s="124"/>
      <c r="EY2" s="125"/>
      <c r="EZ2" s="126" t="s">
        <v>225</v>
      </c>
      <c r="FA2" s="124"/>
      <c r="FB2" s="124"/>
      <c r="FC2" s="124"/>
      <c r="FD2" s="124"/>
      <c r="FE2" s="124"/>
      <c r="FF2" s="125"/>
      <c r="FG2" s="126" t="s">
        <v>210</v>
      </c>
      <c r="FH2" s="124"/>
      <c r="FI2" s="124"/>
      <c r="FJ2" s="124"/>
      <c r="FK2" s="124"/>
      <c r="FL2" s="124"/>
      <c r="FM2" s="125"/>
      <c r="FN2" s="126" t="s">
        <v>226</v>
      </c>
      <c r="FO2" s="124"/>
      <c r="FP2" s="124"/>
      <c r="FQ2" s="124"/>
      <c r="FR2" s="124"/>
      <c r="FS2" s="124"/>
      <c r="FT2" s="125"/>
      <c r="FU2" s="126" t="s">
        <v>227</v>
      </c>
      <c r="FV2" s="124"/>
      <c r="FW2" s="124"/>
      <c r="FX2" s="124"/>
      <c r="FY2" s="124"/>
      <c r="FZ2" s="124"/>
      <c r="GA2" s="125"/>
      <c r="GB2" s="126" t="s">
        <v>228</v>
      </c>
      <c r="GC2" s="124"/>
      <c r="GD2" s="124"/>
      <c r="GE2" s="124"/>
      <c r="GF2" s="124"/>
      <c r="GG2" s="124"/>
      <c r="GH2" s="125"/>
      <c r="GI2" s="126" t="s">
        <v>229</v>
      </c>
      <c r="GJ2" s="124"/>
      <c r="GK2" s="124"/>
      <c r="GL2" s="124"/>
      <c r="GM2" s="124"/>
      <c r="GN2" s="124"/>
      <c r="GO2" s="125"/>
      <c r="GP2" s="6"/>
      <c r="GQ2" s="3" t="s">
        <v>230</v>
      </c>
      <c r="GR2" s="3" t="s">
        <v>231</v>
      </c>
      <c r="GS2" s="3" t="s">
        <v>230</v>
      </c>
      <c r="GT2" s="3" t="s">
        <v>231</v>
      </c>
      <c r="GU2" s="3" t="s">
        <v>230</v>
      </c>
      <c r="GV2" s="3" t="s">
        <v>231</v>
      </c>
      <c r="GW2" s="3" t="s">
        <v>230</v>
      </c>
      <c r="GX2" s="3" t="s">
        <v>231</v>
      </c>
      <c r="GY2" s="3" t="s">
        <v>230</v>
      </c>
      <c r="GZ2" s="3" t="s">
        <v>231</v>
      </c>
      <c r="HA2" s="3" t="s">
        <v>230</v>
      </c>
      <c r="HB2" s="3" t="s">
        <v>231</v>
      </c>
      <c r="HC2" s="3" t="s">
        <v>230</v>
      </c>
      <c r="HD2" s="3" t="s">
        <v>231</v>
      </c>
      <c r="HE2" s="6"/>
      <c r="HF2" s="11"/>
      <c r="HG2" s="11"/>
      <c r="HH2" s="11"/>
      <c r="HI2" s="11"/>
      <c r="HJ2" s="11"/>
      <c r="HK2" s="11"/>
      <c r="HL2" s="11"/>
      <c r="HM2" s="11"/>
      <c r="HN2" s="11"/>
      <c r="HO2" s="11"/>
      <c r="HP2" s="11"/>
      <c r="HQ2" s="11"/>
      <c r="HR2" s="11"/>
      <c r="HS2" s="11"/>
      <c r="HT2" s="11"/>
      <c r="HU2" s="6"/>
    </row>
    <row r="3" spans="1:229" ht="15.75" customHeight="1" x14ac:dyDescent="0.3">
      <c r="A3" s="15"/>
      <c r="B3" s="6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6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6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6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3"/>
      <c r="DP3" s="6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  <c r="FV3" s="14"/>
      <c r="FW3" s="14"/>
      <c r="FX3" s="14"/>
      <c r="FY3" s="14"/>
      <c r="FZ3" s="14"/>
      <c r="GA3" s="14"/>
      <c r="GB3" s="14"/>
      <c r="GC3" s="14"/>
      <c r="GD3" s="14"/>
      <c r="GE3" s="14"/>
      <c r="GF3" s="14"/>
      <c r="GG3" s="14"/>
      <c r="GH3" s="14"/>
      <c r="GI3" s="14"/>
      <c r="GJ3" s="14"/>
      <c r="GK3" s="14"/>
      <c r="GL3" s="14"/>
      <c r="GM3" s="14"/>
      <c r="GN3" s="14"/>
      <c r="GO3" s="14"/>
      <c r="GP3" s="6"/>
      <c r="GQ3" s="6"/>
      <c r="GR3" s="6"/>
      <c r="GS3" s="6"/>
      <c r="GT3" s="6"/>
      <c r="GU3" s="6"/>
      <c r="GV3" s="6"/>
      <c r="GW3" s="6"/>
      <c r="GX3" s="6"/>
      <c r="GY3" s="6"/>
      <c r="GZ3" s="6"/>
      <c r="HA3" s="6"/>
      <c r="HB3" s="6"/>
      <c r="HC3" s="6"/>
      <c r="HD3" s="6"/>
      <c r="HE3" s="6"/>
      <c r="HF3" s="6"/>
      <c r="HG3" s="6"/>
      <c r="HH3" s="6"/>
      <c r="HI3" s="6"/>
      <c r="HJ3" s="6"/>
      <c r="HK3" s="6"/>
      <c r="HL3" s="6"/>
      <c r="HM3" s="6"/>
      <c r="HN3" s="6"/>
      <c r="HO3" s="6"/>
      <c r="HP3" s="6"/>
      <c r="HQ3" s="6"/>
      <c r="HR3" s="6"/>
      <c r="HS3" s="6"/>
      <c r="HT3" s="6"/>
      <c r="HU3" s="6"/>
    </row>
    <row r="4" spans="1:229" ht="21" customHeight="1" x14ac:dyDescent="0.4">
      <c r="A4" s="18"/>
      <c r="B4" s="16"/>
      <c r="C4" s="123" t="s">
        <v>232</v>
      </c>
      <c r="D4" s="124"/>
      <c r="E4" s="124"/>
      <c r="F4" s="124"/>
      <c r="G4" s="124"/>
      <c r="H4" s="124"/>
      <c r="I4" s="124"/>
      <c r="J4" s="124"/>
      <c r="K4" s="124"/>
      <c r="L4" s="124"/>
      <c r="M4" s="124"/>
      <c r="N4" s="124"/>
      <c r="O4" s="124"/>
      <c r="P4" s="124"/>
      <c r="Q4" s="124"/>
      <c r="R4" s="124"/>
      <c r="S4" s="124"/>
      <c r="T4" s="124"/>
      <c r="U4" s="124"/>
      <c r="V4" s="124"/>
      <c r="W4" s="124"/>
      <c r="X4" s="124"/>
      <c r="Y4" s="125"/>
      <c r="Z4" s="16"/>
      <c r="AA4" s="123" t="s">
        <v>233</v>
      </c>
      <c r="AB4" s="124"/>
      <c r="AC4" s="124"/>
      <c r="AD4" s="124"/>
      <c r="AE4" s="124"/>
      <c r="AF4" s="124"/>
      <c r="AG4" s="124"/>
      <c r="AH4" s="124"/>
      <c r="AI4" s="124"/>
      <c r="AJ4" s="124"/>
      <c r="AK4" s="124"/>
      <c r="AL4" s="124"/>
      <c r="AM4" s="125"/>
      <c r="AN4" s="16"/>
      <c r="AO4" s="123" t="s">
        <v>234</v>
      </c>
      <c r="AP4" s="124"/>
      <c r="AQ4" s="124"/>
      <c r="AR4" s="124"/>
      <c r="AS4" s="124"/>
      <c r="AT4" s="124"/>
      <c r="AU4" s="124"/>
      <c r="AV4" s="124"/>
      <c r="AW4" s="124"/>
      <c r="AX4" s="124"/>
      <c r="AY4" s="124"/>
      <c r="AZ4" s="124"/>
      <c r="BA4" s="124"/>
      <c r="BB4" s="124"/>
      <c r="BC4" s="124"/>
      <c r="BD4" s="124"/>
      <c r="BE4" s="124"/>
      <c r="BF4" s="124"/>
      <c r="BG4" s="124"/>
      <c r="BH4" s="124"/>
      <c r="BI4" s="124"/>
      <c r="BJ4" s="124"/>
      <c r="BK4" s="124"/>
      <c r="BL4" s="124"/>
      <c r="BM4" s="124"/>
      <c r="BN4" s="124"/>
      <c r="BO4" s="124"/>
      <c r="BP4" s="124"/>
      <c r="BQ4" s="124"/>
      <c r="BR4" s="124"/>
      <c r="BS4" s="124"/>
      <c r="BT4" s="124"/>
      <c r="BU4" s="124"/>
      <c r="BV4" s="124"/>
      <c r="BW4" s="124"/>
      <c r="BX4" s="124"/>
      <c r="BY4" s="124"/>
      <c r="BZ4" s="124"/>
      <c r="CA4" s="124"/>
      <c r="CB4" s="124"/>
      <c r="CC4" s="124"/>
      <c r="CD4" s="125"/>
      <c r="CE4" s="16"/>
      <c r="CF4" s="123" t="s">
        <v>235</v>
      </c>
      <c r="CG4" s="124"/>
      <c r="CH4" s="124"/>
      <c r="CI4" s="124"/>
      <c r="CJ4" s="124"/>
      <c r="CK4" s="124"/>
      <c r="CL4" s="124"/>
      <c r="CM4" s="124"/>
      <c r="CN4" s="124"/>
      <c r="CO4" s="124"/>
      <c r="CP4" s="124"/>
      <c r="CQ4" s="124"/>
      <c r="CR4" s="124"/>
      <c r="CS4" s="124"/>
      <c r="CT4" s="124"/>
      <c r="CU4" s="124"/>
      <c r="CV4" s="124"/>
      <c r="CW4" s="124"/>
      <c r="CX4" s="124"/>
      <c r="CY4" s="124"/>
      <c r="CZ4" s="124"/>
      <c r="DA4" s="124"/>
      <c r="DB4" s="124"/>
      <c r="DC4" s="124"/>
      <c r="DD4" s="124"/>
      <c r="DE4" s="124"/>
      <c r="DF4" s="124"/>
      <c r="DG4" s="124"/>
      <c r="DH4" s="124"/>
      <c r="DI4" s="124"/>
      <c r="DJ4" s="124"/>
      <c r="DK4" s="124"/>
      <c r="DL4" s="124"/>
      <c r="DM4" s="124"/>
      <c r="DN4" s="124"/>
      <c r="DO4" s="125"/>
      <c r="DP4" s="16"/>
      <c r="DQ4" s="123" t="s">
        <v>236</v>
      </c>
      <c r="DR4" s="124"/>
      <c r="DS4" s="124"/>
      <c r="DT4" s="124"/>
      <c r="DU4" s="124"/>
      <c r="DV4" s="124"/>
      <c r="DW4" s="124"/>
      <c r="DX4" s="124"/>
      <c r="DY4" s="124"/>
      <c r="DZ4" s="124"/>
      <c r="EA4" s="124"/>
      <c r="EB4" s="124"/>
      <c r="EC4" s="124"/>
      <c r="ED4" s="124"/>
      <c r="EE4" s="124"/>
      <c r="EF4" s="124"/>
      <c r="EG4" s="124"/>
      <c r="EH4" s="124"/>
      <c r="EI4" s="124"/>
      <c r="EJ4" s="124"/>
      <c r="EK4" s="124"/>
      <c r="EL4" s="124"/>
      <c r="EM4" s="124"/>
      <c r="EN4" s="124"/>
      <c r="EO4" s="124"/>
      <c r="EP4" s="124"/>
      <c r="EQ4" s="124"/>
      <c r="ER4" s="124"/>
      <c r="ES4" s="124"/>
      <c r="ET4" s="124"/>
      <c r="EU4" s="124"/>
      <c r="EV4" s="124"/>
      <c r="EW4" s="124"/>
      <c r="EX4" s="124"/>
      <c r="EY4" s="124"/>
      <c r="EZ4" s="124"/>
      <c r="FA4" s="124"/>
      <c r="FB4" s="124"/>
      <c r="FC4" s="124"/>
      <c r="FD4" s="124"/>
      <c r="FE4" s="124"/>
      <c r="FF4" s="124"/>
      <c r="FG4" s="124"/>
      <c r="FH4" s="124"/>
      <c r="FI4" s="124"/>
      <c r="FJ4" s="124"/>
      <c r="FK4" s="124"/>
      <c r="FL4" s="124"/>
      <c r="FM4" s="124"/>
      <c r="FN4" s="124"/>
      <c r="FO4" s="124"/>
      <c r="FP4" s="124"/>
      <c r="FQ4" s="124"/>
      <c r="FR4" s="124"/>
      <c r="FS4" s="124"/>
      <c r="FT4" s="124"/>
      <c r="FU4" s="124"/>
      <c r="FV4" s="124"/>
      <c r="FW4" s="124"/>
      <c r="FX4" s="124"/>
      <c r="FY4" s="124"/>
      <c r="FZ4" s="124"/>
      <c r="GA4" s="124"/>
      <c r="GB4" s="124"/>
      <c r="GC4" s="124"/>
      <c r="GD4" s="124"/>
      <c r="GE4" s="124"/>
      <c r="GF4" s="124"/>
      <c r="GG4" s="124"/>
      <c r="GH4" s="124"/>
      <c r="GI4" s="124"/>
      <c r="GJ4" s="124"/>
      <c r="GK4" s="124"/>
      <c r="GL4" s="124"/>
      <c r="GM4" s="124"/>
      <c r="GN4" s="124"/>
      <c r="GO4" s="125"/>
      <c r="GP4" s="17"/>
      <c r="GQ4" s="123" t="s">
        <v>237</v>
      </c>
      <c r="GR4" s="124"/>
      <c r="GS4" s="124"/>
      <c r="GT4" s="124"/>
      <c r="GU4" s="124"/>
      <c r="GV4" s="124"/>
      <c r="GW4" s="124"/>
      <c r="GX4" s="124"/>
      <c r="GY4" s="124"/>
      <c r="GZ4" s="124"/>
      <c r="HA4" s="124"/>
      <c r="HB4" s="124"/>
      <c r="HC4" s="124"/>
      <c r="HD4" s="125"/>
      <c r="HE4" s="16"/>
      <c r="HF4" s="123" t="s">
        <v>238</v>
      </c>
      <c r="HG4" s="124"/>
      <c r="HH4" s="124"/>
      <c r="HI4" s="124"/>
      <c r="HJ4" s="124"/>
      <c r="HK4" s="124"/>
      <c r="HL4" s="124"/>
      <c r="HM4" s="124"/>
      <c r="HN4" s="124"/>
      <c r="HO4" s="124"/>
      <c r="HP4" s="124"/>
      <c r="HQ4" s="124"/>
      <c r="HR4" s="124"/>
      <c r="HS4" s="124"/>
      <c r="HT4" s="125"/>
      <c r="HU4" s="16"/>
    </row>
    <row r="5" spans="1:229" ht="15.75" customHeight="1" x14ac:dyDescent="0.3">
      <c r="A5" s="15"/>
      <c r="B5" s="6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6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6"/>
      <c r="AO5" s="6"/>
      <c r="AP5" s="6"/>
      <c r="AQ5" s="6"/>
      <c r="AR5" s="6"/>
      <c r="AS5" s="6"/>
      <c r="AT5" s="19"/>
      <c r="AU5" s="19"/>
      <c r="AV5" s="19"/>
      <c r="AW5" s="19"/>
      <c r="AX5" s="19"/>
      <c r="AY5" s="19"/>
      <c r="AZ5" s="19"/>
      <c r="BA5" s="19"/>
      <c r="BB5" s="19"/>
      <c r="BC5" s="19"/>
      <c r="BD5" s="19"/>
      <c r="BE5" s="19"/>
      <c r="BF5" s="19"/>
      <c r="BG5" s="19"/>
      <c r="BH5" s="19"/>
      <c r="BI5" s="19"/>
      <c r="BJ5" s="19"/>
      <c r="BK5" s="19"/>
      <c r="BL5" s="19"/>
      <c r="BM5" s="19"/>
      <c r="BN5" s="19"/>
      <c r="BO5" s="19"/>
      <c r="BP5" s="19"/>
      <c r="BQ5" s="19"/>
      <c r="BR5" s="19"/>
      <c r="BS5" s="19"/>
      <c r="BT5" s="19"/>
      <c r="BU5" s="19"/>
      <c r="BV5" s="19"/>
      <c r="BW5" s="19"/>
      <c r="BX5" s="19"/>
      <c r="BY5" s="19"/>
      <c r="BZ5" s="19"/>
      <c r="CA5" s="19"/>
      <c r="CB5" s="19"/>
      <c r="CC5" s="19"/>
      <c r="CD5" s="19"/>
      <c r="CE5" s="6"/>
      <c r="CF5" s="19"/>
      <c r="CG5" s="19"/>
      <c r="CH5" s="19"/>
      <c r="CI5" s="19"/>
      <c r="CJ5" s="19"/>
      <c r="CK5" s="19"/>
      <c r="CL5" s="19"/>
      <c r="CM5" s="19"/>
      <c r="CN5" s="19"/>
      <c r="CO5" s="19"/>
      <c r="CP5" s="19"/>
      <c r="CQ5" s="19"/>
      <c r="CR5" s="19"/>
      <c r="CS5" s="19"/>
      <c r="CT5" s="19"/>
      <c r="CU5" s="19"/>
      <c r="CV5" s="19"/>
      <c r="CW5" s="19"/>
      <c r="CX5" s="19"/>
      <c r="CY5" s="19"/>
      <c r="CZ5" s="19"/>
      <c r="DA5" s="19"/>
      <c r="DB5" s="19"/>
      <c r="DC5" s="19"/>
      <c r="DD5" s="19"/>
      <c r="DE5" s="19"/>
      <c r="DF5" s="19"/>
      <c r="DG5" s="19"/>
      <c r="DH5" s="19"/>
      <c r="DI5" s="19"/>
      <c r="DJ5" s="19"/>
      <c r="DK5" s="19"/>
      <c r="DL5" s="19"/>
      <c r="DM5" s="19"/>
      <c r="DN5" s="19"/>
      <c r="DO5" s="19"/>
      <c r="DP5" s="6"/>
      <c r="DQ5" s="19"/>
      <c r="DR5" s="19"/>
      <c r="DS5" s="19"/>
      <c r="DT5" s="19"/>
      <c r="DU5" s="19"/>
      <c r="DV5" s="19"/>
      <c r="DW5" s="19"/>
      <c r="DX5" s="19"/>
      <c r="DY5" s="19"/>
      <c r="DZ5" s="19"/>
      <c r="EA5" s="19"/>
      <c r="EB5" s="19"/>
      <c r="EC5" s="19"/>
      <c r="ED5" s="19"/>
      <c r="EE5" s="19"/>
      <c r="EF5" s="19"/>
      <c r="EG5" s="19"/>
      <c r="EH5" s="19"/>
      <c r="EI5" s="19"/>
      <c r="EJ5" s="19"/>
      <c r="EK5" s="19"/>
      <c r="EL5" s="19"/>
      <c r="EM5" s="19"/>
      <c r="EN5" s="19"/>
      <c r="EO5" s="19"/>
      <c r="EP5" s="19"/>
      <c r="EQ5" s="19"/>
      <c r="ER5" s="19"/>
      <c r="ES5" s="19"/>
      <c r="ET5" s="19"/>
      <c r="EU5" s="19"/>
      <c r="EV5" s="19"/>
      <c r="EW5" s="19"/>
      <c r="EX5" s="19"/>
      <c r="EY5" s="19"/>
      <c r="EZ5" s="19"/>
      <c r="FA5" s="19"/>
      <c r="FB5" s="19"/>
      <c r="FC5" s="19"/>
      <c r="FD5" s="19"/>
      <c r="FE5" s="19"/>
      <c r="FF5" s="19"/>
      <c r="FG5" s="19"/>
      <c r="FH5" s="19"/>
      <c r="FI5" s="19"/>
      <c r="FJ5" s="19"/>
      <c r="FK5" s="19"/>
      <c r="FL5" s="19"/>
      <c r="FM5" s="19"/>
      <c r="FN5" s="19"/>
      <c r="FO5" s="19"/>
      <c r="FP5" s="19"/>
      <c r="FQ5" s="19"/>
      <c r="FR5" s="19"/>
      <c r="FS5" s="19"/>
      <c r="FT5" s="19"/>
      <c r="FU5" s="19"/>
      <c r="FV5" s="19"/>
      <c r="FW5" s="19"/>
      <c r="FX5" s="19"/>
      <c r="FY5" s="19"/>
      <c r="FZ5" s="19"/>
      <c r="GA5" s="19"/>
      <c r="GB5" s="19"/>
      <c r="GC5" s="19"/>
      <c r="GD5" s="19"/>
      <c r="GE5" s="19"/>
      <c r="GF5" s="19"/>
      <c r="GG5" s="19"/>
      <c r="GH5" s="19"/>
      <c r="GI5" s="19"/>
      <c r="GJ5" s="19"/>
      <c r="GK5" s="19"/>
      <c r="GL5" s="19"/>
      <c r="GM5" s="19"/>
      <c r="GN5" s="19"/>
      <c r="GO5" s="19"/>
      <c r="GP5" s="20"/>
      <c r="GQ5" s="6"/>
      <c r="GR5" s="6"/>
      <c r="GS5" s="6"/>
      <c r="GT5" s="6"/>
      <c r="GU5" s="6"/>
      <c r="GV5" s="6"/>
      <c r="GW5" s="6"/>
      <c r="GX5" s="6"/>
      <c r="GY5" s="6"/>
      <c r="GZ5" s="6"/>
      <c r="HA5" s="6"/>
      <c r="HB5" s="6"/>
      <c r="HC5" s="6"/>
      <c r="HD5" s="6"/>
      <c r="HE5" s="6"/>
      <c r="HF5" s="6"/>
      <c r="HG5" s="6"/>
      <c r="HH5" s="6"/>
      <c r="HI5" s="6"/>
      <c r="HJ5" s="6"/>
      <c r="HK5" s="6"/>
      <c r="HL5" s="6"/>
      <c r="HM5" s="6"/>
      <c r="HN5" s="6"/>
      <c r="HO5" s="6"/>
      <c r="HP5" s="6"/>
      <c r="HQ5" s="6"/>
      <c r="HR5" s="6"/>
      <c r="HS5" s="6"/>
      <c r="HT5" s="6"/>
      <c r="HU5" s="6"/>
    </row>
    <row r="6" spans="1:229" ht="15.75" customHeight="1" x14ac:dyDescent="0.3">
      <c r="A6" s="99">
        <v>1</v>
      </c>
      <c r="B6" s="3">
        <v>1</v>
      </c>
      <c r="C6" s="21" t="s">
        <v>239</v>
      </c>
      <c r="D6" s="21">
        <v>2</v>
      </c>
      <c r="E6" s="22">
        <v>41190</v>
      </c>
      <c r="F6" s="22">
        <v>41190</v>
      </c>
      <c r="G6" s="21">
        <f t="shared" ref="G6:G26" si="0">F6-E6</f>
        <v>0</v>
      </c>
      <c r="H6" s="21" t="s">
        <v>240</v>
      </c>
      <c r="I6" s="21" t="s">
        <v>241</v>
      </c>
      <c r="J6" s="23">
        <v>10087</v>
      </c>
      <c r="K6" s="21">
        <v>85</v>
      </c>
      <c r="L6" s="21"/>
      <c r="M6" s="21"/>
      <c r="N6" s="21" t="s">
        <v>242</v>
      </c>
      <c r="O6" s="21">
        <v>85</v>
      </c>
      <c r="P6" s="21">
        <v>95</v>
      </c>
      <c r="Q6" s="21">
        <v>3</v>
      </c>
      <c r="R6" s="21" t="s">
        <v>243</v>
      </c>
      <c r="S6" s="21">
        <v>2</v>
      </c>
      <c r="T6" s="21">
        <v>4</v>
      </c>
      <c r="U6" s="21" t="s">
        <v>243</v>
      </c>
      <c r="V6" s="21">
        <v>2</v>
      </c>
      <c r="W6" s="21">
        <v>3</v>
      </c>
      <c r="X6" s="21">
        <v>3</v>
      </c>
      <c r="Y6" s="21">
        <v>3</v>
      </c>
      <c r="Z6" s="6"/>
      <c r="AA6" s="24" t="s">
        <v>244</v>
      </c>
      <c r="AB6" s="21" t="s">
        <v>245</v>
      </c>
      <c r="AC6" s="25"/>
      <c r="AD6" s="25"/>
      <c r="AE6" s="21" t="s">
        <v>246</v>
      </c>
      <c r="AF6" s="21" t="s">
        <v>247</v>
      </c>
      <c r="AG6" s="21" t="s">
        <v>246</v>
      </c>
      <c r="AH6" s="21" t="s">
        <v>248</v>
      </c>
      <c r="AI6" s="21" t="s">
        <v>249</v>
      </c>
      <c r="AJ6" s="21" t="s">
        <v>246</v>
      </c>
      <c r="AK6" s="21" t="s">
        <v>246</v>
      </c>
      <c r="AL6" s="21" t="s">
        <v>246</v>
      </c>
      <c r="AM6" s="21">
        <v>2.75</v>
      </c>
      <c r="AN6" s="6"/>
      <c r="AO6" s="26" t="s">
        <v>250</v>
      </c>
      <c r="AP6" s="26" t="s">
        <v>251</v>
      </c>
      <c r="AQ6" s="26"/>
      <c r="AR6" s="26" t="s">
        <v>1902</v>
      </c>
      <c r="AS6" s="26" t="s">
        <v>1903</v>
      </c>
      <c r="AT6" s="115">
        <v>1</v>
      </c>
      <c r="AU6" s="21">
        <v>2.25</v>
      </c>
      <c r="AV6" s="21">
        <v>5.0199999999999996</v>
      </c>
      <c r="AW6" s="21">
        <v>5.54</v>
      </c>
      <c r="AX6" s="21">
        <v>6.1</v>
      </c>
      <c r="AY6" s="21"/>
      <c r="AZ6" s="21"/>
      <c r="BA6" s="21"/>
      <c r="BB6" s="21"/>
      <c r="BC6" s="28">
        <f t="shared" ref="BC6:BE6" si="1">((AU6/AT6)*100)-100</f>
        <v>125</v>
      </c>
      <c r="BD6" s="28">
        <f t="shared" si="1"/>
        <v>123.11111111111109</v>
      </c>
      <c r="BE6" s="28">
        <f t="shared" si="1"/>
        <v>10.358565737051805</v>
      </c>
      <c r="BF6" s="28">
        <f t="shared" ref="BF6:BF26" si="2">((AV6/AT6)*100)-100</f>
        <v>401.99999999999994</v>
      </c>
      <c r="BG6" s="28">
        <f t="shared" ref="BG6:BG26" si="3">((AW6/AT6)*100)-100</f>
        <v>454</v>
      </c>
      <c r="BH6" s="28">
        <f t="shared" ref="BH6:BH26" si="4">((AW6/AU6)*100)-100</f>
        <v>146.2222222222222</v>
      </c>
      <c r="BI6" s="3">
        <f t="shared" ref="BI6:BK6" si="5">AU6-AT6</f>
        <v>1.25</v>
      </c>
      <c r="BJ6" s="3">
        <f t="shared" si="5"/>
        <v>2.7699999999999996</v>
      </c>
      <c r="BK6" s="3">
        <f t="shared" si="5"/>
        <v>0.52000000000000046</v>
      </c>
      <c r="BL6" s="3">
        <f t="shared" ref="BL6:BL26" si="6">AV6-AT6</f>
        <v>4.0199999999999996</v>
      </c>
      <c r="BM6" s="3">
        <f t="shared" ref="BM6:BM26" si="7">AW6-AT6</f>
        <v>4.54</v>
      </c>
      <c r="BN6" s="3">
        <f t="shared" ref="BN6:BN26" si="8">AW6-AU6</f>
        <v>3.29</v>
      </c>
      <c r="BO6" s="24">
        <v>7.5</v>
      </c>
      <c r="BP6" s="21">
        <v>18</v>
      </c>
      <c r="BQ6" s="21">
        <v>32</v>
      </c>
      <c r="BR6" s="21"/>
      <c r="BS6" s="21"/>
      <c r="BT6" s="21"/>
      <c r="BU6" s="21"/>
      <c r="BV6" s="24">
        <v>35.1</v>
      </c>
      <c r="BW6" s="21">
        <v>36</v>
      </c>
      <c r="BX6" s="21">
        <v>36</v>
      </c>
      <c r="BY6" s="21">
        <v>37.5</v>
      </c>
      <c r="BZ6" s="21">
        <v>36</v>
      </c>
      <c r="CA6" s="21"/>
      <c r="CB6" s="21"/>
      <c r="CC6" s="21"/>
      <c r="CD6" s="21"/>
      <c r="CE6" s="6"/>
      <c r="CF6" s="24" t="s">
        <v>252</v>
      </c>
      <c r="CG6" s="21"/>
      <c r="CH6" s="21"/>
      <c r="CI6" s="21"/>
      <c r="CJ6" s="21"/>
      <c r="CK6" s="21"/>
      <c r="CL6" s="21"/>
      <c r="CM6" s="24" t="s">
        <v>253</v>
      </c>
      <c r="CN6" s="21"/>
      <c r="CO6" s="21"/>
      <c r="CP6" s="21"/>
      <c r="CQ6" s="21"/>
      <c r="CR6" s="21"/>
      <c r="CS6" s="21"/>
      <c r="CT6" s="24">
        <v>3</v>
      </c>
      <c r="CU6" s="21"/>
      <c r="CV6" s="21"/>
      <c r="CW6" s="21"/>
      <c r="CX6" s="21"/>
      <c r="CY6" s="21"/>
      <c r="CZ6" s="21"/>
      <c r="DA6" s="24" t="s">
        <v>254</v>
      </c>
      <c r="DB6" s="21"/>
      <c r="DC6" s="21"/>
      <c r="DD6" s="21"/>
      <c r="DE6" s="21"/>
      <c r="DF6" s="21"/>
      <c r="DG6" s="21"/>
      <c r="DH6" s="24" t="s">
        <v>255</v>
      </c>
      <c r="DI6" s="21" t="s">
        <v>256</v>
      </c>
      <c r="DJ6" s="21" t="s">
        <v>256</v>
      </c>
      <c r="DK6" s="21"/>
      <c r="DL6" s="21"/>
      <c r="DM6" s="21"/>
      <c r="DN6" s="21"/>
      <c r="DO6" s="26">
        <v>9</v>
      </c>
      <c r="DP6" s="6"/>
      <c r="DQ6" s="24">
        <v>57</v>
      </c>
      <c r="DR6" s="21">
        <v>100</v>
      </c>
      <c r="DS6" s="21">
        <v>139</v>
      </c>
      <c r="DT6" s="21"/>
      <c r="DU6" s="21"/>
      <c r="DV6" s="21"/>
      <c r="DW6" s="21"/>
      <c r="DX6" s="24">
        <v>1</v>
      </c>
      <c r="DY6" s="21">
        <v>0.6</v>
      </c>
      <c r="DZ6" s="21">
        <v>0.45</v>
      </c>
      <c r="EA6" s="21"/>
      <c r="EB6" s="21"/>
      <c r="EC6" s="21"/>
      <c r="ED6" s="21"/>
      <c r="EE6" s="29">
        <f t="shared" ref="EE6:EG6" si="9">DQ6/DX6</f>
        <v>57</v>
      </c>
      <c r="EF6" s="30">
        <f t="shared" si="9"/>
        <v>166.66666666666669</v>
      </c>
      <c r="EG6" s="30">
        <f t="shared" si="9"/>
        <v>308.88888888888886</v>
      </c>
      <c r="EH6" s="30"/>
      <c r="EI6" s="30"/>
      <c r="EJ6" s="30"/>
      <c r="EK6" s="30"/>
      <c r="EL6" s="24">
        <v>1</v>
      </c>
      <c r="EM6" s="21">
        <v>1</v>
      </c>
      <c r="EN6" s="21">
        <v>1</v>
      </c>
      <c r="EO6" s="21"/>
      <c r="EP6" s="21"/>
      <c r="EQ6" s="21"/>
      <c r="ER6" s="21"/>
      <c r="ES6" s="24">
        <v>168</v>
      </c>
      <c r="ET6" s="21">
        <v>130</v>
      </c>
      <c r="EU6" s="21">
        <v>142</v>
      </c>
      <c r="EV6" s="21"/>
      <c r="EW6" s="21"/>
      <c r="EX6" s="21"/>
      <c r="EY6" s="21"/>
      <c r="EZ6" s="24">
        <v>15</v>
      </c>
      <c r="FA6" s="21">
        <v>39</v>
      </c>
      <c r="FB6" s="21">
        <v>56.4</v>
      </c>
      <c r="FC6" s="21"/>
      <c r="FD6" s="21"/>
      <c r="FE6" s="21"/>
      <c r="FF6" s="21"/>
      <c r="FG6" s="24">
        <v>5</v>
      </c>
      <c r="FH6" s="21">
        <v>8</v>
      </c>
      <c r="FI6" s="21">
        <v>1</v>
      </c>
      <c r="FJ6" s="21"/>
      <c r="FK6" s="21"/>
      <c r="FL6" s="21"/>
      <c r="FM6" s="21"/>
      <c r="FN6" s="24">
        <v>40</v>
      </c>
      <c r="FO6" s="21">
        <v>89</v>
      </c>
      <c r="FP6" s="21">
        <v>61</v>
      </c>
      <c r="FQ6" s="21"/>
      <c r="FR6" s="21"/>
      <c r="FS6" s="21"/>
      <c r="FT6" s="21"/>
      <c r="FU6" s="24" t="s">
        <v>257</v>
      </c>
      <c r="FV6" s="21" t="s">
        <v>258</v>
      </c>
      <c r="FW6" s="21" t="s">
        <v>258</v>
      </c>
      <c r="FX6" s="21"/>
      <c r="FY6" s="21"/>
      <c r="FZ6" s="21"/>
      <c r="GA6" s="21"/>
      <c r="GB6" s="24">
        <v>203</v>
      </c>
      <c r="GC6" s="21">
        <v>174</v>
      </c>
      <c r="GD6" s="21">
        <v>247</v>
      </c>
      <c r="GE6" s="21"/>
      <c r="GF6" s="21"/>
      <c r="GG6" s="21"/>
      <c r="GH6" s="21"/>
      <c r="GI6" s="24">
        <v>0</v>
      </c>
      <c r="GJ6" s="21">
        <v>1160</v>
      </c>
      <c r="GK6" s="21">
        <v>645</v>
      </c>
      <c r="GL6" s="21"/>
      <c r="GM6" s="21"/>
      <c r="GN6" s="21"/>
      <c r="GO6" s="31"/>
      <c r="GP6" s="9"/>
      <c r="GQ6" s="32">
        <v>20</v>
      </c>
      <c r="GR6" s="21">
        <v>90</v>
      </c>
      <c r="GS6" s="24">
        <v>19</v>
      </c>
      <c r="GT6" s="21">
        <v>90</v>
      </c>
      <c r="GU6" s="24">
        <v>18</v>
      </c>
      <c r="GV6" s="21">
        <v>90</v>
      </c>
      <c r="GW6" s="24"/>
      <c r="GX6" s="21"/>
      <c r="GY6" s="24"/>
      <c r="GZ6" s="21"/>
      <c r="HA6" s="24"/>
      <c r="HB6" s="21"/>
      <c r="HC6" s="24"/>
      <c r="HD6" s="21"/>
      <c r="HE6" s="6"/>
      <c r="HF6" s="21"/>
      <c r="HG6" s="21"/>
      <c r="HH6" s="21"/>
      <c r="HI6" s="21"/>
      <c r="HJ6" s="21"/>
      <c r="HK6" s="21"/>
      <c r="HL6" s="21"/>
      <c r="HM6" s="21"/>
      <c r="HN6" s="21"/>
      <c r="HO6" s="21"/>
      <c r="HP6" s="21"/>
      <c r="HQ6" s="21"/>
      <c r="HR6" s="21"/>
      <c r="HS6" s="21"/>
      <c r="HT6" s="21"/>
      <c r="HU6" s="6"/>
    </row>
    <row r="7" spans="1:229" ht="15.75" customHeight="1" x14ac:dyDescent="0.3">
      <c r="A7" s="99">
        <v>2</v>
      </c>
      <c r="B7" s="3">
        <v>10</v>
      </c>
      <c r="C7" s="21" t="s">
        <v>239</v>
      </c>
      <c r="D7" s="21">
        <v>2</v>
      </c>
      <c r="E7" s="22">
        <v>41210</v>
      </c>
      <c r="F7" s="22">
        <v>41211</v>
      </c>
      <c r="G7" s="21">
        <f t="shared" si="0"/>
        <v>1</v>
      </c>
      <c r="H7" s="21" t="s">
        <v>240</v>
      </c>
      <c r="I7" s="21"/>
      <c r="J7" s="23">
        <v>31789</v>
      </c>
      <c r="K7" s="21">
        <v>25</v>
      </c>
      <c r="L7" s="21"/>
      <c r="M7" s="21"/>
      <c r="N7" s="21" t="s">
        <v>353</v>
      </c>
      <c r="O7" s="21">
        <v>39</v>
      </c>
      <c r="P7" s="21">
        <v>23</v>
      </c>
      <c r="Q7" s="21">
        <v>13</v>
      </c>
      <c r="R7" s="21" t="s">
        <v>354</v>
      </c>
      <c r="S7" s="21">
        <v>1</v>
      </c>
      <c r="T7" s="21">
        <v>19</v>
      </c>
      <c r="U7" s="21" t="s">
        <v>272</v>
      </c>
      <c r="V7" s="21">
        <v>1</v>
      </c>
      <c r="W7" s="21">
        <v>6</v>
      </c>
      <c r="X7" s="21">
        <v>5</v>
      </c>
      <c r="Y7" s="21">
        <v>5</v>
      </c>
      <c r="Z7" s="6"/>
      <c r="AA7" s="24" t="s">
        <v>298</v>
      </c>
      <c r="AB7" s="21" t="s">
        <v>355</v>
      </c>
      <c r="AC7" s="25"/>
      <c r="AD7" s="25"/>
      <c r="AE7" s="21" t="s">
        <v>249</v>
      </c>
      <c r="AF7" s="21"/>
      <c r="AG7" s="21" t="s">
        <v>249</v>
      </c>
      <c r="AH7" s="21"/>
      <c r="AI7" s="21" t="s">
        <v>246</v>
      </c>
      <c r="AJ7" s="21" t="s">
        <v>249</v>
      </c>
      <c r="AK7" s="21" t="s">
        <v>249</v>
      </c>
      <c r="AL7" s="21" t="s">
        <v>246</v>
      </c>
      <c r="AM7" s="21">
        <v>0.84</v>
      </c>
      <c r="AN7" s="6"/>
      <c r="AO7" s="26" t="s">
        <v>250</v>
      </c>
      <c r="AP7" s="26" t="s">
        <v>251</v>
      </c>
      <c r="AQ7" s="26"/>
      <c r="AR7" s="26" t="s">
        <v>1902</v>
      </c>
      <c r="AS7" s="26" t="s">
        <v>299</v>
      </c>
      <c r="AT7" s="115">
        <v>0.84</v>
      </c>
      <c r="AU7" s="21">
        <v>0.67</v>
      </c>
      <c r="AV7" s="21">
        <v>0.62</v>
      </c>
      <c r="AW7" s="21">
        <v>0.53</v>
      </c>
      <c r="AX7" s="21">
        <v>0.27</v>
      </c>
      <c r="AY7" s="21">
        <v>0.22</v>
      </c>
      <c r="AZ7" s="21">
        <v>0.15</v>
      </c>
      <c r="BA7" s="21">
        <v>0.1</v>
      </c>
      <c r="BB7" s="21">
        <v>0.09</v>
      </c>
      <c r="BC7" s="28">
        <f t="shared" ref="BC7:BE7" si="10">((AU7/AT7)*100)-100</f>
        <v>-20.238095238095227</v>
      </c>
      <c r="BD7" s="28">
        <f t="shared" si="10"/>
        <v>-7.4626865671641838</v>
      </c>
      <c r="BE7" s="28">
        <f t="shared" si="10"/>
        <v>-14.516129032258064</v>
      </c>
      <c r="BF7" s="28">
        <f t="shared" si="2"/>
        <v>-26.19047619047619</v>
      </c>
      <c r="BG7" s="28">
        <f t="shared" si="3"/>
        <v>-36.904761904761898</v>
      </c>
      <c r="BH7" s="28">
        <f t="shared" si="4"/>
        <v>-20.895522388059703</v>
      </c>
      <c r="BI7" s="3">
        <f t="shared" ref="BI7:BK7" si="11">AU7-AT7</f>
        <v>-0.16999999999999993</v>
      </c>
      <c r="BJ7" s="3">
        <f t="shared" si="11"/>
        <v>-5.0000000000000044E-2</v>
      </c>
      <c r="BK7" s="3">
        <f t="shared" si="11"/>
        <v>-8.9999999999999969E-2</v>
      </c>
      <c r="BL7" s="3">
        <f t="shared" si="6"/>
        <v>-0.21999999999999997</v>
      </c>
      <c r="BM7" s="3">
        <f t="shared" si="7"/>
        <v>-0.30999999999999994</v>
      </c>
      <c r="BN7" s="3">
        <f t="shared" si="8"/>
        <v>-0.14000000000000001</v>
      </c>
      <c r="BO7" s="24">
        <v>323.5</v>
      </c>
      <c r="BP7" s="21">
        <v>170.5</v>
      </c>
      <c r="BQ7" s="21">
        <v>172.4</v>
      </c>
      <c r="BR7" s="21">
        <v>168</v>
      </c>
      <c r="BS7" s="21">
        <v>116.1</v>
      </c>
      <c r="BT7" s="21">
        <v>67</v>
      </c>
      <c r="BU7" s="21">
        <v>61.5</v>
      </c>
      <c r="BV7" s="24">
        <v>35</v>
      </c>
      <c r="BW7" s="21">
        <v>36.1</v>
      </c>
      <c r="BX7" s="21">
        <v>36</v>
      </c>
      <c r="BY7" s="21">
        <v>36</v>
      </c>
      <c r="BZ7" s="21">
        <v>37</v>
      </c>
      <c r="CA7" s="21">
        <v>36</v>
      </c>
      <c r="CB7" s="21">
        <v>37.5</v>
      </c>
      <c r="CC7" s="21">
        <v>37</v>
      </c>
      <c r="CD7" s="21">
        <v>36</v>
      </c>
      <c r="CE7" s="6"/>
      <c r="CF7" s="24" t="s">
        <v>356</v>
      </c>
      <c r="CG7" s="21" t="s">
        <v>357</v>
      </c>
      <c r="CH7" s="21" t="s">
        <v>358</v>
      </c>
      <c r="CI7" s="21"/>
      <c r="CJ7" s="21"/>
      <c r="CK7" s="21"/>
      <c r="CL7" s="21"/>
      <c r="CM7" s="24" t="s">
        <v>359</v>
      </c>
      <c r="CN7" s="21" t="s">
        <v>360</v>
      </c>
      <c r="CO7" s="21" t="s">
        <v>361</v>
      </c>
      <c r="CP7" s="21"/>
      <c r="CQ7" s="21"/>
      <c r="CR7" s="21"/>
      <c r="CS7" s="21"/>
      <c r="CT7" s="24">
        <v>7</v>
      </c>
      <c r="CU7" s="21">
        <v>2</v>
      </c>
      <c r="CV7" s="21">
        <v>15</v>
      </c>
      <c r="CW7" s="21"/>
      <c r="CX7" s="21"/>
      <c r="CY7" s="21"/>
      <c r="CZ7" s="21"/>
      <c r="DA7" s="24" t="s">
        <v>362</v>
      </c>
      <c r="DB7" s="21" t="s">
        <v>363</v>
      </c>
      <c r="DC7" s="21"/>
      <c r="DD7" s="21"/>
      <c r="DE7" s="21"/>
      <c r="DF7" s="21"/>
      <c r="DG7" s="21"/>
      <c r="DH7" s="24" t="s">
        <v>364</v>
      </c>
      <c r="DI7" s="21" t="s">
        <v>364</v>
      </c>
      <c r="DJ7" s="21" t="s">
        <v>365</v>
      </c>
      <c r="DK7" s="21" t="s">
        <v>366</v>
      </c>
      <c r="DL7" s="21" t="s">
        <v>366</v>
      </c>
      <c r="DM7" s="21" t="s">
        <v>366</v>
      </c>
      <c r="DN7" s="21" t="s">
        <v>366</v>
      </c>
      <c r="DO7" s="26">
        <v>8</v>
      </c>
      <c r="DP7" s="6"/>
      <c r="DQ7" s="24">
        <v>854</v>
      </c>
      <c r="DR7" s="21">
        <v>99</v>
      </c>
      <c r="DS7" s="21">
        <v>265</v>
      </c>
      <c r="DT7" s="21">
        <v>177.1</v>
      </c>
      <c r="DU7" s="21">
        <v>242.7</v>
      </c>
      <c r="DV7" s="21">
        <v>183.5</v>
      </c>
      <c r="DW7" s="21">
        <v>202.4</v>
      </c>
      <c r="DX7" s="24">
        <v>0.21</v>
      </c>
      <c r="DY7" s="21">
        <v>0.8</v>
      </c>
      <c r="DZ7" s="21">
        <v>0.75</v>
      </c>
      <c r="EA7" s="21">
        <v>0.4</v>
      </c>
      <c r="EB7" s="21">
        <v>0.4</v>
      </c>
      <c r="EC7" s="21">
        <v>0.4</v>
      </c>
      <c r="ED7" s="21">
        <v>0.4</v>
      </c>
      <c r="EE7" s="29">
        <f t="shared" ref="EE7:EK7" si="12">DQ7/DX7</f>
        <v>4066.666666666667</v>
      </c>
      <c r="EF7" s="30">
        <f t="shared" si="12"/>
        <v>123.75</v>
      </c>
      <c r="EG7" s="30">
        <f t="shared" si="12"/>
        <v>353.33333333333331</v>
      </c>
      <c r="EH7" s="30">
        <f t="shared" si="12"/>
        <v>442.74999999999994</v>
      </c>
      <c r="EI7" s="30">
        <f t="shared" si="12"/>
        <v>606.74999999999989</v>
      </c>
      <c r="EJ7" s="30">
        <f t="shared" si="12"/>
        <v>458.75</v>
      </c>
      <c r="EK7" s="30">
        <f t="shared" si="12"/>
        <v>506</v>
      </c>
      <c r="EL7" s="24">
        <v>1</v>
      </c>
      <c r="EM7" s="21">
        <v>1</v>
      </c>
      <c r="EN7" s="21">
        <v>1</v>
      </c>
      <c r="EO7" s="21">
        <v>1</v>
      </c>
      <c r="EP7" s="21">
        <v>1</v>
      </c>
      <c r="EQ7" s="21">
        <v>1</v>
      </c>
      <c r="ER7" s="21">
        <v>1</v>
      </c>
      <c r="ES7" s="24">
        <v>173</v>
      </c>
      <c r="ET7" s="21">
        <v>208</v>
      </c>
      <c r="EU7" s="21">
        <v>345</v>
      </c>
      <c r="EV7" s="21">
        <v>404</v>
      </c>
      <c r="EW7" s="21">
        <v>503</v>
      </c>
      <c r="EX7" s="21">
        <v>386</v>
      </c>
      <c r="EY7" s="21">
        <v>327</v>
      </c>
      <c r="EZ7" s="24">
        <v>6.5</v>
      </c>
      <c r="FA7" s="21">
        <v>5.8</v>
      </c>
      <c r="FB7" s="21">
        <v>5.4</v>
      </c>
      <c r="FC7" s="21">
        <v>5</v>
      </c>
      <c r="FD7" s="21">
        <v>4</v>
      </c>
      <c r="FE7" s="21">
        <v>4</v>
      </c>
      <c r="FF7" s="21">
        <v>4.7</v>
      </c>
      <c r="FG7" s="24">
        <v>15</v>
      </c>
      <c r="FH7" s="21">
        <v>15</v>
      </c>
      <c r="FI7" s="21">
        <v>15</v>
      </c>
      <c r="FJ7" s="21">
        <v>15</v>
      </c>
      <c r="FK7" s="21">
        <v>15</v>
      </c>
      <c r="FL7" s="21">
        <v>15</v>
      </c>
      <c r="FM7" s="21">
        <v>15</v>
      </c>
      <c r="FN7" s="24">
        <v>69</v>
      </c>
      <c r="FO7" s="21">
        <v>69</v>
      </c>
      <c r="FP7" s="21">
        <v>73</v>
      </c>
      <c r="FQ7" s="21">
        <v>77</v>
      </c>
      <c r="FR7" s="21">
        <v>97</v>
      </c>
      <c r="FS7" s="21">
        <v>82</v>
      </c>
      <c r="FT7" s="21">
        <v>94</v>
      </c>
      <c r="FU7" s="24">
        <v>0</v>
      </c>
      <c r="FV7" s="21">
        <v>0</v>
      </c>
      <c r="FW7" s="21" t="s">
        <v>345</v>
      </c>
      <c r="FX7" s="21" t="s">
        <v>321</v>
      </c>
      <c r="FY7" s="21" t="s">
        <v>310</v>
      </c>
      <c r="FZ7" s="21" t="s">
        <v>311</v>
      </c>
      <c r="GA7" s="21">
        <v>0</v>
      </c>
      <c r="GB7" s="24">
        <v>52</v>
      </c>
      <c r="GC7" s="21">
        <v>44</v>
      </c>
      <c r="GD7" s="21">
        <v>37</v>
      </c>
      <c r="GE7" s="21">
        <v>35</v>
      </c>
      <c r="GF7" s="21">
        <v>35</v>
      </c>
      <c r="GG7" s="21">
        <v>39</v>
      </c>
      <c r="GH7" s="21">
        <v>35</v>
      </c>
      <c r="GI7" s="24">
        <v>1100</v>
      </c>
      <c r="GJ7" s="21">
        <v>2570</v>
      </c>
      <c r="GK7" s="21">
        <v>6430</v>
      </c>
      <c r="GL7" s="21">
        <v>6940</v>
      </c>
      <c r="GM7" s="21">
        <v>6940</v>
      </c>
      <c r="GN7" s="21">
        <v>4740</v>
      </c>
      <c r="GO7" s="31">
        <v>4410</v>
      </c>
      <c r="GP7" s="9"/>
      <c r="GQ7" s="32">
        <v>9</v>
      </c>
      <c r="GR7" s="21">
        <v>18</v>
      </c>
      <c r="GS7" s="24">
        <v>12</v>
      </c>
      <c r="GT7" s="21">
        <v>45</v>
      </c>
      <c r="GU7" s="24">
        <v>11</v>
      </c>
      <c r="GV7" s="21">
        <v>45</v>
      </c>
      <c r="GW7" s="24">
        <v>9</v>
      </c>
      <c r="GX7" s="21">
        <v>18</v>
      </c>
      <c r="GY7" s="24">
        <v>11</v>
      </c>
      <c r="GZ7" s="21">
        <v>45</v>
      </c>
      <c r="HA7" s="24">
        <v>11</v>
      </c>
      <c r="HB7" s="21">
        <v>45</v>
      </c>
      <c r="HC7" s="24">
        <v>8</v>
      </c>
      <c r="HD7" s="21">
        <v>18</v>
      </c>
      <c r="HE7" s="6"/>
      <c r="HF7" s="21"/>
      <c r="HG7" s="21"/>
      <c r="HH7" s="21"/>
      <c r="HI7" s="21"/>
      <c r="HJ7" s="21"/>
      <c r="HK7" s="21"/>
      <c r="HL7" s="21"/>
      <c r="HM7" s="21"/>
      <c r="HN7" s="21"/>
      <c r="HO7" s="21"/>
      <c r="HP7" s="21"/>
      <c r="HQ7" s="21"/>
      <c r="HR7" s="21"/>
      <c r="HS7" s="21"/>
      <c r="HT7" s="21"/>
      <c r="HU7" s="6"/>
    </row>
    <row r="8" spans="1:229" ht="15.75" customHeight="1" x14ac:dyDescent="0.3">
      <c r="A8" s="99">
        <v>3</v>
      </c>
      <c r="B8" s="3">
        <v>14</v>
      </c>
      <c r="C8" s="21" t="s">
        <v>323</v>
      </c>
      <c r="D8" s="21">
        <v>1</v>
      </c>
      <c r="E8" s="22">
        <v>41216</v>
      </c>
      <c r="F8" s="22">
        <v>41219</v>
      </c>
      <c r="G8" s="21">
        <f t="shared" si="0"/>
        <v>3</v>
      </c>
      <c r="H8" s="21" t="s">
        <v>395</v>
      </c>
      <c r="I8" s="21" t="s">
        <v>324</v>
      </c>
      <c r="J8" s="23">
        <v>9315</v>
      </c>
      <c r="K8" s="21">
        <v>87</v>
      </c>
      <c r="L8" s="21"/>
      <c r="M8" s="21"/>
      <c r="N8" s="21" t="s">
        <v>396</v>
      </c>
      <c r="O8" s="21">
        <v>81</v>
      </c>
      <c r="P8" s="21">
        <v>93.1</v>
      </c>
      <c r="Q8" s="21">
        <v>4</v>
      </c>
      <c r="R8" s="21" t="s">
        <v>243</v>
      </c>
      <c r="S8" s="21">
        <v>2</v>
      </c>
      <c r="T8" s="21">
        <v>8</v>
      </c>
      <c r="U8" s="21" t="s">
        <v>243</v>
      </c>
      <c r="V8" s="21">
        <v>2</v>
      </c>
      <c r="W8" s="21">
        <v>4</v>
      </c>
      <c r="X8" s="21">
        <v>4</v>
      </c>
      <c r="Y8" s="21">
        <v>4</v>
      </c>
      <c r="Z8" s="6"/>
      <c r="AA8" s="24" t="s">
        <v>369</v>
      </c>
      <c r="AB8" s="21" t="s">
        <v>261</v>
      </c>
      <c r="AC8" s="25"/>
      <c r="AD8" s="25"/>
      <c r="AE8" s="21" t="s">
        <v>246</v>
      </c>
      <c r="AF8" s="21" t="s">
        <v>247</v>
      </c>
      <c r="AG8" s="21" t="s">
        <v>246</v>
      </c>
      <c r="AH8" s="21" t="s">
        <v>248</v>
      </c>
      <c r="AI8" s="21" t="s">
        <v>246</v>
      </c>
      <c r="AJ8" s="21" t="s">
        <v>246</v>
      </c>
      <c r="AK8" s="21" t="s">
        <v>246</v>
      </c>
      <c r="AL8" s="21" t="s">
        <v>246</v>
      </c>
      <c r="AM8" s="21">
        <v>1.83</v>
      </c>
      <c r="AN8" s="6"/>
      <c r="AO8" s="26" t="s">
        <v>250</v>
      </c>
      <c r="AP8" s="26" t="s">
        <v>251</v>
      </c>
      <c r="AQ8" s="26"/>
      <c r="AR8" s="26" t="s">
        <v>1902</v>
      </c>
      <c r="AS8" s="26" t="s">
        <v>1905</v>
      </c>
      <c r="AT8" s="115">
        <v>1.83</v>
      </c>
      <c r="AU8" s="21">
        <v>9.4600000000000009</v>
      </c>
      <c r="AV8" s="21">
        <v>18.89</v>
      </c>
      <c r="AW8" s="21">
        <v>18.23</v>
      </c>
      <c r="AX8" s="21">
        <v>11.54</v>
      </c>
      <c r="AY8" s="21">
        <v>8.8699999999999992</v>
      </c>
      <c r="AZ8" s="21">
        <v>6.25</v>
      </c>
      <c r="BA8" s="21">
        <v>5.0599999999999996</v>
      </c>
      <c r="BB8" s="21"/>
      <c r="BC8" s="28">
        <f t="shared" ref="BC8:BE8" si="13">((AU8/AT8)*100)-100</f>
        <v>416.93989071038254</v>
      </c>
      <c r="BD8" s="28">
        <f t="shared" si="13"/>
        <v>99.682875264270592</v>
      </c>
      <c r="BE8" s="28">
        <f t="shared" si="13"/>
        <v>-3.4939121228162975</v>
      </c>
      <c r="BF8" s="28">
        <f t="shared" si="2"/>
        <v>932.24043715847006</v>
      </c>
      <c r="BG8" s="28">
        <f t="shared" si="3"/>
        <v>896.17486338797812</v>
      </c>
      <c r="BH8" s="28">
        <f t="shared" si="4"/>
        <v>92.706131078224104</v>
      </c>
      <c r="BI8" s="3">
        <f t="shared" ref="BI8:BK8" si="14">AU8-AT8</f>
        <v>7.6300000000000008</v>
      </c>
      <c r="BJ8" s="3">
        <f t="shared" si="14"/>
        <v>9.43</v>
      </c>
      <c r="BK8" s="3">
        <f t="shared" si="14"/>
        <v>-0.66000000000000014</v>
      </c>
      <c r="BL8" s="3">
        <f t="shared" si="6"/>
        <v>17.060000000000002</v>
      </c>
      <c r="BM8" s="3">
        <f t="shared" si="7"/>
        <v>16.399999999999999</v>
      </c>
      <c r="BN8" s="3">
        <f t="shared" si="8"/>
        <v>8.77</v>
      </c>
      <c r="BO8" s="24">
        <v>185.2</v>
      </c>
      <c r="BP8" s="21">
        <v>307.5</v>
      </c>
      <c r="BQ8" s="21">
        <v>390.9</v>
      </c>
      <c r="BR8" s="21">
        <v>416</v>
      </c>
      <c r="BS8" s="21">
        <v>273</v>
      </c>
      <c r="BT8" s="21">
        <v>210.5</v>
      </c>
      <c r="BU8" s="21"/>
      <c r="BV8" s="24">
        <v>37.5</v>
      </c>
      <c r="BW8" s="21">
        <v>37.5</v>
      </c>
      <c r="BX8" s="21">
        <v>38</v>
      </c>
      <c r="BY8" s="21">
        <v>37.1</v>
      </c>
      <c r="BZ8" s="21">
        <v>37</v>
      </c>
      <c r="CA8" s="21">
        <v>39</v>
      </c>
      <c r="CB8" s="21">
        <v>38.1</v>
      </c>
      <c r="CC8" s="21">
        <v>36</v>
      </c>
      <c r="CD8" s="21"/>
      <c r="CE8" s="6"/>
      <c r="CF8" s="24" t="s">
        <v>381</v>
      </c>
      <c r="CG8" s="21"/>
      <c r="CH8" s="21" t="s">
        <v>397</v>
      </c>
      <c r="CI8" s="21"/>
      <c r="CJ8" s="21"/>
      <c r="CK8" s="21"/>
      <c r="CL8" s="21"/>
      <c r="CM8" s="24" t="s">
        <v>398</v>
      </c>
      <c r="CN8" s="21"/>
      <c r="CO8" s="21" t="s">
        <v>303</v>
      </c>
      <c r="CP8" s="21"/>
      <c r="CQ8" s="21"/>
      <c r="CR8" s="21"/>
      <c r="CS8" s="21"/>
      <c r="CT8" s="24">
        <v>3</v>
      </c>
      <c r="CU8" s="21"/>
      <c r="CV8" s="21" t="s">
        <v>266</v>
      </c>
      <c r="CW8" s="21"/>
      <c r="CX8" s="21"/>
      <c r="CY8" s="21"/>
      <c r="CZ8" s="21"/>
      <c r="DA8" s="24" t="s">
        <v>399</v>
      </c>
      <c r="DB8" s="21"/>
      <c r="DC8" s="21" t="s">
        <v>266</v>
      </c>
      <c r="DD8" s="21"/>
      <c r="DE8" s="21"/>
      <c r="DF8" s="21"/>
      <c r="DG8" s="21"/>
      <c r="DH8" s="24" t="s">
        <v>400</v>
      </c>
      <c r="DI8" s="21" t="s">
        <v>401</v>
      </c>
      <c r="DJ8" s="21" t="s">
        <v>399</v>
      </c>
      <c r="DK8" s="21" t="s">
        <v>402</v>
      </c>
      <c r="DL8" s="21" t="s">
        <v>402</v>
      </c>
      <c r="DM8" s="21" t="s">
        <v>402</v>
      </c>
      <c r="DN8" s="21"/>
      <c r="DO8" s="26">
        <v>9</v>
      </c>
      <c r="DP8" s="6"/>
      <c r="DQ8" s="24">
        <v>91.9</v>
      </c>
      <c r="DR8" s="21">
        <v>88.4</v>
      </c>
      <c r="DS8" s="21">
        <v>119.9</v>
      </c>
      <c r="DT8" s="21">
        <v>121.2</v>
      </c>
      <c r="DU8" s="21">
        <v>83.3</v>
      </c>
      <c r="DV8" s="21">
        <v>125.1</v>
      </c>
      <c r="DW8" s="21"/>
      <c r="DX8" s="24">
        <v>0.4</v>
      </c>
      <c r="DY8" s="21">
        <v>0.43</v>
      </c>
      <c r="DZ8" s="21">
        <v>0.5</v>
      </c>
      <c r="EA8" s="21">
        <v>0.4</v>
      </c>
      <c r="EB8" s="21">
        <v>0.4</v>
      </c>
      <c r="EC8" s="21">
        <v>0.4</v>
      </c>
      <c r="ED8" s="21"/>
      <c r="EE8" s="29">
        <f t="shared" ref="EE8:EJ8" si="15">DQ8/DX8</f>
        <v>229.75</v>
      </c>
      <c r="EF8" s="30">
        <f t="shared" si="15"/>
        <v>205.58139534883722</v>
      </c>
      <c r="EG8" s="30">
        <f t="shared" si="15"/>
        <v>239.8</v>
      </c>
      <c r="EH8" s="30">
        <f t="shared" si="15"/>
        <v>303</v>
      </c>
      <c r="EI8" s="30">
        <f t="shared" si="15"/>
        <v>208.24999999999997</v>
      </c>
      <c r="EJ8" s="30">
        <f t="shared" si="15"/>
        <v>312.74999999999994</v>
      </c>
      <c r="EK8" s="30"/>
      <c r="EL8" s="24">
        <v>1</v>
      </c>
      <c r="EM8" s="21">
        <v>1</v>
      </c>
      <c r="EN8" s="21">
        <v>1</v>
      </c>
      <c r="EO8" s="21">
        <v>1</v>
      </c>
      <c r="EP8" s="21">
        <v>1</v>
      </c>
      <c r="EQ8" s="21">
        <v>1</v>
      </c>
      <c r="ER8" s="21"/>
      <c r="ES8" s="24">
        <v>82</v>
      </c>
      <c r="ET8" s="21">
        <v>127</v>
      </c>
      <c r="EU8" s="21">
        <v>119</v>
      </c>
      <c r="EV8" s="21">
        <v>122</v>
      </c>
      <c r="EW8" s="21">
        <v>122</v>
      </c>
      <c r="EX8" s="21">
        <v>91</v>
      </c>
      <c r="EY8" s="21"/>
      <c r="EZ8" s="24">
        <v>26.8</v>
      </c>
      <c r="FA8" s="21">
        <v>26.8</v>
      </c>
      <c r="FB8" s="21">
        <v>16</v>
      </c>
      <c r="FC8" s="21">
        <v>16</v>
      </c>
      <c r="FD8" s="21">
        <v>12</v>
      </c>
      <c r="FE8" s="21">
        <v>12</v>
      </c>
      <c r="FF8" s="21"/>
      <c r="FG8" s="24">
        <v>5</v>
      </c>
      <c r="FH8" s="21">
        <v>3</v>
      </c>
      <c r="FI8" s="21">
        <v>3</v>
      </c>
      <c r="FJ8" s="21">
        <v>3</v>
      </c>
      <c r="FK8" s="21">
        <v>3</v>
      </c>
      <c r="FL8" s="21">
        <v>3</v>
      </c>
      <c r="FM8" s="21"/>
      <c r="FN8" s="24">
        <v>46</v>
      </c>
      <c r="FO8" s="21">
        <v>57</v>
      </c>
      <c r="FP8" s="21">
        <v>71</v>
      </c>
      <c r="FQ8" s="21">
        <v>78</v>
      </c>
      <c r="FR8" s="21">
        <v>67</v>
      </c>
      <c r="FS8" s="21">
        <v>73</v>
      </c>
      <c r="FT8" s="21"/>
      <c r="FU8" s="24" t="s">
        <v>295</v>
      </c>
      <c r="FV8" s="21" t="s">
        <v>403</v>
      </c>
      <c r="FW8" s="21" t="s">
        <v>403</v>
      </c>
      <c r="FX8" s="21" t="s">
        <v>345</v>
      </c>
      <c r="FY8" s="21" t="s">
        <v>345</v>
      </c>
      <c r="FZ8" s="21" t="s">
        <v>311</v>
      </c>
      <c r="GA8" s="21"/>
      <c r="GB8" s="24">
        <v>187</v>
      </c>
      <c r="GC8" s="21">
        <v>211</v>
      </c>
      <c r="GD8" s="21">
        <v>253</v>
      </c>
      <c r="GE8" s="21">
        <v>230</v>
      </c>
      <c r="GF8" s="21">
        <v>232</v>
      </c>
      <c r="GG8" s="21">
        <v>236</v>
      </c>
      <c r="GH8" s="21"/>
      <c r="GI8" s="24">
        <v>590</v>
      </c>
      <c r="GJ8" s="21">
        <v>820</v>
      </c>
      <c r="GK8" s="21">
        <v>1110</v>
      </c>
      <c r="GL8" s="21">
        <v>2260</v>
      </c>
      <c r="GM8" s="21">
        <v>1945</v>
      </c>
      <c r="GN8" s="21">
        <v>210</v>
      </c>
      <c r="GO8" s="31"/>
      <c r="GP8" s="9"/>
      <c r="GQ8" s="32">
        <v>18</v>
      </c>
      <c r="GR8" s="21">
        <v>90</v>
      </c>
      <c r="GS8" s="24">
        <v>19</v>
      </c>
      <c r="GT8" s="21">
        <v>90</v>
      </c>
      <c r="GU8" s="24">
        <v>17</v>
      </c>
      <c r="GV8" s="21">
        <v>90</v>
      </c>
      <c r="GW8" s="24">
        <v>17</v>
      </c>
      <c r="GX8" s="21">
        <v>90</v>
      </c>
      <c r="GY8" s="24">
        <v>14</v>
      </c>
      <c r="GZ8" s="21">
        <v>55</v>
      </c>
      <c r="HA8" s="24">
        <v>14</v>
      </c>
      <c r="HB8" s="21">
        <v>55</v>
      </c>
      <c r="HC8" s="24"/>
      <c r="HD8" s="21"/>
      <c r="HE8" s="6"/>
      <c r="HF8" s="21"/>
      <c r="HG8" s="21"/>
      <c r="HH8" s="21"/>
      <c r="HI8" s="21"/>
      <c r="HJ8" s="21"/>
      <c r="HK8" s="21"/>
      <c r="HL8" s="21"/>
      <c r="HM8" s="21"/>
      <c r="HN8" s="21"/>
      <c r="HO8" s="21"/>
      <c r="HP8" s="21"/>
      <c r="HQ8" s="21"/>
      <c r="HR8" s="21"/>
      <c r="HS8" s="21"/>
      <c r="HT8" s="21"/>
      <c r="HU8" s="6"/>
    </row>
    <row r="9" spans="1:229" ht="15.75" customHeight="1" x14ac:dyDescent="0.3">
      <c r="A9" s="99">
        <v>4</v>
      </c>
      <c r="B9" s="3">
        <v>17</v>
      </c>
      <c r="C9" s="21" t="s">
        <v>239</v>
      </c>
      <c r="D9" s="21">
        <v>1</v>
      </c>
      <c r="E9" s="22">
        <v>41220</v>
      </c>
      <c r="F9" s="22">
        <v>41220</v>
      </c>
      <c r="G9" s="21">
        <f t="shared" si="0"/>
        <v>0</v>
      </c>
      <c r="H9" s="21" t="s">
        <v>410</v>
      </c>
      <c r="I9" s="21"/>
      <c r="J9" s="23">
        <v>14838</v>
      </c>
      <c r="K9" s="21">
        <v>72</v>
      </c>
      <c r="L9" s="21"/>
      <c r="M9" s="21"/>
      <c r="N9" s="21" t="s">
        <v>242</v>
      </c>
      <c r="O9" s="21">
        <v>74</v>
      </c>
      <c r="P9" s="21">
        <v>88</v>
      </c>
      <c r="Q9" s="21">
        <v>7</v>
      </c>
      <c r="R9" s="21" t="s">
        <v>243</v>
      </c>
      <c r="S9" s="21">
        <v>2</v>
      </c>
      <c r="T9" s="21">
        <v>8</v>
      </c>
      <c r="U9" s="21" t="s">
        <v>243</v>
      </c>
      <c r="V9" s="21">
        <v>2</v>
      </c>
      <c r="W9" s="21">
        <v>7</v>
      </c>
      <c r="X9" s="21">
        <v>6</v>
      </c>
      <c r="Y9" s="21">
        <v>6</v>
      </c>
      <c r="Z9" s="6"/>
      <c r="AA9" s="24" t="s">
        <v>369</v>
      </c>
      <c r="AB9" s="21" t="s">
        <v>421</v>
      </c>
      <c r="AC9" s="25"/>
      <c r="AD9" s="25"/>
      <c r="AE9" s="21" t="s">
        <v>249</v>
      </c>
      <c r="AF9" s="21"/>
      <c r="AG9" s="21" t="s">
        <v>246</v>
      </c>
      <c r="AH9" s="21" t="s">
        <v>248</v>
      </c>
      <c r="AI9" s="21" t="s">
        <v>246</v>
      </c>
      <c r="AJ9" s="21" t="s">
        <v>246</v>
      </c>
      <c r="AK9" s="21" t="s">
        <v>246</v>
      </c>
      <c r="AL9" s="21" t="s">
        <v>246</v>
      </c>
      <c r="AM9" s="21">
        <v>6.72</v>
      </c>
      <c r="AN9" s="6"/>
      <c r="AO9" s="26" t="s">
        <v>250</v>
      </c>
      <c r="AP9" s="26" t="s">
        <v>251</v>
      </c>
      <c r="AQ9" s="26"/>
      <c r="AR9" s="26" t="s">
        <v>1902</v>
      </c>
      <c r="AS9" s="26" t="s">
        <v>1905</v>
      </c>
      <c r="AT9" s="115">
        <v>7.72</v>
      </c>
      <c r="AU9" s="21">
        <v>4.26</v>
      </c>
      <c r="AV9" s="21">
        <v>6.33</v>
      </c>
      <c r="AW9" s="21">
        <v>7.54</v>
      </c>
      <c r="AX9" s="21">
        <v>3.53</v>
      </c>
      <c r="AY9" s="21">
        <v>3.45</v>
      </c>
      <c r="AZ9" s="21">
        <v>2.91</v>
      </c>
      <c r="BA9" s="21">
        <v>2.44</v>
      </c>
      <c r="BB9" s="21">
        <v>2</v>
      </c>
      <c r="BC9" s="28">
        <f t="shared" ref="BC9:BE9" si="16">((AU9/AT9)*100)-100</f>
        <v>-44.818652849740936</v>
      </c>
      <c r="BD9" s="28">
        <f t="shared" si="16"/>
        <v>48.591549295774655</v>
      </c>
      <c r="BE9" s="28">
        <f t="shared" si="16"/>
        <v>19.115323854660346</v>
      </c>
      <c r="BF9" s="28">
        <f t="shared" si="2"/>
        <v>-18.005181347150256</v>
      </c>
      <c r="BG9" s="28">
        <f t="shared" si="3"/>
        <v>-2.3316062176165815</v>
      </c>
      <c r="BH9" s="28">
        <f t="shared" si="4"/>
        <v>76.995305164319262</v>
      </c>
      <c r="BI9" s="3">
        <f t="shared" ref="BI9:BK9" si="17">AU9-AT9</f>
        <v>-3.46</v>
      </c>
      <c r="BJ9" s="3">
        <f t="shared" si="17"/>
        <v>2.0700000000000003</v>
      </c>
      <c r="BK9" s="3">
        <f t="shared" si="17"/>
        <v>1.21</v>
      </c>
      <c r="BL9" s="3">
        <f t="shared" si="6"/>
        <v>-1.3899999999999997</v>
      </c>
      <c r="BM9" s="3">
        <f t="shared" si="7"/>
        <v>-0.17999999999999972</v>
      </c>
      <c r="BN9" s="3">
        <f t="shared" si="8"/>
        <v>3.2800000000000002</v>
      </c>
      <c r="BO9" s="24">
        <v>212.6</v>
      </c>
      <c r="BP9" s="21">
        <v>158</v>
      </c>
      <c r="BQ9" s="21">
        <v>194.6</v>
      </c>
      <c r="BR9" s="21">
        <v>167.1</v>
      </c>
      <c r="BS9" s="21">
        <v>120.6</v>
      </c>
      <c r="BT9" s="21">
        <v>82.8</v>
      </c>
      <c r="BU9" s="21">
        <v>36.6</v>
      </c>
      <c r="BV9" s="24">
        <v>36</v>
      </c>
      <c r="BW9" s="21">
        <v>36</v>
      </c>
      <c r="BX9" s="21">
        <v>35</v>
      </c>
      <c r="BY9" s="21">
        <v>37.4</v>
      </c>
      <c r="BZ9" s="21">
        <v>37</v>
      </c>
      <c r="CA9" s="21">
        <v>36</v>
      </c>
      <c r="CB9" s="21">
        <v>37.4</v>
      </c>
      <c r="CC9" s="21">
        <v>36</v>
      </c>
      <c r="CD9" s="21">
        <v>34</v>
      </c>
      <c r="CE9" s="6"/>
      <c r="CF9" s="24" t="s">
        <v>422</v>
      </c>
      <c r="CG9" s="21" t="s">
        <v>423</v>
      </c>
      <c r="CH9" s="21"/>
      <c r="CI9" s="21"/>
      <c r="CJ9" s="21"/>
      <c r="CK9" s="21"/>
      <c r="CL9" s="21"/>
      <c r="CM9" s="24" t="s">
        <v>424</v>
      </c>
      <c r="CN9" s="21" t="s">
        <v>425</v>
      </c>
      <c r="CO9" s="21"/>
      <c r="CP9" s="21"/>
      <c r="CQ9" s="21"/>
      <c r="CR9" s="21"/>
      <c r="CS9" s="21"/>
      <c r="CT9" s="24">
        <v>3</v>
      </c>
      <c r="CU9" s="21">
        <v>4</v>
      </c>
      <c r="CV9" s="21"/>
      <c r="CW9" s="21"/>
      <c r="CX9" s="21"/>
      <c r="CY9" s="21"/>
      <c r="CZ9" s="21"/>
      <c r="DA9" s="24" t="s">
        <v>399</v>
      </c>
      <c r="DB9" s="21" t="s">
        <v>426</v>
      </c>
      <c r="DC9" s="21"/>
      <c r="DD9" s="21"/>
      <c r="DE9" s="21"/>
      <c r="DF9" s="21"/>
      <c r="DG9" s="21"/>
      <c r="DH9" s="24" t="s">
        <v>427</v>
      </c>
      <c r="DI9" s="21" t="s">
        <v>256</v>
      </c>
      <c r="DJ9" s="21" t="s">
        <v>428</v>
      </c>
      <c r="DK9" s="21" t="s">
        <v>428</v>
      </c>
      <c r="DL9" s="21" t="s">
        <v>428</v>
      </c>
      <c r="DM9" s="21" t="s">
        <v>428</v>
      </c>
      <c r="DN9" s="21" t="s">
        <v>429</v>
      </c>
      <c r="DO9" s="26">
        <v>9</v>
      </c>
      <c r="DP9" s="6"/>
      <c r="DQ9" s="24">
        <v>114.5</v>
      </c>
      <c r="DR9" s="21">
        <v>98.4</v>
      </c>
      <c r="DS9" s="21">
        <v>98.7</v>
      </c>
      <c r="DT9" s="21">
        <v>111.1</v>
      </c>
      <c r="DU9" s="21">
        <v>113.8</v>
      </c>
      <c r="DV9" s="21">
        <v>131.1</v>
      </c>
      <c r="DW9" s="21">
        <v>146.4</v>
      </c>
      <c r="DX9" s="24">
        <v>0.7</v>
      </c>
      <c r="DY9" s="21">
        <v>0.5</v>
      </c>
      <c r="DZ9" s="21">
        <v>0.4</v>
      </c>
      <c r="EA9" s="21">
        <v>0.4</v>
      </c>
      <c r="EB9" s="21">
        <v>0.4</v>
      </c>
      <c r="EC9" s="21">
        <v>0.4</v>
      </c>
      <c r="ED9" s="21">
        <v>0.4</v>
      </c>
      <c r="EE9" s="29">
        <f t="shared" ref="EE9:EK9" si="18">DQ9/DX9</f>
        <v>163.57142857142858</v>
      </c>
      <c r="EF9" s="30">
        <f t="shared" si="18"/>
        <v>196.8</v>
      </c>
      <c r="EG9" s="30">
        <f t="shared" si="18"/>
        <v>246.75</v>
      </c>
      <c r="EH9" s="30">
        <f t="shared" si="18"/>
        <v>277.74999999999994</v>
      </c>
      <c r="EI9" s="30">
        <f t="shared" si="18"/>
        <v>284.5</v>
      </c>
      <c r="EJ9" s="30">
        <f t="shared" si="18"/>
        <v>327.74999999999994</v>
      </c>
      <c r="EK9" s="30">
        <f t="shared" si="18"/>
        <v>366</v>
      </c>
      <c r="EL9" s="24">
        <v>1</v>
      </c>
      <c r="EM9" s="21">
        <v>1</v>
      </c>
      <c r="EN9" s="21">
        <v>1</v>
      </c>
      <c r="EO9" s="21">
        <v>1</v>
      </c>
      <c r="EP9" s="21">
        <v>1</v>
      </c>
      <c r="EQ9" s="21">
        <v>1</v>
      </c>
      <c r="ER9" s="21">
        <v>1</v>
      </c>
      <c r="ES9" s="24">
        <v>271</v>
      </c>
      <c r="ET9" s="21">
        <v>160</v>
      </c>
      <c r="EU9" s="21">
        <v>161</v>
      </c>
      <c r="EV9" s="21">
        <v>80</v>
      </c>
      <c r="EW9" s="21">
        <v>93</v>
      </c>
      <c r="EX9" s="21">
        <v>81</v>
      </c>
      <c r="EY9" s="21">
        <v>97</v>
      </c>
      <c r="EZ9" s="24">
        <v>7.6</v>
      </c>
      <c r="FA9" s="21">
        <v>9</v>
      </c>
      <c r="FB9" s="21">
        <v>19</v>
      </c>
      <c r="FC9" s="21">
        <v>27.9</v>
      </c>
      <c r="FD9" s="21">
        <v>31.3</v>
      </c>
      <c r="FE9" s="21">
        <v>34</v>
      </c>
      <c r="FF9" s="21">
        <v>29.7</v>
      </c>
      <c r="FG9" s="24">
        <v>8</v>
      </c>
      <c r="FH9" s="21">
        <v>3</v>
      </c>
      <c r="FI9" s="21">
        <v>3</v>
      </c>
      <c r="FJ9" s="21">
        <v>3</v>
      </c>
      <c r="FK9" s="21">
        <v>3</v>
      </c>
      <c r="FL9" s="21">
        <v>3</v>
      </c>
      <c r="FM9" s="21">
        <v>3</v>
      </c>
      <c r="FN9" s="24">
        <v>66</v>
      </c>
      <c r="FO9" s="21">
        <v>76</v>
      </c>
      <c r="FP9" s="21">
        <v>78</v>
      </c>
      <c r="FQ9" s="21">
        <v>79</v>
      </c>
      <c r="FR9" s="21">
        <v>77</v>
      </c>
      <c r="FS9" s="21">
        <v>79</v>
      </c>
      <c r="FT9" s="21">
        <v>67</v>
      </c>
      <c r="FU9" s="24" t="s">
        <v>295</v>
      </c>
      <c r="FV9" s="21" t="s">
        <v>430</v>
      </c>
      <c r="FW9" s="21" t="s">
        <v>430</v>
      </c>
      <c r="FX9" s="21">
        <v>0</v>
      </c>
      <c r="FY9" s="21">
        <v>0</v>
      </c>
      <c r="FZ9" s="21">
        <v>0</v>
      </c>
      <c r="GA9" s="21">
        <v>0</v>
      </c>
      <c r="GB9" s="24">
        <v>316</v>
      </c>
      <c r="GC9" s="21">
        <v>284</v>
      </c>
      <c r="GD9" s="21">
        <v>291</v>
      </c>
      <c r="GE9" s="21">
        <v>343</v>
      </c>
      <c r="GF9" s="21">
        <v>381</v>
      </c>
      <c r="GG9" s="21">
        <v>403</v>
      </c>
      <c r="GH9" s="21">
        <v>268</v>
      </c>
      <c r="GI9" s="24">
        <v>1340</v>
      </c>
      <c r="GJ9" s="21">
        <v>1640</v>
      </c>
      <c r="GK9" s="21">
        <v>670</v>
      </c>
      <c r="GL9" s="21">
        <v>670</v>
      </c>
      <c r="GM9" s="21">
        <v>1800</v>
      </c>
      <c r="GN9" s="21">
        <v>1270</v>
      </c>
      <c r="GO9" s="31">
        <v>1500</v>
      </c>
      <c r="GP9" s="9"/>
      <c r="GQ9" s="32">
        <v>15</v>
      </c>
      <c r="GR9" s="21">
        <v>80</v>
      </c>
      <c r="GS9" s="24">
        <v>16</v>
      </c>
      <c r="GT9" s="21">
        <v>90</v>
      </c>
      <c r="GU9" s="24">
        <v>16</v>
      </c>
      <c r="GV9" s="21">
        <v>90</v>
      </c>
      <c r="GW9" s="24">
        <v>14</v>
      </c>
      <c r="GX9" s="21">
        <v>55</v>
      </c>
      <c r="GY9" s="24">
        <v>14</v>
      </c>
      <c r="GZ9" s="21">
        <v>55</v>
      </c>
      <c r="HA9" s="24">
        <v>14</v>
      </c>
      <c r="HB9" s="21">
        <v>55</v>
      </c>
      <c r="HC9" s="24">
        <v>15</v>
      </c>
      <c r="HD9" s="21">
        <v>80</v>
      </c>
      <c r="HE9" s="6"/>
      <c r="HF9" s="21"/>
      <c r="HG9" s="21"/>
      <c r="HH9" s="21"/>
      <c r="HI9" s="21"/>
      <c r="HJ9" s="21"/>
      <c r="HK9" s="21"/>
      <c r="HL9" s="21"/>
      <c r="HM9" s="21"/>
      <c r="HN9" s="21"/>
      <c r="HO9" s="21"/>
      <c r="HP9" s="21"/>
      <c r="HQ9" s="21"/>
      <c r="HR9" s="21"/>
      <c r="HS9" s="21"/>
      <c r="HT9" s="21"/>
      <c r="HU9" s="6"/>
    </row>
    <row r="10" spans="1:229" ht="15.75" customHeight="1" x14ac:dyDescent="0.3">
      <c r="A10" s="99">
        <v>5</v>
      </c>
      <c r="B10" s="3">
        <v>18</v>
      </c>
      <c r="C10" s="21" t="s">
        <v>431</v>
      </c>
      <c r="D10" s="21">
        <v>1</v>
      </c>
      <c r="E10" s="22">
        <v>41218</v>
      </c>
      <c r="F10" s="22">
        <v>41218</v>
      </c>
      <c r="G10" s="21">
        <f t="shared" si="0"/>
        <v>0</v>
      </c>
      <c r="H10" s="21" t="s">
        <v>410</v>
      </c>
      <c r="I10" s="21" t="s">
        <v>432</v>
      </c>
      <c r="J10" s="23">
        <v>15466</v>
      </c>
      <c r="K10" s="21">
        <v>70</v>
      </c>
      <c r="L10" s="21"/>
      <c r="M10" s="21"/>
      <c r="N10" s="21" t="s">
        <v>421</v>
      </c>
      <c r="O10" s="21">
        <v>63</v>
      </c>
      <c r="P10" s="21">
        <v>73</v>
      </c>
      <c r="Q10" s="21">
        <v>8</v>
      </c>
      <c r="R10" s="21" t="s">
        <v>243</v>
      </c>
      <c r="S10" s="21">
        <v>2</v>
      </c>
      <c r="T10" s="21">
        <v>26</v>
      </c>
      <c r="U10" s="21" t="s">
        <v>243</v>
      </c>
      <c r="V10" s="21">
        <v>2</v>
      </c>
      <c r="W10" s="21">
        <v>7</v>
      </c>
      <c r="X10" s="21">
        <v>7</v>
      </c>
      <c r="Y10" s="21">
        <v>7</v>
      </c>
      <c r="Z10" s="6"/>
      <c r="AA10" s="24" t="s">
        <v>369</v>
      </c>
      <c r="AB10" s="21" t="s">
        <v>337</v>
      </c>
      <c r="AC10" s="25"/>
      <c r="AD10" s="25"/>
      <c r="AE10" s="21" t="s">
        <v>249</v>
      </c>
      <c r="AF10" s="21"/>
      <c r="AG10" s="21" t="s">
        <v>246</v>
      </c>
      <c r="AH10" s="21" t="s">
        <v>248</v>
      </c>
      <c r="AI10" s="21" t="s">
        <v>246</v>
      </c>
      <c r="AJ10" s="21" t="s">
        <v>246</v>
      </c>
      <c r="AK10" s="21" t="s">
        <v>246</v>
      </c>
      <c r="AL10" s="21" t="s">
        <v>246</v>
      </c>
      <c r="AM10" s="21">
        <v>1</v>
      </c>
      <c r="AN10" s="6"/>
      <c r="AO10" s="26" t="s">
        <v>250</v>
      </c>
      <c r="AP10" s="26" t="s">
        <v>251</v>
      </c>
      <c r="AQ10" s="26"/>
      <c r="AR10" s="26" t="s">
        <v>1902</v>
      </c>
      <c r="AS10" s="26" t="s">
        <v>1905</v>
      </c>
      <c r="AT10" s="115">
        <v>1</v>
      </c>
      <c r="AU10" s="21">
        <v>2.3199999999999998</v>
      </c>
      <c r="AV10" s="21">
        <v>4.9000000000000004</v>
      </c>
      <c r="AW10" s="21">
        <v>7</v>
      </c>
      <c r="AX10" s="21">
        <v>4.5</v>
      </c>
      <c r="AY10" s="21">
        <v>3.48</v>
      </c>
      <c r="AZ10" s="21">
        <v>2.66</v>
      </c>
      <c r="BA10" s="21">
        <v>2.91</v>
      </c>
      <c r="BB10" s="21">
        <v>3.75</v>
      </c>
      <c r="BC10" s="28">
        <f t="shared" ref="BC10:BE10" si="19">((AU10/AT10)*100)-100</f>
        <v>131.99999999999997</v>
      </c>
      <c r="BD10" s="28">
        <f t="shared" si="19"/>
        <v>111.20689655172416</v>
      </c>
      <c r="BE10" s="28">
        <f t="shared" si="19"/>
        <v>42.857142857142833</v>
      </c>
      <c r="BF10" s="28">
        <f t="shared" si="2"/>
        <v>390.00000000000006</v>
      </c>
      <c r="BG10" s="28">
        <f t="shared" si="3"/>
        <v>600</v>
      </c>
      <c r="BH10" s="28">
        <f t="shared" si="4"/>
        <v>201.72413793103453</v>
      </c>
      <c r="BI10" s="3">
        <f t="shared" ref="BI10:BK10" si="20">AU10-AT10</f>
        <v>1.3199999999999998</v>
      </c>
      <c r="BJ10" s="3">
        <f t="shared" si="20"/>
        <v>2.5800000000000005</v>
      </c>
      <c r="BK10" s="3">
        <f t="shared" si="20"/>
        <v>2.0999999999999996</v>
      </c>
      <c r="BL10" s="3">
        <f t="shared" si="6"/>
        <v>3.9000000000000004</v>
      </c>
      <c r="BM10" s="3">
        <f t="shared" si="7"/>
        <v>6</v>
      </c>
      <c r="BN10" s="3">
        <f t="shared" si="8"/>
        <v>4.68</v>
      </c>
      <c r="BO10" s="24">
        <v>114.5</v>
      </c>
      <c r="BP10" s="21">
        <v>155</v>
      </c>
      <c r="BQ10" s="21">
        <v>168.2</v>
      </c>
      <c r="BR10" s="21">
        <v>128.1</v>
      </c>
      <c r="BS10" s="21">
        <v>238.5</v>
      </c>
      <c r="BT10" s="21">
        <v>238</v>
      </c>
      <c r="BU10" s="21">
        <v>209</v>
      </c>
      <c r="BV10" s="24">
        <v>36.9</v>
      </c>
      <c r="BW10" s="21">
        <v>37.4</v>
      </c>
      <c r="BX10" s="21">
        <v>37</v>
      </c>
      <c r="BY10" s="21">
        <v>38.1</v>
      </c>
      <c r="BZ10" s="21">
        <v>38.5</v>
      </c>
      <c r="CA10" s="21">
        <v>37.9</v>
      </c>
      <c r="CB10" s="21">
        <v>37</v>
      </c>
      <c r="CC10" s="21">
        <v>37.1</v>
      </c>
      <c r="CD10" s="21">
        <v>38</v>
      </c>
      <c r="CE10" s="6"/>
      <c r="CF10" s="24" t="s">
        <v>422</v>
      </c>
      <c r="CG10" s="21"/>
      <c r="CH10" s="21"/>
      <c r="CI10" s="21"/>
      <c r="CJ10" s="21"/>
      <c r="CK10" s="21"/>
      <c r="CL10" s="21" t="s">
        <v>433</v>
      </c>
      <c r="CM10" s="24" t="s">
        <v>434</v>
      </c>
      <c r="CN10" s="21"/>
      <c r="CO10" s="21"/>
      <c r="CP10" s="21"/>
      <c r="CQ10" s="21"/>
      <c r="CR10" s="21"/>
      <c r="CS10" s="21" t="s">
        <v>435</v>
      </c>
      <c r="CT10" s="24">
        <v>3</v>
      </c>
      <c r="CU10" s="21"/>
      <c r="CV10" s="21"/>
      <c r="CW10" s="21"/>
      <c r="CX10" s="21"/>
      <c r="CY10" s="21"/>
      <c r="CZ10" s="21">
        <v>3</v>
      </c>
      <c r="DA10" s="24" t="s">
        <v>399</v>
      </c>
      <c r="DB10" s="21"/>
      <c r="DC10" s="21"/>
      <c r="DD10" s="21"/>
      <c r="DE10" s="21"/>
      <c r="DF10" s="21"/>
      <c r="DG10" s="21" t="s">
        <v>399</v>
      </c>
      <c r="DH10" s="24" t="s">
        <v>436</v>
      </c>
      <c r="DI10" s="21" t="s">
        <v>436</v>
      </c>
      <c r="DJ10" s="21" t="s">
        <v>437</v>
      </c>
      <c r="DK10" s="21" t="s">
        <v>399</v>
      </c>
      <c r="DL10" s="21" t="s">
        <v>399</v>
      </c>
      <c r="DM10" s="21" t="s">
        <v>399</v>
      </c>
      <c r="DN10" s="21" t="s">
        <v>402</v>
      </c>
      <c r="DO10" s="26">
        <v>9</v>
      </c>
      <c r="DP10" s="6"/>
      <c r="DQ10" s="24">
        <v>74.5</v>
      </c>
      <c r="DR10" s="21">
        <v>80.2</v>
      </c>
      <c r="DS10" s="21">
        <v>115.3</v>
      </c>
      <c r="DT10" s="21">
        <v>88.7</v>
      </c>
      <c r="DU10" s="21">
        <v>83.1</v>
      </c>
      <c r="DV10" s="21">
        <v>70</v>
      </c>
      <c r="DW10" s="21">
        <v>103.1</v>
      </c>
      <c r="DX10" s="24">
        <v>0.6</v>
      </c>
      <c r="DY10" s="21">
        <v>0.4</v>
      </c>
      <c r="DZ10" s="21">
        <v>0.4</v>
      </c>
      <c r="EA10" s="21">
        <v>0.4</v>
      </c>
      <c r="EB10" s="21">
        <v>0.5</v>
      </c>
      <c r="EC10" s="21">
        <v>0.4</v>
      </c>
      <c r="ED10" s="21">
        <v>0.6</v>
      </c>
      <c r="EE10" s="29">
        <f t="shared" ref="EE10:EK10" si="21">DQ10/DX10</f>
        <v>124.16666666666667</v>
      </c>
      <c r="EF10" s="30">
        <f t="shared" si="21"/>
        <v>200.5</v>
      </c>
      <c r="EG10" s="30">
        <f t="shared" si="21"/>
        <v>288.25</v>
      </c>
      <c r="EH10" s="30">
        <f t="shared" si="21"/>
        <v>221.75</v>
      </c>
      <c r="EI10" s="30">
        <f t="shared" si="21"/>
        <v>166.2</v>
      </c>
      <c r="EJ10" s="30">
        <f t="shared" si="21"/>
        <v>175</v>
      </c>
      <c r="EK10" s="30">
        <f t="shared" si="21"/>
        <v>171.83333333333334</v>
      </c>
      <c r="EL10" s="24">
        <v>1</v>
      </c>
      <c r="EM10" s="21">
        <v>1</v>
      </c>
      <c r="EN10" s="21">
        <v>1</v>
      </c>
      <c r="EO10" s="21">
        <v>1</v>
      </c>
      <c r="EP10" s="21">
        <v>1</v>
      </c>
      <c r="EQ10" s="21">
        <v>1</v>
      </c>
      <c r="ER10" s="21">
        <v>1</v>
      </c>
      <c r="ES10" s="24">
        <v>282</v>
      </c>
      <c r="ET10" s="21">
        <v>288</v>
      </c>
      <c r="EU10" s="21">
        <v>287</v>
      </c>
      <c r="EV10" s="21">
        <v>245</v>
      </c>
      <c r="EW10" s="21">
        <v>193</v>
      </c>
      <c r="EX10" s="21">
        <v>113</v>
      </c>
      <c r="EY10" s="21">
        <v>42</v>
      </c>
      <c r="EZ10" s="24">
        <v>15.1</v>
      </c>
      <c r="FA10" s="21">
        <v>9</v>
      </c>
      <c r="FB10" s="21">
        <v>7.3</v>
      </c>
      <c r="FC10" s="21">
        <v>7</v>
      </c>
      <c r="FD10" s="21">
        <v>9.6</v>
      </c>
      <c r="FE10" s="21">
        <v>11.8</v>
      </c>
      <c r="FF10" s="21">
        <v>14.4</v>
      </c>
      <c r="FG10" s="24">
        <v>13</v>
      </c>
      <c r="FH10" s="21">
        <v>13</v>
      </c>
      <c r="FI10" s="21">
        <v>14</v>
      </c>
      <c r="FJ10" s="21">
        <v>15</v>
      </c>
      <c r="FK10" s="21">
        <v>15</v>
      </c>
      <c r="FL10" s="21">
        <v>15</v>
      </c>
      <c r="FM10" s="21">
        <v>7</v>
      </c>
      <c r="FN10" s="24">
        <v>74</v>
      </c>
      <c r="FO10" s="21">
        <v>72</v>
      </c>
      <c r="FP10" s="21">
        <v>69</v>
      </c>
      <c r="FQ10" s="21">
        <v>69</v>
      </c>
      <c r="FR10" s="21">
        <v>63</v>
      </c>
      <c r="FS10" s="21">
        <v>74</v>
      </c>
      <c r="FT10" s="21">
        <v>71</v>
      </c>
      <c r="FU10" s="24" t="s">
        <v>392</v>
      </c>
      <c r="FV10" s="21" t="s">
        <v>438</v>
      </c>
      <c r="FW10" s="21" t="s">
        <v>439</v>
      </c>
      <c r="FX10" s="21" t="s">
        <v>334</v>
      </c>
      <c r="FY10" s="21" t="s">
        <v>310</v>
      </c>
      <c r="FZ10" s="21" t="s">
        <v>334</v>
      </c>
      <c r="GA10" s="21" t="s">
        <v>296</v>
      </c>
      <c r="GB10" s="24">
        <v>343</v>
      </c>
      <c r="GC10" s="21">
        <v>417</v>
      </c>
      <c r="GD10" s="21">
        <v>336</v>
      </c>
      <c r="GE10" s="21">
        <v>281</v>
      </c>
      <c r="GF10" s="21">
        <v>286</v>
      </c>
      <c r="GG10" s="21">
        <v>414</v>
      </c>
      <c r="GH10" s="21">
        <v>344</v>
      </c>
      <c r="GI10" s="24">
        <v>0</v>
      </c>
      <c r="GJ10" s="21">
        <v>0</v>
      </c>
      <c r="GK10" s="21">
        <v>0</v>
      </c>
      <c r="GL10" s="21">
        <v>2</v>
      </c>
      <c r="GM10" s="21">
        <v>25</v>
      </c>
      <c r="GN10" s="21">
        <v>25</v>
      </c>
      <c r="GO10" s="31">
        <v>10</v>
      </c>
      <c r="GP10" s="9"/>
      <c r="GQ10" s="32">
        <v>13</v>
      </c>
      <c r="GR10" s="21">
        <v>55</v>
      </c>
      <c r="GS10" s="24">
        <v>13</v>
      </c>
      <c r="GT10" s="21">
        <v>55</v>
      </c>
      <c r="GU10" s="24">
        <v>13</v>
      </c>
      <c r="GV10" s="21">
        <v>55</v>
      </c>
      <c r="GW10" s="24">
        <v>10</v>
      </c>
      <c r="GX10" s="21">
        <v>45</v>
      </c>
      <c r="GY10" s="24">
        <v>11</v>
      </c>
      <c r="GZ10" s="21">
        <v>45</v>
      </c>
      <c r="HA10" s="24">
        <v>15</v>
      </c>
      <c r="HB10" s="21">
        <v>80</v>
      </c>
      <c r="HC10" s="24">
        <v>81</v>
      </c>
      <c r="HD10" s="21">
        <v>90</v>
      </c>
      <c r="HE10" s="6"/>
      <c r="HF10" s="21"/>
      <c r="HG10" s="21"/>
      <c r="HH10" s="21"/>
      <c r="HI10" s="21"/>
      <c r="HJ10" s="21"/>
      <c r="HK10" s="21"/>
      <c r="HL10" s="21"/>
      <c r="HM10" s="21"/>
      <c r="HN10" s="21"/>
      <c r="HO10" s="21"/>
      <c r="HP10" s="21"/>
      <c r="HQ10" s="21"/>
      <c r="HR10" s="21"/>
      <c r="HS10" s="21"/>
      <c r="HT10" s="21"/>
      <c r="HU10" s="6"/>
    </row>
    <row r="11" spans="1:229" ht="15.75" customHeight="1" x14ac:dyDescent="0.3">
      <c r="A11" s="99">
        <v>6</v>
      </c>
      <c r="B11" s="3">
        <v>22</v>
      </c>
      <c r="C11" s="21" t="s">
        <v>269</v>
      </c>
      <c r="D11" s="21">
        <v>2</v>
      </c>
      <c r="E11" s="22">
        <v>41208</v>
      </c>
      <c r="F11" s="22">
        <v>41219</v>
      </c>
      <c r="G11" s="21">
        <f t="shared" si="0"/>
        <v>11</v>
      </c>
      <c r="H11" s="21"/>
      <c r="I11" s="21" t="s">
        <v>324</v>
      </c>
      <c r="J11" s="23">
        <v>21941</v>
      </c>
      <c r="K11" s="21">
        <v>52</v>
      </c>
      <c r="L11" s="21"/>
      <c r="M11" s="21"/>
      <c r="N11" s="21" t="s">
        <v>336</v>
      </c>
      <c r="O11" s="21">
        <v>61</v>
      </c>
      <c r="P11" s="21">
        <v>70</v>
      </c>
      <c r="Q11" s="21">
        <v>25</v>
      </c>
      <c r="R11" s="21" t="s">
        <v>461</v>
      </c>
      <c r="S11" s="21">
        <v>1</v>
      </c>
      <c r="T11" s="21">
        <v>32</v>
      </c>
      <c r="U11" s="21" t="s">
        <v>272</v>
      </c>
      <c r="V11" s="21">
        <v>1</v>
      </c>
      <c r="W11" s="21">
        <v>5</v>
      </c>
      <c r="X11" s="21">
        <v>13</v>
      </c>
      <c r="Y11" s="21">
        <v>13</v>
      </c>
      <c r="Z11" s="6"/>
      <c r="AA11" s="24" t="s">
        <v>462</v>
      </c>
      <c r="AB11" s="21" t="s">
        <v>337</v>
      </c>
      <c r="AC11" s="25"/>
      <c r="AD11" s="25"/>
      <c r="AE11" s="21" t="s">
        <v>246</v>
      </c>
      <c r="AF11" s="21" t="s">
        <v>247</v>
      </c>
      <c r="AG11" s="21" t="s">
        <v>246</v>
      </c>
      <c r="AH11" s="21" t="s">
        <v>328</v>
      </c>
      <c r="AI11" s="21" t="s">
        <v>246</v>
      </c>
      <c r="AJ11" s="21" t="s">
        <v>249</v>
      </c>
      <c r="AK11" s="21" t="s">
        <v>246</v>
      </c>
      <c r="AL11" s="21" t="s">
        <v>246</v>
      </c>
      <c r="AM11" s="21">
        <v>2.41</v>
      </c>
      <c r="AN11" s="6"/>
      <c r="AO11" s="26" t="s">
        <v>250</v>
      </c>
      <c r="AP11" s="26" t="s">
        <v>251</v>
      </c>
      <c r="AQ11" s="26"/>
      <c r="AR11" s="26" t="s">
        <v>1902</v>
      </c>
      <c r="AS11" s="26" t="s">
        <v>1905</v>
      </c>
      <c r="AT11" s="115">
        <v>2.41</v>
      </c>
      <c r="AU11" s="21">
        <v>3.01</v>
      </c>
      <c r="AV11" s="21">
        <v>4.2</v>
      </c>
      <c r="AW11" s="21">
        <v>2</v>
      </c>
      <c r="AX11" s="21">
        <v>1.32</v>
      </c>
      <c r="AY11" s="21">
        <v>0.55000000000000004</v>
      </c>
      <c r="AZ11" s="21">
        <v>0.25</v>
      </c>
      <c r="BA11" s="21">
        <v>0.17</v>
      </c>
      <c r="BB11" s="21">
        <v>0.09</v>
      </c>
      <c r="BC11" s="28">
        <f t="shared" ref="BC11:BE11" si="22">((AU11/AT11)*100)-100</f>
        <v>24.896265560165958</v>
      </c>
      <c r="BD11" s="28">
        <f t="shared" si="22"/>
        <v>39.534883720930253</v>
      </c>
      <c r="BE11" s="28">
        <f t="shared" si="22"/>
        <v>-52.380952380952387</v>
      </c>
      <c r="BF11" s="28">
        <f t="shared" si="2"/>
        <v>74.273858921161832</v>
      </c>
      <c r="BG11" s="28">
        <f t="shared" si="3"/>
        <v>-17.012448132780094</v>
      </c>
      <c r="BH11" s="28">
        <f t="shared" si="4"/>
        <v>-33.55481727574751</v>
      </c>
      <c r="BI11" s="3">
        <f t="shared" ref="BI11:BK11" si="23">AU11-AT11</f>
        <v>0.59999999999999964</v>
      </c>
      <c r="BJ11" s="3">
        <f t="shared" si="23"/>
        <v>1.1900000000000004</v>
      </c>
      <c r="BK11" s="3">
        <f t="shared" si="23"/>
        <v>-2.2000000000000002</v>
      </c>
      <c r="BL11" s="3">
        <f t="shared" si="6"/>
        <v>1.79</v>
      </c>
      <c r="BM11" s="3">
        <f t="shared" si="7"/>
        <v>-0.41000000000000014</v>
      </c>
      <c r="BN11" s="3">
        <f t="shared" si="8"/>
        <v>-1.0099999999999998</v>
      </c>
      <c r="BO11" s="24">
        <v>83.6</v>
      </c>
      <c r="BP11" s="21">
        <v>151.1</v>
      </c>
      <c r="BQ11" s="21"/>
      <c r="BR11" s="21"/>
      <c r="BS11" s="21">
        <v>67.3</v>
      </c>
      <c r="BT11" s="21">
        <v>80</v>
      </c>
      <c r="BU11" s="21"/>
      <c r="BV11" s="24">
        <v>38</v>
      </c>
      <c r="BW11" s="21">
        <v>36.6</v>
      </c>
      <c r="BX11" s="21">
        <v>37.1</v>
      </c>
      <c r="BY11" s="21">
        <v>36</v>
      </c>
      <c r="BZ11" s="21">
        <v>36.5</v>
      </c>
      <c r="CA11" s="21">
        <v>36.1</v>
      </c>
      <c r="CB11" s="21">
        <v>36</v>
      </c>
      <c r="CC11" s="21">
        <v>36</v>
      </c>
      <c r="CD11" s="21">
        <v>36.5</v>
      </c>
      <c r="CE11" s="6"/>
      <c r="CF11" s="24" t="s">
        <v>463</v>
      </c>
      <c r="CG11" s="21"/>
      <c r="CH11" s="21"/>
      <c r="CI11" s="21"/>
      <c r="CJ11" s="21"/>
      <c r="CK11" s="21"/>
      <c r="CL11" s="21"/>
      <c r="CM11" s="24" t="s">
        <v>464</v>
      </c>
      <c r="CN11" s="21"/>
      <c r="CO11" s="21"/>
      <c r="CP11" s="21"/>
      <c r="CQ11" s="21"/>
      <c r="CR11" s="21"/>
      <c r="CS11" s="21"/>
      <c r="CT11" s="24">
        <v>3</v>
      </c>
      <c r="CU11" s="21"/>
      <c r="CV11" s="21"/>
      <c r="CW11" s="21"/>
      <c r="CX11" s="21"/>
      <c r="CY11" s="21"/>
      <c r="CZ11" s="21"/>
      <c r="DA11" s="24" t="s">
        <v>465</v>
      </c>
      <c r="DB11" s="21"/>
      <c r="DC11" s="21"/>
      <c r="DD11" s="21"/>
      <c r="DE11" s="21"/>
      <c r="DF11" s="21"/>
      <c r="DG11" s="21"/>
      <c r="DH11" s="24" t="s">
        <v>384</v>
      </c>
      <c r="DI11" s="21" t="s">
        <v>466</v>
      </c>
      <c r="DJ11" s="21" t="s">
        <v>465</v>
      </c>
      <c r="DK11" s="21" t="s">
        <v>465</v>
      </c>
      <c r="DL11" s="21" t="s">
        <v>465</v>
      </c>
      <c r="DM11" s="21" t="s">
        <v>465</v>
      </c>
      <c r="DN11" s="21" t="s">
        <v>465</v>
      </c>
      <c r="DO11" s="26">
        <v>9</v>
      </c>
      <c r="DP11" s="6"/>
      <c r="DQ11" s="24">
        <v>121.6</v>
      </c>
      <c r="DR11" s="21">
        <v>107.8</v>
      </c>
      <c r="DS11" s="21">
        <v>175.3</v>
      </c>
      <c r="DT11" s="21">
        <v>128.6</v>
      </c>
      <c r="DU11" s="21">
        <v>183.5</v>
      </c>
      <c r="DV11" s="21">
        <v>145.9</v>
      </c>
      <c r="DW11" s="21">
        <v>158</v>
      </c>
      <c r="DX11" s="24">
        <v>0.4</v>
      </c>
      <c r="DY11" s="21">
        <v>0.4</v>
      </c>
      <c r="DZ11" s="21">
        <v>0.4</v>
      </c>
      <c r="EA11" s="21">
        <v>0.4</v>
      </c>
      <c r="EB11" s="21">
        <v>0.4</v>
      </c>
      <c r="EC11" s="21">
        <v>0.4</v>
      </c>
      <c r="ED11" s="21">
        <v>0.4</v>
      </c>
      <c r="EE11" s="29">
        <f t="shared" ref="EE11:EK11" si="24">DQ11/DX11</f>
        <v>303.99999999999994</v>
      </c>
      <c r="EF11" s="30">
        <f t="shared" si="24"/>
        <v>269.5</v>
      </c>
      <c r="EG11" s="30">
        <f t="shared" si="24"/>
        <v>438.25</v>
      </c>
      <c r="EH11" s="30">
        <f t="shared" si="24"/>
        <v>321.49999999999994</v>
      </c>
      <c r="EI11" s="30">
        <f t="shared" si="24"/>
        <v>458.75</v>
      </c>
      <c r="EJ11" s="30">
        <f t="shared" si="24"/>
        <v>364.75</v>
      </c>
      <c r="EK11" s="30">
        <f t="shared" si="24"/>
        <v>395</v>
      </c>
      <c r="EL11" s="24">
        <v>1</v>
      </c>
      <c r="EM11" s="21">
        <v>1</v>
      </c>
      <c r="EN11" s="21">
        <v>1</v>
      </c>
      <c r="EO11" s="21">
        <v>1</v>
      </c>
      <c r="EP11" s="21">
        <v>1</v>
      </c>
      <c r="EQ11" s="21">
        <v>1</v>
      </c>
      <c r="ER11" s="21">
        <v>1</v>
      </c>
      <c r="ES11" s="24">
        <v>272</v>
      </c>
      <c r="ET11" s="21">
        <v>303</v>
      </c>
      <c r="EU11" s="21">
        <v>311</v>
      </c>
      <c r="EV11" s="21">
        <v>353</v>
      </c>
      <c r="EW11" s="21">
        <v>391</v>
      </c>
      <c r="EX11" s="21">
        <v>378</v>
      </c>
      <c r="EY11" s="21">
        <v>390</v>
      </c>
      <c r="EZ11" s="24">
        <v>8.5</v>
      </c>
      <c r="FA11" s="21">
        <v>29.2</v>
      </c>
      <c r="FB11" s="21">
        <v>12.3</v>
      </c>
      <c r="FC11" s="21">
        <v>9</v>
      </c>
      <c r="FD11" s="21">
        <v>10.4</v>
      </c>
      <c r="FE11" s="21">
        <v>10</v>
      </c>
      <c r="FF11" s="21">
        <v>10</v>
      </c>
      <c r="FG11" s="24">
        <v>14</v>
      </c>
      <c r="FH11" s="21">
        <v>15</v>
      </c>
      <c r="FI11" s="21">
        <v>15</v>
      </c>
      <c r="FJ11" s="21">
        <v>15</v>
      </c>
      <c r="FK11" s="21">
        <v>15</v>
      </c>
      <c r="FL11" s="21">
        <v>15</v>
      </c>
      <c r="FM11" s="21">
        <v>15</v>
      </c>
      <c r="FN11" s="24">
        <v>77</v>
      </c>
      <c r="FO11" s="21">
        <v>88</v>
      </c>
      <c r="FP11" s="21">
        <v>100</v>
      </c>
      <c r="FQ11" s="21">
        <v>84</v>
      </c>
      <c r="FR11" s="21">
        <v>69</v>
      </c>
      <c r="FS11" s="21">
        <v>75</v>
      </c>
      <c r="FT11" s="21">
        <v>85</v>
      </c>
      <c r="FU11" s="24">
        <v>0</v>
      </c>
      <c r="FV11" s="21" t="s">
        <v>311</v>
      </c>
      <c r="FW11" s="21" t="s">
        <v>467</v>
      </c>
      <c r="FX11" s="21">
        <v>0</v>
      </c>
      <c r="FY11" s="21">
        <v>0</v>
      </c>
      <c r="FZ11" s="21">
        <v>0</v>
      </c>
      <c r="GA11" s="21">
        <v>0</v>
      </c>
      <c r="GB11" s="24">
        <v>39</v>
      </c>
      <c r="GC11" s="21">
        <v>41</v>
      </c>
      <c r="GD11" s="21">
        <v>39</v>
      </c>
      <c r="GE11" s="21">
        <v>40</v>
      </c>
      <c r="GF11" s="21">
        <v>34</v>
      </c>
      <c r="GG11" s="21">
        <v>32</v>
      </c>
      <c r="GH11" s="21">
        <v>32</v>
      </c>
      <c r="GI11" s="24">
        <v>3775</v>
      </c>
      <c r="GJ11" s="21">
        <v>2260</v>
      </c>
      <c r="GK11" s="21">
        <v>3530</v>
      </c>
      <c r="GL11" s="21">
        <v>3400</v>
      </c>
      <c r="GM11" s="21">
        <v>2660</v>
      </c>
      <c r="GN11" s="21">
        <v>2720</v>
      </c>
      <c r="GO11" s="31">
        <v>2500</v>
      </c>
      <c r="GP11" s="9"/>
      <c r="GQ11" s="32">
        <v>9</v>
      </c>
      <c r="GR11" s="21">
        <v>18</v>
      </c>
      <c r="GS11" s="24">
        <v>11</v>
      </c>
      <c r="GT11" s="21">
        <v>45</v>
      </c>
      <c r="GU11" s="24">
        <v>12</v>
      </c>
      <c r="GV11" s="21">
        <v>45</v>
      </c>
      <c r="GW11" s="24">
        <v>8</v>
      </c>
      <c r="GX11" s="21">
        <v>18</v>
      </c>
      <c r="GY11" s="24">
        <v>9</v>
      </c>
      <c r="GZ11" s="21">
        <v>18</v>
      </c>
      <c r="HA11" s="24">
        <v>7</v>
      </c>
      <c r="HB11" s="21">
        <v>18</v>
      </c>
      <c r="HC11" s="24">
        <v>7</v>
      </c>
      <c r="HD11" s="21">
        <v>18</v>
      </c>
      <c r="HE11" s="6"/>
      <c r="HF11" s="21"/>
      <c r="HG11" s="21"/>
      <c r="HH11" s="21"/>
      <c r="HI11" s="21"/>
      <c r="HJ11" s="21"/>
      <c r="HK11" s="21"/>
      <c r="HL11" s="21"/>
      <c r="HM11" s="21"/>
      <c r="HN11" s="21"/>
      <c r="HO11" s="21"/>
      <c r="HP11" s="21"/>
      <c r="HQ11" s="21"/>
      <c r="HR11" s="21"/>
      <c r="HS11" s="21"/>
      <c r="HT11" s="21"/>
      <c r="HU11" s="6"/>
    </row>
    <row r="12" spans="1:229" ht="15.75" customHeight="1" x14ac:dyDescent="0.3">
      <c r="A12" s="99">
        <v>7</v>
      </c>
      <c r="B12" s="3">
        <v>25</v>
      </c>
      <c r="C12" s="21" t="s">
        <v>323</v>
      </c>
      <c r="D12" s="21">
        <v>2</v>
      </c>
      <c r="E12" s="22">
        <v>41212</v>
      </c>
      <c r="F12" s="22">
        <v>41212</v>
      </c>
      <c r="G12" s="21">
        <f t="shared" si="0"/>
        <v>0</v>
      </c>
      <c r="H12" s="21"/>
      <c r="I12" s="21"/>
      <c r="J12" s="23">
        <v>18113</v>
      </c>
      <c r="K12" s="21">
        <v>63</v>
      </c>
      <c r="L12" s="21"/>
      <c r="M12" s="21"/>
      <c r="N12" s="21" t="s">
        <v>485</v>
      </c>
      <c r="O12" s="21">
        <v>80</v>
      </c>
      <c r="P12" s="21">
        <v>92.5</v>
      </c>
      <c r="Q12" s="21">
        <v>19</v>
      </c>
      <c r="R12" s="21" t="s">
        <v>243</v>
      </c>
      <c r="S12" s="21">
        <v>2</v>
      </c>
      <c r="T12" s="21">
        <v>26</v>
      </c>
      <c r="U12" s="21" t="s">
        <v>243</v>
      </c>
      <c r="V12" s="21">
        <v>2</v>
      </c>
      <c r="W12" s="21">
        <v>16</v>
      </c>
      <c r="X12" s="21">
        <v>9</v>
      </c>
      <c r="Y12" s="21">
        <v>9</v>
      </c>
      <c r="Z12" s="6"/>
      <c r="AA12" s="24" t="s">
        <v>249</v>
      </c>
      <c r="AB12" s="21" t="s">
        <v>486</v>
      </c>
      <c r="AC12" s="25"/>
      <c r="AD12" s="25"/>
      <c r="AE12" s="21" t="s">
        <v>246</v>
      </c>
      <c r="AF12" s="21" t="s">
        <v>247</v>
      </c>
      <c r="AG12" s="21" t="s">
        <v>246</v>
      </c>
      <c r="AH12" s="21" t="s">
        <v>248</v>
      </c>
      <c r="AI12" s="21" t="s">
        <v>249</v>
      </c>
      <c r="AJ12" s="21" t="s">
        <v>246</v>
      </c>
      <c r="AK12" s="21" t="s">
        <v>246</v>
      </c>
      <c r="AL12" s="21" t="s">
        <v>246</v>
      </c>
      <c r="AM12" s="21">
        <v>3.03</v>
      </c>
      <c r="AN12" s="6"/>
      <c r="AO12" s="26" t="s">
        <v>250</v>
      </c>
      <c r="AP12" s="26" t="s">
        <v>251</v>
      </c>
      <c r="AQ12" s="26"/>
      <c r="AR12" s="26" t="s">
        <v>1902</v>
      </c>
      <c r="AS12" s="26" t="s">
        <v>299</v>
      </c>
      <c r="AT12" s="115">
        <v>3.03</v>
      </c>
      <c r="AU12" s="21">
        <v>3.63</v>
      </c>
      <c r="AV12" s="21">
        <v>27.65</v>
      </c>
      <c r="AW12" s="21">
        <v>57.45</v>
      </c>
      <c r="AX12" s="21">
        <v>46.2</v>
      </c>
      <c r="AY12" s="21">
        <v>35.76</v>
      </c>
      <c r="AZ12" s="21">
        <v>22.3</v>
      </c>
      <c r="BA12" s="21">
        <v>10</v>
      </c>
      <c r="BB12" s="21">
        <v>5.29</v>
      </c>
      <c r="BC12" s="28">
        <f t="shared" ref="BC12:BE12" si="25">((AU12/AT12)*100)-100</f>
        <v>19.801980198019791</v>
      </c>
      <c r="BD12" s="28">
        <f t="shared" si="25"/>
        <v>661.70798898071621</v>
      </c>
      <c r="BE12" s="28">
        <f t="shared" si="25"/>
        <v>107.77576853526222</v>
      </c>
      <c r="BF12" s="28">
        <f t="shared" si="2"/>
        <v>812.54125412541248</v>
      </c>
      <c r="BG12" s="28">
        <f t="shared" si="3"/>
        <v>1796.0396039603963</v>
      </c>
      <c r="BH12" s="28">
        <f t="shared" si="4"/>
        <v>1482.6446280991738</v>
      </c>
      <c r="BI12" s="3">
        <f t="shared" ref="BI12:BK12" si="26">AU12-AT12</f>
        <v>0.60000000000000009</v>
      </c>
      <c r="BJ12" s="3">
        <f t="shared" si="26"/>
        <v>24.02</v>
      </c>
      <c r="BK12" s="3">
        <f t="shared" si="26"/>
        <v>29.800000000000004</v>
      </c>
      <c r="BL12" s="3">
        <f t="shared" si="6"/>
        <v>24.619999999999997</v>
      </c>
      <c r="BM12" s="3">
        <f t="shared" si="7"/>
        <v>54.42</v>
      </c>
      <c r="BN12" s="3">
        <f t="shared" si="8"/>
        <v>53.82</v>
      </c>
      <c r="BO12" s="24">
        <v>222.2</v>
      </c>
      <c r="BP12" s="21">
        <v>284</v>
      </c>
      <c r="BQ12" s="21">
        <v>307</v>
      </c>
      <c r="BR12" s="21"/>
      <c r="BS12" s="21"/>
      <c r="BT12" s="21"/>
      <c r="BU12" s="21"/>
      <c r="BV12" s="24">
        <v>38.9</v>
      </c>
      <c r="BW12" s="21">
        <v>38.6</v>
      </c>
      <c r="BX12" s="21">
        <v>37</v>
      </c>
      <c r="BY12" s="21">
        <v>37</v>
      </c>
      <c r="BZ12" s="21">
        <v>38.9</v>
      </c>
      <c r="CA12" s="21">
        <v>39.9</v>
      </c>
      <c r="CB12" s="21">
        <v>38.1</v>
      </c>
      <c r="CC12" s="21">
        <v>37.9</v>
      </c>
      <c r="CD12" s="21">
        <v>37.6</v>
      </c>
      <c r="CE12" s="6"/>
      <c r="CF12" s="24" t="s">
        <v>487</v>
      </c>
      <c r="CG12" s="21" t="s">
        <v>488</v>
      </c>
      <c r="CH12" s="21" t="s">
        <v>489</v>
      </c>
      <c r="CI12" s="21"/>
      <c r="CJ12" s="21"/>
      <c r="CK12" s="21"/>
      <c r="CL12" s="21"/>
      <c r="CM12" s="24" t="s">
        <v>490</v>
      </c>
      <c r="CN12" s="21"/>
      <c r="CO12" s="21"/>
      <c r="CP12" s="21"/>
      <c r="CQ12" s="21"/>
      <c r="CR12" s="21"/>
      <c r="CS12" s="21"/>
      <c r="CT12" s="24">
        <v>2</v>
      </c>
      <c r="CU12" s="21"/>
      <c r="CV12" s="21"/>
      <c r="CW12" s="21"/>
      <c r="CX12" s="21"/>
      <c r="CY12" s="21"/>
      <c r="CZ12" s="21"/>
      <c r="DA12" s="24" t="s">
        <v>352</v>
      </c>
      <c r="DB12" s="21"/>
      <c r="DC12" s="21"/>
      <c r="DD12" s="21"/>
      <c r="DE12" s="21"/>
      <c r="DF12" s="21"/>
      <c r="DG12" s="21"/>
      <c r="DH12" s="24" t="s">
        <v>491</v>
      </c>
      <c r="DI12" s="21" t="s">
        <v>492</v>
      </c>
      <c r="DJ12" s="21" t="s">
        <v>493</v>
      </c>
      <c r="DK12" s="21" t="s">
        <v>352</v>
      </c>
      <c r="DL12" s="21" t="s">
        <v>352</v>
      </c>
      <c r="DM12" s="21" t="s">
        <v>352</v>
      </c>
      <c r="DN12" s="21" t="s">
        <v>352</v>
      </c>
      <c r="DO12" s="26">
        <v>9</v>
      </c>
      <c r="DP12" s="6"/>
      <c r="DQ12" s="24">
        <v>75.5</v>
      </c>
      <c r="DR12" s="21">
        <v>71.3</v>
      </c>
      <c r="DS12" s="21">
        <v>84.2</v>
      </c>
      <c r="DT12" s="21">
        <v>96.9</v>
      </c>
      <c r="DU12" s="21">
        <v>123.7</v>
      </c>
      <c r="DV12" s="21">
        <v>94</v>
      </c>
      <c r="DW12" s="21">
        <v>82.6</v>
      </c>
      <c r="DX12" s="24">
        <v>0.4</v>
      </c>
      <c r="DY12" s="21">
        <v>0.4</v>
      </c>
      <c r="DZ12" s="21">
        <v>0.6</v>
      </c>
      <c r="EA12" s="21">
        <v>0.4</v>
      </c>
      <c r="EB12" s="21">
        <v>0.4</v>
      </c>
      <c r="EC12" s="21">
        <v>0.4</v>
      </c>
      <c r="ED12" s="21">
        <v>0.4</v>
      </c>
      <c r="EE12" s="29">
        <f t="shared" ref="EE12:EK12" si="27">DQ12/DX12</f>
        <v>188.75</v>
      </c>
      <c r="EF12" s="30">
        <f t="shared" si="27"/>
        <v>178.24999999999997</v>
      </c>
      <c r="EG12" s="30">
        <f t="shared" si="27"/>
        <v>140.33333333333334</v>
      </c>
      <c r="EH12" s="30">
        <f t="shared" si="27"/>
        <v>242.25</v>
      </c>
      <c r="EI12" s="30">
        <f t="shared" si="27"/>
        <v>309.25</v>
      </c>
      <c r="EJ12" s="30">
        <f t="shared" si="27"/>
        <v>235</v>
      </c>
      <c r="EK12" s="30">
        <f t="shared" si="27"/>
        <v>206.49999999999997</v>
      </c>
      <c r="EL12" s="24">
        <v>1</v>
      </c>
      <c r="EM12" s="21">
        <v>1</v>
      </c>
      <c r="EN12" s="21">
        <v>1</v>
      </c>
      <c r="EO12" s="21">
        <v>1</v>
      </c>
      <c r="EP12" s="21">
        <v>1</v>
      </c>
      <c r="EQ12" s="21">
        <v>1</v>
      </c>
      <c r="ER12" s="21">
        <v>1</v>
      </c>
      <c r="ES12" s="24">
        <v>278</v>
      </c>
      <c r="ET12" s="21">
        <v>370</v>
      </c>
      <c r="EU12" s="21">
        <v>405</v>
      </c>
      <c r="EV12" s="21">
        <v>445</v>
      </c>
      <c r="EW12" s="21">
        <v>326</v>
      </c>
      <c r="EX12" s="21">
        <v>326</v>
      </c>
      <c r="EY12" s="21">
        <v>299</v>
      </c>
      <c r="EZ12" s="24">
        <v>12.9</v>
      </c>
      <c r="FA12" s="21">
        <v>13.6</v>
      </c>
      <c r="FB12" s="21">
        <v>9</v>
      </c>
      <c r="FC12" s="21">
        <v>7.5</v>
      </c>
      <c r="FD12" s="21">
        <v>7.9</v>
      </c>
      <c r="FE12" s="21">
        <v>7.1</v>
      </c>
      <c r="FF12" s="21">
        <v>6.8</v>
      </c>
      <c r="FG12" s="24">
        <v>15</v>
      </c>
      <c r="FH12" s="21">
        <v>15</v>
      </c>
      <c r="FI12" s="21">
        <v>5</v>
      </c>
      <c r="FJ12" s="21">
        <v>6</v>
      </c>
      <c r="FK12" s="21">
        <v>8</v>
      </c>
      <c r="FL12" s="21">
        <v>15</v>
      </c>
      <c r="FM12" s="21">
        <v>9</v>
      </c>
      <c r="FN12" s="24">
        <v>41</v>
      </c>
      <c r="FO12" s="21">
        <v>66</v>
      </c>
      <c r="FP12" s="21">
        <v>87</v>
      </c>
      <c r="FQ12" s="21">
        <v>70</v>
      </c>
      <c r="FR12" s="21">
        <v>78</v>
      </c>
      <c r="FS12" s="21">
        <v>76</v>
      </c>
      <c r="FT12" s="21">
        <v>78</v>
      </c>
      <c r="FU12" s="24" t="s">
        <v>494</v>
      </c>
      <c r="FV12" s="21" t="s">
        <v>295</v>
      </c>
      <c r="FW12" s="21" t="s">
        <v>403</v>
      </c>
      <c r="FX12" s="21" t="s">
        <v>495</v>
      </c>
      <c r="FY12" s="21" t="s">
        <v>311</v>
      </c>
      <c r="FZ12" s="21" t="s">
        <v>345</v>
      </c>
      <c r="GA12" s="21">
        <v>0</v>
      </c>
      <c r="GB12" s="24">
        <v>99</v>
      </c>
      <c r="GC12" s="21">
        <v>121</v>
      </c>
      <c r="GD12" s="21">
        <v>107</v>
      </c>
      <c r="GE12" s="21">
        <v>121</v>
      </c>
      <c r="GF12" s="21">
        <v>115</v>
      </c>
      <c r="GG12" s="21">
        <v>72</v>
      </c>
      <c r="GH12" s="21">
        <v>63</v>
      </c>
      <c r="GI12" s="24">
        <v>150</v>
      </c>
      <c r="GJ12" s="21">
        <v>1700</v>
      </c>
      <c r="GK12" s="21">
        <v>2145</v>
      </c>
      <c r="GL12" s="21">
        <v>2850</v>
      </c>
      <c r="GM12" s="21">
        <v>2400</v>
      </c>
      <c r="GN12" s="21">
        <v>2600</v>
      </c>
      <c r="GO12" s="31">
        <v>1800</v>
      </c>
      <c r="GP12" s="9"/>
      <c r="GQ12" s="32">
        <v>12</v>
      </c>
      <c r="GR12" s="21">
        <v>45</v>
      </c>
      <c r="GS12" s="24">
        <v>12</v>
      </c>
      <c r="GT12" s="21">
        <v>45</v>
      </c>
      <c r="GU12" s="24">
        <v>16</v>
      </c>
      <c r="GV12" s="21">
        <v>90</v>
      </c>
      <c r="GW12" s="24">
        <v>15</v>
      </c>
      <c r="GX12" s="21">
        <v>80</v>
      </c>
      <c r="GY12" s="24">
        <v>14</v>
      </c>
      <c r="GZ12" s="21">
        <v>55</v>
      </c>
      <c r="HA12" s="24">
        <v>13</v>
      </c>
      <c r="HB12" s="21">
        <v>55</v>
      </c>
      <c r="HC12" s="24">
        <v>11</v>
      </c>
      <c r="HD12" s="21">
        <v>45</v>
      </c>
      <c r="HE12" s="6"/>
      <c r="HF12" s="21"/>
      <c r="HG12" s="21"/>
      <c r="HH12" s="21"/>
      <c r="HI12" s="21"/>
      <c r="HJ12" s="21"/>
      <c r="HK12" s="21"/>
      <c r="HL12" s="21"/>
      <c r="HM12" s="21"/>
      <c r="HN12" s="21"/>
      <c r="HO12" s="21"/>
      <c r="HP12" s="21"/>
      <c r="HQ12" s="21"/>
      <c r="HR12" s="21"/>
      <c r="HS12" s="21"/>
      <c r="HT12" s="21"/>
      <c r="HU12" s="6"/>
    </row>
    <row r="13" spans="1:229" ht="15.75" customHeight="1" x14ac:dyDescent="0.3">
      <c r="A13" s="99">
        <v>8</v>
      </c>
      <c r="B13" s="3">
        <v>30</v>
      </c>
      <c r="C13" s="21" t="s">
        <v>525</v>
      </c>
      <c r="D13" s="21">
        <v>1</v>
      </c>
      <c r="E13" s="22">
        <v>41232</v>
      </c>
      <c r="F13" s="22">
        <v>41234</v>
      </c>
      <c r="G13" s="21">
        <f t="shared" si="0"/>
        <v>2</v>
      </c>
      <c r="H13" s="21" t="s">
        <v>410</v>
      </c>
      <c r="I13" s="21"/>
      <c r="J13" s="23">
        <v>20499</v>
      </c>
      <c r="K13" s="21">
        <v>56</v>
      </c>
      <c r="L13" s="21"/>
      <c r="M13" s="21"/>
      <c r="N13" s="21" t="s">
        <v>336</v>
      </c>
      <c r="O13" s="21">
        <v>41</v>
      </c>
      <c r="P13" s="21">
        <v>26.6</v>
      </c>
      <c r="Q13" s="21">
        <v>15</v>
      </c>
      <c r="R13" s="21" t="s">
        <v>526</v>
      </c>
      <c r="S13" s="21">
        <v>1</v>
      </c>
      <c r="T13" s="21">
        <v>18</v>
      </c>
      <c r="U13" s="21" t="s">
        <v>272</v>
      </c>
      <c r="V13" s="21">
        <v>1</v>
      </c>
      <c r="W13" s="21">
        <v>7</v>
      </c>
      <c r="X13" s="21">
        <v>7</v>
      </c>
      <c r="Y13" s="21">
        <v>7</v>
      </c>
      <c r="Z13" s="6"/>
      <c r="AA13" s="24" t="s">
        <v>462</v>
      </c>
      <c r="AB13" s="21" t="s">
        <v>497</v>
      </c>
      <c r="AC13" s="25"/>
      <c r="AD13" s="25"/>
      <c r="AE13" s="21" t="s">
        <v>246</v>
      </c>
      <c r="AF13" s="21" t="s">
        <v>247</v>
      </c>
      <c r="AG13" s="21" t="s">
        <v>246</v>
      </c>
      <c r="AH13" s="21" t="s">
        <v>248</v>
      </c>
      <c r="AI13" s="21" t="s">
        <v>246</v>
      </c>
      <c r="AJ13" s="21" t="s">
        <v>246</v>
      </c>
      <c r="AK13" s="21" t="s">
        <v>246</v>
      </c>
      <c r="AL13" s="21" t="s">
        <v>246</v>
      </c>
      <c r="AM13" s="21">
        <v>3.6</v>
      </c>
      <c r="AN13" s="6"/>
      <c r="AO13" s="26" t="s">
        <v>250</v>
      </c>
      <c r="AP13" s="26" t="s">
        <v>251</v>
      </c>
      <c r="AQ13" s="26"/>
      <c r="AR13" s="26" t="s">
        <v>1902</v>
      </c>
      <c r="AS13" s="26" t="s">
        <v>1905</v>
      </c>
      <c r="AT13" s="115">
        <v>2.6</v>
      </c>
      <c r="AU13" s="21">
        <v>3.6</v>
      </c>
      <c r="AV13" s="21">
        <v>10.57</v>
      </c>
      <c r="AW13" s="39">
        <v>18.04</v>
      </c>
      <c r="AX13" s="21">
        <v>13.1</v>
      </c>
      <c r="AY13" s="21">
        <v>6.08</v>
      </c>
      <c r="AZ13" s="21">
        <v>5.27</v>
      </c>
      <c r="BA13" s="21">
        <v>3.8</v>
      </c>
      <c r="BB13" s="21">
        <v>2.31</v>
      </c>
      <c r="BC13" s="28">
        <f t="shared" ref="BC13:BE13" si="28">((AU13/AT13)*100)-100</f>
        <v>38.461538461538453</v>
      </c>
      <c r="BD13" s="28">
        <f t="shared" si="28"/>
        <v>193.61111111111114</v>
      </c>
      <c r="BE13" s="28">
        <f t="shared" si="28"/>
        <v>70.671712393566679</v>
      </c>
      <c r="BF13" s="28">
        <f t="shared" si="2"/>
        <v>306.53846153846149</v>
      </c>
      <c r="BG13" s="28">
        <f t="shared" si="3"/>
        <v>593.84615384615381</v>
      </c>
      <c r="BH13" s="28">
        <f t="shared" si="4"/>
        <v>401.11111111111109</v>
      </c>
      <c r="BI13" s="3">
        <f t="shared" ref="BI13:BK13" si="29">AU13-AT13</f>
        <v>1</v>
      </c>
      <c r="BJ13" s="3">
        <f t="shared" si="29"/>
        <v>6.9700000000000006</v>
      </c>
      <c r="BK13" s="3">
        <f t="shared" si="29"/>
        <v>7.4699999999999989</v>
      </c>
      <c r="BL13" s="3">
        <f t="shared" si="6"/>
        <v>7.9700000000000006</v>
      </c>
      <c r="BM13" s="3">
        <f t="shared" si="7"/>
        <v>15.44</v>
      </c>
      <c r="BN13" s="3">
        <f t="shared" si="8"/>
        <v>14.44</v>
      </c>
      <c r="BO13" s="24"/>
      <c r="BP13" s="21">
        <v>428.7</v>
      </c>
      <c r="BQ13" s="21">
        <v>550</v>
      </c>
      <c r="BR13" s="21">
        <v>410</v>
      </c>
      <c r="BS13" s="21">
        <v>214.8</v>
      </c>
      <c r="BT13" s="21">
        <v>122</v>
      </c>
      <c r="BU13" s="21">
        <v>91.3</v>
      </c>
      <c r="BV13" s="24">
        <v>36</v>
      </c>
      <c r="BW13" s="21">
        <v>37.1</v>
      </c>
      <c r="BX13" s="21">
        <v>37.9</v>
      </c>
      <c r="BY13" s="21">
        <v>38.1</v>
      </c>
      <c r="BZ13" s="21">
        <v>39.1</v>
      </c>
      <c r="CA13" s="21">
        <v>41.1</v>
      </c>
      <c r="CB13" s="21">
        <v>37.5</v>
      </c>
      <c r="CC13" s="21">
        <v>36.9</v>
      </c>
      <c r="CD13" s="21">
        <v>36.6</v>
      </c>
      <c r="CE13" s="6"/>
      <c r="CF13" s="24" t="s">
        <v>527</v>
      </c>
      <c r="CG13" s="21"/>
      <c r="CH13" s="21"/>
      <c r="CI13" s="21"/>
      <c r="CJ13" s="21" t="s">
        <v>528</v>
      </c>
      <c r="CK13" s="21"/>
      <c r="CL13" s="21"/>
      <c r="CM13" s="24" t="s">
        <v>529</v>
      </c>
      <c r="CN13" s="21"/>
      <c r="CO13" s="21"/>
      <c r="CP13" s="21"/>
      <c r="CQ13" s="21" t="s">
        <v>303</v>
      </c>
      <c r="CR13" s="21"/>
      <c r="CS13" s="21"/>
      <c r="CT13" s="24">
        <v>2</v>
      </c>
      <c r="CU13" s="21"/>
      <c r="CV13" s="21"/>
      <c r="CW13" s="21"/>
      <c r="CX13" s="21">
        <v>2</v>
      </c>
      <c r="CY13" s="21"/>
      <c r="CZ13" s="21"/>
      <c r="DA13" s="24" t="s">
        <v>284</v>
      </c>
      <c r="DB13" s="21"/>
      <c r="DC13" s="21"/>
      <c r="DD13" s="21"/>
      <c r="DE13" s="21" t="s">
        <v>266</v>
      </c>
      <c r="DF13" s="21"/>
      <c r="DG13" s="21"/>
      <c r="DH13" s="24" t="s">
        <v>400</v>
      </c>
      <c r="DI13" s="21" t="s">
        <v>530</v>
      </c>
      <c r="DJ13" s="21" t="s">
        <v>530</v>
      </c>
      <c r="DK13" s="21" t="s">
        <v>531</v>
      </c>
      <c r="DL13" s="21" t="s">
        <v>531</v>
      </c>
      <c r="DM13" s="21" t="s">
        <v>531</v>
      </c>
      <c r="DN13" s="21" t="s">
        <v>532</v>
      </c>
      <c r="DO13" s="26">
        <v>9</v>
      </c>
      <c r="DP13" s="6"/>
      <c r="DQ13" s="24">
        <v>88.8</v>
      </c>
      <c r="DR13" s="21">
        <v>132.1</v>
      </c>
      <c r="DS13" s="21">
        <v>100.6</v>
      </c>
      <c r="DT13" s="21">
        <v>88</v>
      </c>
      <c r="DU13" s="21">
        <v>150</v>
      </c>
      <c r="DV13" s="21">
        <v>46.6</v>
      </c>
      <c r="DW13" s="21">
        <v>86.3</v>
      </c>
      <c r="DX13" s="24">
        <v>0.4</v>
      </c>
      <c r="DY13" s="21">
        <v>0.5</v>
      </c>
      <c r="DZ13" s="21">
        <v>0.5</v>
      </c>
      <c r="EA13" s="21">
        <v>0.5</v>
      </c>
      <c r="EB13" s="21">
        <v>0.5</v>
      </c>
      <c r="EC13" s="21">
        <v>0.4</v>
      </c>
      <c r="ED13" s="21">
        <v>0.4</v>
      </c>
      <c r="EE13" s="29">
        <f t="shared" ref="EE13:EK13" si="30">DQ13/DX13</f>
        <v>221.99999999999997</v>
      </c>
      <c r="EF13" s="30">
        <f t="shared" si="30"/>
        <v>264.2</v>
      </c>
      <c r="EG13" s="30">
        <f t="shared" si="30"/>
        <v>201.2</v>
      </c>
      <c r="EH13" s="30">
        <f t="shared" si="30"/>
        <v>176</v>
      </c>
      <c r="EI13" s="30">
        <f t="shared" si="30"/>
        <v>300</v>
      </c>
      <c r="EJ13" s="30">
        <f t="shared" si="30"/>
        <v>116.5</v>
      </c>
      <c r="EK13" s="30">
        <f t="shared" si="30"/>
        <v>215.74999999999997</v>
      </c>
      <c r="EL13" s="24">
        <v>1</v>
      </c>
      <c r="EM13" s="21">
        <v>1</v>
      </c>
      <c r="EN13" s="21">
        <v>1</v>
      </c>
      <c r="EO13" s="21">
        <v>1</v>
      </c>
      <c r="EP13" s="21">
        <v>1</v>
      </c>
      <c r="EQ13" s="21">
        <v>1</v>
      </c>
      <c r="ER13" s="21">
        <v>1</v>
      </c>
      <c r="ES13" s="24">
        <v>320</v>
      </c>
      <c r="ET13" s="21">
        <v>313</v>
      </c>
      <c r="EU13" s="21">
        <v>417</v>
      </c>
      <c r="EV13" s="21">
        <v>437</v>
      </c>
      <c r="EW13" s="21">
        <v>448</v>
      </c>
      <c r="EX13" s="21">
        <v>256</v>
      </c>
      <c r="EY13" s="21">
        <v>214</v>
      </c>
      <c r="EZ13" s="24">
        <v>12</v>
      </c>
      <c r="FA13" s="21">
        <v>12.1</v>
      </c>
      <c r="FB13" s="21">
        <v>15</v>
      </c>
      <c r="FC13" s="21">
        <v>10.3</v>
      </c>
      <c r="FD13" s="21">
        <v>11.1</v>
      </c>
      <c r="FE13" s="21">
        <v>9</v>
      </c>
      <c r="FF13" s="21">
        <v>8.5</v>
      </c>
      <c r="FG13" s="24">
        <v>9</v>
      </c>
      <c r="FH13" s="21">
        <v>3</v>
      </c>
      <c r="FI13" s="21">
        <v>4</v>
      </c>
      <c r="FJ13" s="21">
        <v>4</v>
      </c>
      <c r="FK13" s="21">
        <v>3</v>
      </c>
      <c r="FL13" s="21">
        <v>4</v>
      </c>
      <c r="FM13" s="21">
        <v>6</v>
      </c>
      <c r="FN13" s="24">
        <v>82</v>
      </c>
      <c r="FO13" s="21">
        <v>46</v>
      </c>
      <c r="FP13" s="21">
        <v>65</v>
      </c>
      <c r="FQ13" s="21">
        <v>67</v>
      </c>
      <c r="FR13" s="21">
        <v>98</v>
      </c>
      <c r="FS13" s="21">
        <v>80</v>
      </c>
      <c r="FT13" s="21">
        <v>93</v>
      </c>
      <c r="FU13" s="24" t="s">
        <v>439</v>
      </c>
      <c r="FV13" s="21" t="s">
        <v>533</v>
      </c>
      <c r="FW13" s="21" t="s">
        <v>494</v>
      </c>
      <c r="FX13" s="21" t="s">
        <v>439</v>
      </c>
      <c r="FY13" s="21" t="s">
        <v>295</v>
      </c>
      <c r="FZ13" s="21" t="s">
        <v>430</v>
      </c>
      <c r="GA13" s="21">
        <v>0</v>
      </c>
      <c r="GB13" s="24">
        <v>170</v>
      </c>
      <c r="GC13" s="21">
        <v>169</v>
      </c>
      <c r="GD13" s="21">
        <v>158</v>
      </c>
      <c r="GE13" s="21">
        <v>195</v>
      </c>
      <c r="GF13" s="21">
        <v>210</v>
      </c>
      <c r="GG13" s="21">
        <v>187</v>
      </c>
      <c r="GH13" s="21">
        <v>125</v>
      </c>
      <c r="GI13" s="24">
        <v>2190</v>
      </c>
      <c r="GJ13" s="21">
        <v>3350</v>
      </c>
      <c r="GK13" s="21">
        <v>2760</v>
      </c>
      <c r="GL13" s="21">
        <v>2930</v>
      </c>
      <c r="GM13" s="21">
        <v>2480</v>
      </c>
      <c r="GN13" s="21">
        <v>4760</v>
      </c>
      <c r="GO13" s="31">
        <v>2810</v>
      </c>
      <c r="GP13" s="9"/>
      <c r="GQ13" s="32">
        <v>11</v>
      </c>
      <c r="GR13" s="21">
        <v>45</v>
      </c>
      <c r="GS13" s="24">
        <v>16</v>
      </c>
      <c r="GT13" s="21">
        <v>90</v>
      </c>
      <c r="GU13" s="24">
        <v>16</v>
      </c>
      <c r="GV13" s="21">
        <v>90</v>
      </c>
      <c r="GW13" s="24">
        <v>19</v>
      </c>
      <c r="GX13" s="21">
        <v>90</v>
      </c>
      <c r="GY13" s="24">
        <v>18</v>
      </c>
      <c r="GZ13" s="21">
        <v>90</v>
      </c>
      <c r="HA13" s="24">
        <v>16</v>
      </c>
      <c r="HB13" s="21">
        <v>90</v>
      </c>
      <c r="HC13" s="24">
        <v>11</v>
      </c>
      <c r="HD13" s="21">
        <v>45</v>
      </c>
      <c r="HE13" s="6"/>
      <c r="HF13" s="21"/>
      <c r="HG13" s="21"/>
      <c r="HH13" s="21"/>
      <c r="HI13" s="21"/>
      <c r="HJ13" s="21"/>
      <c r="HK13" s="21"/>
      <c r="HL13" s="21"/>
      <c r="HM13" s="21"/>
      <c r="HN13" s="21"/>
      <c r="HO13" s="21"/>
      <c r="HP13" s="21"/>
      <c r="HQ13" s="21"/>
      <c r="HR13" s="21"/>
      <c r="HS13" s="21"/>
      <c r="HT13" s="21"/>
      <c r="HU13" s="6"/>
    </row>
    <row r="14" spans="1:229" ht="15.75" customHeight="1" x14ac:dyDescent="0.3">
      <c r="A14" s="99">
        <v>9</v>
      </c>
      <c r="B14" s="3">
        <v>36</v>
      </c>
      <c r="C14" s="52" t="s">
        <v>431</v>
      </c>
      <c r="D14" s="52">
        <v>2</v>
      </c>
      <c r="E14" s="53">
        <v>41243</v>
      </c>
      <c r="F14" s="53">
        <v>41246</v>
      </c>
      <c r="G14" s="21">
        <f t="shared" si="0"/>
        <v>3</v>
      </c>
      <c r="H14" s="52"/>
      <c r="I14" s="52" t="s">
        <v>579</v>
      </c>
      <c r="J14" s="54">
        <v>9712</v>
      </c>
      <c r="K14" s="52">
        <v>86</v>
      </c>
      <c r="L14" s="52"/>
      <c r="M14" s="52"/>
      <c r="N14" s="52" t="s">
        <v>580</v>
      </c>
      <c r="O14" s="52">
        <v>66</v>
      </c>
      <c r="P14" s="52">
        <v>78.5</v>
      </c>
      <c r="Q14" s="52">
        <v>11</v>
      </c>
      <c r="R14" s="52" t="s">
        <v>548</v>
      </c>
      <c r="S14" s="52">
        <v>2</v>
      </c>
      <c r="T14" s="52">
        <v>11</v>
      </c>
      <c r="U14" s="52" t="s">
        <v>548</v>
      </c>
      <c r="V14" s="52">
        <v>2</v>
      </c>
      <c r="W14" s="52">
        <v>11</v>
      </c>
      <c r="X14" s="52">
        <v>6</v>
      </c>
      <c r="Y14" s="52">
        <v>0</v>
      </c>
      <c r="Z14" s="9"/>
      <c r="AA14" s="55" t="s">
        <v>513</v>
      </c>
      <c r="AB14" s="52" t="s">
        <v>497</v>
      </c>
      <c r="AC14" s="56"/>
      <c r="AD14" s="56"/>
      <c r="AE14" s="52" t="s">
        <v>249</v>
      </c>
      <c r="AF14" s="52"/>
      <c r="AG14" s="52" t="s">
        <v>246</v>
      </c>
      <c r="AH14" s="52" t="s">
        <v>248</v>
      </c>
      <c r="AI14" s="52" t="s">
        <v>246</v>
      </c>
      <c r="AJ14" s="52" t="s">
        <v>246</v>
      </c>
      <c r="AK14" s="52" t="s">
        <v>246</v>
      </c>
      <c r="AL14" s="52" t="s">
        <v>246</v>
      </c>
      <c r="AM14" s="52">
        <v>1.24</v>
      </c>
      <c r="AN14" s="47"/>
      <c r="AO14" s="26" t="s">
        <v>250</v>
      </c>
      <c r="AP14" s="57" t="s">
        <v>251</v>
      </c>
      <c r="AQ14" s="57"/>
      <c r="AR14" s="57" t="s">
        <v>1902</v>
      </c>
      <c r="AS14" s="57" t="s">
        <v>1905</v>
      </c>
      <c r="AT14" s="120">
        <v>1.24</v>
      </c>
      <c r="AU14" s="52">
        <v>2.04</v>
      </c>
      <c r="AV14" s="52">
        <v>4.62</v>
      </c>
      <c r="AW14" s="52">
        <v>4.41</v>
      </c>
      <c r="AX14" s="52">
        <v>5.33</v>
      </c>
      <c r="AY14" s="52">
        <v>3.58</v>
      </c>
      <c r="AZ14" s="52">
        <v>2.83</v>
      </c>
      <c r="BA14" s="52">
        <v>1.55</v>
      </c>
      <c r="BB14" s="52">
        <v>0.87</v>
      </c>
      <c r="BC14" s="28">
        <f t="shared" ref="BC14:BE14" si="31">((AU14/AT14)*100)-100</f>
        <v>64.516129032258078</v>
      </c>
      <c r="BD14" s="28">
        <f t="shared" si="31"/>
        <v>126.47058823529412</v>
      </c>
      <c r="BE14" s="28">
        <f t="shared" si="31"/>
        <v>-4.5454545454545467</v>
      </c>
      <c r="BF14" s="28">
        <f t="shared" si="2"/>
        <v>272.58064516129036</v>
      </c>
      <c r="BG14" s="28">
        <f t="shared" si="3"/>
        <v>255.64516129032262</v>
      </c>
      <c r="BH14" s="28">
        <f t="shared" si="4"/>
        <v>116.17647058823528</v>
      </c>
      <c r="BI14" s="3">
        <f t="shared" ref="BI14:BK14" si="32">AU14-AT14</f>
        <v>0.8</v>
      </c>
      <c r="BJ14" s="3">
        <f t="shared" si="32"/>
        <v>2.58</v>
      </c>
      <c r="BK14" s="3">
        <f t="shared" si="32"/>
        <v>-0.20999999999999996</v>
      </c>
      <c r="BL14" s="3">
        <f t="shared" si="6"/>
        <v>3.38</v>
      </c>
      <c r="BM14" s="3">
        <f t="shared" si="7"/>
        <v>3.17</v>
      </c>
      <c r="BN14" s="3">
        <f t="shared" si="8"/>
        <v>2.37</v>
      </c>
      <c r="BO14" s="55"/>
      <c r="BP14" s="52">
        <v>281</v>
      </c>
      <c r="BQ14" s="52">
        <v>248.6</v>
      </c>
      <c r="BR14" s="52">
        <v>149.5</v>
      </c>
      <c r="BS14" s="52">
        <v>88.5</v>
      </c>
      <c r="BT14" s="52">
        <v>58.3</v>
      </c>
      <c r="BU14" s="52">
        <v>39.6</v>
      </c>
      <c r="BV14" s="55">
        <v>37.9</v>
      </c>
      <c r="BW14" s="52">
        <v>37.9</v>
      </c>
      <c r="BX14" s="52">
        <v>38</v>
      </c>
      <c r="BY14" s="52">
        <v>38</v>
      </c>
      <c r="BZ14" s="52">
        <v>38.4</v>
      </c>
      <c r="CA14" s="52">
        <v>38</v>
      </c>
      <c r="CB14" s="52">
        <v>38.4</v>
      </c>
      <c r="CC14" s="52">
        <v>37</v>
      </c>
      <c r="CD14" s="52">
        <v>38.5</v>
      </c>
      <c r="CE14" s="6"/>
      <c r="CF14" s="55" t="s">
        <v>581</v>
      </c>
      <c r="CG14" s="52" t="s">
        <v>582</v>
      </c>
      <c r="CH14" s="52" t="s">
        <v>583</v>
      </c>
      <c r="CI14" s="52"/>
      <c r="CJ14" s="52"/>
      <c r="CK14" s="52"/>
      <c r="CL14" s="52"/>
      <c r="CM14" s="55" t="s">
        <v>584</v>
      </c>
      <c r="CN14" s="52"/>
      <c r="CO14" s="52" t="s">
        <v>303</v>
      </c>
      <c r="CP14" s="52"/>
      <c r="CQ14" s="52"/>
      <c r="CR14" s="52"/>
      <c r="CS14" s="52"/>
      <c r="CT14" s="55">
        <v>1</v>
      </c>
      <c r="CU14" s="52"/>
      <c r="CV14" s="52"/>
      <c r="CW14" s="52"/>
      <c r="CX14" s="52"/>
      <c r="CY14" s="52"/>
      <c r="CZ14" s="52"/>
      <c r="DA14" s="55" t="s">
        <v>255</v>
      </c>
      <c r="DB14" s="52"/>
      <c r="DC14" s="52"/>
      <c r="DD14" s="52"/>
      <c r="DE14" s="52"/>
      <c r="DF14" s="52"/>
      <c r="DG14" s="52"/>
      <c r="DH14" s="55" t="s">
        <v>585</v>
      </c>
      <c r="DI14" s="52" t="s">
        <v>585</v>
      </c>
      <c r="DJ14" s="52" t="s">
        <v>586</v>
      </c>
      <c r="DK14" s="52" t="s">
        <v>586</v>
      </c>
      <c r="DL14" s="52" t="s">
        <v>586</v>
      </c>
      <c r="DM14" s="52" t="s">
        <v>586</v>
      </c>
      <c r="DN14" s="52"/>
      <c r="DO14" s="26">
        <v>8</v>
      </c>
      <c r="DP14" s="41"/>
      <c r="DQ14" s="55">
        <v>60.4</v>
      </c>
      <c r="DR14" s="52">
        <v>128</v>
      </c>
      <c r="DS14" s="52">
        <v>142</v>
      </c>
      <c r="DT14" s="52">
        <v>100.4</v>
      </c>
      <c r="DU14" s="52">
        <v>75.2</v>
      </c>
      <c r="DV14" s="52">
        <v>74.3</v>
      </c>
      <c r="DW14" s="52">
        <v>90</v>
      </c>
      <c r="DX14" s="55">
        <v>0.5</v>
      </c>
      <c r="DY14" s="52">
        <v>0.7</v>
      </c>
      <c r="DZ14" s="52">
        <v>0.5</v>
      </c>
      <c r="EA14" s="52">
        <v>0.5</v>
      </c>
      <c r="EB14" s="52">
        <v>0.5</v>
      </c>
      <c r="EC14" s="52">
        <v>0.5</v>
      </c>
      <c r="ED14" s="52">
        <v>0.5</v>
      </c>
      <c r="EE14" s="29">
        <f t="shared" ref="EE14:EK14" si="33">DQ14/DX14</f>
        <v>120.8</v>
      </c>
      <c r="EF14" s="30">
        <f t="shared" si="33"/>
        <v>182.85714285714286</v>
      </c>
      <c r="EG14" s="30">
        <f t="shared" si="33"/>
        <v>284</v>
      </c>
      <c r="EH14" s="30">
        <f t="shared" si="33"/>
        <v>200.8</v>
      </c>
      <c r="EI14" s="30">
        <f t="shared" si="33"/>
        <v>150.4</v>
      </c>
      <c r="EJ14" s="30">
        <f t="shared" si="33"/>
        <v>148.6</v>
      </c>
      <c r="EK14" s="30">
        <f t="shared" si="33"/>
        <v>180</v>
      </c>
      <c r="EL14" s="24">
        <v>1</v>
      </c>
      <c r="EM14" s="21">
        <v>1</v>
      </c>
      <c r="EN14" s="21">
        <v>1</v>
      </c>
      <c r="EO14" s="21">
        <v>1</v>
      </c>
      <c r="EP14" s="21">
        <v>1</v>
      </c>
      <c r="EQ14" s="21">
        <v>1</v>
      </c>
      <c r="ER14" s="21">
        <v>1</v>
      </c>
      <c r="ES14" s="55">
        <v>183</v>
      </c>
      <c r="ET14" s="52">
        <v>183</v>
      </c>
      <c r="EU14" s="52">
        <v>203</v>
      </c>
      <c r="EV14" s="52">
        <v>201</v>
      </c>
      <c r="EW14" s="52">
        <v>156</v>
      </c>
      <c r="EX14" s="52">
        <v>150</v>
      </c>
      <c r="EY14" s="52">
        <v>165</v>
      </c>
      <c r="EZ14" s="55">
        <v>8.4</v>
      </c>
      <c r="FA14" s="52">
        <v>8.4</v>
      </c>
      <c r="FB14" s="52">
        <v>7.6</v>
      </c>
      <c r="FC14" s="52">
        <v>7.6</v>
      </c>
      <c r="FD14" s="52">
        <v>6.4</v>
      </c>
      <c r="FE14" s="52">
        <v>6.6</v>
      </c>
      <c r="FF14" s="52">
        <v>5</v>
      </c>
      <c r="FG14" s="55">
        <v>11</v>
      </c>
      <c r="FH14" s="52">
        <v>9</v>
      </c>
      <c r="FI14" s="52">
        <v>9</v>
      </c>
      <c r="FJ14" s="52">
        <v>6</v>
      </c>
      <c r="FK14" s="52">
        <v>8</v>
      </c>
      <c r="FL14" s="52">
        <v>6</v>
      </c>
      <c r="FM14" s="52">
        <v>6</v>
      </c>
      <c r="FN14" s="55">
        <v>65</v>
      </c>
      <c r="FO14" s="52">
        <v>70</v>
      </c>
      <c r="FP14" s="52">
        <v>70</v>
      </c>
      <c r="FQ14" s="52">
        <v>80</v>
      </c>
      <c r="FR14" s="52">
        <v>66</v>
      </c>
      <c r="FS14" s="52">
        <v>73</v>
      </c>
      <c r="FT14" s="52">
        <v>66</v>
      </c>
      <c r="FU14" s="55" t="s">
        <v>587</v>
      </c>
      <c r="FV14" s="52" t="s">
        <v>508</v>
      </c>
      <c r="FW14" s="52" t="s">
        <v>430</v>
      </c>
      <c r="FX14" s="52" t="s">
        <v>345</v>
      </c>
      <c r="FY14" s="52">
        <v>0</v>
      </c>
      <c r="FZ14" s="52">
        <v>0</v>
      </c>
      <c r="GA14" s="52">
        <v>0</v>
      </c>
      <c r="GB14" s="55">
        <v>140</v>
      </c>
      <c r="GC14" s="52">
        <v>140</v>
      </c>
      <c r="GD14" s="52">
        <v>154</v>
      </c>
      <c r="GE14" s="52">
        <v>167</v>
      </c>
      <c r="GF14" s="52">
        <v>180</v>
      </c>
      <c r="GG14" s="52">
        <v>159</v>
      </c>
      <c r="GH14" s="52">
        <v>148</v>
      </c>
      <c r="GI14" s="55">
        <v>1180</v>
      </c>
      <c r="GJ14" s="52">
        <v>1690</v>
      </c>
      <c r="GK14" s="52">
        <v>1680</v>
      </c>
      <c r="GL14" s="52">
        <v>1879</v>
      </c>
      <c r="GM14" s="52">
        <v>2050</v>
      </c>
      <c r="GN14" s="52">
        <v>2110</v>
      </c>
      <c r="GO14" s="58">
        <v>2130</v>
      </c>
      <c r="GP14" s="9"/>
      <c r="GQ14" s="59">
        <v>15</v>
      </c>
      <c r="GR14" s="52">
        <v>80</v>
      </c>
      <c r="GS14" s="55">
        <v>17</v>
      </c>
      <c r="GT14" s="52">
        <v>90</v>
      </c>
      <c r="GU14" s="55">
        <v>14</v>
      </c>
      <c r="GV14" s="52">
        <v>55</v>
      </c>
      <c r="GW14" s="55">
        <v>16</v>
      </c>
      <c r="GX14" s="52">
        <v>90</v>
      </c>
      <c r="GY14" s="55">
        <v>14</v>
      </c>
      <c r="GZ14" s="52">
        <v>55</v>
      </c>
      <c r="HA14" s="55">
        <v>14</v>
      </c>
      <c r="HB14" s="52">
        <v>55</v>
      </c>
      <c r="HC14" s="55">
        <v>13</v>
      </c>
      <c r="HD14" s="52">
        <v>55</v>
      </c>
      <c r="HE14" s="6"/>
      <c r="HF14" s="21"/>
      <c r="HG14" s="21"/>
      <c r="HH14" s="21"/>
      <c r="HI14" s="21"/>
      <c r="HJ14" s="21"/>
      <c r="HK14" s="21"/>
      <c r="HL14" s="21"/>
      <c r="HM14" s="21"/>
      <c r="HN14" s="21"/>
      <c r="HO14" s="21"/>
      <c r="HP14" s="21"/>
      <c r="HQ14" s="21"/>
      <c r="HR14" s="21"/>
      <c r="HS14" s="21"/>
      <c r="HT14" s="21"/>
      <c r="HU14" s="6"/>
    </row>
    <row r="15" spans="1:229" ht="15.75" customHeight="1" x14ac:dyDescent="0.3">
      <c r="A15" s="99">
        <v>10</v>
      </c>
      <c r="B15" s="3">
        <v>40</v>
      </c>
      <c r="C15" s="21" t="s">
        <v>525</v>
      </c>
      <c r="D15" s="21">
        <v>1</v>
      </c>
      <c r="E15" s="22">
        <v>41242</v>
      </c>
      <c r="F15" s="22">
        <v>41242</v>
      </c>
      <c r="G15" s="21">
        <f t="shared" si="0"/>
        <v>0</v>
      </c>
      <c r="H15" s="21"/>
      <c r="I15" s="21" t="s">
        <v>579</v>
      </c>
      <c r="J15" s="23">
        <v>15515</v>
      </c>
      <c r="K15" s="21">
        <v>70</v>
      </c>
      <c r="L15" s="21"/>
      <c r="M15" s="21"/>
      <c r="N15" s="21" t="s">
        <v>616</v>
      </c>
      <c r="O15" s="21">
        <v>73</v>
      </c>
      <c r="P15" s="21">
        <v>87.1</v>
      </c>
      <c r="Q15" s="21">
        <v>11</v>
      </c>
      <c r="R15" s="21" t="s">
        <v>548</v>
      </c>
      <c r="S15" s="21">
        <v>2</v>
      </c>
      <c r="T15" s="21">
        <v>12</v>
      </c>
      <c r="U15" s="21" t="s">
        <v>548</v>
      </c>
      <c r="V15" s="21">
        <v>2</v>
      </c>
      <c r="W15" s="21">
        <v>7</v>
      </c>
      <c r="X15" s="21">
        <v>8</v>
      </c>
      <c r="Y15" s="21">
        <v>0</v>
      </c>
      <c r="Z15" s="6"/>
      <c r="AA15" s="24" t="s">
        <v>462</v>
      </c>
      <c r="AB15" s="21" t="s">
        <v>617</v>
      </c>
      <c r="AC15" s="25"/>
      <c r="AD15" s="25"/>
      <c r="AE15" s="21" t="s">
        <v>249</v>
      </c>
      <c r="AF15" s="21"/>
      <c r="AG15" s="21" t="s">
        <v>249</v>
      </c>
      <c r="AH15" s="21"/>
      <c r="AI15" s="21" t="s">
        <v>246</v>
      </c>
      <c r="AJ15" s="21" t="s">
        <v>246</v>
      </c>
      <c r="AK15" s="21" t="s">
        <v>246</v>
      </c>
      <c r="AL15" s="21" t="s">
        <v>249</v>
      </c>
      <c r="AM15" s="21">
        <v>0.12</v>
      </c>
      <c r="AN15" s="6"/>
      <c r="AO15" s="26" t="s">
        <v>250</v>
      </c>
      <c r="AP15" s="26" t="s">
        <v>251</v>
      </c>
      <c r="AQ15" s="26"/>
      <c r="AR15" s="26" t="s">
        <v>1902</v>
      </c>
      <c r="AS15" s="26" t="s">
        <v>299</v>
      </c>
      <c r="AT15" s="115">
        <v>0.12</v>
      </c>
      <c r="AU15" s="21">
        <v>0.17</v>
      </c>
      <c r="AV15" s="21">
        <v>0.21</v>
      </c>
      <c r="AW15" s="39">
        <v>0.24</v>
      </c>
      <c r="AX15" s="21">
        <v>0.16</v>
      </c>
      <c r="AY15" s="21">
        <v>0.12</v>
      </c>
      <c r="AZ15" s="21">
        <v>0.18</v>
      </c>
      <c r="BA15" s="21">
        <v>0.06</v>
      </c>
      <c r="BB15" s="21">
        <v>0.09</v>
      </c>
      <c r="BC15" s="28">
        <f t="shared" ref="BC15:BE15" si="34">((AU15/AT15)*100)-100</f>
        <v>41.666666666666686</v>
      </c>
      <c r="BD15" s="28">
        <f t="shared" si="34"/>
        <v>23.52941176470587</v>
      </c>
      <c r="BE15" s="28">
        <f t="shared" si="34"/>
        <v>14.285714285714278</v>
      </c>
      <c r="BF15" s="28">
        <f t="shared" si="2"/>
        <v>75</v>
      </c>
      <c r="BG15" s="28">
        <f t="shared" si="3"/>
        <v>100</v>
      </c>
      <c r="BH15" s="28">
        <f t="shared" si="4"/>
        <v>41.176470588235276</v>
      </c>
      <c r="BI15" s="3">
        <f t="shared" ref="BI15:BK15" si="35">AU15-AT15</f>
        <v>5.0000000000000017E-2</v>
      </c>
      <c r="BJ15" s="3">
        <f t="shared" si="35"/>
        <v>3.999999999999998E-2</v>
      </c>
      <c r="BK15" s="3">
        <f t="shared" si="35"/>
        <v>0.03</v>
      </c>
      <c r="BL15" s="3">
        <f t="shared" si="6"/>
        <v>0.09</v>
      </c>
      <c r="BM15" s="3">
        <f t="shared" si="7"/>
        <v>0.12</v>
      </c>
      <c r="BN15" s="3">
        <f t="shared" si="8"/>
        <v>6.9999999999999979E-2</v>
      </c>
      <c r="BO15" s="24">
        <v>45.9</v>
      </c>
      <c r="BP15" s="21">
        <v>59.6</v>
      </c>
      <c r="BQ15" s="21">
        <v>70.5</v>
      </c>
      <c r="BR15" s="21">
        <v>39</v>
      </c>
      <c r="BS15" s="21">
        <v>28.7</v>
      </c>
      <c r="BT15" s="21"/>
      <c r="BU15" s="21"/>
      <c r="BV15" s="24">
        <v>36</v>
      </c>
      <c r="BW15" s="21">
        <v>37</v>
      </c>
      <c r="BX15" s="21">
        <v>36</v>
      </c>
      <c r="BY15" s="21">
        <v>36.1</v>
      </c>
      <c r="BZ15" s="21">
        <v>36</v>
      </c>
      <c r="CA15" s="21">
        <v>36.6</v>
      </c>
      <c r="CB15" s="21">
        <v>36</v>
      </c>
      <c r="CC15" s="21">
        <v>36.4</v>
      </c>
      <c r="CD15" s="21">
        <v>36.4</v>
      </c>
      <c r="CE15" s="6"/>
      <c r="CF15" s="24" t="s">
        <v>618</v>
      </c>
      <c r="CG15" s="21"/>
      <c r="CH15" s="21"/>
      <c r="CI15" s="21"/>
      <c r="CJ15" s="21"/>
      <c r="CK15" s="21"/>
      <c r="CL15" s="21"/>
      <c r="CM15" s="24" t="s">
        <v>619</v>
      </c>
      <c r="CN15" s="21"/>
      <c r="CO15" s="21"/>
      <c r="CP15" s="21"/>
      <c r="CQ15" s="21"/>
      <c r="CR15" s="21"/>
      <c r="CS15" s="21"/>
      <c r="CT15" s="24">
        <v>2</v>
      </c>
      <c r="CU15" s="21"/>
      <c r="CV15" s="21"/>
      <c r="CW15" s="21"/>
      <c r="CX15" s="21"/>
      <c r="CY15" s="21"/>
      <c r="CZ15" s="21"/>
      <c r="DA15" s="24" t="s">
        <v>620</v>
      </c>
      <c r="DB15" s="21"/>
      <c r="DC15" s="21"/>
      <c r="DD15" s="21"/>
      <c r="DE15" s="21"/>
      <c r="DF15" s="21"/>
      <c r="DG15" s="21"/>
      <c r="DH15" s="24" t="s">
        <v>374</v>
      </c>
      <c r="DI15" s="21" t="s">
        <v>621</v>
      </c>
      <c r="DJ15" s="21" t="s">
        <v>622</v>
      </c>
      <c r="DK15" s="21" t="s">
        <v>623</v>
      </c>
      <c r="DL15" s="21" t="s">
        <v>623</v>
      </c>
      <c r="DM15" s="21" t="s">
        <v>623</v>
      </c>
      <c r="DN15" s="21" t="s">
        <v>623</v>
      </c>
      <c r="DO15" s="26">
        <v>9</v>
      </c>
      <c r="DP15" s="6"/>
      <c r="DQ15" s="24">
        <v>96.3</v>
      </c>
      <c r="DR15" s="21">
        <v>78.5</v>
      </c>
      <c r="DS15" s="21">
        <v>114.8</v>
      </c>
      <c r="DT15" s="21">
        <v>67</v>
      </c>
      <c r="DU15" s="21">
        <v>93.6</v>
      </c>
      <c r="DV15" s="21">
        <v>101.6</v>
      </c>
      <c r="DW15" s="21">
        <v>121.4</v>
      </c>
      <c r="DX15" s="24">
        <v>0.1</v>
      </c>
      <c r="DY15" s="21">
        <v>0.6</v>
      </c>
      <c r="DZ15" s="21">
        <v>0.5</v>
      </c>
      <c r="EA15" s="21">
        <v>0.5</v>
      </c>
      <c r="EB15" s="21">
        <v>0.4</v>
      </c>
      <c r="EC15" s="21">
        <v>0.4</v>
      </c>
      <c r="ED15" s="21">
        <v>0.5</v>
      </c>
      <c r="EE15" s="29">
        <f t="shared" ref="EE15:EK15" si="36">DQ15/DX15</f>
        <v>962.99999999999989</v>
      </c>
      <c r="EF15" s="30">
        <f t="shared" si="36"/>
        <v>130.83333333333334</v>
      </c>
      <c r="EG15" s="30">
        <f t="shared" si="36"/>
        <v>229.6</v>
      </c>
      <c r="EH15" s="30">
        <f t="shared" si="36"/>
        <v>134</v>
      </c>
      <c r="EI15" s="30">
        <f t="shared" si="36"/>
        <v>233.99999999999997</v>
      </c>
      <c r="EJ15" s="30">
        <f t="shared" si="36"/>
        <v>253.99999999999997</v>
      </c>
      <c r="EK15" s="30">
        <f t="shared" si="36"/>
        <v>242.8</v>
      </c>
      <c r="EL15" s="24">
        <v>1</v>
      </c>
      <c r="EM15" s="21">
        <v>1</v>
      </c>
      <c r="EN15" s="21">
        <v>1</v>
      </c>
      <c r="EO15" s="21">
        <v>1</v>
      </c>
      <c r="EP15" s="21">
        <v>1</v>
      </c>
      <c r="EQ15" s="21">
        <v>1</v>
      </c>
      <c r="ER15" s="21">
        <v>1</v>
      </c>
      <c r="ES15" s="24">
        <v>316</v>
      </c>
      <c r="ET15" s="21">
        <v>314</v>
      </c>
      <c r="EU15" s="21">
        <v>361</v>
      </c>
      <c r="EV15" s="21">
        <v>325</v>
      </c>
      <c r="EW15" s="21">
        <v>139</v>
      </c>
      <c r="EX15" s="21">
        <v>569</v>
      </c>
      <c r="EY15" s="21">
        <v>380</v>
      </c>
      <c r="EZ15" s="24">
        <v>13.5</v>
      </c>
      <c r="FA15" s="21">
        <v>13.5</v>
      </c>
      <c r="FB15" s="21">
        <v>6.6</v>
      </c>
      <c r="FC15" s="21">
        <v>6.5</v>
      </c>
      <c r="FD15" s="21">
        <v>10.9</v>
      </c>
      <c r="FE15" s="21">
        <v>9.9</v>
      </c>
      <c r="FF15" s="21">
        <v>9.9</v>
      </c>
      <c r="FG15" s="24">
        <v>14</v>
      </c>
      <c r="FH15" s="21">
        <v>14</v>
      </c>
      <c r="FI15" s="21">
        <v>14</v>
      </c>
      <c r="FJ15" s="21">
        <v>15</v>
      </c>
      <c r="FK15" s="21">
        <v>15</v>
      </c>
      <c r="FL15" s="21">
        <v>15</v>
      </c>
      <c r="FM15" s="21">
        <v>15</v>
      </c>
      <c r="FN15" s="24">
        <v>126</v>
      </c>
      <c r="FO15" s="21">
        <v>82</v>
      </c>
      <c r="FP15" s="21">
        <v>89</v>
      </c>
      <c r="FQ15" s="21">
        <v>83</v>
      </c>
      <c r="FR15" s="21">
        <v>77</v>
      </c>
      <c r="FS15" s="21">
        <v>85</v>
      </c>
      <c r="FT15" s="21">
        <v>91</v>
      </c>
      <c r="FU15" s="24" t="s">
        <v>296</v>
      </c>
      <c r="FV15" s="21" t="s">
        <v>345</v>
      </c>
      <c r="FW15" s="21" t="s">
        <v>624</v>
      </c>
      <c r="FX15" s="21">
        <v>0</v>
      </c>
      <c r="FY15" s="21">
        <v>0</v>
      </c>
      <c r="FZ15" s="21">
        <v>0</v>
      </c>
      <c r="GA15" s="21" t="s">
        <v>625</v>
      </c>
      <c r="GB15" s="24">
        <v>152</v>
      </c>
      <c r="GC15" s="21">
        <v>143</v>
      </c>
      <c r="GD15" s="21">
        <v>139</v>
      </c>
      <c r="GE15" s="21">
        <v>120</v>
      </c>
      <c r="GF15" s="21">
        <v>51</v>
      </c>
      <c r="GG15" s="21">
        <v>114</v>
      </c>
      <c r="GH15" s="21">
        <v>137</v>
      </c>
      <c r="GI15" s="24">
        <v>1770</v>
      </c>
      <c r="GJ15" s="21">
        <v>2670</v>
      </c>
      <c r="GK15" s="21">
        <v>2890</v>
      </c>
      <c r="GL15" s="21">
        <v>2010</v>
      </c>
      <c r="GM15" s="21">
        <v>1770</v>
      </c>
      <c r="GN15" s="21">
        <v>1020</v>
      </c>
      <c r="GO15" s="31">
        <v>1020</v>
      </c>
      <c r="GP15" s="9"/>
      <c r="GQ15" s="32">
        <v>13</v>
      </c>
      <c r="GR15" s="21">
        <v>55</v>
      </c>
      <c r="GS15" s="24">
        <v>14</v>
      </c>
      <c r="GT15" s="21">
        <v>55</v>
      </c>
      <c r="GU15" s="24">
        <v>13</v>
      </c>
      <c r="GV15" s="21">
        <v>55</v>
      </c>
      <c r="GW15" s="24">
        <v>9</v>
      </c>
      <c r="GX15" s="21">
        <v>20</v>
      </c>
      <c r="GY15" s="24">
        <v>10</v>
      </c>
      <c r="GZ15" s="21">
        <v>45</v>
      </c>
      <c r="HA15" s="24">
        <v>9</v>
      </c>
      <c r="HB15" s="21">
        <v>20</v>
      </c>
      <c r="HC15" s="24">
        <v>12</v>
      </c>
      <c r="HD15" s="21">
        <v>45</v>
      </c>
      <c r="HE15" s="6"/>
      <c r="HF15" s="21"/>
      <c r="HG15" s="21"/>
      <c r="HH15" s="21"/>
      <c r="HI15" s="21"/>
      <c r="HJ15" s="21"/>
      <c r="HK15" s="21"/>
      <c r="HL15" s="21"/>
      <c r="HM15" s="21"/>
      <c r="HN15" s="21"/>
      <c r="HO15" s="21"/>
      <c r="HP15" s="21"/>
      <c r="HQ15" s="21"/>
      <c r="HR15" s="21"/>
      <c r="HS15" s="21"/>
      <c r="HT15" s="21"/>
      <c r="HU15" s="6"/>
    </row>
    <row r="16" spans="1:229" ht="15.75" customHeight="1" x14ac:dyDescent="0.3">
      <c r="A16" s="99">
        <v>11</v>
      </c>
      <c r="B16" s="3">
        <v>46</v>
      </c>
      <c r="C16" s="21" t="s">
        <v>239</v>
      </c>
      <c r="D16" s="21">
        <v>1</v>
      </c>
      <c r="E16" s="22">
        <v>41254</v>
      </c>
      <c r="F16" s="22">
        <v>41255</v>
      </c>
      <c r="G16" s="21">
        <f t="shared" si="0"/>
        <v>1</v>
      </c>
      <c r="H16" s="21"/>
      <c r="I16" s="21" t="s">
        <v>432</v>
      </c>
      <c r="J16" s="23">
        <v>13002</v>
      </c>
      <c r="K16" s="21">
        <v>77</v>
      </c>
      <c r="L16" s="21"/>
      <c r="M16" s="21"/>
      <c r="N16" s="21" t="s">
        <v>661</v>
      </c>
      <c r="O16" s="21">
        <v>59</v>
      </c>
      <c r="P16" s="21">
        <v>66</v>
      </c>
      <c r="Q16" s="21">
        <v>9</v>
      </c>
      <c r="R16" s="21" t="s">
        <v>450</v>
      </c>
      <c r="S16" s="21">
        <v>1</v>
      </c>
      <c r="T16" s="21">
        <v>47</v>
      </c>
      <c r="U16" s="21" t="s">
        <v>548</v>
      </c>
      <c r="V16" s="21">
        <v>2</v>
      </c>
      <c r="W16" s="21">
        <v>5</v>
      </c>
      <c r="X16" s="21">
        <v>8</v>
      </c>
      <c r="Y16" s="21">
        <v>0</v>
      </c>
      <c r="Z16" s="6"/>
      <c r="AA16" s="24" t="s">
        <v>513</v>
      </c>
      <c r="AB16" s="21" t="s">
        <v>572</v>
      </c>
      <c r="AC16" s="25"/>
      <c r="AD16" s="25"/>
      <c r="AE16" s="21" t="s">
        <v>246</v>
      </c>
      <c r="AF16" s="21" t="s">
        <v>247</v>
      </c>
      <c r="AG16" s="21" t="s">
        <v>246</v>
      </c>
      <c r="AH16" s="21" t="s">
        <v>248</v>
      </c>
      <c r="AI16" s="21" t="s">
        <v>246</v>
      </c>
      <c r="AJ16" s="21" t="s">
        <v>246</v>
      </c>
      <c r="AK16" s="21" t="s">
        <v>246</v>
      </c>
      <c r="AL16" s="21" t="s">
        <v>246</v>
      </c>
      <c r="AM16" s="21">
        <v>23.06</v>
      </c>
      <c r="AN16" s="6"/>
      <c r="AO16" s="26" t="s">
        <v>250</v>
      </c>
      <c r="AP16" s="26" t="s">
        <v>251</v>
      </c>
      <c r="AQ16" s="26"/>
      <c r="AR16" s="26" t="s">
        <v>1902</v>
      </c>
      <c r="AS16" s="26" t="s">
        <v>1905</v>
      </c>
      <c r="AT16" s="115">
        <v>31.06</v>
      </c>
      <c r="AU16" s="21">
        <v>20.27</v>
      </c>
      <c r="AV16" s="21">
        <v>15.94</v>
      </c>
      <c r="AW16" s="21">
        <v>13.55</v>
      </c>
      <c r="AX16" s="21">
        <v>5.99</v>
      </c>
      <c r="AY16" s="21">
        <v>2.19</v>
      </c>
      <c r="AZ16" s="21">
        <v>1.34</v>
      </c>
      <c r="BA16" s="21">
        <v>1.02</v>
      </c>
      <c r="BB16" s="21">
        <v>0.63</v>
      </c>
      <c r="BC16" s="28">
        <f t="shared" ref="BC16:BE16" si="37">((AU16/AT16)*100)-100</f>
        <v>-34.739214423696069</v>
      </c>
      <c r="BD16" s="28">
        <f t="shared" si="37"/>
        <v>-21.36161815490874</v>
      </c>
      <c r="BE16" s="28">
        <f t="shared" si="37"/>
        <v>-14.993726474278532</v>
      </c>
      <c r="BF16" s="28">
        <f t="shared" si="2"/>
        <v>-48.679974243399869</v>
      </c>
      <c r="BG16" s="28">
        <f t="shared" si="3"/>
        <v>-56.374758531873788</v>
      </c>
      <c r="BH16" s="28">
        <f t="shared" si="4"/>
        <v>-33.15244203256043</v>
      </c>
      <c r="BI16" s="3">
        <f t="shared" ref="BI16:BK16" si="38">AU16-AT16</f>
        <v>-10.79</v>
      </c>
      <c r="BJ16" s="3">
        <f t="shared" si="38"/>
        <v>-4.33</v>
      </c>
      <c r="BK16" s="3">
        <f t="shared" si="38"/>
        <v>-2.3899999999999988</v>
      </c>
      <c r="BL16" s="3">
        <f t="shared" si="6"/>
        <v>-15.12</v>
      </c>
      <c r="BM16" s="3">
        <f t="shared" si="7"/>
        <v>-17.509999999999998</v>
      </c>
      <c r="BN16" s="3">
        <f t="shared" si="8"/>
        <v>-6.7199999999999989</v>
      </c>
      <c r="BO16" s="24">
        <v>297.5</v>
      </c>
      <c r="BP16" s="21">
        <v>262</v>
      </c>
      <c r="BQ16" s="21">
        <v>124.7</v>
      </c>
      <c r="BR16" s="21">
        <v>157.6</v>
      </c>
      <c r="BS16" s="21">
        <v>170.2</v>
      </c>
      <c r="BT16" s="21">
        <v>166.4</v>
      </c>
      <c r="BU16" s="21"/>
      <c r="BV16" s="24">
        <v>35.6</v>
      </c>
      <c r="BW16" s="21">
        <v>36.5</v>
      </c>
      <c r="BX16" s="21">
        <v>36.5</v>
      </c>
      <c r="BY16" s="21">
        <v>36</v>
      </c>
      <c r="BZ16" s="21">
        <v>37.1</v>
      </c>
      <c r="CA16" s="21">
        <v>37.1</v>
      </c>
      <c r="CB16" s="21">
        <v>37.1</v>
      </c>
      <c r="CC16" s="21">
        <v>36.9</v>
      </c>
      <c r="CD16" s="21">
        <v>37.1</v>
      </c>
      <c r="CE16" s="6"/>
      <c r="CF16" s="24" t="s">
        <v>662</v>
      </c>
      <c r="CG16" s="21"/>
      <c r="CH16" s="21"/>
      <c r="CI16" s="21" t="s">
        <v>663</v>
      </c>
      <c r="CJ16" s="21"/>
      <c r="CK16" s="21"/>
      <c r="CL16" s="21"/>
      <c r="CM16" s="24" t="s">
        <v>664</v>
      </c>
      <c r="CN16" s="21"/>
      <c r="CO16" s="21"/>
      <c r="CP16" s="21" t="s">
        <v>303</v>
      </c>
      <c r="CQ16" s="21"/>
      <c r="CR16" s="21"/>
      <c r="CS16" s="21"/>
      <c r="CT16" s="24">
        <v>1</v>
      </c>
      <c r="CU16" s="21"/>
      <c r="CV16" s="21"/>
      <c r="CW16" s="21"/>
      <c r="CX16" s="21"/>
      <c r="CY16" s="21"/>
      <c r="CZ16" s="21"/>
      <c r="DA16" s="24" t="s">
        <v>653</v>
      </c>
      <c r="DB16" s="21"/>
      <c r="DC16" s="21"/>
      <c r="DD16" s="21"/>
      <c r="DE16" s="21"/>
      <c r="DF16" s="21"/>
      <c r="DG16" s="21"/>
      <c r="DH16" s="24" t="s">
        <v>377</v>
      </c>
      <c r="DI16" s="21" t="s">
        <v>377</v>
      </c>
      <c r="DJ16" s="21" t="s">
        <v>377</v>
      </c>
      <c r="DK16" s="21" t="s">
        <v>377</v>
      </c>
      <c r="DL16" s="21" t="s">
        <v>377</v>
      </c>
      <c r="DM16" s="21"/>
      <c r="DN16" s="21"/>
      <c r="DO16" s="26">
        <v>9</v>
      </c>
      <c r="DP16" s="6"/>
      <c r="DQ16" s="24">
        <v>136.5</v>
      </c>
      <c r="DR16" s="21">
        <v>127.6</v>
      </c>
      <c r="DS16" s="21">
        <v>95.8</v>
      </c>
      <c r="DT16" s="21">
        <v>183.3</v>
      </c>
      <c r="DU16" s="21">
        <v>128</v>
      </c>
      <c r="DV16" s="21">
        <v>112.4</v>
      </c>
      <c r="DW16" s="21">
        <v>86.2</v>
      </c>
      <c r="DX16" s="24">
        <v>0.4</v>
      </c>
      <c r="DY16" s="21">
        <v>0.4</v>
      </c>
      <c r="DZ16" s="21">
        <v>0.4</v>
      </c>
      <c r="EA16" s="21">
        <v>0.4</v>
      </c>
      <c r="EB16" s="21">
        <v>0.5</v>
      </c>
      <c r="EC16" s="21">
        <v>0.4</v>
      </c>
      <c r="ED16" s="21">
        <v>0.4</v>
      </c>
      <c r="EE16" s="29">
        <f t="shared" ref="EE16:EK16" si="39">DQ16/DX16</f>
        <v>341.25</v>
      </c>
      <c r="EF16" s="30">
        <f t="shared" si="39"/>
        <v>318.99999999999994</v>
      </c>
      <c r="EG16" s="30">
        <f t="shared" si="39"/>
        <v>239.49999999999997</v>
      </c>
      <c r="EH16" s="30">
        <f t="shared" si="39"/>
        <v>458.25</v>
      </c>
      <c r="EI16" s="30">
        <f t="shared" si="39"/>
        <v>256</v>
      </c>
      <c r="EJ16" s="30">
        <f t="shared" si="39"/>
        <v>281</v>
      </c>
      <c r="EK16" s="30">
        <f t="shared" si="39"/>
        <v>215.5</v>
      </c>
      <c r="EL16" s="24">
        <v>1</v>
      </c>
      <c r="EM16" s="21">
        <v>1</v>
      </c>
      <c r="EN16" s="21">
        <v>1</v>
      </c>
      <c r="EO16" s="21">
        <v>1</v>
      </c>
      <c r="EP16" s="21">
        <v>1</v>
      </c>
      <c r="EQ16" s="21">
        <v>1</v>
      </c>
      <c r="ER16" s="21">
        <v>1</v>
      </c>
      <c r="ES16" s="24">
        <v>392</v>
      </c>
      <c r="ET16" s="21">
        <v>408</v>
      </c>
      <c r="EU16" s="21">
        <v>393</v>
      </c>
      <c r="EV16" s="21">
        <v>360</v>
      </c>
      <c r="EW16" s="21">
        <v>420</v>
      </c>
      <c r="EX16" s="21">
        <v>390</v>
      </c>
      <c r="EY16" s="21">
        <v>361</v>
      </c>
      <c r="EZ16" s="24">
        <v>9.4</v>
      </c>
      <c r="FA16" s="21">
        <v>4.5</v>
      </c>
      <c r="FB16" s="21">
        <v>5.2</v>
      </c>
      <c r="FC16" s="21">
        <v>5.6</v>
      </c>
      <c r="FD16" s="21">
        <v>5.6</v>
      </c>
      <c r="FE16" s="21">
        <v>5.6</v>
      </c>
      <c r="FF16" s="21">
        <v>5.2</v>
      </c>
      <c r="FG16" s="24">
        <v>8</v>
      </c>
      <c r="FH16" s="21">
        <v>8</v>
      </c>
      <c r="FI16" s="21">
        <v>8</v>
      </c>
      <c r="FJ16" s="21">
        <v>8</v>
      </c>
      <c r="FK16" s="21">
        <v>7</v>
      </c>
      <c r="FL16" s="21">
        <v>13</v>
      </c>
      <c r="FM16" s="21">
        <v>10</v>
      </c>
      <c r="FN16" s="24">
        <v>80</v>
      </c>
      <c r="FO16" s="21">
        <v>83</v>
      </c>
      <c r="FP16" s="21">
        <v>66</v>
      </c>
      <c r="FQ16" s="21">
        <v>95</v>
      </c>
      <c r="FR16" s="21">
        <v>65</v>
      </c>
      <c r="FS16" s="21">
        <v>67</v>
      </c>
      <c r="FT16" s="21">
        <v>64</v>
      </c>
      <c r="FU16" s="24" t="s">
        <v>296</v>
      </c>
      <c r="FV16" s="21" t="s">
        <v>257</v>
      </c>
      <c r="FW16" s="21" t="s">
        <v>311</v>
      </c>
      <c r="FX16" s="21" t="s">
        <v>311</v>
      </c>
      <c r="FY16" s="21" t="s">
        <v>311</v>
      </c>
      <c r="FZ16" s="21" t="s">
        <v>665</v>
      </c>
      <c r="GA16" s="21" t="s">
        <v>666</v>
      </c>
      <c r="GB16" s="24">
        <v>72</v>
      </c>
      <c r="GC16" s="21">
        <v>69</v>
      </c>
      <c r="GD16" s="21">
        <v>87</v>
      </c>
      <c r="GE16" s="21">
        <v>68</v>
      </c>
      <c r="GF16" s="21">
        <v>74</v>
      </c>
      <c r="GG16" s="21">
        <v>64</v>
      </c>
      <c r="GH16" s="21">
        <v>68</v>
      </c>
      <c r="GI16" s="24">
        <v>5080</v>
      </c>
      <c r="GJ16" s="21">
        <v>3240</v>
      </c>
      <c r="GK16" s="21">
        <v>3230</v>
      </c>
      <c r="GL16" s="21">
        <v>3180</v>
      </c>
      <c r="GM16" s="21">
        <v>2740</v>
      </c>
      <c r="GN16" s="21">
        <v>2040</v>
      </c>
      <c r="GO16" s="31">
        <v>1900</v>
      </c>
      <c r="GP16" s="9"/>
      <c r="GQ16" s="32">
        <v>15</v>
      </c>
      <c r="GR16" s="21">
        <v>80</v>
      </c>
      <c r="GS16" s="24">
        <v>14</v>
      </c>
      <c r="GT16" s="21">
        <v>55</v>
      </c>
      <c r="GU16" s="24">
        <v>14</v>
      </c>
      <c r="GV16" s="21">
        <v>55</v>
      </c>
      <c r="GW16" s="24">
        <v>14</v>
      </c>
      <c r="GX16" s="21">
        <v>55</v>
      </c>
      <c r="GY16" s="24">
        <v>14</v>
      </c>
      <c r="GZ16" s="21">
        <v>55</v>
      </c>
      <c r="HA16" s="24">
        <v>13</v>
      </c>
      <c r="HB16" s="21">
        <v>55</v>
      </c>
      <c r="HC16" s="24">
        <v>13</v>
      </c>
      <c r="HD16" s="21">
        <v>55</v>
      </c>
      <c r="HE16" s="6"/>
      <c r="HF16" s="21">
        <v>77</v>
      </c>
      <c r="HG16" s="21">
        <v>101</v>
      </c>
      <c r="HH16" s="21">
        <v>162</v>
      </c>
      <c r="HI16" s="21">
        <v>36.5</v>
      </c>
      <c r="HJ16" s="21">
        <v>1</v>
      </c>
      <c r="HK16" s="21">
        <v>136</v>
      </c>
      <c r="HL16" s="21">
        <v>0.6</v>
      </c>
      <c r="HM16" s="21">
        <v>160</v>
      </c>
      <c r="HN16" s="21">
        <v>6</v>
      </c>
      <c r="HO16" s="21">
        <v>17.54</v>
      </c>
      <c r="HP16" s="21">
        <v>3.19</v>
      </c>
      <c r="HQ16" s="21">
        <v>136</v>
      </c>
      <c r="HR16" s="21">
        <v>9.4</v>
      </c>
      <c r="HS16" s="21">
        <v>20.7</v>
      </c>
      <c r="HT16" s="21">
        <v>12</v>
      </c>
      <c r="HU16" s="6"/>
    </row>
    <row r="17" spans="1:229" ht="15.75" customHeight="1" x14ac:dyDescent="0.3">
      <c r="A17" s="99">
        <v>12</v>
      </c>
      <c r="B17" s="3">
        <v>87</v>
      </c>
      <c r="C17" s="21" t="s">
        <v>874</v>
      </c>
      <c r="D17" s="21">
        <v>1</v>
      </c>
      <c r="E17" s="22">
        <v>41329</v>
      </c>
      <c r="F17" s="22">
        <v>41329</v>
      </c>
      <c r="G17" s="21">
        <f t="shared" si="0"/>
        <v>0</v>
      </c>
      <c r="H17" s="21" t="s">
        <v>923</v>
      </c>
      <c r="I17" s="21" t="s">
        <v>924</v>
      </c>
      <c r="J17" s="23">
        <v>12374</v>
      </c>
      <c r="K17" s="21">
        <v>79</v>
      </c>
      <c r="L17" s="21">
        <v>180</v>
      </c>
      <c r="M17" s="21">
        <v>65</v>
      </c>
      <c r="N17" s="21" t="s">
        <v>421</v>
      </c>
      <c r="O17" s="21">
        <v>65</v>
      </c>
      <c r="P17" s="21">
        <v>76</v>
      </c>
      <c r="Q17" s="21">
        <v>6</v>
      </c>
      <c r="R17" s="21" t="s">
        <v>548</v>
      </c>
      <c r="S17" s="21">
        <v>2</v>
      </c>
      <c r="T17" s="21">
        <v>6</v>
      </c>
      <c r="U17" s="21" t="s">
        <v>548</v>
      </c>
      <c r="V17" s="21">
        <v>2</v>
      </c>
      <c r="W17" s="21">
        <v>6</v>
      </c>
      <c r="X17" s="21">
        <v>5</v>
      </c>
      <c r="Y17" s="21">
        <v>0</v>
      </c>
      <c r="Z17" s="6"/>
      <c r="AA17" s="24" t="s">
        <v>884</v>
      </c>
      <c r="AB17" s="21" t="s">
        <v>497</v>
      </c>
      <c r="AC17" s="25">
        <v>2</v>
      </c>
      <c r="AD17" s="25" t="s">
        <v>673</v>
      </c>
      <c r="AE17" s="21" t="s">
        <v>246</v>
      </c>
      <c r="AF17" s="21" t="s">
        <v>247</v>
      </c>
      <c r="AG17" s="21" t="s">
        <v>249</v>
      </c>
      <c r="AH17" s="21"/>
      <c r="AI17" s="21" t="s">
        <v>246</v>
      </c>
      <c r="AJ17" s="21" t="s">
        <v>249</v>
      </c>
      <c r="AK17" s="21" t="s">
        <v>246</v>
      </c>
      <c r="AL17" s="21" t="s">
        <v>246</v>
      </c>
      <c r="AM17" s="21">
        <v>3.83</v>
      </c>
      <c r="AN17" s="6"/>
      <c r="AO17" s="26" t="s">
        <v>250</v>
      </c>
      <c r="AP17" s="26" t="s">
        <v>251</v>
      </c>
      <c r="AQ17" s="26"/>
      <c r="AR17" s="26" t="s">
        <v>1902</v>
      </c>
      <c r="AS17" s="26" t="s">
        <v>1905</v>
      </c>
      <c r="AT17" s="115">
        <v>22.62</v>
      </c>
      <c r="AU17" s="21">
        <v>28.94</v>
      </c>
      <c r="AV17" s="21">
        <v>36.89</v>
      </c>
      <c r="AW17" s="21">
        <v>17.62</v>
      </c>
      <c r="AX17" s="21">
        <v>34</v>
      </c>
      <c r="AY17" s="21">
        <v>17.25</v>
      </c>
      <c r="AZ17" s="21">
        <v>10.220000000000001</v>
      </c>
      <c r="BA17" s="21">
        <v>5.68</v>
      </c>
      <c r="BB17" s="21"/>
      <c r="BC17" s="28">
        <f t="shared" ref="BC17:BE17" si="40">((AU17/AT17)*100)-100</f>
        <v>27.939876215738281</v>
      </c>
      <c r="BD17" s="28">
        <f t="shared" si="40"/>
        <v>27.470628887353143</v>
      </c>
      <c r="BE17" s="28">
        <f t="shared" si="40"/>
        <v>-52.236378422336678</v>
      </c>
      <c r="BF17" s="28">
        <f t="shared" si="2"/>
        <v>63.085764809902741</v>
      </c>
      <c r="BG17" s="28">
        <f t="shared" si="3"/>
        <v>-22.10433244916004</v>
      </c>
      <c r="BH17" s="28">
        <f t="shared" si="4"/>
        <v>-39.115411195577053</v>
      </c>
      <c r="BI17" s="3">
        <f t="shared" ref="BI17:BK17" si="41">AU17-AT17</f>
        <v>6.32</v>
      </c>
      <c r="BJ17" s="3">
        <f t="shared" si="41"/>
        <v>7.9499999999999993</v>
      </c>
      <c r="BK17" s="3">
        <f t="shared" si="41"/>
        <v>-19.27</v>
      </c>
      <c r="BL17" s="3">
        <f t="shared" si="6"/>
        <v>14.27</v>
      </c>
      <c r="BM17" s="3">
        <f t="shared" si="7"/>
        <v>-5</v>
      </c>
      <c r="BN17" s="3">
        <f t="shared" si="8"/>
        <v>-11.32</v>
      </c>
      <c r="BO17" s="24">
        <v>307</v>
      </c>
      <c r="BP17" s="21">
        <v>307</v>
      </c>
      <c r="BQ17" s="21">
        <v>313</v>
      </c>
      <c r="BR17" s="21">
        <v>316</v>
      </c>
      <c r="BS17" s="21">
        <v>303</v>
      </c>
      <c r="BT17" s="21">
        <v>290.7</v>
      </c>
      <c r="BU17" s="21"/>
      <c r="BV17" s="24">
        <v>36</v>
      </c>
      <c r="BW17" s="21">
        <v>36.5</v>
      </c>
      <c r="BX17" s="21">
        <v>36.5</v>
      </c>
      <c r="BY17" s="21">
        <v>36</v>
      </c>
      <c r="BZ17" s="21">
        <v>36.4</v>
      </c>
      <c r="CA17" s="21">
        <v>37</v>
      </c>
      <c r="CB17" s="21">
        <v>36.9</v>
      </c>
      <c r="CC17" s="21">
        <v>37</v>
      </c>
      <c r="CD17" s="21"/>
      <c r="CE17" s="6"/>
      <c r="CF17" s="24" t="s">
        <v>925</v>
      </c>
      <c r="CG17" s="21"/>
      <c r="CH17" s="21" t="s">
        <v>926</v>
      </c>
      <c r="CI17" s="21"/>
      <c r="CJ17" s="21"/>
      <c r="CK17" s="21"/>
      <c r="CL17" s="21"/>
      <c r="CM17" s="24" t="s">
        <v>331</v>
      </c>
      <c r="CN17" s="21"/>
      <c r="CO17" s="21" t="s">
        <v>670</v>
      </c>
      <c r="CP17" s="21"/>
      <c r="CQ17" s="21"/>
      <c r="CR17" s="21"/>
      <c r="CS17" s="21"/>
      <c r="CT17" s="24">
        <v>2</v>
      </c>
      <c r="CU17" s="21"/>
      <c r="CV17" s="21">
        <v>1</v>
      </c>
      <c r="CW17" s="21"/>
      <c r="CX17" s="21"/>
      <c r="CY17" s="21"/>
      <c r="CZ17" s="21"/>
      <c r="DA17" s="24" t="s">
        <v>607</v>
      </c>
      <c r="DB17" s="21"/>
      <c r="DC17" s="21" t="s">
        <v>927</v>
      </c>
      <c r="DD17" s="21"/>
      <c r="DE17" s="21"/>
      <c r="DF17" s="21"/>
      <c r="DG17" s="21"/>
      <c r="DH17" s="24" t="s">
        <v>928</v>
      </c>
      <c r="DI17" s="21" t="s">
        <v>929</v>
      </c>
      <c r="DJ17" s="21" t="s">
        <v>930</v>
      </c>
      <c r="DK17" s="21" t="s">
        <v>930</v>
      </c>
      <c r="DL17" s="21" t="s">
        <v>931</v>
      </c>
      <c r="DM17" s="21" t="s">
        <v>932</v>
      </c>
      <c r="DN17" s="21"/>
      <c r="DO17" s="26" t="s">
        <v>673</v>
      </c>
      <c r="DP17" s="6"/>
      <c r="DQ17" s="24">
        <v>51.9</v>
      </c>
      <c r="DR17" s="21">
        <v>85</v>
      </c>
      <c r="DS17" s="21">
        <v>72</v>
      </c>
      <c r="DT17" s="21">
        <v>91.7</v>
      </c>
      <c r="DU17" s="21">
        <v>81</v>
      </c>
      <c r="DV17" s="21">
        <v>69.2</v>
      </c>
      <c r="DW17" s="21"/>
      <c r="DX17" s="24">
        <v>0.1</v>
      </c>
      <c r="DY17" s="21">
        <v>0.8</v>
      </c>
      <c r="DZ17" s="21">
        <v>0.8</v>
      </c>
      <c r="EA17" s="21">
        <v>0.6</v>
      </c>
      <c r="EB17" s="21">
        <v>0.5</v>
      </c>
      <c r="EC17" s="21">
        <v>0.5</v>
      </c>
      <c r="ED17" s="21"/>
      <c r="EE17" s="29">
        <f t="shared" ref="EE17:EJ17" si="42">DQ17/DX17</f>
        <v>519</v>
      </c>
      <c r="EF17" s="30">
        <f t="shared" si="42"/>
        <v>106.25</v>
      </c>
      <c r="EG17" s="30">
        <f t="shared" si="42"/>
        <v>90</v>
      </c>
      <c r="EH17" s="30">
        <f t="shared" si="42"/>
        <v>152.83333333333334</v>
      </c>
      <c r="EI17" s="30">
        <f t="shared" si="42"/>
        <v>162</v>
      </c>
      <c r="EJ17" s="30">
        <f t="shared" si="42"/>
        <v>138.4</v>
      </c>
      <c r="EK17" s="30"/>
      <c r="EL17" s="24">
        <v>0</v>
      </c>
      <c r="EM17" s="21">
        <v>0</v>
      </c>
      <c r="EN17" s="21">
        <v>0</v>
      </c>
      <c r="EO17" s="21">
        <v>1</v>
      </c>
      <c r="EP17" s="21">
        <v>1</v>
      </c>
      <c r="EQ17" s="21">
        <v>1</v>
      </c>
      <c r="ER17" s="21"/>
      <c r="ES17" s="24">
        <v>151</v>
      </c>
      <c r="ET17" s="21">
        <v>151</v>
      </c>
      <c r="EU17" s="21">
        <v>125</v>
      </c>
      <c r="EV17" s="21">
        <v>134</v>
      </c>
      <c r="EW17" s="21">
        <v>129</v>
      </c>
      <c r="EX17" s="21">
        <v>131</v>
      </c>
      <c r="EY17" s="21"/>
      <c r="EZ17" s="24">
        <v>9</v>
      </c>
      <c r="FA17" s="21">
        <v>7.7</v>
      </c>
      <c r="FB17" s="21">
        <v>6.9</v>
      </c>
      <c r="FC17" s="21">
        <v>18</v>
      </c>
      <c r="FD17" s="21">
        <v>18</v>
      </c>
      <c r="FE17" s="21">
        <v>19.3</v>
      </c>
      <c r="FF17" s="21"/>
      <c r="FG17" s="24">
        <v>11</v>
      </c>
      <c r="FH17" s="21">
        <v>3</v>
      </c>
      <c r="FI17" s="21">
        <v>3</v>
      </c>
      <c r="FJ17" s="21">
        <v>3</v>
      </c>
      <c r="FK17" s="21">
        <v>3</v>
      </c>
      <c r="FL17" s="21">
        <v>3</v>
      </c>
      <c r="FM17" s="21"/>
      <c r="FN17" s="24">
        <v>71</v>
      </c>
      <c r="FO17" s="21">
        <v>110</v>
      </c>
      <c r="FP17" s="21">
        <v>68</v>
      </c>
      <c r="FQ17" s="21">
        <v>65</v>
      </c>
      <c r="FR17" s="21">
        <v>71</v>
      </c>
      <c r="FS17" s="21">
        <v>68</v>
      </c>
      <c r="FT17" s="21"/>
      <c r="FU17" s="24" t="s">
        <v>311</v>
      </c>
      <c r="FV17" s="21" t="s">
        <v>296</v>
      </c>
      <c r="FW17" s="21" t="s">
        <v>933</v>
      </c>
      <c r="FX17" s="21" t="s">
        <v>295</v>
      </c>
      <c r="FY17" s="21" t="s">
        <v>296</v>
      </c>
      <c r="FZ17" s="21" t="s">
        <v>321</v>
      </c>
      <c r="GA17" s="21"/>
      <c r="GB17" s="24">
        <v>312</v>
      </c>
      <c r="GC17" s="21">
        <v>312</v>
      </c>
      <c r="GD17" s="21">
        <v>381</v>
      </c>
      <c r="GE17" s="21">
        <v>414</v>
      </c>
      <c r="GF17" s="21">
        <v>477</v>
      </c>
      <c r="GG17" s="21">
        <v>530</v>
      </c>
      <c r="GH17" s="21"/>
      <c r="GI17" s="24">
        <v>145</v>
      </c>
      <c r="GJ17" s="21">
        <v>1290</v>
      </c>
      <c r="GK17" s="21">
        <v>1320</v>
      </c>
      <c r="GL17" s="21">
        <v>2120</v>
      </c>
      <c r="GM17" s="21">
        <v>1340</v>
      </c>
      <c r="GN17" s="21">
        <v>110</v>
      </c>
      <c r="GO17" s="21"/>
      <c r="GP17" s="6"/>
      <c r="GQ17" s="24">
        <v>14</v>
      </c>
      <c r="GR17" s="21">
        <v>55</v>
      </c>
      <c r="GS17" s="24">
        <v>16</v>
      </c>
      <c r="GT17" s="21">
        <v>90</v>
      </c>
      <c r="GU17" s="24">
        <v>15</v>
      </c>
      <c r="GV17" s="21">
        <v>80</v>
      </c>
      <c r="GW17" s="24">
        <v>19</v>
      </c>
      <c r="GX17" s="21">
        <v>90</v>
      </c>
      <c r="GY17" s="24">
        <v>19</v>
      </c>
      <c r="GZ17" s="21">
        <v>90</v>
      </c>
      <c r="HA17" s="24">
        <v>19</v>
      </c>
      <c r="HB17" s="21">
        <v>90</v>
      </c>
      <c r="HC17" s="24"/>
      <c r="HD17" s="21"/>
      <c r="HE17" s="6"/>
      <c r="HF17" s="21">
        <v>79</v>
      </c>
      <c r="HG17" s="21">
        <v>121</v>
      </c>
      <c r="HH17" s="21">
        <v>74</v>
      </c>
      <c r="HI17" s="21">
        <v>35</v>
      </c>
      <c r="HJ17" s="21">
        <v>2</v>
      </c>
      <c r="HK17" s="21">
        <v>51.9</v>
      </c>
      <c r="HL17" s="21">
        <v>1</v>
      </c>
      <c r="HM17" s="21">
        <v>0</v>
      </c>
      <c r="HN17" s="21">
        <v>93.27</v>
      </c>
      <c r="HO17" s="21">
        <v>10.53</v>
      </c>
      <c r="HP17" s="21">
        <v>3.12</v>
      </c>
      <c r="HQ17" s="21">
        <v>163</v>
      </c>
      <c r="HR17" s="21">
        <v>18</v>
      </c>
      <c r="HS17" s="21">
        <v>8</v>
      </c>
      <c r="HT17" s="21">
        <v>15</v>
      </c>
      <c r="HU17" s="6"/>
    </row>
    <row r="18" spans="1:229" ht="15.75" customHeight="1" x14ac:dyDescent="0.3">
      <c r="A18" s="99">
        <v>13</v>
      </c>
      <c r="B18" s="3">
        <v>102</v>
      </c>
      <c r="C18" s="21" t="s">
        <v>431</v>
      </c>
      <c r="D18" s="21">
        <v>1</v>
      </c>
      <c r="E18" s="22">
        <v>41345</v>
      </c>
      <c r="F18" s="22">
        <v>41346</v>
      </c>
      <c r="G18" s="21">
        <f t="shared" si="0"/>
        <v>1</v>
      </c>
      <c r="H18" s="21"/>
      <c r="I18" s="21" t="s">
        <v>432</v>
      </c>
      <c r="J18" s="23">
        <v>21571</v>
      </c>
      <c r="K18" s="21">
        <v>54</v>
      </c>
      <c r="L18" s="21">
        <v>182</v>
      </c>
      <c r="M18" s="21">
        <v>107</v>
      </c>
      <c r="N18" s="21" t="s">
        <v>1021</v>
      </c>
      <c r="O18" s="21">
        <v>75</v>
      </c>
      <c r="P18" s="21">
        <v>88.9</v>
      </c>
      <c r="Q18" s="21">
        <v>8</v>
      </c>
      <c r="R18" s="21" t="s">
        <v>548</v>
      </c>
      <c r="S18" s="21">
        <v>2</v>
      </c>
      <c r="T18" s="21">
        <v>8</v>
      </c>
      <c r="U18" s="21" t="s">
        <v>548</v>
      </c>
      <c r="V18" s="21">
        <v>2</v>
      </c>
      <c r="W18" s="21">
        <v>8</v>
      </c>
      <c r="X18" s="21">
        <v>4</v>
      </c>
      <c r="Y18" s="21">
        <v>8</v>
      </c>
      <c r="Z18" s="6"/>
      <c r="AA18" s="24" t="s">
        <v>884</v>
      </c>
      <c r="AB18" s="21" t="s">
        <v>497</v>
      </c>
      <c r="AC18" s="25">
        <v>2</v>
      </c>
      <c r="AD18" s="25" t="s">
        <v>673</v>
      </c>
      <c r="AE18" s="21" t="s">
        <v>246</v>
      </c>
      <c r="AF18" s="21" t="s">
        <v>247</v>
      </c>
      <c r="AG18" s="21" t="s">
        <v>246</v>
      </c>
      <c r="AH18" s="21" t="s">
        <v>248</v>
      </c>
      <c r="AI18" s="21" t="s">
        <v>246</v>
      </c>
      <c r="AJ18" s="21" t="s">
        <v>246</v>
      </c>
      <c r="AK18" s="21" t="s">
        <v>246</v>
      </c>
      <c r="AL18" s="21" t="s">
        <v>246</v>
      </c>
      <c r="AM18" s="21">
        <v>9.1</v>
      </c>
      <c r="AN18" s="6"/>
      <c r="AO18" s="26" t="s">
        <v>250</v>
      </c>
      <c r="AP18" s="26" t="s">
        <v>251</v>
      </c>
      <c r="AQ18" s="26"/>
      <c r="AR18" s="26" t="s">
        <v>1902</v>
      </c>
      <c r="AS18" s="26" t="s">
        <v>1905</v>
      </c>
      <c r="AT18" s="115">
        <v>1.8</v>
      </c>
      <c r="AU18" s="21">
        <v>3.78</v>
      </c>
      <c r="AV18" s="21">
        <v>12.52</v>
      </c>
      <c r="AW18" s="21">
        <v>16.7</v>
      </c>
      <c r="AX18" s="21">
        <v>13.46</v>
      </c>
      <c r="AY18" s="21">
        <v>9.33</v>
      </c>
      <c r="AZ18" s="21">
        <v>7.33</v>
      </c>
      <c r="BA18" s="21">
        <v>5.17</v>
      </c>
      <c r="BB18" s="21">
        <v>3.94</v>
      </c>
      <c r="BC18" s="28">
        <f t="shared" ref="BC18:BE18" si="43">((AU18/AT18)*100)-100</f>
        <v>109.99999999999997</v>
      </c>
      <c r="BD18" s="28">
        <f t="shared" si="43"/>
        <v>231.21693121693119</v>
      </c>
      <c r="BE18" s="28">
        <f t="shared" si="43"/>
        <v>33.386581469648576</v>
      </c>
      <c r="BF18" s="28">
        <f t="shared" si="2"/>
        <v>595.55555555555543</v>
      </c>
      <c r="BG18" s="28">
        <f t="shared" si="3"/>
        <v>827.77777777777771</v>
      </c>
      <c r="BH18" s="28">
        <f t="shared" si="4"/>
        <v>341.79894179894177</v>
      </c>
      <c r="BI18" s="3">
        <f t="shared" ref="BI18:BK18" si="44">AU18-AT18</f>
        <v>1.9799999999999998</v>
      </c>
      <c r="BJ18" s="3">
        <f t="shared" si="44"/>
        <v>8.74</v>
      </c>
      <c r="BK18" s="3">
        <f t="shared" si="44"/>
        <v>4.18</v>
      </c>
      <c r="BL18" s="3">
        <f t="shared" si="6"/>
        <v>10.719999999999999</v>
      </c>
      <c r="BM18" s="3">
        <f t="shared" si="7"/>
        <v>14.899999999999999</v>
      </c>
      <c r="BN18" s="3">
        <f t="shared" si="8"/>
        <v>12.92</v>
      </c>
      <c r="BO18" s="24">
        <v>274</v>
      </c>
      <c r="BP18" s="21"/>
      <c r="BQ18" s="21">
        <v>273</v>
      </c>
      <c r="BR18" s="21">
        <v>348.5</v>
      </c>
      <c r="BS18" s="21"/>
      <c r="BT18" s="21">
        <v>382.1</v>
      </c>
      <c r="BU18" s="21"/>
      <c r="BV18" s="24">
        <v>37.9</v>
      </c>
      <c r="BW18" s="21">
        <v>37.4</v>
      </c>
      <c r="BX18" s="21">
        <v>37</v>
      </c>
      <c r="BY18" s="21">
        <v>38.6</v>
      </c>
      <c r="BZ18" s="21">
        <v>38.5</v>
      </c>
      <c r="CA18" s="21">
        <v>37</v>
      </c>
      <c r="CB18" s="21">
        <v>37</v>
      </c>
      <c r="CC18" s="21">
        <v>37.6</v>
      </c>
      <c r="CD18" s="21">
        <v>37.4</v>
      </c>
      <c r="CE18" s="6"/>
      <c r="CF18" s="24" t="s">
        <v>1022</v>
      </c>
      <c r="CG18" s="21" t="s">
        <v>1023</v>
      </c>
      <c r="CH18" s="21"/>
      <c r="CI18" s="21" t="s">
        <v>1024</v>
      </c>
      <c r="CJ18" s="21" t="s">
        <v>1025</v>
      </c>
      <c r="CK18" s="21"/>
      <c r="CL18" s="21"/>
      <c r="CM18" s="24" t="s">
        <v>1026</v>
      </c>
      <c r="CN18" s="21" t="s">
        <v>331</v>
      </c>
      <c r="CO18" s="21"/>
      <c r="CP18" s="21" t="s">
        <v>331</v>
      </c>
      <c r="CQ18" s="21" t="s">
        <v>331</v>
      </c>
      <c r="CR18" s="21"/>
      <c r="CS18" s="21"/>
      <c r="CT18" s="24">
        <v>2</v>
      </c>
      <c r="CU18" s="21">
        <v>1</v>
      </c>
      <c r="CV18" s="21"/>
      <c r="CW18" s="21">
        <v>1</v>
      </c>
      <c r="CX18" s="21">
        <v>1</v>
      </c>
      <c r="CY18" s="21"/>
      <c r="CZ18" s="21"/>
      <c r="DA18" s="24" t="s">
        <v>331</v>
      </c>
      <c r="DB18" s="21" t="s">
        <v>331</v>
      </c>
      <c r="DC18" s="21"/>
      <c r="DD18" s="21" t="s">
        <v>331</v>
      </c>
      <c r="DE18" s="21" t="s">
        <v>331</v>
      </c>
      <c r="DF18" s="21"/>
      <c r="DG18" s="21"/>
      <c r="DH18" s="24" t="s">
        <v>1027</v>
      </c>
      <c r="DI18" s="21" t="s">
        <v>1027</v>
      </c>
      <c r="DJ18" s="21" t="s">
        <v>1027</v>
      </c>
      <c r="DK18" s="21" t="s">
        <v>1028</v>
      </c>
      <c r="DL18" s="21" t="s">
        <v>1029</v>
      </c>
      <c r="DM18" s="21" t="s">
        <v>1030</v>
      </c>
      <c r="DN18" s="21" t="s">
        <v>1031</v>
      </c>
      <c r="DO18" s="26" t="s">
        <v>673</v>
      </c>
      <c r="DP18" s="6"/>
      <c r="DQ18" s="24">
        <v>165.6</v>
      </c>
      <c r="DR18" s="21">
        <v>92.4</v>
      </c>
      <c r="DS18" s="21">
        <v>143.1</v>
      </c>
      <c r="DT18" s="21">
        <v>143.1</v>
      </c>
      <c r="DU18" s="21">
        <v>81.2</v>
      </c>
      <c r="DV18" s="21">
        <v>134</v>
      </c>
      <c r="DW18" s="21">
        <v>107</v>
      </c>
      <c r="DX18" s="24">
        <v>0.8</v>
      </c>
      <c r="DY18" s="21">
        <v>0.5</v>
      </c>
      <c r="DZ18" s="21">
        <v>0.5</v>
      </c>
      <c r="EA18" s="21">
        <v>0.5</v>
      </c>
      <c r="EB18" s="21">
        <v>0.4</v>
      </c>
      <c r="EC18" s="21">
        <v>0.5</v>
      </c>
      <c r="ED18" s="21">
        <v>0.45</v>
      </c>
      <c r="EE18" s="78">
        <f t="shared" ref="EE18:EK18" si="45">DQ18/DX18</f>
        <v>206.99999999999997</v>
      </c>
      <c r="EF18" s="79">
        <f t="shared" si="45"/>
        <v>184.8</v>
      </c>
      <c r="EG18" s="79">
        <f t="shared" si="45"/>
        <v>286.2</v>
      </c>
      <c r="EH18" s="79">
        <f t="shared" si="45"/>
        <v>286.2</v>
      </c>
      <c r="EI18" s="79">
        <f t="shared" si="45"/>
        <v>203</v>
      </c>
      <c r="EJ18" s="79">
        <f t="shared" si="45"/>
        <v>268</v>
      </c>
      <c r="EK18" s="79">
        <f t="shared" si="45"/>
        <v>237.77777777777777</v>
      </c>
      <c r="EL18" s="24">
        <v>1</v>
      </c>
      <c r="EM18" s="21">
        <v>1</v>
      </c>
      <c r="EN18" s="21">
        <v>1</v>
      </c>
      <c r="EO18" s="21">
        <v>1</v>
      </c>
      <c r="EP18" s="21">
        <v>1</v>
      </c>
      <c r="EQ18" s="21">
        <v>1</v>
      </c>
      <c r="ER18" s="21">
        <v>1</v>
      </c>
      <c r="ES18" s="24">
        <v>15</v>
      </c>
      <c r="ET18" s="21">
        <v>6</v>
      </c>
      <c r="EU18" s="21">
        <v>9</v>
      </c>
      <c r="EV18" s="21">
        <v>4</v>
      </c>
      <c r="EW18" s="21">
        <v>5</v>
      </c>
      <c r="EX18" s="21">
        <v>4</v>
      </c>
      <c r="EY18" s="21">
        <v>1</v>
      </c>
      <c r="EZ18" s="24">
        <v>10.9</v>
      </c>
      <c r="FA18" s="21">
        <v>15</v>
      </c>
      <c r="FB18" s="21">
        <v>15</v>
      </c>
      <c r="FC18" s="21">
        <v>20.7</v>
      </c>
      <c r="FD18" s="21">
        <v>20.7</v>
      </c>
      <c r="FE18" s="21">
        <v>85.7</v>
      </c>
      <c r="FF18" s="21">
        <v>85.7</v>
      </c>
      <c r="FG18" s="24">
        <v>3</v>
      </c>
      <c r="FH18" s="21">
        <v>3</v>
      </c>
      <c r="FI18" s="21">
        <v>3</v>
      </c>
      <c r="FJ18" s="21">
        <v>3</v>
      </c>
      <c r="FK18" s="21">
        <v>3</v>
      </c>
      <c r="FL18" s="21">
        <v>3</v>
      </c>
      <c r="FM18" s="21">
        <v>3</v>
      </c>
      <c r="FN18" s="24">
        <v>150</v>
      </c>
      <c r="FO18" s="21">
        <v>86</v>
      </c>
      <c r="FP18" s="21">
        <v>92</v>
      </c>
      <c r="FQ18" s="21">
        <v>79</v>
      </c>
      <c r="FR18" s="21">
        <v>76</v>
      </c>
      <c r="FS18" s="21">
        <v>70</v>
      </c>
      <c r="FT18" s="21">
        <v>69</v>
      </c>
      <c r="FU18" s="24" t="s">
        <v>345</v>
      </c>
      <c r="FV18" s="21">
        <v>0</v>
      </c>
      <c r="FW18" s="21">
        <v>0</v>
      </c>
      <c r="FX18" s="21">
        <v>0</v>
      </c>
      <c r="FY18" s="21">
        <v>0</v>
      </c>
      <c r="FZ18" s="21">
        <v>0</v>
      </c>
      <c r="GA18" s="21">
        <v>0</v>
      </c>
      <c r="GB18" s="24">
        <v>283</v>
      </c>
      <c r="GC18" s="21">
        <v>223</v>
      </c>
      <c r="GD18" s="21">
        <v>210</v>
      </c>
      <c r="GE18" s="21">
        <v>211</v>
      </c>
      <c r="GF18" s="21">
        <v>241</v>
      </c>
      <c r="GG18" s="21">
        <v>383</v>
      </c>
      <c r="GH18" s="21">
        <v>422</v>
      </c>
      <c r="GI18" s="24">
        <v>2050</v>
      </c>
      <c r="GJ18" s="21">
        <v>2490</v>
      </c>
      <c r="GK18" s="21">
        <v>2210</v>
      </c>
      <c r="GL18" s="21">
        <v>1455</v>
      </c>
      <c r="GM18" s="21">
        <v>158</v>
      </c>
      <c r="GN18" s="21">
        <v>80</v>
      </c>
      <c r="GO18" s="21">
        <v>70</v>
      </c>
      <c r="GP18" s="6"/>
      <c r="GQ18" s="24">
        <v>20</v>
      </c>
      <c r="GR18" s="21">
        <v>90</v>
      </c>
      <c r="GS18" s="24">
        <v>19</v>
      </c>
      <c r="GT18" s="21">
        <v>90</v>
      </c>
      <c r="GU18" s="24">
        <v>18</v>
      </c>
      <c r="GV18" s="21">
        <v>90</v>
      </c>
      <c r="GW18" s="24">
        <v>18</v>
      </c>
      <c r="GX18" s="21">
        <v>90</v>
      </c>
      <c r="GY18" s="24">
        <v>18</v>
      </c>
      <c r="GZ18" s="21">
        <v>90</v>
      </c>
      <c r="HA18" s="24">
        <v>18</v>
      </c>
      <c r="HB18" s="21">
        <v>90</v>
      </c>
      <c r="HC18" s="24">
        <v>19</v>
      </c>
      <c r="HD18" s="21">
        <v>90</v>
      </c>
      <c r="HE18" s="6"/>
      <c r="HF18" s="21">
        <v>54</v>
      </c>
      <c r="HG18" s="21">
        <v>144</v>
      </c>
      <c r="HH18" s="21">
        <v>183</v>
      </c>
      <c r="HI18" s="21">
        <v>38.6</v>
      </c>
      <c r="HJ18" s="21">
        <v>1</v>
      </c>
      <c r="HK18" s="21">
        <v>76</v>
      </c>
      <c r="HL18" s="21">
        <v>1</v>
      </c>
      <c r="HM18" s="21">
        <v>80</v>
      </c>
      <c r="HN18" s="21">
        <v>62.46</v>
      </c>
      <c r="HO18" s="21">
        <v>56.6</v>
      </c>
      <c r="HP18" s="21">
        <v>3.85</v>
      </c>
      <c r="HQ18" s="21">
        <v>138</v>
      </c>
      <c r="HR18" s="21">
        <v>17.5</v>
      </c>
      <c r="HS18" s="21">
        <v>15</v>
      </c>
      <c r="HT18" s="21">
        <v>3</v>
      </c>
      <c r="HU18" s="6"/>
    </row>
    <row r="19" spans="1:229" ht="15.75" customHeight="1" x14ac:dyDescent="0.3">
      <c r="A19" s="99">
        <v>14</v>
      </c>
      <c r="B19" s="3">
        <v>108</v>
      </c>
      <c r="C19" s="21" t="s">
        <v>431</v>
      </c>
      <c r="D19" s="21">
        <v>1</v>
      </c>
      <c r="E19" s="22">
        <v>41358</v>
      </c>
      <c r="F19" s="22">
        <v>41359</v>
      </c>
      <c r="G19" s="21">
        <f t="shared" si="0"/>
        <v>1</v>
      </c>
      <c r="H19" s="21"/>
      <c r="I19" s="21" t="s">
        <v>440</v>
      </c>
      <c r="J19" s="23">
        <v>21078</v>
      </c>
      <c r="K19" s="21">
        <v>55</v>
      </c>
      <c r="L19" s="21">
        <v>185</v>
      </c>
      <c r="M19" s="21">
        <v>95</v>
      </c>
      <c r="N19" s="21" t="s">
        <v>1068</v>
      </c>
      <c r="O19" s="21">
        <v>86</v>
      </c>
      <c r="P19" s="21">
        <v>95.4</v>
      </c>
      <c r="Q19" s="21">
        <v>8</v>
      </c>
      <c r="R19" s="21" t="s">
        <v>548</v>
      </c>
      <c r="S19" s="21">
        <v>2</v>
      </c>
      <c r="T19" s="21">
        <v>8</v>
      </c>
      <c r="U19" s="21" t="s">
        <v>548</v>
      </c>
      <c r="V19" s="21">
        <v>2</v>
      </c>
      <c r="W19" s="21">
        <v>8</v>
      </c>
      <c r="X19" s="21">
        <v>5</v>
      </c>
      <c r="Y19" s="21">
        <v>0</v>
      </c>
      <c r="Z19" s="6"/>
      <c r="AA19" s="24" t="s">
        <v>513</v>
      </c>
      <c r="AB19" s="21" t="s">
        <v>497</v>
      </c>
      <c r="AC19" s="25">
        <v>1</v>
      </c>
      <c r="AD19" s="25"/>
      <c r="AE19" s="21" t="s">
        <v>249</v>
      </c>
      <c r="AF19" s="21"/>
      <c r="AG19" s="21" t="s">
        <v>249</v>
      </c>
      <c r="AH19" s="21"/>
      <c r="AI19" s="21" t="s">
        <v>246</v>
      </c>
      <c r="AJ19" s="21" t="s">
        <v>249</v>
      </c>
      <c r="AK19" s="21" t="s">
        <v>246</v>
      </c>
      <c r="AL19" s="21" t="s">
        <v>246</v>
      </c>
      <c r="AM19" s="21">
        <v>4.53</v>
      </c>
      <c r="AN19" s="6"/>
      <c r="AO19" s="26" t="s">
        <v>250</v>
      </c>
      <c r="AP19" s="26" t="s">
        <v>251</v>
      </c>
      <c r="AQ19" s="26"/>
      <c r="AR19" s="26" t="s">
        <v>1902</v>
      </c>
      <c r="AS19" s="26" t="s">
        <v>1905</v>
      </c>
      <c r="AT19" s="115">
        <v>2.5299999999999998</v>
      </c>
      <c r="AU19" s="21">
        <v>3.82</v>
      </c>
      <c r="AV19" s="21">
        <v>8</v>
      </c>
      <c r="AW19" s="21">
        <v>7.84</v>
      </c>
      <c r="AX19" s="21">
        <v>9</v>
      </c>
      <c r="AY19" s="21">
        <v>7.29</v>
      </c>
      <c r="AZ19" s="21">
        <v>3.76</v>
      </c>
      <c r="BA19" s="21"/>
      <c r="BB19" s="21"/>
      <c r="BC19" s="28">
        <f t="shared" ref="BC19:BE19" si="46">((AU19/AT19)*100)-100</f>
        <v>50.988142292490124</v>
      </c>
      <c r="BD19" s="28">
        <f t="shared" si="46"/>
        <v>109.42408376963351</v>
      </c>
      <c r="BE19" s="28">
        <f t="shared" si="46"/>
        <v>-2</v>
      </c>
      <c r="BF19" s="28">
        <f t="shared" si="2"/>
        <v>216.20553359683799</v>
      </c>
      <c r="BG19" s="28">
        <f t="shared" si="3"/>
        <v>209.88142292490124</v>
      </c>
      <c r="BH19" s="28">
        <f t="shared" si="4"/>
        <v>105.23560209424085</v>
      </c>
      <c r="BI19" s="3">
        <f t="shared" ref="BI19:BK19" si="47">AU19-AT19</f>
        <v>1.29</v>
      </c>
      <c r="BJ19" s="3">
        <f t="shared" si="47"/>
        <v>4.18</v>
      </c>
      <c r="BK19" s="3">
        <f t="shared" si="47"/>
        <v>-0.16000000000000014</v>
      </c>
      <c r="BL19" s="3">
        <f t="shared" si="6"/>
        <v>5.4700000000000006</v>
      </c>
      <c r="BM19" s="3">
        <f t="shared" si="7"/>
        <v>5.3100000000000005</v>
      </c>
      <c r="BN19" s="3">
        <f t="shared" si="8"/>
        <v>4.0199999999999996</v>
      </c>
      <c r="BO19" s="24"/>
      <c r="BP19" s="21">
        <v>472</v>
      </c>
      <c r="BQ19" s="21">
        <v>446.6</v>
      </c>
      <c r="BR19" s="21"/>
      <c r="BS19" s="21">
        <v>383.5</v>
      </c>
      <c r="BT19" s="21"/>
      <c r="BU19" s="21"/>
      <c r="BV19" s="24">
        <v>37.6</v>
      </c>
      <c r="BW19" s="21">
        <v>38</v>
      </c>
      <c r="BX19" s="21">
        <v>38.6</v>
      </c>
      <c r="BY19" s="21">
        <v>39</v>
      </c>
      <c r="BZ19" s="21">
        <v>37</v>
      </c>
      <c r="CA19" s="21">
        <v>37.4</v>
      </c>
      <c r="CB19" s="21">
        <v>39.4</v>
      </c>
      <c r="CC19" s="21"/>
      <c r="CD19" s="21"/>
      <c r="CE19" s="6"/>
      <c r="CF19" s="24" t="s">
        <v>1069</v>
      </c>
      <c r="CG19" s="21"/>
      <c r="CH19" s="21" t="s">
        <v>1070</v>
      </c>
      <c r="CI19" s="21"/>
      <c r="CJ19" s="21"/>
      <c r="CK19" s="21"/>
      <c r="CL19" s="21"/>
      <c r="CM19" s="24" t="s">
        <v>1071</v>
      </c>
      <c r="CN19" s="21"/>
      <c r="CO19" s="21" t="s">
        <v>1072</v>
      </c>
      <c r="CP19" s="21"/>
      <c r="CQ19" s="21"/>
      <c r="CR19" s="21"/>
      <c r="CS19" s="21"/>
      <c r="CT19" s="24">
        <v>1</v>
      </c>
      <c r="CU19" s="21"/>
      <c r="CV19" s="21">
        <v>1</v>
      </c>
      <c r="CW19" s="21"/>
      <c r="CX19" s="21"/>
      <c r="CY19" s="21"/>
      <c r="CZ19" s="21"/>
      <c r="DA19" s="24" t="s">
        <v>1073</v>
      </c>
      <c r="DB19" s="21"/>
      <c r="DC19" s="21"/>
      <c r="DD19" s="21"/>
      <c r="DE19" s="21"/>
      <c r="DF19" s="21"/>
      <c r="DG19" s="21"/>
      <c r="DH19" s="24" t="s">
        <v>1074</v>
      </c>
      <c r="DI19" s="21" t="s">
        <v>1074</v>
      </c>
      <c r="DJ19" s="21" t="s">
        <v>1075</v>
      </c>
      <c r="DK19" s="21" t="s">
        <v>1075</v>
      </c>
      <c r="DL19" s="21" t="s">
        <v>1076</v>
      </c>
      <c r="DM19" s="21"/>
      <c r="DN19" s="21"/>
      <c r="DO19" s="26">
        <v>8</v>
      </c>
      <c r="DP19" s="6"/>
      <c r="DQ19" s="24">
        <v>116.6</v>
      </c>
      <c r="DR19" s="21">
        <v>76.2</v>
      </c>
      <c r="DS19" s="21">
        <v>85.1</v>
      </c>
      <c r="DT19" s="21">
        <v>77</v>
      </c>
      <c r="DU19" s="21">
        <v>77</v>
      </c>
      <c r="DV19" s="21"/>
      <c r="DW19" s="21"/>
      <c r="DX19" s="24">
        <v>0.6</v>
      </c>
      <c r="DY19" s="21">
        <v>0.6</v>
      </c>
      <c r="DZ19" s="21">
        <v>0.5</v>
      </c>
      <c r="EA19" s="21">
        <v>0.4</v>
      </c>
      <c r="EB19" s="21">
        <v>0.5</v>
      </c>
      <c r="EC19" s="21"/>
      <c r="ED19" s="21"/>
      <c r="EE19" s="78">
        <f t="shared" ref="EE19:EI19" si="48">DQ19/DX19</f>
        <v>194.33333333333334</v>
      </c>
      <c r="EF19" s="79">
        <f t="shared" si="48"/>
        <v>127.00000000000001</v>
      </c>
      <c r="EG19" s="79">
        <f t="shared" si="48"/>
        <v>170.2</v>
      </c>
      <c r="EH19" s="79">
        <f t="shared" si="48"/>
        <v>192.5</v>
      </c>
      <c r="EI19" s="79">
        <f t="shared" si="48"/>
        <v>154</v>
      </c>
      <c r="EJ19" s="79"/>
      <c r="EK19" s="79"/>
      <c r="EL19" s="24">
        <v>1</v>
      </c>
      <c r="EM19" s="21">
        <v>1</v>
      </c>
      <c r="EN19" s="21">
        <v>1</v>
      </c>
      <c r="EO19" s="21">
        <v>1</v>
      </c>
      <c r="EP19" s="21">
        <v>1</v>
      </c>
      <c r="EQ19" s="21"/>
      <c r="ER19" s="21"/>
      <c r="ES19" s="24">
        <v>10</v>
      </c>
      <c r="ET19" s="21">
        <v>25</v>
      </c>
      <c r="EU19" s="21">
        <v>9</v>
      </c>
      <c r="EV19" s="21">
        <v>23</v>
      </c>
      <c r="EW19" s="21">
        <v>12</v>
      </c>
      <c r="EX19" s="21"/>
      <c r="EY19" s="21"/>
      <c r="EZ19" s="24">
        <v>26</v>
      </c>
      <c r="FA19" s="21">
        <v>54.4</v>
      </c>
      <c r="FB19" s="21">
        <v>40.1</v>
      </c>
      <c r="FC19" s="21">
        <v>24.6</v>
      </c>
      <c r="FD19" s="21">
        <v>22</v>
      </c>
      <c r="FE19" s="21"/>
      <c r="FF19" s="21"/>
      <c r="FG19" s="24">
        <v>11</v>
      </c>
      <c r="FH19" s="21">
        <v>10</v>
      </c>
      <c r="FI19" s="21">
        <v>14</v>
      </c>
      <c r="FJ19" s="21">
        <v>14</v>
      </c>
      <c r="FK19" s="21">
        <v>11</v>
      </c>
      <c r="FL19" s="21"/>
      <c r="FM19" s="21"/>
      <c r="FN19" s="24">
        <v>81</v>
      </c>
      <c r="FO19" s="21">
        <v>74</v>
      </c>
      <c r="FP19" s="21">
        <v>84</v>
      </c>
      <c r="FQ19" s="21">
        <v>69</v>
      </c>
      <c r="FR19" s="21">
        <v>90</v>
      </c>
      <c r="FS19" s="21"/>
      <c r="FT19" s="21"/>
      <c r="FU19" s="24" t="s">
        <v>294</v>
      </c>
      <c r="FV19" s="21" t="s">
        <v>439</v>
      </c>
      <c r="FW19" s="21" t="s">
        <v>378</v>
      </c>
      <c r="FX19" s="21" t="s">
        <v>322</v>
      </c>
      <c r="FY19" s="21">
        <v>0</v>
      </c>
      <c r="FZ19" s="21"/>
      <c r="GA19" s="21"/>
      <c r="GB19" s="24">
        <v>131</v>
      </c>
      <c r="GC19" s="21">
        <v>152</v>
      </c>
      <c r="GD19" s="21">
        <v>160</v>
      </c>
      <c r="GE19" s="21">
        <v>147</v>
      </c>
      <c r="GF19" s="21">
        <v>156</v>
      </c>
      <c r="GG19" s="21"/>
      <c r="GH19" s="21"/>
      <c r="GI19" s="24">
        <v>1370</v>
      </c>
      <c r="GJ19" s="21">
        <v>1360</v>
      </c>
      <c r="GK19" s="21">
        <v>1540</v>
      </c>
      <c r="GL19" s="21">
        <v>2060</v>
      </c>
      <c r="GM19" s="21">
        <v>320</v>
      </c>
      <c r="GN19" s="21"/>
      <c r="GO19" s="21"/>
      <c r="GP19" s="6"/>
      <c r="GQ19" s="24">
        <v>20</v>
      </c>
      <c r="GR19" s="21">
        <v>90</v>
      </c>
      <c r="GS19" s="24">
        <v>19</v>
      </c>
      <c r="GT19" s="21">
        <v>90</v>
      </c>
      <c r="GU19" s="24">
        <v>19</v>
      </c>
      <c r="GV19" s="21">
        <v>90</v>
      </c>
      <c r="GW19" s="24">
        <v>18</v>
      </c>
      <c r="GX19" s="21">
        <v>90</v>
      </c>
      <c r="GY19" s="24">
        <v>17</v>
      </c>
      <c r="GZ19" s="21">
        <v>90</v>
      </c>
      <c r="HA19" s="24"/>
      <c r="HB19" s="21"/>
      <c r="HC19" s="24"/>
      <c r="HD19" s="21"/>
      <c r="HE19" s="6"/>
      <c r="HF19" s="21">
        <v>55</v>
      </c>
      <c r="HG19" s="21">
        <v>117</v>
      </c>
      <c r="HH19" s="21">
        <v>80</v>
      </c>
      <c r="HI19" s="21">
        <v>38</v>
      </c>
      <c r="HJ19" s="21">
        <v>1</v>
      </c>
      <c r="HK19" s="21">
        <v>74</v>
      </c>
      <c r="HL19" s="21">
        <v>1</v>
      </c>
      <c r="HM19" s="21">
        <v>10</v>
      </c>
      <c r="HN19" s="21">
        <v>37.81</v>
      </c>
      <c r="HO19" s="21">
        <v>0.1</v>
      </c>
      <c r="HP19" s="21">
        <v>2.54</v>
      </c>
      <c r="HQ19" s="21">
        <v>140</v>
      </c>
      <c r="HR19" s="21">
        <v>17</v>
      </c>
      <c r="HS19" s="21">
        <v>26</v>
      </c>
      <c r="HT19" s="21">
        <v>8</v>
      </c>
      <c r="HU19" s="6"/>
    </row>
    <row r="20" spans="1:229" ht="15.75" customHeight="1" x14ac:dyDescent="0.3">
      <c r="A20" s="99">
        <v>15</v>
      </c>
      <c r="B20" s="3">
        <v>112</v>
      </c>
      <c r="C20" s="21" t="s">
        <v>431</v>
      </c>
      <c r="D20" s="21">
        <v>1</v>
      </c>
      <c r="E20" s="22">
        <v>41358</v>
      </c>
      <c r="F20" s="22">
        <v>41361</v>
      </c>
      <c r="G20" s="21">
        <f t="shared" si="0"/>
        <v>3</v>
      </c>
      <c r="H20" s="21"/>
      <c r="I20" s="21" t="s">
        <v>432</v>
      </c>
      <c r="J20" s="23">
        <v>15960</v>
      </c>
      <c r="K20" s="21">
        <v>69</v>
      </c>
      <c r="L20" s="21">
        <v>176</v>
      </c>
      <c r="M20" s="21">
        <v>80</v>
      </c>
      <c r="N20" s="21" t="s">
        <v>1109</v>
      </c>
      <c r="O20" s="21">
        <v>102</v>
      </c>
      <c r="P20" s="21">
        <v>98.8</v>
      </c>
      <c r="Q20" s="21">
        <v>17</v>
      </c>
      <c r="R20" s="21" t="s">
        <v>548</v>
      </c>
      <c r="S20" s="21">
        <v>2</v>
      </c>
      <c r="T20" s="21">
        <v>17</v>
      </c>
      <c r="U20" s="21" t="s">
        <v>548</v>
      </c>
      <c r="V20" s="21">
        <v>2</v>
      </c>
      <c r="W20" s="21">
        <v>17</v>
      </c>
      <c r="X20" s="21">
        <v>17</v>
      </c>
      <c r="Y20" s="21">
        <v>8</v>
      </c>
      <c r="Z20" s="6"/>
      <c r="AA20" s="24" t="s">
        <v>513</v>
      </c>
      <c r="AB20" s="21" t="s">
        <v>1110</v>
      </c>
      <c r="AC20" s="25">
        <v>1</v>
      </c>
      <c r="AD20" s="25"/>
      <c r="AE20" s="21" t="s">
        <v>246</v>
      </c>
      <c r="AF20" s="21" t="s">
        <v>247</v>
      </c>
      <c r="AG20" s="21" t="s">
        <v>246</v>
      </c>
      <c r="AH20" s="21" t="s">
        <v>248</v>
      </c>
      <c r="AI20" s="21" t="s">
        <v>246</v>
      </c>
      <c r="AJ20" s="21" t="s">
        <v>246</v>
      </c>
      <c r="AK20" s="21" t="s">
        <v>246</v>
      </c>
      <c r="AL20" s="21" t="s">
        <v>246</v>
      </c>
      <c r="AM20" s="21">
        <v>2</v>
      </c>
      <c r="AN20" s="6"/>
      <c r="AO20" s="26" t="s">
        <v>250</v>
      </c>
      <c r="AP20" s="26" t="s">
        <v>251</v>
      </c>
      <c r="AQ20" s="26"/>
      <c r="AR20" s="26" t="s">
        <v>1902</v>
      </c>
      <c r="AS20" s="26" t="s">
        <v>1905</v>
      </c>
      <c r="AT20" s="115">
        <v>12.6</v>
      </c>
      <c r="AU20" s="21">
        <v>29</v>
      </c>
      <c r="AV20" s="21">
        <v>76.95</v>
      </c>
      <c r="AW20" s="21">
        <v>70</v>
      </c>
      <c r="AX20" s="21">
        <v>94</v>
      </c>
      <c r="AY20" s="21">
        <v>55.59</v>
      </c>
      <c r="AZ20" s="21">
        <v>40.68</v>
      </c>
      <c r="BA20" s="21">
        <v>39</v>
      </c>
      <c r="BB20" s="21">
        <v>26.56</v>
      </c>
      <c r="BC20" s="28">
        <f t="shared" ref="BC20:BE20" si="49">((AU20/AT20)*100)-100</f>
        <v>130.15873015873018</v>
      </c>
      <c r="BD20" s="28">
        <f t="shared" si="49"/>
        <v>165.34482758620692</v>
      </c>
      <c r="BE20" s="28">
        <f t="shared" si="49"/>
        <v>-9.0318388564002703</v>
      </c>
      <c r="BF20" s="28">
        <f t="shared" si="2"/>
        <v>510.71428571428578</v>
      </c>
      <c r="BG20" s="28">
        <f t="shared" si="3"/>
        <v>455.55555555555554</v>
      </c>
      <c r="BH20" s="28">
        <f t="shared" si="4"/>
        <v>141.37931034482759</v>
      </c>
      <c r="BI20" s="3">
        <f t="shared" ref="BI20:BK20" si="50">AU20-AT20</f>
        <v>16.399999999999999</v>
      </c>
      <c r="BJ20" s="3">
        <f t="shared" si="50"/>
        <v>47.95</v>
      </c>
      <c r="BK20" s="3">
        <f t="shared" si="50"/>
        <v>-6.9500000000000028</v>
      </c>
      <c r="BL20" s="3">
        <f t="shared" si="6"/>
        <v>64.350000000000009</v>
      </c>
      <c r="BM20" s="3">
        <f t="shared" si="7"/>
        <v>57.4</v>
      </c>
      <c r="BN20" s="3">
        <f t="shared" si="8"/>
        <v>41</v>
      </c>
      <c r="BO20" s="24"/>
      <c r="BP20" s="21"/>
      <c r="BQ20" s="21">
        <v>462.6</v>
      </c>
      <c r="BR20" s="21">
        <v>317</v>
      </c>
      <c r="BS20" s="21">
        <v>308.8</v>
      </c>
      <c r="BT20" s="21"/>
      <c r="BU20" s="21"/>
      <c r="BV20" s="24">
        <v>39.1</v>
      </c>
      <c r="BW20" s="21">
        <v>36</v>
      </c>
      <c r="BX20" s="21">
        <v>36</v>
      </c>
      <c r="BY20" s="21">
        <v>37</v>
      </c>
      <c r="BZ20" s="21">
        <v>36</v>
      </c>
      <c r="CA20" s="21">
        <v>38</v>
      </c>
      <c r="CB20" s="21">
        <v>38</v>
      </c>
      <c r="CC20" s="21">
        <v>37.5</v>
      </c>
      <c r="CD20" s="21">
        <v>38.5</v>
      </c>
      <c r="CE20" s="6"/>
      <c r="CF20" s="24" t="s">
        <v>1111</v>
      </c>
      <c r="CG20" s="21"/>
      <c r="CH20" s="21"/>
      <c r="CI20" s="21"/>
      <c r="CJ20" s="21"/>
      <c r="CK20" s="21" t="s">
        <v>914</v>
      </c>
      <c r="CL20" s="21"/>
      <c r="CM20" s="24" t="s">
        <v>1112</v>
      </c>
      <c r="CN20" s="21"/>
      <c r="CO20" s="21"/>
      <c r="CP20" s="21"/>
      <c r="CQ20" s="21"/>
      <c r="CR20" s="21" t="s">
        <v>331</v>
      </c>
      <c r="CS20" s="21"/>
      <c r="CT20" s="24">
        <v>2</v>
      </c>
      <c r="CU20" s="21"/>
      <c r="CV20" s="21"/>
      <c r="CW20" s="21"/>
      <c r="CX20" s="21"/>
      <c r="CY20" s="21">
        <v>2</v>
      </c>
      <c r="CZ20" s="21"/>
      <c r="DA20" s="24" t="s">
        <v>1113</v>
      </c>
      <c r="DB20" s="21"/>
      <c r="DC20" s="21"/>
      <c r="DD20" s="21"/>
      <c r="DE20" s="21"/>
      <c r="DF20" s="21"/>
      <c r="DG20" s="21"/>
      <c r="DH20" s="24" t="s">
        <v>787</v>
      </c>
      <c r="DI20" s="21" t="s">
        <v>1114</v>
      </c>
      <c r="DJ20" s="21" t="s">
        <v>1115</v>
      </c>
      <c r="DK20" s="21" t="s">
        <v>1116</v>
      </c>
      <c r="DL20" s="21" t="s">
        <v>1117</v>
      </c>
      <c r="DM20" s="21" t="s">
        <v>400</v>
      </c>
      <c r="DN20" s="21" t="s">
        <v>400</v>
      </c>
      <c r="DO20" s="26">
        <v>9</v>
      </c>
      <c r="DP20" s="6"/>
      <c r="DQ20" s="24">
        <v>79.3</v>
      </c>
      <c r="DR20" s="21">
        <v>62.3</v>
      </c>
      <c r="DS20" s="21">
        <v>144.5</v>
      </c>
      <c r="DT20" s="21">
        <v>92.3</v>
      </c>
      <c r="DU20" s="21">
        <v>84.3</v>
      </c>
      <c r="DV20" s="21">
        <v>80.7</v>
      </c>
      <c r="DW20" s="21">
        <v>92.8</v>
      </c>
      <c r="DX20" s="24">
        <v>0.9</v>
      </c>
      <c r="DY20" s="21">
        <v>0.5</v>
      </c>
      <c r="DZ20" s="21">
        <v>0.4</v>
      </c>
      <c r="EA20" s="21">
        <v>0.4</v>
      </c>
      <c r="EB20" s="21">
        <v>0.4</v>
      </c>
      <c r="EC20" s="21">
        <v>0.4</v>
      </c>
      <c r="ED20" s="21">
        <v>0.4</v>
      </c>
      <c r="EE20" s="78">
        <f t="shared" ref="EE20:EK20" si="51">DQ20/DX20</f>
        <v>88.1111111111111</v>
      </c>
      <c r="EF20" s="79">
        <f t="shared" si="51"/>
        <v>124.6</v>
      </c>
      <c r="EG20" s="79">
        <f t="shared" si="51"/>
        <v>361.25</v>
      </c>
      <c r="EH20" s="79">
        <f t="shared" si="51"/>
        <v>230.74999999999997</v>
      </c>
      <c r="EI20" s="79">
        <f t="shared" si="51"/>
        <v>210.74999999999997</v>
      </c>
      <c r="EJ20" s="79">
        <f t="shared" si="51"/>
        <v>201.75</v>
      </c>
      <c r="EK20" s="79">
        <f t="shared" si="51"/>
        <v>231.99999999999997</v>
      </c>
      <c r="EL20" s="24">
        <v>1</v>
      </c>
      <c r="EM20" s="21">
        <v>1</v>
      </c>
      <c r="EN20" s="21">
        <v>1</v>
      </c>
      <c r="EO20" s="21">
        <v>1</v>
      </c>
      <c r="EP20" s="21">
        <v>1</v>
      </c>
      <c r="EQ20" s="21">
        <v>1</v>
      </c>
      <c r="ER20" s="21">
        <v>1</v>
      </c>
      <c r="ES20" s="24">
        <v>113</v>
      </c>
      <c r="ET20" s="21">
        <v>128</v>
      </c>
      <c r="EU20" s="21">
        <v>114</v>
      </c>
      <c r="EV20" s="21">
        <v>72</v>
      </c>
      <c r="EW20" s="21">
        <v>23</v>
      </c>
      <c r="EX20" s="21">
        <v>4</v>
      </c>
      <c r="EY20" s="21">
        <v>173</v>
      </c>
      <c r="EZ20" s="24">
        <v>25.6</v>
      </c>
      <c r="FA20" s="21">
        <v>25.6</v>
      </c>
      <c r="FB20" s="21">
        <v>29.9</v>
      </c>
      <c r="FC20" s="21">
        <v>13.6</v>
      </c>
      <c r="FD20" s="21">
        <v>10.4</v>
      </c>
      <c r="FE20" s="21">
        <v>10.4</v>
      </c>
      <c r="FF20" s="21">
        <v>8</v>
      </c>
      <c r="FG20" s="24">
        <v>3</v>
      </c>
      <c r="FH20" s="21">
        <v>3</v>
      </c>
      <c r="FI20" s="21">
        <v>3</v>
      </c>
      <c r="FJ20" s="21">
        <v>3</v>
      </c>
      <c r="FK20" s="21">
        <v>3</v>
      </c>
      <c r="FL20" s="21">
        <v>3</v>
      </c>
      <c r="FM20" s="21">
        <v>3</v>
      </c>
      <c r="FN20" s="24">
        <v>69</v>
      </c>
      <c r="FO20" s="21">
        <v>70</v>
      </c>
      <c r="FP20" s="21">
        <v>73</v>
      </c>
      <c r="FQ20" s="21">
        <v>73</v>
      </c>
      <c r="FR20" s="21">
        <v>81</v>
      </c>
      <c r="FS20" s="21">
        <v>74</v>
      </c>
      <c r="FT20" s="21">
        <v>71</v>
      </c>
      <c r="FU20" s="24" t="s">
        <v>310</v>
      </c>
      <c r="FV20" s="21" t="s">
        <v>403</v>
      </c>
      <c r="FW20" s="21" t="s">
        <v>321</v>
      </c>
      <c r="FX20" s="21" t="s">
        <v>378</v>
      </c>
      <c r="FY20" s="21" t="s">
        <v>322</v>
      </c>
      <c r="FZ20" s="21" t="s">
        <v>310</v>
      </c>
      <c r="GA20" s="21" t="s">
        <v>321</v>
      </c>
      <c r="GB20" s="24">
        <v>140</v>
      </c>
      <c r="GC20" s="21">
        <v>253</v>
      </c>
      <c r="GD20" s="21">
        <v>325</v>
      </c>
      <c r="GE20" s="21">
        <v>280</v>
      </c>
      <c r="GF20" s="21">
        <v>290</v>
      </c>
      <c r="GG20" s="21">
        <v>362</v>
      </c>
      <c r="GH20" s="21">
        <v>338</v>
      </c>
      <c r="GI20" s="24">
        <v>619</v>
      </c>
      <c r="GJ20" s="21">
        <v>470</v>
      </c>
      <c r="GK20" s="21">
        <v>820</v>
      </c>
      <c r="GL20" s="21">
        <v>1035</v>
      </c>
      <c r="GM20" s="21">
        <v>690</v>
      </c>
      <c r="GN20" s="21">
        <v>930</v>
      </c>
      <c r="GO20" s="21">
        <v>1200</v>
      </c>
      <c r="GP20" s="6"/>
      <c r="GQ20" s="24">
        <v>20</v>
      </c>
      <c r="GR20" s="21">
        <v>90</v>
      </c>
      <c r="GS20" s="24">
        <v>19</v>
      </c>
      <c r="GT20" s="21">
        <v>90</v>
      </c>
      <c r="GU20" s="24">
        <v>17</v>
      </c>
      <c r="GV20" s="21">
        <v>90</v>
      </c>
      <c r="GW20" s="24">
        <v>19</v>
      </c>
      <c r="GX20" s="21">
        <v>90</v>
      </c>
      <c r="GY20" s="24">
        <v>19</v>
      </c>
      <c r="GZ20" s="21">
        <v>90</v>
      </c>
      <c r="HA20" s="24">
        <v>20</v>
      </c>
      <c r="HB20" s="21">
        <v>90</v>
      </c>
      <c r="HC20" s="24">
        <v>16</v>
      </c>
      <c r="HD20" s="21">
        <v>90</v>
      </c>
      <c r="HE20" s="9"/>
      <c r="HF20" s="21">
        <v>69</v>
      </c>
      <c r="HG20" s="21">
        <v>123</v>
      </c>
      <c r="HH20" s="21">
        <v>95</v>
      </c>
      <c r="HI20" s="21">
        <v>39.1</v>
      </c>
      <c r="HJ20" s="21">
        <v>1</v>
      </c>
      <c r="HK20" s="21">
        <v>42.9</v>
      </c>
      <c r="HL20" s="21">
        <v>0.7</v>
      </c>
      <c r="HM20" s="21">
        <v>20</v>
      </c>
      <c r="HN20" s="21">
        <v>33.33</v>
      </c>
      <c r="HO20" s="21">
        <v>22.3</v>
      </c>
      <c r="HP20" s="21">
        <v>5.75</v>
      </c>
      <c r="HQ20" s="21">
        <v>138.9</v>
      </c>
      <c r="HR20" s="21">
        <v>15.9</v>
      </c>
      <c r="HS20" s="21">
        <v>16</v>
      </c>
      <c r="HT20" s="21">
        <v>3</v>
      </c>
      <c r="HU20" s="6"/>
    </row>
    <row r="21" spans="1:229" ht="15.75" customHeight="1" x14ac:dyDescent="0.3">
      <c r="A21" s="99">
        <v>16</v>
      </c>
      <c r="B21" s="3">
        <v>117</v>
      </c>
      <c r="C21" s="21" t="s">
        <v>431</v>
      </c>
      <c r="D21" s="21">
        <v>2</v>
      </c>
      <c r="E21" s="22">
        <v>41357</v>
      </c>
      <c r="F21" s="22">
        <v>41357</v>
      </c>
      <c r="G21" s="21">
        <f t="shared" si="0"/>
        <v>0</v>
      </c>
      <c r="H21" s="21"/>
      <c r="I21" s="21" t="s">
        <v>876</v>
      </c>
      <c r="J21" s="23">
        <v>26001</v>
      </c>
      <c r="K21" s="21">
        <v>42</v>
      </c>
      <c r="L21" s="21">
        <v>180</v>
      </c>
      <c r="M21" s="21">
        <v>120</v>
      </c>
      <c r="N21" s="21" t="s">
        <v>1151</v>
      </c>
      <c r="O21" s="21">
        <v>88</v>
      </c>
      <c r="P21" s="21">
        <v>96.1</v>
      </c>
      <c r="Q21" s="21">
        <v>26</v>
      </c>
      <c r="R21" s="21" t="s">
        <v>512</v>
      </c>
      <c r="S21" s="21">
        <v>1</v>
      </c>
      <c r="T21" s="21">
        <v>26</v>
      </c>
      <c r="U21" s="21" t="s">
        <v>512</v>
      </c>
      <c r="V21" s="21">
        <v>1</v>
      </c>
      <c r="W21" s="21">
        <v>24</v>
      </c>
      <c r="X21" s="21">
        <v>5</v>
      </c>
      <c r="Y21" s="21">
        <v>6</v>
      </c>
      <c r="Z21" s="6"/>
      <c r="AA21" s="24" t="s">
        <v>884</v>
      </c>
      <c r="AB21" s="21" t="s">
        <v>497</v>
      </c>
      <c r="AC21" s="25">
        <v>2</v>
      </c>
      <c r="AD21" s="25" t="s">
        <v>486</v>
      </c>
      <c r="AE21" s="21" t="s">
        <v>249</v>
      </c>
      <c r="AF21" s="21"/>
      <c r="AG21" s="21" t="s">
        <v>249</v>
      </c>
      <c r="AH21" s="21"/>
      <c r="AI21" s="21" t="s">
        <v>246</v>
      </c>
      <c r="AJ21" s="21" t="s">
        <v>246</v>
      </c>
      <c r="AK21" s="21" t="s">
        <v>246</v>
      </c>
      <c r="AL21" s="21" t="s">
        <v>249</v>
      </c>
      <c r="AM21" s="21">
        <v>0.32</v>
      </c>
      <c r="AN21" s="6"/>
      <c r="AO21" s="26" t="s">
        <v>250</v>
      </c>
      <c r="AP21" s="26" t="s">
        <v>251</v>
      </c>
      <c r="AQ21" s="26"/>
      <c r="AR21" s="26" t="s">
        <v>1902</v>
      </c>
      <c r="AS21" s="26" t="s">
        <v>1905</v>
      </c>
      <c r="AT21" s="115">
        <v>0.32</v>
      </c>
      <c r="AU21" s="21">
        <v>0.43</v>
      </c>
      <c r="AV21" s="21">
        <v>1.08</v>
      </c>
      <c r="AW21" s="21">
        <v>3.54</v>
      </c>
      <c r="AX21" s="21">
        <v>15.42</v>
      </c>
      <c r="AY21" s="21">
        <v>110</v>
      </c>
      <c r="AZ21" s="21">
        <v>84.21</v>
      </c>
      <c r="BA21" s="21">
        <v>32.15</v>
      </c>
      <c r="BB21" s="21">
        <v>15</v>
      </c>
      <c r="BC21" s="28">
        <f t="shared" ref="BC21:BE21" si="52">((AU21/AT21)*100)-100</f>
        <v>34.375</v>
      </c>
      <c r="BD21" s="28">
        <f t="shared" si="52"/>
        <v>151.16279069767441</v>
      </c>
      <c r="BE21" s="28">
        <f t="shared" si="52"/>
        <v>227.77777777777777</v>
      </c>
      <c r="BF21" s="28">
        <f t="shared" si="2"/>
        <v>237.5</v>
      </c>
      <c r="BG21" s="28">
        <f t="shared" si="3"/>
        <v>1006.25</v>
      </c>
      <c r="BH21" s="28">
        <f t="shared" si="4"/>
        <v>723.25581395348843</v>
      </c>
      <c r="BI21" s="3">
        <f t="shared" ref="BI21:BK21" si="53">AU21-AT21</f>
        <v>0.10999999999999999</v>
      </c>
      <c r="BJ21" s="3">
        <f t="shared" si="53"/>
        <v>0.65000000000000013</v>
      </c>
      <c r="BK21" s="3">
        <f t="shared" si="53"/>
        <v>2.46</v>
      </c>
      <c r="BL21" s="3">
        <f t="shared" si="6"/>
        <v>0.76</v>
      </c>
      <c r="BM21" s="3">
        <f t="shared" si="7"/>
        <v>3.22</v>
      </c>
      <c r="BN21" s="3">
        <f t="shared" si="8"/>
        <v>3.11</v>
      </c>
      <c r="BO21" s="24">
        <v>243.9</v>
      </c>
      <c r="BP21" s="21">
        <v>341.3</v>
      </c>
      <c r="BQ21" s="21"/>
      <c r="BR21" s="21"/>
      <c r="BS21" s="21">
        <v>184</v>
      </c>
      <c r="BT21" s="21">
        <v>160.75</v>
      </c>
      <c r="BU21" s="21">
        <v>174.2</v>
      </c>
      <c r="BV21" s="24">
        <v>37</v>
      </c>
      <c r="BW21" s="21">
        <v>37</v>
      </c>
      <c r="BX21" s="21">
        <v>37.9</v>
      </c>
      <c r="BY21" s="21">
        <v>39</v>
      </c>
      <c r="BZ21" s="21">
        <v>39</v>
      </c>
      <c r="CA21" s="21">
        <v>39.1</v>
      </c>
      <c r="CB21" s="21">
        <v>38.6</v>
      </c>
      <c r="CC21" s="21">
        <v>37</v>
      </c>
      <c r="CD21" s="21">
        <v>38</v>
      </c>
      <c r="CE21" s="6"/>
      <c r="CF21" s="24" t="s">
        <v>1050</v>
      </c>
      <c r="CG21" s="21"/>
      <c r="CH21" s="21"/>
      <c r="CI21" s="21" t="s">
        <v>1152</v>
      </c>
      <c r="CJ21" s="21"/>
      <c r="CK21" s="21"/>
      <c r="CL21" s="21" t="s">
        <v>1153</v>
      </c>
      <c r="CM21" s="24" t="s">
        <v>331</v>
      </c>
      <c r="CN21" s="21"/>
      <c r="CO21" s="21"/>
      <c r="CP21" s="21" t="s">
        <v>1154</v>
      </c>
      <c r="CQ21" s="21"/>
      <c r="CR21" s="21"/>
      <c r="CS21" s="21" t="s">
        <v>1155</v>
      </c>
      <c r="CT21" s="24">
        <v>1</v>
      </c>
      <c r="CU21" s="21"/>
      <c r="CV21" s="21"/>
      <c r="CW21" s="21">
        <v>2</v>
      </c>
      <c r="CX21" s="21"/>
      <c r="CY21" s="21"/>
      <c r="CZ21" s="21">
        <v>1</v>
      </c>
      <c r="DA21" s="24" t="s">
        <v>331</v>
      </c>
      <c r="DB21" s="21"/>
      <c r="DC21" s="21"/>
      <c r="DD21" s="21" t="s">
        <v>1156</v>
      </c>
      <c r="DE21" s="21"/>
      <c r="DF21" s="21"/>
      <c r="DG21" s="21"/>
      <c r="DH21" s="24" t="s">
        <v>585</v>
      </c>
      <c r="DI21" s="21" t="s">
        <v>705</v>
      </c>
      <c r="DJ21" s="21" t="s">
        <v>705</v>
      </c>
      <c r="DK21" s="21" t="s">
        <v>1157</v>
      </c>
      <c r="DL21" s="21" t="s">
        <v>1158</v>
      </c>
      <c r="DM21" s="21" t="s">
        <v>1159</v>
      </c>
      <c r="DN21" s="21" t="s">
        <v>1159</v>
      </c>
      <c r="DO21" s="26"/>
      <c r="DP21" s="6"/>
      <c r="DQ21" s="24">
        <v>38</v>
      </c>
      <c r="DR21" s="21">
        <v>76</v>
      </c>
      <c r="DS21" s="21">
        <v>71.7</v>
      </c>
      <c r="DT21" s="21">
        <v>129.5</v>
      </c>
      <c r="DU21" s="21">
        <v>68</v>
      </c>
      <c r="DV21" s="21">
        <v>81</v>
      </c>
      <c r="DW21" s="21">
        <v>72</v>
      </c>
      <c r="DX21" s="24">
        <v>0.1</v>
      </c>
      <c r="DY21" s="21">
        <v>0.7</v>
      </c>
      <c r="DZ21" s="21">
        <v>0.6</v>
      </c>
      <c r="EA21" s="21">
        <v>0.5</v>
      </c>
      <c r="EB21" s="21">
        <v>0.5</v>
      </c>
      <c r="EC21" s="21">
        <v>0.4</v>
      </c>
      <c r="ED21" s="21">
        <v>0.5</v>
      </c>
      <c r="EE21" s="78">
        <f t="shared" ref="EE21:EK21" si="54">DQ21/DX21</f>
        <v>380</v>
      </c>
      <c r="EF21" s="79">
        <f t="shared" si="54"/>
        <v>108.57142857142858</v>
      </c>
      <c r="EG21" s="79">
        <f t="shared" si="54"/>
        <v>119.50000000000001</v>
      </c>
      <c r="EH21" s="79">
        <f t="shared" si="54"/>
        <v>259</v>
      </c>
      <c r="EI21" s="79">
        <f t="shared" si="54"/>
        <v>136</v>
      </c>
      <c r="EJ21" s="79">
        <f t="shared" si="54"/>
        <v>202.5</v>
      </c>
      <c r="EK21" s="79">
        <f t="shared" si="54"/>
        <v>144</v>
      </c>
      <c r="EL21" s="24">
        <v>1</v>
      </c>
      <c r="EM21" s="21">
        <v>1</v>
      </c>
      <c r="EN21" s="21">
        <v>1</v>
      </c>
      <c r="EO21" s="21">
        <v>1</v>
      </c>
      <c r="EP21" s="21">
        <v>1</v>
      </c>
      <c r="EQ21" s="21">
        <v>1</v>
      </c>
      <c r="ER21" s="21">
        <v>1</v>
      </c>
      <c r="ES21" s="24">
        <v>119</v>
      </c>
      <c r="ET21" s="21">
        <v>140</v>
      </c>
      <c r="EU21" s="21">
        <v>173</v>
      </c>
      <c r="EV21" s="21">
        <v>203</v>
      </c>
      <c r="EW21" s="21">
        <v>201</v>
      </c>
      <c r="EX21" s="21">
        <v>184</v>
      </c>
      <c r="EY21" s="21">
        <v>256</v>
      </c>
      <c r="EZ21" s="24">
        <v>6</v>
      </c>
      <c r="FA21" s="21">
        <v>5.3</v>
      </c>
      <c r="FB21" s="21">
        <v>5.7</v>
      </c>
      <c r="FC21" s="21">
        <v>5.6</v>
      </c>
      <c r="FD21" s="21">
        <v>6.1</v>
      </c>
      <c r="FE21" s="21">
        <v>6.1</v>
      </c>
      <c r="FF21" s="21">
        <v>6.2</v>
      </c>
      <c r="FG21" s="24">
        <v>3</v>
      </c>
      <c r="FH21" s="21">
        <v>3</v>
      </c>
      <c r="FI21" s="21">
        <v>3</v>
      </c>
      <c r="FJ21" s="21">
        <v>3</v>
      </c>
      <c r="FK21" s="21">
        <v>3</v>
      </c>
      <c r="FL21" s="21">
        <v>3</v>
      </c>
      <c r="FM21" s="21">
        <v>3</v>
      </c>
      <c r="FN21" s="24">
        <v>102</v>
      </c>
      <c r="FO21" s="21">
        <v>87</v>
      </c>
      <c r="FP21" s="21">
        <v>75</v>
      </c>
      <c r="FQ21" s="21">
        <v>76</v>
      </c>
      <c r="FR21" s="21">
        <v>67</v>
      </c>
      <c r="FS21" s="21">
        <v>75</v>
      </c>
      <c r="FT21" s="21">
        <v>77</v>
      </c>
      <c r="FU21" s="24" t="s">
        <v>859</v>
      </c>
      <c r="FV21" s="21" t="s">
        <v>1160</v>
      </c>
      <c r="FW21" s="21" t="s">
        <v>321</v>
      </c>
      <c r="FX21" s="21" t="s">
        <v>311</v>
      </c>
      <c r="FY21" s="21" t="s">
        <v>311</v>
      </c>
      <c r="FZ21" s="21">
        <v>0</v>
      </c>
      <c r="GA21" s="21">
        <v>0</v>
      </c>
      <c r="GB21" s="24">
        <v>68</v>
      </c>
      <c r="GC21" s="21">
        <v>58</v>
      </c>
      <c r="GD21" s="21">
        <v>136</v>
      </c>
      <c r="GE21" s="21">
        <v>187</v>
      </c>
      <c r="GF21" s="21">
        <v>338</v>
      </c>
      <c r="GG21" s="21">
        <v>317</v>
      </c>
      <c r="GH21" s="21">
        <v>267</v>
      </c>
      <c r="GI21" s="24">
        <v>1130</v>
      </c>
      <c r="GJ21" s="21">
        <v>960</v>
      </c>
      <c r="GK21" s="21">
        <v>770</v>
      </c>
      <c r="GL21" s="21">
        <v>430</v>
      </c>
      <c r="GM21" s="21">
        <v>260</v>
      </c>
      <c r="GN21" s="21">
        <v>530</v>
      </c>
      <c r="GO21" s="21">
        <v>570</v>
      </c>
      <c r="GP21" s="6"/>
      <c r="GQ21" s="24">
        <v>19</v>
      </c>
      <c r="GR21" s="21">
        <v>90</v>
      </c>
      <c r="GS21" s="24">
        <v>17</v>
      </c>
      <c r="GT21" s="21">
        <v>90</v>
      </c>
      <c r="GU21" s="24">
        <v>16</v>
      </c>
      <c r="GV21" s="21">
        <v>90</v>
      </c>
      <c r="GW21" s="24">
        <v>15</v>
      </c>
      <c r="GX21" s="21">
        <v>80</v>
      </c>
      <c r="GY21" s="24">
        <v>17</v>
      </c>
      <c r="GZ21" s="21">
        <v>90</v>
      </c>
      <c r="HA21" s="24">
        <v>13</v>
      </c>
      <c r="HB21" s="21">
        <v>55</v>
      </c>
      <c r="HC21" s="24">
        <v>14</v>
      </c>
      <c r="HD21" s="21">
        <v>55</v>
      </c>
      <c r="HE21" s="6"/>
      <c r="HF21" s="21">
        <v>42</v>
      </c>
      <c r="HG21" s="21">
        <v>169</v>
      </c>
      <c r="HH21" s="21">
        <v>98</v>
      </c>
      <c r="HI21" s="21">
        <v>39</v>
      </c>
      <c r="HJ21" s="21">
        <v>1</v>
      </c>
      <c r="HK21" s="21">
        <v>69.3</v>
      </c>
      <c r="HL21" s="21">
        <v>1</v>
      </c>
      <c r="HM21" s="21">
        <v>10</v>
      </c>
      <c r="HN21" s="21">
        <v>14.56</v>
      </c>
      <c r="HO21" s="21">
        <v>3.14</v>
      </c>
      <c r="HP21" s="21">
        <v>2.75</v>
      </c>
      <c r="HQ21" s="21">
        <v>138</v>
      </c>
      <c r="HR21" s="21">
        <v>21.1</v>
      </c>
      <c r="HS21" s="21">
        <v>6</v>
      </c>
      <c r="HT21" s="21">
        <v>3</v>
      </c>
      <c r="HU21" s="6"/>
    </row>
    <row r="22" spans="1:229" ht="15.75" customHeight="1" x14ac:dyDescent="0.3">
      <c r="A22" s="99">
        <v>17</v>
      </c>
      <c r="B22" s="3">
        <v>126</v>
      </c>
      <c r="C22" s="21" t="s">
        <v>874</v>
      </c>
      <c r="D22" s="21">
        <v>2</v>
      </c>
      <c r="E22" s="22">
        <v>41379</v>
      </c>
      <c r="F22" s="22">
        <v>41380</v>
      </c>
      <c r="G22" s="21">
        <f t="shared" si="0"/>
        <v>1</v>
      </c>
      <c r="H22" s="21"/>
      <c r="I22" s="21" t="s">
        <v>432</v>
      </c>
      <c r="J22" s="23">
        <v>20022</v>
      </c>
      <c r="K22" s="21">
        <v>59</v>
      </c>
      <c r="L22" s="21">
        <v>175</v>
      </c>
      <c r="M22" s="21">
        <v>90</v>
      </c>
      <c r="N22" s="21" t="s">
        <v>1216</v>
      </c>
      <c r="O22" s="21">
        <v>88</v>
      </c>
      <c r="P22" s="21">
        <v>96.1</v>
      </c>
      <c r="Q22" s="21">
        <v>19</v>
      </c>
      <c r="R22" s="21" t="s">
        <v>548</v>
      </c>
      <c r="S22" s="21">
        <v>2</v>
      </c>
      <c r="T22" s="21">
        <v>19</v>
      </c>
      <c r="U22" s="21" t="s">
        <v>548</v>
      </c>
      <c r="V22" s="21">
        <v>2</v>
      </c>
      <c r="W22" s="21">
        <v>13</v>
      </c>
      <c r="X22" s="21">
        <v>3</v>
      </c>
      <c r="Y22" s="21">
        <v>0</v>
      </c>
      <c r="Z22" s="6"/>
      <c r="AA22" s="24" t="s">
        <v>884</v>
      </c>
      <c r="AB22" s="21" t="s">
        <v>549</v>
      </c>
      <c r="AC22" s="25">
        <v>2</v>
      </c>
      <c r="AD22" s="25" t="s">
        <v>1217</v>
      </c>
      <c r="AE22" s="21" t="s">
        <v>249</v>
      </c>
      <c r="AF22" s="21"/>
      <c r="AG22" s="21" t="s">
        <v>246</v>
      </c>
      <c r="AH22" s="21" t="s">
        <v>248</v>
      </c>
      <c r="AI22" s="21" t="s">
        <v>246</v>
      </c>
      <c r="AJ22" s="21" t="s">
        <v>246</v>
      </c>
      <c r="AK22" s="21" t="s">
        <v>246</v>
      </c>
      <c r="AL22" s="21" t="s">
        <v>246</v>
      </c>
      <c r="AM22" s="21">
        <v>4</v>
      </c>
      <c r="AN22" s="6"/>
      <c r="AO22" s="26" t="s">
        <v>250</v>
      </c>
      <c r="AP22" s="26" t="s">
        <v>251</v>
      </c>
      <c r="AQ22" s="26"/>
      <c r="AR22" s="26" t="s">
        <v>1902</v>
      </c>
      <c r="AS22" s="26" t="s">
        <v>1905</v>
      </c>
      <c r="AT22" s="115">
        <v>4</v>
      </c>
      <c r="AU22" s="21">
        <v>4.3</v>
      </c>
      <c r="AV22" s="21">
        <v>5.74</v>
      </c>
      <c r="AW22" s="21">
        <v>3.57</v>
      </c>
      <c r="AX22" s="21">
        <v>2.06</v>
      </c>
      <c r="AY22" s="21">
        <v>1</v>
      </c>
      <c r="AZ22" s="21">
        <v>0.49</v>
      </c>
      <c r="BA22" s="21">
        <v>0.28000000000000003</v>
      </c>
      <c r="BB22" s="21">
        <v>0.2</v>
      </c>
      <c r="BC22" s="28">
        <f t="shared" ref="BC22:BE22" si="55">((AU22/AT22)*100)-100</f>
        <v>7.5</v>
      </c>
      <c r="BD22" s="28">
        <f t="shared" si="55"/>
        <v>33.488372093023258</v>
      </c>
      <c r="BE22" s="28">
        <f t="shared" si="55"/>
        <v>-37.804878048780488</v>
      </c>
      <c r="BF22" s="28">
        <f t="shared" si="2"/>
        <v>43.5</v>
      </c>
      <c r="BG22" s="28">
        <f t="shared" si="3"/>
        <v>-10.75</v>
      </c>
      <c r="BH22" s="28">
        <f t="shared" si="4"/>
        <v>-16.976744186046517</v>
      </c>
      <c r="BI22" s="3">
        <f t="shared" ref="BI22:BK22" si="56">AU22-AT22</f>
        <v>0.29999999999999982</v>
      </c>
      <c r="BJ22" s="3">
        <f t="shared" si="56"/>
        <v>1.4400000000000004</v>
      </c>
      <c r="BK22" s="3">
        <f t="shared" si="56"/>
        <v>-2.1700000000000004</v>
      </c>
      <c r="BL22" s="3">
        <f t="shared" si="6"/>
        <v>1.7400000000000002</v>
      </c>
      <c r="BM22" s="3">
        <f t="shared" si="7"/>
        <v>-0.43000000000000016</v>
      </c>
      <c r="BN22" s="3">
        <f t="shared" si="8"/>
        <v>-0.73</v>
      </c>
      <c r="BO22" s="24">
        <v>84.1</v>
      </c>
      <c r="BP22" s="21">
        <v>182.3</v>
      </c>
      <c r="BQ22" s="21">
        <v>163</v>
      </c>
      <c r="BR22" s="21">
        <v>68.2</v>
      </c>
      <c r="BS22" s="21">
        <v>31.7</v>
      </c>
      <c r="BT22" s="21">
        <v>17.7</v>
      </c>
      <c r="BU22" s="21">
        <v>10</v>
      </c>
      <c r="BV22" s="24">
        <v>37</v>
      </c>
      <c r="BW22" s="21">
        <v>37.6</v>
      </c>
      <c r="BX22" s="21">
        <v>37.9</v>
      </c>
      <c r="BY22" s="21">
        <v>37</v>
      </c>
      <c r="BZ22" s="21">
        <v>37.1</v>
      </c>
      <c r="CA22" s="21">
        <v>36</v>
      </c>
      <c r="CB22" s="21">
        <v>36.4</v>
      </c>
      <c r="CC22" s="21">
        <v>36.5</v>
      </c>
      <c r="CD22" s="21">
        <v>36.5</v>
      </c>
      <c r="CE22" s="6"/>
      <c r="CF22" s="24" t="s">
        <v>1218</v>
      </c>
      <c r="CG22" s="21" t="s">
        <v>1219</v>
      </c>
      <c r="CH22" s="21" t="s">
        <v>1025</v>
      </c>
      <c r="CI22" s="21"/>
      <c r="CJ22" s="21"/>
      <c r="CK22" s="21"/>
      <c r="CL22" s="21"/>
      <c r="CM22" s="24" t="s">
        <v>1220</v>
      </c>
      <c r="CN22" s="21" t="s">
        <v>1221</v>
      </c>
      <c r="CO22" s="21" t="s">
        <v>1222</v>
      </c>
      <c r="CP22" s="21"/>
      <c r="CQ22" s="21"/>
      <c r="CR22" s="21"/>
      <c r="CS22" s="21"/>
      <c r="CT22" s="24">
        <v>1</v>
      </c>
      <c r="CU22" s="21">
        <v>1</v>
      </c>
      <c r="CV22" s="21">
        <v>1</v>
      </c>
      <c r="CW22" s="21"/>
      <c r="CX22" s="21"/>
      <c r="CY22" s="21"/>
      <c r="CZ22" s="21"/>
      <c r="DA22" s="24" t="s">
        <v>1223</v>
      </c>
      <c r="DB22" s="21" t="s">
        <v>1223</v>
      </c>
      <c r="DC22" s="21" t="s">
        <v>1224</v>
      </c>
      <c r="DD22" s="21"/>
      <c r="DE22" s="21"/>
      <c r="DF22" s="21"/>
      <c r="DG22" s="21"/>
      <c r="DH22" s="24" t="s">
        <v>255</v>
      </c>
      <c r="DI22" s="21" t="s">
        <v>255</v>
      </c>
      <c r="DJ22" s="21" t="s">
        <v>606</v>
      </c>
      <c r="DK22" s="21" t="s">
        <v>606</v>
      </c>
      <c r="DL22" s="21" t="s">
        <v>606</v>
      </c>
      <c r="DM22" s="21" t="s">
        <v>606</v>
      </c>
      <c r="DN22" s="21" t="s">
        <v>606</v>
      </c>
      <c r="DO22" s="26">
        <v>9</v>
      </c>
      <c r="DP22" s="6"/>
      <c r="DQ22" s="24">
        <v>65</v>
      </c>
      <c r="DR22" s="21">
        <v>74</v>
      </c>
      <c r="DS22" s="21">
        <v>60.8</v>
      </c>
      <c r="DT22" s="21">
        <v>87.6</v>
      </c>
      <c r="DU22" s="21">
        <v>82.7</v>
      </c>
      <c r="DV22" s="21">
        <v>100.4</v>
      </c>
      <c r="DW22" s="21">
        <v>93.1</v>
      </c>
      <c r="DX22" s="24">
        <v>0.4</v>
      </c>
      <c r="DY22" s="21">
        <v>0.4</v>
      </c>
      <c r="DZ22" s="21">
        <v>0.4</v>
      </c>
      <c r="EA22" s="21">
        <v>0.4</v>
      </c>
      <c r="EB22" s="21">
        <v>0.5</v>
      </c>
      <c r="EC22" s="21">
        <v>0.5</v>
      </c>
      <c r="ED22" s="21">
        <v>0.45</v>
      </c>
      <c r="EE22" s="78">
        <f t="shared" ref="EE22:EK22" si="57">DQ22/DX22</f>
        <v>162.5</v>
      </c>
      <c r="EF22" s="79">
        <f t="shared" si="57"/>
        <v>185</v>
      </c>
      <c r="EG22" s="79">
        <f t="shared" si="57"/>
        <v>151.99999999999997</v>
      </c>
      <c r="EH22" s="79">
        <f t="shared" si="57"/>
        <v>218.99999999999997</v>
      </c>
      <c r="EI22" s="79">
        <f t="shared" si="57"/>
        <v>165.4</v>
      </c>
      <c r="EJ22" s="79">
        <f t="shared" si="57"/>
        <v>200.8</v>
      </c>
      <c r="EK22" s="79">
        <f t="shared" si="57"/>
        <v>206.88888888888886</v>
      </c>
      <c r="EL22" s="24">
        <v>1</v>
      </c>
      <c r="EM22" s="21">
        <v>1</v>
      </c>
      <c r="EN22" s="21">
        <v>1</v>
      </c>
      <c r="EO22" s="21">
        <v>1</v>
      </c>
      <c r="EP22" s="21">
        <v>1</v>
      </c>
      <c r="EQ22" s="21">
        <v>1</v>
      </c>
      <c r="ER22" s="21">
        <v>1</v>
      </c>
      <c r="ES22" s="24">
        <v>222</v>
      </c>
      <c r="ET22" s="21">
        <v>261</v>
      </c>
      <c r="EU22" s="21">
        <v>286</v>
      </c>
      <c r="EV22" s="21">
        <v>284</v>
      </c>
      <c r="EW22" s="21">
        <v>295</v>
      </c>
      <c r="EX22" s="21">
        <v>285</v>
      </c>
      <c r="EY22" s="21">
        <v>265</v>
      </c>
      <c r="EZ22" s="24">
        <v>13.6</v>
      </c>
      <c r="FA22" s="21">
        <v>16</v>
      </c>
      <c r="FB22" s="21">
        <v>8.5</v>
      </c>
      <c r="FC22" s="21">
        <v>8</v>
      </c>
      <c r="FD22" s="21">
        <v>6.2</v>
      </c>
      <c r="FE22" s="21">
        <v>4</v>
      </c>
      <c r="FF22" s="21">
        <v>7</v>
      </c>
      <c r="FG22" s="24">
        <v>3</v>
      </c>
      <c r="FH22" s="21">
        <v>3</v>
      </c>
      <c r="FI22" s="21">
        <v>15</v>
      </c>
      <c r="FJ22" s="21">
        <v>15</v>
      </c>
      <c r="FK22" s="21">
        <v>15</v>
      </c>
      <c r="FL22" s="21">
        <v>15</v>
      </c>
      <c r="FM22" s="21">
        <v>15</v>
      </c>
      <c r="FN22" s="24">
        <v>80</v>
      </c>
      <c r="FO22" s="21">
        <v>74</v>
      </c>
      <c r="FP22" s="21">
        <v>96</v>
      </c>
      <c r="FQ22" s="21">
        <v>83</v>
      </c>
      <c r="FR22" s="21">
        <v>92</v>
      </c>
      <c r="FS22" s="21">
        <v>87</v>
      </c>
      <c r="FT22" s="21">
        <v>84</v>
      </c>
      <c r="FU22" s="24" t="s">
        <v>378</v>
      </c>
      <c r="FV22" s="21" t="s">
        <v>311</v>
      </c>
      <c r="FW22" s="21" t="s">
        <v>378</v>
      </c>
      <c r="FX22" s="21" t="s">
        <v>322</v>
      </c>
      <c r="FY22" s="21">
        <v>0</v>
      </c>
      <c r="FZ22" s="21">
        <v>0</v>
      </c>
      <c r="GA22" s="21">
        <v>0</v>
      </c>
      <c r="GB22" s="24">
        <v>93</v>
      </c>
      <c r="GC22" s="21">
        <v>76</v>
      </c>
      <c r="GD22" s="21">
        <v>68</v>
      </c>
      <c r="GE22" s="21">
        <v>59</v>
      </c>
      <c r="GF22" s="21">
        <v>54</v>
      </c>
      <c r="GG22" s="21">
        <v>45</v>
      </c>
      <c r="GH22" s="21">
        <v>44</v>
      </c>
      <c r="GI22" s="24">
        <v>2400</v>
      </c>
      <c r="GJ22" s="21">
        <v>2340</v>
      </c>
      <c r="GK22" s="21">
        <v>2230</v>
      </c>
      <c r="GL22" s="21">
        <v>2420</v>
      </c>
      <c r="GM22" s="21">
        <v>1550</v>
      </c>
      <c r="GN22" s="21">
        <v>2650</v>
      </c>
      <c r="GO22" s="21">
        <v>1880</v>
      </c>
      <c r="GP22" s="6"/>
      <c r="GQ22" s="24">
        <v>18</v>
      </c>
      <c r="GR22" s="21">
        <v>90</v>
      </c>
      <c r="GS22" s="24">
        <v>18</v>
      </c>
      <c r="GT22" s="21">
        <v>90</v>
      </c>
      <c r="GU22" s="24">
        <v>13</v>
      </c>
      <c r="GV22" s="21">
        <v>55</v>
      </c>
      <c r="GW22" s="24">
        <v>12</v>
      </c>
      <c r="GX22" s="21">
        <v>45</v>
      </c>
      <c r="GY22" s="24">
        <v>10</v>
      </c>
      <c r="GZ22" s="21">
        <v>45</v>
      </c>
      <c r="HA22" s="24">
        <v>9</v>
      </c>
      <c r="HB22" s="21">
        <v>18</v>
      </c>
      <c r="HC22" s="24">
        <v>9</v>
      </c>
      <c r="HD22" s="21">
        <v>18</v>
      </c>
      <c r="HE22" s="6"/>
      <c r="HF22" s="21">
        <v>59</v>
      </c>
      <c r="HG22" s="21">
        <v>129</v>
      </c>
      <c r="HH22" s="21">
        <v>78</v>
      </c>
      <c r="HI22" s="21">
        <v>37.9</v>
      </c>
      <c r="HJ22" s="21">
        <v>1</v>
      </c>
      <c r="HK22" s="21">
        <v>65</v>
      </c>
      <c r="HL22" s="21">
        <v>1</v>
      </c>
      <c r="HM22" s="21">
        <v>15</v>
      </c>
      <c r="HN22" s="21">
        <v>47.89</v>
      </c>
      <c r="HO22" s="21">
        <v>29.38</v>
      </c>
      <c r="HP22" s="21">
        <v>3.37</v>
      </c>
      <c r="HQ22" s="21">
        <v>135</v>
      </c>
      <c r="HR22" s="21">
        <v>51.7</v>
      </c>
      <c r="HS22" s="21">
        <v>13.6</v>
      </c>
      <c r="HT22" s="21">
        <v>3</v>
      </c>
      <c r="HU22" s="6"/>
    </row>
    <row r="23" spans="1:229" ht="15.75" customHeight="1" x14ac:dyDescent="0.3">
      <c r="A23" s="99">
        <v>18</v>
      </c>
      <c r="B23" s="3">
        <v>139</v>
      </c>
      <c r="C23" s="21" t="s">
        <v>431</v>
      </c>
      <c r="D23" s="21">
        <v>1</v>
      </c>
      <c r="E23" s="22">
        <v>41412</v>
      </c>
      <c r="F23" s="22">
        <v>41415</v>
      </c>
      <c r="G23" s="21">
        <f t="shared" si="0"/>
        <v>3</v>
      </c>
      <c r="H23" s="21" t="s">
        <v>395</v>
      </c>
      <c r="I23" s="21"/>
      <c r="J23" s="23">
        <v>10686</v>
      </c>
      <c r="K23" s="21">
        <v>84</v>
      </c>
      <c r="L23" s="21">
        <v>165</v>
      </c>
      <c r="M23" s="21">
        <v>85</v>
      </c>
      <c r="N23" s="21" t="s">
        <v>1290</v>
      </c>
      <c r="O23" s="21">
        <v>65</v>
      </c>
      <c r="P23" s="21">
        <v>76</v>
      </c>
      <c r="Q23" s="21">
        <v>10</v>
      </c>
      <c r="R23" s="21" t="s">
        <v>1086</v>
      </c>
      <c r="S23" s="21">
        <v>1</v>
      </c>
      <c r="T23" s="21">
        <v>10</v>
      </c>
      <c r="U23" s="21" t="s">
        <v>1086</v>
      </c>
      <c r="V23" s="21">
        <v>1</v>
      </c>
      <c r="W23" s="21">
        <v>7</v>
      </c>
      <c r="X23" s="21">
        <v>4</v>
      </c>
      <c r="Y23" s="21">
        <v>0</v>
      </c>
      <c r="Z23" s="6"/>
      <c r="AA23" s="24" t="s">
        <v>884</v>
      </c>
      <c r="AB23" s="21" t="s">
        <v>497</v>
      </c>
      <c r="AC23" s="25">
        <v>1</v>
      </c>
      <c r="AD23" s="25"/>
      <c r="AE23" s="21" t="s">
        <v>249</v>
      </c>
      <c r="AF23" s="21"/>
      <c r="AG23" s="21" t="s">
        <v>249</v>
      </c>
      <c r="AH23" s="21"/>
      <c r="AI23" s="21" t="s">
        <v>246</v>
      </c>
      <c r="AJ23" s="21" t="s">
        <v>246</v>
      </c>
      <c r="AK23" s="21" t="s">
        <v>249</v>
      </c>
      <c r="AL23" s="21" t="s">
        <v>246</v>
      </c>
      <c r="AM23" s="21">
        <v>2.12</v>
      </c>
      <c r="AN23" s="6"/>
      <c r="AO23" s="26" t="s">
        <v>250</v>
      </c>
      <c r="AP23" s="26" t="s">
        <v>251</v>
      </c>
      <c r="AQ23" s="26"/>
      <c r="AR23" s="26" t="s">
        <v>1902</v>
      </c>
      <c r="AS23" s="26" t="s">
        <v>1905</v>
      </c>
      <c r="AT23" s="115">
        <v>2.12</v>
      </c>
      <c r="AU23" s="21">
        <v>3.65</v>
      </c>
      <c r="AV23" s="21">
        <v>8.15</v>
      </c>
      <c r="AW23" s="21">
        <v>8.14</v>
      </c>
      <c r="AX23" s="21">
        <v>8.17</v>
      </c>
      <c r="AY23" s="21">
        <v>6.45</v>
      </c>
      <c r="AZ23" s="21">
        <v>3.66</v>
      </c>
      <c r="BA23" s="21">
        <v>1.92</v>
      </c>
      <c r="BB23" s="21">
        <v>0.75</v>
      </c>
      <c r="BC23" s="28">
        <f t="shared" ref="BC23:BE23" si="58">((AU23/AT23)*100)-100</f>
        <v>72.169811320754718</v>
      </c>
      <c r="BD23" s="28">
        <f t="shared" si="58"/>
        <v>123.2876712328767</v>
      </c>
      <c r="BE23" s="28">
        <f t="shared" si="58"/>
        <v>-0.12269938650307211</v>
      </c>
      <c r="BF23" s="28">
        <f t="shared" si="2"/>
        <v>284.43396226415092</v>
      </c>
      <c r="BG23" s="28">
        <f t="shared" si="3"/>
        <v>283.96226415094338</v>
      </c>
      <c r="BH23" s="28">
        <f t="shared" si="4"/>
        <v>123.01369863013701</v>
      </c>
      <c r="BI23" s="3">
        <f t="shared" ref="BI23:BK23" si="59">AU23-AT23</f>
        <v>1.5299999999999998</v>
      </c>
      <c r="BJ23" s="3">
        <f t="shared" si="59"/>
        <v>4.5</v>
      </c>
      <c r="BK23" s="3">
        <f t="shared" si="59"/>
        <v>-9.9999999999997868E-3</v>
      </c>
      <c r="BL23" s="3">
        <f t="shared" si="6"/>
        <v>6.03</v>
      </c>
      <c r="BM23" s="3">
        <f t="shared" si="7"/>
        <v>6.0200000000000005</v>
      </c>
      <c r="BN23" s="3">
        <f t="shared" si="8"/>
        <v>4.49</v>
      </c>
      <c r="BO23" s="24">
        <v>194</v>
      </c>
      <c r="BP23" s="21">
        <v>243.1</v>
      </c>
      <c r="BQ23" s="21">
        <v>242.5</v>
      </c>
      <c r="BR23" s="21">
        <v>220.4</v>
      </c>
      <c r="BS23" s="21">
        <v>184.4</v>
      </c>
      <c r="BT23" s="21">
        <v>178</v>
      </c>
      <c r="BU23" s="21"/>
      <c r="BV23" s="24">
        <v>37.4</v>
      </c>
      <c r="BW23" s="21">
        <v>36.9</v>
      </c>
      <c r="BX23" s="21">
        <v>37</v>
      </c>
      <c r="BY23" s="21">
        <v>36.6</v>
      </c>
      <c r="BZ23" s="21">
        <v>36.6</v>
      </c>
      <c r="CA23" s="21">
        <v>36.5</v>
      </c>
      <c r="CB23" s="21">
        <v>36.6</v>
      </c>
      <c r="CC23" s="21">
        <v>35.6</v>
      </c>
      <c r="CD23" s="21">
        <v>36.5</v>
      </c>
      <c r="CE23" s="6"/>
      <c r="CF23" s="24" t="s">
        <v>1291</v>
      </c>
      <c r="CG23" s="21" t="s">
        <v>1292</v>
      </c>
      <c r="CH23" s="21"/>
      <c r="CI23" s="21" t="s">
        <v>1293</v>
      </c>
      <c r="CJ23" s="21"/>
      <c r="CK23" s="21"/>
      <c r="CL23" s="21"/>
      <c r="CM23" s="24" t="s">
        <v>3127</v>
      </c>
      <c r="CN23" s="21"/>
      <c r="CO23" s="21"/>
      <c r="CP23" s="21" t="s">
        <v>1295</v>
      </c>
      <c r="CQ23" s="21"/>
      <c r="CR23" s="21"/>
      <c r="CS23" s="21"/>
      <c r="CT23" s="24">
        <v>1</v>
      </c>
      <c r="CU23" s="21">
        <v>1</v>
      </c>
      <c r="CV23" s="21"/>
      <c r="CW23" s="21" t="s">
        <v>1296</v>
      </c>
      <c r="CX23" s="21"/>
      <c r="CY23" s="21"/>
      <c r="CZ23" s="21"/>
      <c r="DA23" s="24" t="s">
        <v>1297</v>
      </c>
      <c r="DB23" s="21"/>
      <c r="DC23" s="21"/>
      <c r="DD23" s="21"/>
      <c r="DE23" s="21"/>
      <c r="DF23" s="21"/>
      <c r="DG23" s="21"/>
      <c r="DH23" s="24" t="s">
        <v>1138</v>
      </c>
      <c r="DI23" s="21" t="s">
        <v>1298</v>
      </c>
      <c r="DJ23" s="21" t="s">
        <v>1298</v>
      </c>
      <c r="DK23" s="21" t="s">
        <v>1299</v>
      </c>
      <c r="DL23" s="21" t="s">
        <v>1300</v>
      </c>
      <c r="DM23" s="21" t="s">
        <v>1300</v>
      </c>
      <c r="DN23" s="21" t="s">
        <v>1300</v>
      </c>
      <c r="DO23" s="26"/>
      <c r="DP23" s="6"/>
      <c r="DQ23" s="24">
        <v>78.8</v>
      </c>
      <c r="DR23" s="21">
        <v>100.4</v>
      </c>
      <c r="DS23" s="21">
        <v>110.9</v>
      </c>
      <c r="DT23" s="21">
        <v>137</v>
      </c>
      <c r="DU23" s="21">
        <v>101.8</v>
      </c>
      <c r="DV23" s="21">
        <v>100</v>
      </c>
      <c r="DW23" s="21">
        <v>67.3</v>
      </c>
      <c r="DX23" s="24">
        <v>0.6</v>
      </c>
      <c r="DY23" s="21">
        <v>0.4</v>
      </c>
      <c r="DZ23" s="21">
        <v>0.4</v>
      </c>
      <c r="EA23" s="21">
        <v>0.4</v>
      </c>
      <c r="EB23" s="21">
        <v>0.4</v>
      </c>
      <c r="EC23" s="21">
        <v>0.3</v>
      </c>
      <c r="ED23" s="21">
        <v>0.45</v>
      </c>
      <c r="EE23" s="29">
        <f t="shared" ref="EE23:EK23" si="60">DQ23/DX23</f>
        <v>131.33333333333334</v>
      </c>
      <c r="EF23" s="30">
        <f t="shared" si="60"/>
        <v>251</v>
      </c>
      <c r="EG23" s="30">
        <f t="shared" si="60"/>
        <v>277.25</v>
      </c>
      <c r="EH23" s="30">
        <f t="shared" si="60"/>
        <v>342.5</v>
      </c>
      <c r="EI23" s="30">
        <f t="shared" si="60"/>
        <v>254.49999999999997</v>
      </c>
      <c r="EJ23" s="30">
        <f t="shared" si="60"/>
        <v>333.33333333333337</v>
      </c>
      <c r="EK23" s="30">
        <f t="shared" si="60"/>
        <v>149.55555555555554</v>
      </c>
      <c r="EL23" s="24">
        <v>1</v>
      </c>
      <c r="EM23" s="21">
        <v>1</v>
      </c>
      <c r="EN23" s="21">
        <v>1</v>
      </c>
      <c r="EO23" s="21">
        <v>1</v>
      </c>
      <c r="EP23" s="21">
        <v>1</v>
      </c>
      <c r="EQ23" s="21">
        <v>1</v>
      </c>
      <c r="ER23" s="21">
        <v>1</v>
      </c>
      <c r="ES23" s="24">
        <v>182</v>
      </c>
      <c r="ET23" s="21">
        <v>164</v>
      </c>
      <c r="EU23" s="21">
        <v>177</v>
      </c>
      <c r="EV23" s="21">
        <v>153</v>
      </c>
      <c r="EW23" s="21">
        <v>128</v>
      </c>
      <c r="EX23" s="21">
        <v>128</v>
      </c>
      <c r="EY23" s="21">
        <v>131</v>
      </c>
      <c r="EZ23" s="24">
        <v>6.1</v>
      </c>
      <c r="FA23" s="21">
        <v>10.8</v>
      </c>
      <c r="FB23" s="21">
        <v>11.5</v>
      </c>
      <c r="FC23" s="21">
        <v>8.6</v>
      </c>
      <c r="FD23" s="21">
        <v>9</v>
      </c>
      <c r="FE23" s="21">
        <v>8</v>
      </c>
      <c r="FF23" s="21">
        <v>8</v>
      </c>
      <c r="FG23" s="24">
        <v>10</v>
      </c>
      <c r="FH23" s="21">
        <v>6</v>
      </c>
      <c r="FI23" s="21">
        <v>5</v>
      </c>
      <c r="FJ23" s="21">
        <v>3</v>
      </c>
      <c r="FK23" s="21">
        <v>14</v>
      </c>
      <c r="FL23" s="21">
        <v>9</v>
      </c>
      <c r="FM23" s="21">
        <v>11</v>
      </c>
      <c r="FN23" s="24">
        <v>81</v>
      </c>
      <c r="FO23" s="21">
        <v>66</v>
      </c>
      <c r="FP23" s="21">
        <v>82</v>
      </c>
      <c r="FQ23" s="21">
        <v>72</v>
      </c>
      <c r="FR23" s="21">
        <v>80</v>
      </c>
      <c r="FS23" s="21">
        <v>76</v>
      </c>
      <c r="FT23" s="21">
        <v>83</v>
      </c>
      <c r="FU23" s="24">
        <v>0</v>
      </c>
      <c r="FV23" s="21" t="s">
        <v>295</v>
      </c>
      <c r="FW23" s="21" t="s">
        <v>321</v>
      </c>
      <c r="FX23" s="21" t="s">
        <v>310</v>
      </c>
      <c r="FY23" s="21">
        <v>0</v>
      </c>
      <c r="FZ23" s="21">
        <v>0</v>
      </c>
      <c r="GA23" s="21">
        <v>0</v>
      </c>
      <c r="GB23" s="24">
        <v>113</v>
      </c>
      <c r="GC23" s="21">
        <v>97</v>
      </c>
      <c r="GD23" s="21">
        <v>103</v>
      </c>
      <c r="GE23" s="21">
        <v>124</v>
      </c>
      <c r="GF23" s="21">
        <v>132</v>
      </c>
      <c r="GG23" s="21">
        <v>120</v>
      </c>
      <c r="GH23" s="21">
        <v>115</v>
      </c>
      <c r="GI23" s="24">
        <v>1700</v>
      </c>
      <c r="GJ23" s="21">
        <v>1710</v>
      </c>
      <c r="GK23" s="21">
        <v>1290</v>
      </c>
      <c r="GL23" s="21">
        <v>1220</v>
      </c>
      <c r="GM23" s="21">
        <v>1020</v>
      </c>
      <c r="GN23" s="21">
        <v>645</v>
      </c>
      <c r="GO23" s="21">
        <v>730</v>
      </c>
      <c r="GP23" s="6"/>
      <c r="GQ23" s="24">
        <v>12</v>
      </c>
      <c r="GR23" s="21">
        <v>45</v>
      </c>
      <c r="GS23" s="24">
        <v>15</v>
      </c>
      <c r="GT23" s="21">
        <v>80</v>
      </c>
      <c r="GU23" s="24">
        <v>16</v>
      </c>
      <c r="GV23" s="21">
        <v>90</v>
      </c>
      <c r="GW23" s="24">
        <v>15</v>
      </c>
      <c r="GX23" s="21">
        <v>80</v>
      </c>
      <c r="GY23" s="24">
        <v>11</v>
      </c>
      <c r="GZ23" s="21">
        <v>45</v>
      </c>
      <c r="HA23" s="24">
        <v>12</v>
      </c>
      <c r="HB23" s="21">
        <v>45</v>
      </c>
      <c r="HC23" s="24">
        <v>13</v>
      </c>
      <c r="HD23" s="21">
        <v>55</v>
      </c>
      <c r="HE23" s="6"/>
      <c r="HF23" s="21">
        <v>84</v>
      </c>
      <c r="HG23" s="21">
        <v>71</v>
      </c>
      <c r="HH23" s="21">
        <v>91</v>
      </c>
      <c r="HI23" s="21">
        <v>34.5</v>
      </c>
      <c r="HJ23" s="21">
        <v>2</v>
      </c>
      <c r="HK23" s="21">
        <v>98.5</v>
      </c>
      <c r="HL23" s="21">
        <v>0.35</v>
      </c>
      <c r="HM23" s="21">
        <v>5</v>
      </c>
      <c r="HN23" s="21">
        <v>40.61</v>
      </c>
      <c r="HO23" s="21">
        <v>5.98</v>
      </c>
      <c r="HP23" s="21">
        <v>5.51</v>
      </c>
      <c r="HQ23" s="21">
        <v>136</v>
      </c>
      <c r="HR23" s="21">
        <v>20</v>
      </c>
      <c r="HS23" s="21">
        <v>6.1</v>
      </c>
      <c r="HT23" s="21">
        <v>10</v>
      </c>
      <c r="HU23" s="6"/>
    </row>
    <row r="24" spans="1:229" ht="15.75" customHeight="1" x14ac:dyDescent="0.3">
      <c r="A24" s="99">
        <v>19</v>
      </c>
      <c r="B24" s="3">
        <v>168</v>
      </c>
      <c r="C24" s="21" t="s">
        <v>874</v>
      </c>
      <c r="D24" s="21">
        <v>2</v>
      </c>
      <c r="E24" s="22">
        <v>41479</v>
      </c>
      <c r="F24" s="22">
        <v>41480</v>
      </c>
      <c r="G24" s="21">
        <f t="shared" si="0"/>
        <v>1</v>
      </c>
      <c r="H24" s="21"/>
      <c r="I24" s="21" t="s">
        <v>432</v>
      </c>
      <c r="J24" s="23">
        <v>25500</v>
      </c>
      <c r="K24" s="21">
        <v>44</v>
      </c>
      <c r="L24" s="21">
        <v>165</v>
      </c>
      <c r="M24" s="21">
        <v>60</v>
      </c>
      <c r="N24" s="21" t="s">
        <v>1506</v>
      </c>
      <c r="O24" s="21">
        <v>59</v>
      </c>
      <c r="P24" s="21">
        <v>66</v>
      </c>
      <c r="Q24" s="21">
        <v>17</v>
      </c>
      <c r="R24" s="21" t="s">
        <v>547</v>
      </c>
      <c r="S24" s="21">
        <v>1</v>
      </c>
      <c r="T24" s="21">
        <v>22</v>
      </c>
      <c r="U24" s="21" t="s">
        <v>272</v>
      </c>
      <c r="V24" s="21">
        <v>1</v>
      </c>
      <c r="W24" s="21">
        <v>12</v>
      </c>
      <c r="X24" s="21">
        <v>0</v>
      </c>
      <c r="Y24" s="21">
        <v>0</v>
      </c>
      <c r="Z24" s="6"/>
      <c r="AA24" s="24" t="s">
        <v>462</v>
      </c>
      <c r="AB24" s="21" t="s">
        <v>549</v>
      </c>
      <c r="AC24" s="25">
        <v>2</v>
      </c>
      <c r="AD24" s="25" t="s">
        <v>1010</v>
      </c>
      <c r="AE24" s="21" t="s">
        <v>246</v>
      </c>
      <c r="AF24" s="21" t="s">
        <v>247</v>
      </c>
      <c r="AG24" s="21" t="s">
        <v>246</v>
      </c>
      <c r="AH24" s="21" t="s">
        <v>248</v>
      </c>
      <c r="AI24" s="21" t="s">
        <v>249</v>
      </c>
      <c r="AJ24" s="21" t="s">
        <v>249</v>
      </c>
      <c r="AK24" s="21" t="s">
        <v>249</v>
      </c>
      <c r="AL24" s="21" t="s">
        <v>246</v>
      </c>
      <c r="AM24" s="21">
        <v>1.33</v>
      </c>
      <c r="AN24" s="6"/>
      <c r="AO24" s="26" t="s">
        <v>250</v>
      </c>
      <c r="AP24" s="26" t="s">
        <v>251</v>
      </c>
      <c r="AQ24" s="26"/>
      <c r="AR24" s="26" t="s">
        <v>1902</v>
      </c>
      <c r="AS24" s="26" t="s">
        <v>1905</v>
      </c>
      <c r="AT24" s="115">
        <v>1.33</v>
      </c>
      <c r="AU24" s="21">
        <v>1.84</v>
      </c>
      <c r="AV24" s="21">
        <v>2.16</v>
      </c>
      <c r="AW24" s="21">
        <v>1.02</v>
      </c>
      <c r="AX24" s="21">
        <v>0.73</v>
      </c>
      <c r="AY24" s="21">
        <v>0.41</v>
      </c>
      <c r="AZ24" s="21">
        <v>0.31</v>
      </c>
      <c r="BA24" s="21">
        <v>0.25</v>
      </c>
      <c r="BB24" s="21">
        <v>0.2</v>
      </c>
      <c r="BC24" s="28">
        <f t="shared" ref="BC24:BE24" si="61">((AU24/AT24)*100)-100</f>
        <v>38.345864661654133</v>
      </c>
      <c r="BD24" s="28">
        <f t="shared" si="61"/>
        <v>17.391304347826093</v>
      </c>
      <c r="BE24" s="28">
        <f t="shared" si="61"/>
        <v>-52.777777777777779</v>
      </c>
      <c r="BF24" s="28">
        <f t="shared" si="2"/>
        <v>62.406015037593988</v>
      </c>
      <c r="BG24" s="28">
        <f t="shared" si="3"/>
        <v>-23.308270676691734</v>
      </c>
      <c r="BH24" s="28">
        <f t="shared" si="4"/>
        <v>-44.565217391304344</v>
      </c>
      <c r="BI24" s="3">
        <f t="shared" ref="BI24:BK24" si="62">AU24-AT24</f>
        <v>0.51</v>
      </c>
      <c r="BJ24" s="3">
        <f t="shared" si="62"/>
        <v>0.32000000000000006</v>
      </c>
      <c r="BK24" s="3">
        <f t="shared" si="62"/>
        <v>-1.1400000000000001</v>
      </c>
      <c r="BL24" s="3">
        <f t="shared" si="6"/>
        <v>0.83000000000000007</v>
      </c>
      <c r="BM24" s="3">
        <f t="shared" si="7"/>
        <v>-0.31000000000000005</v>
      </c>
      <c r="BN24" s="3">
        <f t="shared" si="8"/>
        <v>-0.82000000000000006</v>
      </c>
      <c r="BO24" s="24">
        <v>100.3</v>
      </c>
      <c r="BP24" s="21">
        <v>210.3</v>
      </c>
      <c r="BQ24" s="21">
        <v>87</v>
      </c>
      <c r="BR24" s="21">
        <v>147.6</v>
      </c>
      <c r="BS24" s="21">
        <v>111.6</v>
      </c>
      <c r="BT24" s="21">
        <v>159</v>
      </c>
      <c r="BU24" s="21">
        <v>170</v>
      </c>
      <c r="BV24" s="24">
        <v>38.4</v>
      </c>
      <c r="BW24" s="21">
        <v>37.9</v>
      </c>
      <c r="BX24" s="21">
        <v>37</v>
      </c>
      <c r="BY24" s="21">
        <v>37.1</v>
      </c>
      <c r="BZ24" s="21">
        <v>38</v>
      </c>
      <c r="CA24" s="21">
        <v>37</v>
      </c>
      <c r="CB24" s="21">
        <v>37</v>
      </c>
      <c r="CC24" s="21">
        <v>37.6</v>
      </c>
      <c r="CD24" s="21">
        <v>37.6</v>
      </c>
      <c r="CE24" s="6"/>
      <c r="CF24" s="24" t="s">
        <v>1507</v>
      </c>
      <c r="CG24" s="21" t="s">
        <v>1508</v>
      </c>
      <c r="CH24" s="21"/>
      <c r="CI24" s="21" t="s">
        <v>1509</v>
      </c>
      <c r="CJ24" s="21" t="s">
        <v>1510</v>
      </c>
      <c r="CK24" s="21"/>
      <c r="CL24" s="21" t="s">
        <v>1069</v>
      </c>
      <c r="CM24" s="60" t="s">
        <v>3128</v>
      </c>
      <c r="CN24" s="21"/>
      <c r="CO24" s="21"/>
      <c r="CP24" s="21" t="s">
        <v>1026</v>
      </c>
      <c r="CQ24" s="21" t="s">
        <v>331</v>
      </c>
      <c r="CR24" s="21"/>
      <c r="CS24" s="93" t="s">
        <v>3129</v>
      </c>
      <c r="CT24" s="24">
        <v>3</v>
      </c>
      <c r="CU24" s="21"/>
      <c r="CV24" s="21"/>
      <c r="CW24" s="21"/>
      <c r="CX24" s="21">
        <v>1</v>
      </c>
      <c r="CY24" s="21"/>
      <c r="CZ24" s="21">
        <v>1</v>
      </c>
      <c r="DA24" s="24" t="s">
        <v>1513</v>
      </c>
      <c r="DB24" s="21"/>
      <c r="DC24" s="21"/>
      <c r="DD24" s="21"/>
      <c r="DE24" s="21"/>
      <c r="DF24" s="21"/>
      <c r="DG24" s="21"/>
      <c r="DH24" s="24" t="s">
        <v>374</v>
      </c>
      <c r="DI24" s="21" t="s">
        <v>374</v>
      </c>
      <c r="DJ24" s="21" t="s">
        <v>374</v>
      </c>
      <c r="DK24" s="21" t="s">
        <v>374</v>
      </c>
      <c r="DL24" s="21" t="s">
        <v>1514</v>
      </c>
      <c r="DM24" s="21" t="s">
        <v>1515</v>
      </c>
      <c r="DN24" s="21" t="s">
        <v>1516</v>
      </c>
      <c r="DO24" s="26"/>
      <c r="DP24" s="6"/>
      <c r="DQ24" s="24">
        <v>90.1</v>
      </c>
      <c r="DR24" s="21">
        <v>111.6</v>
      </c>
      <c r="DS24" s="21">
        <v>114</v>
      </c>
      <c r="DT24" s="21">
        <v>119</v>
      </c>
      <c r="DU24" s="21">
        <v>105.3</v>
      </c>
      <c r="DV24" s="21">
        <v>77.3</v>
      </c>
      <c r="DW24" s="21">
        <v>129</v>
      </c>
      <c r="DX24" s="24">
        <v>0.4</v>
      </c>
      <c r="DY24" s="21">
        <v>0.35</v>
      </c>
      <c r="DZ24" s="21">
        <v>0.35</v>
      </c>
      <c r="EA24" s="21">
        <v>0.35</v>
      </c>
      <c r="EB24" s="21">
        <v>0.4</v>
      </c>
      <c r="EC24" s="21">
        <v>0.4</v>
      </c>
      <c r="ED24" s="21">
        <v>0.4</v>
      </c>
      <c r="EE24" s="29">
        <f t="shared" ref="EE24:EK24" si="63">DQ24/DX24</f>
        <v>225.24999999999997</v>
      </c>
      <c r="EF24" s="30">
        <f t="shared" si="63"/>
        <v>318.85714285714283</v>
      </c>
      <c r="EG24" s="30">
        <f t="shared" si="63"/>
        <v>325.71428571428572</v>
      </c>
      <c r="EH24" s="30">
        <f t="shared" si="63"/>
        <v>340</v>
      </c>
      <c r="EI24" s="30">
        <f t="shared" si="63"/>
        <v>263.25</v>
      </c>
      <c r="EJ24" s="30">
        <f t="shared" si="63"/>
        <v>193.24999999999997</v>
      </c>
      <c r="EK24" s="30">
        <f t="shared" si="63"/>
        <v>322.5</v>
      </c>
      <c r="EL24" s="24">
        <v>1</v>
      </c>
      <c r="EM24" s="21">
        <v>1</v>
      </c>
      <c r="EN24" s="21">
        <v>1</v>
      </c>
      <c r="EO24" s="21">
        <v>1</v>
      </c>
      <c r="EP24" s="21">
        <v>1</v>
      </c>
      <c r="EQ24" s="21">
        <v>1</v>
      </c>
      <c r="ER24" s="21">
        <v>1</v>
      </c>
      <c r="ES24" s="24">
        <v>183</v>
      </c>
      <c r="ET24" s="21">
        <v>151</v>
      </c>
      <c r="EU24" s="21">
        <v>147</v>
      </c>
      <c r="EV24" s="21">
        <v>175</v>
      </c>
      <c r="EW24" s="21">
        <v>175</v>
      </c>
      <c r="EX24" s="21">
        <v>221</v>
      </c>
      <c r="EY24" s="21">
        <v>221</v>
      </c>
      <c r="EZ24" s="24">
        <v>5.2</v>
      </c>
      <c r="FA24" s="21">
        <v>5.4</v>
      </c>
      <c r="FB24" s="21">
        <v>3.7</v>
      </c>
      <c r="FC24" s="21">
        <v>3.9</v>
      </c>
      <c r="FD24" s="21">
        <v>3.9</v>
      </c>
      <c r="FE24" s="21">
        <v>4</v>
      </c>
      <c r="FF24" s="21">
        <v>5.7</v>
      </c>
      <c r="FG24" s="24">
        <v>3</v>
      </c>
      <c r="FH24" s="21">
        <v>5</v>
      </c>
      <c r="FI24" s="21">
        <v>6</v>
      </c>
      <c r="FJ24" s="21">
        <v>6</v>
      </c>
      <c r="FK24" s="21">
        <v>3</v>
      </c>
      <c r="FL24" s="21">
        <v>10</v>
      </c>
      <c r="FM24" s="21">
        <v>10</v>
      </c>
      <c r="FN24" s="24">
        <v>80</v>
      </c>
      <c r="FO24" s="21">
        <v>79</v>
      </c>
      <c r="FP24" s="21">
        <v>79</v>
      </c>
      <c r="FQ24" s="21">
        <v>103</v>
      </c>
      <c r="FR24" s="21">
        <v>98</v>
      </c>
      <c r="FS24" s="21">
        <v>83</v>
      </c>
      <c r="FT24" s="21">
        <v>65</v>
      </c>
      <c r="FU24" s="24">
        <v>0</v>
      </c>
      <c r="FV24" s="21">
        <v>0</v>
      </c>
      <c r="FW24" s="21">
        <v>0</v>
      </c>
      <c r="FX24" s="21">
        <v>0</v>
      </c>
      <c r="FY24" s="21">
        <v>0</v>
      </c>
      <c r="FZ24" s="21">
        <v>0</v>
      </c>
      <c r="GA24" s="21">
        <v>0</v>
      </c>
      <c r="GB24" s="24">
        <v>54</v>
      </c>
      <c r="GC24" s="21">
        <v>62</v>
      </c>
      <c r="GD24" s="21">
        <v>62</v>
      </c>
      <c r="GE24" s="21">
        <v>52</v>
      </c>
      <c r="GF24" s="21">
        <v>52</v>
      </c>
      <c r="GG24" s="21">
        <v>35</v>
      </c>
      <c r="GH24" s="21">
        <v>39</v>
      </c>
      <c r="GI24" s="24">
        <v>2190</v>
      </c>
      <c r="GJ24" s="21">
        <v>3100</v>
      </c>
      <c r="GK24" s="21">
        <v>3230</v>
      </c>
      <c r="GL24" s="21">
        <v>2430</v>
      </c>
      <c r="GM24" s="21">
        <v>2700</v>
      </c>
      <c r="GN24" s="21">
        <v>3420</v>
      </c>
      <c r="GO24" s="21">
        <v>2930</v>
      </c>
      <c r="GP24" s="6"/>
      <c r="GQ24" s="24">
        <v>12</v>
      </c>
      <c r="GR24" s="21">
        <v>45</v>
      </c>
      <c r="GS24" s="24">
        <v>11</v>
      </c>
      <c r="GT24" s="21">
        <v>45</v>
      </c>
      <c r="GU24" s="24">
        <v>11</v>
      </c>
      <c r="GV24" s="21">
        <v>45</v>
      </c>
      <c r="GW24" s="24">
        <v>10</v>
      </c>
      <c r="GX24" s="21">
        <v>45</v>
      </c>
      <c r="GY24" s="24">
        <v>12</v>
      </c>
      <c r="GZ24" s="21">
        <v>45</v>
      </c>
      <c r="HA24" s="24">
        <v>11</v>
      </c>
      <c r="HB24" s="21">
        <v>45</v>
      </c>
      <c r="HC24" s="24">
        <v>10</v>
      </c>
      <c r="HD24" s="21">
        <v>45</v>
      </c>
      <c r="HE24" s="6"/>
      <c r="HF24" s="21">
        <v>44</v>
      </c>
      <c r="HG24" s="21">
        <v>104</v>
      </c>
      <c r="HH24" s="21">
        <v>159</v>
      </c>
      <c r="HI24" s="21">
        <v>35.9</v>
      </c>
      <c r="HJ24" s="21">
        <v>1</v>
      </c>
      <c r="HK24" s="21">
        <v>87.3</v>
      </c>
      <c r="HL24" s="21">
        <v>1</v>
      </c>
      <c r="HM24" s="21">
        <v>60</v>
      </c>
      <c r="HN24" s="21">
        <v>7.8</v>
      </c>
      <c r="HO24" s="21">
        <v>20</v>
      </c>
      <c r="HP24" s="21">
        <v>3.37</v>
      </c>
      <c r="HQ24" s="21">
        <v>140</v>
      </c>
      <c r="HR24" s="21">
        <v>11.4</v>
      </c>
      <c r="HS24" s="21">
        <v>3.6</v>
      </c>
      <c r="HT24" s="21">
        <v>3</v>
      </c>
      <c r="HU24" s="6"/>
    </row>
    <row r="25" spans="1:229" ht="15.75" customHeight="1" x14ac:dyDescent="0.3">
      <c r="A25" s="99">
        <v>20</v>
      </c>
      <c r="B25" s="3">
        <v>172</v>
      </c>
      <c r="C25" s="21" t="s">
        <v>431</v>
      </c>
      <c r="D25" s="21">
        <v>2</v>
      </c>
      <c r="E25" s="22">
        <v>41484</v>
      </c>
      <c r="F25" s="22">
        <v>41487</v>
      </c>
      <c r="G25" s="21">
        <f t="shared" si="0"/>
        <v>3</v>
      </c>
      <c r="H25" s="21"/>
      <c r="I25" s="21" t="s">
        <v>386</v>
      </c>
      <c r="J25" s="23">
        <v>17354</v>
      </c>
      <c r="K25" s="21">
        <v>66</v>
      </c>
      <c r="L25" s="21">
        <v>165</v>
      </c>
      <c r="M25" s="21">
        <v>90</v>
      </c>
      <c r="N25" s="21" t="s">
        <v>1532</v>
      </c>
      <c r="O25" s="21">
        <v>85</v>
      </c>
      <c r="P25" s="21">
        <v>95</v>
      </c>
      <c r="Q25" s="21">
        <v>5</v>
      </c>
      <c r="R25" s="21" t="s">
        <v>547</v>
      </c>
      <c r="S25" s="21">
        <v>1</v>
      </c>
      <c r="T25" s="21">
        <v>18</v>
      </c>
      <c r="U25" s="21" t="s">
        <v>272</v>
      </c>
      <c r="V25" s="21">
        <v>1</v>
      </c>
      <c r="W25" s="21">
        <v>3</v>
      </c>
      <c r="X25" s="21">
        <v>1</v>
      </c>
      <c r="Y25" s="21">
        <v>0</v>
      </c>
      <c r="Z25" s="6"/>
      <c r="AA25" s="24" t="s">
        <v>244</v>
      </c>
      <c r="AB25" s="21" t="s">
        <v>549</v>
      </c>
      <c r="AC25" s="25">
        <v>2</v>
      </c>
      <c r="AD25" s="25" t="s">
        <v>1010</v>
      </c>
      <c r="AE25" s="21" t="s">
        <v>246</v>
      </c>
      <c r="AF25" s="21" t="s">
        <v>247</v>
      </c>
      <c r="AG25" s="21" t="s">
        <v>246</v>
      </c>
      <c r="AH25" s="21" t="s">
        <v>248</v>
      </c>
      <c r="AI25" s="21" t="s">
        <v>249</v>
      </c>
      <c r="AJ25" s="21" t="s">
        <v>249</v>
      </c>
      <c r="AK25" s="21" t="s">
        <v>246</v>
      </c>
      <c r="AL25" s="21" t="s">
        <v>246</v>
      </c>
      <c r="AM25" s="21">
        <v>1.38</v>
      </c>
      <c r="AN25" s="6"/>
      <c r="AO25" s="26" t="s">
        <v>250</v>
      </c>
      <c r="AP25" s="26" t="s">
        <v>251</v>
      </c>
      <c r="AQ25" s="26"/>
      <c r="AR25" s="26" t="s">
        <v>1902</v>
      </c>
      <c r="AS25" s="26" t="s">
        <v>1905</v>
      </c>
      <c r="AT25" s="115">
        <v>1.08</v>
      </c>
      <c r="AU25" s="21">
        <v>1.38</v>
      </c>
      <c r="AV25" s="21">
        <v>2.1</v>
      </c>
      <c r="AW25" s="21">
        <v>0.82</v>
      </c>
      <c r="AX25" s="21">
        <v>0.7</v>
      </c>
      <c r="AY25" s="21"/>
      <c r="AZ25" s="21"/>
      <c r="BA25" s="21"/>
      <c r="BB25" s="21"/>
      <c r="BC25" s="28">
        <f t="shared" ref="BC25:BE25" si="64">((AU25/AT25)*100)-100</f>
        <v>27.777777777777771</v>
      </c>
      <c r="BD25" s="28">
        <f t="shared" si="64"/>
        <v>52.173913043478279</v>
      </c>
      <c r="BE25" s="28">
        <f t="shared" si="64"/>
        <v>-60.952380952380956</v>
      </c>
      <c r="BF25" s="28">
        <f t="shared" si="2"/>
        <v>94.444444444444429</v>
      </c>
      <c r="BG25" s="28">
        <f t="shared" si="3"/>
        <v>-24.074074074074076</v>
      </c>
      <c r="BH25" s="28">
        <f t="shared" si="4"/>
        <v>-40.579710144927539</v>
      </c>
      <c r="BI25" s="3">
        <f t="shared" ref="BI25:BK25" si="65">AU25-AT25</f>
        <v>0.29999999999999982</v>
      </c>
      <c r="BJ25" s="3">
        <f t="shared" si="65"/>
        <v>0.7200000000000002</v>
      </c>
      <c r="BK25" s="3">
        <f t="shared" si="65"/>
        <v>-1.2800000000000002</v>
      </c>
      <c r="BL25" s="3">
        <f t="shared" si="6"/>
        <v>1.02</v>
      </c>
      <c r="BM25" s="3">
        <f t="shared" si="7"/>
        <v>-0.26000000000000012</v>
      </c>
      <c r="BN25" s="3">
        <f t="shared" si="8"/>
        <v>-0.55999999999999994</v>
      </c>
      <c r="BO25" s="24">
        <v>194.8</v>
      </c>
      <c r="BP25" s="21">
        <v>197</v>
      </c>
      <c r="BQ25" s="21">
        <v>180.7</v>
      </c>
      <c r="BR25" s="21"/>
      <c r="BS25" s="21"/>
      <c r="BT25" s="21"/>
      <c r="BU25" s="21"/>
      <c r="BV25" s="24">
        <v>37</v>
      </c>
      <c r="BW25" s="21">
        <v>36.9</v>
      </c>
      <c r="BX25" s="21">
        <v>36.6</v>
      </c>
      <c r="BY25" s="21">
        <v>36.9</v>
      </c>
      <c r="BZ25" s="21">
        <v>37.1</v>
      </c>
      <c r="CA25" s="21"/>
      <c r="CB25" s="21"/>
      <c r="CC25" s="21"/>
      <c r="CD25" s="21"/>
      <c r="CE25" s="6"/>
      <c r="CF25" s="24" t="s">
        <v>1424</v>
      </c>
      <c r="CG25" s="21" t="s">
        <v>316</v>
      </c>
      <c r="CH25" s="21"/>
      <c r="CI25" s="21"/>
      <c r="CJ25" s="21"/>
      <c r="CK25" s="21"/>
      <c r="CL25" s="21"/>
      <c r="CM25" s="60" t="s">
        <v>3130</v>
      </c>
      <c r="CN25" s="93" t="s">
        <v>3131</v>
      </c>
      <c r="CO25" s="21"/>
      <c r="CP25" s="21"/>
      <c r="CQ25" s="21"/>
      <c r="CR25" s="21"/>
      <c r="CS25" s="21"/>
      <c r="CT25" s="24">
        <v>2</v>
      </c>
      <c r="CU25" s="21">
        <v>2</v>
      </c>
      <c r="CV25" s="21"/>
      <c r="CW25" s="21"/>
      <c r="CX25" s="21"/>
      <c r="CY25" s="21"/>
      <c r="CZ25" s="21"/>
      <c r="DA25" s="24" t="s">
        <v>3132</v>
      </c>
      <c r="DB25" s="21" t="s">
        <v>3133</v>
      </c>
      <c r="DC25" s="21"/>
      <c r="DD25" s="21"/>
      <c r="DE25" s="21"/>
      <c r="DF25" s="21"/>
      <c r="DG25" s="21"/>
      <c r="DH25" s="24" t="s">
        <v>268</v>
      </c>
      <c r="DI25" s="21" t="s">
        <v>268</v>
      </c>
      <c r="DJ25" s="21" t="s">
        <v>268</v>
      </c>
      <c r="DK25" s="21"/>
      <c r="DL25" s="21"/>
      <c r="DM25" s="21"/>
      <c r="DN25" s="21"/>
      <c r="DO25" s="26"/>
      <c r="DP25" s="6"/>
      <c r="DQ25" s="24">
        <v>82</v>
      </c>
      <c r="DR25" s="21">
        <v>97.1</v>
      </c>
      <c r="DS25" s="21">
        <v>103.5</v>
      </c>
      <c r="DT25" s="21"/>
      <c r="DU25" s="21"/>
      <c r="DV25" s="21"/>
      <c r="DW25" s="21"/>
      <c r="DX25" s="24">
        <v>0.4</v>
      </c>
      <c r="DY25" s="21">
        <v>0.4</v>
      </c>
      <c r="DZ25" s="21">
        <v>0.4</v>
      </c>
      <c r="EA25" s="21"/>
      <c r="EB25" s="21"/>
      <c r="EC25" s="21"/>
      <c r="ED25" s="21"/>
      <c r="EE25" s="78">
        <f t="shared" ref="EE25:EG25" si="66">DQ25/DX25</f>
        <v>205</v>
      </c>
      <c r="EF25" s="79">
        <f t="shared" si="66"/>
        <v>242.74999999999997</v>
      </c>
      <c r="EG25" s="79">
        <f t="shared" si="66"/>
        <v>258.75</v>
      </c>
      <c r="EH25" s="79"/>
      <c r="EI25" s="79"/>
      <c r="EJ25" s="79"/>
      <c r="EK25" s="79"/>
      <c r="EL25" s="24">
        <v>0</v>
      </c>
      <c r="EM25" s="21">
        <v>0</v>
      </c>
      <c r="EN25" s="21">
        <v>0</v>
      </c>
      <c r="EO25" s="21"/>
      <c r="EP25" s="21"/>
      <c r="EQ25" s="21"/>
      <c r="ER25" s="21"/>
      <c r="ES25" s="24">
        <v>172</v>
      </c>
      <c r="ET25" s="21">
        <v>157</v>
      </c>
      <c r="EU25" s="21">
        <v>172</v>
      </c>
      <c r="EV25" s="21"/>
      <c r="EW25" s="21"/>
      <c r="EX25" s="21"/>
      <c r="EY25" s="21"/>
      <c r="EZ25" s="24">
        <v>12.3</v>
      </c>
      <c r="FA25" s="21">
        <v>5.9</v>
      </c>
      <c r="FB25" s="21">
        <v>6.6</v>
      </c>
      <c r="FC25" s="21"/>
      <c r="FD25" s="21"/>
      <c r="FE25" s="21"/>
      <c r="FF25" s="21"/>
      <c r="FG25" s="24">
        <v>11</v>
      </c>
      <c r="FH25" s="21">
        <v>15</v>
      </c>
      <c r="FI25" s="21">
        <v>15</v>
      </c>
      <c r="FJ25" s="21"/>
      <c r="FK25" s="21"/>
      <c r="FL25" s="21"/>
      <c r="FM25" s="21"/>
      <c r="FN25" s="24">
        <v>64</v>
      </c>
      <c r="FO25" s="21">
        <v>65</v>
      </c>
      <c r="FP25" s="21">
        <v>67</v>
      </c>
      <c r="FQ25" s="21"/>
      <c r="FR25" s="21"/>
      <c r="FS25" s="21"/>
      <c r="FT25" s="21"/>
      <c r="FU25" s="24" t="s">
        <v>1194</v>
      </c>
      <c r="FV25" s="21" t="s">
        <v>803</v>
      </c>
      <c r="FW25" s="21">
        <v>0</v>
      </c>
      <c r="FX25" s="21"/>
      <c r="FY25" s="21"/>
      <c r="FZ25" s="21"/>
      <c r="GA25" s="21"/>
      <c r="GB25" s="24">
        <v>118</v>
      </c>
      <c r="GC25" s="21">
        <v>109</v>
      </c>
      <c r="GD25" s="21">
        <v>110</v>
      </c>
      <c r="GE25" s="21"/>
      <c r="GF25" s="21"/>
      <c r="GG25" s="21"/>
      <c r="GH25" s="21"/>
      <c r="GI25" s="24">
        <v>1300</v>
      </c>
      <c r="GJ25" s="21">
        <v>1420</v>
      </c>
      <c r="GK25" s="21">
        <v>405</v>
      </c>
      <c r="GL25" s="21"/>
      <c r="GM25" s="21"/>
      <c r="GN25" s="21"/>
      <c r="GO25" s="21"/>
      <c r="GP25" s="6"/>
      <c r="GQ25" s="24">
        <v>15</v>
      </c>
      <c r="GR25" s="21">
        <v>80</v>
      </c>
      <c r="GS25" s="24">
        <v>11</v>
      </c>
      <c r="GT25" s="21">
        <v>45</v>
      </c>
      <c r="GU25" s="24">
        <v>10</v>
      </c>
      <c r="GV25" s="21">
        <v>45</v>
      </c>
      <c r="GW25" s="24"/>
      <c r="GX25" s="21"/>
      <c r="GY25" s="24"/>
      <c r="GZ25" s="21"/>
      <c r="HA25" s="24"/>
      <c r="HB25" s="21"/>
      <c r="HC25" s="24"/>
      <c r="HD25" s="21"/>
      <c r="HE25" s="6"/>
      <c r="HF25" s="21">
        <v>66</v>
      </c>
      <c r="HG25" s="21">
        <v>125</v>
      </c>
      <c r="HH25" s="21">
        <v>90</v>
      </c>
      <c r="HI25" s="21">
        <v>83.8</v>
      </c>
      <c r="HJ25" s="21">
        <v>1</v>
      </c>
      <c r="HK25" s="21">
        <v>94.9</v>
      </c>
      <c r="HL25" s="21">
        <v>80</v>
      </c>
      <c r="HM25" s="21">
        <v>40</v>
      </c>
      <c r="HN25" s="21">
        <v>252.1</v>
      </c>
      <c r="HO25" s="21">
        <v>17.62</v>
      </c>
      <c r="HP25" s="21">
        <v>3.61</v>
      </c>
      <c r="HQ25" s="21">
        <v>140</v>
      </c>
      <c r="HR25" s="21">
        <v>31.3</v>
      </c>
      <c r="HS25" s="21">
        <v>7.5</v>
      </c>
      <c r="HT25" s="21">
        <v>3</v>
      </c>
      <c r="HU25" s="6"/>
    </row>
    <row r="26" spans="1:229" ht="15.75" customHeight="1" x14ac:dyDescent="0.3">
      <c r="A26" s="99">
        <v>21</v>
      </c>
      <c r="B26" s="3">
        <v>187</v>
      </c>
      <c r="C26" s="21" t="s">
        <v>874</v>
      </c>
      <c r="D26" s="21">
        <v>1</v>
      </c>
      <c r="E26" s="22">
        <v>41516</v>
      </c>
      <c r="F26" s="22">
        <v>41516</v>
      </c>
      <c r="G26" s="21">
        <f t="shared" si="0"/>
        <v>0</v>
      </c>
      <c r="H26" s="21"/>
      <c r="I26" s="21" t="s">
        <v>989</v>
      </c>
      <c r="J26" s="23">
        <v>20237</v>
      </c>
      <c r="K26" s="21">
        <v>58</v>
      </c>
      <c r="L26" s="21">
        <v>180</v>
      </c>
      <c r="M26" s="21">
        <v>60</v>
      </c>
      <c r="N26" s="21" t="s">
        <v>1607</v>
      </c>
      <c r="O26" s="21">
        <v>79</v>
      </c>
      <c r="P26" s="21">
        <v>91.9</v>
      </c>
      <c r="Q26" s="21">
        <v>6</v>
      </c>
      <c r="R26" s="21" t="s">
        <v>548</v>
      </c>
      <c r="S26" s="21">
        <v>2</v>
      </c>
      <c r="T26" s="21">
        <v>6</v>
      </c>
      <c r="U26" s="21" t="s">
        <v>548</v>
      </c>
      <c r="V26" s="21">
        <v>2</v>
      </c>
      <c r="W26" s="21">
        <v>5</v>
      </c>
      <c r="X26" s="21">
        <v>6</v>
      </c>
      <c r="Y26" s="21">
        <v>0</v>
      </c>
      <c r="Z26" s="6"/>
      <c r="AA26" s="24" t="s">
        <v>884</v>
      </c>
      <c r="AB26" s="21" t="s">
        <v>1608</v>
      </c>
      <c r="AC26" s="25">
        <v>2</v>
      </c>
      <c r="AD26" s="25" t="s">
        <v>1010</v>
      </c>
      <c r="AE26" s="21" t="s">
        <v>246</v>
      </c>
      <c r="AF26" s="21" t="s">
        <v>479</v>
      </c>
      <c r="AG26" s="21" t="s">
        <v>246</v>
      </c>
      <c r="AH26" s="21" t="s">
        <v>328</v>
      </c>
      <c r="AI26" s="21" t="s">
        <v>246</v>
      </c>
      <c r="AJ26" s="21" t="s">
        <v>246</v>
      </c>
      <c r="AK26" s="21" t="s">
        <v>246</v>
      </c>
      <c r="AL26" s="21" t="s">
        <v>246</v>
      </c>
      <c r="AM26" s="21">
        <v>2.29</v>
      </c>
      <c r="AN26" s="6"/>
      <c r="AO26" s="26" t="s">
        <v>250</v>
      </c>
      <c r="AP26" s="26" t="s">
        <v>251</v>
      </c>
      <c r="AQ26" s="26"/>
      <c r="AR26" s="26" t="s">
        <v>1902</v>
      </c>
      <c r="AS26" s="26" t="s">
        <v>1922</v>
      </c>
      <c r="AT26" s="115">
        <v>7.29</v>
      </c>
      <c r="AU26" s="21">
        <v>9.5399999999999991</v>
      </c>
      <c r="AV26" s="21">
        <v>13.67</v>
      </c>
      <c r="AW26" s="21">
        <v>11.48</v>
      </c>
      <c r="AX26" s="21">
        <v>7.41</v>
      </c>
      <c r="AY26" s="21">
        <v>3.23</v>
      </c>
      <c r="AZ26" s="21">
        <v>1.67</v>
      </c>
      <c r="BA26" s="21"/>
      <c r="BB26" s="21"/>
      <c r="BC26" s="28">
        <f t="shared" ref="BC26:BE26" si="67">((AU26/AT26)*100)-100</f>
        <v>30.864197530864175</v>
      </c>
      <c r="BD26" s="28">
        <f t="shared" si="67"/>
        <v>43.29140461215934</v>
      </c>
      <c r="BE26" s="28">
        <f t="shared" si="67"/>
        <v>-16.020482809070955</v>
      </c>
      <c r="BF26" s="28">
        <f t="shared" si="2"/>
        <v>87.517146776406037</v>
      </c>
      <c r="BG26" s="28">
        <f t="shared" si="3"/>
        <v>57.475994513031566</v>
      </c>
      <c r="BH26" s="28">
        <f t="shared" si="4"/>
        <v>20.33542976939205</v>
      </c>
      <c r="BI26" s="3">
        <f t="shared" ref="BI26:BK26" si="68">AU26-AT26</f>
        <v>2.2499999999999991</v>
      </c>
      <c r="BJ26" s="3">
        <f t="shared" si="68"/>
        <v>4.1300000000000008</v>
      </c>
      <c r="BK26" s="3">
        <f t="shared" si="68"/>
        <v>-2.1899999999999995</v>
      </c>
      <c r="BL26" s="3">
        <f t="shared" si="6"/>
        <v>6.38</v>
      </c>
      <c r="BM26" s="3">
        <f t="shared" si="7"/>
        <v>4.1900000000000004</v>
      </c>
      <c r="BN26" s="3">
        <f t="shared" si="8"/>
        <v>1.9400000000000013</v>
      </c>
      <c r="BO26" s="24">
        <v>223.3</v>
      </c>
      <c r="BP26" s="21">
        <v>358.2</v>
      </c>
      <c r="BQ26" s="21">
        <v>334.7</v>
      </c>
      <c r="BR26" s="21">
        <v>160.5</v>
      </c>
      <c r="BS26" s="21">
        <v>96.7</v>
      </c>
      <c r="BT26" s="21"/>
      <c r="BU26" s="21"/>
      <c r="BV26" s="24">
        <v>36</v>
      </c>
      <c r="BW26" s="21">
        <v>35.6</v>
      </c>
      <c r="BX26" s="21">
        <v>36.5</v>
      </c>
      <c r="BY26" s="21">
        <v>36.1</v>
      </c>
      <c r="BZ26" s="21">
        <v>36</v>
      </c>
      <c r="CA26" s="21">
        <v>36</v>
      </c>
      <c r="CB26" s="21">
        <v>36</v>
      </c>
      <c r="CC26" s="21"/>
      <c r="CD26" s="21"/>
      <c r="CE26" s="6"/>
      <c r="CF26" s="24" t="s">
        <v>1609</v>
      </c>
      <c r="CG26" s="21"/>
      <c r="CH26" s="21"/>
      <c r="CI26" s="21"/>
      <c r="CJ26" s="21"/>
      <c r="CK26" s="21"/>
      <c r="CL26" s="21"/>
      <c r="CM26" s="24" t="s">
        <v>1610</v>
      </c>
      <c r="CN26" s="21"/>
      <c r="CO26" s="21"/>
      <c r="CP26" s="21"/>
      <c r="CQ26" s="21"/>
      <c r="CR26" s="21"/>
      <c r="CS26" s="21"/>
      <c r="CT26" s="24">
        <v>2</v>
      </c>
      <c r="CU26" s="21"/>
      <c r="CV26" s="21"/>
      <c r="CW26" s="21"/>
      <c r="CX26" s="21"/>
      <c r="CY26" s="21"/>
      <c r="CZ26" s="21"/>
      <c r="DA26" s="24" t="s">
        <v>735</v>
      </c>
      <c r="DB26" s="21"/>
      <c r="DC26" s="21"/>
      <c r="DD26" s="21"/>
      <c r="DE26" s="21"/>
      <c r="DF26" s="21"/>
      <c r="DG26" s="21"/>
      <c r="DH26" s="24" t="s">
        <v>1611</v>
      </c>
      <c r="DI26" s="21" t="s">
        <v>1611</v>
      </c>
      <c r="DJ26" s="21" t="s">
        <v>1611</v>
      </c>
      <c r="DK26" s="21" t="s">
        <v>1612</v>
      </c>
      <c r="DL26" s="21" t="s">
        <v>994</v>
      </c>
      <c r="DM26" s="21"/>
      <c r="DN26" s="21"/>
      <c r="DO26" s="26"/>
      <c r="DP26" s="6"/>
      <c r="DQ26" s="24">
        <v>89.5</v>
      </c>
      <c r="DR26" s="21">
        <v>116.3</v>
      </c>
      <c r="DS26" s="21">
        <v>136.4</v>
      </c>
      <c r="DT26" s="21">
        <v>134.4</v>
      </c>
      <c r="DU26" s="21">
        <v>105.2</v>
      </c>
      <c r="DV26" s="21"/>
      <c r="DW26" s="21"/>
      <c r="DX26" s="24">
        <v>0.5</v>
      </c>
      <c r="DY26" s="21">
        <v>0.4</v>
      </c>
      <c r="DZ26" s="21">
        <v>0.4</v>
      </c>
      <c r="EA26" s="21">
        <v>0.35</v>
      </c>
      <c r="EB26" s="21">
        <v>0.4</v>
      </c>
      <c r="EC26" s="21"/>
      <c r="ED26" s="21"/>
      <c r="EE26" s="78">
        <f t="shared" ref="EE26:EI26" si="69">DQ26/DX26</f>
        <v>179</v>
      </c>
      <c r="EF26" s="79">
        <f t="shared" si="69"/>
        <v>290.75</v>
      </c>
      <c r="EG26" s="79">
        <f t="shared" si="69"/>
        <v>341</v>
      </c>
      <c r="EH26" s="79">
        <f t="shared" si="69"/>
        <v>384.00000000000006</v>
      </c>
      <c r="EI26" s="79">
        <f t="shared" si="69"/>
        <v>263</v>
      </c>
      <c r="EJ26" s="79"/>
      <c r="EK26" s="79"/>
      <c r="EL26" s="24">
        <v>0</v>
      </c>
      <c r="EM26" s="21">
        <v>1</v>
      </c>
      <c r="EN26" s="21">
        <v>1</v>
      </c>
      <c r="EO26" s="21">
        <v>1</v>
      </c>
      <c r="EP26" s="21">
        <v>0</v>
      </c>
      <c r="EQ26" s="21"/>
      <c r="ER26" s="21"/>
      <c r="ES26" s="24">
        <v>147</v>
      </c>
      <c r="ET26" s="21">
        <v>101</v>
      </c>
      <c r="EU26" s="21">
        <v>29</v>
      </c>
      <c r="EV26" s="21">
        <v>55</v>
      </c>
      <c r="EW26" s="21">
        <v>70</v>
      </c>
      <c r="EX26" s="21"/>
      <c r="EY26" s="21"/>
      <c r="EZ26" s="24">
        <v>10.8</v>
      </c>
      <c r="FA26" s="21">
        <v>12.4</v>
      </c>
      <c r="FB26" s="21">
        <v>12.4</v>
      </c>
      <c r="FC26" s="21">
        <v>6.8</v>
      </c>
      <c r="FD26" s="21">
        <v>6.8</v>
      </c>
      <c r="FE26" s="21"/>
      <c r="FF26" s="21"/>
      <c r="FG26" s="24">
        <v>3</v>
      </c>
      <c r="FH26" s="21">
        <v>3</v>
      </c>
      <c r="FI26" s="21">
        <v>3</v>
      </c>
      <c r="FJ26" s="21">
        <v>3</v>
      </c>
      <c r="FK26" s="21">
        <v>5</v>
      </c>
      <c r="FL26" s="21"/>
      <c r="FM26" s="21"/>
      <c r="FN26" s="24">
        <v>71</v>
      </c>
      <c r="FO26" s="21">
        <v>77</v>
      </c>
      <c r="FP26" s="21">
        <v>87</v>
      </c>
      <c r="FQ26" s="21">
        <v>76</v>
      </c>
      <c r="FR26" s="21">
        <v>78</v>
      </c>
      <c r="FS26" s="21"/>
      <c r="FT26" s="21"/>
      <c r="FU26" s="24" t="s">
        <v>859</v>
      </c>
      <c r="FV26" s="21" t="s">
        <v>1459</v>
      </c>
      <c r="FW26" s="21" t="s">
        <v>1123</v>
      </c>
      <c r="FX26" s="21" t="s">
        <v>1214</v>
      </c>
      <c r="FY26" s="21" t="s">
        <v>1212</v>
      </c>
      <c r="FZ26" s="21"/>
      <c r="GA26" s="21"/>
      <c r="GB26" s="24">
        <v>100</v>
      </c>
      <c r="GC26" s="21">
        <v>84</v>
      </c>
      <c r="GD26" s="21">
        <v>51</v>
      </c>
      <c r="GE26" s="21">
        <v>38</v>
      </c>
      <c r="GF26" s="21">
        <v>34</v>
      </c>
      <c r="GG26" s="21"/>
      <c r="GH26" s="21"/>
      <c r="GI26" s="24">
        <v>460</v>
      </c>
      <c r="GJ26" s="21">
        <v>1710</v>
      </c>
      <c r="GK26" s="21">
        <v>2060</v>
      </c>
      <c r="GL26" s="21">
        <v>1300</v>
      </c>
      <c r="GM26" s="21">
        <v>1150</v>
      </c>
      <c r="GN26" s="21"/>
      <c r="GO26" s="21"/>
      <c r="GP26" s="6"/>
      <c r="GQ26" s="24">
        <v>17</v>
      </c>
      <c r="GR26" s="21">
        <v>90</v>
      </c>
      <c r="GS26" s="24">
        <v>18</v>
      </c>
      <c r="GT26" s="21">
        <v>90</v>
      </c>
      <c r="GU26" s="24">
        <v>19</v>
      </c>
      <c r="GV26" s="21">
        <v>90</v>
      </c>
      <c r="GW26" s="24">
        <v>17</v>
      </c>
      <c r="GX26" s="21">
        <v>90</v>
      </c>
      <c r="GY26" s="24">
        <v>18</v>
      </c>
      <c r="GZ26" s="21">
        <v>90</v>
      </c>
      <c r="HA26" s="24"/>
      <c r="HB26" s="21"/>
      <c r="HC26" s="24"/>
      <c r="HD26" s="21"/>
      <c r="HE26" s="6"/>
      <c r="HF26" s="21">
        <v>58</v>
      </c>
      <c r="HG26" s="21">
        <v>109</v>
      </c>
      <c r="HH26" s="21">
        <v>83</v>
      </c>
      <c r="HI26" s="21">
        <v>35</v>
      </c>
      <c r="HJ26" s="21">
        <v>1</v>
      </c>
      <c r="HK26" s="21">
        <v>77.8</v>
      </c>
      <c r="HL26" s="21">
        <v>0.5</v>
      </c>
      <c r="HM26" s="21">
        <v>0</v>
      </c>
      <c r="HN26" s="21">
        <v>5.6</v>
      </c>
      <c r="HO26" s="21">
        <v>3.14</v>
      </c>
      <c r="HP26" s="21">
        <v>2.35</v>
      </c>
      <c r="HQ26" s="21">
        <v>132.6</v>
      </c>
      <c r="HR26" s="21">
        <v>15.7</v>
      </c>
      <c r="HS26" s="21">
        <v>12.4</v>
      </c>
      <c r="HT26" s="21">
        <v>3</v>
      </c>
      <c r="HU26" s="6"/>
    </row>
    <row r="27" spans="1:229" ht="15.75" customHeight="1" x14ac:dyDescent="0.3"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6"/>
      <c r="CU27" s="6"/>
      <c r="CV27" s="6"/>
      <c r="CW27" s="6"/>
      <c r="CX27" s="6"/>
      <c r="CY27" s="6"/>
      <c r="CZ27" s="6"/>
      <c r="DA27" s="6"/>
      <c r="DB27" s="6"/>
      <c r="DC27" s="6"/>
      <c r="DD27" s="6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6"/>
      <c r="EA27" s="6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6"/>
      <c r="EU27" s="6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6"/>
      <c r="FT27" s="6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6"/>
      <c r="GN27" s="6"/>
      <c r="GO27" s="6"/>
      <c r="GP27" s="6"/>
      <c r="GQ27" s="6"/>
      <c r="GR27" s="6"/>
      <c r="GS27" s="6"/>
      <c r="GT27" s="6"/>
      <c r="GU27" s="6"/>
      <c r="GV27" s="6"/>
      <c r="GW27" s="6"/>
      <c r="GX27" s="6"/>
      <c r="GY27" s="6"/>
      <c r="GZ27" s="6"/>
      <c r="HA27" s="6"/>
      <c r="HB27" s="6"/>
      <c r="HC27" s="6"/>
      <c r="HD27" s="6"/>
      <c r="HE27" s="6"/>
      <c r="HF27" s="6"/>
      <c r="HG27" s="6"/>
      <c r="HH27" s="6"/>
      <c r="HI27" s="6"/>
      <c r="HJ27" s="6"/>
      <c r="HK27" s="6"/>
      <c r="HL27" s="6"/>
      <c r="HM27" s="6"/>
      <c r="HN27" s="6"/>
      <c r="HO27" s="6"/>
      <c r="HP27" s="6"/>
      <c r="HQ27" s="6"/>
      <c r="HR27" s="6"/>
      <c r="HS27" s="6"/>
      <c r="HT27" s="6"/>
      <c r="HU27" s="6"/>
    </row>
    <row r="28" spans="1:229" ht="15.75" customHeight="1" x14ac:dyDescent="0.3"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  <c r="DX28" s="15"/>
      <c r="DY28" s="15"/>
      <c r="DZ28" s="15"/>
      <c r="EA28" s="15"/>
      <c r="EB28" s="15"/>
      <c r="EC28" s="15"/>
      <c r="ED28" s="15"/>
      <c r="EE28" s="15"/>
      <c r="EF28" s="15"/>
      <c r="EG28" s="15"/>
      <c r="EH28" s="15"/>
      <c r="EI28" s="15"/>
      <c r="EJ28" s="15"/>
      <c r="EK28" s="15"/>
      <c r="EL28" s="15"/>
      <c r="EM28" s="15"/>
      <c r="EN28" s="15"/>
      <c r="EO28" s="15"/>
      <c r="EP28" s="15"/>
      <c r="EQ28" s="15"/>
      <c r="ER28" s="15"/>
      <c r="ES28" s="15"/>
      <c r="ET28" s="15"/>
      <c r="EU28" s="15"/>
      <c r="EV28" s="15"/>
      <c r="EW28" s="15"/>
      <c r="EX28" s="15"/>
      <c r="EY28" s="15"/>
      <c r="EZ28" s="15"/>
      <c r="FA28" s="15"/>
      <c r="FB28" s="15"/>
      <c r="FC28" s="15"/>
      <c r="FD28" s="15"/>
      <c r="FE28" s="15"/>
      <c r="FF28" s="15"/>
      <c r="FG28" s="15"/>
      <c r="FH28" s="15"/>
      <c r="FI28" s="15"/>
      <c r="FJ28" s="15"/>
      <c r="FK28" s="15"/>
      <c r="FL28" s="15"/>
      <c r="FM28" s="15"/>
      <c r="FN28" s="15"/>
      <c r="FO28" s="15"/>
      <c r="FP28" s="15"/>
      <c r="FQ28" s="15"/>
      <c r="FR28" s="15"/>
      <c r="FS28" s="15"/>
      <c r="FT28" s="15"/>
      <c r="FU28" s="15"/>
      <c r="FV28" s="15"/>
      <c r="FW28" s="15"/>
      <c r="FX28" s="15"/>
      <c r="FY28" s="15"/>
      <c r="FZ28" s="15"/>
      <c r="GA28" s="15"/>
      <c r="GB28" s="15"/>
      <c r="GC28" s="15"/>
      <c r="GD28" s="15"/>
      <c r="GE28" s="15"/>
      <c r="GF28" s="15"/>
      <c r="GG28" s="15"/>
      <c r="GH28" s="15"/>
      <c r="GI28" s="15"/>
      <c r="GJ28" s="15"/>
      <c r="GK28" s="15"/>
      <c r="GL28" s="15"/>
      <c r="GM28" s="15"/>
      <c r="GN28" s="15"/>
      <c r="GO28" s="15"/>
      <c r="GP28" s="15"/>
      <c r="GQ28" s="15"/>
      <c r="GR28" s="15"/>
      <c r="GS28" s="15"/>
      <c r="GT28" s="15"/>
      <c r="GU28" s="15"/>
      <c r="GV28" s="15"/>
      <c r="GW28" s="15"/>
      <c r="GX28" s="15"/>
      <c r="GY28" s="15"/>
      <c r="GZ28" s="15"/>
      <c r="HA28" s="15"/>
      <c r="HB28" s="15"/>
      <c r="HC28" s="15"/>
      <c r="HD28" s="15"/>
      <c r="HE28" s="15"/>
      <c r="HF28" s="15"/>
      <c r="HG28" s="15"/>
      <c r="HH28" s="15"/>
      <c r="HI28" s="15"/>
      <c r="HJ28" s="15"/>
      <c r="HK28" s="15"/>
      <c r="HL28" s="15"/>
      <c r="HM28" s="15"/>
      <c r="HN28" s="15"/>
      <c r="HO28" s="15"/>
      <c r="HP28" s="15"/>
      <c r="HQ28" s="15"/>
      <c r="HR28" s="15"/>
      <c r="HS28" s="15"/>
      <c r="HT28" s="15"/>
    </row>
    <row r="29" spans="1:229" ht="15.75" customHeight="1" x14ac:dyDescent="0.3"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>
        <f>COUNTIFS(AO6:AO26,"Yes")</f>
        <v>21</v>
      </c>
      <c r="AP29" s="15">
        <f>COUNTIFS(AP6:AP26,"Eff")</f>
        <v>0</v>
      </c>
      <c r="AQ29" s="15">
        <f>COUNTIFS(AQ6:AQ26,"Csak neg.")</f>
        <v>0</v>
      </c>
      <c r="AR29" s="15">
        <f>COUNTIFS(AR6:AR26,"B")</f>
        <v>21</v>
      </c>
      <c r="AS29" s="6" t="s">
        <v>2082</v>
      </c>
      <c r="AT29" s="110">
        <f t="shared" ref="AT29:CD29" si="70">AVERAGE(AT6:AT26)</f>
        <v>5.1685714285714282</v>
      </c>
      <c r="AU29" s="110">
        <f t="shared" si="70"/>
        <v>6.588571428571429</v>
      </c>
      <c r="AV29" s="110">
        <f t="shared" si="70"/>
        <v>12.676666666666668</v>
      </c>
      <c r="AW29" s="110">
        <f t="shared" si="70"/>
        <v>13.107619047619048</v>
      </c>
      <c r="AX29" s="110">
        <f t="shared" si="70"/>
        <v>13.47571428571429</v>
      </c>
      <c r="AY29" s="110">
        <f t="shared" si="70"/>
        <v>14.465789473684211</v>
      </c>
      <c r="AZ29" s="110">
        <f t="shared" si="70"/>
        <v>10.340526315789472</v>
      </c>
      <c r="BA29" s="110">
        <f t="shared" si="70"/>
        <v>6.5623529411764716</v>
      </c>
      <c r="BB29" s="110">
        <f t="shared" si="70"/>
        <v>4.1180000000000003</v>
      </c>
      <c r="BC29" s="110">
        <f t="shared" si="70"/>
        <v>61.600281336928987</v>
      </c>
      <c r="BD29" s="110">
        <f t="shared" si="70"/>
        <v>112.04162089527277</v>
      </c>
      <c r="BE29" s="110">
        <f t="shared" si="70"/>
        <v>9.7786655286578288</v>
      </c>
      <c r="BF29" s="110">
        <f t="shared" si="70"/>
        <v>255.60293968204505</v>
      </c>
      <c r="BG29" s="110">
        <f t="shared" si="70"/>
        <v>349.70231168667152</v>
      </c>
      <c r="BH29" s="110">
        <f t="shared" si="70"/>
        <v>180.23501946473138</v>
      </c>
      <c r="BI29" s="110">
        <f t="shared" si="70"/>
        <v>1.4200000000000002</v>
      </c>
      <c r="BJ29" s="110">
        <f t="shared" si="70"/>
        <v>6.0880952380952378</v>
      </c>
      <c r="BK29" s="110">
        <f t="shared" si="70"/>
        <v>0.43095238095238109</v>
      </c>
      <c r="BL29" s="110">
        <f t="shared" si="70"/>
        <v>7.5080952380952404</v>
      </c>
      <c r="BM29" s="110">
        <f t="shared" si="70"/>
        <v>7.9390476190476207</v>
      </c>
      <c r="BN29" s="110">
        <f t="shared" si="70"/>
        <v>6.5190476190476208</v>
      </c>
      <c r="BO29" s="110">
        <f t="shared" si="70"/>
        <v>183.17058823529416</v>
      </c>
      <c r="BP29" s="110">
        <f t="shared" si="70"/>
        <v>241.39999999999998</v>
      </c>
      <c r="BQ29" s="110">
        <f t="shared" si="70"/>
        <v>250.63157894736838</v>
      </c>
      <c r="BR29" s="110">
        <f t="shared" si="70"/>
        <v>214.23333333333332</v>
      </c>
      <c r="BS29" s="110">
        <f t="shared" si="70"/>
        <v>171.84705882352938</v>
      </c>
      <c r="BT29" s="110">
        <f t="shared" si="70"/>
        <v>158.08928571428572</v>
      </c>
      <c r="BU29" s="110">
        <f t="shared" si="70"/>
        <v>99.025000000000006</v>
      </c>
      <c r="BV29" s="110">
        <f t="shared" si="70"/>
        <v>36.966666666666661</v>
      </c>
      <c r="BW29" s="110">
        <f t="shared" si="70"/>
        <v>36.976190476190467</v>
      </c>
      <c r="BX29" s="110">
        <f t="shared" si="70"/>
        <v>36.928571428571431</v>
      </c>
      <c r="BY29" s="110">
        <f t="shared" si="70"/>
        <v>37.171428571428578</v>
      </c>
      <c r="BZ29" s="110">
        <f t="shared" si="70"/>
        <v>37.295238095238098</v>
      </c>
      <c r="CA29" s="110">
        <f t="shared" si="70"/>
        <v>37.457894736842107</v>
      </c>
      <c r="CB29" s="110">
        <f t="shared" si="70"/>
        <v>37.315789473684212</v>
      </c>
      <c r="CC29" s="110">
        <f t="shared" si="70"/>
        <v>36.823529411764703</v>
      </c>
      <c r="CD29" s="110">
        <f t="shared" si="70"/>
        <v>37.013333333333328</v>
      </c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  <c r="DY29" s="15"/>
      <c r="DZ29" s="15"/>
      <c r="EA29" s="15"/>
      <c r="EB29" s="15"/>
      <c r="EC29" s="15"/>
      <c r="ED29" s="15"/>
      <c r="EE29" s="15"/>
      <c r="EF29" s="15"/>
      <c r="EG29" s="15"/>
      <c r="EH29" s="15"/>
      <c r="EI29" s="15"/>
      <c r="EJ29" s="15"/>
      <c r="EK29" s="15"/>
      <c r="EL29" s="15"/>
      <c r="EM29" s="15"/>
      <c r="EN29" s="15"/>
      <c r="EO29" s="15"/>
      <c r="EP29" s="15"/>
      <c r="EQ29" s="15"/>
      <c r="ER29" s="15"/>
      <c r="ES29" s="15"/>
      <c r="ET29" s="15"/>
      <c r="EU29" s="15"/>
      <c r="EV29" s="15"/>
      <c r="EW29" s="15"/>
      <c r="EX29" s="15"/>
      <c r="EY29" s="15"/>
      <c r="EZ29" s="15"/>
      <c r="FA29" s="15"/>
      <c r="FB29" s="15"/>
      <c r="FC29" s="15"/>
      <c r="FD29" s="15"/>
      <c r="FE29" s="15"/>
      <c r="FF29" s="15"/>
      <c r="FG29" s="15"/>
      <c r="FH29" s="15"/>
      <c r="FI29" s="15"/>
      <c r="FJ29" s="15"/>
      <c r="FK29" s="15"/>
      <c r="FL29" s="15"/>
      <c r="FM29" s="15"/>
      <c r="FN29" s="15"/>
      <c r="FO29" s="15"/>
      <c r="FP29" s="15"/>
      <c r="FQ29" s="15"/>
      <c r="FR29" s="15"/>
      <c r="FS29" s="15"/>
      <c r="FT29" s="15"/>
      <c r="FU29" s="15"/>
      <c r="FV29" s="15"/>
      <c r="FW29" s="15"/>
      <c r="FX29" s="15"/>
      <c r="FY29" s="15"/>
      <c r="FZ29" s="15"/>
      <c r="GA29" s="15"/>
      <c r="GB29" s="15"/>
      <c r="GC29" s="15"/>
      <c r="GD29" s="15"/>
      <c r="GE29" s="15"/>
      <c r="GF29" s="15"/>
      <c r="GG29" s="15"/>
      <c r="GH29" s="15"/>
      <c r="GI29" s="15"/>
      <c r="GJ29" s="15"/>
      <c r="GK29" s="15"/>
      <c r="GL29" s="15"/>
      <c r="GM29" s="15"/>
      <c r="GN29" s="15"/>
      <c r="GO29" s="15"/>
      <c r="GP29" s="15"/>
      <c r="GQ29" s="15"/>
      <c r="GR29" s="15"/>
      <c r="GS29" s="15"/>
      <c r="GT29" s="15"/>
      <c r="GU29" s="15"/>
      <c r="GV29" s="15"/>
      <c r="GW29" s="15"/>
      <c r="GX29" s="15"/>
      <c r="GY29" s="15"/>
      <c r="GZ29" s="15"/>
      <c r="HA29" s="15"/>
      <c r="HB29" s="15"/>
      <c r="HC29" s="15"/>
      <c r="HD29" s="15"/>
      <c r="HE29" s="15"/>
      <c r="HF29" s="15"/>
      <c r="HG29" s="15"/>
      <c r="HH29" s="15"/>
      <c r="HI29" s="15"/>
      <c r="HJ29" s="15"/>
      <c r="HK29" s="15"/>
      <c r="HL29" s="15"/>
      <c r="HM29" s="15"/>
      <c r="HN29" s="15"/>
      <c r="HO29" s="15"/>
      <c r="HP29" s="15"/>
      <c r="HQ29" s="15"/>
      <c r="HR29" s="15"/>
      <c r="HS29" s="15"/>
      <c r="HT29" s="15"/>
    </row>
    <row r="30" spans="1:229" ht="15.75" customHeight="1" x14ac:dyDescent="0.3"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>
        <f>COUNTIFS(AP6:AP26,"Ineff")</f>
        <v>21</v>
      </c>
      <c r="AQ30" s="15"/>
      <c r="AR30" s="15">
        <f>COUNTIFS(AR6:AR26,"S")</f>
        <v>0</v>
      </c>
      <c r="AS30" s="6" t="s">
        <v>2083</v>
      </c>
      <c r="AT30" s="15">
        <f t="shared" ref="AT30:CD30" si="71">MEDIAN(AT6:AT26)</f>
        <v>2.12</v>
      </c>
      <c r="AU30" s="15">
        <f t="shared" si="71"/>
        <v>3.63</v>
      </c>
      <c r="AV30" s="15">
        <f t="shared" si="71"/>
        <v>6.33</v>
      </c>
      <c r="AW30" s="15">
        <f t="shared" si="71"/>
        <v>7.54</v>
      </c>
      <c r="AX30" s="15">
        <f t="shared" si="71"/>
        <v>6.1</v>
      </c>
      <c r="AY30" s="15">
        <f t="shared" si="71"/>
        <v>3.58</v>
      </c>
      <c r="AZ30" s="15">
        <f t="shared" si="71"/>
        <v>2.91</v>
      </c>
      <c r="BA30" s="15">
        <f t="shared" si="71"/>
        <v>2.44</v>
      </c>
      <c r="BB30" s="15">
        <f t="shared" si="71"/>
        <v>0.87</v>
      </c>
      <c r="BC30" s="110">
        <f t="shared" si="71"/>
        <v>38.345864661654133</v>
      </c>
      <c r="BD30" s="110">
        <f t="shared" si="71"/>
        <v>99.682875264270592</v>
      </c>
      <c r="BE30" s="110">
        <f t="shared" si="71"/>
        <v>-3.4939121228162975</v>
      </c>
      <c r="BF30" s="110">
        <f t="shared" si="71"/>
        <v>216.20553359683799</v>
      </c>
      <c r="BG30" s="110">
        <f t="shared" si="71"/>
        <v>209.88142292490124</v>
      </c>
      <c r="BH30" s="110">
        <f t="shared" si="71"/>
        <v>92.706131078224104</v>
      </c>
      <c r="BI30" s="15">
        <f t="shared" si="71"/>
        <v>0.8</v>
      </c>
      <c r="BJ30" s="15">
        <f t="shared" si="71"/>
        <v>2.5800000000000005</v>
      </c>
      <c r="BK30" s="15">
        <f t="shared" si="71"/>
        <v>-0.16000000000000014</v>
      </c>
      <c r="BL30" s="15">
        <f t="shared" si="71"/>
        <v>3.9000000000000004</v>
      </c>
      <c r="BM30" s="15">
        <f t="shared" si="71"/>
        <v>3.22</v>
      </c>
      <c r="BN30" s="15">
        <f t="shared" si="71"/>
        <v>3.11</v>
      </c>
      <c r="BO30" s="15">
        <f t="shared" si="71"/>
        <v>194.8</v>
      </c>
      <c r="BP30" s="15">
        <f t="shared" si="71"/>
        <v>243.1</v>
      </c>
      <c r="BQ30" s="15">
        <f t="shared" si="71"/>
        <v>242.5</v>
      </c>
      <c r="BR30" s="15">
        <f t="shared" si="71"/>
        <v>167.1</v>
      </c>
      <c r="BS30" s="15">
        <f t="shared" si="71"/>
        <v>170.2</v>
      </c>
      <c r="BT30" s="15">
        <f t="shared" si="71"/>
        <v>159.875</v>
      </c>
      <c r="BU30" s="15">
        <f t="shared" si="71"/>
        <v>76.400000000000006</v>
      </c>
      <c r="BV30" s="15">
        <f t="shared" si="71"/>
        <v>37</v>
      </c>
      <c r="BW30" s="15">
        <f t="shared" si="71"/>
        <v>37</v>
      </c>
      <c r="BX30" s="15">
        <f t="shared" si="71"/>
        <v>37</v>
      </c>
      <c r="BY30" s="15">
        <f t="shared" si="71"/>
        <v>37</v>
      </c>
      <c r="BZ30" s="15">
        <f t="shared" si="71"/>
        <v>37</v>
      </c>
      <c r="CA30" s="15">
        <f t="shared" si="71"/>
        <v>37</v>
      </c>
      <c r="CB30" s="15">
        <f t="shared" si="71"/>
        <v>37.1</v>
      </c>
      <c r="CC30" s="15">
        <f t="shared" si="71"/>
        <v>37</v>
      </c>
      <c r="CD30" s="15">
        <f t="shared" si="71"/>
        <v>37.1</v>
      </c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  <c r="DY30" s="15"/>
      <c r="DZ30" s="15"/>
      <c r="EA30" s="15"/>
      <c r="EB30" s="15"/>
      <c r="EC30" s="15"/>
      <c r="ED30" s="15"/>
      <c r="EE30" s="15"/>
      <c r="EF30" s="15"/>
      <c r="EG30" s="15"/>
      <c r="EH30" s="15"/>
      <c r="EI30" s="15"/>
      <c r="EJ30" s="15"/>
      <c r="EK30" s="15"/>
      <c r="EL30" s="15"/>
      <c r="EM30" s="15"/>
      <c r="EN30" s="15"/>
      <c r="EO30" s="15"/>
      <c r="EP30" s="15"/>
      <c r="EQ30" s="15"/>
      <c r="ER30" s="15"/>
      <c r="ES30" s="15"/>
      <c r="ET30" s="15"/>
      <c r="EU30" s="15"/>
      <c r="EV30" s="15"/>
      <c r="EW30" s="15"/>
      <c r="EX30" s="15"/>
      <c r="EY30" s="15"/>
      <c r="EZ30" s="15"/>
      <c r="FA30" s="15"/>
      <c r="FB30" s="15"/>
      <c r="FC30" s="15"/>
      <c r="FD30" s="15"/>
      <c r="FE30" s="15"/>
      <c r="FF30" s="15"/>
      <c r="FG30" s="15"/>
      <c r="FH30" s="15"/>
      <c r="FI30" s="15"/>
      <c r="FJ30" s="15"/>
      <c r="FK30" s="15"/>
      <c r="FL30" s="15"/>
      <c r="FM30" s="15"/>
      <c r="FN30" s="15"/>
      <c r="FO30" s="15"/>
      <c r="FP30" s="15"/>
      <c r="FQ30" s="15"/>
      <c r="FR30" s="15"/>
      <c r="FS30" s="15"/>
      <c r="FT30" s="15"/>
      <c r="FU30" s="15"/>
      <c r="FV30" s="15"/>
      <c r="FW30" s="15"/>
      <c r="FX30" s="15"/>
      <c r="FY30" s="15"/>
      <c r="FZ30" s="15"/>
      <c r="GA30" s="15"/>
      <c r="GB30" s="15"/>
      <c r="GC30" s="15"/>
      <c r="GD30" s="15"/>
      <c r="GE30" s="15"/>
      <c r="GF30" s="15"/>
      <c r="GG30" s="15"/>
      <c r="GH30" s="15"/>
      <c r="GI30" s="15"/>
      <c r="GJ30" s="15"/>
      <c r="GK30" s="15"/>
      <c r="GL30" s="15"/>
      <c r="GM30" s="15"/>
      <c r="GN30" s="15"/>
      <c r="GO30" s="15"/>
      <c r="GP30" s="15"/>
      <c r="GQ30" s="15"/>
      <c r="GR30" s="15"/>
      <c r="GS30" s="15"/>
      <c r="GT30" s="15"/>
      <c r="GU30" s="15"/>
      <c r="GV30" s="15"/>
      <c r="GW30" s="15"/>
      <c r="GX30" s="15"/>
      <c r="GY30" s="15"/>
      <c r="GZ30" s="15"/>
      <c r="HA30" s="15"/>
      <c r="HB30" s="15"/>
      <c r="HC30" s="15"/>
      <c r="HD30" s="15"/>
      <c r="HE30" s="15"/>
      <c r="HF30" s="15"/>
      <c r="HG30" s="15"/>
      <c r="HH30" s="15"/>
      <c r="HI30" s="15"/>
      <c r="HJ30" s="15"/>
      <c r="HK30" s="15"/>
      <c r="HL30" s="15"/>
      <c r="HM30" s="15"/>
      <c r="HN30" s="15"/>
      <c r="HO30" s="15"/>
      <c r="HP30" s="15"/>
      <c r="HQ30" s="15"/>
      <c r="HR30" s="15"/>
      <c r="HS30" s="15"/>
      <c r="HT30" s="15"/>
    </row>
    <row r="31" spans="1:229" ht="15.75" customHeight="1" x14ac:dyDescent="0.3"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>
        <f>COUNTIFS(AO6:AO26,"No")</f>
        <v>0</v>
      </c>
      <c r="AP31" s="15"/>
      <c r="AQ31" s="15"/>
      <c r="AR31" s="15">
        <f>COUNTIFS(AR6:AR26,"T")</f>
        <v>0</v>
      </c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  <c r="DY31" s="15"/>
      <c r="DZ31" s="15"/>
      <c r="EA31" s="15"/>
      <c r="EB31" s="15"/>
      <c r="EC31" s="15"/>
      <c r="ED31" s="15"/>
      <c r="EE31" s="15"/>
      <c r="EF31" s="15"/>
      <c r="EG31" s="15"/>
      <c r="EH31" s="15"/>
      <c r="EI31" s="15"/>
      <c r="EJ31" s="15"/>
      <c r="EK31" s="15"/>
      <c r="EL31" s="15"/>
      <c r="EM31" s="15"/>
      <c r="EN31" s="15"/>
      <c r="EO31" s="15"/>
      <c r="EP31" s="15"/>
      <c r="EQ31" s="15"/>
      <c r="ER31" s="15"/>
      <c r="ES31" s="15"/>
      <c r="ET31" s="15"/>
      <c r="EU31" s="15"/>
      <c r="EV31" s="15"/>
      <c r="EW31" s="15"/>
      <c r="EX31" s="15"/>
      <c r="EY31" s="15"/>
      <c r="EZ31" s="15"/>
      <c r="FA31" s="15"/>
      <c r="FB31" s="15"/>
      <c r="FC31" s="15"/>
      <c r="FD31" s="15"/>
      <c r="FE31" s="15"/>
      <c r="FF31" s="15"/>
      <c r="FG31" s="15"/>
      <c r="FH31" s="15"/>
      <c r="FI31" s="15"/>
      <c r="FJ31" s="15"/>
      <c r="FK31" s="15"/>
      <c r="FL31" s="15"/>
      <c r="FM31" s="15"/>
      <c r="FN31" s="15"/>
      <c r="FO31" s="15"/>
      <c r="FP31" s="15"/>
      <c r="FQ31" s="15"/>
      <c r="FR31" s="15"/>
      <c r="FS31" s="15"/>
      <c r="FT31" s="15"/>
      <c r="FU31" s="15"/>
      <c r="FV31" s="15"/>
      <c r="FW31" s="15"/>
      <c r="FX31" s="15"/>
      <c r="FY31" s="15"/>
      <c r="FZ31" s="15"/>
      <c r="GA31" s="15"/>
      <c r="GB31" s="15"/>
      <c r="GC31" s="15"/>
      <c r="GD31" s="15"/>
      <c r="GE31" s="15"/>
      <c r="GF31" s="15"/>
      <c r="GG31" s="15"/>
      <c r="GH31" s="15"/>
      <c r="GI31" s="15"/>
      <c r="GJ31" s="15"/>
      <c r="GK31" s="15"/>
      <c r="GL31" s="15"/>
      <c r="GM31" s="15"/>
      <c r="GN31" s="15"/>
      <c r="GO31" s="15"/>
      <c r="GP31" s="15"/>
      <c r="GQ31" s="15"/>
      <c r="GR31" s="15"/>
      <c r="GS31" s="15"/>
      <c r="GT31" s="15"/>
      <c r="GU31" s="15"/>
      <c r="GV31" s="15"/>
      <c r="GW31" s="15"/>
      <c r="GX31" s="15"/>
      <c r="GY31" s="15"/>
      <c r="GZ31" s="15"/>
      <c r="HA31" s="15"/>
      <c r="HB31" s="15"/>
      <c r="HC31" s="15"/>
      <c r="HD31" s="15"/>
      <c r="HE31" s="15"/>
      <c r="HF31" s="15"/>
      <c r="HG31" s="15"/>
      <c r="HH31" s="15"/>
      <c r="HI31" s="15"/>
      <c r="HJ31" s="15"/>
      <c r="HK31" s="15"/>
      <c r="HL31" s="15"/>
      <c r="HM31" s="15"/>
      <c r="HN31" s="15"/>
      <c r="HO31" s="15"/>
      <c r="HP31" s="15"/>
      <c r="HQ31" s="15"/>
      <c r="HR31" s="15"/>
      <c r="HS31" s="15"/>
      <c r="HT31" s="15"/>
    </row>
    <row r="32" spans="1:229" ht="15.75" customHeight="1" x14ac:dyDescent="0.3"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>
        <f t="shared" ref="AO32:AP32" si="72">SUM(AO29:AO31)</f>
        <v>21</v>
      </c>
      <c r="AP32" s="15">
        <f t="shared" si="72"/>
        <v>21</v>
      </c>
      <c r="AQ32" s="15"/>
      <c r="AR32" s="15">
        <f>SUM(AR29:AR31)</f>
        <v>21</v>
      </c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  <c r="DY32" s="15"/>
      <c r="DZ32" s="15"/>
      <c r="EA32" s="15"/>
      <c r="EB32" s="15"/>
      <c r="EC32" s="15"/>
      <c r="ED32" s="15"/>
      <c r="EE32" s="15"/>
      <c r="EF32" s="15"/>
      <c r="EG32" s="15"/>
      <c r="EH32" s="15"/>
      <c r="EI32" s="15"/>
      <c r="EJ32" s="15"/>
      <c r="EK32" s="15"/>
      <c r="EL32" s="15"/>
      <c r="EM32" s="15"/>
      <c r="EN32" s="15"/>
      <c r="EO32" s="15"/>
      <c r="EP32" s="15"/>
      <c r="EQ32" s="15"/>
      <c r="ER32" s="15"/>
      <c r="ES32" s="15"/>
      <c r="ET32" s="15"/>
      <c r="EU32" s="15"/>
      <c r="EV32" s="15"/>
      <c r="EW32" s="15"/>
      <c r="EX32" s="15"/>
      <c r="EY32" s="15"/>
      <c r="EZ32" s="15"/>
      <c r="FA32" s="15"/>
      <c r="FB32" s="15"/>
      <c r="FC32" s="15"/>
      <c r="FD32" s="15"/>
      <c r="FE32" s="15"/>
      <c r="FF32" s="15"/>
      <c r="FG32" s="15"/>
      <c r="FH32" s="15"/>
      <c r="FI32" s="15"/>
      <c r="FJ32" s="15"/>
      <c r="FK32" s="15"/>
      <c r="FL32" s="15"/>
      <c r="FM32" s="15"/>
      <c r="FN32" s="15"/>
      <c r="FO32" s="15"/>
      <c r="FP32" s="15"/>
      <c r="FQ32" s="15"/>
      <c r="FR32" s="15"/>
      <c r="FS32" s="15"/>
      <c r="FT32" s="15"/>
      <c r="FU32" s="15"/>
      <c r="FV32" s="15"/>
      <c r="FW32" s="15"/>
      <c r="FX32" s="15"/>
      <c r="FY32" s="15"/>
      <c r="FZ32" s="15"/>
      <c r="GA32" s="15"/>
      <c r="GB32" s="15"/>
      <c r="GC32" s="15"/>
      <c r="GD32" s="15"/>
      <c r="GE32" s="15"/>
      <c r="GF32" s="15"/>
      <c r="GG32" s="15"/>
      <c r="GH32" s="15"/>
      <c r="GI32" s="15"/>
      <c r="GJ32" s="15"/>
      <c r="GK32" s="15"/>
      <c r="GL32" s="15"/>
      <c r="GM32" s="15"/>
      <c r="GN32" s="15"/>
      <c r="GO32" s="15"/>
      <c r="GP32" s="15"/>
      <c r="GQ32" s="15"/>
      <c r="GR32" s="15"/>
      <c r="GS32" s="15"/>
      <c r="GT32" s="15"/>
      <c r="GU32" s="15"/>
      <c r="GV32" s="15"/>
      <c r="GW32" s="15"/>
      <c r="GX32" s="15"/>
      <c r="GY32" s="15"/>
      <c r="GZ32" s="15"/>
      <c r="HA32" s="15"/>
      <c r="HB32" s="15"/>
      <c r="HC32" s="15"/>
      <c r="HD32" s="15"/>
      <c r="HE32" s="15"/>
      <c r="HF32" s="15"/>
      <c r="HG32" s="15"/>
      <c r="HH32" s="15"/>
      <c r="HI32" s="15"/>
      <c r="HJ32" s="15"/>
      <c r="HK32" s="15"/>
      <c r="HL32" s="15"/>
      <c r="HM32" s="15"/>
      <c r="HN32" s="15"/>
      <c r="HO32" s="15"/>
      <c r="HP32" s="15"/>
      <c r="HQ32" s="15"/>
      <c r="HR32" s="15"/>
      <c r="HS32" s="15"/>
      <c r="HT32" s="15"/>
      <c r="HU32" s="92"/>
    </row>
    <row r="33" spans="2:228" ht="15.75" customHeight="1" x14ac:dyDescent="0.3"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  <c r="DY33" s="15"/>
      <c r="DZ33" s="15"/>
      <c r="EA33" s="15"/>
      <c r="EB33" s="15"/>
      <c r="EC33" s="15"/>
      <c r="ED33" s="15"/>
      <c r="EE33" s="15"/>
      <c r="EF33" s="15"/>
      <c r="EG33" s="15"/>
      <c r="EH33" s="15"/>
      <c r="EI33" s="15"/>
      <c r="EJ33" s="15"/>
      <c r="EK33" s="15"/>
      <c r="EL33" s="15"/>
      <c r="EM33" s="15"/>
      <c r="EN33" s="15"/>
      <c r="EO33" s="15"/>
      <c r="EP33" s="15"/>
      <c r="EQ33" s="15"/>
      <c r="ER33" s="15"/>
      <c r="ES33" s="15"/>
      <c r="ET33" s="15"/>
      <c r="EU33" s="15"/>
      <c r="EV33" s="15"/>
      <c r="EW33" s="15"/>
      <c r="EX33" s="15"/>
      <c r="EY33" s="15"/>
      <c r="EZ33" s="15"/>
      <c r="FA33" s="15"/>
      <c r="FB33" s="15"/>
      <c r="FC33" s="15"/>
      <c r="FD33" s="15"/>
      <c r="FE33" s="15"/>
      <c r="FF33" s="15"/>
      <c r="FG33" s="15"/>
      <c r="FH33" s="15"/>
      <c r="FI33" s="15"/>
      <c r="FJ33" s="15"/>
      <c r="FK33" s="15"/>
      <c r="FL33" s="15"/>
      <c r="FM33" s="15"/>
      <c r="FN33" s="15"/>
      <c r="FO33" s="15"/>
      <c r="FP33" s="15"/>
      <c r="FQ33" s="15"/>
      <c r="FR33" s="15"/>
      <c r="FS33" s="15"/>
      <c r="FT33" s="15"/>
      <c r="FU33" s="15"/>
      <c r="FV33" s="15"/>
      <c r="FW33" s="15"/>
      <c r="FX33" s="15"/>
      <c r="FY33" s="15"/>
      <c r="FZ33" s="15"/>
      <c r="GA33" s="15"/>
      <c r="GB33" s="15"/>
      <c r="GC33" s="15"/>
      <c r="GD33" s="15"/>
      <c r="GE33" s="15"/>
      <c r="GF33" s="15"/>
      <c r="GG33" s="15"/>
      <c r="GH33" s="15"/>
      <c r="GI33" s="15"/>
      <c r="GJ33" s="15"/>
      <c r="GK33" s="15"/>
      <c r="GL33" s="15"/>
      <c r="GM33" s="15"/>
      <c r="GN33" s="15"/>
      <c r="GO33" s="15"/>
      <c r="GP33" s="15"/>
      <c r="GQ33" s="15"/>
      <c r="GR33" s="15"/>
      <c r="GS33" s="15"/>
      <c r="GT33" s="15"/>
      <c r="GU33" s="15"/>
      <c r="GV33" s="15"/>
      <c r="GW33" s="15"/>
      <c r="GX33" s="15"/>
      <c r="GY33" s="15"/>
      <c r="GZ33" s="15"/>
      <c r="HA33" s="15"/>
      <c r="HB33" s="15"/>
      <c r="HC33" s="15"/>
      <c r="HD33" s="15"/>
      <c r="HE33" s="15"/>
      <c r="HF33" s="15"/>
      <c r="HG33" s="15"/>
      <c r="HH33" s="15"/>
      <c r="HI33" s="15"/>
      <c r="HJ33" s="15"/>
      <c r="HK33" s="15"/>
      <c r="HL33" s="15"/>
      <c r="HM33" s="15"/>
      <c r="HN33" s="15"/>
      <c r="HO33" s="15"/>
      <c r="HP33" s="15"/>
      <c r="HQ33" s="15"/>
      <c r="HR33" s="15"/>
      <c r="HS33" s="15"/>
      <c r="HT33" s="15"/>
    </row>
    <row r="34" spans="2:228" ht="15.75" customHeight="1" x14ac:dyDescent="0.3"/>
    <row r="35" spans="2:228" ht="15.75" customHeight="1" x14ac:dyDescent="0.3"/>
    <row r="36" spans="2:228" ht="15.75" customHeight="1" x14ac:dyDescent="0.3"/>
    <row r="37" spans="2:228" ht="15.75" customHeight="1" x14ac:dyDescent="0.3"/>
    <row r="38" spans="2:228" ht="15.75" customHeight="1" x14ac:dyDescent="0.3"/>
    <row r="39" spans="2:228" ht="15.75" customHeight="1" x14ac:dyDescent="0.3"/>
    <row r="40" spans="2:228" ht="15.75" customHeight="1" x14ac:dyDescent="0.3"/>
    <row r="41" spans="2:228" ht="15.75" customHeight="1" x14ac:dyDescent="0.3"/>
    <row r="42" spans="2:228" ht="15.75" customHeight="1" x14ac:dyDescent="0.3"/>
    <row r="43" spans="2:228" ht="15.75" customHeight="1" x14ac:dyDescent="0.3"/>
    <row r="44" spans="2:228" ht="15.75" customHeight="1" x14ac:dyDescent="0.3"/>
    <row r="45" spans="2:228" ht="15.75" customHeight="1" x14ac:dyDescent="0.3"/>
    <row r="46" spans="2:228" ht="15.75" customHeight="1" x14ac:dyDescent="0.3"/>
    <row r="47" spans="2:228" ht="15.75" customHeight="1" x14ac:dyDescent="0.3"/>
    <row r="48" spans="2:22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mergeCells count="35">
    <mergeCell ref="HA1:HB1"/>
    <mergeCell ref="HC1:HD1"/>
    <mergeCell ref="ES2:EY2"/>
    <mergeCell ref="EZ2:FF2"/>
    <mergeCell ref="FG2:FM2"/>
    <mergeCell ref="FN2:FT2"/>
    <mergeCell ref="FU2:GA2"/>
    <mergeCell ref="GB2:GH2"/>
    <mergeCell ref="GI2:GO2"/>
    <mergeCell ref="GQ1:GR1"/>
    <mergeCell ref="GS1:GT1"/>
    <mergeCell ref="GU1:GV1"/>
    <mergeCell ref="GW1:GX1"/>
    <mergeCell ref="GY1:GZ1"/>
    <mergeCell ref="CT2:CZ2"/>
    <mergeCell ref="DA2:DG2"/>
    <mergeCell ref="DH2:DN2"/>
    <mergeCell ref="DQ2:DW2"/>
    <mergeCell ref="DX2:ED2"/>
    <mergeCell ref="GQ4:HD4"/>
    <mergeCell ref="HF4:HT4"/>
    <mergeCell ref="C4:Y4"/>
    <mergeCell ref="E1:G1"/>
    <mergeCell ref="AO2:AS2"/>
    <mergeCell ref="AT2:BN2"/>
    <mergeCell ref="BO2:BU2"/>
    <mergeCell ref="BV2:CD2"/>
    <mergeCell ref="CF2:CL2"/>
    <mergeCell ref="CM2:CS2"/>
    <mergeCell ref="EE2:EK2"/>
    <mergeCell ref="EL2:ER2"/>
    <mergeCell ref="AA4:AM4"/>
    <mergeCell ref="AO4:CD4"/>
    <mergeCell ref="CF4:DO4"/>
    <mergeCell ref="DQ4:GO4"/>
  </mergeCell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Teljes adatbázis</vt:lpstr>
      <vt:lpstr>Teljes +16 kizárva</vt:lpstr>
      <vt:lpstr>No infection</vt:lpstr>
      <vt:lpstr>Infection</vt:lpstr>
      <vt:lpstr>Inappropriate</vt:lpstr>
      <vt:lpstr>Appropriate</vt:lpstr>
      <vt:lpstr>Seb. Appr.</vt:lpstr>
      <vt:lpstr>Seb. Inappr.</vt:lpstr>
      <vt:lpstr>Bel. Appr.</vt:lpstr>
      <vt:lpstr>Bel. Inappr.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Kiss Marton</dc:creator>
  <cp:lastModifiedBy>Kiss Marton</cp:lastModifiedBy>
  <dcterms:created xsi:type="dcterms:W3CDTF">2006-10-17T13:40:18Z</dcterms:created>
  <dcterms:modified xsi:type="dcterms:W3CDTF">2024-12-06T12:51:00Z</dcterms:modified>
</cp:coreProperties>
</file>